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comments4.xml" ContentType="application/vnd.openxmlformats-officedocument.spreadsheetml.comments+xml"/>
  <Override PartName="/xl/tables/table6.xml" ContentType="application/vnd.openxmlformats-officedocument.spreadsheetml.table+xml"/>
  <Override PartName="/xl/comments5.xml" ContentType="application/vnd.openxmlformats-officedocument.spreadsheetml.comments+xml"/>
  <Override PartName="/xl/tables/table7.xml" ContentType="application/vnd.openxmlformats-officedocument.spreadsheetml.table+xml"/>
  <Override PartName="/xl/comments6.xml" ContentType="application/vnd.openxmlformats-officedocument.spreadsheetml.comments+xml"/>
  <Override PartName="/xl/tables/table8.xml" ContentType="application/vnd.openxmlformats-officedocument.spreadsheetml.table+xml"/>
  <Override PartName="/xl/comments7.xml" ContentType="application/vnd.openxmlformats-officedocument.spreadsheetml.comments+xml"/>
  <Override PartName="/xl/tables/table9.xml" ContentType="application/vnd.openxmlformats-officedocument.spreadsheetml.table+xml"/>
  <Override PartName="/xl/comments8.xml" ContentType="application/vnd.openxmlformats-officedocument.spreadsheetml.comments+xml"/>
  <Override PartName="/xl/tables/table10.xml" ContentType="application/vnd.openxmlformats-officedocument.spreadsheetml.table+xml"/>
  <Override PartName="/xl/comments9.xml" ContentType="application/vnd.openxmlformats-officedocument.spreadsheetml.comments+xml"/>
  <Override PartName="/xl/tables/table11.xml" ContentType="application/vnd.openxmlformats-officedocument.spreadsheetml.table+xml"/>
  <Override PartName="/xl/comments10.xml" ContentType="application/vnd.openxmlformats-officedocument.spreadsheetml.comments+xml"/>
  <Override PartName="/xl/tables/table12.xml" ContentType="application/vnd.openxmlformats-officedocument.spreadsheetml.table+xml"/>
  <Override PartName="/xl/comments11.xml" ContentType="application/vnd.openxmlformats-officedocument.spreadsheetml.comments+xml"/>
  <Override PartName="/xl/tables/table13.xml" ContentType="application/vnd.openxmlformats-officedocument.spreadsheetml.table+xml"/>
  <Override PartName="/xl/comments12.xml" ContentType="application/vnd.openxmlformats-officedocument.spreadsheetml.comments+xml"/>
  <Override PartName="/xl/drawings/drawing1.xml" ContentType="application/vnd.openxmlformats-officedocument.drawing+xml"/>
  <Override PartName="/xl/tables/table14.xml" ContentType="application/vnd.openxmlformats-officedocument.spreadsheetml.table+xml"/>
  <Override PartName="/xl/drawings/drawing2.xml" ContentType="application/vnd.openxmlformats-officedocument.drawing+xml"/>
  <Override PartName="/xl/tables/table15.xml" ContentType="application/vnd.openxmlformats-officedocument.spreadsheetml.table+xml"/>
  <Override PartName="/xl/drawings/drawing3.xml" ContentType="application/vnd.openxmlformats-officedocument.drawing+xml"/>
  <Override PartName="/xl/tables/table16.xml" ContentType="application/vnd.openxmlformats-officedocument.spreadsheetml.table+xml"/>
  <Override PartName="/xl/drawings/drawing4.xml" ContentType="application/vnd.openxmlformats-officedocument.drawing+xml"/>
  <Override PartName="/xl/tables/table17.xml" ContentType="application/vnd.openxmlformats-officedocument.spreadsheetml.table+xml"/>
  <Override PartName="/xl/drawings/drawing5.xml" ContentType="application/vnd.openxmlformats-officedocument.drawing+xml"/>
  <Override PartName="/xl/tables/table18.xml" ContentType="application/vnd.openxmlformats-officedocument.spreadsheetml.table+xml"/>
  <Override PartName="/xl/drawings/drawing6.xml" ContentType="application/vnd.openxmlformats-officedocument.drawing+xml"/>
  <Override PartName="/xl/tables/table19.xml" ContentType="application/vnd.openxmlformats-officedocument.spreadsheetml.table+xml"/>
  <Override PartName="/xl/drawings/drawing7.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d.docs.live.net/1e12c46c49c5abd3/Desktop/App_bitacora_pjp4/"/>
    </mc:Choice>
  </mc:AlternateContent>
  <xr:revisionPtr revIDLastSave="1" documentId="13_ncr:1_{02DD2B4A-A142-4147-823A-F4C046307FC0}" xr6:coauthVersionLast="47" xr6:coauthVersionMax="47" xr10:uidLastSave="{C1913FC7-F952-4BDB-A938-566FD8598157}"/>
  <bookViews>
    <workbookView xWindow="-108" yWindow="-108" windowWidth="23256" windowHeight="12456" tabRatio="585" firstSheet="19" activeTab="20" xr2:uid="{00000000-000D-0000-FFFF-FFFF00000000}"/>
  </bookViews>
  <sheets>
    <sheet name="Días Festivos" sheetId="4" state="hidden" r:id="rId1"/>
    <sheet name="ENERO" sheetId="8" state="hidden" r:id="rId2"/>
    <sheet name="FEBRERO" sheetId="9" state="hidden" r:id="rId3"/>
    <sheet name="MARZO" sheetId="10" state="hidden" r:id="rId4"/>
    <sheet name="ABRIL" sheetId="11" state="hidden" r:id="rId5"/>
    <sheet name="MAYO" sheetId="12" state="hidden" r:id="rId6"/>
    <sheet name="JUNIO" sheetId="13" state="hidden" r:id="rId7"/>
    <sheet name="JULIO" sheetId="14" state="hidden" r:id="rId8"/>
    <sheet name="AGOSTO" sheetId="15" state="hidden" r:id="rId9"/>
    <sheet name="SEPTIEMBRE" sheetId="16" state="hidden" r:id="rId10"/>
    <sheet name="OCTUBRE" sheetId="17" state="hidden" r:id="rId11"/>
    <sheet name="OCTUBRE." sheetId="18" state="hidden" r:id="rId12"/>
    <sheet name="NOVIEMBRE " sheetId="19" state="hidden" r:id="rId13"/>
    <sheet name="ENERO 2026" sheetId="27" state="hidden" r:id="rId14"/>
    <sheet name="FEBRERO 2026" sheetId="28" state="hidden" r:id="rId15"/>
    <sheet name="MARZO 2026" sheetId="29" state="hidden" r:id="rId16"/>
    <sheet name="ABRIL 2026" sheetId="31" state="hidden" r:id="rId17"/>
    <sheet name="MAYO 2026" sheetId="32" state="hidden" r:id="rId18"/>
    <sheet name="JUNIO 2026" sheetId="33" state="hidden" r:id="rId19"/>
    <sheet name="AGOSTO 2026" sheetId="35" r:id="rId20"/>
    <sheet name="TABLA_PROCESADA" sheetId="37"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4">#REF!</definedName>
    <definedName name="\a" localSheetId="8">#REF!</definedName>
    <definedName name="\a" localSheetId="1">#REF!</definedName>
    <definedName name="\a" localSheetId="2">#REF!</definedName>
    <definedName name="\a" localSheetId="7">#REF!</definedName>
    <definedName name="\a" localSheetId="6">#REF!</definedName>
    <definedName name="\a" localSheetId="3">#REF!</definedName>
    <definedName name="\a" localSheetId="5">#REF!</definedName>
    <definedName name="\a" localSheetId="10">#REF!</definedName>
    <definedName name="\a" localSheetId="9">#REF!</definedName>
    <definedName name="\a">#REF!</definedName>
    <definedName name="_" localSheetId="4">#REF!</definedName>
    <definedName name="_" localSheetId="8">#REF!</definedName>
    <definedName name="_" localSheetId="1">#REF!</definedName>
    <definedName name="_" localSheetId="2">#REF!</definedName>
    <definedName name="_" localSheetId="7">#REF!</definedName>
    <definedName name="_" localSheetId="6">#REF!</definedName>
    <definedName name="_" localSheetId="3">#REF!</definedName>
    <definedName name="_" localSheetId="5">#REF!</definedName>
    <definedName name="_" localSheetId="10">#REF!</definedName>
    <definedName name="_" localSheetId="9">#REF!</definedName>
    <definedName name="_">#REF!</definedName>
    <definedName name="____ART113">[1]Tablas!$D$3:$G$9</definedName>
    <definedName name="____ART114">[1]Tablas!$D$13:$G$20</definedName>
    <definedName name="____ART115">[1]Tablas!$D$26:$F$38</definedName>
    <definedName name="___ART113">[2]Tablas!$D$3:$G$9</definedName>
    <definedName name="___ART114">[2]Tablas!$D$13:$G$20</definedName>
    <definedName name="___ART115">[2]Tablas!$D$26:$F$38</definedName>
    <definedName name="__ART113">[3]Tablas!$D$3:$G$9</definedName>
    <definedName name="__ART114">[3]Tablas!$D$13:$G$20</definedName>
    <definedName name="__ART115">[3]Tablas!$D$26:$F$38</definedName>
    <definedName name="_all" localSheetId="4">'[2]DIAS POR AÑO'!#REF!</definedName>
    <definedName name="_all" localSheetId="8">'[2]DIAS POR AÑO'!#REF!</definedName>
    <definedName name="_all" localSheetId="1">'[2]DIAS POR AÑO'!#REF!</definedName>
    <definedName name="_all" localSheetId="2">'[2]DIAS POR AÑO'!#REF!</definedName>
    <definedName name="_all" localSheetId="7">'[2]DIAS POR AÑO'!#REF!</definedName>
    <definedName name="_all" localSheetId="6">'[2]DIAS POR AÑO'!#REF!</definedName>
    <definedName name="_all" localSheetId="3">'[2]DIAS POR AÑO'!#REF!</definedName>
    <definedName name="_all" localSheetId="5">'[2]DIAS POR AÑO'!#REF!</definedName>
    <definedName name="_all" localSheetId="10">'[2]DIAS POR AÑO'!#REF!</definedName>
    <definedName name="_all" localSheetId="9">'[2]DIAS POR AÑO'!#REF!</definedName>
    <definedName name="_all">'[2]DIAS POR AÑO'!#REF!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5</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4" hidden="1">ABRIL!$A$4:$EL$5</definedName>
    <definedName name="_xlnm._FilterDatabase" localSheetId="8" hidden="1">AGOSTO!$A$4:$EL$5</definedName>
    <definedName name="_xlnm._FilterDatabase" localSheetId="1" hidden="1">ENERO!$A$4:$EL$6</definedName>
    <definedName name="_xlnm._FilterDatabase" localSheetId="2" hidden="1">FEBRERO!$A$4:$EL$5</definedName>
    <definedName name="_xlnm._FilterDatabase" localSheetId="7" hidden="1">JULIO!$A$4:$EL$5</definedName>
    <definedName name="_xlnm._FilterDatabase" localSheetId="6" hidden="1">JUNIO!$A$4:$EL$5</definedName>
    <definedName name="_xlnm._FilterDatabase" localSheetId="3" hidden="1">MARZO!$A$4:$EL$5</definedName>
    <definedName name="_xlnm._FilterDatabase" localSheetId="5" hidden="1">MAYO!$A$4:$EL$5</definedName>
    <definedName name="_xlnm._FilterDatabase" localSheetId="10" hidden="1">OCTUBRE!$A$4:$EL$5</definedName>
    <definedName name="_xlnm._FilterDatabase" localSheetId="9" hidden="1">SEPTIEMBRE!$A$4:$EL$5</definedName>
    <definedName name="_xlnm._FilterDatabase" localSheetId="20" hidden="1">TABLA_PROCESADA!$A$1:$N$1</definedName>
    <definedName name="_Order1" hidden="1">255</definedName>
    <definedName name="_TR1">'[4]POZO TIPO'!$L$3:$L$40</definedName>
    <definedName name="_TR2">'[4]POZO TIPO'!$R$3:$R$40</definedName>
    <definedName name="_TR3">'[4]POZO TIPO'!$X$3:$X$40</definedName>
    <definedName name="A" localSheetId="4">#REF!</definedName>
    <definedName name="A" localSheetId="8">#REF!</definedName>
    <definedName name="A" localSheetId="1">#REF!</definedName>
    <definedName name="A" localSheetId="2">#REF!</definedName>
    <definedName name="A" localSheetId="7">#REF!</definedName>
    <definedName name="A" localSheetId="6">#REF!</definedName>
    <definedName name="A" localSheetId="3">#REF!</definedName>
    <definedName name="A" localSheetId="5">#REF!</definedName>
    <definedName name="A" localSheetId="10">#REF!</definedName>
    <definedName name="A" localSheetId="9">#REF!</definedName>
    <definedName name="A">#REF!</definedName>
    <definedName name="AAA" localSheetId="4">#REF!</definedName>
    <definedName name="AAA" localSheetId="8">#REF!</definedName>
    <definedName name="AAA" localSheetId="1">#REF!</definedName>
    <definedName name="AAA" localSheetId="2">#REF!</definedName>
    <definedName name="AAA" localSheetId="7">#REF!</definedName>
    <definedName name="AAA" localSheetId="6">#REF!</definedName>
    <definedName name="AAA" localSheetId="3">#REF!</definedName>
    <definedName name="AAA" localSheetId="5">#REF!</definedName>
    <definedName name="AAA" localSheetId="10">#REF!</definedName>
    <definedName name="AAA" localSheetId="9">#REF!</definedName>
    <definedName name="AAA">#REF!</definedName>
    <definedName name="AAAA" localSheetId="4">#REF!</definedName>
    <definedName name="AAAA" localSheetId="8">#REF!</definedName>
    <definedName name="AAAA" localSheetId="1">#REF!</definedName>
    <definedName name="AAAA" localSheetId="2">#REF!</definedName>
    <definedName name="AAAA" localSheetId="7">#REF!</definedName>
    <definedName name="AAAA" localSheetId="6">#REF!</definedName>
    <definedName name="AAAA" localSheetId="3">#REF!</definedName>
    <definedName name="AAAA" localSheetId="5">#REF!</definedName>
    <definedName name="AAAA" localSheetId="10">#REF!</definedName>
    <definedName name="AAAA" localSheetId="9">#REF!</definedName>
    <definedName name="AAAA">#REF!</definedName>
    <definedName name="AAAAA" localSheetId="4">#REF!</definedName>
    <definedName name="AAAAA" localSheetId="8">#REF!</definedName>
    <definedName name="AAAAA" localSheetId="1">#REF!</definedName>
    <definedName name="AAAAA" localSheetId="2">#REF!</definedName>
    <definedName name="AAAAA" localSheetId="7">#REF!</definedName>
    <definedName name="AAAAA" localSheetId="6">#REF!</definedName>
    <definedName name="AAAAA" localSheetId="3">#REF!</definedName>
    <definedName name="AAAAA" localSheetId="5">#REF!</definedName>
    <definedName name="AAAAA" localSheetId="10">#REF!</definedName>
    <definedName name="AAAAA" localSheetId="9">#REF!</definedName>
    <definedName name="AAAAA">#REF!</definedName>
    <definedName name="ABR_MAYOR">[5]ABR!$B$6:$H$137</definedName>
    <definedName name="ABRIL">[6]ABR!$B$6:$H$938</definedName>
    <definedName name="achu">#N/A</definedName>
    <definedName name="ACREEDORES" localSheetId="4">#REF!</definedName>
    <definedName name="ACREEDORES" localSheetId="8">#REF!</definedName>
    <definedName name="ACREEDORES" localSheetId="1">#REF!</definedName>
    <definedName name="ACREEDORES" localSheetId="2">#REF!</definedName>
    <definedName name="ACREEDORES" localSheetId="7">#REF!</definedName>
    <definedName name="ACREEDORES" localSheetId="6">#REF!</definedName>
    <definedName name="ACREEDORES" localSheetId="3">#REF!</definedName>
    <definedName name="ACREEDORES" localSheetId="5">#REF!</definedName>
    <definedName name="ACREEDORES" localSheetId="10">#REF!</definedName>
    <definedName name="ACREEDORES" localSheetId="9">#REF!</definedName>
    <definedName name="ACREEDORES">#REF!</definedName>
    <definedName name="adadasdasd">#N/A</definedName>
    <definedName name="ADMINISTRACION" localSheetId="4">#REF!</definedName>
    <definedName name="ADMINISTRACION" localSheetId="8">#REF!</definedName>
    <definedName name="ADMINISTRACION" localSheetId="1">#REF!</definedName>
    <definedName name="ADMINISTRACION" localSheetId="2">#REF!</definedName>
    <definedName name="ADMINISTRACION" localSheetId="7">#REF!</definedName>
    <definedName name="ADMINISTRACION" localSheetId="6">#REF!</definedName>
    <definedName name="ADMINISTRACION" localSheetId="3">#REF!</definedName>
    <definedName name="ADMINISTRACION" localSheetId="5">#REF!</definedName>
    <definedName name="ADMINISTRACION" localSheetId="10">#REF!</definedName>
    <definedName name="ADMINISTRACION" localSheetId="9">#REF!</definedName>
    <definedName name="ADMINISTRACION">#REF!</definedName>
    <definedName name="AGOSTO" localSheetId="4">#REF!</definedName>
    <definedName name="AGOSTO" localSheetId="8">#REF!</definedName>
    <definedName name="AGOSTO" localSheetId="1">#REF!</definedName>
    <definedName name="AGOSTO" localSheetId="2">#REF!</definedName>
    <definedName name="AGOSTO" localSheetId="7">#REF!</definedName>
    <definedName name="AGOSTO" localSheetId="6">#REF!</definedName>
    <definedName name="AGOSTO" localSheetId="3">#REF!</definedName>
    <definedName name="AGOSTO" localSheetId="5">#REF!</definedName>
    <definedName name="AGOSTO" localSheetId="10">#REF!</definedName>
    <definedName name="AGOSTO" localSheetId="9">#REF!</definedName>
    <definedName name="AGOSTO">#REF!</definedName>
    <definedName name="AGOSTO_MAYOR" localSheetId="4">#REF!</definedName>
    <definedName name="AGOSTO_MAYOR" localSheetId="8">#REF!</definedName>
    <definedName name="AGOSTO_MAYOR" localSheetId="1">#REF!</definedName>
    <definedName name="AGOSTO_MAYOR" localSheetId="2">#REF!</definedName>
    <definedName name="AGOSTO_MAYOR" localSheetId="7">#REF!</definedName>
    <definedName name="AGOSTO_MAYOR" localSheetId="6">#REF!</definedName>
    <definedName name="AGOSTO_MAYOR" localSheetId="3">#REF!</definedName>
    <definedName name="AGOSTO_MAYOR" localSheetId="5">#REF!</definedName>
    <definedName name="AGOSTO_MAYOR" localSheetId="10">#REF!</definedName>
    <definedName name="AGOSTO_MAYOR" localSheetId="9">#REF!</definedName>
    <definedName name="AGOSTO_MAYOR">#REF!</definedName>
    <definedName name="Ajustado">#N/A</definedName>
    <definedName name="all" localSheetId="4">#REF!</definedName>
    <definedName name="all" localSheetId="8">#REF!</definedName>
    <definedName name="all" localSheetId="1">#REF!</definedName>
    <definedName name="all" localSheetId="2">#REF!</definedName>
    <definedName name="all" localSheetId="7">#REF!</definedName>
    <definedName name="all" localSheetId="6">#REF!</definedName>
    <definedName name="all" localSheetId="3">#REF!</definedName>
    <definedName name="all" localSheetId="5">#REF!</definedName>
    <definedName name="all" localSheetId="10">#REF!</definedName>
    <definedName name="all" localSheetId="9">#REF!</definedName>
    <definedName name="all">#REF!</definedName>
    <definedName name="amarillo">#N/A</definedName>
    <definedName name="ANT_GTOS" localSheetId="4">#REF!</definedName>
    <definedName name="ANT_GTOS" localSheetId="8">#REF!</definedName>
    <definedName name="ANT_GTOS" localSheetId="1">#REF!</definedName>
    <definedName name="ANT_GTOS" localSheetId="2">#REF!</definedName>
    <definedName name="ANT_GTOS" localSheetId="7">#REF!</definedName>
    <definedName name="ANT_GTOS" localSheetId="6">#REF!</definedName>
    <definedName name="ANT_GTOS" localSheetId="3">#REF!</definedName>
    <definedName name="ANT_GTOS" localSheetId="5">#REF!</definedName>
    <definedName name="ANT_GTOS" localSheetId="10">#REF!</definedName>
    <definedName name="ANT_GTOS" localSheetId="9">#REF!</definedName>
    <definedName name="ANT_GTOS">#REF!</definedName>
    <definedName name="ANTIGUEDAD" localSheetId="4">#REF!</definedName>
    <definedName name="ANTIGUEDAD" localSheetId="8">#REF!</definedName>
    <definedName name="ANTIGUEDAD" localSheetId="1">#REF!</definedName>
    <definedName name="ANTIGUEDAD" localSheetId="2">#REF!</definedName>
    <definedName name="ANTIGUEDAD" localSheetId="7">#REF!</definedName>
    <definedName name="ANTIGUEDAD" localSheetId="6">#REF!</definedName>
    <definedName name="ANTIGUEDAD" localSheetId="3">#REF!</definedName>
    <definedName name="ANTIGUEDAD" localSheetId="5">#REF!</definedName>
    <definedName name="ANTIGUEDAD" localSheetId="10">#REF!</definedName>
    <definedName name="ANTIGUEDAD" localSheetId="9">#REF!</definedName>
    <definedName name="ANTIGUEDAD">#REF!</definedName>
    <definedName name="AÑO" localSheetId="4">[7]Indices!#REF!</definedName>
    <definedName name="AÑO" localSheetId="8">[7]Indices!#REF!</definedName>
    <definedName name="AÑO" localSheetId="1">[7]Indices!#REF!</definedName>
    <definedName name="AÑO" localSheetId="2">[7]Indices!#REF!</definedName>
    <definedName name="AÑO" localSheetId="7">[7]Indices!#REF!</definedName>
    <definedName name="AÑO" localSheetId="6">[7]Indices!#REF!</definedName>
    <definedName name="AÑO" localSheetId="3">[7]Indices!#REF!</definedName>
    <definedName name="AÑO" localSheetId="5">[7]Indices!#REF!</definedName>
    <definedName name="AÑO" localSheetId="10">[7]Indices!#REF!</definedName>
    <definedName name="AÑO" localSheetId="9">[7]Indices!#REF!</definedName>
    <definedName name="AÑO">[7]Indices!#REF!</definedName>
    <definedName name="_xlnm.Print_Area" localSheetId="4">#REF!</definedName>
    <definedName name="_xlnm.Print_Area" localSheetId="16">'ABRIL 2026'!$A$1:$I$130</definedName>
    <definedName name="_xlnm.Print_Area" localSheetId="8">#REF!</definedName>
    <definedName name="_xlnm.Print_Area" localSheetId="19">'AGOSTO 2026'!$A$1:$I$178</definedName>
    <definedName name="_xlnm.Print_Area" localSheetId="1">#REF!</definedName>
    <definedName name="_xlnm.Print_Area" localSheetId="13">'ENERO 2026'!$A$1:$G$885</definedName>
    <definedName name="_xlnm.Print_Area" localSheetId="2">#REF!</definedName>
    <definedName name="_xlnm.Print_Area" localSheetId="14">'FEBRERO 2026'!$A$1:$G$783</definedName>
    <definedName name="_xlnm.Print_Area" localSheetId="7">#REF!</definedName>
    <definedName name="_xlnm.Print_Area" localSheetId="6">#REF!</definedName>
    <definedName name="_xlnm.Print_Area" localSheetId="18">'JUNIO 2026'!$A$1:$I$104</definedName>
    <definedName name="_xlnm.Print_Area" localSheetId="3">#REF!</definedName>
    <definedName name="_xlnm.Print_Area" localSheetId="15">'MARZO 2026'!$A$1:$I$121</definedName>
    <definedName name="_xlnm.Print_Area" localSheetId="5">#REF!</definedName>
    <definedName name="_xlnm.Print_Area" localSheetId="17">'MAYO 2026'!$A$1:$I$112</definedName>
    <definedName name="_xlnm.Print_Area" localSheetId="10">#REF!</definedName>
    <definedName name="_xlnm.Print_Area" localSheetId="9">#REF!</definedName>
    <definedName name="_xlnm.Print_Area">#REF!</definedName>
    <definedName name="asdasdasd">'[8]CTAS AJUSTE'!$A$6:$O$120</definedName>
    <definedName name="atg">[9]Descuentos!$F$6</definedName>
    <definedName name="azul">[10]MACRO2!$A$1</definedName>
    <definedName name="B">#N/A</definedName>
    <definedName name="BALANZA" localSheetId="4">#REF!</definedName>
    <definedName name="BALANZA" localSheetId="8">#REF!</definedName>
    <definedName name="BALANZA" localSheetId="1">#REF!</definedName>
    <definedName name="BALANZA" localSheetId="2">#REF!</definedName>
    <definedName name="BALANZA" localSheetId="7">#REF!</definedName>
    <definedName name="BALANZA" localSheetId="6">#REF!</definedName>
    <definedName name="BALANZA" localSheetId="3">#REF!</definedName>
    <definedName name="BALANZA" localSheetId="5">#REF!</definedName>
    <definedName name="BALANZA" localSheetId="10">#REF!</definedName>
    <definedName name="BALANZA" localSheetId="9">#REF!</definedName>
    <definedName name="BALANZA">#REF!</definedName>
    <definedName name="BALANZA_MAYOR" localSheetId="4">#REF!</definedName>
    <definedName name="BALANZA_MAYOR" localSheetId="8">#REF!</definedName>
    <definedName name="BALANZA_MAYOR" localSheetId="1">#REF!</definedName>
    <definedName name="BALANZA_MAYOR" localSheetId="2">#REF!</definedName>
    <definedName name="BALANZA_MAYOR" localSheetId="7">#REF!</definedName>
    <definedName name="BALANZA_MAYOR" localSheetId="6">#REF!</definedName>
    <definedName name="BALANZA_MAYOR" localSheetId="3">#REF!</definedName>
    <definedName name="BALANZA_MAYOR" localSheetId="5">#REF!</definedName>
    <definedName name="BALANZA_MAYOR" localSheetId="10">#REF!</definedName>
    <definedName name="BALANZA_MAYOR" localSheetId="9">#REF!</definedName>
    <definedName name="BALANZA_MAYOR">#REF!</definedName>
    <definedName name="BANCOMER" localSheetId="4">#REF!</definedName>
    <definedName name="BANCOMER" localSheetId="8">#REF!</definedName>
    <definedName name="BANCOMER" localSheetId="1">#REF!</definedName>
    <definedName name="BANCOMER" localSheetId="2">#REF!</definedName>
    <definedName name="BANCOMER" localSheetId="7">#REF!</definedName>
    <definedName name="BANCOMER" localSheetId="6">#REF!</definedName>
    <definedName name="BANCOMER" localSheetId="3">#REF!</definedName>
    <definedName name="BANCOMER" localSheetId="5">#REF!</definedName>
    <definedName name="BANCOMER" localSheetId="10">#REF!</definedName>
    <definedName name="BANCOMER" localSheetId="9">#REF!</definedName>
    <definedName name="BANCOMER">#REF!</definedName>
    <definedName name="_xlnm.Database" localSheetId="4">#REF!</definedName>
    <definedName name="_xlnm.Database" localSheetId="8">#REF!</definedName>
    <definedName name="_xlnm.Database" localSheetId="1">#REF!</definedName>
    <definedName name="_xlnm.Database" localSheetId="2">#REF!</definedName>
    <definedName name="_xlnm.Database" localSheetId="7">#REF!</definedName>
    <definedName name="_xlnm.Database" localSheetId="6">#REF!</definedName>
    <definedName name="_xlnm.Database" localSheetId="3">#REF!</definedName>
    <definedName name="_xlnm.Database" localSheetId="5">#REF!</definedName>
    <definedName name="_xlnm.Database" localSheetId="10">#REF!</definedName>
    <definedName name="_xlnm.Database" localSheetId="9">#REF!</definedName>
    <definedName name="_xlnm.Database">#REF!</definedName>
    <definedName name="BONO_AGUINALDO" localSheetId="4">#REF!</definedName>
    <definedName name="BONO_AGUINALDO" localSheetId="8">#REF!</definedName>
    <definedName name="BONO_AGUINALDO" localSheetId="1">#REF!</definedName>
    <definedName name="BONO_AGUINALDO" localSheetId="2">#REF!</definedName>
    <definedName name="BONO_AGUINALDO" localSheetId="7">#REF!</definedName>
    <definedName name="BONO_AGUINALDO" localSheetId="6">#REF!</definedName>
    <definedName name="BONO_AGUINALDO" localSheetId="3">#REF!</definedName>
    <definedName name="BONO_AGUINALDO" localSheetId="5">#REF!</definedName>
    <definedName name="BONO_AGUINALDO" localSheetId="10">#REF!</definedName>
    <definedName name="BONO_AGUINALDO" localSheetId="9">#REF!</definedName>
    <definedName name="BONO_AGUINALDO">#REF!</definedName>
    <definedName name="caja8" localSheetId="4">[11]CAJA!#REF!</definedName>
    <definedName name="caja8" localSheetId="8">[11]CAJA!#REF!</definedName>
    <definedName name="caja8" localSheetId="1">[11]CAJA!#REF!</definedName>
    <definedName name="caja8" localSheetId="2">[11]CAJA!#REF!</definedName>
    <definedName name="caja8" localSheetId="7">[11]CAJA!#REF!</definedName>
    <definedName name="caja8" localSheetId="6">[11]CAJA!#REF!</definedName>
    <definedName name="caja8" localSheetId="3">[11]CAJA!#REF!</definedName>
    <definedName name="caja8" localSheetId="5">[11]CAJA!#REF!</definedName>
    <definedName name="caja8" localSheetId="10">[11]CAJA!#REF!</definedName>
    <definedName name="caja8" localSheetId="9">[11]CAJA!#REF!</definedName>
    <definedName name="caja8">[11]CAJA!#REF!</definedName>
    <definedName name="CAJATOT" localSheetId="4">[11]CAJA!#REF!</definedName>
    <definedName name="CAJATOT" localSheetId="8">[11]CAJA!#REF!</definedName>
    <definedName name="CAJATOT" localSheetId="1">[11]CAJA!#REF!</definedName>
    <definedName name="CAJATOT" localSheetId="2">[11]CAJA!#REF!</definedName>
    <definedName name="CAJATOT" localSheetId="7">[11]CAJA!#REF!</definedName>
    <definedName name="CAJATOT" localSheetId="6">[11]CAJA!#REF!</definedName>
    <definedName name="CAJATOT" localSheetId="3">[11]CAJA!#REF!</definedName>
    <definedName name="CAJATOT" localSheetId="5">[11]CAJA!#REF!</definedName>
    <definedName name="CAJATOT" localSheetId="10">[11]CAJA!#REF!</definedName>
    <definedName name="CAJATOT" localSheetId="9">[11]CAJA!#REF!</definedName>
    <definedName name="CAJATOT">[11]CAJA!#REF!</definedName>
    <definedName name="Campo" localSheetId="4">#REF!</definedName>
    <definedName name="Campo" localSheetId="8">#REF!</definedName>
    <definedName name="Campo" localSheetId="1">#REF!</definedName>
    <definedName name="Campo" localSheetId="2">#REF!</definedName>
    <definedName name="Campo" localSheetId="7">#REF!</definedName>
    <definedName name="Campo" localSheetId="6">#REF!</definedName>
    <definedName name="Campo" localSheetId="3">#REF!</definedName>
    <definedName name="Campo" localSheetId="5">#REF!</definedName>
    <definedName name="Campo" localSheetId="10">#REF!</definedName>
    <definedName name="Campo" localSheetId="9">#REF!</definedName>
    <definedName name="Campo">#REF!</definedName>
    <definedName name="CAMPOS" localSheetId="4">#REF!</definedName>
    <definedName name="CAMPOS" localSheetId="8">#REF!</definedName>
    <definedName name="CAMPOS" localSheetId="1">#REF!</definedName>
    <definedName name="CAMPOS" localSheetId="2">#REF!</definedName>
    <definedName name="CAMPOS" localSheetId="7">#REF!</definedName>
    <definedName name="CAMPOS" localSheetId="6">#REF!</definedName>
    <definedName name="CAMPOS" localSheetId="3">#REF!</definedName>
    <definedName name="CAMPOS" localSheetId="5">#REF!</definedName>
    <definedName name="CAMPOS" localSheetId="10">#REF!</definedName>
    <definedName name="CAMPOS" localSheetId="9">#REF!</definedName>
    <definedName name="CAMPOS">#REF!</definedName>
    <definedName name="CAMPOSATG" localSheetId="4">#REF!</definedName>
    <definedName name="CAMPOSATG" localSheetId="8">#REF!</definedName>
    <definedName name="CAMPOSATG" localSheetId="1">#REF!</definedName>
    <definedName name="CAMPOSATG" localSheetId="2">#REF!</definedName>
    <definedName name="CAMPOSATG" localSheetId="7">#REF!</definedName>
    <definedName name="CAMPOSATG" localSheetId="6">#REF!</definedName>
    <definedName name="CAMPOSATG" localSheetId="3">#REF!</definedName>
    <definedName name="CAMPOSATG" localSheetId="5">#REF!</definedName>
    <definedName name="CAMPOSATG" localSheetId="10">#REF!</definedName>
    <definedName name="CAMPOSATG" localSheetId="9">#REF!</definedName>
    <definedName name="CAMPOSATG">#REF!</definedName>
    <definedName name="cat"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cata"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catalog">'[12]Para merge'!$A$4:$F$2717</definedName>
    <definedName name="CITI" localSheetId="4">[13]CITIPLUS!#REF!</definedName>
    <definedName name="CITI" localSheetId="8">[13]CITIPLUS!#REF!</definedName>
    <definedName name="CITI" localSheetId="1">[13]CITIPLUS!#REF!</definedName>
    <definedName name="CITI" localSheetId="2">[13]CITIPLUS!#REF!</definedName>
    <definedName name="CITI" localSheetId="7">[13]CITIPLUS!#REF!</definedName>
    <definedName name="CITI" localSheetId="6">[13]CITIPLUS!#REF!</definedName>
    <definedName name="CITI" localSheetId="3">[13]CITIPLUS!#REF!</definedName>
    <definedName name="CITI" localSheetId="5">[13]CITIPLUS!#REF!</definedName>
    <definedName name="CITI" localSheetId="10">[13]CITIPLUS!#REF!</definedName>
    <definedName name="CITI" localSheetId="9">[13]CITIPLUS!#REF!</definedName>
    <definedName name="CITI">[13]CITIPLUS!#REF!</definedName>
    <definedName name="citi8" localSheetId="4">[13]CITIPLUS!#REF!</definedName>
    <definedName name="citi8" localSheetId="8">[13]CITIPLUS!#REF!</definedName>
    <definedName name="citi8" localSheetId="1">[13]CITIPLUS!#REF!</definedName>
    <definedName name="citi8" localSheetId="2">[13]CITIPLUS!#REF!</definedName>
    <definedName name="citi8" localSheetId="7">[13]CITIPLUS!#REF!</definedName>
    <definedName name="citi8" localSheetId="6">[13]CITIPLUS!#REF!</definedName>
    <definedName name="citi8" localSheetId="3">[13]CITIPLUS!#REF!</definedName>
    <definedName name="citi8" localSheetId="5">[13]CITIPLUS!#REF!</definedName>
    <definedName name="citi8" localSheetId="10">[13]CITIPLUS!#REF!</definedName>
    <definedName name="citi8" localSheetId="9">[13]CITIPLUS!#REF!</definedName>
    <definedName name="citi8">[13]CITIPLUS!#REF!</definedName>
    <definedName name="CITITOT" localSheetId="4">[11]CITIPLUS!#REF!</definedName>
    <definedName name="CITITOT" localSheetId="8">[11]CITIPLUS!#REF!</definedName>
    <definedName name="CITITOT" localSheetId="1">[11]CITIPLUS!#REF!</definedName>
    <definedName name="CITITOT" localSheetId="2">[11]CITIPLUS!#REF!</definedName>
    <definedName name="CITITOT" localSheetId="7">[11]CITIPLUS!#REF!</definedName>
    <definedName name="CITITOT" localSheetId="6">[11]CITIPLUS!#REF!</definedName>
    <definedName name="CITITOT" localSheetId="3">[11]CITIPLUS!#REF!</definedName>
    <definedName name="CITITOT" localSheetId="5">[11]CITIPLUS!#REF!</definedName>
    <definedName name="CITITOT" localSheetId="10">[11]CITIPLUS!#REF!</definedName>
    <definedName name="CITITOT" localSheetId="9">[11]CITIPLUS!#REF!</definedName>
    <definedName name="CITITOT">[11]CITIPLUS!#REF!</definedName>
    <definedName name="COMISION" localSheetId="4">#REF!</definedName>
    <definedName name="COMISION" localSheetId="8">#REF!</definedName>
    <definedName name="COMISION" localSheetId="1">#REF!</definedName>
    <definedName name="COMISION" localSheetId="2">#REF!</definedName>
    <definedName name="COMISION" localSheetId="7">#REF!</definedName>
    <definedName name="COMISION" localSheetId="6">#REF!</definedName>
    <definedName name="COMISION" localSheetId="3">#REF!</definedName>
    <definedName name="COMISION" localSheetId="5">#REF!</definedName>
    <definedName name="COMISION" localSheetId="10">#REF!</definedName>
    <definedName name="COMISION" localSheetId="9">#REF!</definedName>
    <definedName name="COMISION">#REF!</definedName>
    <definedName name="COMPARATIVAS">[14]Presentacion!$A$1:$K$20</definedName>
    <definedName name="CONSECUTIVO">'[4]SEG PERF-MOV-ADC-TERM'!$A$17:$A$413</definedName>
    <definedName name="CONTRATO" localSheetId="4">#REF!</definedName>
    <definedName name="CONTRATO" localSheetId="8">#REF!</definedName>
    <definedName name="CONTRATO" localSheetId="1">#REF!</definedName>
    <definedName name="CONTRATO" localSheetId="2">#REF!</definedName>
    <definedName name="CONTRATO" localSheetId="7">#REF!</definedName>
    <definedName name="CONTRATO" localSheetId="6">#REF!</definedName>
    <definedName name="CONTRATO" localSheetId="3">#REF!</definedName>
    <definedName name="CONTRATO" localSheetId="5">#REF!</definedName>
    <definedName name="CONTRATO" localSheetId="10">#REF!</definedName>
    <definedName name="CONTRATO" localSheetId="9">#REF!</definedName>
    <definedName name="CONTRATO">#REF!</definedName>
    <definedName name="CONTRATOS_04" localSheetId="4">#REF!</definedName>
    <definedName name="CONTRATOS_04" localSheetId="8">#REF!</definedName>
    <definedName name="CONTRATOS_04" localSheetId="1">#REF!</definedName>
    <definedName name="CONTRATOS_04" localSheetId="2">#REF!</definedName>
    <definedName name="CONTRATOS_04" localSheetId="7">#REF!</definedName>
    <definedName name="CONTRATOS_04" localSheetId="6">#REF!</definedName>
    <definedName name="CONTRATOS_04" localSheetId="3">#REF!</definedName>
    <definedName name="CONTRATOS_04" localSheetId="5">#REF!</definedName>
    <definedName name="CONTRATOS_04" localSheetId="10">#REF!</definedName>
    <definedName name="CONTRATOS_04" localSheetId="9">#REF!</definedName>
    <definedName name="CONTRATOS_04">#REF!</definedName>
    <definedName name="CREDITOS">'[15]CTAS AJUSTE'!$A$6:$O$120</definedName>
    <definedName name="CREDITOS_SF" localSheetId="4">#REF!</definedName>
    <definedName name="CREDITOS_SF" localSheetId="8">#REF!</definedName>
    <definedName name="CREDITOS_SF" localSheetId="1">#REF!</definedName>
    <definedName name="CREDITOS_SF" localSheetId="2">#REF!</definedName>
    <definedName name="CREDITOS_SF" localSheetId="7">#REF!</definedName>
    <definedName name="CREDITOS_SF" localSheetId="6">#REF!</definedName>
    <definedName name="CREDITOS_SF" localSheetId="3">#REF!</definedName>
    <definedName name="CREDITOS_SF" localSheetId="5">#REF!</definedName>
    <definedName name="CREDITOS_SF" localSheetId="10">#REF!</definedName>
    <definedName name="CREDITOS_SF" localSheetId="9">#REF!</definedName>
    <definedName name="CREDITOS_SF">#REF!</definedName>
    <definedName name="CTASXPAGAR" localSheetId="4">#REF!</definedName>
    <definedName name="CTASXPAGAR" localSheetId="8">#REF!</definedName>
    <definedName name="CTASXPAGAR" localSheetId="1">#REF!</definedName>
    <definedName name="CTASXPAGAR" localSheetId="2">#REF!</definedName>
    <definedName name="CTASXPAGAR" localSheetId="7">#REF!</definedName>
    <definedName name="CTASXPAGAR" localSheetId="6">#REF!</definedName>
    <definedName name="CTASXPAGAR" localSheetId="3">#REF!</definedName>
    <definedName name="CTASXPAGAR" localSheetId="5">#REF!</definedName>
    <definedName name="CTASXPAGAR" localSheetId="10">#REF!</definedName>
    <definedName name="CTASXPAGAR" localSheetId="9">#REF!</definedName>
    <definedName name="CTASXPAGAR">#REF!</definedName>
    <definedName name="CUENTACORRIENTE" localSheetId="4">#REF!</definedName>
    <definedName name="CUENTACORRIENTE" localSheetId="8">#REF!</definedName>
    <definedName name="CUENTACORRIENTE" localSheetId="1">#REF!</definedName>
    <definedName name="CUENTACORRIENTE" localSheetId="2">#REF!</definedName>
    <definedName name="CUENTACORRIENTE" localSheetId="7">#REF!</definedName>
    <definedName name="CUENTACORRIENTE" localSheetId="6">#REF!</definedName>
    <definedName name="CUENTACORRIENTE" localSheetId="3">#REF!</definedName>
    <definedName name="CUENTACORRIENTE" localSheetId="5">#REF!</definedName>
    <definedName name="CUENTACORRIENTE" localSheetId="10">#REF!</definedName>
    <definedName name="CUENTACORRIENTE" localSheetId="9">#REF!</definedName>
    <definedName name="CUENTACORRIENTE">#REF!</definedName>
    <definedName name="D" localSheetId="4">#REF!</definedName>
    <definedName name="D" localSheetId="8">#REF!</definedName>
    <definedName name="D" localSheetId="1">#REF!</definedName>
    <definedName name="D" localSheetId="2">#REF!</definedName>
    <definedName name="D" localSheetId="7">#REF!</definedName>
    <definedName name="D" localSheetId="6">#REF!</definedName>
    <definedName name="D" localSheetId="3">#REF!</definedName>
    <definedName name="D" localSheetId="5">#REF!</definedName>
    <definedName name="D" localSheetId="10">#REF!</definedName>
    <definedName name="D" localSheetId="9">#REF!</definedName>
    <definedName name="D">#REF!</definedName>
    <definedName name="Da" localSheetId="4">#REF!</definedName>
    <definedName name="Da" localSheetId="8">#REF!</definedName>
    <definedName name="Da" localSheetId="1">#REF!</definedName>
    <definedName name="Da" localSheetId="2">#REF!</definedName>
    <definedName name="Da" localSheetId="7">#REF!</definedName>
    <definedName name="Da" localSheetId="6">#REF!</definedName>
    <definedName name="Da" localSheetId="3">#REF!</definedName>
    <definedName name="Da" localSheetId="5">#REF!</definedName>
    <definedName name="Da" localSheetId="10">#REF!</definedName>
    <definedName name="Da" localSheetId="9">#REF!</definedName>
    <definedName name="Da">#REF!</definedName>
    <definedName name="DataSets">[16]Dashboard!$D$58:$D$82</definedName>
    <definedName name="Deff_bloque" localSheetId="4">#REF!</definedName>
    <definedName name="Deff_bloque" localSheetId="8">#REF!</definedName>
    <definedName name="Deff_bloque" localSheetId="1">#REF!</definedName>
    <definedName name="Deff_bloque" localSheetId="2">#REF!</definedName>
    <definedName name="Deff_bloque" localSheetId="7">#REF!</definedName>
    <definedName name="Deff_bloque" localSheetId="6">#REF!</definedName>
    <definedName name="Deff_bloque" localSheetId="3">#REF!</definedName>
    <definedName name="Deff_bloque" localSheetId="5">#REF!</definedName>
    <definedName name="Deff_bloque" localSheetId="10">#REF!</definedName>
    <definedName name="Deff_bloque" localSheetId="9">#REF!</definedName>
    <definedName name="Deff_bloque">#REF!</definedName>
    <definedName name="Deff_DRILLING" localSheetId="4">#REF!</definedName>
    <definedName name="Deff_DRILLING" localSheetId="8">#REF!</definedName>
    <definedName name="Deff_DRILLING" localSheetId="1">#REF!</definedName>
    <definedName name="Deff_DRILLING" localSheetId="2">#REF!</definedName>
    <definedName name="Deff_DRILLING" localSheetId="7">#REF!</definedName>
    <definedName name="Deff_DRILLING" localSheetId="6">#REF!</definedName>
    <definedName name="Deff_DRILLING" localSheetId="3">#REF!</definedName>
    <definedName name="Deff_DRILLING" localSheetId="5">#REF!</definedName>
    <definedName name="Deff_DRILLING" localSheetId="10">#REF!</definedName>
    <definedName name="Deff_DRILLING" localSheetId="9">#REF!</definedName>
    <definedName name="Deff_DRILLING">#REF!</definedName>
    <definedName name="Deff_RMA" localSheetId="4">#REF!</definedName>
    <definedName name="Deff_RMA" localSheetId="8">#REF!</definedName>
    <definedName name="Deff_RMA" localSheetId="1">#REF!</definedName>
    <definedName name="Deff_RMA" localSheetId="2">#REF!</definedName>
    <definedName name="Deff_RMA" localSheetId="7">#REF!</definedName>
    <definedName name="Deff_RMA" localSheetId="6">#REF!</definedName>
    <definedName name="Deff_RMA" localSheetId="3">#REF!</definedName>
    <definedName name="Deff_RMA" localSheetId="5">#REF!</definedName>
    <definedName name="Deff_RMA" localSheetId="10">#REF!</definedName>
    <definedName name="Deff_RMA" localSheetId="9">#REF!</definedName>
    <definedName name="Deff_RMA">#REF!</definedName>
    <definedName name="Deff_RME" localSheetId="4">#REF!</definedName>
    <definedName name="Deff_RME" localSheetId="8">#REF!</definedName>
    <definedName name="Deff_RME" localSheetId="1">#REF!</definedName>
    <definedName name="Deff_RME" localSheetId="2">#REF!</definedName>
    <definedName name="Deff_RME" localSheetId="7">#REF!</definedName>
    <definedName name="Deff_RME" localSheetId="6">#REF!</definedName>
    <definedName name="Deff_RME" localSheetId="3">#REF!</definedName>
    <definedName name="Deff_RME" localSheetId="5">#REF!</definedName>
    <definedName name="Deff_RME" localSheetId="10">#REF!</definedName>
    <definedName name="Deff_RME" localSheetId="9">#REF!</definedName>
    <definedName name="Deff_RME">#REF!</definedName>
    <definedName name="DEUDAS">'[15]CTAS AJUSTE'!$A$124:$O$224</definedName>
    <definedName name="DEUDAS_SF" localSheetId="4">#REF!</definedName>
    <definedName name="DEUDAS_SF" localSheetId="8">#REF!</definedName>
    <definedName name="DEUDAS_SF" localSheetId="1">#REF!</definedName>
    <definedName name="DEUDAS_SF" localSheetId="2">#REF!</definedName>
    <definedName name="DEUDAS_SF" localSheetId="7">#REF!</definedName>
    <definedName name="DEUDAS_SF" localSheetId="6">#REF!</definedName>
    <definedName name="DEUDAS_SF" localSheetId="3">#REF!</definedName>
    <definedName name="DEUDAS_SF" localSheetId="5">#REF!</definedName>
    <definedName name="DEUDAS_SF" localSheetId="10">#REF!</definedName>
    <definedName name="DEUDAS_SF" localSheetId="9">#REF!</definedName>
    <definedName name="DEUDAS_SF">#REF!</definedName>
    <definedName name="dhggjhgj" localSheetId="4">#REF!</definedName>
    <definedName name="dhggjhgj" localSheetId="8">#REF!</definedName>
    <definedName name="dhggjhgj" localSheetId="1">#REF!</definedName>
    <definedName name="dhggjhgj" localSheetId="2">#REF!</definedName>
    <definedName name="dhggjhgj" localSheetId="7">#REF!</definedName>
    <definedName name="dhggjhgj" localSheetId="6">#REF!</definedName>
    <definedName name="dhggjhgj" localSheetId="3">#REF!</definedName>
    <definedName name="dhggjhgj" localSheetId="5">#REF!</definedName>
    <definedName name="dhggjhgj" localSheetId="10">#REF!</definedName>
    <definedName name="dhggjhgj" localSheetId="9">#REF!</definedName>
    <definedName name="dhggjhgj">#REF!</definedName>
    <definedName name="DIAS_VAC" localSheetId="4">'[2]DIAS POR AÑO'!#REF!</definedName>
    <definedName name="DIAS_VAC" localSheetId="8">'[2]DIAS POR AÑO'!#REF!</definedName>
    <definedName name="DIAS_VAC" localSheetId="1">'[2]DIAS POR AÑO'!#REF!</definedName>
    <definedName name="DIAS_VAC" localSheetId="2">'[2]DIAS POR AÑO'!#REF!</definedName>
    <definedName name="DIAS_VAC" localSheetId="7">'[2]DIAS POR AÑO'!#REF!</definedName>
    <definedName name="DIAS_VAC" localSheetId="6">'[2]DIAS POR AÑO'!#REF!</definedName>
    <definedName name="DIAS_VAC" localSheetId="3">'[2]DIAS POR AÑO'!#REF!</definedName>
    <definedName name="DIAS_VAC" localSheetId="5">'[2]DIAS POR AÑO'!#REF!</definedName>
    <definedName name="DIAS_VAC" localSheetId="10">'[2]DIAS POR AÑO'!#REF!</definedName>
    <definedName name="DIAS_VAC" localSheetId="9">'[2]DIAS POR AÑO'!#REF!</definedName>
    <definedName name="DIAS_VAC">'[2]DIAS POR AÑO'!#REF!</definedName>
    <definedName name="DICORDI" localSheetId="4">#REF!</definedName>
    <definedName name="DICORDI" localSheetId="8">#REF!</definedName>
    <definedName name="DICORDI" localSheetId="1">#REF!</definedName>
    <definedName name="DICORDI" localSheetId="2">#REF!</definedName>
    <definedName name="DICORDI" localSheetId="7">#REF!</definedName>
    <definedName name="DICORDI" localSheetId="6">#REF!</definedName>
    <definedName name="DICORDI" localSheetId="3">#REF!</definedName>
    <definedName name="DICORDI" localSheetId="5">#REF!</definedName>
    <definedName name="DICORDI" localSheetId="10">#REF!</definedName>
    <definedName name="DICORDI" localSheetId="9">#REF!</definedName>
    <definedName name="DICORDI">#REF!</definedName>
    <definedName name="dlls">[17]Datos!$C$12</definedName>
    <definedName name="e" hidden="1">{#N/A,#N/A,FALSE,"caratula";#N/A,#N/A,FALSE,"P_SOLIS"}</definedName>
    <definedName name="EEE" localSheetId="4">[18]Prog_Ajustado!#REF!</definedName>
    <definedName name="EEE" localSheetId="8">[18]Prog_Ajustado!#REF!</definedName>
    <definedName name="EEE" localSheetId="1">[18]Prog_Ajustado!#REF!</definedName>
    <definedName name="EEE" localSheetId="2">[18]Prog_Ajustado!#REF!</definedName>
    <definedName name="EEE" localSheetId="7">[18]Prog_Ajustado!#REF!</definedName>
    <definedName name="EEE" localSheetId="6">[18]Prog_Ajustado!#REF!</definedName>
    <definedName name="EEE" localSheetId="3">[18]Prog_Ajustado!#REF!</definedName>
    <definedName name="EEE" localSheetId="5">[18]Prog_Ajustado!#REF!</definedName>
    <definedName name="EEE" localSheetId="10">[18]Prog_Ajustado!#REF!</definedName>
    <definedName name="EEE" localSheetId="9">[18]Prog_Ajustado!#REF!</definedName>
    <definedName name="EEE">[18]Prog_Ajustado!#REF!</definedName>
    <definedName name="EFIEOFJ" localSheetId="4">[19]FE!EFIEOFJ</definedName>
    <definedName name="EFIEOFJ" localSheetId="8">[19]FE!EFIEOFJ</definedName>
    <definedName name="EFIEOFJ" localSheetId="1">[19]FE!EFIEOFJ</definedName>
    <definedName name="EFIEOFJ" localSheetId="2">[19]FE!EFIEOFJ</definedName>
    <definedName name="EFIEOFJ" localSheetId="7">[19]FE!EFIEOFJ</definedName>
    <definedName name="EFIEOFJ" localSheetId="6">[19]FE!EFIEOFJ</definedName>
    <definedName name="EFIEOFJ" localSheetId="3">[19]FE!EFIEOFJ</definedName>
    <definedName name="EFIEOFJ" localSheetId="5">[19]FE!EFIEOFJ</definedName>
    <definedName name="EFIEOFJ" localSheetId="10">[19]FE!EFIEOFJ</definedName>
    <definedName name="EFIEOFJ" localSheetId="9">[19]FE!EFIEOFJ</definedName>
    <definedName name="EFIEOFJ">[19]FE!EFIEOFJ</definedName>
    <definedName name="ene">[20]ENE!$B$6:$H$938</definedName>
    <definedName name="ENE_MAYOR">[5]ENE!$B$6:$H$137</definedName>
    <definedName name="ENERO">[6]ENE!$B$6:$H$938</definedName>
    <definedName name="EQUIPOS">[4]EQUIPOS!$C$11:$E$30</definedName>
    <definedName name="Excel_BuiltIn__FilterDatabase_7_1" localSheetId="4">#REF!</definedName>
    <definedName name="Excel_BuiltIn__FilterDatabase_7_1" localSheetId="8">#REF!</definedName>
    <definedName name="Excel_BuiltIn__FilterDatabase_7_1" localSheetId="1">#REF!</definedName>
    <definedName name="Excel_BuiltIn__FilterDatabase_7_1" localSheetId="2">#REF!</definedName>
    <definedName name="Excel_BuiltIn__FilterDatabase_7_1" localSheetId="7">#REF!</definedName>
    <definedName name="Excel_BuiltIn__FilterDatabase_7_1" localSheetId="6">#REF!</definedName>
    <definedName name="Excel_BuiltIn__FilterDatabase_7_1" localSheetId="3">#REF!</definedName>
    <definedName name="Excel_BuiltIn__FilterDatabase_7_1" localSheetId="5">#REF!</definedName>
    <definedName name="Excel_BuiltIn__FilterDatabase_7_1" localSheetId="10">#REF!</definedName>
    <definedName name="Excel_BuiltIn__FilterDatabase_7_1" localSheetId="9">#REF!</definedName>
    <definedName name="Excel_BuiltIn__FilterDatabase_7_1">#REF!</definedName>
    <definedName name="Excel_BuiltIn__FilterDatabase_7_1_1" localSheetId="4">#REF!</definedName>
    <definedName name="Excel_BuiltIn__FilterDatabase_7_1_1" localSheetId="8">#REF!</definedName>
    <definedName name="Excel_BuiltIn__FilterDatabase_7_1_1" localSheetId="1">#REF!</definedName>
    <definedName name="Excel_BuiltIn__FilterDatabase_7_1_1" localSheetId="2">#REF!</definedName>
    <definedName name="Excel_BuiltIn__FilterDatabase_7_1_1" localSheetId="7">#REF!</definedName>
    <definedName name="Excel_BuiltIn__FilterDatabase_7_1_1" localSheetId="6">#REF!</definedName>
    <definedName name="Excel_BuiltIn__FilterDatabase_7_1_1" localSheetId="3">#REF!</definedName>
    <definedName name="Excel_BuiltIn__FilterDatabase_7_1_1" localSheetId="5">#REF!</definedName>
    <definedName name="Excel_BuiltIn__FilterDatabase_7_1_1" localSheetId="10">#REF!</definedName>
    <definedName name="Excel_BuiltIn__FilterDatabase_7_1_1" localSheetId="9">#REF!</definedName>
    <definedName name="Excel_BuiltIn__FilterDatabase_7_1_1">#REF!</definedName>
    <definedName name="Excel_BuiltIn__FilterDatabase_8" localSheetId="4">#REF!</definedName>
    <definedName name="Excel_BuiltIn__FilterDatabase_8" localSheetId="8">#REF!</definedName>
    <definedName name="Excel_BuiltIn__FilterDatabase_8" localSheetId="1">#REF!</definedName>
    <definedName name="Excel_BuiltIn__FilterDatabase_8" localSheetId="2">#REF!</definedName>
    <definedName name="Excel_BuiltIn__FilterDatabase_8" localSheetId="7">#REF!</definedName>
    <definedName name="Excel_BuiltIn__FilterDatabase_8" localSheetId="6">#REF!</definedName>
    <definedName name="Excel_BuiltIn__FilterDatabase_8" localSheetId="3">#REF!</definedName>
    <definedName name="Excel_BuiltIn__FilterDatabase_8" localSheetId="5">#REF!</definedName>
    <definedName name="Excel_BuiltIn__FilterDatabase_8" localSheetId="10">#REF!</definedName>
    <definedName name="Excel_BuiltIn__FilterDatabase_8" localSheetId="9">#REF!</definedName>
    <definedName name="Excel_BuiltIn__FilterDatabase_8">#REF!</definedName>
    <definedName name="Excel_BuiltIn_Criteria_3" localSheetId="4">'[21]TODOS GAS'!#REF!</definedName>
    <definedName name="Excel_BuiltIn_Criteria_3" localSheetId="8">'[21]TODOS GAS'!#REF!</definedName>
    <definedName name="Excel_BuiltIn_Criteria_3" localSheetId="1">'[21]TODOS GAS'!#REF!</definedName>
    <definedName name="Excel_BuiltIn_Criteria_3" localSheetId="2">'[21]TODOS GAS'!#REF!</definedName>
    <definedName name="Excel_BuiltIn_Criteria_3" localSheetId="7">'[21]TODOS GAS'!#REF!</definedName>
    <definedName name="Excel_BuiltIn_Criteria_3" localSheetId="6">'[21]TODOS GAS'!#REF!</definedName>
    <definedName name="Excel_BuiltIn_Criteria_3" localSheetId="3">'[21]TODOS GAS'!#REF!</definedName>
    <definedName name="Excel_BuiltIn_Criteria_3" localSheetId="5">'[21]TODOS GAS'!#REF!</definedName>
    <definedName name="Excel_BuiltIn_Criteria_3" localSheetId="10">'[21]TODOS GAS'!#REF!</definedName>
    <definedName name="Excel_BuiltIn_Criteria_3" localSheetId="9">'[21]TODOS GAS'!#REF!</definedName>
    <definedName name="Excel_BuiltIn_Criteria_3">'[21]TODOS GAS'!#REF!</definedName>
    <definedName name="EXPL" localSheetId="4">#REF!,#REF!,#REF!</definedName>
    <definedName name="EXPL" localSheetId="8">#REF!,#REF!,#REF!</definedName>
    <definedName name="EXPL" localSheetId="1">#REF!,#REF!,#REF!</definedName>
    <definedName name="EXPL" localSheetId="2">#REF!,#REF!,#REF!</definedName>
    <definedName name="EXPL" localSheetId="7">#REF!,#REF!,#REF!</definedName>
    <definedName name="EXPL" localSheetId="6">#REF!,#REF!,#REF!</definedName>
    <definedName name="EXPL" localSheetId="3">#REF!,#REF!,#REF!</definedName>
    <definedName name="EXPL" localSheetId="5">#REF!,#REF!,#REF!</definedName>
    <definedName name="EXPL" localSheetId="10">#REF!,#REF!,#REF!</definedName>
    <definedName name="EXPL" localSheetId="9">#REF!,#REF!,#REF!</definedName>
    <definedName name="EXPL">#REF!,#REF!,#REF!</definedName>
    <definedName name="FACT_DEP" localSheetId="4">#REF!</definedName>
    <definedName name="FACT_DEP" localSheetId="8">#REF!</definedName>
    <definedName name="FACT_DEP" localSheetId="1">#REF!</definedName>
    <definedName name="FACT_DEP" localSheetId="2">#REF!</definedName>
    <definedName name="FACT_DEP" localSheetId="7">#REF!</definedName>
    <definedName name="FACT_DEP" localSheetId="6">#REF!</definedName>
    <definedName name="FACT_DEP" localSheetId="3">#REF!</definedName>
    <definedName name="FACT_DEP" localSheetId="5">#REF!</definedName>
    <definedName name="FACT_DEP" localSheetId="10">#REF!</definedName>
    <definedName name="FACT_DEP" localSheetId="9">#REF!</definedName>
    <definedName name="FACT_DEP">#REF!</definedName>
    <definedName name="FACT_OP" localSheetId="4">#REF!</definedName>
    <definedName name="FACT_OP" localSheetId="8">#REF!</definedName>
    <definedName name="FACT_OP" localSheetId="1">#REF!</definedName>
    <definedName name="FACT_OP" localSheetId="2">#REF!</definedName>
    <definedName name="FACT_OP" localSheetId="7">#REF!</definedName>
    <definedName name="FACT_OP" localSheetId="6">#REF!</definedName>
    <definedName name="FACT_OP" localSheetId="3">#REF!</definedName>
    <definedName name="FACT_OP" localSheetId="5">#REF!</definedName>
    <definedName name="FACT_OP" localSheetId="10">#REF!</definedName>
    <definedName name="FACT_OP" localSheetId="9">#REF!</definedName>
    <definedName name="FACT_OP">#REF!</definedName>
    <definedName name="fdddd" localSheetId="4">#REF!</definedName>
    <definedName name="fdddd" localSheetId="8">#REF!</definedName>
    <definedName name="fdddd" localSheetId="1">#REF!</definedName>
    <definedName name="fdddd" localSheetId="2">#REF!</definedName>
    <definedName name="fdddd" localSheetId="7">#REF!</definedName>
    <definedName name="fdddd" localSheetId="6">#REF!</definedName>
    <definedName name="fdddd" localSheetId="3">#REF!</definedName>
    <definedName name="fdddd" localSheetId="5">#REF!</definedName>
    <definedName name="fdddd" localSheetId="10">#REF!</definedName>
    <definedName name="fdddd" localSheetId="9">#REF!</definedName>
    <definedName name="fdddd">#REF!</definedName>
    <definedName name="fdf">#N/A</definedName>
    <definedName name="FEB_MAYOR">[5]FEB!$B$6:$H$137</definedName>
    <definedName name="FEBRERO">[6]FEB!$B$6:$H$938</definedName>
    <definedName name="FECHA">[22]HTTYO98!$Q$9:$Q$15</definedName>
    <definedName name="FILENEW">[23]PARÁMETROS!$D$13</definedName>
    <definedName name="FREN" localSheetId="4">#REF!</definedName>
    <definedName name="FREN" localSheetId="8">#REF!</definedName>
    <definedName name="FREN" localSheetId="1">#REF!</definedName>
    <definedName name="FREN" localSheetId="2">#REF!</definedName>
    <definedName name="FREN" localSheetId="7">#REF!</definedName>
    <definedName name="FREN" localSheetId="6">#REF!</definedName>
    <definedName name="FREN" localSheetId="3">#REF!</definedName>
    <definedName name="FREN" localSheetId="5">#REF!</definedName>
    <definedName name="FREN" localSheetId="10">#REF!</definedName>
    <definedName name="FREN" localSheetId="9">#REF!</definedName>
    <definedName name="FREN">#REF!</definedName>
    <definedName name="FUNC_Y_EMPL" localSheetId="4">#REF!</definedName>
    <definedName name="FUNC_Y_EMPL" localSheetId="8">#REF!</definedName>
    <definedName name="FUNC_Y_EMPL" localSheetId="1">#REF!</definedName>
    <definedName name="FUNC_Y_EMPL" localSheetId="2">#REF!</definedName>
    <definedName name="FUNC_Y_EMPL" localSheetId="7">#REF!</definedName>
    <definedName name="FUNC_Y_EMPL" localSheetId="6">#REF!</definedName>
    <definedName name="FUNC_Y_EMPL" localSheetId="3">#REF!</definedName>
    <definedName name="FUNC_Y_EMPL" localSheetId="5">#REF!</definedName>
    <definedName name="FUNC_Y_EMPL" localSheetId="10">#REF!</definedName>
    <definedName name="FUNC_Y_EMPL" localSheetId="9">#REF!</definedName>
    <definedName name="FUNC_Y_EMPL">#REF!</definedName>
    <definedName name="GABY" localSheetId="4">#REF!</definedName>
    <definedName name="GABY" localSheetId="8">#REF!</definedName>
    <definedName name="GABY" localSheetId="1">#REF!</definedName>
    <definedName name="GABY" localSheetId="2">#REF!</definedName>
    <definedName name="GABY" localSheetId="7">#REF!</definedName>
    <definedName name="GABY" localSheetId="6">#REF!</definedName>
    <definedName name="GABY" localSheetId="3">#REF!</definedName>
    <definedName name="GABY" localSheetId="5">#REF!</definedName>
    <definedName name="GABY" localSheetId="10">#REF!</definedName>
    <definedName name="GABY" localSheetId="9">#REF!</definedName>
    <definedName name="GABY">#REF!</definedName>
    <definedName name="GANANCIA" localSheetId="4">#REF!</definedName>
    <definedName name="GANANCIA" localSheetId="8">#REF!</definedName>
    <definedName name="GANANCIA" localSheetId="1">#REF!</definedName>
    <definedName name="GANANCIA" localSheetId="2">#REF!</definedName>
    <definedName name="GANANCIA" localSheetId="7">#REF!</definedName>
    <definedName name="GANANCIA" localSheetId="6">#REF!</definedName>
    <definedName name="GANANCIA" localSheetId="3">#REF!</definedName>
    <definedName name="GANANCIA" localSheetId="5">#REF!</definedName>
    <definedName name="GANANCIA" localSheetId="10">#REF!</definedName>
    <definedName name="GANANCIA" localSheetId="9">#REF!</definedName>
    <definedName name="GANANCIA">#REF!</definedName>
    <definedName name="GAS" localSheetId="4">#REF!</definedName>
    <definedName name="GAS" localSheetId="8">#REF!</definedName>
    <definedName name="GAS" localSheetId="1">#REF!</definedName>
    <definedName name="GAS" localSheetId="2">#REF!</definedName>
    <definedName name="GAS" localSheetId="7">#REF!</definedName>
    <definedName name="GAS" localSheetId="6">#REF!</definedName>
    <definedName name="GAS" localSheetId="3">#REF!</definedName>
    <definedName name="GAS" localSheetId="5">#REF!</definedName>
    <definedName name="GAS" localSheetId="10">#REF!</definedName>
    <definedName name="GAS" localSheetId="9">#REF!</definedName>
    <definedName name="GAS">#REF!</definedName>
    <definedName name="GENERAL">'[4]SEG PERF-MOV-ADC-TERM'!$A$17:$DZ$413</definedName>
    <definedName name="GGV">#N/A</definedName>
    <definedName name="GRADO1">'[4]POZO TIPO'!$N$3:$N$40</definedName>
    <definedName name="GRADO2">'[4]POZO TIPO'!$T$3:$T$40</definedName>
    <definedName name="GRADO3">'[4]POZO TIPO'!$Z$3:$Z$40</definedName>
    <definedName name="Grafica" localSheetId="4">[24]Prog_Ajustado!#REF!</definedName>
    <definedName name="Grafica" localSheetId="8">[24]Prog_Ajustado!#REF!</definedName>
    <definedName name="Grafica" localSheetId="1">[24]Prog_Ajustado!#REF!</definedName>
    <definedName name="Grafica" localSheetId="2">[24]Prog_Ajustado!#REF!</definedName>
    <definedName name="Grafica" localSheetId="7">[24]Prog_Ajustado!#REF!</definedName>
    <definedName name="Grafica" localSheetId="6">[24]Prog_Ajustado!#REF!</definedName>
    <definedName name="Grafica" localSheetId="3">[24]Prog_Ajustado!#REF!</definedName>
    <definedName name="Grafica" localSheetId="5">[24]Prog_Ajustado!#REF!</definedName>
    <definedName name="Grafica" localSheetId="10">[24]Prog_Ajustado!#REF!</definedName>
    <definedName name="Grafica" localSheetId="9">[24]Prog_Ajustado!#REF!</definedName>
    <definedName name="Grafica">[24]Prog_Ajustado!#REF!</definedName>
    <definedName name="grafico2"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grillo">#N/A</definedName>
    <definedName name="Hea" localSheetId="4">#REF!</definedName>
    <definedName name="Hea" localSheetId="8">#REF!</definedName>
    <definedName name="Hea" localSheetId="1">#REF!</definedName>
    <definedName name="Hea" localSheetId="2">#REF!</definedName>
    <definedName name="Hea" localSheetId="7">#REF!</definedName>
    <definedName name="Hea" localSheetId="6">#REF!</definedName>
    <definedName name="Hea" localSheetId="3">#REF!</definedName>
    <definedName name="Hea" localSheetId="5">#REF!</definedName>
    <definedName name="Hea" localSheetId="10">#REF!</definedName>
    <definedName name="Hea" localSheetId="9">#REF!</definedName>
    <definedName name="Hea">#REF!</definedName>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i" localSheetId="4">#REF!</definedName>
    <definedName name="i" localSheetId="8">#REF!</definedName>
    <definedName name="i" localSheetId="1">#REF!</definedName>
    <definedName name="i" localSheetId="2">#REF!</definedName>
    <definedName name="i" localSheetId="7">#REF!</definedName>
    <definedName name="i" localSheetId="6">#REF!</definedName>
    <definedName name="i" localSheetId="3">#REF!</definedName>
    <definedName name="i" localSheetId="5">#REF!</definedName>
    <definedName name="i" localSheetId="10">#REF!</definedName>
    <definedName name="i" localSheetId="9">#REF!</definedName>
    <definedName name="i">#REF!</definedName>
    <definedName name="IMSS_TRA">'[2]IMSS MENSUAL'!$A$10:$AL$106</definedName>
    <definedName name="IND" localSheetId="4">#REF!</definedName>
    <definedName name="IND" localSheetId="8">#REF!</definedName>
    <definedName name="IND" localSheetId="1">#REF!</definedName>
    <definedName name="IND" localSheetId="2">#REF!</definedName>
    <definedName name="IND" localSheetId="7">#REF!</definedName>
    <definedName name="IND" localSheetId="6">#REF!</definedName>
    <definedName name="IND" localSheetId="3">#REF!</definedName>
    <definedName name="IND" localSheetId="5">#REF!</definedName>
    <definedName name="IND" localSheetId="10">#REF!</definedName>
    <definedName name="IND" localSheetId="9">#REF!</definedName>
    <definedName name="IND">#REF!</definedName>
    <definedName name="INDI2002" localSheetId="4">#REF!</definedName>
    <definedName name="INDI2002" localSheetId="8">#REF!</definedName>
    <definedName name="INDI2002" localSheetId="1">#REF!</definedName>
    <definedName name="INDI2002" localSheetId="2">#REF!</definedName>
    <definedName name="INDI2002" localSheetId="7">#REF!</definedName>
    <definedName name="INDI2002" localSheetId="6">#REF!</definedName>
    <definedName name="INDI2002" localSheetId="3">#REF!</definedName>
    <definedName name="INDI2002" localSheetId="5">#REF!</definedName>
    <definedName name="INDI2002" localSheetId="10">#REF!</definedName>
    <definedName name="INDI2002" localSheetId="9">#REF!</definedName>
    <definedName name="INDI2002">#REF!</definedName>
    <definedName name="INGRESOS2008" localSheetId="4">#REF!</definedName>
    <definedName name="INGRESOS2008" localSheetId="8">#REF!</definedName>
    <definedName name="INGRESOS2008" localSheetId="1">#REF!</definedName>
    <definedName name="INGRESOS2008" localSheetId="2">#REF!</definedName>
    <definedName name="INGRESOS2008" localSheetId="7">#REF!</definedName>
    <definedName name="INGRESOS2008" localSheetId="6">#REF!</definedName>
    <definedName name="INGRESOS2008" localSheetId="3">#REF!</definedName>
    <definedName name="INGRESOS2008" localSheetId="5">#REF!</definedName>
    <definedName name="INGRESOS2008" localSheetId="10">#REF!</definedName>
    <definedName name="INGRESOS2008" localSheetId="9">#REF!</definedName>
    <definedName name="INGRESOS2008">#REF!</definedName>
    <definedName name="inicio" localSheetId="4">[25]ACTUALIZAR!#REF!</definedName>
    <definedName name="inicio" localSheetId="8">[25]ACTUALIZAR!#REF!</definedName>
    <definedName name="inicio" localSheetId="1">[25]ACTUALIZAR!#REF!</definedName>
    <definedName name="inicio" localSheetId="2">[25]ACTUALIZAR!#REF!</definedName>
    <definedName name="inicio" localSheetId="7">[25]ACTUALIZAR!#REF!</definedName>
    <definedName name="inicio" localSheetId="6">[25]ACTUALIZAR!#REF!</definedName>
    <definedName name="inicio" localSheetId="3">[25]ACTUALIZAR!#REF!</definedName>
    <definedName name="inicio" localSheetId="5">[25]ACTUALIZAR!#REF!</definedName>
    <definedName name="inicio" localSheetId="10">[25]ACTUALIZAR!#REF!</definedName>
    <definedName name="inicio" localSheetId="9">[25]ACTUALIZAR!#REF!</definedName>
    <definedName name="inicio">[25]ACTUALIZAR!#REF!</definedName>
    <definedName name="INPC" localSheetId="4">#REF!</definedName>
    <definedName name="INPC" localSheetId="8">#REF!</definedName>
    <definedName name="INPC" localSheetId="1">#REF!</definedName>
    <definedName name="INPC" localSheetId="2">#REF!</definedName>
    <definedName name="INPC" localSheetId="7">#REF!</definedName>
    <definedName name="INPC" localSheetId="6">#REF!</definedName>
    <definedName name="INPC" localSheetId="3">#REF!</definedName>
    <definedName name="INPC" localSheetId="5">#REF!</definedName>
    <definedName name="INPC" localSheetId="10">#REF!</definedName>
    <definedName name="INPC" localSheetId="9">#REF!</definedName>
    <definedName name="INPC">#REF!</definedName>
    <definedName name="INT_BANC" localSheetId="4">#REF!</definedName>
    <definedName name="INT_BANC" localSheetId="8">#REF!</definedName>
    <definedName name="INT_BANC" localSheetId="1">#REF!</definedName>
    <definedName name="INT_BANC" localSheetId="2">#REF!</definedName>
    <definedName name="INT_BANC" localSheetId="7">#REF!</definedName>
    <definedName name="INT_BANC" localSheetId="6">#REF!</definedName>
    <definedName name="INT_BANC" localSheetId="3">#REF!</definedName>
    <definedName name="INT_BANC" localSheetId="5">#REF!</definedName>
    <definedName name="INT_BANC" localSheetId="10">#REF!</definedName>
    <definedName name="INT_BANC" localSheetId="9">#REF!</definedName>
    <definedName name="INT_BANC">#REF!</definedName>
    <definedName name="INTERESES" localSheetId="4">#REF!</definedName>
    <definedName name="INTERESES" localSheetId="8">#REF!</definedName>
    <definedName name="INTERESES" localSheetId="1">#REF!</definedName>
    <definedName name="INTERESES" localSheetId="2">#REF!</definedName>
    <definedName name="INTERESES" localSheetId="7">#REF!</definedName>
    <definedName name="INTERESES" localSheetId="6">#REF!</definedName>
    <definedName name="INTERESES" localSheetId="3">#REF!</definedName>
    <definedName name="INTERESES" localSheetId="5">#REF!</definedName>
    <definedName name="INTERESES" localSheetId="10">#REF!</definedName>
    <definedName name="INTERESES" localSheetId="9">#REF!</definedName>
    <definedName name="INTERESES">#REF!</definedName>
    <definedName name="juan" hidden="1">{"'Sheet1'!$A$1:$G$85"}</definedName>
    <definedName name="JULIO" localSheetId="4">#REF!</definedName>
    <definedName name="JULIO" localSheetId="8">#REF!</definedName>
    <definedName name="JULIO" localSheetId="1">#REF!</definedName>
    <definedName name="JULIO" localSheetId="2">#REF!</definedName>
    <definedName name="JULIO" localSheetId="7">#REF!</definedName>
    <definedName name="JULIO" localSheetId="6">#REF!</definedName>
    <definedName name="JULIO" localSheetId="3">#REF!</definedName>
    <definedName name="JULIO" localSheetId="5">#REF!</definedName>
    <definedName name="JULIO" localSheetId="10">#REF!</definedName>
    <definedName name="JULIO" localSheetId="9">#REF!</definedName>
    <definedName name="JULIO">#REF!</definedName>
    <definedName name="JULIO_MAYOR" localSheetId="4">#REF!</definedName>
    <definedName name="JULIO_MAYOR" localSheetId="8">#REF!</definedName>
    <definedName name="JULIO_MAYOR" localSheetId="1">#REF!</definedName>
    <definedName name="JULIO_MAYOR" localSheetId="2">#REF!</definedName>
    <definedName name="JULIO_MAYOR" localSheetId="7">#REF!</definedName>
    <definedName name="JULIO_MAYOR" localSheetId="6">#REF!</definedName>
    <definedName name="JULIO_MAYOR" localSheetId="3">#REF!</definedName>
    <definedName name="JULIO_MAYOR" localSheetId="5">#REF!</definedName>
    <definedName name="JULIO_MAYOR" localSheetId="10">#REF!</definedName>
    <definedName name="JULIO_MAYOR" localSheetId="9">#REF!</definedName>
    <definedName name="JULIO_MAYOR">#REF!</definedName>
    <definedName name="JUNIO" localSheetId="4">#REF!</definedName>
    <definedName name="JUNIO" localSheetId="8">#REF!</definedName>
    <definedName name="JUNIO" localSheetId="1">#REF!</definedName>
    <definedName name="JUNIO" localSheetId="2">#REF!</definedName>
    <definedName name="JUNIO" localSheetId="7">#REF!</definedName>
    <definedName name="JUNIO" localSheetId="6">#REF!</definedName>
    <definedName name="JUNIO" localSheetId="3">#REF!</definedName>
    <definedName name="JUNIO" localSheetId="5">#REF!</definedName>
    <definedName name="JUNIO" localSheetId="10">#REF!</definedName>
    <definedName name="JUNIO" localSheetId="9">#REF!</definedName>
    <definedName name="JUNIO">#REF!</definedName>
    <definedName name="JUNIO_MAYOR" localSheetId="4">#REF!</definedName>
    <definedName name="JUNIO_MAYOR" localSheetId="8">#REF!</definedName>
    <definedName name="JUNIO_MAYOR" localSheetId="1">#REF!</definedName>
    <definedName name="JUNIO_MAYOR" localSheetId="2">#REF!</definedName>
    <definedName name="JUNIO_MAYOR" localSheetId="7">#REF!</definedName>
    <definedName name="JUNIO_MAYOR" localSheetId="6">#REF!</definedName>
    <definedName name="JUNIO_MAYOR" localSheetId="3">#REF!</definedName>
    <definedName name="JUNIO_MAYOR" localSheetId="5">#REF!</definedName>
    <definedName name="JUNIO_MAYOR" localSheetId="10">#REF!</definedName>
    <definedName name="JUNIO_MAYOR" localSheetId="9">#REF!</definedName>
    <definedName name="JUNIO_MAYOR">#REF!</definedName>
    <definedName name="l´v" localSheetId="4">#REF!</definedName>
    <definedName name="l´v" localSheetId="8">#REF!</definedName>
    <definedName name="l´v" localSheetId="1">#REF!</definedName>
    <definedName name="l´v" localSheetId="2">#REF!</definedName>
    <definedName name="l´v" localSheetId="7">#REF!</definedName>
    <definedName name="l´v" localSheetId="6">#REF!</definedName>
    <definedName name="l´v" localSheetId="3">#REF!</definedName>
    <definedName name="l´v" localSheetId="5">#REF!</definedName>
    <definedName name="l´v" localSheetId="10">#REF!</definedName>
    <definedName name="l´v" localSheetId="9">#REF!</definedName>
    <definedName name="l´v">#REF!</definedName>
    <definedName name="limpia">#N/A</definedName>
    <definedName name="LISTA1">[4]PRECIOS!$A$3:$A$266</definedName>
    <definedName name="LISTITA0">[4]PRECIOS!$A$68:$A$71</definedName>
    <definedName name="M" localSheetId="4">#REF!</definedName>
    <definedName name="M" localSheetId="8">#REF!</definedName>
    <definedName name="M" localSheetId="1">#REF!</definedName>
    <definedName name="M" localSheetId="2">#REF!</definedName>
    <definedName name="M" localSheetId="7">#REF!</definedName>
    <definedName name="M" localSheetId="6">#REF!</definedName>
    <definedName name="M" localSheetId="3">#REF!</definedName>
    <definedName name="M" localSheetId="5">#REF!</definedName>
    <definedName name="M" localSheetId="10">#REF!</definedName>
    <definedName name="M" localSheetId="9">#REF!</definedName>
    <definedName name="M">#REF!</definedName>
    <definedName name="MAR_MAYOR">[5]MAR!$B$6:$H$137</definedName>
    <definedName name="MARG_EQ" localSheetId="4">#REF!</definedName>
    <definedName name="MARG_EQ" localSheetId="8">#REF!</definedName>
    <definedName name="MARG_EQ" localSheetId="1">#REF!</definedName>
    <definedName name="MARG_EQ" localSheetId="2">#REF!</definedName>
    <definedName name="MARG_EQ" localSheetId="7">#REF!</definedName>
    <definedName name="MARG_EQ" localSheetId="6">#REF!</definedName>
    <definedName name="MARG_EQ" localSheetId="3">#REF!</definedName>
    <definedName name="MARG_EQ" localSheetId="5">#REF!</definedName>
    <definedName name="MARG_EQ" localSheetId="10">#REF!</definedName>
    <definedName name="MARG_EQ" localSheetId="9">#REF!</definedName>
    <definedName name="MARG_EQ">#REF!</definedName>
    <definedName name="MARGEN" localSheetId="4">#REF!</definedName>
    <definedName name="MARGEN" localSheetId="8">#REF!</definedName>
    <definedName name="MARGEN" localSheetId="1">#REF!</definedName>
    <definedName name="MARGEN" localSheetId="2">#REF!</definedName>
    <definedName name="MARGEN" localSheetId="7">#REF!</definedName>
    <definedName name="MARGEN" localSheetId="6">#REF!</definedName>
    <definedName name="MARGEN" localSheetId="3">#REF!</definedName>
    <definedName name="MARGEN" localSheetId="5">#REF!</definedName>
    <definedName name="MARGEN" localSheetId="10">#REF!</definedName>
    <definedName name="MARGEN" localSheetId="9">#REF!</definedName>
    <definedName name="MARGEN">#REF!</definedName>
    <definedName name="MARUSA" localSheetId="4">#REF!</definedName>
    <definedName name="MARUSA" localSheetId="8">#REF!</definedName>
    <definedName name="MARUSA" localSheetId="1">#REF!</definedName>
    <definedName name="MARUSA" localSheetId="2">#REF!</definedName>
    <definedName name="MARUSA" localSheetId="7">#REF!</definedName>
    <definedName name="MARUSA" localSheetId="6">#REF!</definedName>
    <definedName name="MARUSA" localSheetId="3">#REF!</definedName>
    <definedName name="MARUSA" localSheetId="5">#REF!</definedName>
    <definedName name="MARUSA" localSheetId="10">#REF!</definedName>
    <definedName name="MARUSA" localSheetId="9">#REF!</definedName>
    <definedName name="MARUSA">#REF!</definedName>
    <definedName name="MARZO">[6]MAR!$B$6:$H$938</definedName>
    <definedName name="MATRIZ">[4]PRECIOS!$A$3:$E$266</definedName>
    <definedName name="MAY_MAYOR" localSheetId="4">#REF!</definedName>
    <definedName name="MAY_MAYOR" localSheetId="8">#REF!</definedName>
    <definedName name="MAY_MAYOR" localSheetId="1">#REF!</definedName>
    <definedName name="MAY_MAYOR" localSheetId="2">#REF!</definedName>
    <definedName name="MAY_MAYOR" localSheetId="7">#REF!</definedName>
    <definedName name="MAY_MAYOR" localSheetId="6">#REF!</definedName>
    <definedName name="MAY_MAYOR" localSheetId="3">#REF!</definedName>
    <definedName name="MAY_MAYOR" localSheetId="5">#REF!</definedName>
    <definedName name="MAY_MAYOR" localSheetId="10">#REF!</definedName>
    <definedName name="MAY_MAYOR" localSheetId="9">#REF!</definedName>
    <definedName name="MAY_MAYOR">#REF!</definedName>
    <definedName name="MAYO" localSheetId="4">#REF!</definedName>
    <definedName name="MAYO" localSheetId="8">#REF!</definedName>
    <definedName name="MAYO" localSheetId="1">#REF!</definedName>
    <definedName name="MAYO" localSheetId="2">#REF!</definedName>
    <definedName name="MAYO" localSheetId="7">#REF!</definedName>
    <definedName name="MAYO" localSheetId="6">#REF!</definedName>
    <definedName name="MAYO" localSheetId="3">#REF!</definedName>
    <definedName name="MAYO" localSheetId="5">#REF!</definedName>
    <definedName name="MAYO" localSheetId="10">#REF!</definedName>
    <definedName name="MAYO" localSheetId="9">#REF!</definedName>
    <definedName name="MAYO">#REF!</definedName>
    <definedName name="Meses" localSheetId="4">#REF!</definedName>
    <definedName name="Meses" localSheetId="8">#REF!</definedName>
    <definedName name="Meses" localSheetId="1">#REF!</definedName>
    <definedName name="Meses" localSheetId="2">#REF!</definedName>
    <definedName name="Meses" localSheetId="7">#REF!</definedName>
    <definedName name="Meses" localSheetId="6">#REF!</definedName>
    <definedName name="Meses" localSheetId="3">#REF!</definedName>
    <definedName name="Meses" localSheetId="5">#REF!</definedName>
    <definedName name="Meses" localSheetId="10">#REF!</definedName>
    <definedName name="Meses" localSheetId="9">#REF!</definedName>
    <definedName name="Meses">#REF!</definedName>
    <definedName name="Meza" localSheetId="4">#REF!</definedName>
    <definedName name="Meza" localSheetId="8">#REF!</definedName>
    <definedName name="Meza" localSheetId="1">#REF!</definedName>
    <definedName name="Meza" localSheetId="2">#REF!</definedName>
    <definedName name="Meza" localSheetId="7">#REF!</definedName>
    <definedName name="Meza" localSheetId="6">#REF!</definedName>
    <definedName name="Meza" localSheetId="3">#REF!</definedName>
    <definedName name="Meza" localSheetId="5">#REF!</definedName>
    <definedName name="Meza" localSheetId="10">#REF!</definedName>
    <definedName name="Meza" localSheetId="9">#REF!</definedName>
    <definedName name="Meza">#REF!</definedName>
    <definedName name="MILLER" localSheetId="4">#REF!</definedName>
    <definedName name="MILLER" localSheetId="8">#REF!</definedName>
    <definedName name="MILLER" localSheetId="1">#REF!</definedName>
    <definedName name="MILLER" localSheetId="2">#REF!</definedName>
    <definedName name="MILLER" localSheetId="7">#REF!</definedName>
    <definedName name="MILLER" localSheetId="6">#REF!</definedName>
    <definedName name="MILLER" localSheetId="3">#REF!</definedName>
    <definedName name="MILLER" localSheetId="5">#REF!</definedName>
    <definedName name="MILLER" localSheetId="10">#REF!</definedName>
    <definedName name="MILLER" localSheetId="9">#REF!</definedName>
    <definedName name="MILLER">#REF!</definedName>
    <definedName name="mod">#N/A</definedName>
    <definedName name="MSG_ERROR">[23]PARÁMETROS!$D$16</definedName>
    <definedName name="MTN" localSheetId="4">#REF!</definedName>
    <definedName name="MTN" localSheetId="8">#REF!</definedName>
    <definedName name="MTN" localSheetId="1">#REF!</definedName>
    <definedName name="MTN" localSheetId="2">#REF!</definedName>
    <definedName name="MTN" localSheetId="7">#REF!</definedName>
    <definedName name="MTN" localSheetId="6">#REF!</definedName>
    <definedName name="MTN" localSheetId="3">#REF!</definedName>
    <definedName name="MTN" localSheetId="5">#REF!</definedName>
    <definedName name="MTN" localSheetId="10">#REF!</definedName>
    <definedName name="MTN" localSheetId="9">#REF!</definedName>
    <definedName name="MTN">#REF!</definedName>
    <definedName name="MUNI">[4]EQUIPOS!$E$39:$E$51</definedName>
    <definedName name="N" localSheetId="4">#REF!</definedName>
    <definedName name="N" localSheetId="8">#REF!</definedName>
    <definedName name="N" localSheetId="1">#REF!</definedName>
    <definedName name="N" localSheetId="2">#REF!</definedName>
    <definedName name="N" localSheetId="7">#REF!</definedName>
    <definedName name="N" localSheetId="6">#REF!</definedName>
    <definedName name="N" localSheetId="3">#REF!</definedName>
    <definedName name="N" localSheetId="5">#REF!</definedName>
    <definedName name="N" localSheetId="10">#REF!</definedName>
    <definedName name="N" localSheetId="9">#REF!</definedName>
    <definedName name="N">#REF!</definedName>
    <definedName name="nada" localSheetId="4">#REF!</definedName>
    <definedName name="nada" localSheetId="8">#REF!</definedName>
    <definedName name="nada" localSheetId="1">#REF!</definedName>
    <definedName name="nada" localSheetId="2">#REF!</definedName>
    <definedName name="nada" localSheetId="7">#REF!</definedName>
    <definedName name="nada" localSheetId="6">#REF!</definedName>
    <definedName name="nada" localSheetId="3">#REF!</definedName>
    <definedName name="nada" localSheetId="5">#REF!</definedName>
    <definedName name="nada" localSheetId="10">#REF!</definedName>
    <definedName name="nada" localSheetId="9">#REF!</definedName>
    <definedName name="nada">#REF!</definedName>
    <definedName name="NOMBRE">[23]PARÁMETROS!$D$11</definedName>
    <definedName name="OBRA" localSheetId="4">#REF!</definedName>
    <definedName name="OBRA" localSheetId="8">#REF!</definedName>
    <definedName name="OBRA" localSheetId="1">#REF!</definedName>
    <definedName name="OBRA" localSheetId="2">#REF!</definedName>
    <definedName name="OBRA" localSheetId="7">#REF!</definedName>
    <definedName name="OBRA" localSheetId="6">#REF!</definedName>
    <definedName name="OBRA" localSheetId="3">#REF!</definedName>
    <definedName name="OBRA" localSheetId="5">#REF!</definedName>
    <definedName name="OBRA" localSheetId="10">#REF!</definedName>
    <definedName name="OBRA" localSheetId="9">#REF!</definedName>
    <definedName name="OBRA">#REF!</definedName>
    <definedName name="OCT_MAYOR" localSheetId="4">#REF!</definedName>
    <definedName name="OCT_MAYOR" localSheetId="8">#REF!</definedName>
    <definedName name="OCT_MAYOR" localSheetId="1">#REF!</definedName>
    <definedName name="OCT_MAYOR" localSheetId="2">#REF!</definedName>
    <definedName name="OCT_MAYOR" localSheetId="7">#REF!</definedName>
    <definedName name="OCT_MAYOR" localSheetId="6">#REF!</definedName>
    <definedName name="OCT_MAYOR" localSheetId="3">#REF!</definedName>
    <definedName name="OCT_MAYOR" localSheetId="5">#REF!</definedName>
    <definedName name="OCT_MAYOR" localSheetId="10">#REF!</definedName>
    <definedName name="OCT_MAYOR" localSheetId="9">#REF!</definedName>
    <definedName name="OCT_MAYOR">#REF!</definedName>
    <definedName name="OCTUBRE" localSheetId="4">#REF!</definedName>
    <definedName name="OCTUBRE" localSheetId="8">#REF!</definedName>
    <definedName name="OCTUBRE" localSheetId="1">#REF!</definedName>
    <definedName name="OCTUBRE" localSheetId="2">#REF!</definedName>
    <definedName name="OCTUBRE" localSheetId="7">#REF!</definedName>
    <definedName name="OCTUBRE" localSheetId="6">#REF!</definedName>
    <definedName name="OCTUBRE" localSheetId="3">#REF!</definedName>
    <definedName name="OCTUBRE" localSheetId="5">#REF!</definedName>
    <definedName name="OCTUBRE" localSheetId="10">#REF!</definedName>
    <definedName name="OCTUBRE" localSheetId="9">#REF!</definedName>
    <definedName name="OCTUBRE">#REF!</definedName>
    <definedName name="Opex_per_bbl" localSheetId="4">#REF!</definedName>
    <definedName name="Opex_per_bbl" localSheetId="8">#REF!</definedName>
    <definedName name="Opex_per_bbl" localSheetId="1">#REF!</definedName>
    <definedName name="Opex_per_bbl" localSheetId="2">#REF!</definedName>
    <definedName name="Opex_per_bbl" localSheetId="7">#REF!</definedName>
    <definedName name="Opex_per_bbl" localSheetId="6">#REF!</definedName>
    <definedName name="Opex_per_bbl" localSheetId="3">#REF!</definedName>
    <definedName name="Opex_per_bbl" localSheetId="5">#REF!</definedName>
    <definedName name="Opex_per_bbl" localSheetId="10">#REF!</definedName>
    <definedName name="Opex_per_bbl" localSheetId="9">#REF!</definedName>
    <definedName name="Opex_per_bbl">#REF!</definedName>
    <definedName name="otra">#N/A</definedName>
    <definedName name="otro">#N/A</definedName>
    <definedName name="ox">[9]Descuentos!$F$5</definedName>
    <definedName name="Pal_Workbook_GUID" hidden="1">"WFFJFMI8PVKBZ9447X7GJUA8"</definedName>
    <definedName name="PCF" localSheetId="4">#REF!</definedName>
    <definedName name="PCF" localSheetId="8">#REF!</definedName>
    <definedName name="PCF" localSheetId="1">#REF!</definedName>
    <definedName name="PCF" localSheetId="2">#REF!</definedName>
    <definedName name="PCF" localSheetId="7">#REF!</definedName>
    <definedName name="PCF" localSheetId="6">#REF!</definedName>
    <definedName name="PCF" localSheetId="3">#REF!</definedName>
    <definedName name="PCF" localSheetId="5">#REF!</definedName>
    <definedName name="PCF" localSheetId="10">#REF!</definedName>
    <definedName name="PCF" localSheetId="9">#REF!</definedName>
    <definedName name="PCF">#REF!</definedName>
    <definedName name="PCM" localSheetId="4">#REF!</definedName>
    <definedName name="PCM" localSheetId="8">#REF!</definedName>
    <definedName name="PCM" localSheetId="1">#REF!</definedName>
    <definedName name="PCM" localSheetId="2">#REF!</definedName>
    <definedName name="PCM" localSheetId="7">#REF!</definedName>
    <definedName name="PCM" localSheetId="6">#REF!</definedName>
    <definedName name="PCM" localSheetId="3">#REF!</definedName>
    <definedName name="PCM" localSheetId="5">#REF!</definedName>
    <definedName name="PCM" localSheetId="10">#REF!</definedName>
    <definedName name="PCM" localSheetId="9">#REF!</definedName>
    <definedName name="PCM">#REF!</definedName>
    <definedName name="PD" localSheetId="4">#REF!</definedName>
    <definedName name="PD" localSheetId="8">#REF!</definedName>
    <definedName name="PD" localSheetId="1">#REF!</definedName>
    <definedName name="PD" localSheetId="2">#REF!</definedName>
    <definedName name="PD" localSheetId="7">#REF!</definedName>
    <definedName name="PD" localSheetId="6">#REF!</definedName>
    <definedName name="PD" localSheetId="3">#REF!</definedName>
    <definedName name="PD" localSheetId="5">#REF!</definedName>
    <definedName name="PD" localSheetId="10">#REF!</definedName>
    <definedName name="PD" localSheetId="9">#REF!</definedName>
    <definedName name="PD">#REF!</definedName>
    <definedName name="PERDIDA" localSheetId="4">#REF!</definedName>
    <definedName name="PERDIDA" localSheetId="8">#REF!</definedName>
    <definedName name="PERDIDA" localSheetId="1">#REF!</definedName>
    <definedName name="PERDIDA" localSheetId="2">#REF!</definedName>
    <definedName name="PERDIDA" localSheetId="7">#REF!</definedName>
    <definedName name="PERDIDA" localSheetId="6">#REF!</definedName>
    <definedName name="PERDIDA" localSheetId="3">#REF!</definedName>
    <definedName name="PERDIDA" localSheetId="5">#REF!</definedName>
    <definedName name="PERDIDA" localSheetId="10">#REF!</definedName>
    <definedName name="PERDIDA" localSheetId="9">#REF!</definedName>
    <definedName name="PERDIDA">#REF!</definedName>
    <definedName name="PESO1">'[4]POZO TIPO'!$O$3:$O$40</definedName>
    <definedName name="PESO2">'[4]POZO TIPO'!$U$3:$U$40</definedName>
    <definedName name="PESO3">'[4]POZO TIPO'!$AA$3:$AA$40</definedName>
    <definedName name="PESOS" localSheetId="4">#REF!</definedName>
    <definedName name="PESOS" localSheetId="8">#REF!</definedName>
    <definedName name="PESOS" localSheetId="1">#REF!</definedName>
    <definedName name="PESOS" localSheetId="2">#REF!</definedName>
    <definedName name="PESOS" localSheetId="7">#REF!</definedName>
    <definedName name="PESOS" localSheetId="6">#REF!</definedName>
    <definedName name="PESOS" localSheetId="3">#REF!</definedName>
    <definedName name="PESOS" localSheetId="5">#REF!</definedName>
    <definedName name="PESOS" localSheetId="10">#REF!</definedName>
    <definedName name="PESOS" localSheetId="9">#REF!</definedName>
    <definedName name="PESOS">#REF!</definedName>
    <definedName name="PESOS_TOT" localSheetId="4">#REF!</definedName>
    <definedName name="PESOS_TOT" localSheetId="8">#REF!</definedName>
    <definedName name="PESOS_TOT" localSheetId="1">#REF!</definedName>
    <definedName name="PESOS_TOT" localSheetId="2">#REF!</definedName>
    <definedName name="PESOS_TOT" localSheetId="7">#REF!</definedName>
    <definedName name="PESOS_TOT" localSheetId="6">#REF!</definedName>
    <definedName name="PESOS_TOT" localSheetId="3">#REF!</definedName>
    <definedName name="PESOS_TOT" localSheetId="5">#REF!</definedName>
    <definedName name="PESOS_TOT" localSheetId="10">#REF!</definedName>
    <definedName name="PESOS_TOT" localSheetId="9">#REF!</definedName>
    <definedName name="PESOS_TOT">#REF!</definedName>
    <definedName name="pmant" localSheetId="4">#REF!</definedName>
    <definedName name="pmant" localSheetId="8">#REF!</definedName>
    <definedName name="pmant" localSheetId="1">#REF!</definedName>
    <definedName name="pmant" localSheetId="2">#REF!</definedName>
    <definedName name="pmant" localSheetId="7">#REF!</definedName>
    <definedName name="pmant" localSheetId="6">#REF!</definedName>
    <definedName name="pmant" localSheetId="3">#REF!</definedName>
    <definedName name="pmant" localSheetId="5">#REF!</definedName>
    <definedName name="pmant" localSheetId="10">#REF!</definedName>
    <definedName name="pmant" localSheetId="9">#REF!</definedName>
    <definedName name="pmant">#REF!</definedName>
    <definedName name="PMX">[4]EQUIPOS!$C$11:$C$30</definedName>
    <definedName name="POZOTIPO">'[4]POZO TIPO'!$A$3:$AD$40</definedName>
    <definedName name="Print_Area_MI" localSheetId="4">#REF!</definedName>
    <definedName name="Print_Area_MI" localSheetId="8">#REF!</definedName>
    <definedName name="Print_Area_MI" localSheetId="1">#REF!</definedName>
    <definedName name="Print_Area_MI" localSheetId="2">#REF!</definedName>
    <definedName name="Print_Area_MI" localSheetId="7">#REF!</definedName>
    <definedName name="Print_Area_MI" localSheetId="6">#REF!</definedName>
    <definedName name="Print_Area_MI" localSheetId="3">#REF!</definedName>
    <definedName name="Print_Area_MI" localSheetId="5">#REF!</definedName>
    <definedName name="Print_Area_MI" localSheetId="10">#REF!</definedName>
    <definedName name="Print_Area_MI" localSheetId="9">#REF!</definedName>
    <definedName name="Print_Area_MI">#REF!</definedName>
    <definedName name="prod_BPD" localSheetId="4">#REF!</definedName>
    <definedName name="prod_BPD" localSheetId="8">#REF!</definedName>
    <definedName name="prod_BPD" localSheetId="1">#REF!</definedName>
    <definedName name="prod_BPD" localSheetId="2">#REF!</definedName>
    <definedName name="prod_BPD" localSheetId="7">#REF!</definedName>
    <definedName name="prod_BPD" localSheetId="6">#REF!</definedName>
    <definedName name="prod_BPD" localSheetId="3">#REF!</definedName>
    <definedName name="prod_BPD" localSheetId="5">#REF!</definedName>
    <definedName name="prod_BPD" localSheetId="10">#REF!</definedName>
    <definedName name="prod_BPD" localSheetId="9">#REF!</definedName>
    <definedName name="prod_BPD">#REF!</definedName>
    <definedName name="prom" localSheetId="4">#REF!</definedName>
    <definedName name="prom" localSheetId="8">#REF!</definedName>
    <definedName name="prom" localSheetId="1">#REF!</definedName>
    <definedName name="prom" localSheetId="2">#REF!</definedName>
    <definedName name="prom" localSheetId="7">#REF!</definedName>
    <definedName name="prom" localSheetId="6">#REF!</definedName>
    <definedName name="prom" localSheetId="3">#REF!</definedName>
    <definedName name="prom" localSheetId="5">#REF!</definedName>
    <definedName name="prom" localSheetId="10">#REF!</definedName>
    <definedName name="prom" localSheetId="9">#REF!</definedName>
    <definedName name="prom">#REF!</definedName>
    <definedName name="PROPIEDADESdeCAMPOS" localSheetId="4">#REF!</definedName>
    <definedName name="PROPIEDADESdeCAMPOS" localSheetId="8">#REF!</definedName>
    <definedName name="PROPIEDADESdeCAMPOS" localSheetId="1">#REF!</definedName>
    <definedName name="PROPIEDADESdeCAMPOS" localSheetId="2">#REF!</definedName>
    <definedName name="PROPIEDADESdeCAMPOS" localSheetId="7">#REF!</definedName>
    <definedName name="PROPIEDADESdeCAMPOS" localSheetId="6">#REF!</definedName>
    <definedName name="PROPIEDADESdeCAMPOS" localSheetId="3">#REF!</definedName>
    <definedName name="PROPIEDADESdeCAMPOS" localSheetId="5">#REF!</definedName>
    <definedName name="PROPIEDADESdeCAMPOS" localSheetId="10">#REF!</definedName>
    <definedName name="PROPIEDADESdeCAMPOS" localSheetId="9">#REF!</definedName>
    <definedName name="PROPIEDADESdeCAMPOS">#REF!</definedName>
    <definedName name="Proveedor">[26]Proveedor!$C$5:$C$86</definedName>
    <definedName name="PROVISIONES" localSheetId="4">#REF!</definedName>
    <definedName name="PROVISIONES" localSheetId="8">#REF!</definedName>
    <definedName name="PROVISIONES" localSheetId="1">#REF!</definedName>
    <definedName name="PROVISIONES" localSheetId="2">#REF!</definedName>
    <definedName name="PROVISIONES" localSheetId="7">#REF!</definedName>
    <definedName name="PROVISIONES" localSheetId="6">#REF!</definedName>
    <definedName name="PROVISIONES" localSheetId="3">#REF!</definedName>
    <definedName name="PROVISIONES" localSheetId="5">#REF!</definedName>
    <definedName name="PROVISIONES" localSheetId="10">#REF!</definedName>
    <definedName name="PROVISIONES" localSheetId="9">#REF!</definedName>
    <definedName name="PROVISIONES">#REF!</definedName>
    <definedName name="PU" localSheetId="4">#REF!</definedName>
    <definedName name="PU" localSheetId="8">#REF!</definedName>
    <definedName name="PU" localSheetId="1">#REF!</definedName>
    <definedName name="PU" localSheetId="2">#REF!</definedName>
    <definedName name="PU" localSheetId="7">#REF!</definedName>
    <definedName name="PU" localSheetId="6">#REF!</definedName>
    <definedName name="PU" localSheetId="3">#REF!</definedName>
    <definedName name="PU" localSheetId="5">#REF!</definedName>
    <definedName name="PU" localSheetId="10">#REF!</definedName>
    <definedName name="PU" localSheetId="9">#REF!</definedName>
    <definedName name="PU">#REF!</definedName>
    <definedName name="Q" localSheetId="4">#REF!</definedName>
    <definedName name="Q" localSheetId="8">#REF!</definedName>
    <definedName name="Q" localSheetId="1">#REF!</definedName>
    <definedName name="Q" localSheetId="2">#REF!</definedName>
    <definedName name="Q" localSheetId="7">#REF!</definedName>
    <definedName name="Q" localSheetId="6">#REF!</definedName>
    <definedName name="Q" localSheetId="3">#REF!</definedName>
    <definedName name="Q" localSheetId="5">#REF!</definedName>
    <definedName name="Q" localSheetId="10">#REF!</definedName>
    <definedName name="Q" localSheetId="9">#REF!</definedName>
    <definedName name="Q">#REF!</definedName>
    <definedName name="qo" localSheetId="4">#REF!</definedName>
    <definedName name="qo" localSheetId="8">#REF!</definedName>
    <definedName name="qo" localSheetId="1">#REF!</definedName>
    <definedName name="qo" localSheetId="2">#REF!</definedName>
    <definedName name="qo" localSheetId="7">#REF!</definedName>
    <definedName name="qo" localSheetId="6">#REF!</definedName>
    <definedName name="qo" localSheetId="3">#REF!</definedName>
    <definedName name="qo" localSheetId="5">#REF!</definedName>
    <definedName name="qo" localSheetId="10">#REF!</definedName>
    <definedName name="qo" localSheetId="9">#REF!</definedName>
    <definedName name="qo">#REF!</definedName>
    <definedName name="Qoi_DRILLING_bpd" localSheetId="4">#REF!</definedName>
    <definedName name="Qoi_DRILLING_bpd" localSheetId="8">#REF!</definedName>
    <definedName name="Qoi_DRILLING_bpd" localSheetId="1">#REF!</definedName>
    <definedName name="Qoi_DRILLING_bpd" localSheetId="2">#REF!</definedName>
    <definedName name="Qoi_DRILLING_bpd" localSheetId="7">#REF!</definedName>
    <definedName name="Qoi_DRILLING_bpd" localSheetId="6">#REF!</definedName>
    <definedName name="Qoi_DRILLING_bpd" localSheetId="3">#REF!</definedName>
    <definedName name="Qoi_DRILLING_bpd" localSheetId="5">#REF!</definedName>
    <definedName name="Qoi_DRILLING_bpd" localSheetId="10">#REF!</definedName>
    <definedName name="Qoi_DRILLING_bpd" localSheetId="9">#REF!</definedName>
    <definedName name="Qoi_DRILLING_bpd">#REF!</definedName>
    <definedName name="Qoi_RMA_bpd" localSheetId="4">#REF!</definedName>
    <definedName name="Qoi_RMA_bpd" localSheetId="8">#REF!</definedName>
    <definedName name="Qoi_RMA_bpd" localSheetId="1">#REF!</definedName>
    <definedName name="Qoi_RMA_bpd" localSheetId="2">#REF!</definedName>
    <definedName name="Qoi_RMA_bpd" localSheetId="7">#REF!</definedName>
    <definedName name="Qoi_RMA_bpd" localSheetId="6">#REF!</definedName>
    <definedName name="Qoi_RMA_bpd" localSheetId="3">#REF!</definedName>
    <definedName name="Qoi_RMA_bpd" localSheetId="5">#REF!</definedName>
    <definedName name="Qoi_RMA_bpd" localSheetId="10">#REF!</definedName>
    <definedName name="Qoi_RMA_bpd" localSheetId="9">#REF!</definedName>
    <definedName name="Qoi_RMA_bpd">#REF!</definedName>
    <definedName name="Qoi_RME_bpd" localSheetId="4">#REF!</definedName>
    <definedName name="Qoi_RME_bpd" localSheetId="8">#REF!</definedName>
    <definedName name="Qoi_RME_bpd" localSheetId="1">#REF!</definedName>
    <definedName name="Qoi_RME_bpd" localSheetId="2">#REF!</definedName>
    <definedName name="Qoi_RME_bpd" localSheetId="7">#REF!</definedName>
    <definedName name="Qoi_RME_bpd" localSheetId="6">#REF!</definedName>
    <definedName name="Qoi_RME_bpd" localSheetId="3">#REF!</definedName>
    <definedName name="Qoi_RME_bpd" localSheetId="5">#REF!</definedName>
    <definedName name="Qoi_RME_bpd" localSheetId="10">#REF!</definedName>
    <definedName name="Qoi_RME_bpd" localSheetId="9">#REF!</definedName>
    <definedName name="Qoi_RME_bpd">#REF!</definedName>
    <definedName name="QT" localSheetId="4">#REF!</definedName>
    <definedName name="QT" localSheetId="8">#REF!</definedName>
    <definedName name="QT" localSheetId="1">#REF!</definedName>
    <definedName name="QT" localSheetId="2">#REF!</definedName>
    <definedName name="QT" localSheetId="7">#REF!</definedName>
    <definedName name="QT" localSheetId="6">#REF!</definedName>
    <definedName name="QT" localSheetId="3">#REF!</definedName>
    <definedName name="QT" localSheetId="5">#REF!</definedName>
    <definedName name="QT" localSheetId="10">#REF!</definedName>
    <definedName name="QT" localSheetId="9">#REF!</definedName>
    <definedName name="QT">#REF!</definedName>
    <definedName name="Resum_1" localSheetId="4">#REF!,#REF!,#REF!</definedName>
    <definedName name="Resum_1" localSheetId="8">#REF!,#REF!,#REF!</definedName>
    <definedName name="Resum_1" localSheetId="1">#REF!,#REF!,#REF!</definedName>
    <definedName name="Resum_1" localSheetId="2">#REF!,#REF!,#REF!</definedName>
    <definedName name="Resum_1" localSheetId="7">#REF!,#REF!,#REF!</definedName>
    <definedName name="Resum_1" localSheetId="6">#REF!,#REF!,#REF!</definedName>
    <definedName name="Resum_1" localSheetId="3">#REF!,#REF!,#REF!</definedName>
    <definedName name="Resum_1" localSheetId="5">#REF!,#REF!,#REF!</definedName>
    <definedName name="Resum_1" localSheetId="10">#REF!,#REF!,#REF!</definedName>
    <definedName name="Resum_1" localSheetId="9">#REF!,#REF!,#REF!</definedName>
    <definedName name="Resum_1">#REF!,#REF!,#REF!</definedName>
    <definedName name="Resum_2" localSheetId="4">#REF!,#REF!,#REF!</definedName>
    <definedName name="Resum_2" localSheetId="8">#REF!,#REF!,#REF!</definedName>
    <definedName name="Resum_2" localSheetId="1">#REF!,#REF!,#REF!</definedName>
    <definedName name="Resum_2" localSheetId="2">#REF!,#REF!,#REF!</definedName>
    <definedName name="Resum_2" localSheetId="7">#REF!,#REF!,#REF!</definedName>
    <definedName name="Resum_2" localSheetId="6">#REF!,#REF!,#REF!</definedName>
    <definedName name="Resum_2" localSheetId="3">#REF!,#REF!,#REF!</definedName>
    <definedName name="Resum_2" localSheetId="5">#REF!,#REF!,#REF!</definedName>
    <definedName name="Resum_2" localSheetId="10">#REF!,#REF!,#REF!</definedName>
    <definedName name="Resum_2" localSheetId="9">#REF!,#REF!,#REF!</definedName>
    <definedName name="Resum_2">#REF!,#REF!,#REF!</definedName>
    <definedName name="RIESGO" localSheetId="4">#REF!</definedName>
    <definedName name="RIESGO" localSheetId="8">#REF!</definedName>
    <definedName name="RIESGO" localSheetId="1">#REF!</definedName>
    <definedName name="RIESGO" localSheetId="2">#REF!</definedName>
    <definedName name="RIESGO" localSheetId="7">#REF!</definedName>
    <definedName name="RIESGO" localSheetId="6">#REF!</definedName>
    <definedName name="RIESGO" localSheetId="3">#REF!</definedName>
    <definedName name="RIESGO" localSheetId="5">#REF!</definedName>
    <definedName name="RIESGO" localSheetId="10">#REF!</definedName>
    <definedName name="RIESGO" localSheetId="9">#REF!</definedName>
    <definedName name="RIESGO">#REF!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900</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TRUE</definedName>
    <definedName name="RiskUseMultipleCPUs" hidden="1">TRUE</definedName>
    <definedName name="rosa">#N/A</definedName>
    <definedName name="rosa1">#N/A</definedName>
    <definedName name="ROSCA1">'[4]POZO TIPO'!$P$3:$P$40</definedName>
    <definedName name="ROSCA2">'[4]POZO TIPO'!$V$3:$V$40</definedName>
    <definedName name="ROSCA3">'[4]POZO TIPO'!$AB$3:$AB$40</definedName>
    <definedName name="s" localSheetId="4">#REF!</definedName>
    <definedName name="s" localSheetId="8">#REF!</definedName>
    <definedName name="s" localSheetId="1">#REF!</definedName>
    <definedName name="s" localSheetId="2">#REF!</definedName>
    <definedName name="s" localSheetId="7">#REF!</definedName>
    <definedName name="s" localSheetId="6">#REF!</definedName>
    <definedName name="s" localSheetId="3">#REF!</definedName>
    <definedName name="s" localSheetId="5">#REF!</definedName>
    <definedName name="s" localSheetId="10">#REF!</definedName>
    <definedName name="s" localSheetId="9">#REF!</definedName>
    <definedName name="s">#REF!</definedName>
    <definedName name="sam">[9]Descuentos!$F$7</definedName>
    <definedName name="sda">#N/A</definedName>
    <definedName name="sdf">#N/A</definedName>
    <definedName name="sdfsd">#N/A</definedName>
    <definedName name="SDJHDH" localSheetId="4">#REF!</definedName>
    <definedName name="SDJHDH" localSheetId="8">#REF!</definedName>
    <definedName name="SDJHDH" localSheetId="1">#REF!</definedName>
    <definedName name="SDJHDH" localSheetId="2">#REF!</definedName>
    <definedName name="SDJHDH" localSheetId="7">#REF!</definedName>
    <definedName name="SDJHDH" localSheetId="6">#REF!</definedName>
    <definedName name="SDJHDH" localSheetId="3">#REF!</definedName>
    <definedName name="SDJHDH" localSheetId="5">#REF!</definedName>
    <definedName name="SDJHDH" localSheetId="10">#REF!</definedName>
    <definedName name="SDJHDH" localSheetId="9">#REF!</definedName>
    <definedName name="SDJHDH">#REF!</definedName>
    <definedName name="sds">#N/A</definedName>
    <definedName name="SECTORES" localSheetId="4">#REF!</definedName>
    <definedName name="SECTORES" localSheetId="8">#REF!</definedName>
    <definedName name="SECTORES" localSheetId="1">#REF!</definedName>
    <definedName name="SECTORES" localSheetId="2">#REF!</definedName>
    <definedName name="SECTORES" localSheetId="7">#REF!</definedName>
    <definedName name="SECTORES" localSheetId="6">#REF!</definedName>
    <definedName name="SECTORES" localSheetId="3">#REF!</definedName>
    <definedName name="SECTORES" localSheetId="5">#REF!</definedName>
    <definedName name="SECTORES" localSheetId="10">#REF!</definedName>
    <definedName name="SECTORES" localSheetId="9">#REF!</definedName>
    <definedName name="SECTORES">#REF!</definedName>
    <definedName name="SEP_MAY" localSheetId="4">#REF!</definedName>
    <definedName name="SEP_MAY" localSheetId="8">#REF!</definedName>
    <definedName name="SEP_MAY" localSheetId="1">#REF!</definedName>
    <definedName name="SEP_MAY" localSheetId="2">#REF!</definedName>
    <definedName name="SEP_MAY" localSheetId="7">#REF!</definedName>
    <definedName name="SEP_MAY" localSheetId="6">#REF!</definedName>
    <definedName name="SEP_MAY" localSheetId="3">#REF!</definedName>
    <definedName name="SEP_MAY" localSheetId="5">#REF!</definedName>
    <definedName name="SEP_MAY" localSheetId="10">#REF!</definedName>
    <definedName name="SEP_MAY" localSheetId="9">#REF!</definedName>
    <definedName name="SEP_MAY">#REF!</definedName>
    <definedName name="SEPT" localSheetId="4">#REF!</definedName>
    <definedName name="SEPT" localSheetId="8">#REF!</definedName>
    <definedName name="SEPT" localSheetId="1">#REF!</definedName>
    <definedName name="SEPT" localSheetId="2">#REF!</definedName>
    <definedName name="SEPT" localSheetId="7">#REF!</definedName>
    <definedName name="SEPT" localSheetId="6">#REF!</definedName>
    <definedName name="SEPT" localSheetId="3">#REF!</definedName>
    <definedName name="SEPT" localSheetId="5">#REF!</definedName>
    <definedName name="SEPT" localSheetId="10">#REF!</definedName>
    <definedName name="SEPT" localSheetId="9">#REF!</definedName>
    <definedName name="SEPT">#REF!</definedName>
    <definedName name="Servicio">[26]Servicios!$C$5:$C$68</definedName>
    <definedName name="SERVICIOS">[27]Servicios!$C$1:$C$65</definedName>
    <definedName name="sfwef" localSheetId="4">'[2]DIAS POR AÑO'!#REF!</definedName>
    <definedName name="sfwef" localSheetId="8">'[2]DIAS POR AÑO'!#REF!</definedName>
    <definedName name="sfwef" localSheetId="1">'[2]DIAS POR AÑO'!#REF!</definedName>
    <definedName name="sfwef" localSheetId="2">'[2]DIAS POR AÑO'!#REF!</definedName>
    <definedName name="sfwef" localSheetId="7">'[2]DIAS POR AÑO'!#REF!</definedName>
    <definedName name="sfwef" localSheetId="6">'[2]DIAS POR AÑO'!#REF!</definedName>
    <definedName name="sfwef" localSheetId="3">'[2]DIAS POR AÑO'!#REF!</definedName>
    <definedName name="sfwef" localSheetId="5">'[2]DIAS POR AÑO'!#REF!</definedName>
    <definedName name="sfwef" localSheetId="10">'[2]DIAS POR AÑO'!#REF!</definedName>
    <definedName name="sfwef" localSheetId="9">'[2]DIAS POR AÑO'!#REF!</definedName>
    <definedName name="sfwef">'[2]DIAS POR AÑO'!#REF!</definedName>
    <definedName name="SoloCampos">[28]CatalogoCAMPOS!$D$6:$D$164</definedName>
    <definedName name="SoloIntervenciones">[28]DatosDeInterv!$B$6:$B$76</definedName>
    <definedName name="sun">[9]Descuentos!$F$4</definedName>
    <definedName name="T">'[29]Budget 2008 1er Sem pesos'!$U$3</definedName>
    <definedName name="Tabla" localSheetId="4">[7]Indices!#REF!</definedName>
    <definedName name="Tabla" localSheetId="8">[7]Indices!#REF!</definedName>
    <definedName name="Tabla" localSheetId="1">[7]Indices!#REF!</definedName>
    <definedName name="Tabla" localSheetId="2">[7]Indices!#REF!</definedName>
    <definedName name="Tabla" localSheetId="7">[7]Indices!#REF!</definedName>
    <definedName name="Tabla" localSheetId="6">[7]Indices!#REF!</definedName>
    <definedName name="Tabla" localSheetId="3">[7]Indices!#REF!</definedName>
    <definedName name="Tabla" localSheetId="5">[7]Indices!#REF!</definedName>
    <definedName name="Tabla" localSheetId="10">[7]Indices!#REF!</definedName>
    <definedName name="Tabla" localSheetId="9">[7]Indices!#REF!</definedName>
    <definedName name="Tabla">[7]Indices!#REF!</definedName>
    <definedName name="tasa" localSheetId="4">#REF!</definedName>
    <definedName name="tasa" localSheetId="8">#REF!</definedName>
    <definedName name="tasa" localSheetId="1">#REF!</definedName>
    <definedName name="tasa" localSheetId="2">#REF!</definedName>
    <definedName name="tasa" localSheetId="7">#REF!</definedName>
    <definedName name="tasa" localSheetId="6">#REF!</definedName>
    <definedName name="tasa" localSheetId="3">#REF!</definedName>
    <definedName name="tasa" localSheetId="5">#REF!</definedName>
    <definedName name="tasa" localSheetId="10">#REF!</definedName>
    <definedName name="tasa" localSheetId="9">#REF!</definedName>
    <definedName name="tasa">#REF!</definedName>
    <definedName name="tasar" localSheetId="4">#REF!</definedName>
    <definedName name="tasar" localSheetId="8">#REF!</definedName>
    <definedName name="tasar" localSheetId="1">#REF!</definedName>
    <definedName name="tasar" localSheetId="2">#REF!</definedName>
    <definedName name="tasar" localSheetId="7">#REF!</definedName>
    <definedName name="tasar" localSheetId="6">#REF!</definedName>
    <definedName name="tasar" localSheetId="3">#REF!</definedName>
    <definedName name="tasar" localSheetId="5">#REF!</definedName>
    <definedName name="tasar" localSheetId="10">#REF!</definedName>
    <definedName name="tasar" localSheetId="9">#REF!</definedName>
    <definedName name="tasar">#REF!</definedName>
    <definedName name="TAUX" localSheetId="4">'[30]fLUJO En USD'!#REF!</definedName>
    <definedName name="TAUX" localSheetId="8">'[30]fLUJO En USD'!#REF!</definedName>
    <definedName name="TAUX" localSheetId="1">'[30]fLUJO En USD'!#REF!</definedName>
    <definedName name="TAUX" localSheetId="2">'[30]fLUJO En USD'!#REF!</definedName>
    <definedName name="TAUX" localSheetId="7">'[30]fLUJO En USD'!#REF!</definedName>
    <definedName name="TAUX" localSheetId="6">'[30]fLUJO En USD'!#REF!</definedName>
    <definedName name="TAUX" localSheetId="3">'[30]fLUJO En USD'!#REF!</definedName>
    <definedName name="TAUX" localSheetId="5">'[30]fLUJO En USD'!#REF!</definedName>
    <definedName name="TAUX" localSheetId="10">'[30]fLUJO En USD'!#REF!</definedName>
    <definedName name="TAUX" localSheetId="9">'[30]fLUJO En USD'!#REF!</definedName>
    <definedName name="TAUX">'[30]fLUJO En USD'!#REF!</definedName>
    <definedName name="TC" localSheetId="4">#REF!</definedName>
    <definedName name="TC" localSheetId="8">#REF!</definedName>
    <definedName name="TC" localSheetId="1">#REF!</definedName>
    <definedName name="TC" localSheetId="2">#REF!</definedName>
    <definedName name="TC" localSheetId="7">#REF!</definedName>
    <definedName name="TC" localSheetId="6">#REF!</definedName>
    <definedName name="TC" localSheetId="3">#REF!</definedName>
    <definedName name="TC" localSheetId="5">#REF!</definedName>
    <definedName name="TC" localSheetId="10">#REF!</definedName>
    <definedName name="TC" localSheetId="9">#REF!</definedName>
    <definedName name="TC">#REF!</definedName>
    <definedName name="tcdic" localSheetId="4">'[30]fLUJO En USD'!#REF!</definedName>
    <definedName name="tcdic" localSheetId="8">'[30]fLUJO En USD'!#REF!</definedName>
    <definedName name="tcdic" localSheetId="1">'[30]fLUJO En USD'!#REF!</definedName>
    <definedName name="tcdic" localSheetId="2">'[30]fLUJO En USD'!#REF!</definedName>
    <definedName name="tcdic" localSheetId="7">'[30]fLUJO En USD'!#REF!</definedName>
    <definedName name="tcdic" localSheetId="6">'[30]fLUJO En USD'!#REF!</definedName>
    <definedName name="tcdic" localSheetId="3">'[30]fLUJO En USD'!#REF!</definedName>
    <definedName name="tcdic" localSheetId="5">'[30]fLUJO En USD'!#REF!</definedName>
    <definedName name="tcdic" localSheetId="10">'[30]fLUJO En USD'!#REF!</definedName>
    <definedName name="tcdic" localSheetId="9">'[30]fLUJO En USD'!#REF!</definedName>
    <definedName name="tcdic">'[30]fLUJO En USD'!#REF!</definedName>
    <definedName name="tcener">'[30]fLUJO En USD'!$D$7:$G$7</definedName>
    <definedName name="TCJ" localSheetId="4">#REF!</definedName>
    <definedName name="TCJ" localSheetId="8">#REF!</definedName>
    <definedName name="TCJ" localSheetId="1">#REF!</definedName>
    <definedName name="TCJ" localSheetId="2">#REF!</definedName>
    <definedName name="TCJ" localSheetId="7">#REF!</definedName>
    <definedName name="TCJ" localSheetId="6">#REF!</definedName>
    <definedName name="TCJ" localSheetId="3">#REF!</definedName>
    <definedName name="TCJ" localSheetId="5">#REF!</definedName>
    <definedName name="TCJ" localSheetId="10">#REF!</definedName>
    <definedName name="TCJ" localSheetId="9">#REF!</definedName>
    <definedName name="TCJ">#REF!</definedName>
    <definedName name="tenor" localSheetId="4">[24]Prog_Ajustado!#REF!</definedName>
    <definedName name="tenor" localSheetId="8">[24]Prog_Ajustado!#REF!</definedName>
    <definedName name="tenor" localSheetId="1">[24]Prog_Ajustado!#REF!</definedName>
    <definedName name="tenor" localSheetId="2">[24]Prog_Ajustado!#REF!</definedName>
    <definedName name="tenor" localSheetId="7">[24]Prog_Ajustado!#REF!</definedName>
    <definedName name="tenor" localSheetId="6">[24]Prog_Ajustado!#REF!</definedName>
    <definedName name="tenor" localSheetId="3">[24]Prog_Ajustado!#REF!</definedName>
    <definedName name="tenor" localSheetId="5">[24]Prog_Ajustado!#REF!</definedName>
    <definedName name="tenor" localSheetId="10">[24]Prog_Ajustado!#REF!</definedName>
    <definedName name="tenor" localSheetId="9">[24]Prog_Ajustado!#REF!</definedName>
    <definedName name="tenor">[24]Prog_Ajustado!#REF!</definedName>
    <definedName name="TIB" localSheetId="4">#REF!</definedName>
    <definedName name="TIB" localSheetId="8">#REF!</definedName>
    <definedName name="TIB" localSheetId="1">#REF!</definedName>
    <definedName name="TIB" localSheetId="2">#REF!</definedName>
    <definedName name="TIB" localSheetId="7">#REF!</definedName>
    <definedName name="TIB" localSheetId="6">#REF!</definedName>
    <definedName name="TIB" localSheetId="3">#REF!</definedName>
    <definedName name="TIB" localSheetId="5">#REF!</definedName>
    <definedName name="TIB" localSheetId="10">#REF!</definedName>
    <definedName name="TIB" localSheetId="9">#REF!</definedName>
    <definedName name="TIB">#REF!</definedName>
    <definedName name="TIL" localSheetId="4">#REF!</definedName>
    <definedName name="TIL" localSheetId="8">#REF!</definedName>
    <definedName name="TIL" localSheetId="1">#REF!</definedName>
    <definedName name="TIL" localSheetId="2">#REF!</definedName>
    <definedName name="TIL" localSheetId="7">#REF!</definedName>
    <definedName name="TIL" localSheetId="6">#REF!</definedName>
    <definedName name="TIL" localSheetId="3">#REF!</definedName>
    <definedName name="TIL" localSheetId="5">#REF!</definedName>
    <definedName name="TIL" localSheetId="10">#REF!</definedName>
    <definedName name="TIL" localSheetId="9">#REF!</definedName>
    <definedName name="TIL">#REF!</definedName>
    <definedName name="TIPOS" localSheetId="4">#REF!</definedName>
    <definedName name="TIPOS" localSheetId="8">#REF!</definedName>
    <definedName name="TIPOS" localSheetId="1">#REF!</definedName>
    <definedName name="TIPOS" localSheetId="2">#REF!</definedName>
    <definedName name="TIPOS" localSheetId="7">#REF!</definedName>
    <definedName name="TIPOS" localSheetId="6">#REF!</definedName>
    <definedName name="TIPOS" localSheetId="3">#REF!</definedName>
    <definedName name="TIPOS" localSheetId="5">#REF!</definedName>
    <definedName name="TIPOS" localSheetId="10">#REF!</definedName>
    <definedName name="TIPOS" localSheetId="9">#REF!</definedName>
    <definedName name="TIPOS">#REF!</definedName>
    <definedName name="tmp"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tmpa"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TP" localSheetId="4">'[31]Budget 2008 2do Sem pesos'!#REF!</definedName>
    <definedName name="TP" localSheetId="8">'[31]Budget 2008 2do Sem pesos'!#REF!</definedName>
    <definedName name="TP" localSheetId="1">'[31]Budget 2008 2do Sem pesos'!#REF!</definedName>
    <definedName name="TP" localSheetId="2">'[31]Budget 2008 2do Sem pesos'!#REF!</definedName>
    <definedName name="TP" localSheetId="7">'[31]Budget 2008 2do Sem pesos'!#REF!</definedName>
    <definedName name="TP" localSheetId="6">'[31]Budget 2008 2do Sem pesos'!#REF!</definedName>
    <definedName name="TP" localSheetId="3">'[31]Budget 2008 2do Sem pesos'!#REF!</definedName>
    <definedName name="TP" localSheetId="5">'[31]Budget 2008 2do Sem pesos'!#REF!</definedName>
    <definedName name="TP" localSheetId="10">'[31]Budget 2008 2do Sem pesos'!#REF!</definedName>
    <definedName name="TP" localSheetId="9">'[31]Budget 2008 2do Sem pesos'!#REF!</definedName>
    <definedName name="TP">'[31]Budget 2008 2do Sem pesos'!#REF!</definedName>
    <definedName name="USD" localSheetId="4">#REF!</definedName>
    <definedName name="USD" localSheetId="8">#REF!</definedName>
    <definedName name="USD" localSheetId="1">#REF!</definedName>
    <definedName name="USD" localSheetId="2">#REF!</definedName>
    <definedName name="USD" localSheetId="7">#REF!</definedName>
    <definedName name="USD" localSheetId="6">#REF!</definedName>
    <definedName name="USD" localSheetId="3">#REF!</definedName>
    <definedName name="USD" localSheetId="5">#REF!</definedName>
    <definedName name="USD" localSheetId="10">#REF!</definedName>
    <definedName name="USD" localSheetId="9">#REF!</definedName>
    <definedName name="USD">#REF!</definedName>
    <definedName name="UT" localSheetId="4">#REF!</definedName>
    <definedName name="UT" localSheetId="8">#REF!</definedName>
    <definedName name="UT" localSheetId="1">#REF!</definedName>
    <definedName name="UT" localSheetId="2">#REF!</definedName>
    <definedName name="UT" localSheetId="7">#REF!</definedName>
    <definedName name="UT" localSheetId="6">#REF!</definedName>
    <definedName name="UT" localSheetId="3">#REF!</definedName>
    <definedName name="UT" localSheetId="5">#REF!</definedName>
    <definedName name="UT" localSheetId="10">#REF!</definedName>
    <definedName name="UT" localSheetId="9">#REF!</definedName>
    <definedName name="UT">#REF!</definedName>
    <definedName name="Ve" localSheetId="4">#REF!</definedName>
    <definedName name="Ve" localSheetId="8">#REF!</definedName>
    <definedName name="Ve" localSheetId="1">#REF!</definedName>
    <definedName name="Ve" localSheetId="2">#REF!</definedName>
    <definedName name="Ve" localSheetId="7">#REF!</definedName>
    <definedName name="Ve" localSheetId="6">#REF!</definedName>
    <definedName name="Ve" localSheetId="3">#REF!</definedName>
    <definedName name="Ve" localSheetId="5">#REF!</definedName>
    <definedName name="Ve" localSheetId="10">#REF!</definedName>
    <definedName name="Ve" localSheetId="9">#REF!</definedName>
    <definedName name="Ve">#REF!</definedName>
    <definedName name="VENTA_ACTIVO_FIJO" localSheetId="4">#REF!</definedName>
    <definedName name="VENTA_ACTIVO_FIJO" localSheetId="8">#REF!</definedName>
    <definedName name="VENTA_ACTIVO_FIJO" localSheetId="1">#REF!</definedName>
    <definedName name="VENTA_ACTIVO_FIJO" localSheetId="2">#REF!</definedName>
    <definedName name="VENTA_ACTIVO_FIJO" localSheetId="7">#REF!</definedName>
    <definedName name="VENTA_ACTIVO_FIJO" localSheetId="6">#REF!</definedName>
    <definedName name="VENTA_ACTIVO_FIJO" localSheetId="3">#REF!</definedName>
    <definedName name="VENTA_ACTIVO_FIJO" localSheetId="5">#REF!</definedName>
    <definedName name="VENTA_ACTIVO_FIJO" localSheetId="10">#REF!</definedName>
    <definedName name="VENTA_ACTIVO_FIJO" localSheetId="9">#REF!</definedName>
    <definedName name="VENTA_ACTIVO_FIJO">#REF!</definedName>
    <definedName name="verde">[32]MACRO1!$A$1</definedName>
    <definedName name="Vm" localSheetId="4">#REF!</definedName>
    <definedName name="Vm" localSheetId="8">#REF!</definedName>
    <definedName name="Vm" localSheetId="1">#REF!</definedName>
    <definedName name="Vm" localSheetId="2">#REF!</definedName>
    <definedName name="Vm" localSheetId="7">#REF!</definedName>
    <definedName name="Vm" localSheetId="6">#REF!</definedName>
    <definedName name="Vm" localSheetId="3">#REF!</definedName>
    <definedName name="Vm" localSheetId="5">#REF!</definedName>
    <definedName name="Vm" localSheetId="10">#REF!</definedName>
    <definedName name="Vm" localSheetId="9">#REF!</definedName>
    <definedName name="Vm">#REF!</definedName>
    <definedName name="Vr" localSheetId="4">#REF!</definedName>
    <definedName name="Vr" localSheetId="8">#REF!</definedName>
    <definedName name="Vr" localSheetId="1">#REF!</definedName>
    <definedName name="Vr" localSheetId="2">#REF!</definedName>
    <definedName name="Vr" localSheetId="7">#REF!</definedName>
    <definedName name="Vr" localSheetId="6">#REF!</definedName>
    <definedName name="Vr" localSheetId="3">#REF!</definedName>
    <definedName name="Vr" localSheetId="5">#REF!</definedName>
    <definedName name="Vr" localSheetId="10">#REF!</definedName>
    <definedName name="Vr" localSheetId="9">#REF!</definedName>
    <definedName name="Vr">#REF!</definedName>
    <definedName name="wrn.COSTOS." hidden="1">{#N/A,#N/A,FALSE,"caratula";#N/A,#N/A,FALSE,"P_SOLIS"}</definedName>
    <definedName name="wrn.POA_97." hidden="1">{#N/A,#N/A,FALSE,"Comp_Poa_vs_Pot's";#N/A,#N/A,FALSE,"Per09pm6";#N/A,#N/A,FALSE,"Perf´n_Term_Exp";#N/A,#N/A,FALSE,"Perf'n_Term_Des";#N/A,#N/A,FALSE,"Met_Perforar";#N/A,#N/A,FALSE,"Dist_Eq_Perf'n";#N/A,#N/A,FALSE,"Rep09pt6";#N/A,#N/A,FALSE,"Num_Interv_Rep";#N/A,#N/A,FALSE,"Dist_Eq_Rep";#N/A,#N/A,FALSE,"Num_Interv_Sin_Eq";#N/A,#N/A,FALSE,"Desv_de_Perf'n."}</definedName>
    <definedName name="wrn.Prueba1." hidden="1">{"ResPet1",#N/A,FALSE,"Res.Pet.";"ResPet2",#N/A,FALSE,"Res.Pet.";"ResPet3",#N/A,FALSE,"Res.Pet.";"ResPet4",#N/A,FALSE,"Res.Pet.";"ResGas1",#N/A,FALSE,"Res.Gas";"ResGas2",#N/A,FALSE,"Res.Gas";"ResGas3",#N/A,FALSE,"Res.Gas";"ResGAs4",#N/A,FALSE,"Res.Gas";"POZOSC",#N/A,FALSE,"Pozos";"POZOSD",#N/A,FALSE,"Pozos";"POZOSE",#N/A,FALSE,"Pozos";"BIA",#N/A,FALSE,"Bruta-Inyec.";"BIB",#N/A,FALSE,"Bruta-Inyec.";"LG1",#N/A,FALSE,"LPG-Gasolina";"LG2",#N/A,FALSE,"LPG-Gasolina";"LG3",#N/A,FALSE,"LPG-Gasolina";"LG4",#N/A,FALSE,"LPG-Gasolina"}</definedName>
    <definedName name="X" localSheetId="4">#REF!</definedName>
    <definedName name="X" localSheetId="8">#REF!</definedName>
    <definedName name="X" localSheetId="1">#REF!</definedName>
    <definedName name="X" localSheetId="2">#REF!</definedName>
    <definedName name="X" localSheetId="7">#REF!</definedName>
    <definedName name="X" localSheetId="6">#REF!</definedName>
    <definedName name="X" localSheetId="3">#REF!</definedName>
    <definedName name="X" localSheetId="5">#REF!</definedName>
    <definedName name="X" localSheetId="10">#REF!</definedName>
    <definedName name="X" localSheetId="9">#REF!</definedName>
    <definedName name="X">#REF!</definedName>
    <definedName name="xx" localSheetId="4">#REF!</definedName>
    <definedName name="xx" localSheetId="8">#REF!</definedName>
    <definedName name="xx" localSheetId="1">#REF!</definedName>
    <definedName name="xx" localSheetId="2">#REF!</definedName>
    <definedName name="xx" localSheetId="7">#REF!</definedName>
    <definedName name="xx" localSheetId="6">#REF!</definedName>
    <definedName name="xx" localSheetId="3">#REF!</definedName>
    <definedName name="xx" localSheetId="5">#REF!</definedName>
    <definedName name="xx" localSheetId="10">#REF!</definedName>
    <definedName name="xx" localSheetId="9">#REF!</definedName>
    <definedName name="xx">#REF!</definedName>
    <definedName name="XXXXX">[33]HTTYO98!$Q$9:$Q$15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64" i="19" l="1"/>
  <c r="L263" i="19"/>
  <c r="L262" i="19"/>
  <c r="L257" i="19"/>
  <c r="L254" i="19" l="1"/>
  <c r="L253" i="19"/>
  <c r="L249" i="19"/>
  <c r="L244" i="19"/>
  <c r="L245" i="19"/>
  <c r="L243" i="19"/>
  <c r="L242" i="19"/>
  <c r="L240" i="19" l="1"/>
  <c r="L239" i="19"/>
  <c r="L238" i="19"/>
  <c r="L237" i="19"/>
  <c r="L236" i="19"/>
  <c r="L235" i="19"/>
  <c r="L234" i="19"/>
  <c r="L228" i="19" l="1"/>
  <c r="L227" i="19"/>
  <c r="L224" i="19"/>
  <c r="L222" i="19" l="1"/>
  <c r="L221" i="19"/>
  <c r="L220" i="19"/>
  <c r="L219" i="19"/>
  <c r="L218" i="19"/>
  <c r="L217" i="19" l="1"/>
  <c r="L214" i="19" l="1"/>
  <c r="L213" i="19"/>
  <c r="L212" i="19"/>
  <c r="L211" i="19"/>
  <c r="L210" i="19"/>
  <c r="L208" i="19" l="1"/>
  <c r="L205" i="19" l="1"/>
  <c r="L201" i="19" l="1"/>
  <c r="L198" i="19"/>
  <c r="L194" i="19" l="1"/>
  <c r="L189" i="19" l="1"/>
  <c r="L190" i="19"/>
  <c r="L191" i="19"/>
  <c r="L192" i="19"/>
  <c r="L193" i="19"/>
  <c r="L195" i="19"/>
  <c r="L196" i="19"/>
  <c r="L197" i="19"/>
  <c r="L199" i="19"/>
  <c r="L200" i="19"/>
  <c r="L202" i="19"/>
  <c r="L203" i="19"/>
  <c r="L204" i="19"/>
  <c r="L206" i="19"/>
  <c r="L207" i="19"/>
  <c r="L209" i="19"/>
  <c r="L215" i="19"/>
  <c r="L216" i="19"/>
  <c r="L223" i="19"/>
  <c r="L225" i="19"/>
  <c r="L226" i="19"/>
  <c r="L229" i="19"/>
  <c r="L230" i="19"/>
  <c r="L231" i="19"/>
  <c r="L232" i="19"/>
  <c r="L233" i="19"/>
  <c r="L241" i="19"/>
  <c r="L246" i="19"/>
  <c r="L247" i="19"/>
  <c r="L248" i="19"/>
  <c r="L250" i="19"/>
  <c r="L251" i="19"/>
  <c r="L252" i="19"/>
  <c r="L255" i="19"/>
  <c r="L256" i="19"/>
  <c r="L258" i="19"/>
  <c r="L259" i="19"/>
  <c r="L260" i="19"/>
  <c r="L261"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187" i="19"/>
  <c r="L186" i="19"/>
  <c r="L185" i="19"/>
  <c r="L184" i="19"/>
  <c r="L183" i="19"/>
  <c r="L182" i="19"/>
  <c r="L181" i="19" l="1"/>
  <c r="L320" i="19" l="1"/>
  <c r="L319" i="19"/>
  <c r="L318" i="19"/>
  <c r="L317" i="19"/>
  <c r="L316" i="19"/>
  <c r="L315" i="19"/>
  <c r="L314" i="19"/>
  <c r="L313" i="19"/>
  <c r="L312" i="19"/>
  <c r="L311" i="19"/>
  <c r="L310" i="19"/>
  <c r="L188" i="19"/>
  <c r="L180" i="19"/>
  <c r="L179" i="19"/>
  <c r="L178" i="19"/>
  <c r="R177" i="19"/>
  <c r="L177" i="19"/>
  <c r="R176" i="19"/>
  <c r="L176" i="19"/>
  <c r="R175" i="19"/>
  <c r="L175" i="19"/>
  <c r="R174" i="19"/>
  <c r="L174" i="19"/>
  <c r="R173" i="19"/>
  <c r="L173" i="19"/>
  <c r="R172" i="19"/>
  <c r="L172" i="19"/>
  <c r="R171" i="19"/>
  <c r="L171" i="19"/>
  <c r="R170" i="19"/>
  <c r="L170" i="19"/>
  <c r="R169" i="19"/>
  <c r="L169" i="19"/>
  <c r="R168" i="19"/>
  <c r="L168" i="19"/>
  <c r="R167" i="19"/>
  <c r="L167" i="19"/>
  <c r="R166" i="19"/>
  <c r="L166" i="19"/>
  <c r="R165" i="19"/>
  <c r="L165" i="19"/>
  <c r="R164" i="19"/>
  <c r="L164" i="19"/>
  <c r="R163" i="19"/>
  <c r="L163" i="19"/>
  <c r="R162" i="19"/>
  <c r="L162" i="19"/>
  <c r="R161" i="19"/>
  <c r="L161" i="19"/>
  <c r="R160" i="19"/>
  <c r="L160" i="19"/>
  <c r="R159" i="19"/>
  <c r="L159" i="19"/>
  <c r="R158" i="19"/>
  <c r="L158" i="19"/>
  <c r="R157" i="19"/>
  <c r="L157" i="19"/>
  <c r="R156" i="19"/>
  <c r="L156" i="19"/>
  <c r="L155" i="19"/>
  <c r="L154" i="19"/>
  <c r="R153" i="19"/>
  <c r="L153" i="19"/>
  <c r="L152" i="19"/>
  <c r="L151" i="19"/>
  <c r="L150" i="19"/>
  <c r="L149" i="19"/>
  <c r="L148" i="19"/>
  <c r="L147" i="19"/>
  <c r="L146" i="19"/>
  <c r="L145" i="19"/>
  <c r="L144" i="19"/>
  <c r="L143" i="19"/>
  <c r="L142" i="19"/>
  <c r="L141" i="19"/>
  <c r="L140" i="19"/>
  <c r="L139" i="19"/>
  <c r="L138" i="19"/>
  <c r="L137" i="19"/>
  <c r="R136"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I3" i="19"/>
  <c r="R189" i="19" l="1"/>
  <c r="R193" i="19"/>
  <c r="R197" i="19"/>
  <c r="R201" i="19"/>
  <c r="R205" i="19"/>
  <c r="R209" i="19"/>
  <c r="R213" i="19"/>
  <c r="R217" i="19"/>
  <c r="R221" i="19"/>
  <c r="R225" i="19"/>
  <c r="R229" i="19"/>
  <c r="R196" i="19"/>
  <c r="R208" i="19"/>
  <c r="R220" i="19"/>
  <c r="M232" i="19"/>
  <c r="R232" i="19" s="1"/>
  <c r="M190" i="19"/>
  <c r="R190" i="19" s="1"/>
  <c r="R194" i="19"/>
  <c r="R198" i="19"/>
  <c r="R202" i="19"/>
  <c r="R206" i="19"/>
  <c r="R210" i="19"/>
  <c r="R214" i="19"/>
  <c r="R218" i="19"/>
  <c r="R222" i="19"/>
  <c r="R226" i="19"/>
  <c r="R230" i="19"/>
  <c r="M192" i="19"/>
  <c r="R192" i="19" s="1"/>
  <c r="R200" i="19"/>
  <c r="R204" i="19"/>
  <c r="R216" i="19"/>
  <c r="R224" i="19"/>
  <c r="R191" i="19"/>
  <c r="R195" i="19"/>
  <c r="R199" i="19"/>
  <c r="R203" i="19"/>
  <c r="R207" i="19"/>
  <c r="R211" i="19"/>
  <c r="R215" i="19"/>
  <c r="R219" i="19"/>
  <c r="R223" i="19"/>
  <c r="R227" i="19"/>
  <c r="R231" i="19"/>
  <c r="R212" i="19"/>
  <c r="R228" i="19"/>
  <c r="R233" i="19"/>
  <c r="R237" i="19"/>
  <c r="R241" i="19"/>
  <c r="R245" i="19"/>
  <c r="R249" i="19"/>
  <c r="R253" i="19"/>
  <c r="M258" i="19"/>
  <c r="R257" i="19" s="1"/>
  <c r="R261" i="19"/>
  <c r="M265" i="19"/>
  <c r="R265" i="19" s="1"/>
  <c r="M269" i="19"/>
  <c r="R269" i="19" s="1"/>
  <c r="M273" i="19"/>
  <c r="R273" i="19" s="1"/>
  <c r="R236" i="19"/>
  <c r="R248" i="19"/>
  <c r="R256" i="19"/>
  <c r="M268" i="19"/>
  <c r="R268" i="19" s="1"/>
  <c r="R234" i="19"/>
  <c r="R238" i="19"/>
  <c r="R242" i="19"/>
  <c r="R246" i="19"/>
  <c r="R250" i="19"/>
  <c r="R254" i="19"/>
  <c r="R262" i="19"/>
  <c r="M266" i="19"/>
  <c r="R266" i="19" s="1"/>
  <c r="M270" i="19"/>
  <c r="R270" i="19" s="1"/>
  <c r="M274" i="19"/>
  <c r="R274" i="19" s="1"/>
  <c r="R240" i="19"/>
  <c r="R252" i="19"/>
  <c r="R264" i="19"/>
  <c r="M276" i="19"/>
  <c r="R276" i="19" s="1"/>
  <c r="R235" i="19"/>
  <c r="R239" i="19"/>
  <c r="R243" i="19"/>
  <c r="M247" i="19"/>
  <c r="R247" i="19" s="1"/>
  <c r="M251" i="19"/>
  <c r="R251" i="19" s="1"/>
  <c r="M255" i="19"/>
  <c r="R255" i="19" s="1"/>
  <c r="M259" i="19"/>
  <c r="R259" i="19" s="1"/>
  <c r="R263" i="19"/>
  <c r="M267" i="19"/>
  <c r="R267" i="19" s="1"/>
  <c r="M271" i="19"/>
  <c r="R271" i="19" s="1"/>
  <c r="M275" i="19"/>
  <c r="R275" i="19" s="1"/>
  <c r="R244" i="19"/>
  <c r="R260" i="19"/>
  <c r="M272" i="19"/>
  <c r="R272" i="19" s="1"/>
  <c r="M278" i="19"/>
  <c r="R278" i="19" s="1"/>
  <c r="M282" i="19"/>
  <c r="R282" i="19" s="1"/>
  <c r="M286" i="19"/>
  <c r="R286" i="19" s="1"/>
  <c r="M279" i="19"/>
  <c r="R279" i="19" s="1"/>
  <c r="M283" i="19"/>
  <c r="R283" i="19" s="1"/>
  <c r="M287" i="19"/>
  <c r="R287" i="19" s="1"/>
  <c r="M280" i="19"/>
  <c r="R280" i="19" s="1"/>
  <c r="M284" i="19"/>
  <c r="R284" i="19" s="1"/>
  <c r="M277" i="19"/>
  <c r="R277" i="19" s="1"/>
  <c r="M281" i="19"/>
  <c r="R281" i="19" s="1"/>
  <c r="M285" i="19"/>
  <c r="R285" i="19" s="1"/>
  <c r="M289" i="19"/>
  <c r="R289" i="19" s="1"/>
  <c r="M293" i="19"/>
  <c r="R293" i="19" s="1"/>
  <c r="M297" i="19"/>
  <c r="R297" i="19" s="1"/>
  <c r="M288" i="19"/>
  <c r="R288" i="19" s="1"/>
  <c r="M290" i="19"/>
  <c r="R290" i="19" s="1"/>
  <c r="M294" i="19"/>
  <c r="R294" i="19" s="1"/>
  <c r="M298" i="19"/>
  <c r="R298" i="19" s="1"/>
  <c r="M296" i="19"/>
  <c r="R296" i="19" s="1"/>
  <c r="M291" i="19"/>
  <c r="R291" i="19" s="1"/>
  <c r="M295" i="19"/>
  <c r="R295" i="19" s="1"/>
  <c r="M292" i="19"/>
  <c r="R292" i="19" s="1"/>
  <c r="M151" i="19"/>
  <c r="R151" i="19" s="1"/>
  <c r="M300" i="19"/>
  <c r="R300" i="19" s="1"/>
  <c r="M301" i="19"/>
  <c r="R301" i="19" s="1"/>
  <c r="M302" i="19"/>
  <c r="R302" i="19" s="1"/>
  <c r="M306" i="19"/>
  <c r="R306" i="19" s="1"/>
  <c r="M305" i="19"/>
  <c r="R305" i="19" s="1"/>
  <c r="M309" i="19"/>
  <c r="R309" i="19" s="1"/>
  <c r="M299" i="19"/>
  <c r="R299" i="19" s="1"/>
  <c r="M303" i="19"/>
  <c r="R303" i="19" s="1"/>
  <c r="M307" i="19"/>
  <c r="R307" i="19" s="1"/>
  <c r="M304" i="19"/>
  <c r="R304" i="19" s="1"/>
  <c r="M308" i="19"/>
  <c r="R308" i="19" s="1"/>
  <c r="M9" i="19"/>
  <c r="R9" i="19" s="1"/>
  <c r="M25" i="19"/>
  <c r="R25" i="19" s="1"/>
  <c r="M32" i="19"/>
  <c r="R32" i="19" s="1"/>
  <c r="M41" i="19"/>
  <c r="R41" i="19" s="1"/>
  <c r="M48" i="19"/>
  <c r="R48" i="19" s="1"/>
  <c r="M57" i="19"/>
  <c r="R57" i="19" s="1"/>
  <c r="M92" i="19"/>
  <c r="R92" i="19" s="1"/>
  <c r="M124" i="19"/>
  <c r="R124" i="19" s="1"/>
  <c r="M317" i="19"/>
  <c r="R317" i="19" s="1"/>
  <c r="M45" i="19"/>
  <c r="R45" i="19" s="1"/>
  <c r="M61" i="19"/>
  <c r="R61" i="19" s="1"/>
  <c r="M96" i="19"/>
  <c r="R96" i="19" s="1"/>
  <c r="M112" i="19"/>
  <c r="R112" i="19" s="1"/>
  <c r="M150" i="19"/>
  <c r="R150" i="19" s="1"/>
  <c r="R184" i="19"/>
  <c r="M8" i="19"/>
  <c r="R8" i="19" s="1"/>
  <c r="M11" i="19"/>
  <c r="R11" i="19" s="1"/>
  <c r="M17" i="19"/>
  <c r="R17" i="19" s="1"/>
  <c r="M24" i="19"/>
  <c r="R24" i="19" s="1"/>
  <c r="M27" i="19"/>
  <c r="R27" i="19" s="1"/>
  <c r="M33" i="19"/>
  <c r="R33" i="19" s="1"/>
  <c r="M40" i="19"/>
  <c r="R40" i="19" s="1"/>
  <c r="M43" i="19"/>
  <c r="R43" i="19" s="1"/>
  <c r="M49" i="19"/>
  <c r="R49" i="19" s="1"/>
  <c r="M56" i="19"/>
  <c r="R56" i="19" s="1"/>
  <c r="M59" i="19"/>
  <c r="R59" i="19" s="1"/>
  <c r="M68" i="19"/>
  <c r="R68" i="19" s="1"/>
  <c r="M84" i="19"/>
  <c r="R84" i="19" s="1"/>
  <c r="M100" i="19"/>
  <c r="R100" i="19" s="1"/>
  <c r="M116" i="19"/>
  <c r="R116" i="19" s="1"/>
  <c r="M132" i="19"/>
  <c r="R132" i="19" s="1"/>
  <c r="M138" i="19"/>
  <c r="R138" i="19" s="1"/>
  <c r="R188" i="19"/>
  <c r="M6" i="19"/>
  <c r="R6" i="19" s="1"/>
  <c r="M16" i="19"/>
  <c r="R16" i="19" s="1"/>
  <c r="M19" i="19"/>
  <c r="R19" i="19" s="1"/>
  <c r="M35" i="19"/>
  <c r="R35" i="19" s="1"/>
  <c r="M51" i="19"/>
  <c r="R51" i="19" s="1"/>
  <c r="M76" i="19"/>
  <c r="R76" i="19" s="1"/>
  <c r="M108" i="19"/>
  <c r="R108" i="19" s="1"/>
  <c r="M146" i="19"/>
  <c r="R146" i="19" s="1"/>
  <c r="R180" i="19"/>
  <c r="M13" i="19"/>
  <c r="R13" i="19" s="1"/>
  <c r="M29" i="19"/>
  <c r="R29" i="19" s="1"/>
  <c r="M64" i="19"/>
  <c r="R64" i="19" s="1"/>
  <c r="M80" i="19"/>
  <c r="R80" i="19" s="1"/>
  <c r="M128" i="19"/>
  <c r="R128" i="19" s="1"/>
  <c r="M5" i="19"/>
  <c r="R5" i="19" s="1"/>
  <c r="M21" i="19"/>
  <c r="R21" i="19" s="1"/>
  <c r="M37" i="19"/>
  <c r="R37" i="19" s="1"/>
  <c r="M53" i="19"/>
  <c r="R53" i="19" s="1"/>
  <c r="M72" i="19"/>
  <c r="R72" i="19" s="1"/>
  <c r="M88" i="19"/>
  <c r="R88" i="19" s="1"/>
  <c r="M104" i="19"/>
  <c r="R104" i="19" s="1"/>
  <c r="M120" i="19"/>
  <c r="R120" i="19" s="1"/>
  <c r="M142" i="19"/>
  <c r="R142" i="19" s="1"/>
  <c r="M154" i="19"/>
  <c r="R154" i="19" s="1"/>
  <c r="M313" i="19"/>
  <c r="R313" i="19" s="1"/>
  <c r="M139" i="19"/>
  <c r="R139" i="19" s="1"/>
  <c r="M143" i="19"/>
  <c r="R143" i="19" s="1"/>
  <c r="M147" i="19"/>
  <c r="R147" i="19" s="1"/>
  <c r="M318" i="19"/>
  <c r="R318" i="19" s="1"/>
  <c r="M314" i="19"/>
  <c r="R314" i="19" s="1"/>
  <c r="M310" i="19"/>
  <c r="R310" i="19" s="1"/>
  <c r="R185" i="19"/>
  <c r="R181" i="19"/>
  <c r="M155" i="19"/>
  <c r="R155" i="19" s="1"/>
  <c r="M152" i="19"/>
  <c r="R152" i="19" s="1"/>
  <c r="M148" i="19"/>
  <c r="R148" i="19" s="1"/>
  <c r="M144" i="19"/>
  <c r="R144" i="19" s="1"/>
  <c r="M140" i="19"/>
  <c r="R140" i="19" s="1"/>
  <c r="M133" i="19"/>
  <c r="R133" i="19" s="1"/>
  <c r="M129" i="19"/>
  <c r="R129" i="19" s="1"/>
  <c r="M125" i="19"/>
  <c r="R125" i="19" s="1"/>
  <c r="M121" i="19"/>
  <c r="R121" i="19" s="1"/>
  <c r="M117" i="19"/>
  <c r="R117" i="19" s="1"/>
  <c r="M113" i="19"/>
  <c r="R113" i="19" s="1"/>
  <c r="M109" i="19"/>
  <c r="R109" i="19" s="1"/>
  <c r="M105" i="19"/>
  <c r="R105" i="19" s="1"/>
  <c r="M101" i="19"/>
  <c r="R101" i="19" s="1"/>
  <c r="M97" i="19"/>
  <c r="R97" i="19" s="1"/>
  <c r="M93" i="19"/>
  <c r="R93" i="19" s="1"/>
  <c r="M89" i="19"/>
  <c r="R89" i="19" s="1"/>
  <c r="M85" i="19"/>
  <c r="R85" i="19" s="1"/>
  <c r="M81" i="19"/>
  <c r="R81" i="19" s="1"/>
  <c r="M77" i="19"/>
  <c r="R77" i="19" s="1"/>
  <c r="M73" i="19"/>
  <c r="R73" i="19" s="1"/>
  <c r="M69" i="19"/>
  <c r="R69" i="19" s="1"/>
  <c r="M65" i="19"/>
  <c r="R65" i="19" s="1"/>
  <c r="M319" i="19"/>
  <c r="R319" i="19" s="1"/>
  <c r="M315" i="19"/>
  <c r="R315" i="19" s="1"/>
  <c r="M311" i="19"/>
  <c r="R311" i="19" s="1"/>
  <c r="R186" i="19"/>
  <c r="R182" i="19"/>
  <c r="R178" i="19"/>
  <c r="M149" i="19"/>
  <c r="R149" i="19" s="1"/>
  <c r="M145" i="19"/>
  <c r="R145" i="19" s="1"/>
  <c r="M141" i="19"/>
  <c r="R141" i="19" s="1"/>
  <c r="R137" i="19"/>
  <c r="M134" i="19"/>
  <c r="R134" i="19" s="1"/>
  <c r="M130" i="19"/>
  <c r="R130" i="19" s="1"/>
  <c r="M126" i="19"/>
  <c r="R126" i="19" s="1"/>
  <c r="M122" i="19"/>
  <c r="R122" i="19" s="1"/>
  <c r="M118" i="19"/>
  <c r="R118" i="19" s="1"/>
  <c r="M114" i="19"/>
  <c r="R114" i="19" s="1"/>
  <c r="M110" i="19"/>
  <c r="R110" i="19" s="1"/>
  <c r="M106" i="19"/>
  <c r="R106" i="19" s="1"/>
  <c r="M102" i="19"/>
  <c r="R102" i="19" s="1"/>
  <c r="M98" i="19"/>
  <c r="R98" i="19" s="1"/>
  <c r="M94" i="19"/>
  <c r="R94" i="19" s="1"/>
  <c r="M90" i="19"/>
  <c r="R90" i="19" s="1"/>
  <c r="M86" i="19"/>
  <c r="R86" i="19" s="1"/>
  <c r="M82" i="19"/>
  <c r="R82" i="19" s="1"/>
  <c r="M78" i="19"/>
  <c r="R78" i="19" s="1"/>
  <c r="M74" i="19"/>
  <c r="R74" i="19" s="1"/>
  <c r="M70" i="19"/>
  <c r="R70" i="19" s="1"/>
  <c r="M66" i="19"/>
  <c r="R66" i="19" s="1"/>
  <c r="M62" i="19"/>
  <c r="R62" i="19" s="1"/>
  <c r="M58" i="19"/>
  <c r="R58" i="19" s="1"/>
  <c r="M54" i="19"/>
  <c r="R54" i="19" s="1"/>
  <c r="M50" i="19"/>
  <c r="R50" i="19" s="1"/>
  <c r="M46" i="19"/>
  <c r="R46" i="19" s="1"/>
  <c r="M42" i="19"/>
  <c r="R42" i="19" s="1"/>
  <c r="M38" i="19"/>
  <c r="R38" i="19" s="1"/>
  <c r="M34" i="19"/>
  <c r="R34" i="19" s="1"/>
  <c r="M30" i="19"/>
  <c r="R30" i="19" s="1"/>
  <c r="M26" i="19"/>
  <c r="R26" i="19" s="1"/>
  <c r="M22" i="19"/>
  <c r="R22" i="19" s="1"/>
  <c r="M18" i="19"/>
  <c r="R18" i="19" s="1"/>
  <c r="M14" i="19"/>
  <c r="R14" i="19" s="1"/>
  <c r="M10" i="19"/>
  <c r="R10" i="19" s="1"/>
  <c r="M7" i="19"/>
  <c r="R7" i="19" s="1"/>
  <c r="M12" i="19"/>
  <c r="R12" i="19" s="1"/>
  <c r="M15" i="19"/>
  <c r="R15" i="19" s="1"/>
  <c r="M20" i="19"/>
  <c r="R20" i="19" s="1"/>
  <c r="M23" i="19"/>
  <c r="R23" i="19" s="1"/>
  <c r="M28" i="19"/>
  <c r="R28" i="19" s="1"/>
  <c r="M31" i="19"/>
  <c r="R31" i="19" s="1"/>
  <c r="M36" i="19"/>
  <c r="R36" i="19" s="1"/>
  <c r="M39" i="19"/>
  <c r="R39" i="19" s="1"/>
  <c r="M44" i="19"/>
  <c r="R44" i="19" s="1"/>
  <c r="M47" i="19"/>
  <c r="R47" i="19" s="1"/>
  <c r="M52" i="19"/>
  <c r="R52" i="19" s="1"/>
  <c r="M55" i="19"/>
  <c r="R55" i="19" s="1"/>
  <c r="M60" i="19"/>
  <c r="R60" i="19" s="1"/>
  <c r="M63" i="19"/>
  <c r="R63" i="19" s="1"/>
  <c r="M67" i="19"/>
  <c r="R67" i="19" s="1"/>
  <c r="M71" i="19"/>
  <c r="R71" i="19" s="1"/>
  <c r="M75" i="19"/>
  <c r="R75" i="19" s="1"/>
  <c r="M79" i="19"/>
  <c r="R79" i="19" s="1"/>
  <c r="M83" i="19"/>
  <c r="R83" i="19" s="1"/>
  <c r="M87" i="19"/>
  <c r="R87" i="19" s="1"/>
  <c r="M91" i="19"/>
  <c r="R91" i="19" s="1"/>
  <c r="M95" i="19"/>
  <c r="R95" i="19" s="1"/>
  <c r="M99" i="19"/>
  <c r="R99" i="19" s="1"/>
  <c r="M103" i="19"/>
  <c r="R103" i="19" s="1"/>
  <c r="M107" i="19"/>
  <c r="R107" i="19" s="1"/>
  <c r="M111" i="19"/>
  <c r="R111" i="19" s="1"/>
  <c r="M115" i="19"/>
  <c r="R115" i="19" s="1"/>
  <c r="M119" i="19"/>
  <c r="R119" i="19" s="1"/>
  <c r="M123" i="19"/>
  <c r="R123" i="19" s="1"/>
  <c r="M127" i="19"/>
  <c r="R127" i="19" s="1"/>
  <c r="M131" i="19"/>
  <c r="R131" i="19" s="1"/>
  <c r="M135" i="19"/>
  <c r="R135" i="19" s="1"/>
  <c r="R179" i="19"/>
  <c r="R183" i="19"/>
  <c r="R187" i="19"/>
  <c r="M312" i="19"/>
  <c r="R312" i="19" s="1"/>
  <c r="M316" i="19"/>
  <c r="R316" i="19" s="1"/>
  <c r="M320" i="19"/>
  <c r="R320" i="19" s="1"/>
  <c r="L176" i="18"/>
  <c r="L175" i="18"/>
  <c r="L171" i="18"/>
  <c r="L168" i="18"/>
  <c r="L164" i="18"/>
  <c r="R258" i="19" l="1"/>
  <c r="R321" i="19" s="1"/>
  <c r="L162" i="18"/>
  <c r="L161" i="18"/>
  <c r="L160" i="18"/>
  <c r="L157" i="18" l="1"/>
  <c r="L155" i="18"/>
  <c r="L156" i="18"/>
  <c r="L158" i="18"/>
  <c r="L159" i="18"/>
  <c r="L163" i="18"/>
  <c r="L165" i="18"/>
  <c r="L166" i="18"/>
  <c r="L167" i="18"/>
  <c r="L169" i="18"/>
  <c r="L170" i="18"/>
  <c r="L172" i="18"/>
  <c r="L173" i="18"/>
  <c r="L174" i="18"/>
  <c r="L177" i="18"/>
  <c r="L178" i="18"/>
  <c r="L179" i="18"/>
  <c r="L180" i="18"/>
  <c r="L181" i="18"/>
  <c r="L182" i="18"/>
  <c r="L183" i="18"/>
  <c r="L184" i="18"/>
  <c r="L185" i="18"/>
  <c r="L186" i="18"/>
  <c r="L187" i="18"/>
  <c r="L188" i="18"/>
  <c r="L189" i="18"/>
  <c r="L190" i="18"/>
  <c r="L191" i="18"/>
  <c r="L192" i="18"/>
  <c r="L193" i="18"/>
  <c r="L194" i="18"/>
  <c r="L195" i="18"/>
  <c r="L196" i="18"/>
  <c r="L149" i="18"/>
  <c r="L148" i="18"/>
  <c r="L147" i="18"/>
  <c r="L144" i="18" l="1"/>
  <c r="L143" i="18"/>
  <c r="L142" i="18"/>
  <c r="L140" i="18" l="1"/>
  <c r="L135" i="18"/>
  <c r="L129" i="18" l="1"/>
  <c r="L128" i="18"/>
  <c r="L127" i="18"/>
  <c r="L126" i="18"/>
  <c r="L125" i="18"/>
  <c r="L124" i="18"/>
  <c r="L123" i="18"/>
  <c r="L122" i="18"/>
  <c r="L121" i="18"/>
  <c r="L198" i="18"/>
  <c r="L199" i="18"/>
  <c r="L120" i="18" l="1"/>
  <c r="L130" i="18"/>
  <c r="L131" i="18"/>
  <c r="L132" i="18"/>
  <c r="L133" i="18"/>
  <c r="L134" i="18"/>
  <c r="L136" i="18"/>
  <c r="L137" i="18"/>
  <c r="L138" i="18"/>
  <c r="L139" i="18"/>
  <c r="L141" i="18"/>
  <c r="L145" i="18"/>
  <c r="L146" i="18"/>
  <c r="L150" i="18"/>
  <c r="L151" i="18"/>
  <c r="L152" i="18"/>
  <c r="L154" i="18"/>
  <c r="L197" i="18"/>
  <c r="L153" i="18"/>
  <c r="L119" i="18"/>
  <c r="L118" i="18"/>
  <c r="L116" i="18"/>
  <c r="L111" i="18" l="1"/>
  <c r="L112" i="18"/>
  <c r="L113" i="18"/>
  <c r="L115" i="18"/>
  <c r="L97" i="18"/>
  <c r="L106" i="18"/>
  <c r="L107" i="18"/>
  <c r="L108" i="18"/>
  <c r="L109" i="18"/>
  <c r="L110" i="18"/>
  <c r="L114" i="18"/>
  <c r="L117" i="18"/>
  <c r="L105" i="18"/>
  <c r="L104" i="18"/>
  <c r="L103" i="18"/>
  <c r="L102" i="18"/>
  <c r="L101" i="18"/>
  <c r="L100" i="18"/>
  <c r="L99" i="18"/>
  <c r="L98" i="18"/>
  <c r="L96" i="18"/>
  <c r="L95" i="18"/>
  <c r="L94" i="18"/>
  <c r="L93" i="18"/>
  <c r="L92" i="18"/>
  <c r="L91" i="18"/>
  <c r="L90" i="18"/>
  <c r="L89" i="18"/>
  <c r="L88" i="18"/>
  <c r="L87" i="18"/>
  <c r="L86" i="18"/>
  <c r="L85" i="18"/>
  <c r="L84" i="18"/>
  <c r="L83" i="18"/>
  <c r="L82" i="18"/>
  <c r="L81" i="18"/>
  <c r="L80" i="18"/>
  <c r="L79" i="18"/>
  <c r="L78" i="18"/>
  <c r="L77" i="18"/>
  <c r="L76" i="18"/>
  <c r="L75" i="18"/>
  <c r="L74" i="18"/>
  <c r="L73" i="18"/>
  <c r="L72" i="18"/>
  <c r="L71" i="18"/>
  <c r="L70" i="18"/>
  <c r="L69" i="18"/>
  <c r="L68" i="18"/>
  <c r="L67" i="18"/>
  <c r="L66" i="18"/>
  <c r="L65" i="18"/>
  <c r="L64" i="18"/>
  <c r="L63" i="18"/>
  <c r="L62" i="18"/>
  <c r="L61" i="18"/>
  <c r="L60" i="18"/>
  <c r="L59" i="18"/>
  <c r="L58" i="18"/>
  <c r="L57" i="18"/>
  <c r="L56" i="18"/>
  <c r="L55" i="18"/>
  <c r="L54" i="18"/>
  <c r="L53" i="18"/>
  <c r="L52" i="18"/>
  <c r="L51" i="18"/>
  <c r="L50" i="18"/>
  <c r="L49" i="18"/>
  <c r="L48" i="18"/>
  <c r="L47" i="18"/>
  <c r="L46" i="18"/>
  <c r="L45" i="18"/>
  <c r="L44" i="18"/>
  <c r="L43" i="18"/>
  <c r="L42" i="18"/>
  <c r="L41" i="18"/>
  <c r="L40" i="18"/>
  <c r="L39" i="18"/>
  <c r="L38" i="18"/>
  <c r="L37" i="18"/>
  <c r="L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L8" i="18"/>
  <c r="L7" i="18"/>
  <c r="L6" i="18"/>
  <c r="L5" i="18"/>
  <c r="I3" i="18"/>
  <c r="M5" i="18" l="1"/>
  <c r="R5" i="18" s="1"/>
  <c r="M9" i="18"/>
  <c r="R9" i="18" s="1"/>
  <c r="M13" i="18"/>
  <c r="R13" i="18" s="1"/>
  <c r="M17" i="18"/>
  <c r="R17" i="18" s="1"/>
  <c r="M21" i="18"/>
  <c r="R21" i="18" s="1"/>
  <c r="M25" i="18"/>
  <c r="R25" i="18" s="1"/>
  <c r="M29" i="18"/>
  <c r="R29" i="18" s="1"/>
  <c r="M33" i="18"/>
  <c r="R33" i="18" s="1"/>
  <c r="M37" i="18"/>
  <c r="R37" i="18" s="1"/>
  <c r="M41" i="18"/>
  <c r="R41" i="18" s="1"/>
  <c r="M45" i="18"/>
  <c r="R45" i="18" s="1"/>
  <c r="M49" i="18"/>
  <c r="R49" i="18" s="1"/>
  <c r="M53" i="18"/>
  <c r="R53" i="18" s="1"/>
  <c r="M57" i="18"/>
  <c r="R57" i="18" s="1"/>
  <c r="M61" i="18"/>
  <c r="R61" i="18" s="1"/>
  <c r="M65" i="18"/>
  <c r="R65" i="18" s="1"/>
  <c r="M69" i="18"/>
  <c r="R69" i="18" s="1"/>
  <c r="M73" i="18"/>
  <c r="R73" i="18" s="1"/>
  <c r="M77" i="18"/>
  <c r="R77" i="18" s="1"/>
  <c r="M81" i="18"/>
  <c r="R81" i="18" s="1"/>
  <c r="M85" i="18"/>
  <c r="R85" i="18" s="1"/>
  <c r="M89" i="18"/>
  <c r="R89" i="18" s="1"/>
  <c r="M93" i="18"/>
  <c r="R93" i="18" s="1"/>
  <c r="M97" i="18"/>
  <c r="R97" i="18" s="1"/>
  <c r="M101" i="18"/>
  <c r="R101" i="18" s="1"/>
  <c r="M105" i="18"/>
  <c r="R105" i="18" s="1"/>
  <c r="M109" i="18"/>
  <c r="R109" i="18" s="1"/>
  <c r="M113" i="18"/>
  <c r="R113" i="18" s="1"/>
  <c r="M117" i="18"/>
  <c r="R117" i="18" s="1"/>
  <c r="M121" i="18"/>
  <c r="R121" i="18" s="1"/>
  <c r="M125" i="18"/>
  <c r="R125" i="18" s="1"/>
  <c r="M129" i="18"/>
  <c r="R129" i="18" s="1"/>
  <c r="M133" i="18"/>
  <c r="R133" i="18" s="1"/>
  <c r="M137" i="18"/>
  <c r="R137" i="18" s="1"/>
  <c r="M141" i="18"/>
  <c r="R141" i="18" s="1"/>
  <c r="M145" i="18"/>
  <c r="R145" i="18" s="1"/>
  <c r="M149" i="18"/>
  <c r="R149" i="18" s="1"/>
  <c r="R153" i="18"/>
  <c r="R157" i="18"/>
  <c r="R161" i="18"/>
  <c r="R165" i="18"/>
  <c r="R169" i="18"/>
  <c r="R173" i="18"/>
  <c r="R177" i="18"/>
  <c r="M181" i="18"/>
  <c r="R181" i="18" s="1"/>
  <c r="M185" i="18"/>
  <c r="R185" i="18" s="1"/>
  <c r="M189" i="18"/>
  <c r="R189" i="18" s="1"/>
  <c r="M193" i="18"/>
  <c r="R193" i="18" s="1"/>
  <c r="M197" i="18"/>
  <c r="R197" i="18" s="1"/>
  <c r="M6" i="18"/>
  <c r="R6" i="18" s="1"/>
  <c r="M11" i="18"/>
  <c r="R11" i="18" s="1"/>
  <c r="M16" i="18"/>
  <c r="R16" i="18" s="1"/>
  <c r="M22" i="18"/>
  <c r="R22" i="18" s="1"/>
  <c r="M27" i="18"/>
  <c r="R27" i="18" s="1"/>
  <c r="M32" i="18"/>
  <c r="R32" i="18" s="1"/>
  <c r="M38" i="18"/>
  <c r="R38" i="18" s="1"/>
  <c r="M43" i="18"/>
  <c r="R43" i="18" s="1"/>
  <c r="M48" i="18"/>
  <c r="R48" i="18" s="1"/>
  <c r="M54" i="18"/>
  <c r="R54" i="18" s="1"/>
  <c r="M59" i="18"/>
  <c r="R59" i="18" s="1"/>
  <c r="M64" i="18"/>
  <c r="R64" i="18" s="1"/>
  <c r="M70" i="18"/>
  <c r="R70" i="18" s="1"/>
  <c r="M75" i="18"/>
  <c r="R75" i="18" s="1"/>
  <c r="M80" i="18"/>
  <c r="R80" i="18" s="1"/>
  <c r="M86" i="18"/>
  <c r="R86" i="18" s="1"/>
  <c r="M91" i="18"/>
  <c r="R91" i="18" s="1"/>
  <c r="M96" i="18"/>
  <c r="R96" i="18" s="1"/>
  <c r="M102" i="18"/>
  <c r="R102" i="18" s="1"/>
  <c r="M107" i="18"/>
  <c r="R107" i="18" s="1"/>
  <c r="M112" i="18"/>
  <c r="R112" i="18" s="1"/>
  <c r="M118" i="18"/>
  <c r="R118" i="18" s="1"/>
  <c r="M123" i="18"/>
  <c r="R123" i="18" s="1"/>
  <c r="M128" i="18"/>
  <c r="R128" i="18" s="1"/>
  <c r="M134" i="18"/>
  <c r="R134" i="18" s="1"/>
  <c r="M139" i="18"/>
  <c r="R139" i="18" s="1"/>
  <c r="M144" i="18"/>
  <c r="R144" i="18" s="1"/>
  <c r="M150" i="18"/>
  <c r="R150" i="18" s="1"/>
  <c r="M155" i="18"/>
  <c r="R155" i="18" s="1"/>
  <c r="R160" i="18"/>
  <c r="R166" i="18"/>
  <c r="R171" i="18"/>
  <c r="R176" i="18"/>
  <c r="M182" i="18"/>
  <c r="R182" i="18" s="1"/>
  <c r="M187" i="18"/>
  <c r="R187" i="18" s="1"/>
  <c r="M192" i="18"/>
  <c r="R192" i="18" s="1"/>
  <c r="M198" i="18"/>
  <c r="R198" i="18" s="1"/>
  <c r="M7" i="18"/>
  <c r="R7" i="18" s="1"/>
  <c r="M12" i="18"/>
  <c r="R12" i="18" s="1"/>
  <c r="M18" i="18"/>
  <c r="R18" i="18" s="1"/>
  <c r="M23" i="18"/>
  <c r="R23" i="18" s="1"/>
  <c r="M28" i="18"/>
  <c r="R28" i="18" s="1"/>
  <c r="M34" i="18"/>
  <c r="R34" i="18" s="1"/>
  <c r="M39" i="18"/>
  <c r="R39" i="18" s="1"/>
  <c r="M44" i="18"/>
  <c r="R44" i="18" s="1"/>
  <c r="M50" i="18"/>
  <c r="R50" i="18" s="1"/>
  <c r="M55" i="18"/>
  <c r="R55" i="18" s="1"/>
  <c r="M60" i="18"/>
  <c r="R60" i="18" s="1"/>
  <c r="M66" i="18"/>
  <c r="R66" i="18" s="1"/>
  <c r="M71" i="18"/>
  <c r="R71" i="18" s="1"/>
  <c r="M76" i="18"/>
  <c r="R76" i="18" s="1"/>
  <c r="M82" i="18"/>
  <c r="R82" i="18" s="1"/>
  <c r="M87" i="18"/>
  <c r="R87" i="18" s="1"/>
  <c r="M92" i="18"/>
  <c r="R92" i="18" s="1"/>
  <c r="M98" i="18"/>
  <c r="R98" i="18" s="1"/>
  <c r="M103" i="18"/>
  <c r="R103" i="18" s="1"/>
  <c r="M108" i="18"/>
  <c r="R108" i="18" s="1"/>
  <c r="M114" i="18"/>
  <c r="R114" i="18" s="1"/>
  <c r="M119" i="18"/>
  <c r="R119" i="18" s="1"/>
  <c r="M124" i="18"/>
  <c r="R124" i="18" s="1"/>
  <c r="M130" i="18"/>
  <c r="R130" i="18" s="1"/>
  <c r="M8" i="18"/>
  <c r="R8" i="18" s="1"/>
  <c r="M14" i="18"/>
  <c r="R14" i="18" s="1"/>
  <c r="M19" i="18"/>
  <c r="R19" i="18" s="1"/>
  <c r="M24" i="18"/>
  <c r="R24" i="18" s="1"/>
  <c r="M30" i="18"/>
  <c r="R30" i="18" s="1"/>
  <c r="M35" i="18"/>
  <c r="R35" i="18" s="1"/>
  <c r="M40" i="18"/>
  <c r="R40" i="18" s="1"/>
  <c r="M46" i="18"/>
  <c r="R46" i="18" s="1"/>
  <c r="M51" i="18"/>
  <c r="R51" i="18" s="1"/>
  <c r="M56" i="18"/>
  <c r="R56" i="18" s="1"/>
  <c r="M62" i="18"/>
  <c r="R62" i="18" s="1"/>
  <c r="M67" i="18"/>
  <c r="R67" i="18" s="1"/>
  <c r="M72" i="18"/>
  <c r="R72" i="18" s="1"/>
  <c r="M78" i="18"/>
  <c r="R78" i="18" s="1"/>
  <c r="M83" i="18"/>
  <c r="R83" i="18" s="1"/>
  <c r="M88" i="18"/>
  <c r="R88" i="18" s="1"/>
  <c r="M94" i="18"/>
  <c r="R94" i="18" s="1"/>
  <c r="M99" i="18"/>
  <c r="R99" i="18" s="1"/>
  <c r="M104" i="18"/>
  <c r="R104" i="18" s="1"/>
  <c r="M110" i="18"/>
  <c r="R110" i="18" s="1"/>
  <c r="M115" i="18"/>
  <c r="R115" i="18" s="1"/>
  <c r="M120" i="18"/>
  <c r="R120" i="18" s="1"/>
  <c r="M126" i="18"/>
  <c r="R126" i="18" s="1"/>
  <c r="M131" i="18"/>
  <c r="R131" i="18" s="1"/>
  <c r="R136" i="18"/>
  <c r="M142" i="18"/>
  <c r="R142" i="18" s="1"/>
  <c r="M147" i="18"/>
  <c r="R147" i="18" s="1"/>
  <c r="M152" i="18"/>
  <c r="R152" i="18" s="1"/>
  <c r="R158" i="18"/>
  <c r="R163" i="18"/>
  <c r="R168" i="18"/>
  <c r="R174" i="18"/>
  <c r="M179" i="18"/>
  <c r="R179" i="18" s="1"/>
  <c r="M184" i="18"/>
  <c r="R184" i="18" s="1"/>
  <c r="M190" i="18"/>
  <c r="R190" i="18" s="1"/>
  <c r="M195" i="18"/>
  <c r="R195" i="18" s="1"/>
  <c r="M10" i="18"/>
  <c r="R10" i="18" s="1"/>
  <c r="M15" i="18"/>
  <c r="R15" i="18" s="1"/>
  <c r="M20" i="18"/>
  <c r="R20" i="18" s="1"/>
  <c r="M26" i="18"/>
  <c r="R26" i="18" s="1"/>
  <c r="M31" i="18"/>
  <c r="R31" i="18" s="1"/>
  <c r="M36" i="18"/>
  <c r="R36" i="18" s="1"/>
  <c r="M42" i="18"/>
  <c r="R42" i="18" s="1"/>
  <c r="M47" i="18"/>
  <c r="R47" i="18" s="1"/>
  <c r="M52" i="18"/>
  <c r="R52" i="18" s="1"/>
  <c r="M58" i="18"/>
  <c r="R58" i="18" s="1"/>
  <c r="M63" i="18"/>
  <c r="R63" i="18" s="1"/>
  <c r="M68" i="18"/>
  <c r="R68" i="18" s="1"/>
  <c r="M74" i="18"/>
  <c r="R74" i="18" s="1"/>
  <c r="M79" i="18"/>
  <c r="R79" i="18" s="1"/>
  <c r="M84" i="18"/>
  <c r="R84" i="18" s="1"/>
  <c r="M90" i="18"/>
  <c r="R90" i="18" s="1"/>
  <c r="M95" i="18"/>
  <c r="R95" i="18" s="1"/>
  <c r="M100" i="18"/>
  <c r="R100" i="18" s="1"/>
  <c r="M106" i="18"/>
  <c r="R106" i="18" s="1"/>
  <c r="M111" i="18"/>
  <c r="R111" i="18" s="1"/>
  <c r="M116" i="18"/>
  <c r="R116" i="18" s="1"/>
  <c r="M122" i="18"/>
  <c r="R122" i="18" s="1"/>
  <c r="M127" i="18"/>
  <c r="R127" i="18" s="1"/>
  <c r="M140" i="18"/>
  <c r="R140" i="18" s="1"/>
  <c r="M151" i="18"/>
  <c r="R151" i="18" s="1"/>
  <c r="R162" i="18"/>
  <c r="R172" i="18"/>
  <c r="M183" i="18"/>
  <c r="R183" i="18" s="1"/>
  <c r="M194" i="18"/>
  <c r="R194" i="18" s="1"/>
  <c r="M138" i="18"/>
  <c r="R138" i="18" s="1"/>
  <c r="M180" i="18"/>
  <c r="R180" i="18" s="1"/>
  <c r="M132" i="18"/>
  <c r="R132" i="18" s="1"/>
  <c r="M143" i="18"/>
  <c r="R143" i="18" s="1"/>
  <c r="M154" i="18"/>
  <c r="R154" i="18" s="1"/>
  <c r="R164" i="18"/>
  <c r="R175" i="18"/>
  <c r="M186" i="18"/>
  <c r="R186" i="18" s="1"/>
  <c r="M196" i="18"/>
  <c r="R196" i="18" s="1"/>
  <c r="M148" i="18"/>
  <c r="R148" i="18" s="1"/>
  <c r="R170" i="18"/>
  <c r="M191" i="18"/>
  <c r="R191" i="18" s="1"/>
  <c r="M135" i="18"/>
  <c r="R135" i="18" s="1"/>
  <c r="M146" i="18"/>
  <c r="R146" i="18" s="1"/>
  <c r="R156" i="18"/>
  <c r="R167" i="18"/>
  <c r="M178" i="18"/>
  <c r="R178" i="18" s="1"/>
  <c r="M188" i="18"/>
  <c r="R188" i="18" s="1"/>
  <c r="M199" i="18"/>
  <c r="R199" i="18" s="1"/>
  <c r="R159" i="18"/>
  <c r="L106" i="17"/>
  <c r="L105" i="17"/>
  <c r="L104" i="17"/>
  <c r="L103" i="17"/>
  <c r="L102" i="17"/>
  <c r="L101" i="17"/>
  <c r="R200" i="18" l="1"/>
  <c r="L96" i="17"/>
  <c r="L93" i="17"/>
  <c r="L94" i="17"/>
  <c r="L85" i="17" l="1"/>
  <c r="L7" i="17"/>
  <c r="L84" i="17" l="1"/>
  <c r="L79" i="17"/>
  <c r="L77" i="17"/>
  <c r="L100" i="17" l="1"/>
  <c r="L99" i="17"/>
  <c r="L98" i="17"/>
  <c r="L97" i="17"/>
  <c r="L95" i="17"/>
  <c r="L92" i="17"/>
  <c r="L91" i="17"/>
  <c r="L90" i="17"/>
  <c r="L89" i="17"/>
  <c r="L88" i="17"/>
  <c r="L87" i="17"/>
  <c r="L86" i="17"/>
  <c r="L83" i="17"/>
  <c r="L82" i="17"/>
  <c r="L81" i="17"/>
  <c r="L80" i="17"/>
  <c r="L78" i="17"/>
  <c r="L76" i="17"/>
  <c r="L75" i="17"/>
  <c r="R74" i="17"/>
  <c r="L74" i="17"/>
  <c r="R73" i="17"/>
  <c r="L73" i="17"/>
  <c r="R72" i="17"/>
  <c r="L72" i="17"/>
  <c r="R71" i="17"/>
  <c r="L71" i="17"/>
  <c r="R70" i="17"/>
  <c r="L70" i="17"/>
  <c r="L69" i="17"/>
  <c r="L68" i="17"/>
  <c r="L67" i="17"/>
  <c r="L66" i="17"/>
  <c r="L65" i="17"/>
  <c r="L64" i="17"/>
  <c r="L63" i="17"/>
  <c r="L62" i="17"/>
  <c r="R61" i="17"/>
  <c r="L61" i="17"/>
  <c r="R60" i="17"/>
  <c r="L60" i="17"/>
  <c r="R59" i="17"/>
  <c r="L59" i="17"/>
  <c r="R58" i="17"/>
  <c r="L58" i="17"/>
  <c r="R57" i="17"/>
  <c r="L57" i="17"/>
  <c r="R56" i="17"/>
  <c r="L56" i="17"/>
  <c r="R55" i="17"/>
  <c r="L55" i="17"/>
  <c r="R54" i="17"/>
  <c r="L54" i="17"/>
  <c r="R53" i="17"/>
  <c r="L53" i="17"/>
  <c r="R52" i="17"/>
  <c r="L52" i="17"/>
  <c r="R51" i="17"/>
  <c r="L51" i="17"/>
  <c r="R50" i="17"/>
  <c r="L50" i="17"/>
  <c r="R49" i="17"/>
  <c r="L49" i="17"/>
  <c r="R48" i="17"/>
  <c r="L48" i="17"/>
  <c r="R47" i="17"/>
  <c r="L47" i="17"/>
  <c r="R46" i="17"/>
  <c r="L46" i="17"/>
  <c r="R45" i="17"/>
  <c r="L45" i="17"/>
  <c r="R44" i="17"/>
  <c r="L44" i="17"/>
  <c r="R43"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L8" i="17"/>
  <c r="I3" i="17"/>
  <c r="R105" i="17" l="1"/>
  <c r="R104" i="17"/>
  <c r="R106" i="17"/>
  <c r="R90" i="17"/>
  <c r="R91" i="17"/>
  <c r="R84" i="17"/>
  <c r="R85" i="17"/>
  <c r="M89" i="17"/>
  <c r="R89" i="17" s="1"/>
  <c r="R86" i="17"/>
  <c r="R87" i="17"/>
  <c r="R88" i="17"/>
  <c r="R81" i="17"/>
  <c r="R80" i="17"/>
  <c r="R82" i="17"/>
  <c r="R83" i="17"/>
  <c r="R77" i="17"/>
  <c r="R78" i="17"/>
  <c r="R79" i="17"/>
  <c r="M21" i="17"/>
  <c r="R21" i="17" s="1"/>
  <c r="M29" i="17"/>
  <c r="R29" i="17" s="1"/>
  <c r="M41" i="17"/>
  <c r="R41" i="17" s="1"/>
  <c r="R66" i="17"/>
  <c r="M10" i="17"/>
  <c r="R10" i="17" s="1"/>
  <c r="M14" i="17"/>
  <c r="R14" i="17" s="1"/>
  <c r="M18" i="17"/>
  <c r="R18" i="17" s="1"/>
  <c r="M22" i="17"/>
  <c r="R22" i="17" s="1"/>
  <c r="M26" i="17"/>
  <c r="R26" i="17" s="1"/>
  <c r="M30" i="17"/>
  <c r="R30" i="17" s="1"/>
  <c r="M34" i="17"/>
  <c r="R34" i="17" s="1"/>
  <c r="M38" i="17"/>
  <c r="R38" i="17" s="1"/>
  <c r="M42" i="17"/>
  <c r="R42" i="17" s="1"/>
  <c r="R63" i="17"/>
  <c r="R67" i="17"/>
  <c r="R95" i="17"/>
  <c r="M99" i="17"/>
  <c r="R99" i="17" s="1"/>
  <c r="R103" i="17"/>
  <c r="R94" i="17"/>
  <c r="R98" i="17"/>
  <c r="R102" i="17"/>
  <c r="M25" i="17"/>
  <c r="R25" i="17" s="1"/>
  <c r="M33" i="17"/>
  <c r="R33" i="17" s="1"/>
  <c r="M37" i="17"/>
  <c r="R37" i="17" s="1"/>
  <c r="M62" i="17"/>
  <c r="R62" i="17" s="1"/>
  <c r="M12" i="17"/>
  <c r="R12" i="17" s="1"/>
  <c r="M16" i="17"/>
  <c r="R16" i="17" s="1"/>
  <c r="M24" i="17"/>
  <c r="R24" i="17" s="1"/>
  <c r="M28" i="17"/>
  <c r="R28" i="17" s="1"/>
  <c r="M32" i="17"/>
  <c r="R32" i="17" s="1"/>
  <c r="M36" i="17"/>
  <c r="R36" i="17" s="1"/>
  <c r="M40" i="17"/>
  <c r="R40" i="17" s="1"/>
  <c r="R65" i="17"/>
  <c r="R69" i="17"/>
  <c r="R76" i="17"/>
  <c r="R93" i="17"/>
  <c r="R97" i="17"/>
  <c r="R101" i="17"/>
  <c r="M9" i="17"/>
  <c r="R9" i="17" s="1"/>
  <c r="M13" i="17"/>
  <c r="R13" i="17" s="1"/>
  <c r="M17" i="17"/>
  <c r="R17" i="17" s="1"/>
  <c r="M8" i="17"/>
  <c r="R8" i="17" s="1"/>
  <c r="M20" i="17"/>
  <c r="R20" i="17" s="1"/>
  <c r="M7" i="17"/>
  <c r="R7" i="17" s="1"/>
  <c r="M11" i="17"/>
  <c r="R11" i="17" s="1"/>
  <c r="M15" i="17"/>
  <c r="R15" i="17" s="1"/>
  <c r="M19" i="17"/>
  <c r="R19" i="17" s="1"/>
  <c r="M23" i="17"/>
  <c r="R23" i="17" s="1"/>
  <c r="M27" i="17"/>
  <c r="R27" i="17" s="1"/>
  <c r="M31" i="17"/>
  <c r="R31" i="17" s="1"/>
  <c r="M35" i="17"/>
  <c r="R35" i="17" s="1"/>
  <c r="M39" i="17"/>
  <c r="R39" i="17" s="1"/>
  <c r="R64" i="17"/>
  <c r="R68" i="17"/>
  <c r="R75" i="17"/>
  <c r="R92" i="17"/>
  <c r="R96" i="17"/>
  <c r="R100" i="17"/>
  <c r="L76" i="16"/>
  <c r="L71" i="16"/>
  <c r="L72" i="16"/>
  <c r="L73" i="16"/>
  <c r="L74" i="16"/>
  <c r="R107" i="17" l="1"/>
  <c r="L68" i="16"/>
  <c r="L60" i="16" l="1"/>
  <c r="L58" i="16" l="1"/>
  <c r="L57" i="16"/>
  <c r="L56" i="16"/>
  <c r="L54" i="16" l="1"/>
  <c r="L49" i="16"/>
  <c r="L48" i="16"/>
  <c r="L37" i="16"/>
  <c r="L36" i="16"/>
  <c r="L35" i="16"/>
  <c r="L34" i="16"/>
  <c r="L33" i="16"/>
  <c r="L31" i="16" l="1"/>
  <c r="L30" i="16"/>
  <c r="L29" i="16"/>
  <c r="L28" i="16"/>
  <c r="L27" i="16"/>
  <c r="L24" i="16" l="1"/>
  <c r="L23" i="16"/>
  <c r="L22" i="16"/>
  <c r="L21" i="16"/>
  <c r="L20" i="16"/>
  <c r="L18" i="16"/>
  <c r="L14" i="16"/>
  <c r="L106" i="16" l="1"/>
  <c r="L78" i="16"/>
  <c r="L79" i="16"/>
  <c r="L80" i="16"/>
  <c r="L81" i="16"/>
  <c r="L82" i="16"/>
  <c r="L83" i="16"/>
  <c r="L84" i="16"/>
  <c r="L85" i="16"/>
  <c r="L86" i="16"/>
  <c r="L87" i="16"/>
  <c r="L88" i="16"/>
  <c r="L89" i="16"/>
  <c r="L90" i="16"/>
  <c r="R77" i="16"/>
  <c r="R78" i="16"/>
  <c r="R79" i="16"/>
  <c r="R80" i="16"/>
  <c r="R81" i="16"/>
  <c r="R82" i="16"/>
  <c r="R83" i="16"/>
  <c r="R84" i="16"/>
  <c r="R85" i="16"/>
  <c r="R86" i="16"/>
  <c r="R87" i="16"/>
  <c r="R88" i="16"/>
  <c r="R89" i="16"/>
  <c r="R90" i="16"/>
  <c r="L105" i="16"/>
  <c r="L104" i="16"/>
  <c r="L103" i="16"/>
  <c r="L102" i="16"/>
  <c r="L101" i="16"/>
  <c r="L100" i="16"/>
  <c r="L99" i="16"/>
  <c r="L98" i="16"/>
  <c r="L97" i="16"/>
  <c r="L96" i="16"/>
  <c r="L95" i="16"/>
  <c r="L94" i="16"/>
  <c r="L93" i="16"/>
  <c r="L92" i="16"/>
  <c r="L91" i="16"/>
  <c r="L75" i="16"/>
  <c r="L70" i="16"/>
  <c r="L69" i="16"/>
  <c r="L67" i="16"/>
  <c r="L66" i="16"/>
  <c r="L65" i="16"/>
  <c r="L64" i="16"/>
  <c r="L63" i="16"/>
  <c r="L62" i="16"/>
  <c r="L61" i="16"/>
  <c r="L59" i="16"/>
  <c r="L55" i="16"/>
  <c r="L53" i="16"/>
  <c r="L52" i="16"/>
  <c r="L51" i="16"/>
  <c r="L50" i="16"/>
  <c r="L47" i="16"/>
  <c r="L46" i="16"/>
  <c r="L45" i="16"/>
  <c r="L44" i="16"/>
  <c r="L43" i="16"/>
  <c r="L42" i="16"/>
  <c r="L41" i="16"/>
  <c r="L40" i="16"/>
  <c r="L39" i="16"/>
  <c r="L38" i="16"/>
  <c r="L32" i="16"/>
  <c r="L26" i="16"/>
  <c r="L25" i="16"/>
  <c r="L19" i="16"/>
  <c r="L17" i="16"/>
  <c r="L16" i="16"/>
  <c r="L15" i="16"/>
  <c r="L13" i="16"/>
  <c r="L12" i="16"/>
  <c r="L11" i="16"/>
  <c r="L10" i="16"/>
  <c r="L9" i="16"/>
  <c r="L8" i="16"/>
  <c r="L7" i="16"/>
  <c r="I3" i="16"/>
  <c r="L149" i="15"/>
  <c r="L148" i="15"/>
  <c r="L147" i="15"/>
  <c r="L146" i="15"/>
  <c r="L145" i="15"/>
  <c r="L144" i="15"/>
  <c r="L143" i="15"/>
  <c r="M63" i="16" l="1"/>
  <c r="R63" i="16" s="1"/>
  <c r="M67" i="16"/>
  <c r="R67" i="16" s="1"/>
  <c r="R71" i="16"/>
  <c r="M75" i="16"/>
  <c r="R75" i="16" s="1"/>
  <c r="R74" i="16"/>
  <c r="M64" i="16"/>
  <c r="R64" i="16" s="1"/>
  <c r="M68" i="16"/>
  <c r="R68" i="16" s="1"/>
  <c r="R72" i="16"/>
  <c r="M76" i="16"/>
  <c r="R76" i="16" s="1"/>
  <c r="M66" i="16"/>
  <c r="R66" i="16" s="1"/>
  <c r="M65" i="16"/>
  <c r="R65" i="16" s="1"/>
  <c r="M69" i="16"/>
  <c r="R69" i="16" s="1"/>
  <c r="M42" i="16"/>
  <c r="R42" i="16" s="1"/>
  <c r="M38" i="16"/>
  <c r="R38" i="16" s="1"/>
  <c r="M34" i="16"/>
  <c r="R34" i="16" s="1"/>
  <c r="M30" i="16"/>
  <c r="R30" i="16" s="1"/>
  <c r="M26" i="16"/>
  <c r="R26" i="16" s="1"/>
  <c r="M22" i="16"/>
  <c r="R22" i="16" s="1"/>
  <c r="M18" i="16"/>
  <c r="R18" i="16" s="1"/>
  <c r="M14" i="16"/>
  <c r="R14" i="16" s="1"/>
  <c r="M10" i="16"/>
  <c r="R10" i="16" s="1"/>
  <c r="M41" i="16"/>
  <c r="R41" i="16" s="1"/>
  <c r="M37" i="16"/>
  <c r="R37" i="16" s="1"/>
  <c r="M33" i="16"/>
  <c r="R33" i="16" s="1"/>
  <c r="M29" i="16"/>
  <c r="R29" i="16" s="1"/>
  <c r="M25" i="16"/>
  <c r="R25" i="16" s="1"/>
  <c r="M21" i="16"/>
  <c r="R21" i="16" s="1"/>
  <c r="M17" i="16"/>
  <c r="R17" i="16" s="1"/>
  <c r="M13" i="16"/>
  <c r="R13" i="16" s="1"/>
  <c r="M9" i="16"/>
  <c r="R9" i="16" s="1"/>
  <c r="M40" i="16"/>
  <c r="R40" i="16" s="1"/>
  <c r="M36" i="16"/>
  <c r="R36" i="16" s="1"/>
  <c r="M32" i="16"/>
  <c r="R32" i="16" s="1"/>
  <c r="M28" i="16"/>
  <c r="R28" i="16" s="1"/>
  <c r="M24" i="16"/>
  <c r="R24" i="16" s="1"/>
  <c r="M20" i="16"/>
  <c r="R20" i="16" s="1"/>
  <c r="M16" i="16"/>
  <c r="R16" i="16" s="1"/>
  <c r="M12" i="16"/>
  <c r="R12" i="16" s="1"/>
  <c r="M8" i="16"/>
  <c r="R8" i="16" s="1"/>
  <c r="M39" i="16"/>
  <c r="R39" i="16" s="1"/>
  <c r="M35" i="16"/>
  <c r="R35" i="16" s="1"/>
  <c r="M31" i="16"/>
  <c r="R31" i="16" s="1"/>
  <c r="M27" i="16"/>
  <c r="R27" i="16" s="1"/>
  <c r="M23" i="16"/>
  <c r="R23" i="16" s="1"/>
  <c r="M19" i="16"/>
  <c r="R19" i="16" s="1"/>
  <c r="M15" i="16"/>
  <c r="R15" i="16" s="1"/>
  <c r="M11" i="16"/>
  <c r="R11" i="16" s="1"/>
  <c r="R61" i="16"/>
  <c r="M104" i="16"/>
  <c r="R104" i="16" s="1"/>
  <c r="M7" i="16"/>
  <c r="R7" i="16" s="1"/>
  <c r="M106" i="16"/>
  <c r="R106" i="16" s="1"/>
  <c r="R52" i="16"/>
  <c r="M99" i="16"/>
  <c r="R99" i="16" s="1"/>
  <c r="R56" i="16"/>
  <c r="R44" i="16"/>
  <c r="R60" i="16"/>
  <c r="M91" i="16"/>
  <c r="R91" i="16" s="1"/>
  <c r="M103" i="16"/>
  <c r="R103" i="16" s="1"/>
  <c r="R48" i="16"/>
  <c r="M95" i="16"/>
  <c r="R95" i="16" s="1"/>
  <c r="R43" i="16"/>
  <c r="R47" i="16"/>
  <c r="R51" i="16"/>
  <c r="R55" i="16"/>
  <c r="R59" i="16"/>
  <c r="M94" i="16"/>
  <c r="R94" i="16" s="1"/>
  <c r="M98" i="16"/>
  <c r="R98" i="16" s="1"/>
  <c r="M102" i="16"/>
  <c r="R102" i="16" s="1"/>
  <c r="R46" i="16"/>
  <c r="R50" i="16"/>
  <c r="R54" i="16"/>
  <c r="R58" i="16"/>
  <c r="M62" i="16"/>
  <c r="R62" i="16" s="1"/>
  <c r="R70" i="16"/>
  <c r="M93" i="16"/>
  <c r="R93" i="16" s="1"/>
  <c r="M97" i="16"/>
  <c r="R97" i="16" s="1"/>
  <c r="M101" i="16"/>
  <c r="R101" i="16" s="1"/>
  <c r="M105" i="16"/>
  <c r="R105" i="16" s="1"/>
  <c r="R45" i="16"/>
  <c r="R49" i="16"/>
  <c r="R53" i="16"/>
  <c r="R57" i="16"/>
  <c r="R73" i="16"/>
  <c r="M92" i="16"/>
  <c r="R92" i="16" s="1"/>
  <c r="M96" i="16"/>
  <c r="R96" i="16" s="1"/>
  <c r="M100" i="16"/>
  <c r="R100" i="16" s="1"/>
  <c r="L141" i="15"/>
  <c r="L140" i="15"/>
  <c r="L139" i="15"/>
  <c r="R107" i="16" l="1"/>
  <c r="L137" i="15"/>
  <c r="L134" i="15" l="1"/>
  <c r="L133" i="15"/>
  <c r="L128" i="15" l="1"/>
  <c r="L127" i="15"/>
  <c r="L126" i="15"/>
  <c r="L117" i="15" l="1"/>
  <c r="L118" i="15"/>
  <c r="L119" i="15"/>
  <c r="L120" i="15"/>
  <c r="L115" i="15" l="1"/>
  <c r="L114" i="15"/>
  <c r="L113" i="15"/>
  <c r="L112" i="15"/>
  <c r="L111" i="15"/>
  <c r="L108" i="15" l="1"/>
  <c r="L107" i="15"/>
  <c r="L106" i="15"/>
  <c r="L105" i="15"/>
  <c r="L104" i="15"/>
  <c r="L103" i="15"/>
  <c r="L102" i="15"/>
  <c r="L101" i="15"/>
  <c r="L100" i="15"/>
  <c r="L99" i="15"/>
  <c r="L98" i="15"/>
  <c r="L97" i="15"/>
  <c r="L95" i="15" l="1"/>
  <c r="L94" i="15"/>
  <c r="L93" i="15"/>
  <c r="L91" i="15"/>
  <c r="L90" i="15"/>
  <c r="L89" i="15"/>
  <c r="L87" i="15" l="1"/>
  <c r="L86" i="15"/>
  <c r="L85" i="15"/>
  <c r="L84" i="15"/>
  <c r="L83" i="15" l="1"/>
  <c r="L82" i="15"/>
  <c r="L81" i="15"/>
  <c r="L80" i="15" l="1"/>
  <c r="L79" i="15"/>
  <c r="L77" i="15"/>
  <c r="L76" i="15"/>
  <c r="L75" i="15"/>
  <c r="L74" i="15" l="1"/>
  <c r="L73" i="15"/>
  <c r="L72" i="15"/>
  <c r="L70" i="15" l="1"/>
  <c r="L69" i="15"/>
  <c r="L68" i="15"/>
  <c r="L67" i="15"/>
  <c r="L66" i="15"/>
  <c r="L65" i="15"/>
  <c r="L63" i="15" l="1"/>
  <c r="L62" i="15"/>
  <c r="L61" i="15"/>
  <c r="L59" i="15"/>
  <c r="L58" i="15"/>
  <c r="L57" i="15"/>
  <c r="L55" i="15" l="1"/>
  <c r="L54" i="15"/>
  <c r="L53" i="15"/>
  <c r="L52" i="15"/>
  <c r="L50" i="15" l="1"/>
  <c r="L49" i="15"/>
  <c r="L48" i="15"/>
  <c r="L47" i="15"/>
  <c r="L45" i="15" l="1"/>
  <c r="L44" i="15"/>
  <c r="L43" i="15"/>
  <c r="L42" i="15"/>
  <c r="L41" i="15" l="1"/>
  <c r="L39" i="15" l="1"/>
  <c r="L38" i="15"/>
  <c r="L37" i="15"/>
  <c r="L36" i="15"/>
  <c r="L35" i="15"/>
  <c r="L34" i="15"/>
  <c r="L33" i="15"/>
  <c r="L27" i="15" l="1"/>
  <c r="L25" i="15" l="1"/>
  <c r="L24" i="15"/>
  <c r="L18" i="15" l="1"/>
  <c r="L16" i="15" l="1"/>
  <c r="L231" i="15" l="1"/>
  <c r="L230" i="15"/>
  <c r="L229" i="15"/>
  <c r="L228" i="15"/>
  <c r="L227" i="15"/>
  <c r="L226" i="15"/>
  <c r="L225" i="15"/>
  <c r="L224" i="15"/>
  <c r="L223" i="15"/>
  <c r="L222" i="15"/>
  <c r="L221" i="15"/>
  <c r="L220" i="15"/>
  <c r="L219" i="15"/>
  <c r="L218" i="15"/>
  <c r="L217" i="15"/>
  <c r="L216" i="15"/>
  <c r="L215" i="15"/>
  <c r="L214" i="15"/>
  <c r="L213" i="15"/>
  <c r="L212" i="15"/>
  <c r="L211" i="15"/>
  <c r="L210" i="15"/>
  <c r="L209" i="15"/>
  <c r="L208" i="15"/>
  <c r="L207" i="15"/>
  <c r="L206" i="15"/>
  <c r="L205" i="15"/>
  <c r="L204" i="15"/>
  <c r="L203" i="15"/>
  <c r="L202" i="15"/>
  <c r="L201" i="15"/>
  <c r="L200" i="15"/>
  <c r="L199" i="15"/>
  <c r="L198" i="15"/>
  <c r="L197" i="15"/>
  <c r="L196" i="15"/>
  <c r="L195" i="15"/>
  <c r="L194" i="15"/>
  <c r="L193" i="15"/>
  <c r="L192" i="15"/>
  <c r="L191" i="15"/>
  <c r="L190" i="15"/>
  <c r="L189" i="15"/>
  <c r="L188" i="15"/>
  <c r="L187" i="15"/>
  <c r="L186" i="15"/>
  <c r="L185" i="15"/>
  <c r="L184" i="15"/>
  <c r="L183" i="15"/>
  <c r="L182" i="15"/>
  <c r="L181" i="15"/>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2" i="15"/>
  <c r="L138" i="15"/>
  <c r="L136" i="15"/>
  <c r="L135" i="15"/>
  <c r="L132" i="15"/>
  <c r="L131" i="15"/>
  <c r="L130" i="15"/>
  <c r="L129" i="15"/>
  <c r="L125" i="15"/>
  <c r="L124" i="15"/>
  <c r="L123" i="15"/>
  <c r="L122" i="15"/>
  <c r="L121" i="15"/>
  <c r="L116" i="15"/>
  <c r="L110" i="15"/>
  <c r="L109" i="15"/>
  <c r="L96" i="15"/>
  <c r="L92" i="15"/>
  <c r="L88" i="15"/>
  <c r="L78" i="15"/>
  <c r="L71" i="15"/>
  <c r="L64" i="15"/>
  <c r="L60" i="15"/>
  <c r="L56" i="15"/>
  <c r="L51" i="15"/>
  <c r="L46" i="15"/>
  <c r="L40" i="15"/>
  <c r="L32" i="15"/>
  <c r="L31" i="15"/>
  <c r="L30" i="15"/>
  <c r="L29" i="15"/>
  <c r="L28" i="15"/>
  <c r="L26" i="15"/>
  <c r="L23" i="15"/>
  <c r="L22" i="15"/>
  <c r="L21" i="15"/>
  <c r="L20" i="15"/>
  <c r="L19" i="15"/>
  <c r="L17" i="15"/>
  <c r="L15" i="15"/>
  <c r="L14" i="15"/>
  <c r="L13" i="15"/>
  <c r="L12" i="15"/>
  <c r="L11" i="15"/>
  <c r="L10" i="15"/>
  <c r="L9" i="15"/>
  <c r="L8" i="15"/>
  <c r="L7" i="15"/>
  <c r="I3" i="15"/>
  <c r="M110" i="15" l="1"/>
  <c r="R110" i="15" s="1"/>
  <c r="M114" i="15"/>
  <c r="R114" i="15" s="1"/>
  <c r="R118" i="15"/>
  <c r="M115" i="15"/>
  <c r="R115" i="15" s="1"/>
  <c r="M113" i="15"/>
  <c r="R113" i="15" s="1"/>
  <c r="R117" i="15"/>
  <c r="M111" i="15"/>
  <c r="R111" i="15" s="1"/>
  <c r="M112" i="15"/>
  <c r="R112" i="15" s="1"/>
  <c r="M231" i="15"/>
  <c r="R231" i="15" s="1"/>
  <c r="M227" i="15"/>
  <c r="R227" i="15" s="1"/>
  <c r="M223" i="15"/>
  <c r="R223" i="15" s="1"/>
  <c r="M219" i="15"/>
  <c r="R219" i="15" s="1"/>
  <c r="M215" i="15"/>
  <c r="R215" i="15" s="1"/>
  <c r="M211" i="15"/>
  <c r="R211" i="15" s="1"/>
  <c r="M207" i="15"/>
  <c r="R207" i="15" s="1"/>
  <c r="M203" i="15"/>
  <c r="R203" i="15" s="1"/>
  <c r="M199" i="15"/>
  <c r="R199" i="15" s="1"/>
  <c r="M195" i="15"/>
  <c r="R195" i="15" s="1"/>
  <c r="M191" i="15"/>
  <c r="R191" i="15" s="1"/>
  <c r="M187" i="15"/>
  <c r="R187" i="15" s="1"/>
  <c r="M183" i="15"/>
  <c r="R183" i="15" s="1"/>
  <c r="M179" i="15"/>
  <c r="R179" i="15" s="1"/>
  <c r="M175" i="15"/>
  <c r="R175" i="15" s="1"/>
  <c r="M171" i="15"/>
  <c r="R171" i="15" s="1"/>
  <c r="M167" i="15"/>
  <c r="R167" i="15" s="1"/>
  <c r="M163" i="15"/>
  <c r="R163" i="15" s="1"/>
  <c r="M159" i="15"/>
  <c r="R159" i="15" s="1"/>
  <c r="M155" i="15"/>
  <c r="R155" i="15" s="1"/>
  <c r="M151" i="15"/>
  <c r="R151" i="15" s="1"/>
  <c r="R147" i="15"/>
  <c r="R143" i="15"/>
  <c r="R139" i="15"/>
  <c r="M135" i="15"/>
  <c r="R135" i="15" s="1"/>
  <c r="R131" i="15"/>
  <c r="R127" i="15"/>
  <c r="R123" i="15"/>
  <c r="R119" i="15"/>
  <c r="R107" i="15"/>
  <c r="R103" i="15"/>
  <c r="R99" i="15"/>
  <c r="R95" i="15"/>
  <c r="R91" i="15"/>
  <c r="R87" i="15"/>
  <c r="R83" i="15"/>
  <c r="R79" i="15"/>
  <c r="R75" i="15"/>
  <c r="R71" i="15"/>
  <c r="M67" i="15"/>
  <c r="R67" i="15" s="1"/>
  <c r="M63" i="15"/>
  <c r="R63" i="15" s="1"/>
  <c r="M225" i="15"/>
  <c r="R225" i="15" s="1"/>
  <c r="M217" i="15"/>
  <c r="R217" i="15" s="1"/>
  <c r="M205" i="15"/>
  <c r="R205" i="15" s="1"/>
  <c r="M197" i="15"/>
  <c r="R197" i="15" s="1"/>
  <c r="M189" i="15"/>
  <c r="R189" i="15" s="1"/>
  <c r="M181" i="15"/>
  <c r="R181" i="15" s="1"/>
  <c r="M173" i="15"/>
  <c r="R173" i="15" s="1"/>
  <c r="M165" i="15"/>
  <c r="R165" i="15" s="1"/>
  <c r="M157" i="15"/>
  <c r="R157" i="15" s="1"/>
  <c r="R149" i="15"/>
  <c r="R141" i="15"/>
  <c r="R133" i="15"/>
  <c r="R125" i="15"/>
  <c r="R109" i="15"/>
  <c r="R101" i="15"/>
  <c r="R93" i="15"/>
  <c r="R85" i="15"/>
  <c r="R77" i="15"/>
  <c r="M69" i="15"/>
  <c r="R69" i="15" s="1"/>
  <c r="M61" i="15"/>
  <c r="R61" i="15" s="1"/>
  <c r="M224" i="15"/>
  <c r="R224" i="15" s="1"/>
  <c r="M208" i="15"/>
  <c r="R208" i="15" s="1"/>
  <c r="M200" i="15"/>
  <c r="R200" i="15" s="1"/>
  <c r="M192" i="15"/>
  <c r="R192" i="15" s="1"/>
  <c r="M184" i="15"/>
  <c r="R184" i="15" s="1"/>
  <c r="M176" i="15"/>
  <c r="R176" i="15" s="1"/>
  <c r="M168" i="15"/>
  <c r="R168" i="15" s="1"/>
  <c r="M156" i="15"/>
  <c r="R156" i="15" s="1"/>
  <c r="R148" i="15"/>
  <c r="R140" i="15"/>
  <c r="R132" i="15"/>
  <c r="R124" i="15"/>
  <c r="R116" i="15"/>
  <c r="R108" i="15"/>
  <c r="R100" i="15"/>
  <c r="R92" i="15"/>
  <c r="R84" i="15"/>
  <c r="R76" i="15"/>
  <c r="M230" i="15"/>
  <c r="R230" i="15" s="1"/>
  <c r="M226" i="15"/>
  <c r="R226" i="15" s="1"/>
  <c r="M222" i="15"/>
  <c r="R222" i="15" s="1"/>
  <c r="M218" i="15"/>
  <c r="R218" i="15" s="1"/>
  <c r="M214" i="15"/>
  <c r="R214" i="15" s="1"/>
  <c r="M210" i="15"/>
  <c r="R210" i="15" s="1"/>
  <c r="M206" i="15"/>
  <c r="R206" i="15" s="1"/>
  <c r="M202" i="15"/>
  <c r="R202" i="15" s="1"/>
  <c r="M198" i="15"/>
  <c r="R198" i="15" s="1"/>
  <c r="M194" i="15"/>
  <c r="R194" i="15" s="1"/>
  <c r="M190" i="15"/>
  <c r="R190" i="15" s="1"/>
  <c r="M186" i="15"/>
  <c r="R186" i="15" s="1"/>
  <c r="M182" i="15"/>
  <c r="R182" i="15" s="1"/>
  <c r="M178" i="15"/>
  <c r="R178" i="15" s="1"/>
  <c r="M174" i="15"/>
  <c r="R174" i="15" s="1"/>
  <c r="M170" i="15"/>
  <c r="R170" i="15" s="1"/>
  <c r="M166" i="15"/>
  <c r="R166" i="15" s="1"/>
  <c r="M162" i="15"/>
  <c r="R162" i="15" s="1"/>
  <c r="M158" i="15"/>
  <c r="R158" i="15" s="1"/>
  <c r="M154" i="15"/>
  <c r="R154" i="15" s="1"/>
  <c r="M150" i="15"/>
  <c r="R150" i="15" s="1"/>
  <c r="R146" i="15"/>
  <c r="R142" i="15"/>
  <c r="R138" i="15"/>
  <c r="R134" i="15"/>
  <c r="R130" i="15"/>
  <c r="R126" i="15"/>
  <c r="R122" i="15"/>
  <c r="R106" i="15"/>
  <c r="R102" i="15"/>
  <c r="R98" i="15"/>
  <c r="R94" i="15"/>
  <c r="R90" i="15"/>
  <c r="R86" i="15"/>
  <c r="R82" i="15"/>
  <c r="R78" i="15"/>
  <c r="R74" i="15"/>
  <c r="M70" i="15"/>
  <c r="R70" i="15" s="1"/>
  <c r="M66" i="15"/>
  <c r="R66" i="15" s="1"/>
  <c r="M62" i="15"/>
  <c r="R62" i="15" s="1"/>
  <c r="M229" i="15"/>
  <c r="R229" i="15" s="1"/>
  <c r="M221" i="15"/>
  <c r="R221" i="15" s="1"/>
  <c r="M213" i="15"/>
  <c r="R213" i="15" s="1"/>
  <c r="M209" i="15"/>
  <c r="R209" i="15" s="1"/>
  <c r="M201" i="15"/>
  <c r="R201" i="15" s="1"/>
  <c r="M193" i="15"/>
  <c r="R193" i="15" s="1"/>
  <c r="M185" i="15"/>
  <c r="R185" i="15" s="1"/>
  <c r="M177" i="15"/>
  <c r="R177" i="15" s="1"/>
  <c r="M169" i="15"/>
  <c r="R169" i="15" s="1"/>
  <c r="M161" i="15"/>
  <c r="R161" i="15" s="1"/>
  <c r="M153" i="15"/>
  <c r="R153" i="15" s="1"/>
  <c r="R145" i="15"/>
  <c r="R137" i="15"/>
  <c r="R129" i="15"/>
  <c r="R121" i="15"/>
  <c r="R105" i="15"/>
  <c r="R97" i="15"/>
  <c r="R89" i="15"/>
  <c r="R81" i="15"/>
  <c r="R73" i="15"/>
  <c r="M65" i="15"/>
  <c r="R65" i="15" s="1"/>
  <c r="M228" i="15"/>
  <c r="R228" i="15" s="1"/>
  <c r="M220" i="15"/>
  <c r="R220" i="15" s="1"/>
  <c r="M216" i="15"/>
  <c r="R216" i="15" s="1"/>
  <c r="M212" i="15"/>
  <c r="R212" i="15" s="1"/>
  <c r="M204" i="15"/>
  <c r="R204" i="15" s="1"/>
  <c r="M196" i="15"/>
  <c r="R196" i="15" s="1"/>
  <c r="M188" i="15"/>
  <c r="R188" i="15" s="1"/>
  <c r="M180" i="15"/>
  <c r="R180" i="15" s="1"/>
  <c r="M172" i="15"/>
  <c r="R172" i="15" s="1"/>
  <c r="M164" i="15"/>
  <c r="R164" i="15" s="1"/>
  <c r="M160" i="15"/>
  <c r="R160" i="15" s="1"/>
  <c r="M152" i="15"/>
  <c r="R152" i="15" s="1"/>
  <c r="R144" i="15"/>
  <c r="R136" i="15"/>
  <c r="R128" i="15"/>
  <c r="R120" i="15"/>
  <c r="R104" i="15"/>
  <c r="R96" i="15"/>
  <c r="R88" i="15"/>
  <c r="R80" i="15"/>
  <c r="R72" i="15"/>
  <c r="M64" i="15"/>
  <c r="R64" i="15" s="1"/>
  <c r="M68" i="15"/>
  <c r="R68" i="15" s="1"/>
  <c r="R58" i="15"/>
  <c r="M54" i="15"/>
  <c r="R54" i="15" s="1"/>
  <c r="M50" i="15"/>
  <c r="R50" i="15" s="1"/>
  <c r="M46" i="15"/>
  <c r="R46" i="15" s="1"/>
  <c r="M42" i="15"/>
  <c r="R42" i="15" s="1"/>
  <c r="M38" i="15"/>
  <c r="R38" i="15" s="1"/>
  <c r="M34" i="15"/>
  <c r="R34" i="15" s="1"/>
  <c r="M30" i="15"/>
  <c r="R30" i="15" s="1"/>
  <c r="M26" i="15"/>
  <c r="R26" i="15" s="1"/>
  <c r="M22" i="15"/>
  <c r="R22" i="15" s="1"/>
  <c r="M18" i="15"/>
  <c r="R18" i="15" s="1"/>
  <c r="M49" i="15"/>
  <c r="R49" i="15" s="1"/>
  <c r="M45" i="15"/>
  <c r="R45" i="15" s="1"/>
  <c r="M41" i="15"/>
  <c r="R41" i="15" s="1"/>
  <c r="M37" i="15"/>
  <c r="R37" i="15" s="1"/>
  <c r="M33" i="15"/>
  <c r="R33" i="15" s="1"/>
  <c r="M29" i="15"/>
  <c r="R29" i="15" s="1"/>
  <c r="M25" i="15"/>
  <c r="R25" i="15" s="1"/>
  <c r="M21" i="15"/>
  <c r="R21" i="15" s="1"/>
  <c r="M17" i="15"/>
  <c r="R17" i="15" s="1"/>
  <c r="R60" i="15"/>
  <c r="R56" i="15"/>
  <c r="M52" i="15"/>
  <c r="R52" i="15" s="1"/>
  <c r="M48" i="15"/>
  <c r="R48" i="15" s="1"/>
  <c r="M44" i="15"/>
  <c r="R44" i="15" s="1"/>
  <c r="M40" i="15"/>
  <c r="R40" i="15" s="1"/>
  <c r="M36" i="15"/>
  <c r="R36" i="15" s="1"/>
  <c r="M32" i="15"/>
  <c r="R32" i="15" s="1"/>
  <c r="M28" i="15"/>
  <c r="R28" i="15" s="1"/>
  <c r="M24" i="15"/>
  <c r="R24" i="15" s="1"/>
  <c r="M20" i="15"/>
  <c r="R20" i="15" s="1"/>
  <c r="M16" i="15"/>
  <c r="R16" i="15" s="1"/>
  <c r="R59" i="15"/>
  <c r="M55" i="15"/>
  <c r="R55" i="15" s="1"/>
  <c r="M51" i="15"/>
  <c r="R51" i="15" s="1"/>
  <c r="M47" i="15"/>
  <c r="R47" i="15" s="1"/>
  <c r="M43" i="15"/>
  <c r="R43" i="15" s="1"/>
  <c r="M39" i="15"/>
  <c r="R39" i="15" s="1"/>
  <c r="M35" i="15"/>
  <c r="R35" i="15" s="1"/>
  <c r="M31" i="15"/>
  <c r="R31" i="15" s="1"/>
  <c r="M27" i="15"/>
  <c r="R27" i="15" s="1"/>
  <c r="M23" i="15"/>
  <c r="R23" i="15" s="1"/>
  <c r="M19" i="15"/>
  <c r="R19" i="15" s="1"/>
  <c r="M15" i="15"/>
  <c r="R15" i="15" s="1"/>
  <c r="R57" i="15"/>
  <c r="M53" i="15"/>
  <c r="R53" i="15" s="1"/>
  <c r="R7" i="15"/>
  <c r="R10" i="15"/>
  <c r="R9" i="15"/>
  <c r="R12" i="15"/>
  <c r="R8" i="15"/>
  <c r="R13" i="15"/>
  <c r="R11" i="15"/>
  <c r="R14" i="15"/>
  <c r="L285" i="14"/>
  <c r="L284" i="14"/>
  <c r="R232" i="15" l="1"/>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L281" i="14"/>
  <c r="L280" i="14"/>
  <c r="L279" i="14"/>
  <c r="L278" i="14"/>
  <c r="L277" i="14"/>
  <c r="L275" i="14" l="1"/>
  <c r="L274" i="14"/>
  <c r="L273" i="14"/>
  <c r="L276" i="14"/>
  <c r="L282" i="14"/>
  <c r="L283"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272" i="14"/>
  <c r="L271" i="14" l="1"/>
  <c r="L269" i="14"/>
  <c r="L270" i="14"/>
  <c r="L266" i="14"/>
  <c r="L267" i="14"/>
  <c r="L259" i="14" l="1"/>
  <c r="L260" i="14"/>
  <c r="L261" i="14"/>
  <c r="L262" i="14"/>
  <c r="L263" i="14"/>
  <c r="L264" i="14"/>
  <c r="L265" i="14"/>
  <c r="L268" i="14"/>
  <c r="L258" i="14"/>
  <c r="R252" i="14"/>
  <c r="R253" i="14"/>
  <c r="R254" i="14"/>
  <c r="R255" i="14"/>
  <c r="L254" i="14"/>
  <c r="L255" i="14"/>
  <c r="L256" i="14"/>
  <c r="L257" i="14"/>
  <c r="L252" i="14"/>
  <c r="L253" i="14"/>
  <c r="L251" i="14" l="1"/>
  <c r="L250" i="14"/>
  <c r="L248" i="14" l="1"/>
  <c r="L249" i="14"/>
  <c r="L235" i="14" l="1"/>
  <c r="L234" i="14"/>
  <c r="L233" i="14"/>
  <c r="L232" i="14"/>
  <c r="L231" i="14"/>
  <c r="L230" i="14"/>
  <c r="L229" i="14"/>
  <c r="L223" i="14" l="1"/>
  <c r="L225" i="14"/>
  <c r="L224" i="14" l="1"/>
  <c r="L222" i="14"/>
  <c r="L219" i="14" l="1"/>
  <c r="L218" i="14"/>
  <c r="L217" i="14"/>
  <c r="L216" i="14"/>
  <c r="L215" i="14"/>
  <c r="L214" i="14"/>
  <c r="L213" i="14"/>
  <c r="L212" i="14"/>
  <c r="L211" i="14"/>
  <c r="L210" i="14"/>
  <c r="L209" i="14"/>
  <c r="L208" i="14"/>
  <c r="L207" i="14"/>
  <c r="L206" i="14"/>
  <c r="L205" i="14"/>
  <c r="L204" i="14"/>
  <c r="L202" i="14" l="1"/>
  <c r="L201" i="14"/>
  <c r="L200" i="14"/>
  <c r="L199" i="14"/>
  <c r="L198" i="14"/>
  <c r="L197" i="14"/>
  <c r="L196" i="14"/>
  <c r="L194" i="14" l="1"/>
  <c r="L193" i="14"/>
  <c r="L192" i="14"/>
  <c r="L191" i="14"/>
  <c r="L190" i="14"/>
  <c r="L189" i="14"/>
  <c r="L188" i="14"/>
  <c r="L195"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l="1"/>
  <c r="L247" i="14" l="1"/>
  <c r="L246" i="14"/>
  <c r="L245" i="14"/>
  <c r="L244" i="14"/>
  <c r="L243" i="14"/>
  <c r="L242" i="14"/>
  <c r="L241" i="14"/>
  <c r="L240" i="14"/>
  <c r="L239" i="14"/>
  <c r="L238" i="14"/>
  <c r="L237" i="14"/>
  <c r="L236" i="14"/>
  <c r="L228" i="14"/>
  <c r="L227" i="14"/>
  <c r="L226" i="14"/>
  <c r="L221" i="14"/>
  <c r="L220" i="14"/>
  <c r="L20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I3" i="14"/>
  <c r="R281" i="14" s="1"/>
  <c r="R279" i="14" l="1"/>
  <c r="R277" i="14"/>
  <c r="R273" i="14"/>
  <c r="M269" i="14"/>
  <c r="R269" i="14" s="1"/>
  <c r="M307" i="14"/>
  <c r="R307" i="14" s="1"/>
  <c r="M303" i="14"/>
  <c r="R303" i="14" s="1"/>
  <c r="M299" i="14"/>
  <c r="R299" i="14" s="1"/>
  <c r="M295" i="14"/>
  <c r="R295" i="14" s="1"/>
  <c r="M291" i="14"/>
  <c r="R291" i="14" s="1"/>
  <c r="M287" i="14"/>
  <c r="R287" i="14" s="1"/>
  <c r="R283" i="14"/>
  <c r="R275" i="14"/>
  <c r="M271" i="14"/>
  <c r="R271" i="14" s="1"/>
  <c r="M306" i="14"/>
  <c r="R306" i="14" s="1"/>
  <c r="M302" i="14"/>
  <c r="R302" i="14" s="1"/>
  <c r="M298" i="14"/>
  <c r="R298" i="14" s="1"/>
  <c r="M294" i="14"/>
  <c r="R294" i="14" s="1"/>
  <c r="M290" i="14"/>
  <c r="R290" i="14" s="1"/>
  <c r="M286" i="14"/>
  <c r="R286" i="14" s="1"/>
  <c r="R282" i="14"/>
  <c r="R278" i="14"/>
  <c r="R274" i="14"/>
  <c r="M270" i="14"/>
  <c r="R270" i="14" s="1"/>
  <c r="M305" i="14"/>
  <c r="R305" i="14" s="1"/>
  <c r="M301" i="14"/>
  <c r="R301" i="14" s="1"/>
  <c r="M297" i="14"/>
  <c r="R297" i="14" s="1"/>
  <c r="M293" i="14"/>
  <c r="R293" i="14" s="1"/>
  <c r="M289" i="14"/>
  <c r="R289" i="14" s="1"/>
  <c r="R285" i="14"/>
  <c r="M304" i="14"/>
  <c r="R304" i="14" s="1"/>
  <c r="M300" i="14"/>
  <c r="R300" i="14" s="1"/>
  <c r="M296" i="14"/>
  <c r="R296" i="14" s="1"/>
  <c r="M292" i="14"/>
  <c r="R292" i="14" s="1"/>
  <c r="M288" i="14"/>
  <c r="R288" i="14" s="1"/>
  <c r="R284" i="14"/>
  <c r="R280" i="14"/>
  <c r="R276" i="14"/>
  <c r="R272" i="14"/>
  <c r="R267" i="14"/>
  <c r="R268" i="14"/>
  <c r="R266" i="14"/>
  <c r="R262" i="14"/>
  <c r="R263" i="14"/>
  <c r="R264" i="14"/>
  <c r="R265" i="14"/>
  <c r="M257" i="14"/>
  <c r="R257" i="14" s="1"/>
  <c r="M258" i="14"/>
  <c r="R258" i="14" s="1"/>
  <c r="M259" i="14"/>
  <c r="R259" i="14" s="1"/>
  <c r="M260" i="14"/>
  <c r="R260" i="14" s="1"/>
  <c r="M261" i="14"/>
  <c r="R261" i="14" s="1"/>
  <c r="M246" i="14"/>
  <c r="R246" i="14" s="1"/>
  <c r="M250" i="14"/>
  <c r="R250" i="14" s="1"/>
  <c r="M247" i="14"/>
  <c r="R247" i="14" s="1"/>
  <c r="M251" i="14"/>
  <c r="R251" i="14" s="1"/>
  <c r="M248" i="14"/>
  <c r="R248" i="14" s="1"/>
  <c r="R256" i="14"/>
  <c r="M249" i="14"/>
  <c r="R249" i="14" s="1"/>
  <c r="R244" i="14"/>
  <c r="R245" i="14"/>
  <c r="M222" i="14"/>
  <c r="R222" i="14" s="1"/>
  <c r="M226" i="14"/>
  <c r="R226" i="14" s="1"/>
  <c r="M230" i="14"/>
  <c r="R230" i="14" s="1"/>
  <c r="M234" i="14"/>
  <c r="R234" i="14" s="1"/>
  <c r="M223" i="14"/>
  <c r="R223" i="14" s="1"/>
  <c r="M227" i="14"/>
  <c r="R227" i="14" s="1"/>
  <c r="M231" i="14"/>
  <c r="R231" i="14" s="1"/>
  <c r="M235" i="14"/>
  <c r="R235" i="14" s="1"/>
  <c r="M233" i="14"/>
  <c r="R233" i="14" s="1"/>
  <c r="M224" i="14"/>
  <c r="R224" i="14" s="1"/>
  <c r="M228" i="14"/>
  <c r="R228" i="14" s="1"/>
  <c r="M232" i="14"/>
  <c r="R232" i="14" s="1"/>
  <c r="M225" i="14"/>
  <c r="R225" i="14" s="1"/>
  <c r="M229" i="14"/>
  <c r="R229" i="14" s="1"/>
  <c r="R237" i="14"/>
  <c r="R238" i="14"/>
  <c r="M242" i="14"/>
  <c r="R242" i="14" s="1"/>
  <c r="R239" i="14"/>
  <c r="R243" i="14"/>
  <c r="R240" i="14"/>
  <c r="R241" i="14"/>
  <c r="R194" i="14"/>
  <c r="R193" i="14"/>
  <c r="R192" i="14"/>
  <c r="R190" i="14"/>
  <c r="R191" i="14"/>
  <c r="R189" i="14"/>
  <c r="R197" i="14"/>
  <c r="R201" i="14"/>
  <c r="R205" i="14"/>
  <c r="R209" i="14"/>
  <c r="R213" i="14"/>
  <c r="R217" i="14"/>
  <c r="M221" i="14"/>
  <c r="R221" i="14" s="1"/>
  <c r="R188" i="14"/>
  <c r="R204" i="14"/>
  <c r="R216" i="14"/>
  <c r="R186" i="14"/>
  <c r="R198" i="14"/>
  <c r="R202" i="14"/>
  <c r="R206" i="14"/>
  <c r="R210" i="14"/>
  <c r="R214" i="14"/>
  <c r="R218" i="14"/>
  <c r="R196" i="14"/>
  <c r="R200" i="14"/>
  <c r="R212" i="14"/>
  <c r="R220" i="14"/>
  <c r="R187" i="14"/>
  <c r="R195" i="14"/>
  <c r="R199" i="14"/>
  <c r="R203" i="14"/>
  <c r="R207" i="14"/>
  <c r="R211" i="14"/>
  <c r="R215" i="14"/>
  <c r="R219" i="14"/>
  <c r="R208" i="14"/>
  <c r="R236" i="14"/>
  <c r="M181" i="14"/>
  <c r="R181" i="14" s="1"/>
  <c r="R182" i="14"/>
  <c r="R131" i="14"/>
  <c r="R134" i="14"/>
  <c r="R130" i="14"/>
  <c r="M11" i="14"/>
  <c r="R11" i="14" s="1"/>
  <c r="M15" i="14"/>
  <c r="R15" i="14" s="1"/>
  <c r="M19" i="14"/>
  <c r="R19" i="14" s="1"/>
  <c r="M23" i="14"/>
  <c r="R23" i="14" s="1"/>
  <c r="M27" i="14"/>
  <c r="R27" i="14" s="1"/>
  <c r="M31" i="14"/>
  <c r="R31" i="14" s="1"/>
  <c r="M35" i="14"/>
  <c r="R35" i="14" s="1"/>
  <c r="M39" i="14"/>
  <c r="R39" i="14" s="1"/>
  <c r="M43" i="14"/>
  <c r="R43" i="14" s="1"/>
  <c r="M47" i="14"/>
  <c r="R47" i="14" s="1"/>
  <c r="M51" i="14"/>
  <c r="R51" i="14" s="1"/>
  <c r="M55" i="14"/>
  <c r="R55" i="14" s="1"/>
  <c r="M59" i="14"/>
  <c r="R59" i="14" s="1"/>
  <c r="M63" i="14"/>
  <c r="R63" i="14" s="1"/>
  <c r="M67" i="14"/>
  <c r="R67" i="14" s="1"/>
  <c r="M71" i="14"/>
  <c r="R71" i="14" s="1"/>
  <c r="M75" i="14"/>
  <c r="R75" i="14" s="1"/>
  <c r="M79" i="14"/>
  <c r="R79" i="14" s="1"/>
  <c r="M83" i="14"/>
  <c r="R83" i="14" s="1"/>
  <c r="M87" i="14"/>
  <c r="R87" i="14" s="1"/>
  <c r="M91" i="14"/>
  <c r="R91" i="14" s="1"/>
  <c r="M95" i="14"/>
  <c r="R95" i="14" s="1"/>
  <c r="M99" i="14"/>
  <c r="R99" i="14" s="1"/>
  <c r="M103" i="14"/>
  <c r="R103" i="14" s="1"/>
  <c r="M107" i="14"/>
  <c r="R107" i="14" s="1"/>
  <c r="M111" i="14"/>
  <c r="R111" i="14" s="1"/>
  <c r="M115" i="14"/>
  <c r="R115" i="14" s="1"/>
  <c r="M119" i="14"/>
  <c r="R119" i="14" s="1"/>
  <c r="M123" i="14"/>
  <c r="R123" i="14" s="1"/>
  <c r="M12" i="14"/>
  <c r="R12" i="14" s="1"/>
  <c r="M16" i="14"/>
  <c r="R16" i="14" s="1"/>
  <c r="M20" i="14"/>
  <c r="R20" i="14" s="1"/>
  <c r="M24" i="14"/>
  <c r="R24" i="14" s="1"/>
  <c r="M28" i="14"/>
  <c r="R28" i="14" s="1"/>
  <c r="M32" i="14"/>
  <c r="R32" i="14" s="1"/>
  <c r="M36" i="14"/>
  <c r="R36" i="14" s="1"/>
  <c r="M40" i="14"/>
  <c r="R40" i="14" s="1"/>
  <c r="M44" i="14"/>
  <c r="R44" i="14" s="1"/>
  <c r="M48" i="14"/>
  <c r="R48" i="14" s="1"/>
  <c r="M52" i="14"/>
  <c r="R52" i="14" s="1"/>
  <c r="M56" i="14"/>
  <c r="R56" i="14" s="1"/>
  <c r="M60" i="14"/>
  <c r="R60" i="14" s="1"/>
  <c r="M64" i="14"/>
  <c r="R64" i="14" s="1"/>
  <c r="M68" i="14"/>
  <c r="R68" i="14" s="1"/>
  <c r="M72" i="14"/>
  <c r="R72" i="14" s="1"/>
  <c r="M76" i="14"/>
  <c r="R76" i="14" s="1"/>
  <c r="M80" i="14"/>
  <c r="R80" i="14" s="1"/>
  <c r="M84" i="14"/>
  <c r="R84" i="14" s="1"/>
  <c r="M88" i="14"/>
  <c r="R88" i="14" s="1"/>
  <c r="M92" i="14"/>
  <c r="R92" i="14" s="1"/>
  <c r="M96" i="14"/>
  <c r="R96" i="14" s="1"/>
  <c r="M100" i="14"/>
  <c r="R100" i="14" s="1"/>
  <c r="M104" i="14"/>
  <c r="R104" i="14" s="1"/>
  <c r="M108" i="14"/>
  <c r="R108" i="14" s="1"/>
  <c r="M112" i="14"/>
  <c r="R112" i="14" s="1"/>
  <c r="M116" i="14"/>
  <c r="R116" i="14" s="1"/>
  <c r="M120" i="14"/>
  <c r="R120" i="14" s="1"/>
  <c r="M13" i="14"/>
  <c r="R13" i="14" s="1"/>
  <c r="M17" i="14"/>
  <c r="R17" i="14" s="1"/>
  <c r="M21" i="14"/>
  <c r="R21" i="14" s="1"/>
  <c r="M25" i="14"/>
  <c r="R25" i="14" s="1"/>
  <c r="M29" i="14"/>
  <c r="R29" i="14" s="1"/>
  <c r="M33" i="14"/>
  <c r="R33" i="14" s="1"/>
  <c r="M37" i="14"/>
  <c r="R37" i="14" s="1"/>
  <c r="M41" i="14"/>
  <c r="R41" i="14" s="1"/>
  <c r="M45" i="14"/>
  <c r="R45" i="14" s="1"/>
  <c r="M49" i="14"/>
  <c r="R49" i="14" s="1"/>
  <c r="M53" i="14"/>
  <c r="R53" i="14" s="1"/>
  <c r="M57" i="14"/>
  <c r="R57" i="14" s="1"/>
  <c r="M61" i="14"/>
  <c r="R61" i="14" s="1"/>
  <c r="M65" i="14"/>
  <c r="R65" i="14" s="1"/>
  <c r="M69" i="14"/>
  <c r="R69" i="14" s="1"/>
  <c r="M73" i="14"/>
  <c r="R73" i="14" s="1"/>
  <c r="M77" i="14"/>
  <c r="R77" i="14" s="1"/>
  <c r="M81" i="14"/>
  <c r="R81" i="14" s="1"/>
  <c r="M85" i="14"/>
  <c r="R85" i="14" s="1"/>
  <c r="M89" i="14"/>
  <c r="R89" i="14" s="1"/>
  <c r="M93" i="14"/>
  <c r="R93" i="14" s="1"/>
  <c r="M97" i="14"/>
  <c r="R97" i="14" s="1"/>
  <c r="M101" i="14"/>
  <c r="R101" i="14" s="1"/>
  <c r="M105" i="14"/>
  <c r="R105" i="14" s="1"/>
  <c r="M109" i="14"/>
  <c r="R109" i="14" s="1"/>
  <c r="M113" i="14"/>
  <c r="R113" i="14" s="1"/>
  <c r="M117" i="14"/>
  <c r="R117" i="14" s="1"/>
  <c r="M121" i="14"/>
  <c r="R121" i="14" s="1"/>
  <c r="M14" i="14"/>
  <c r="R14" i="14" s="1"/>
  <c r="M30" i="14"/>
  <c r="R30" i="14" s="1"/>
  <c r="M46" i="14"/>
  <c r="R46" i="14" s="1"/>
  <c r="M62" i="14"/>
  <c r="R62" i="14" s="1"/>
  <c r="M78" i="14"/>
  <c r="R78" i="14" s="1"/>
  <c r="M94" i="14"/>
  <c r="R94" i="14" s="1"/>
  <c r="M110" i="14"/>
  <c r="R110" i="14" s="1"/>
  <c r="M34" i="14"/>
  <c r="R34" i="14" s="1"/>
  <c r="M50" i="14"/>
  <c r="R50" i="14" s="1"/>
  <c r="M66" i="14"/>
  <c r="R66" i="14" s="1"/>
  <c r="M82" i="14"/>
  <c r="R82" i="14" s="1"/>
  <c r="M98" i="14"/>
  <c r="R98" i="14" s="1"/>
  <c r="M114" i="14"/>
  <c r="R114" i="14" s="1"/>
  <c r="M18" i="14"/>
  <c r="R18" i="14" s="1"/>
  <c r="M22" i="14"/>
  <c r="R22" i="14" s="1"/>
  <c r="M38" i="14"/>
  <c r="R38" i="14" s="1"/>
  <c r="M54" i="14"/>
  <c r="R54" i="14" s="1"/>
  <c r="M70" i="14"/>
  <c r="R70" i="14" s="1"/>
  <c r="M86" i="14"/>
  <c r="R86" i="14" s="1"/>
  <c r="M102" i="14"/>
  <c r="R102" i="14" s="1"/>
  <c r="M118" i="14"/>
  <c r="R118" i="14" s="1"/>
  <c r="M26" i="14"/>
  <c r="R26" i="14" s="1"/>
  <c r="M42" i="14"/>
  <c r="R42" i="14" s="1"/>
  <c r="M58" i="14"/>
  <c r="R58" i="14" s="1"/>
  <c r="M74" i="14"/>
  <c r="R74" i="14" s="1"/>
  <c r="M90" i="14"/>
  <c r="R90" i="14" s="1"/>
  <c r="M106" i="14"/>
  <c r="R106" i="14" s="1"/>
  <c r="M122" i="14"/>
  <c r="R122" i="14" s="1"/>
  <c r="R137" i="14"/>
  <c r="R129" i="14"/>
  <c r="R127" i="14"/>
  <c r="M126" i="14"/>
  <c r="R126" i="14" s="1"/>
  <c r="M125" i="14"/>
  <c r="R125" i="14" s="1"/>
  <c r="M7" i="14"/>
  <c r="R7" i="14" s="1"/>
  <c r="M10" i="14"/>
  <c r="R10" i="14" s="1"/>
  <c r="M9" i="14"/>
  <c r="R9" i="14" s="1"/>
  <c r="R184" i="14"/>
  <c r="R177" i="14"/>
  <c r="R173" i="14"/>
  <c r="R169" i="14"/>
  <c r="R165" i="14"/>
  <c r="M161" i="14"/>
  <c r="R161" i="14" s="1"/>
  <c r="R157" i="14"/>
  <c r="R153" i="14"/>
  <c r="R149" i="14"/>
  <c r="R145" i="14"/>
  <c r="R141" i="14"/>
  <c r="R133" i="14"/>
  <c r="R185" i="14"/>
  <c r="R178" i="14"/>
  <c r="R174" i="14"/>
  <c r="R170" i="14"/>
  <c r="R166" i="14"/>
  <c r="R162" i="14"/>
  <c r="R158" i="14"/>
  <c r="R154" i="14"/>
  <c r="R150" i="14"/>
  <c r="R146" i="14"/>
  <c r="R142" i="14"/>
  <c r="R138" i="14"/>
  <c r="R124" i="14"/>
  <c r="R183" i="14"/>
  <c r="R179" i="14"/>
  <c r="R175" i="14"/>
  <c r="R171" i="14"/>
  <c r="R167" i="14"/>
  <c r="R163" i="14"/>
  <c r="R159" i="14"/>
  <c r="R155" i="14"/>
  <c r="R151" i="14"/>
  <c r="R147" i="14"/>
  <c r="R143" i="14"/>
  <c r="R139" i="14"/>
  <c r="R135" i="14"/>
  <c r="M8" i="14"/>
  <c r="R8" i="14" s="1"/>
  <c r="R136" i="14"/>
  <c r="R152" i="14"/>
  <c r="R176" i="14"/>
  <c r="R128" i="14"/>
  <c r="R144" i="14"/>
  <c r="R160" i="14"/>
  <c r="R168" i="14"/>
  <c r="R132" i="14"/>
  <c r="R140" i="14"/>
  <c r="R148" i="14"/>
  <c r="R156" i="14"/>
  <c r="R164" i="14"/>
  <c r="R172" i="14"/>
  <c r="R180" i="14"/>
  <c r="L125" i="13"/>
  <c r="R506" i="14" l="1"/>
  <c r="L122" i="13"/>
  <c r="L121" i="13"/>
  <c r="L120" i="13"/>
  <c r="L119" i="13"/>
  <c r="L117" i="13" l="1"/>
  <c r="L114" i="13"/>
  <c r="L113" i="13"/>
  <c r="L112" i="13"/>
  <c r="L110" i="13" l="1"/>
  <c r="L109" i="13"/>
  <c r="L108" i="13"/>
  <c r="L107" i="13"/>
  <c r="L106" i="13"/>
  <c r="L104" i="13" l="1"/>
  <c r="L101" i="13" l="1"/>
  <c r="L100" i="13"/>
  <c r="L99" i="13"/>
  <c r="L98" i="13"/>
  <c r="L97" i="13"/>
  <c r="L96" i="13"/>
  <c r="L95" i="13"/>
  <c r="L90" i="13" l="1"/>
  <c r="L85" i="13" l="1"/>
  <c r="L84" i="13"/>
  <c r="L83" i="13"/>
  <c r="L82" i="13"/>
  <c r="L79" i="13" l="1"/>
  <c r="L74" i="13" l="1"/>
  <c r="L73" i="13"/>
  <c r="L70" i="13" l="1"/>
  <c r="L67" i="13"/>
  <c r="L66" i="13"/>
  <c r="L64" i="13"/>
  <c r="L63" i="13" l="1"/>
  <c r="L62" i="13"/>
  <c r="L61" i="13"/>
  <c r="L60" i="13"/>
  <c r="L59" i="13"/>
  <c r="L58" i="13"/>
  <c r="L65" i="13"/>
  <c r="L68" i="13"/>
  <c r="L69" i="13"/>
  <c r="L71" i="13"/>
  <c r="L72" i="13"/>
  <c r="L75" i="13"/>
  <c r="L76" i="13"/>
  <c r="L77" i="13"/>
  <c r="L78" i="13"/>
  <c r="L80" i="13"/>
  <c r="L81" i="13"/>
  <c r="L86" i="13"/>
  <c r="L87" i="13"/>
  <c r="L88" i="13"/>
  <c r="L89" i="13"/>
  <c r="L91" i="13"/>
  <c r="L92" i="13"/>
  <c r="L93" i="13"/>
  <c r="L94" i="13"/>
  <c r="L102" i="13"/>
  <c r="R63" i="13"/>
  <c r="L103" i="13"/>
  <c r="L105" i="13"/>
  <c r="L111" i="13"/>
  <c r="L115" i="13"/>
  <c r="L116" i="13"/>
  <c r="L118" i="13"/>
  <c r="L123" i="13"/>
  <c r="L124"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56" i="13" l="1"/>
  <c r="L53" i="13"/>
  <c r="L52" i="13"/>
  <c r="L51" i="13"/>
  <c r="L49" i="13" l="1"/>
  <c r="L48" i="13"/>
  <c r="L47" i="13"/>
  <c r="L50" i="13"/>
  <c r="L54" i="13"/>
  <c r="L55" i="13"/>
  <c r="L57" i="13"/>
  <c r="L255" i="13"/>
  <c r="L256" i="13"/>
  <c r="L257" i="13"/>
  <c r="L258" i="13"/>
  <c r="L259" i="13"/>
  <c r="L46" i="13"/>
  <c r="L45" i="13"/>
  <c r="L44" i="13"/>
  <c r="L42" i="13" l="1"/>
  <c r="L41" i="13"/>
  <c r="L40" i="13"/>
  <c r="L39" i="13"/>
  <c r="L36" i="13" l="1"/>
  <c r="L35" i="13"/>
  <c r="L34" i="13"/>
  <c r="L23" i="13" l="1"/>
  <c r="L22" i="13"/>
  <c r="L27" i="13"/>
  <c r="L26" i="13"/>
  <c r="L25" i="13"/>
  <c r="L19" i="13" l="1"/>
  <c r="L18" i="13"/>
  <c r="L14" i="13" l="1"/>
  <c r="L13" i="13"/>
  <c r="L12" i="13"/>
  <c r="L262" i="13" l="1"/>
  <c r="L261" i="13"/>
  <c r="L260" i="13"/>
  <c r="L43" i="13"/>
  <c r="L38" i="13"/>
  <c r="L37" i="13"/>
  <c r="L33" i="13"/>
  <c r="L32" i="13"/>
  <c r="L31" i="13"/>
  <c r="L30" i="13"/>
  <c r="L29" i="13"/>
  <c r="L28" i="13"/>
  <c r="L24" i="13"/>
  <c r="L21" i="13"/>
  <c r="L20" i="13"/>
  <c r="L17" i="13"/>
  <c r="L16" i="13"/>
  <c r="L15" i="13"/>
  <c r="L11" i="13"/>
  <c r="L10" i="13"/>
  <c r="L9" i="13"/>
  <c r="L8" i="13"/>
  <c r="L7" i="13"/>
  <c r="I3" i="13"/>
  <c r="M260" i="13" l="1"/>
  <c r="R260" i="13" s="1"/>
  <c r="M256" i="13"/>
  <c r="R256" i="13" s="1"/>
  <c r="M252" i="13"/>
  <c r="R252" i="13" s="1"/>
  <c r="M248" i="13"/>
  <c r="R248" i="13" s="1"/>
  <c r="M244" i="13"/>
  <c r="R244" i="13" s="1"/>
  <c r="M240" i="13"/>
  <c r="R240" i="13" s="1"/>
  <c r="M236" i="13"/>
  <c r="R236" i="13" s="1"/>
  <c r="M232" i="13"/>
  <c r="R232" i="13" s="1"/>
  <c r="M228" i="13"/>
  <c r="R228" i="13" s="1"/>
  <c r="M224" i="13"/>
  <c r="R224" i="13" s="1"/>
  <c r="M220" i="13"/>
  <c r="R220" i="13" s="1"/>
  <c r="M216" i="13"/>
  <c r="R216" i="13" s="1"/>
  <c r="M212" i="13"/>
  <c r="R212" i="13" s="1"/>
  <c r="M208" i="13"/>
  <c r="R208" i="13" s="1"/>
  <c r="M204" i="13"/>
  <c r="R204" i="13" s="1"/>
  <c r="M200" i="13"/>
  <c r="R200" i="13" s="1"/>
  <c r="M196" i="13"/>
  <c r="R196" i="13" s="1"/>
  <c r="M192" i="13"/>
  <c r="R192" i="13" s="1"/>
  <c r="M188" i="13"/>
  <c r="R188" i="13" s="1"/>
  <c r="M184" i="13"/>
  <c r="R184" i="13" s="1"/>
  <c r="M180" i="13"/>
  <c r="R180" i="13" s="1"/>
  <c r="M176" i="13"/>
  <c r="R176" i="13" s="1"/>
  <c r="M172" i="13"/>
  <c r="R172" i="13" s="1"/>
  <c r="M168" i="13"/>
  <c r="R168" i="13" s="1"/>
  <c r="M164" i="13"/>
  <c r="R164" i="13" s="1"/>
  <c r="M160" i="13"/>
  <c r="R160" i="13" s="1"/>
  <c r="M156" i="13"/>
  <c r="R156" i="13" s="1"/>
  <c r="M152" i="13"/>
  <c r="R152" i="13" s="1"/>
  <c r="M148" i="13"/>
  <c r="R148" i="13" s="1"/>
  <c r="M144" i="13"/>
  <c r="R144" i="13" s="1"/>
  <c r="M140" i="13"/>
  <c r="R140" i="13" s="1"/>
  <c r="M136" i="13"/>
  <c r="R136" i="13" s="1"/>
  <c r="M132" i="13"/>
  <c r="R132" i="13" s="1"/>
  <c r="M128" i="13"/>
  <c r="R128" i="13" s="1"/>
  <c r="R124" i="13"/>
  <c r="R120" i="13"/>
  <c r="R116" i="13"/>
  <c r="R112" i="13"/>
  <c r="R108" i="13"/>
  <c r="R104" i="13"/>
  <c r="R100" i="13"/>
  <c r="R96" i="13"/>
  <c r="R92" i="13"/>
  <c r="R88" i="13"/>
  <c r="R84" i="13"/>
  <c r="R80" i="13"/>
  <c r="R76" i="13"/>
  <c r="R72" i="13"/>
  <c r="R68" i="13"/>
  <c r="M259" i="13"/>
  <c r="R259" i="13" s="1"/>
  <c r="M255" i="13"/>
  <c r="R255" i="13" s="1"/>
  <c r="M251" i="13"/>
  <c r="R251" i="13" s="1"/>
  <c r="M247" i="13"/>
  <c r="R247" i="13" s="1"/>
  <c r="M243" i="13"/>
  <c r="R243" i="13" s="1"/>
  <c r="M239" i="13"/>
  <c r="R239" i="13" s="1"/>
  <c r="M235" i="13"/>
  <c r="R235" i="13" s="1"/>
  <c r="M231" i="13"/>
  <c r="R231" i="13" s="1"/>
  <c r="M227" i="13"/>
  <c r="R227" i="13" s="1"/>
  <c r="M223" i="13"/>
  <c r="R223" i="13" s="1"/>
  <c r="M219" i="13"/>
  <c r="R219" i="13" s="1"/>
  <c r="M215" i="13"/>
  <c r="R215" i="13" s="1"/>
  <c r="M211" i="13"/>
  <c r="R211" i="13" s="1"/>
  <c r="M207" i="13"/>
  <c r="R207" i="13" s="1"/>
  <c r="M203" i="13"/>
  <c r="R203" i="13" s="1"/>
  <c r="M199" i="13"/>
  <c r="R199" i="13" s="1"/>
  <c r="M195" i="13"/>
  <c r="R195" i="13" s="1"/>
  <c r="M191" i="13"/>
  <c r="R191" i="13" s="1"/>
  <c r="M187" i="13"/>
  <c r="R187" i="13" s="1"/>
  <c r="M183" i="13"/>
  <c r="R183" i="13" s="1"/>
  <c r="M179" i="13"/>
  <c r="R179" i="13" s="1"/>
  <c r="M175" i="13"/>
  <c r="R175" i="13" s="1"/>
  <c r="M171" i="13"/>
  <c r="R171" i="13" s="1"/>
  <c r="M167" i="13"/>
  <c r="R167" i="13" s="1"/>
  <c r="M163" i="13"/>
  <c r="R163" i="13" s="1"/>
  <c r="M159" i="13"/>
  <c r="R159" i="13" s="1"/>
  <c r="M155" i="13"/>
  <c r="R155" i="13" s="1"/>
  <c r="M151" i="13"/>
  <c r="R151" i="13" s="1"/>
  <c r="M147" i="13"/>
  <c r="R147" i="13" s="1"/>
  <c r="M143" i="13"/>
  <c r="R143" i="13" s="1"/>
  <c r="M139" i="13"/>
  <c r="R139" i="13" s="1"/>
  <c r="M135" i="13"/>
  <c r="R135" i="13" s="1"/>
  <c r="M131" i="13"/>
  <c r="R131" i="13" s="1"/>
  <c r="M127" i="13"/>
  <c r="R127" i="13" s="1"/>
  <c r="M123" i="13"/>
  <c r="R123" i="13" s="1"/>
  <c r="R119" i="13"/>
  <c r="M262" i="13"/>
  <c r="R262" i="13" s="1"/>
  <c r="M254" i="13"/>
  <c r="R254" i="13" s="1"/>
  <c r="M246" i="13"/>
  <c r="R246" i="13" s="1"/>
  <c r="M238" i="13"/>
  <c r="R238" i="13" s="1"/>
  <c r="M230" i="13"/>
  <c r="R230" i="13" s="1"/>
  <c r="M222" i="13"/>
  <c r="R222" i="13" s="1"/>
  <c r="M214" i="13"/>
  <c r="R214" i="13" s="1"/>
  <c r="M206" i="13"/>
  <c r="R206" i="13" s="1"/>
  <c r="M198" i="13"/>
  <c r="R198" i="13" s="1"/>
  <c r="M190" i="13"/>
  <c r="R190" i="13" s="1"/>
  <c r="M182" i="13"/>
  <c r="R182" i="13" s="1"/>
  <c r="M174" i="13"/>
  <c r="R174" i="13" s="1"/>
  <c r="M166" i="13"/>
  <c r="R166" i="13" s="1"/>
  <c r="M158" i="13"/>
  <c r="R158" i="13" s="1"/>
  <c r="M150" i="13"/>
  <c r="R150" i="13" s="1"/>
  <c r="M142" i="13"/>
  <c r="R142" i="13" s="1"/>
  <c r="M134" i="13"/>
  <c r="R134" i="13" s="1"/>
  <c r="M126" i="13"/>
  <c r="R126" i="13" s="1"/>
  <c r="R118" i="13"/>
  <c r="R113" i="13"/>
  <c r="R107" i="13"/>
  <c r="R102" i="13"/>
  <c r="R97" i="13"/>
  <c r="R91" i="13"/>
  <c r="R86" i="13"/>
  <c r="R81" i="13"/>
  <c r="R75" i="13"/>
  <c r="R70" i="13"/>
  <c r="R65" i="13"/>
  <c r="M197" i="13"/>
  <c r="R197" i="13" s="1"/>
  <c r="M173" i="13"/>
  <c r="R173" i="13" s="1"/>
  <c r="M157" i="13"/>
  <c r="R157" i="13" s="1"/>
  <c r="M141" i="13"/>
  <c r="R141" i="13" s="1"/>
  <c r="M133" i="13"/>
  <c r="R133" i="13" s="1"/>
  <c r="R117" i="13"/>
  <c r="R106" i="13"/>
  <c r="R101" i="13"/>
  <c r="R90" i="13"/>
  <c r="R85" i="13"/>
  <c r="R74" i="13"/>
  <c r="M137" i="13"/>
  <c r="R137" i="13" s="1"/>
  <c r="R114" i="13"/>
  <c r="R98" i="13"/>
  <c r="R82" i="13"/>
  <c r="R66" i="13"/>
  <c r="M261" i="13"/>
  <c r="R261" i="13" s="1"/>
  <c r="M253" i="13"/>
  <c r="R253" i="13" s="1"/>
  <c r="M245" i="13"/>
  <c r="R245" i="13" s="1"/>
  <c r="M237" i="13"/>
  <c r="R237" i="13" s="1"/>
  <c r="M229" i="13"/>
  <c r="R229" i="13" s="1"/>
  <c r="M221" i="13"/>
  <c r="R221" i="13" s="1"/>
  <c r="M213" i="13"/>
  <c r="R213" i="13" s="1"/>
  <c r="M205" i="13"/>
  <c r="R205" i="13" s="1"/>
  <c r="M189" i="13"/>
  <c r="R189" i="13" s="1"/>
  <c r="M181" i="13"/>
  <c r="R181" i="13" s="1"/>
  <c r="M165" i="13"/>
  <c r="R165" i="13" s="1"/>
  <c r="M149" i="13"/>
  <c r="R149" i="13" s="1"/>
  <c r="R125" i="13"/>
  <c r="R111" i="13"/>
  <c r="R95" i="13"/>
  <c r="R79" i="13"/>
  <c r="R69" i="13"/>
  <c r="R121" i="13"/>
  <c r="R103" i="13"/>
  <c r="R87" i="13"/>
  <c r="R71" i="13"/>
  <c r="M258" i="13"/>
  <c r="R258" i="13" s="1"/>
  <c r="M250" i="13"/>
  <c r="R250" i="13" s="1"/>
  <c r="M242" i="13"/>
  <c r="R242" i="13" s="1"/>
  <c r="M234" i="13"/>
  <c r="R234" i="13" s="1"/>
  <c r="M226" i="13"/>
  <c r="R226" i="13" s="1"/>
  <c r="M218" i="13"/>
  <c r="R218" i="13" s="1"/>
  <c r="M210" i="13"/>
  <c r="R210" i="13" s="1"/>
  <c r="M202" i="13"/>
  <c r="R202" i="13" s="1"/>
  <c r="M194" i="13"/>
  <c r="R194" i="13" s="1"/>
  <c r="M186" i="13"/>
  <c r="R186" i="13" s="1"/>
  <c r="M178" i="13"/>
  <c r="R178" i="13" s="1"/>
  <c r="M170" i="13"/>
  <c r="R170" i="13" s="1"/>
  <c r="M162" i="13"/>
  <c r="R162" i="13" s="1"/>
  <c r="M154" i="13"/>
  <c r="R154" i="13" s="1"/>
  <c r="M146" i="13"/>
  <c r="R146" i="13" s="1"/>
  <c r="M138" i="13"/>
  <c r="R138" i="13" s="1"/>
  <c r="M130" i="13"/>
  <c r="R130" i="13" s="1"/>
  <c r="R122" i="13"/>
  <c r="M115" i="13"/>
  <c r="R115" i="13" s="1"/>
  <c r="R110" i="13"/>
  <c r="R105" i="13"/>
  <c r="R99" i="13"/>
  <c r="R94" i="13"/>
  <c r="R89" i="13"/>
  <c r="R83" i="13"/>
  <c r="R78" i="13"/>
  <c r="R73" i="13"/>
  <c r="R67" i="13"/>
  <c r="M257" i="13"/>
  <c r="R257" i="13" s="1"/>
  <c r="M249" i="13"/>
  <c r="R249" i="13" s="1"/>
  <c r="M241" i="13"/>
  <c r="R241" i="13" s="1"/>
  <c r="M233" i="13"/>
  <c r="R233" i="13" s="1"/>
  <c r="M225" i="13"/>
  <c r="R225" i="13" s="1"/>
  <c r="M217" i="13"/>
  <c r="R217" i="13" s="1"/>
  <c r="M209" i="13"/>
  <c r="R209" i="13" s="1"/>
  <c r="M201" i="13"/>
  <c r="R201" i="13" s="1"/>
  <c r="M193" i="13"/>
  <c r="R193" i="13" s="1"/>
  <c r="M185" i="13"/>
  <c r="R185" i="13" s="1"/>
  <c r="M177" i="13"/>
  <c r="R177" i="13" s="1"/>
  <c r="M169" i="13"/>
  <c r="R169" i="13" s="1"/>
  <c r="M161" i="13"/>
  <c r="R161" i="13" s="1"/>
  <c r="M153" i="13"/>
  <c r="R153" i="13" s="1"/>
  <c r="M145" i="13"/>
  <c r="R145" i="13" s="1"/>
  <c r="M129" i="13"/>
  <c r="R129" i="13" s="1"/>
  <c r="R109" i="13"/>
  <c r="R93" i="13"/>
  <c r="R77" i="13"/>
  <c r="R57" i="13"/>
  <c r="R64" i="13"/>
  <c r="R62" i="13"/>
  <c r="R58" i="13"/>
  <c r="R54" i="13"/>
  <c r="R50" i="13"/>
  <c r="M46" i="13"/>
  <c r="R46" i="13" s="1"/>
  <c r="M42" i="13"/>
  <c r="R42" i="13" s="1"/>
  <c r="M38" i="13"/>
  <c r="R38" i="13" s="1"/>
  <c r="M34" i="13"/>
  <c r="R34" i="13" s="1"/>
  <c r="M30" i="13"/>
  <c r="R30" i="13" s="1"/>
  <c r="M26" i="13"/>
  <c r="R26" i="13" s="1"/>
  <c r="M22" i="13"/>
  <c r="R22" i="13" s="1"/>
  <c r="M18" i="13"/>
  <c r="R18" i="13" s="1"/>
  <c r="M14" i="13"/>
  <c r="R14" i="13" s="1"/>
  <c r="R59" i="13"/>
  <c r="M39" i="13"/>
  <c r="R39" i="13" s="1"/>
  <c r="M27" i="13"/>
  <c r="R27" i="13" s="1"/>
  <c r="M15" i="13"/>
  <c r="R15" i="13" s="1"/>
  <c r="R61" i="13"/>
  <c r="R53" i="13"/>
  <c r="M49" i="13"/>
  <c r="R49" i="13" s="1"/>
  <c r="M45" i="13"/>
  <c r="R45" i="13" s="1"/>
  <c r="M41" i="13"/>
  <c r="R41" i="13" s="1"/>
  <c r="M37" i="13"/>
  <c r="R37" i="13" s="1"/>
  <c r="M33" i="13"/>
  <c r="R33" i="13" s="1"/>
  <c r="M29" i="13"/>
  <c r="R29" i="13" s="1"/>
  <c r="M25" i="13"/>
  <c r="R25" i="13" s="1"/>
  <c r="M21" i="13"/>
  <c r="R21" i="13" s="1"/>
  <c r="M17" i="13"/>
  <c r="R17" i="13" s="1"/>
  <c r="M13" i="13"/>
  <c r="R13" i="13" s="1"/>
  <c r="R51" i="13"/>
  <c r="M43" i="13"/>
  <c r="R43" i="13" s="1"/>
  <c r="M31" i="13"/>
  <c r="R31" i="13" s="1"/>
  <c r="M19" i="13"/>
  <c r="R19" i="13" s="1"/>
  <c r="M11" i="13"/>
  <c r="R11" i="13" s="1"/>
  <c r="R60" i="13"/>
  <c r="R56" i="13"/>
  <c r="R52" i="13"/>
  <c r="M48" i="13"/>
  <c r="R48" i="13" s="1"/>
  <c r="M44" i="13"/>
  <c r="R44" i="13" s="1"/>
  <c r="M40" i="13"/>
  <c r="R40" i="13" s="1"/>
  <c r="M36" i="13"/>
  <c r="R36" i="13" s="1"/>
  <c r="M32" i="13"/>
  <c r="R32" i="13" s="1"/>
  <c r="M28" i="13"/>
  <c r="R28" i="13" s="1"/>
  <c r="M24" i="13"/>
  <c r="R24" i="13" s="1"/>
  <c r="M20" i="13"/>
  <c r="R20" i="13" s="1"/>
  <c r="M16" i="13"/>
  <c r="R16" i="13" s="1"/>
  <c r="M12" i="13"/>
  <c r="R12" i="13" s="1"/>
  <c r="R55" i="13"/>
  <c r="M47" i="13"/>
  <c r="R47" i="13" s="1"/>
  <c r="M35" i="13"/>
  <c r="R35" i="13" s="1"/>
  <c r="M23" i="13"/>
  <c r="R23" i="13" s="1"/>
  <c r="R7" i="13"/>
  <c r="M10" i="13"/>
  <c r="R10" i="13" s="1"/>
  <c r="M9" i="13"/>
  <c r="R9" i="13" s="1"/>
  <c r="M8" i="13"/>
  <c r="R8" i="13" s="1"/>
  <c r="L157" i="12"/>
  <c r="R263" i="13" l="1"/>
  <c r="L156" i="12"/>
  <c r="L155" i="12"/>
  <c r="L154" i="12"/>
  <c r="L153" i="12"/>
  <c r="L152" i="12"/>
  <c r="L151" i="12"/>
  <c r="L149" i="12" l="1"/>
  <c r="L148" i="12"/>
  <c r="L147" i="12"/>
  <c r="L146" i="12"/>
  <c r="L145" i="12"/>
  <c r="L144" i="12"/>
  <c r="L143" i="12"/>
  <c r="L140" i="12" l="1"/>
  <c r="L139" i="12"/>
  <c r="L138" i="12"/>
  <c r="L137" i="12"/>
  <c r="L136" i="12"/>
  <c r="L135" i="12"/>
  <c r="L133" i="12" l="1"/>
  <c r="L132" i="12"/>
  <c r="L129" i="12" l="1"/>
  <c r="L128" i="12" l="1"/>
  <c r="L126" i="12" l="1"/>
  <c r="L125" i="12"/>
  <c r="L124" i="12"/>
  <c r="L122" i="12" l="1"/>
  <c r="L121" i="12"/>
  <c r="L119" i="12"/>
  <c r="L118" i="12"/>
  <c r="L120" i="12"/>
  <c r="L123" i="12"/>
  <c r="L127" i="12"/>
  <c r="L130" i="12"/>
  <c r="L131" i="12"/>
  <c r="L134" i="12"/>
  <c r="L141" i="12"/>
  <c r="L142" i="12"/>
  <c r="L150"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16" i="12" l="1"/>
  <c r="L115" i="12"/>
  <c r="L114" i="12"/>
  <c r="L113" i="12"/>
  <c r="L112" i="12"/>
  <c r="L106" i="12" l="1"/>
  <c r="L105" i="12"/>
  <c r="L104" i="12"/>
  <c r="L103" i="12"/>
  <c r="L102" i="12"/>
  <c r="L101" i="12"/>
  <c r="L99" i="12" l="1"/>
  <c r="L98" i="12" l="1"/>
  <c r="L97" i="12"/>
  <c r="L96" i="12"/>
  <c r="L93" i="12"/>
  <c r="L92" i="12"/>
  <c r="L91" i="12"/>
  <c r="L86" i="12" l="1"/>
  <c r="L85" i="12"/>
  <c r="L83" i="12"/>
  <c r="L81" i="12" l="1"/>
  <c r="L80" i="12"/>
  <c r="L79" i="12"/>
  <c r="L78" i="12"/>
  <c r="L76" i="12"/>
  <c r="L75" i="12"/>
  <c r="L74" i="12"/>
  <c r="L77" i="12"/>
  <c r="L73" i="12"/>
  <c r="L72" i="12"/>
  <c r="L68" i="12" l="1"/>
  <c r="L63" i="12" l="1"/>
  <c r="L64" i="12"/>
  <c r="L65" i="12"/>
  <c r="L66" i="12"/>
  <c r="L67" i="12"/>
  <c r="L69" i="12"/>
  <c r="L70" i="12"/>
  <c r="L71" i="12"/>
  <c r="L82" i="12"/>
  <c r="L84" i="12"/>
  <c r="L87" i="12"/>
  <c r="L88" i="12"/>
  <c r="L89" i="12"/>
  <c r="L90" i="12"/>
  <c r="L94" i="12"/>
  <c r="L95" i="12"/>
  <c r="L100" i="12"/>
  <c r="L107" i="12"/>
  <c r="L108" i="12"/>
  <c r="L109" i="12"/>
  <c r="L110" i="12"/>
  <c r="L111" i="12"/>
  <c r="L117" i="12"/>
  <c r="L61" i="12" l="1"/>
  <c r="L60" i="12"/>
  <c r="L58" i="12"/>
  <c r="L57" i="12"/>
  <c r="L56" i="12"/>
  <c r="L62" i="12"/>
  <c r="L59" i="12"/>
  <c r="L55" i="12"/>
  <c r="L53" i="12" l="1"/>
  <c r="L52" i="12"/>
  <c r="L50" i="12"/>
  <c r="L49" i="12"/>
  <c r="L48" i="12" l="1"/>
  <c r="L45" i="12"/>
  <c r="L44" i="12"/>
  <c r="L43" i="12"/>
  <c r="L40" i="12" l="1"/>
  <c r="L39" i="12"/>
  <c r="L38" i="12"/>
  <c r="L37" i="12"/>
  <c r="L31" i="12" l="1"/>
  <c r="L30" i="12"/>
  <c r="L29" i="12"/>
  <c r="L28" i="12"/>
  <c r="L27" i="12"/>
  <c r="L26" i="12"/>
  <c r="L25" i="12"/>
  <c r="L24" i="12"/>
  <c r="L22" i="12" l="1"/>
  <c r="L23" i="12"/>
  <c r="L19" i="12"/>
  <c r="L32" i="12" l="1"/>
  <c r="L33" i="12"/>
  <c r="L34" i="12"/>
  <c r="L35" i="12"/>
  <c r="L36" i="12"/>
  <c r="L41" i="12"/>
  <c r="L42" i="12"/>
  <c r="L46" i="12"/>
  <c r="L47" i="12"/>
  <c r="L51" i="12"/>
  <c r="L54" i="12"/>
  <c r="L190" i="12"/>
  <c r="L191" i="12"/>
  <c r="L192" i="12"/>
  <c r="L193" i="12"/>
  <c r="L194" i="12"/>
  <c r="L195" i="12"/>
  <c r="L196" i="12"/>
  <c r="L197" i="12"/>
  <c r="L17" i="12"/>
  <c r="R12" i="12"/>
  <c r="R13" i="12"/>
  <c r="R14" i="12"/>
  <c r="R15" i="12"/>
  <c r="L15" i="12"/>
  <c r="L14" i="12"/>
  <c r="L13" i="12"/>
  <c r="L18" i="12"/>
  <c r="L16" i="12"/>
  <c r="L12" i="12"/>
  <c r="L11" i="12"/>
  <c r="L10" i="12"/>
  <c r="L9" i="12"/>
  <c r="L8" i="12"/>
  <c r="L7" i="12"/>
  <c r="L6" i="12"/>
  <c r="I3" i="12"/>
  <c r="M156" i="12" s="1"/>
  <c r="M130" i="12" l="1"/>
  <c r="R130" i="12" s="1"/>
  <c r="R134" i="12"/>
  <c r="R138" i="12"/>
  <c r="R142" i="12"/>
  <c r="R146" i="12"/>
  <c r="R150" i="12"/>
  <c r="R154" i="12"/>
  <c r="M158" i="12"/>
  <c r="R158" i="12" s="1"/>
  <c r="M162" i="12"/>
  <c r="R162" i="12" s="1"/>
  <c r="M166" i="12"/>
  <c r="R166" i="12" s="1"/>
  <c r="M170" i="12"/>
  <c r="R170" i="12" s="1"/>
  <c r="M174" i="12"/>
  <c r="R174" i="12" s="1"/>
  <c r="M178" i="12"/>
  <c r="R178" i="12" s="1"/>
  <c r="M182" i="12"/>
  <c r="R182" i="12" s="1"/>
  <c r="M186" i="12"/>
  <c r="R186" i="12" s="1"/>
  <c r="M190" i="12"/>
  <c r="R190" i="12" s="1"/>
  <c r="M194" i="12"/>
  <c r="R194" i="12" s="1"/>
  <c r="R124" i="12"/>
  <c r="R132" i="12"/>
  <c r="R140" i="12"/>
  <c r="R148" i="12"/>
  <c r="R156" i="12"/>
  <c r="M164" i="12"/>
  <c r="R164" i="12" s="1"/>
  <c r="M172" i="12"/>
  <c r="R172" i="12" s="1"/>
  <c r="M180" i="12"/>
  <c r="R180" i="12" s="1"/>
  <c r="M188" i="12"/>
  <c r="R188" i="12" s="1"/>
  <c r="M196" i="12"/>
  <c r="R196" i="12" s="1"/>
  <c r="R121" i="12"/>
  <c r="R133" i="12"/>
  <c r="R141" i="12"/>
  <c r="R149" i="12"/>
  <c r="R157" i="12"/>
  <c r="M165" i="12"/>
  <c r="R165" i="12" s="1"/>
  <c r="M173" i="12"/>
  <c r="R173" i="12" s="1"/>
  <c r="M181" i="12"/>
  <c r="R181" i="12" s="1"/>
  <c r="M189" i="12"/>
  <c r="R189" i="12" s="1"/>
  <c r="M197" i="12"/>
  <c r="R197" i="12" s="1"/>
  <c r="R119" i="12"/>
  <c r="R123" i="12"/>
  <c r="R127" i="12"/>
  <c r="R131" i="12"/>
  <c r="R135" i="12"/>
  <c r="R139" i="12"/>
  <c r="R143" i="12"/>
  <c r="R147" i="12"/>
  <c r="R151" i="12"/>
  <c r="R155" i="12"/>
  <c r="M159" i="12"/>
  <c r="R159" i="12" s="1"/>
  <c r="M163" i="12"/>
  <c r="R163" i="12" s="1"/>
  <c r="M167" i="12"/>
  <c r="R167" i="12" s="1"/>
  <c r="M171" i="12"/>
  <c r="R171" i="12" s="1"/>
  <c r="M175" i="12"/>
  <c r="R175" i="12" s="1"/>
  <c r="M179" i="12"/>
  <c r="R179" i="12" s="1"/>
  <c r="M183" i="12"/>
  <c r="R183" i="12" s="1"/>
  <c r="M187" i="12"/>
  <c r="R187" i="12" s="1"/>
  <c r="M191" i="12"/>
  <c r="R191" i="12" s="1"/>
  <c r="M195" i="12"/>
  <c r="R195" i="12" s="1"/>
  <c r="R120" i="12"/>
  <c r="R128" i="12"/>
  <c r="R136" i="12"/>
  <c r="R144" i="12"/>
  <c r="R152" i="12"/>
  <c r="M160" i="12"/>
  <c r="R160" i="12" s="1"/>
  <c r="M168" i="12"/>
  <c r="R168" i="12" s="1"/>
  <c r="M176" i="12"/>
  <c r="R176" i="12" s="1"/>
  <c r="M184" i="12"/>
  <c r="R184" i="12" s="1"/>
  <c r="M192" i="12"/>
  <c r="R192" i="12" s="1"/>
  <c r="R125" i="12"/>
  <c r="R129" i="12"/>
  <c r="R137" i="12"/>
  <c r="R145" i="12"/>
  <c r="R153" i="12"/>
  <c r="M161" i="12"/>
  <c r="R161" i="12" s="1"/>
  <c r="M169" i="12"/>
  <c r="R169" i="12" s="1"/>
  <c r="M177" i="12"/>
  <c r="R177" i="12" s="1"/>
  <c r="M185" i="12"/>
  <c r="R185" i="12" s="1"/>
  <c r="M193" i="12"/>
  <c r="R193" i="12" s="1"/>
  <c r="R118" i="12"/>
  <c r="R122" i="12"/>
  <c r="R126" i="12"/>
  <c r="R108" i="12"/>
  <c r="R112" i="12"/>
  <c r="M109" i="12"/>
  <c r="R109" i="12" s="1"/>
  <c r="R111" i="12"/>
  <c r="R110" i="12"/>
  <c r="R41" i="12"/>
  <c r="M37" i="12"/>
  <c r="R37" i="12" s="1"/>
  <c r="M33" i="12"/>
  <c r="R33" i="12" s="1"/>
  <c r="M29" i="12"/>
  <c r="R29" i="12" s="1"/>
  <c r="M25" i="12"/>
  <c r="R25" i="12" s="1"/>
  <c r="M21" i="12"/>
  <c r="R21" i="12" s="1"/>
  <c r="M17" i="12"/>
  <c r="R17" i="12" s="1"/>
  <c r="M19" i="12"/>
  <c r="R19" i="12" s="1"/>
  <c r="M34" i="12"/>
  <c r="R34" i="12" s="1"/>
  <c r="M22" i="12"/>
  <c r="R22" i="12" s="1"/>
  <c r="M40" i="12"/>
  <c r="R40" i="12" s="1"/>
  <c r="M36" i="12"/>
  <c r="R36" i="12" s="1"/>
  <c r="M32" i="12"/>
  <c r="R32" i="12" s="1"/>
  <c r="M28" i="12"/>
  <c r="R28" i="12" s="1"/>
  <c r="M24" i="12"/>
  <c r="R24" i="12" s="1"/>
  <c r="M20" i="12"/>
  <c r="R20" i="12" s="1"/>
  <c r="M23" i="12"/>
  <c r="R23" i="12" s="1"/>
  <c r="M30" i="12"/>
  <c r="R30" i="12" s="1"/>
  <c r="M18" i="12"/>
  <c r="R18" i="12" s="1"/>
  <c r="M39" i="12"/>
  <c r="R39" i="12" s="1"/>
  <c r="M35" i="12"/>
  <c r="R35" i="12" s="1"/>
  <c r="M31" i="12"/>
  <c r="R31" i="12" s="1"/>
  <c r="M27" i="12"/>
  <c r="R27" i="12" s="1"/>
  <c r="M38" i="12"/>
  <c r="R38" i="12" s="1"/>
  <c r="M26" i="12"/>
  <c r="R26" i="12" s="1"/>
  <c r="R77" i="12"/>
  <c r="R65" i="12"/>
  <c r="R69" i="12"/>
  <c r="R73" i="12"/>
  <c r="R81" i="12"/>
  <c r="R85" i="12"/>
  <c r="R89" i="12"/>
  <c r="R93" i="12"/>
  <c r="R68" i="12"/>
  <c r="R76" i="12"/>
  <c r="R88" i="12"/>
  <c r="R66" i="12"/>
  <c r="R70" i="12"/>
  <c r="R74" i="12"/>
  <c r="R78" i="12"/>
  <c r="R82" i="12"/>
  <c r="R86" i="12"/>
  <c r="R90" i="12"/>
  <c r="M94" i="12"/>
  <c r="R94" i="12" s="1"/>
  <c r="R64" i="12"/>
  <c r="R72" i="12"/>
  <c r="R80" i="12"/>
  <c r="R84" i="12"/>
  <c r="R67" i="12"/>
  <c r="R71" i="12"/>
  <c r="R75" i="12"/>
  <c r="R79" i="12"/>
  <c r="R83" i="12"/>
  <c r="R87" i="12"/>
  <c r="R91" i="12"/>
  <c r="R92" i="12"/>
  <c r="R95" i="12"/>
  <c r="R99" i="12"/>
  <c r="R96" i="12"/>
  <c r="R100" i="12"/>
  <c r="R97" i="12"/>
  <c r="R101" i="12"/>
  <c r="R63" i="12"/>
  <c r="R98" i="12"/>
  <c r="R103" i="12"/>
  <c r="R107" i="12"/>
  <c r="R104" i="12"/>
  <c r="R105" i="12"/>
  <c r="R102" i="12"/>
  <c r="R106" i="12"/>
  <c r="R115" i="12"/>
  <c r="R113" i="12"/>
  <c r="R116" i="12"/>
  <c r="R117" i="12"/>
  <c r="R114" i="12"/>
  <c r="R60" i="12"/>
  <c r="R56" i="12"/>
  <c r="R62" i="12"/>
  <c r="R61" i="12"/>
  <c r="R57" i="12"/>
  <c r="R59" i="12"/>
  <c r="R55" i="12"/>
  <c r="R58" i="12"/>
  <c r="R53" i="12"/>
  <c r="R49" i="12"/>
  <c r="R46" i="12"/>
  <c r="R52" i="12"/>
  <c r="R48" i="12"/>
  <c r="R45" i="12"/>
  <c r="R51" i="12"/>
  <c r="R44" i="12"/>
  <c r="R54" i="12"/>
  <c r="R50" i="12"/>
  <c r="R47" i="12"/>
  <c r="R43" i="12"/>
  <c r="R42" i="12"/>
  <c r="M16" i="12"/>
  <c r="R16" i="12" s="1"/>
  <c r="R6" i="12"/>
  <c r="M8" i="12"/>
  <c r="R8" i="12" s="1"/>
  <c r="M9" i="12"/>
  <c r="R9" i="12" s="1"/>
  <c r="R11" i="12"/>
  <c r="R7" i="12"/>
  <c r="R10" i="12"/>
  <c r="L154" i="11"/>
  <c r="L152" i="11" l="1"/>
  <c r="L151" i="11"/>
  <c r="L150" i="11"/>
  <c r="L149" i="11"/>
  <c r="L147" i="11" l="1"/>
  <c r="L146" i="11"/>
  <c r="L144" i="11" l="1"/>
  <c r="L143" i="11"/>
  <c r="L141" i="11"/>
  <c r="L140" i="11"/>
  <c r="L139" i="11"/>
  <c r="L138" i="11"/>
  <c r="L137" i="11"/>
  <c r="L135" i="11" l="1"/>
  <c r="L134" i="11"/>
  <c r="L133" i="11"/>
  <c r="L132" i="11"/>
  <c r="L129" i="11" l="1"/>
  <c r="L128" i="11"/>
  <c r="L126" i="11"/>
  <c r="L125" i="11"/>
  <c r="L124" i="11"/>
  <c r="L121" i="11" l="1"/>
  <c r="L120" i="11"/>
  <c r="L119" i="11"/>
  <c r="L118" i="11"/>
  <c r="L153" i="11"/>
  <c r="L155" i="11"/>
  <c r="L156" i="11"/>
  <c r="L157" i="11"/>
  <c r="L158" i="11"/>
  <c r="L159" i="11"/>
  <c r="L160" i="11"/>
  <c r="L161" i="11"/>
  <c r="L162" i="11"/>
  <c r="L163" i="11"/>
  <c r="L164" i="11"/>
  <c r="L165" i="11"/>
  <c r="L166" i="11"/>
  <c r="L167" i="11"/>
  <c r="L168" i="11"/>
  <c r="L142" i="11"/>
  <c r="L145" i="11"/>
  <c r="L148" i="11"/>
  <c r="L127" i="11"/>
  <c r="L130" i="11"/>
  <c r="L131" i="11"/>
  <c r="L136" i="11"/>
  <c r="L117" i="11"/>
  <c r="L122" i="11"/>
  <c r="L123" i="11"/>
  <c r="L114" i="11" l="1"/>
  <c r="L116" i="11"/>
  <c r="L113" i="11"/>
  <c r="L111" i="11" l="1"/>
  <c r="L112" i="11"/>
  <c r="L106" i="11"/>
  <c r="L107" i="11"/>
  <c r="L108" i="11"/>
  <c r="L109" i="11"/>
  <c r="L110" i="11"/>
  <c r="L104" i="11" l="1"/>
  <c r="L103" i="11"/>
  <c r="L102" i="11"/>
  <c r="L97" i="11" l="1"/>
  <c r="L95" i="11"/>
  <c r="L94" i="11"/>
  <c r="L93" i="11"/>
  <c r="L92" i="11"/>
  <c r="L91" i="11"/>
  <c r="L86" i="11" l="1"/>
  <c r="L87" i="11"/>
  <c r="L88" i="11"/>
  <c r="L89" i="11"/>
  <c r="L85" i="11"/>
  <c r="L78" i="11" l="1"/>
  <c r="L79" i="11"/>
  <c r="L77" i="11"/>
  <c r="L69" i="11" l="1"/>
  <c r="L70" i="11"/>
  <c r="L73" i="11"/>
  <c r="L72" i="11"/>
  <c r="L71" i="11"/>
  <c r="L68" i="11"/>
  <c r="L67" i="11"/>
  <c r="L115" i="11"/>
  <c r="L65" i="11" l="1"/>
  <c r="L59" i="11" l="1"/>
  <c r="L60" i="11"/>
  <c r="L61" i="11"/>
  <c r="L62" i="11"/>
  <c r="L63" i="11"/>
  <c r="L64" i="11"/>
  <c r="L66" i="11"/>
  <c r="L74" i="11"/>
  <c r="L75" i="11"/>
  <c r="L76" i="11"/>
  <c r="L80" i="11"/>
  <c r="L81" i="11"/>
  <c r="L82" i="11"/>
  <c r="L83" i="11"/>
  <c r="L84" i="11"/>
  <c r="L90" i="11"/>
  <c r="L96" i="11"/>
  <c r="L98" i="11"/>
  <c r="L99" i="11"/>
  <c r="L100" i="11"/>
  <c r="L101" i="11"/>
  <c r="L55" i="11" l="1"/>
  <c r="L32" i="11" l="1"/>
  <c r="L31" i="11"/>
  <c r="L30" i="11"/>
  <c r="L29" i="11"/>
  <c r="L28" i="11"/>
  <c r="L27" i="11"/>
  <c r="L25" i="11" l="1"/>
  <c r="L24" i="11"/>
  <c r="L23" i="11"/>
  <c r="L22" i="11"/>
  <c r="L17" i="11"/>
  <c r="L18" i="11"/>
  <c r="L19" i="11"/>
  <c r="L20" i="11"/>
  <c r="L21" i="11"/>
  <c r="L26" i="11"/>
  <c r="L33" i="11"/>
  <c r="L34" i="11"/>
  <c r="L35" i="11"/>
  <c r="L36" i="11"/>
  <c r="L37" i="11"/>
  <c r="L38" i="11"/>
  <c r="L39" i="11"/>
  <c r="L40" i="11"/>
  <c r="L41" i="11"/>
  <c r="L42" i="11"/>
  <c r="L43" i="11"/>
  <c r="L44" i="11"/>
  <c r="L45" i="11"/>
  <c r="L46" i="11"/>
  <c r="L47" i="11"/>
  <c r="L48" i="11"/>
  <c r="L49" i="11"/>
  <c r="L50" i="11"/>
  <c r="L51" i="11"/>
  <c r="L52" i="11"/>
  <c r="L53" i="11"/>
  <c r="L54" i="11"/>
  <c r="L56" i="11"/>
  <c r="L57" i="11"/>
  <c r="L58" i="11"/>
  <c r="L105" i="11"/>
  <c r="L16" i="11"/>
  <c r="L15" i="11"/>
  <c r="L14" i="11"/>
  <c r="L13" i="11"/>
  <c r="L12" i="11"/>
  <c r="L11" i="11"/>
  <c r="L10" i="11"/>
  <c r="L9" i="11"/>
  <c r="L8" i="11"/>
  <c r="L7" i="11"/>
  <c r="L6" i="11"/>
  <c r="L5" i="11"/>
  <c r="I3" i="11"/>
  <c r="R154" i="11" s="1"/>
  <c r="M161" i="11" l="1"/>
  <c r="R161" i="11" s="1"/>
  <c r="M153" i="11"/>
  <c r="R153" i="11" s="1"/>
  <c r="M158" i="11"/>
  <c r="R158" i="11" s="1"/>
  <c r="M162" i="11"/>
  <c r="R162" i="11" s="1"/>
  <c r="M166" i="11"/>
  <c r="R166" i="11" s="1"/>
  <c r="M155" i="11"/>
  <c r="R155" i="11" s="1"/>
  <c r="M159" i="11"/>
  <c r="R159" i="11" s="1"/>
  <c r="M167" i="11"/>
  <c r="R167" i="11" s="1"/>
  <c r="M163" i="11"/>
  <c r="R163" i="11" s="1"/>
  <c r="M156" i="11"/>
  <c r="R156" i="11" s="1"/>
  <c r="M160" i="11"/>
  <c r="R160" i="11" s="1"/>
  <c r="M164" i="11"/>
  <c r="R164" i="11" s="1"/>
  <c r="M168" i="11"/>
  <c r="R168" i="11" s="1"/>
  <c r="R152" i="11"/>
  <c r="M157" i="11"/>
  <c r="R157" i="11" s="1"/>
  <c r="M165" i="11"/>
  <c r="R165" i="11" s="1"/>
  <c r="R143" i="11"/>
  <c r="R147" i="11"/>
  <c r="R151" i="11"/>
  <c r="R144" i="11"/>
  <c r="R148" i="11"/>
  <c r="R141" i="11"/>
  <c r="R145" i="11"/>
  <c r="R149" i="11"/>
  <c r="R142" i="11"/>
  <c r="R146" i="11"/>
  <c r="R150" i="11"/>
  <c r="R126" i="11"/>
  <c r="R130" i="11"/>
  <c r="R134" i="11"/>
  <c r="R138" i="11"/>
  <c r="M127" i="11"/>
  <c r="R127" i="11" s="1"/>
  <c r="R131" i="11"/>
  <c r="R135" i="11"/>
  <c r="R139" i="11"/>
  <c r="R128" i="11"/>
  <c r="R132" i="11"/>
  <c r="R136" i="11"/>
  <c r="R140" i="11"/>
  <c r="R125" i="11"/>
  <c r="R129" i="11"/>
  <c r="R133" i="11"/>
  <c r="R137" i="11"/>
  <c r="R117" i="11"/>
  <c r="R121" i="11"/>
  <c r="R118" i="11"/>
  <c r="M122" i="11"/>
  <c r="R122" i="11" s="1"/>
  <c r="R120" i="11"/>
  <c r="R124" i="11"/>
  <c r="R119" i="11"/>
  <c r="R123" i="11"/>
  <c r="M116" i="11"/>
  <c r="R116" i="11" s="1"/>
  <c r="M111" i="11"/>
  <c r="R111" i="11" s="1"/>
  <c r="M112" i="11"/>
  <c r="R112" i="11" s="1"/>
  <c r="M110" i="11"/>
  <c r="R110" i="11" s="1"/>
  <c r="R113" i="11"/>
  <c r="R114" i="11"/>
  <c r="M102" i="11"/>
  <c r="R102" i="11" s="1"/>
  <c r="M103" i="11"/>
  <c r="R103" i="11" s="1"/>
  <c r="R107" i="11"/>
  <c r="R108" i="11"/>
  <c r="M104" i="11"/>
  <c r="R104" i="11" s="1"/>
  <c r="R109" i="11"/>
  <c r="R86" i="11"/>
  <c r="M76" i="11"/>
  <c r="R76" i="11" s="1"/>
  <c r="R80" i="11"/>
  <c r="M79" i="11"/>
  <c r="R79" i="11" s="1"/>
  <c r="M77" i="11"/>
  <c r="R77" i="11" s="1"/>
  <c r="M78" i="11"/>
  <c r="R78" i="11" s="1"/>
  <c r="M6" i="11"/>
  <c r="R8" i="11"/>
  <c r="M11" i="11"/>
  <c r="M15" i="11"/>
  <c r="M19" i="11"/>
  <c r="M23" i="11"/>
  <c r="R23" i="11" s="1"/>
  <c r="M27" i="11"/>
  <c r="R27" i="11" s="1"/>
  <c r="M31" i="11"/>
  <c r="R31" i="11" s="1"/>
  <c r="M35" i="11"/>
  <c r="R35" i="11" s="1"/>
  <c r="M13" i="11"/>
  <c r="M21" i="11"/>
  <c r="M29" i="11"/>
  <c r="R29" i="11" s="1"/>
  <c r="M14" i="11"/>
  <c r="M22" i="11"/>
  <c r="M30" i="11"/>
  <c r="R30" i="11" s="1"/>
  <c r="M12" i="11"/>
  <c r="M16" i="11"/>
  <c r="M20" i="11"/>
  <c r="M24" i="11"/>
  <c r="R24" i="11" s="1"/>
  <c r="M28" i="11"/>
  <c r="R28" i="11" s="1"/>
  <c r="M32" i="11"/>
  <c r="R32" i="11" s="1"/>
  <c r="M9" i="11"/>
  <c r="M17" i="11"/>
  <c r="M25" i="11"/>
  <c r="R25" i="11" s="1"/>
  <c r="M33" i="11"/>
  <c r="R33" i="11" s="1"/>
  <c r="M10" i="11"/>
  <c r="M18" i="11"/>
  <c r="M26" i="11"/>
  <c r="R26" i="11" s="1"/>
  <c r="M34" i="11"/>
  <c r="R34" i="11" s="1"/>
  <c r="R7" i="11"/>
  <c r="M62" i="11"/>
  <c r="R62" i="11" s="1"/>
  <c r="M63" i="11"/>
  <c r="R63" i="11" s="1"/>
  <c r="R67" i="11"/>
  <c r="M64" i="11"/>
  <c r="R64" i="11" s="1"/>
  <c r="R68" i="11"/>
  <c r="M65" i="11"/>
  <c r="R65" i="11" s="1"/>
  <c r="R69" i="11"/>
  <c r="R70" i="11"/>
  <c r="R115" i="11"/>
  <c r="R59" i="11"/>
  <c r="R73" i="11"/>
  <c r="R81" i="11"/>
  <c r="R61" i="11"/>
  <c r="R71" i="11"/>
  <c r="R75" i="11"/>
  <c r="R83" i="11"/>
  <c r="R72" i="11"/>
  <c r="R60" i="11"/>
  <c r="R74" i="11"/>
  <c r="R82" i="11"/>
  <c r="R66" i="11"/>
  <c r="R84" i="11"/>
  <c r="R87" i="11"/>
  <c r="R88" i="11"/>
  <c r="R90" i="11"/>
  <c r="R85" i="11"/>
  <c r="R89" i="11"/>
  <c r="R91" i="11"/>
  <c r="R95" i="11"/>
  <c r="R92" i="11"/>
  <c r="R96" i="11"/>
  <c r="R93" i="11"/>
  <c r="R94" i="11"/>
  <c r="R99" i="11"/>
  <c r="R98" i="11"/>
  <c r="R100" i="11"/>
  <c r="R97" i="11"/>
  <c r="R101" i="11"/>
  <c r="R105" i="11"/>
  <c r="R40" i="11"/>
  <c r="R39" i="11"/>
  <c r="R36" i="11"/>
  <c r="R38" i="11"/>
  <c r="R37" i="11"/>
  <c r="R41" i="11"/>
  <c r="R43" i="11"/>
  <c r="R42" i="11"/>
  <c r="R44" i="11"/>
  <c r="R46" i="11"/>
  <c r="R45" i="11"/>
  <c r="R49" i="11"/>
  <c r="R47" i="11"/>
  <c r="R48" i="11"/>
  <c r="R50" i="11"/>
  <c r="R52" i="11"/>
  <c r="R51" i="11"/>
  <c r="R53" i="11"/>
  <c r="R55" i="11"/>
  <c r="R54" i="11"/>
  <c r="R58" i="11"/>
  <c r="R56" i="11"/>
  <c r="R57" i="11"/>
  <c r="R5" i="11"/>
  <c r="R106" i="11"/>
  <c r="L133" i="10"/>
  <c r="L132" i="10"/>
  <c r="R10" i="11" l="1"/>
  <c r="R20" i="11"/>
  <c r="R22" i="11"/>
  <c r="R13" i="11"/>
  <c r="R21" i="11"/>
  <c r="R9" i="11"/>
  <c r="R16" i="11"/>
  <c r="R14" i="11"/>
  <c r="R19" i="11"/>
  <c r="R6" i="11"/>
  <c r="R18" i="11"/>
  <c r="R17" i="11"/>
  <c r="R11" i="11"/>
  <c r="R12" i="11"/>
  <c r="R15" i="11"/>
  <c r="L111" i="10"/>
  <c r="L110" i="10"/>
  <c r="L109" i="10"/>
  <c r="R169" i="11" l="1"/>
  <c r="R198" i="12"/>
  <c r="L75" i="10"/>
  <c r="L74" i="10"/>
  <c r="L73" i="10"/>
  <c r="L71" i="10" l="1"/>
  <c r="L72"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12" i="10"/>
  <c r="L113" i="10"/>
  <c r="L114" i="10"/>
  <c r="L115" i="10"/>
  <c r="L116" i="10"/>
  <c r="L117" i="10"/>
  <c r="L118" i="10"/>
  <c r="L119" i="10"/>
  <c r="L120" i="10"/>
  <c r="L121" i="10"/>
  <c r="L122" i="10"/>
  <c r="L123" i="10"/>
  <c r="L124" i="10"/>
  <c r="L125" i="10"/>
  <c r="L126" i="10"/>
  <c r="L127" i="10"/>
  <c r="L128" i="10"/>
  <c r="L129" i="10"/>
  <c r="L130" i="10"/>
  <c r="L131" i="10"/>
  <c r="L134" i="10"/>
  <c r="L135" i="10"/>
  <c r="L136" i="10"/>
  <c r="L137" i="10"/>
  <c r="L138" i="10"/>
  <c r="L139" i="10"/>
  <c r="L140" i="10"/>
  <c r="L70" i="10"/>
  <c r="L141" i="10"/>
  <c r="L142" i="10"/>
  <c r="L37" i="10" l="1"/>
  <c r="L36" i="10"/>
  <c r="L35" i="10"/>
  <c r="L34" i="10"/>
  <c r="L33" i="10"/>
  <c r="L32" i="10"/>
  <c r="L31" i="10"/>
  <c r="L30" i="10"/>
  <c r="L29" i="10"/>
  <c r="L28" i="10"/>
  <c r="L27" i="10"/>
  <c r="L26" i="10"/>
  <c r="L22" i="10" l="1"/>
  <c r="L21" i="10"/>
  <c r="L20" i="10"/>
  <c r="L19" i="10"/>
  <c r="L18" i="10"/>
  <c r="L17" i="10"/>
  <c r="L16" i="10"/>
  <c r="L15" i="10"/>
  <c r="L14" i="10"/>
  <c r="L13" i="10"/>
  <c r="L12" i="10"/>
  <c r="L69" i="10"/>
  <c r="L68" i="10"/>
  <c r="L67" i="10"/>
  <c r="L66" i="10"/>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25" i="10"/>
  <c r="L24" i="10"/>
  <c r="L23" i="10"/>
  <c r="L11" i="10"/>
  <c r="L10" i="10"/>
  <c r="L9" i="10"/>
  <c r="L8" i="10"/>
  <c r="L7" i="10"/>
  <c r="L6" i="10"/>
  <c r="L5" i="10"/>
  <c r="I3" i="10"/>
  <c r="R96" i="10" l="1"/>
  <c r="M92" i="10"/>
  <c r="R92" i="10" s="1"/>
  <c r="M88" i="10"/>
  <c r="R88" i="10" s="1"/>
  <c r="M84" i="10"/>
  <c r="R84" i="10" s="1"/>
  <c r="M80" i="10"/>
  <c r="R80" i="10" s="1"/>
  <c r="M76" i="10"/>
  <c r="R76" i="10" s="1"/>
  <c r="M72" i="10"/>
  <c r="R72" i="10" s="1"/>
  <c r="M68" i="10"/>
  <c r="R68" i="10" s="1"/>
  <c r="M85" i="10"/>
  <c r="R85" i="10" s="1"/>
  <c r="M73" i="10"/>
  <c r="R73" i="10" s="1"/>
  <c r="M95" i="10"/>
  <c r="R95" i="10" s="1"/>
  <c r="M91" i="10"/>
  <c r="R91" i="10" s="1"/>
  <c r="M87" i="10"/>
  <c r="R87" i="10" s="1"/>
  <c r="M83" i="10"/>
  <c r="R83" i="10" s="1"/>
  <c r="M79" i="10"/>
  <c r="R79" i="10" s="1"/>
  <c r="M75" i="10"/>
  <c r="R75" i="10" s="1"/>
  <c r="M71" i="10"/>
  <c r="R71" i="10" s="1"/>
  <c r="M89" i="10"/>
  <c r="R89" i="10" s="1"/>
  <c r="M77" i="10"/>
  <c r="R77" i="10" s="1"/>
  <c r="M94" i="10"/>
  <c r="R94" i="10" s="1"/>
  <c r="M90" i="10"/>
  <c r="R90" i="10" s="1"/>
  <c r="M86" i="10"/>
  <c r="R86" i="10" s="1"/>
  <c r="M82" i="10"/>
  <c r="R82" i="10" s="1"/>
  <c r="M78" i="10"/>
  <c r="R78" i="10" s="1"/>
  <c r="M74" i="10"/>
  <c r="R74" i="10" s="1"/>
  <c r="M70" i="10"/>
  <c r="R70" i="10" s="1"/>
  <c r="M93" i="10"/>
  <c r="R93" i="10" s="1"/>
  <c r="M81" i="10"/>
  <c r="R81" i="10" s="1"/>
  <c r="M69" i="10"/>
  <c r="R69" i="10" s="1"/>
  <c r="M67" i="10"/>
  <c r="R67" i="10" s="1"/>
  <c r="M99" i="10"/>
  <c r="R99" i="10" s="1"/>
  <c r="R98" i="10"/>
  <c r="R102" i="10"/>
  <c r="R100" i="10"/>
  <c r="R97" i="10"/>
  <c r="R101" i="10"/>
  <c r="R103" i="10"/>
  <c r="R107" i="10"/>
  <c r="R105" i="10"/>
  <c r="R106" i="10"/>
  <c r="R110" i="10"/>
  <c r="R104" i="10"/>
  <c r="R108" i="10"/>
  <c r="R109" i="10"/>
  <c r="R111" i="10"/>
  <c r="R115" i="10"/>
  <c r="R117" i="10"/>
  <c r="R112" i="10"/>
  <c r="R116" i="10"/>
  <c r="R113" i="10"/>
  <c r="R114" i="10"/>
  <c r="R118" i="10"/>
  <c r="R119" i="10"/>
  <c r="R123" i="10"/>
  <c r="R122" i="10"/>
  <c r="R126" i="10"/>
  <c r="M120" i="10"/>
  <c r="R120" i="10" s="1"/>
  <c r="R124" i="10"/>
  <c r="R121" i="10"/>
  <c r="R125" i="10"/>
  <c r="R127" i="10"/>
  <c r="R131" i="10"/>
  <c r="R130" i="10"/>
  <c r="M134" i="10"/>
  <c r="R134" i="10" s="1"/>
  <c r="R128" i="10"/>
  <c r="R132" i="10"/>
  <c r="R129" i="10"/>
  <c r="R133" i="10"/>
  <c r="M135" i="10"/>
  <c r="R135" i="10" s="1"/>
  <c r="M136" i="10"/>
  <c r="R136" i="10" s="1"/>
  <c r="M138" i="10"/>
  <c r="R138" i="10" s="1"/>
  <c r="M137" i="10"/>
  <c r="R137" i="10" s="1"/>
  <c r="M139" i="10"/>
  <c r="R139" i="10" s="1"/>
  <c r="M140" i="10"/>
  <c r="R140" i="10" s="1"/>
  <c r="M142" i="10"/>
  <c r="R142" i="10" s="1"/>
  <c r="M141" i="10"/>
  <c r="R141" i="10" s="1"/>
  <c r="R11" i="10"/>
  <c r="R15" i="10"/>
  <c r="R19" i="10"/>
  <c r="R23" i="10"/>
  <c r="R12" i="10"/>
  <c r="R16" i="10"/>
  <c r="R20" i="10"/>
  <c r="R24" i="10"/>
  <c r="R17" i="10"/>
  <c r="R21" i="10"/>
  <c r="R25" i="10"/>
  <c r="R14" i="10"/>
  <c r="R18" i="10"/>
  <c r="R22" i="10"/>
  <c r="R26" i="10"/>
  <c r="R34" i="10"/>
  <c r="R42" i="10"/>
  <c r="R50" i="10"/>
  <c r="R58" i="10"/>
  <c r="R66" i="10"/>
  <c r="R27" i="10"/>
  <c r="R31" i="10"/>
  <c r="R35" i="10"/>
  <c r="R39" i="10"/>
  <c r="R43" i="10"/>
  <c r="R47" i="10"/>
  <c r="R51" i="10"/>
  <c r="R55" i="10"/>
  <c r="R59" i="10"/>
  <c r="R63" i="10"/>
  <c r="R30" i="10"/>
  <c r="R38" i="10"/>
  <c r="R46" i="10"/>
  <c r="R54" i="10"/>
  <c r="R62" i="10"/>
  <c r="R28" i="10"/>
  <c r="R32" i="10"/>
  <c r="R36" i="10"/>
  <c r="R40" i="10"/>
  <c r="R44" i="10"/>
  <c r="R48" i="10"/>
  <c r="R52" i="10"/>
  <c r="R56" i="10"/>
  <c r="R60" i="10"/>
  <c r="R64" i="10"/>
  <c r="R29" i="10"/>
  <c r="R33" i="10"/>
  <c r="R37" i="10"/>
  <c r="R41" i="10"/>
  <c r="R45" i="10"/>
  <c r="R49" i="10"/>
  <c r="R53" i="10"/>
  <c r="R57" i="10"/>
  <c r="R61" i="10"/>
  <c r="R65" i="10"/>
  <c r="R5" i="10"/>
  <c r="M7" i="10"/>
  <c r="R7" i="10" s="1"/>
  <c r="R9" i="10"/>
  <c r="M6" i="10"/>
  <c r="R6" i="10" s="1"/>
  <c r="M8" i="10"/>
  <c r="R8" i="10" s="1"/>
  <c r="R13" i="10"/>
  <c r="R10" i="10"/>
  <c r="L49" i="9"/>
  <c r="L50" i="9"/>
  <c r="L51" i="9"/>
  <c r="L48" i="9"/>
  <c r="L52" i="9"/>
  <c r="R143" i="10" l="1"/>
  <c r="L47" i="9"/>
  <c r="L44" i="9" l="1"/>
  <c r="L8" i="9" l="1"/>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5" i="9"/>
  <c r="L46"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7" i="9"/>
  <c r="L6" i="9"/>
  <c r="L5" i="9"/>
  <c r="I3" i="9"/>
  <c r="M64" i="9" s="1"/>
  <c r="R88" i="9" l="1"/>
  <c r="R89" i="9"/>
  <c r="R85" i="9"/>
  <c r="R81" i="9"/>
  <c r="M77" i="9"/>
  <c r="R77" i="9" s="1"/>
  <c r="R83" i="9"/>
  <c r="R84" i="9"/>
  <c r="R80" i="9"/>
  <c r="M76" i="9"/>
  <c r="R76" i="9" s="1"/>
  <c r="M87" i="9"/>
  <c r="R87" i="9" s="1"/>
  <c r="R79" i="9"/>
  <c r="R86" i="9"/>
  <c r="M75" i="9"/>
  <c r="R75" i="9" s="1"/>
  <c r="R78" i="9"/>
  <c r="R51" i="9"/>
  <c r="R55" i="9"/>
  <c r="R59" i="9"/>
  <c r="R63" i="9"/>
  <c r="R67" i="9"/>
  <c r="R71" i="9"/>
  <c r="R91" i="9"/>
  <c r="R95" i="9"/>
  <c r="R99" i="9"/>
  <c r="R103" i="9"/>
  <c r="R107" i="9"/>
  <c r="R111" i="9"/>
  <c r="R115" i="9"/>
  <c r="R119" i="9"/>
  <c r="R123" i="9"/>
  <c r="M127" i="9"/>
  <c r="R127" i="9" s="1"/>
  <c r="M131" i="9"/>
  <c r="R131" i="9" s="1"/>
  <c r="M135" i="9"/>
  <c r="R135" i="9" s="1"/>
  <c r="M139" i="9"/>
  <c r="R139" i="9" s="1"/>
  <c r="M143" i="9"/>
  <c r="R143" i="9" s="1"/>
  <c r="M147" i="9"/>
  <c r="R147" i="9" s="1"/>
  <c r="M151" i="9"/>
  <c r="R151" i="9" s="1"/>
  <c r="M155" i="9"/>
  <c r="R155" i="9" s="1"/>
  <c r="M159" i="9"/>
  <c r="R159" i="9" s="1"/>
  <c r="M163" i="9"/>
  <c r="R163" i="9" s="1"/>
  <c r="M167" i="9"/>
  <c r="R167" i="9" s="1"/>
  <c r="M171" i="9"/>
  <c r="R171" i="9" s="1"/>
  <c r="M175" i="9"/>
  <c r="R175" i="9" s="1"/>
  <c r="M179" i="9"/>
  <c r="R179" i="9" s="1"/>
  <c r="M183" i="9"/>
  <c r="R183" i="9" s="1"/>
  <c r="M187" i="9"/>
  <c r="R187" i="9" s="1"/>
  <c r="R50" i="9"/>
  <c r="R66" i="9"/>
  <c r="M74" i="9"/>
  <c r="R74" i="9" s="1"/>
  <c r="R98" i="9"/>
  <c r="R110" i="9"/>
  <c r="R118" i="9"/>
  <c r="M130" i="9"/>
  <c r="R130" i="9" s="1"/>
  <c r="M142" i="9"/>
  <c r="R142" i="9" s="1"/>
  <c r="M154" i="9"/>
  <c r="R154" i="9" s="1"/>
  <c r="M166" i="9"/>
  <c r="R166" i="9" s="1"/>
  <c r="M178" i="9"/>
  <c r="R178" i="9" s="1"/>
  <c r="M190" i="9"/>
  <c r="R190" i="9" s="1"/>
  <c r="R48" i="9"/>
  <c r="R56" i="9"/>
  <c r="R60" i="9"/>
  <c r="R64" i="9"/>
  <c r="R68" i="9"/>
  <c r="R72" i="9"/>
  <c r="R92" i="9"/>
  <c r="R96" i="9"/>
  <c r="R100" i="9"/>
  <c r="R104" i="9"/>
  <c r="R108" i="9"/>
  <c r="R112" i="9"/>
  <c r="R116" i="9"/>
  <c r="R120" i="9"/>
  <c r="R124" i="9"/>
  <c r="M128" i="9"/>
  <c r="R128" i="9" s="1"/>
  <c r="M132" i="9"/>
  <c r="R132" i="9" s="1"/>
  <c r="M136" i="9"/>
  <c r="R136" i="9" s="1"/>
  <c r="M140" i="9"/>
  <c r="R140" i="9" s="1"/>
  <c r="M144" i="9"/>
  <c r="R144" i="9" s="1"/>
  <c r="M148" i="9"/>
  <c r="R148" i="9" s="1"/>
  <c r="M152" i="9"/>
  <c r="R152" i="9" s="1"/>
  <c r="M156" i="9"/>
  <c r="R156" i="9" s="1"/>
  <c r="M160" i="9"/>
  <c r="R160" i="9" s="1"/>
  <c r="M164" i="9"/>
  <c r="R164" i="9" s="1"/>
  <c r="M168" i="9"/>
  <c r="R168" i="9" s="1"/>
  <c r="M172" i="9"/>
  <c r="R172" i="9" s="1"/>
  <c r="M176" i="9"/>
  <c r="R176" i="9" s="1"/>
  <c r="M180" i="9"/>
  <c r="R180" i="9" s="1"/>
  <c r="M184" i="9"/>
  <c r="R184" i="9" s="1"/>
  <c r="M188" i="9"/>
  <c r="R188" i="9" s="1"/>
  <c r="M189" i="9"/>
  <c r="R189" i="9" s="1"/>
  <c r="R54" i="9"/>
  <c r="R62" i="9"/>
  <c r="R70" i="9"/>
  <c r="R82" i="9"/>
  <c r="R94" i="9"/>
  <c r="R106" i="9"/>
  <c r="R122" i="9"/>
  <c r="M134" i="9"/>
  <c r="R134" i="9" s="1"/>
  <c r="M146" i="9"/>
  <c r="R146" i="9" s="1"/>
  <c r="M158" i="9"/>
  <c r="R158" i="9" s="1"/>
  <c r="M170" i="9"/>
  <c r="R170" i="9" s="1"/>
  <c r="M182" i="9"/>
  <c r="R182" i="9" s="1"/>
  <c r="R49" i="9"/>
  <c r="R53" i="9"/>
  <c r="R57" i="9"/>
  <c r="R61" i="9"/>
  <c r="M65" i="9"/>
  <c r="R65" i="9" s="1"/>
  <c r="R69" i="9"/>
  <c r="R73" i="9"/>
  <c r="R93" i="9"/>
  <c r="R97" i="9"/>
  <c r="R101" i="9"/>
  <c r="R105" i="9"/>
  <c r="R109" i="9"/>
  <c r="R113" i="9"/>
  <c r="R117" i="9"/>
  <c r="R121" i="9"/>
  <c r="R125" i="9"/>
  <c r="M129" i="9"/>
  <c r="R129" i="9" s="1"/>
  <c r="M133" i="9"/>
  <c r="R133" i="9" s="1"/>
  <c r="M137" i="9"/>
  <c r="R137" i="9" s="1"/>
  <c r="M141" i="9"/>
  <c r="R141" i="9" s="1"/>
  <c r="M145" i="9"/>
  <c r="R145" i="9" s="1"/>
  <c r="M149" i="9"/>
  <c r="R149" i="9" s="1"/>
  <c r="M153" i="9"/>
  <c r="R153" i="9" s="1"/>
  <c r="M157" i="9"/>
  <c r="R157" i="9" s="1"/>
  <c r="M161" i="9"/>
  <c r="R161" i="9" s="1"/>
  <c r="M165" i="9"/>
  <c r="R165" i="9" s="1"/>
  <c r="M169" i="9"/>
  <c r="R169" i="9" s="1"/>
  <c r="M173" i="9"/>
  <c r="R173" i="9" s="1"/>
  <c r="M177" i="9"/>
  <c r="R177" i="9" s="1"/>
  <c r="M181" i="9"/>
  <c r="R181" i="9" s="1"/>
  <c r="M185" i="9"/>
  <c r="R185" i="9" s="1"/>
  <c r="R58" i="9"/>
  <c r="R90" i="9"/>
  <c r="R102" i="9"/>
  <c r="R114" i="9"/>
  <c r="M126" i="9"/>
  <c r="R126" i="9" s="1"/>
  <c r="M138" i="9"/>
  <c r="R138" i="9" s="1"/>
  <c r="M150" i="9"/>
  <c r="R150" i="9" s="1"/>
  <c r="M162" i="9"/>
  <c r="R162" i="9" s="1"/>
  <c r="M174" i="9"/>
  <c r="R174" i="9" s="1"/>
  <c r="M186" i="9"/>
  <c r="R186" i="9" s="1"/>
  <c r="R45" i="9"/>
  <c r="R7" i="9"/>
  <c r="R44" i="9"/>
  <c r="M42" i="9"/>
  <c r="R42" i="9" s="1"/>
  <c r="R32" i="9"/>
  <c r="R46" i="9"/>
  <c r="R41" i="9"/>
  <c r="R36" i="9"/>
  <c r="R30" i="9"/>
  <c r="R26" i="9"/>
  <c r="R21" i="9"/>
  <c r="R15" i="9"/>
  <c r="R11" i="9"/>
  <c r="R37" i="9"/>
  <c r="R17" i="9"/>
  <c r="R40" i="9"/>
  <c r="R34" i="9"/>
  <c r="R29" i="9"/>
  <c r="R25" i="9"/>
  <c r="R19" i="9"/>
  <c r="R14" i="9"/>
  <c r="R10" i="9"/>
  <c r="R38" i="9"/>
  <c r="R33" i="9"/>
  <c r="R28" i="9"/>
  <c r="R23" i="9"/>
  <c r="R18" i="9"/>
  <c r="R13" i="9"/>
  <c r="R8" i="9"/>
  <c r="R47" i="9"/>
  <c r="R43" i="9"/>
  <c r="R39" i="9"/>
  <c r="R35" i="9"/>
  <c r="R31" i="9"/>
  <c r="R27" i="9"/>
  <c r="R24" i="9"/>
  <c r="R20" i="9"/>
  <c r="R16" i="9"/>
  <c r="R12" i="9"/>
  <c r="R9" i="9"/>
  <c r="R22" i="9"/>
  <c r="R5" i="9"/>
  <c r="R6" i="9"/>
  <c r="L126" i="8"/>
  <c r="L127" i="8"/>
  <c r="L128" i="8"/>
  <c r="L129" i="8"/>
  <c r="L130" i="8"/>
  <c r="L125" i="8"/>
  <c r="L131" i="8"/>
  <c r="L132" i="8"/>
  <c r="L133" i="8"/>
  <c r="L134" i="8"/>
  <c r="L135" i="8"/>
  <c r="R52" i="9" l="1"/>
  <c r="R191" i="9" s="1"/>
  <c r="L106" i="8"/>
  <c r="L107" i="8"/>
  <c r="L108" i="8"/>
  <c r="L109" i="8"/>
  <c r="L110" i="8"/>
  <c r="L111" i="8"/>
  <c r="L112" i="8"/>
  <c r="L113" i="8"/>
  <c r="L114" i="8"/>
  <c r="L115" i="8"/>
  <c r="L116" i="8"/>
  <c r="L117" i="8"/>
  <c r="L118" i="8"/>
  <c r="L119" i="8"/>
  <c r="L100" i="8" l="1"/>
  <c r="L99" i="8"/>
  <c r="L94" i="8" l="1"/>
  <c r="L95" i="8"/>
  <c r="L96" i="8"/>
  <c r="L97" i="8"/>
  <c r="L98" i="8"/>
  <c r="L101" i="8"/>
  <c r="L102" i="8"/>
  <c r="L103" i="8"/>
  <c r="L80" i="8" l="1"/>
  <c r="L65" i="8" l="1"/>
  <c r="L64" i="8"/>
  <c r="L60" i="8" l="1"/>
  <c r="L61" i="8"/>
  <c r="L62" i="8"/>
  <c r="L63" i="8"/>
  <c r="L66" i="8"/>
  <c r="L67" i="8"/>
  <c r="L68" i="8"/>
  <c r="L69" i="8"/>
  <c r="L70" i="8"/>
  <c r="L71" i="8"/>
  <c r="L72" i="8"/>
  <c r="L73" i="8"/>
  <c r="L74" i="8"/>
  <c r="L75" i="8"/>
  <c r="L76" i="8"/>
  <c r="L77" i="8"/>
  <c r="L78" i="8"/>
  <c r="L79" i="8"/>
  <c r="L81" i="8"/>
  <c r="L82" i="8"/>
  <c r="L83" i="8"/>
  <c r="L84" i="8"/>
  <c r="L85" i="8"/>
  <c r="L86" i="8"/>
  <c r="L87" i="8"/>
  <c r="L88" i="8"/>
  <c r="L89" i="8"/>
  <c r="L90" i="8"/>
  <c r="L91" i="8"/>
  <c r="L92" i="8"/>
  <c r="L38" i="8" l="1"/>
  <c r="L36" i="8"/>
  <c r="L37" i="8"/>
  <c r="L39" i="8"/>
  <c r="L40" i="8"/>
  <c r="L41" i="8"/>
  <c r="L42" i="8"/>
  <c r="L43" i="8"/>
  <c r="L44" i="8"/>
  <c r="L45" i="8"/>
  <c r="L46" i="8"/>
  <c r="L47" i="8"/>
  <c r="L48" i="8"/>
  <c r="L49" i="8"/>
  <c r="L50" i="8"/>
  <c r="L51" i="8"/>
  <c r="L52" i="8"/>
  <c r="L53" i="8"/>
  <c r="L54" i="8"/>
  <c r="L55" i="8"/>
  <c r="L56" i="8"/>
  <c r="L57" i="8"/>
  <c r="L58" i="8"/>
  <c r="L59" i="8"/>
  <c r="L93" i="8"/>
  <c r="L104" i="8"/>
  <c r="L105" i="8"/>
  <c r="L120" i="8"/>
  <c r="L121" i="8"/>
  <c r="L122" i="8"/>
  <c r="L124" i="8" l="1"/>
  <c r="L123" i="8"/>
  <c r="L35" i="8"/>
  <c r="L34" i="8"/>
  <c r="L33" i="8"/>
  <c r="L32" i="8"/>
  <c r="L31" i="8"/>
  <c r="L30" i="8"/>
  <c r="L29" i="8"/>
  <c r="L28" i="8"/>
  <c r="L17" i="8" l="1"/>
  <c r="L18" i="8"/>
  <c r="L19" i="8"/>
  <c r="L20" i="8"/>
  <c r="L21" i="8"/>
  <c r="L22" i="8"/>
  <c r="L23" i="8"/>
  <c r="L7" i="8" l="1"/>
  <c r="L8" i="8"/>
  <c r="L9" i="8"/>
  <c r="L10" i="8"/>
  <c r="L11" i="8"/>
  <c r="L12" i="8"/>
  <c r="L13" i="8"/>
  <c r="L14" i="8"/>
  <c r="L15" i="8"/>
  <c r="L16" i="8"/>
  <c r="L24" i="8"/>
  <c r="L25" i="8"/>
  <c r="L26" i="8"/>
  <c r="L27" i="8"/>
  <c r="L6" i="8" l="1"/>
  <c r="L5" i="8"/>
  <c r="I3" i="8"/>
  <c r="M92" i="8" s="1"/>
  <c r="M129" i="8" l="1"/>
  <c r="R129" i="8" s="1"/>
  <c r="R126" i="8"/>
  <c r="R130" i="8"/>
  <c r="M127" i="8"/>
  <c r="R127" i="8" s="1"/>
  <c r="R128" i="8"/>
  <c r="R125" i="8"/>
  <c r="R131" i="8"/>
  <c r="R133" i="8"/>
  <c r="R132" i="8"/>
  <c r="R134" i="8"/>
  <c r="R135" i="8"/>
  <c r="R120" i="8"/>
  <c r="R124" i="8"/>
  <c r="R123" i="8"/>
  <c r="R121" i="8"/>
  <c r="R122" i="8"/>
  <c r="R92" i="8"/>
  <c r="R107" i="8"/>
  <c r="R111" i="8"/>
  <c r="R108" i="8"/>
  <c r="R112" i="8"/>
  <c r="R109" i="8"/>
  <c r="R106" i="8"/>
  <c r="R110" i="8"/>
  <c r="R115" i="8"/>
  <c r="R119" i="8"/>
  <c r="R116" i="8"/>
  <c r="R114" i="8"/>
  <c r="R118" i="8"/>
  <c r="R113" i="8"/>
  <c r="R117" i="8"/>
  <c r="R98" i="8"/>
  <c r="R97" i="8"/>
  <c r="R93" i="8"/>
  <c r="R96" i="8"/>
  <c r="R95" i="8"/>
  <c r="R94" i="8"/>
  <c r="R102" i="8"/>
  <c r="R99" i="8"/>
  <c r="R103" i="8"/>
  <c r="R100" i="8"/>
  <c r="R101" i="8"/>
  <c r="R72" i="8"/>
  <c r="R73" i="8"/>
  <c r="R61" i="8"/>
  <c r="R65" i="8"/>
  <c r="R69" i="8"/>
  <c r="R62" i="8"/>
  <c r="R66" i="8"/>
  <c r="R70" i="8"/>
  <c r="R63" i="8"/>
  <c r="R67" i="8"/>
  <c r="R60" i="8"/>
  <c r="R64" i="8"/>
  <c r="R68" i="8"/>
  <c r="R76" i="8"/>
  <c r="R80" i="8"/>
  <c r="R77" i="8"/>
  <c r="R81" i="8"/>
  <c r="R74" i="8"/>
  <c r="R78" i="8"/>
  <c r="R71" i="8"/>
  <c r="R75" i="8"/>
  <c r="R79" i="8"/>
  <c r="R83" i="8"/>
  <c r="R87" i="8"/>
  <c r="R91" i="8"/>
  <c r="R82" i="8"/>
  <c r="R86" i="8"/>
  <c r="R90" i="8"/>
  <c r="R84" i="8"/>
  <c r="R88" i="8"/>
  <c r="R85" i="8"/>
  <c r="R89" i="8"/>
  <c r="R53" i="8"/>
  <c r="R46" i="8"/>
  <c r="R42" i="8"/>
  <c r="R52" i="8"/>
  <c r="R49" i="8"/>
  <c r="R45" i="8"/>
  <c r="R41" i="8"/>
  <c r="R51" i="8"/>
  <c r="R48" i="8"/>
  <c r="R44" i="8"/>
  <c r="R40" i="8"/>
  <c r="R50" i="8"/>
  <c r="R47" i="8"/>
  <c r="R39" i="8"/>
  <c r="R38" i="8"/>
  <c r="R34" i="8"/>
  <c r="R30" i="8"/>
  <c r="R26" i="8"/>
  <c r="R33" i="8"/>
  <c r="R29" i="8"/>
  <c r="R25" i="8"/>
  <c r="R36" i="8"/>
  <c r="R32" i="8"/>
  <c r="R28" i="8"/>
  <c r="R24" i="8"/>
  <c r="R31" i="8"/>
  <c r="R27" i="8"/>
  <c r="R23" i="8"/>
  <c r="R43" i="8"/>
  <c r="R37" i="8"/>
  <c r="R54" i="8"/>
  <c r="R55" i="8"/>
  <c r="R56" i="8"/>
  <c r="R58" i="8"/>
  <c r="R57" i="8"/>
  <c r="R59" i="8"/>
  <c r="R104" i="8"/>
  <c r="R105" i="8"/>
  <c r="R35" i="8"/>
  <c r="R11" i="8"/>
  <c r="R12" i="8"/>
  <c r="R13" i="8"/>
  <c r="R15" i="8"/>
  <c r="R6" i="8"/>
  <c r="R17" i="8"/>
  <c r="R21" i="8"/>
  <c r="R18" i="8"/>
  <c r="R22" i="8"/>
  <c r="R19" i="8"/>
  <c r="R20" i="8"/>
  <c r="R8" i="8"/>
  <c r="R7" i="8"/>
  <c r="R9" i="8"/>
  <c r="R10" i="8"/>
  <c r="R14" i="8"/>
  <c r="R16" i="8"/>
  <c r="R5" i="8"/>
  <c r="R136"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4" authorId="0" shapeId="0" xr:uid="{00000000-0006-0000-01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4" authorId="0" shapeId="0" xr:uid="{00000000-0006-0000-02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4" authorId="0" shapeId="0" xr:uid="{00000000-0006-0000-03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Meza, Emeterio</author>
    <author>Usuario de Windows</author>
  </authors>
  <commentList>
    <comment ref="P4" authorId="0" shapeId="0" xr:uid="{00000000-0006-0000-0400-000001000000}">
      <text>
        <r>
          <rPr>
            <b/>
            <sz val="9"/>
            <color indexed="81"/>
            <rFont val="Tahoma"/>
            <family val="2"/>
          </rPr>
          <t xml:space="preserve">Meza, Emeterio:
</t>
        </r>
        <r>
          <rPr>
            <sz val="9"/>
            <color indexed="81"/>
            <rFont val="Tahoma"/>
            <family val="2"/>
          </rPr>
          <t xml:space="preserve">
INICIALES del Encargdo o Supervisor de las actividades.</t>
        </r>
      </text>
    </comment>
    <comment ref="F8" authorId="1" shapeId="0" xr:uid="{00000000-0006-0000-0400-000002000000}">
      <text>
        <r>
          <rPr>
            <b/>
            <sz val="9"/>
            <color indexed="81"/>
            <rFont val="Tahoma"/>
            <family val="2"/>
          </rPr>
          <t>Usuario de Windows:</t>
        </r>
        <r>
          <rPr>
            <sz val="9"/>
            <color indexed="81"/>
            <rFont val="Tahoma"/>
            <family val="2"/>
          </rPr>
          <t xml:space="preserve">
pendiente cupula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5" authorId="0" shapeId="0" xr:uid="{00000000-0006-0000-05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6" authorId="0" shapeId="0" xr:uid="{00000000-0006-0000-06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6" authorId="0" shapeId="0" xr:uid="{00000000-0006-0000-07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6" authorId="0" shapeId="0" xr:uid="{00000000-0006-0000-08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6" authorId="0" shapeId="0" xr:uid="{00000000-0006-0000-09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6" authorId="0" shapeId="0" xr:uid="{00000000-0006-0000-0A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4" authorId="0" shapeId="0" xr:uid="{00000000-0006-0000-0B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Meza, Emeterio</author>
  </authors>
  <commentList>
    <comment ref="P4" authorId="0" shapeId="0" xr:uid="{00000000-0006-0000-0C00-000001000000}">
      <text>
        <r>
          <rPr>
            <b/>
            <sz val="9"/>
            <color indexed="81"/>
            <rFont val="Tahoma"/>
            <family val="2"/>
          </rPr>
          <t xml:space="preserve">Meza, Emeterio:
</t>
        </r>
        <r>
          <rPr>
            <sz val="9"/>
            <color indexed="81"/>
            <rFont val="Tahoma"/>
            <family val="2"/>
          </rPr>
          <t xml:space="preserve">
INICIALES del Encargdo o Supervisor de las actividades.</t>
        </r>
      </text>
    </comment>
  </commentList>
</comments>
</file>

<file path=xl/sharedStrings.xml><?xml version="1.0" encoding="utf-8"?>
<sst xmlns="http://schemas.openxmlformats.org/spreadsheetml/2006/main" count="35137" uniqueCount="4971">
  <si>
    <t>Días Festivos</t>
  </si>
  <si>
    <t>ACS | OPS | PJP4 | MANTENIMIENTO | DUCTOS</t>
  </si>
  <si>
    <t>Control de Obra  - Actividades</t>
  </si>
  <si>
    <t>Vigencia</t>
  </si>
  <si>
    <t>Avance Real</t>
  </si>
  <si>
    <t>No.</t>
  </si>
  <si>
    <t>Columna1</t>
  </si>
  <si>
    <t>Fecha Emisión</t>
  </si>
  <si>
    <t>Carga (Iniciales)</t>
  </si>
  <si>
    <t>Actividad Mantto.</t>
  </si>
  <si>
    <t>Activo</t>
  </si>
  <si>
    <t>Ubicación</t>
  </si>
  <si>
    <t>Descripción de la Actividad</t>
  </si>
  <si>
    <t>Comentarios</t>
  </si>
  <si>
    <t>Duración (días)</t>
  </si>
  <si>
    <t>Fecha Inicio</t>
  </si>
  <si>
    <t>Fecha Término</t>
  </si>
  <si>
    <t>Avance</t>
  </si>
  <si>
    <t>Anterior</t>
  </si>
  <si>
    <t>Actual</t>
  </si>
  <si>
    <t>Supervisor
(PJP4)</t>
  </si>
  <si>
    <t>Supervisor
(OPS)</t>
  </si>
  <si>
    <t>Status</t>
  </si>
  <si>
    <t>PJP4</t>
  </si>
  <si>
    <t>DR</t>
  </si>
  <si>
    <t>Gestión Integral</t>
  </si>
  <si>
    <t>Control de Actividades</t>
  </si>
  <si>
    <t>Base PJP4</t>
  </si>
  <si>
    <t>Seguimiento al control de actividades diarias (Actualización de archivo de control de anomalías  de celaje terrestre y de integridad mecanica)</t>
  </si>
  <si>
    <t>AG</t>
  </si>
  <si>
    <t>JEMP</t>
  </si>
  <si>
    <t>Integridad Mecánica</t>
  </si>
  <si>
    <t>GDO ECO SOL II - BSE SLN_10" x 7.535 Km</t>
  </si>
  <si>
    <t>DDV</t>
  </si>
  <si>
    <t>Medicion de espersores con equipo de ultrasonido</t>
  </si>
  <si>
    <t>DH</t>
  </si>
  <si>
    <t>Obra Complementaria</t>
  </si>
  <si>
    <t>TDR DE 10" BSE MOD 1- ECO SN</t>
  </si>
  <si>
    <t>Construccion de registro para recolección de agua pluvial, residuos aceitosos etc.</t>
  </si>
  <si>
    <t>Celaje Terrestre</t>
  </si>
  <si>
    <t>MACROPERA SOLEDAD 211</t>
  </si>
  <si>
    <t>MOD II</t>
  </si>
  <si>
    <t>Localizacion de LDD</t>
  </si>
  <si>
    <t>SONDEO CON HERRAMIENTA MANUAL , PENDIENTE POR ACUMULACION DE AGUA</t>
  </si>
  <si>
    <t>Sand Blast 1</t>
  </si>
  <si>
    <t>OLD BSE MODI SLN -BSE SLN_6"x 2.629 Km</t>
  </si>
  <si>
    <t>TDR</t>
  </si>
  <si>
    <t>En trampa de recibo de diablos LOC.EST DE COMPRESIÓN SOLEDAD NORTE -BAT DE SEP. MODULO</t>
  </si>
  <si>
    <t>OLG MP GAL 204 - ENT 6 MP GAL 218 6"</t>
  </si>
  <si>
    <t>Actividades de patrullaje e inpección visual</t>
  </si>
  <si>
    <t>OLG MP SLN 269 - ENT 6 GAL 218/ MOD I 4"</t>
  </si>
  <si>
    <t>OLG MP GAL 218 - BSE MOD I SLN 6"</t>
  </si>
  <si>
    <t xml:space="preserve"> OLG MP SLN 227 - ENT 4- 6" SLN 207/GAL 218 4"</t>
  </si>
  <si>
    <t>OLG MP SLN 207 - ENT 6" GAL 218/MOD I 4 "</t>
  </si>
  <si>
    <t>OLG MP SLN 241 - ENT 6"GAL 218 /MOD 1 -4"</t>
  </si>
  <si>
    <t xml:space="preserve">OLG MP SLN 281-ENT 6"GAL 218/MOD 1 - 4"
</t>
  </si>
  <si>
    <t>OLG MP SLN 261 -ENT 6" GAL218/MOD 1  - 4"</t>
  </si>
  <si>
    <t xml:space="preserve">OLD BSE MOD 1 SLN- BSE SLN -6" </t>
  </si>
  <si>
    <t>Interconexion de BN 2" del SEG G-D</t>
  </si>
  <si>
    <t>KM 2+548</t>
  </si>
  <si>
    <t xml:space="preserve"> Monitoreo con detector de gas</t>
  </si>
  <si>
    <t>KM 2+592</t>
  </si>
  <si>
    <t>GDO BSE PLB - ECO SOL II_16" x 4.436 Km</t>
  </si>
  <si>
    <t>MACROPERA SOLEDAD 509</t>
  </si>
  <si>
    <t>MP</t>
  </si>
  <si>
    <t xml:space="preserve">Actividad de Sand blast CUPULA Tanque  TV-01 </t>
  </si>
  <si>
    <t>INCIO EN ENERO POR FALTA DE BARANDAL</t>
  </si>
  <si>
    <t xml:space="preserve">Area de acceso y trampa de Vegas </t>
  </si>
  <si>
    <t>TDE</t>
  </si>
  <si>
    <t>Desmalezado en area de trampa</t>
  </si>
  <si>
    <t>Trampa de recibo MP SN 31</t>
  </si>
  <si>
    <t xml:space="preserve">Cabezal de producción de Gallo 204 </t>
  </si>
  <si>
    <t>CBZ</t>
  </si>
  <si>
    <t>Desmalezado en area de cabezal</t>
  </si>
  <si>
    <t>Cabezal de producción de MP Gallo 218</t>
  </si>
  <si>
    <t>GDO BSE SOL I - ECO SOL II - 12"</t>
  </si>
  <si>
    <t>GDO BSE SOL II - ECO SOL II 12"</t>
  </si>
  <si>
    <t>OLG MP SOL 676 - BSE SOL II 4 - 6</t>
  </si>
  <si>
    <t>OLG SOL 651- ENT 6" SOL 676/BSE SOL II</t>
  </si>
  <si>
    <t>OLG MP SOL 794 - BSE SOL II 4"</t>
  </si>
  <si>
    <t xml:space="preserve">MACROPERA SOLEDAD 4, FONDO DE TV-4 </t>
  </si>
  <si>
    <t>Interconexion de  OLG MP SLN 207 - ENT 6" GAL 218/MOD I_4" x 0.738 Km</t>
  </si>
  <si>
    <t>Desmalezado de area</t>
  </si>
  <si>
    <t>Interconexion de OLG MP SLN 227 - ENT 4-8" SLN 207/GAL 218_4" x 0.240 Km</t>
  </si>
  <si>
    <t>OLG MP SOL 676 - BSE SOL II_4-6" x 3.307 Km</t>
  </si>
  <si>
    <t>Atencion de localizacion de punto de fuga</t>
  </si>
  <si>
    <t>OLG MP PLB 286 - MP SOL 505_6" x 3.049 Km</t>
  </si>
  <si>
    <t>OLG MP SOL 505 - BSE PLB_6" x 1.600 Km</t>
  </si>
  <si>
    <t>MACROPERA SOLEDAD 4</t>
  </si>
  <si>
    <t>TV</t>
  </si>
  <si>
    <t>Aplicación de Sand Blast a TV-04</t>
  </si>
  <si>
    <t>VALVULA DE SECCIONAMIENTO LADO SUR GDO 10"</t>
  </si>
  <si>
    <t>VS</t>
  </si>
  <si>
    <t xml:space="preserve">MACROPERA SOLEDAD NORTE 301 </t>
  </si>
  <si>
    <t>Trampa de recibo CBN TDE SEG F - TDR SEG E</t>
  </si>
  <si>
    <t>OLG MP SOL 505 -BSE PLB 6"</t>
  </si>
  <si>
    <t>OLG MP SOL 128 - BSE SOL 1</t>
  </si>
  <si>
    <t>SE DETECTA SOBRE DDV DEL OLG 128 PRESENCIA DE MANCHA DE HIDROCARBURO, COLOCANDO 3 VALIZAS</t>
  </si>
  <si>
    <t>OLG MP SOL 594 - BSE SOL II 6"</t>
  </si>
  <si>
    <t>CABEZAL DE PG MACROPERA SOLEDAD 651</t>
  </si>
  <si>
    <t>Interconexión de 4" a 6"de MP Sol 676</t>
  </si>
  <si>
    <t>Interconexión de 4" a 6"de MP Sol 651</t>
  </si>
  <si>
    <t>Cabezal OLG MP Sol 794 a BS Sol 2</t>
  </si>
  <si>
    <t>VALVULA DE SECCIONAMIENTO LADO NORTE GDO 10" INTERFASE DE ENTRADA</t>
  </si>
  <si>
    <t>KM 4+675</t>
  </si>
  <si>
    <t>Aplicación de recubrimiento dielectrico RAM-100</t>
  </si>
  <si>
    <t>INTERCONEXION DE OLG 207 CON OLG 227</t>
  </si>
  <si>
    <t>INT</t>
  </si>
  <si>
    <t>CABEZAL DE PG MACROPERA SOLEDAD NORTE 227</t>
  </si>
  <si>
    <t>GDO ECO SOL II - BSE SOL NTE 10"</t>
  </si>
  <si>
    <t>CBN TDE SLN 31 - TDR SEG B SLN_6" x 3.682 Km</t>
  </si>
  <si>
    <t>Interfase valvula de seccionamiento GDO 10" lado norte</t>
  </si>
  <si>
    <t>Relleno de excavacion</t>
  </si>
  <si>
    <t>CABEZAL DE MACROPERA SOLEDAD NORTE 207</t>
  </si>
  <si>
    <t>GDO BSE MOD I SLN - ECO SLN_10" x 2.644 Km</t>
  </si>
  <si>
    <t>KM 2+644</t>
  </si>
  <si>
    <t>GDO TDE SLN -  TDR SOL 691_6" x 3.000 Km</t>
  </si>
  <si>
    <t>KM 1+001</t>
  </si>
  <si>
    <t>Area de cabezal MP SOL 509</t>
  </si>
  <si>
    <t>Area de cabezal MP SOL 539</t>
  </si>
  <si>
    <t>Area de ENT. OLG 6" MP SOL 539 a OLG de sol  549 - BAT PLB</t>
  </si>
  <si>
    <t>Cabezal OLG MP SOL 505</t>
  </si>
  <si>
    <t xml:space="preserve"> OLD BSE SOL 1 -BSE MIQ 1 -8" </t>
  </si>
  <si>
    <t>Colocacion de valizas sobre DDV</t>
  </si>
  <si>
    <t>GDO BSE MOD 3 SLN - ENT MOD 4 SLN 4</t>
  </si>
  <si>
    <t>Aplicación de Sand Blast a TV-01</t>
  </si>
  <si>
    <t>Area de cabezal OLG MP SOL 128</t>
  </si>
  <si>
    <t>Area de cabezal de producción de 8" MP SOL 738</t>
  </si>
  <si>
    <t>Area de válvula SEG BH 6" km 3+846</t>
  </si>
  <si>
    <t>km 3+846</t>
  </si>
  <si>
    <t>OLD BSE SOL II- ENT SOL I /MIQ -6"</t>
  </si>
  <si>
    <t>OLD BSE PLB -ENT SOL I / MIQ _6"</t>
  </si>
  <si>
    <t>GDO ECO SLN -  MP SLN 31_6" x 1.485 Km</t>
  </si>
  <si>
    <t>Rotulacion</t>
  </si>
  <si>
    <t>Rotulacion de TV-01</t>
  </si>
  <si>
    <t>Interfase de entrada y salida de trampa de recibo GDO ECO SLN - MP SLN 31 6" X 1. 485 km</t>
  </si>
  <si>
    <t>Excavacion manual</t>
  </si>
  <si>
    <t>Interfase de salida de trampa de envio CBN TDE SLN 31 - TDR SEG B SLN 6" x 3.682 km</t>
  </si>
  <si>
    <t>OLG BSE PLB -ENT SOL I /MIQ- 6"</t>
  </si>
  <si>
    <t>GDO BSE MOD IV SLN -BSE SLN 4 "</t>
  </si>
  <si>
    <t>OLG 4" MP SLN 207 -INT GALL 218 /M1 (6) "</t>
  </si>
  <si>
    <t>GDO BSE MOD IV SLN-BSE SLN 4"</t>
  </si>
  <si>
    <t>DDV OLD BSE SOL I - MIQ I KM 15+886 y KM 18+881</t>
  </si>
  <si>
    <t>Balizado de ductos</t>
  </si>
  <si>
    <t>Interfase entrada de gas de alimentación CBN TDE  SLN 31 - TDR SEG A  SLN 6" X 8. 358 km</t>
  </si>
  <si>
    <t>Excavacion manual para inspeccion de integridad mecanica</t>
  </si>
  <si>
    <t>Interfase de salida , trampa de envio CBN TDE SLN 31 - TDR SEG A SLN 6" X 8.358 km</t>
  </si>
  <si>
    <t>Interfase de salida en válvula de secciónamiento CBN TDE SLN 31- TDR SEG A 6"</t>
  </si>
  <si>
    <t>km  1+331</t>
  </si>
  <si>
    <t xml:space="preserve">Interfase de entrada , válvula secciónamiento CBN TDE SLN 31 - TDR SEG A 6" </t>
  </si>
  <si>
    <t>Interfase en trampa de envio del CBN TDE SEG F - TDR SEG E SOL 6"</t>
  </si>
  <si>
    <t>Excavacion con herramienta manual</t>
  </si>
  <si>
    <t>Interfase en trampa de recibo del CBN TDE SEG F - TDR SEG E SOL 6"</t>
  </si>
  <si>
    <t>Interfase en trampa de recibo del GDO BSE MOD I -ECO SOL NTE 10"</t>
  </si>
  <si>
    <t>TRD</t>
  </si>
  <si>
    <t>TRAMPA DE ENVIO DE CBN TDE SLN 31 - TDR SEG A SLN_6" x 8.358 Km</t>
  </si>
  <si>
    <t>INTERFASE DE SALIDA DE CBN TDE SLN 31 - TDR SEG A SLN_6" x 8.358 Km</t>
  </si>
  <si>
    <t>INTR</t>
  </si>
  <si>
    <t>Interfase de salida , gas de alimentación  de válvula de secciónamiento de CBN TDE SLN 31 - TDR SEG A</t>
  </si>
  <si>
    <t>km 1+331</t>
  </si>
  <si>
    <t>Interfase de entrada , gas de alimentación  trampa de envio GDO TDE SLN - TDE SOL 691 6" X 3. 000 km</t>
  </si>
  <si>
    <t>MACROPERA SOLEDAD 539 EN TV-20</t>
  </si>
  <si>
    <t>Aplicación de sanblast y aplicación de primario en cupula en tanque TV-20</t>
  </si>
  <si>
    <t>Interfase de salida de trampa de envio GDO TDE SLN - TDR SOL 691 6" X 3.000 km</t>
  </si>
  <si>
    <t xml:space="preserve">Interfase de salida de trampa de envio   GDO ECO SLN - MP SLN 31  6"  x 1. 485 km  </t>
  </si>
  <si>
    <t>Interfase de entrada a trampa de envio GDO ECO SOL II - BSE SLN_10" x 7.535 Km</t>
  </si>
  <si>
    <t>Interfase de entrada de GDO BSE MOD I SLN - ECO SLN_10" x 2.644 Km</t>
  </si>
  <si>
    <t>Interfase de entrada de CBN TDE SLN 31 - TDR SEG B SLN_6" x 3.682 Km</t>
  </si>
  <si>
    <t>Interfase de de salida de CBN TDE SLN 31 - TDR SEG B SLN_6" x 3.682 Km</t>
  </si>
  <si>
    <t>Válvula de seccionamiento tuberia superficial CBN TDE SLN 31 - TDR SEG A SLN_6" x 8.358 Km</t>
  </si>
  <si>
    <t>Interfase de entrada de válvula de seccionamiento de CBN TDE SLN 31 - TDR SEG A SLN_6" x 8.358 Km</t>
  </si>
  <si>
    <t>Interfase de entrada en CBN SOLN TDE - TDR SEG B 6"</t>
  </si>
  <si>
    <t xml:space="preserve">Interfase de llegada del OLD BSE MOD I SLN - BSE SLN 6" </t>
  </si>
  <si>
    <t>Interfase de entrada de GDO TDE SLN -  TDR SOL 691_6" x 3.000 Km</t>
  </si>
  <si>
    <t>Demolición de orificio para desagüe en dique del inhibidor</t>
  </si>
  <si>
    <t>GDO TDE SLN - TDR SLN 691 6"</t>
  </si>
  <si>
    <t>0+000</t>
  </si>
  <si>
    <t>Relleno de excavacion en interfase de entrada</t>
  </si>
  <si>
    <t>1+331</t>
  </si>
  <si>
    <t>Relleno de excavación  en interfase de entrada, gas de alimentación de Válvula de Seccionamiento</t>
  </si>
  <si>
    <t>CBN SLN TDE - TDR SEG A 6</t>
  </si>
  <si>
    <t>Interfase de salida de by-pass</t>
  </si>
  <si>
    <t>GDO TDE SLN-TDR SOL 691 6"</t>
  </si>
  <si>
    <t>Interfase de salida de la Trampa de Envio</t>
  </si>
  <si>
    <t>MACROPERA SOLEDAD 549</t>
  </si>
  <si>
    <t>Localizacion de lineas en perimetro de area</t>
  </si>
  <si>
    <t>Interfase de salida CBN TDE SLN 31 - TDR SEG A SLN 6"</t>
  </si>
  <si>
    <t>Interfase de entrada GAS DE ALIMENTACIÓN CBN TDE SLN 31- TDR SEG A SLN 6"</t>
  </si>
  <si>
    <t>Interfase de salida TRAMPA DE ENVIO CBN TDE SLN 31-TDR SEG B SLN 6"</t>
  </si>
  <si>
    <t>MACROPERA SOLEDAD 529</t>
  </si>
  <si>
    <t>Realizara armado y desarmado de andamios</t>
  </si>
  <si>
    <t>Interfase de salida TDR OLG BSE MOD I SLN-ECO SLN 6"</t>
  </si>
  <si>
    <t xml:space="preserve">Achique en excavacion </t>
  </si>
  <si>
    <t>Interfase de entrada GDO BSE MOD I SLN-ECO SLN 10"</t>
  </si>
  <si>
    <t>Armado y desarmado de andamios</t>
  </si>
  <si>
    <t>Sondeo en linea colectora  de 8"</t>
  </si>
  <si>
    <t>Excavacion para localizacion de ductos en perimetro de la macropera</t>
  </si>
  <si>
    <t>Interfase de salida OLG BSE MOD I SLN - ECO SLN 6"</t>
  </si>
  <si>
    <t>Interfase de entrada TDE GDO ECO SLN - MP SLN 31 6"</t>
  </si>
  <si>
    <t>Interfase de salida TDE GDO ECO SLN - MP SLN 31 6"</t>
  </si>
  <si>
    <t>Sand Blast 2</t>
  </si>
  <si>
    <t>GDO BSE MOD 1 SLN-ECO  SLN 10"</t>
  </si>
  <si>
    <t>GDO</t>
  </si>
  <si>
    <t>Tapado de excavación</t>
  </si>
  <si>
    <t>Trampa de envío salida GDO ECO SOL  SLN-MP SLN 31 6"</t>
  </si>
  <si>
    <t>Sondeo con herramienta manual</t>
  </si>
  <si>
    <t xml:space="preserve"> Interfase de entrada OLD MOD I SOLN - BSE SOLN 6"</t>
  </si>
  <si>
    <t>Interfase area superficial CBN TDE SLN 31 - TDR SEG B SLN_6" x 3.682 Km</t>
  </si>
  <si>
    <t>Aplicación de Pintura morada en Válvulas</t>
  </si>
  <si>
    <t>Aplicación de pintura negra en abrazaderas</t>
  </si>
  <si>
    <t>Aplicación de pintura en interfases de entrada y de salida</t>
  </si>
  <si>
    <t>Interfase de salida CBN TDE SLN 31 - TDR SEG B SLN_6" x 3.682 Km</t>
  </si>
  <si>
    <t xml:space="preserve"> Limpieza  y aplicación  de RAM 100 </t>
  </si>
  <si>
    <t xml:space="preserve"> Interfase de entrada GDO BSE MOD I SLN - ECO SLN_10" x 2.644 Km</t>
  </si>
  <si>
    <t>Interfase de entrada OLD BSE MOD I SLN - BSE SLN_6" x 2.629 Km</t>
  </si>
  <si>
    <t>Total</t>
  </si>
  <si>
    <t>Actividades de sand blast en interior de TV-04</t>
  </si>
  <si>
    <t>MCROPERA SOLEDAD 539</t>
  </si>
  <si>
    <t>Interfase de entrada TDR GDO 6" ECSN- MP SN 31</t>
  </si>
  <si>
    <t>Interfase de salida aérea-superficial GAS DE ALIMENTACIÓN CBN TDE SLN 31 - TDR SEG A SLN 6"</t>
  </si>
  <si>
    <t>Interfase de entrada GDO BSE MOD I SLN - ECO SLN_10" x 2.644 Km</t>
  </si>
  <si>
    <t>Interfase de entrada  OLD BSE MOD I SLN - BSE SLN_6" x 2.629 Km</t>
  </si>
  <si>
    <t>Interfase de salida OLD BSE MOD I SLN - BSE SLN_6" x 2.629 Km</t>
  </si>
  <si>
    <t>Interfase de entrada  a trampa de envio  GDO ECO SLN -  MP SLN 31_6" x 1.485 Km</t>
  </si>
  <si>
    <t xml:space="preserve">Interfase de  salida CBN TDE SLN 31 - TDR SEG B SLN_6" x 3.682 Km </t>
  </si>
  <si>
    <t>Trampa de recibo GDO ECO SLN -  MP SLN 31_6" x 1.485 Km</t>
  </si>
  <si>
    <t>Limpieza y aplicación de RAM-100</t>
  </si>
  <si>
    <t>CBN TDE SEG B - TDR SEG H SOL_6" x 5.584 Km</t>
  </si>
  <si>
    <t>CBN</t>
  </si>
  <si>
    <t xml:space="preserve"> Nivelación de terreno  en área de mocheta para reconstrucción de piso</t>
  </si>
  <si>
    <t>Trampa de envío tubería superficial TDE CBN TDE SLN 31 - TDR SEG B SLN 6"</t>
  </si>
  <si>
    <t>TDR GDO ECO SLN - MP SLN 31 6"</t>
  </si>
  <si>
    <t xml:space="preserve"> Trampa de recibo tubería superficiaTDR OLD MOD I SOLN - BSE SOLN 6"</t>
  </si>
  <si>
    <t>Area de cabezal de la MACROPERA SOLEDAD 549</t>
  </si>
  <si>
    <t>Area de cabezal de la MACROPERA SOLEDAD 529</t>
  </si>
  <si>
    <t>Area de cabezal de la MACROPERA SOLEDAD 594</t>
  </si>
  <si>
    <t>CBN TDE SEG-C TDR SEG A SOL  6"</t>
  </si>
  <si>
    <t>CBN TDE SEG F TDR SEG E SOL 6"</t>
  </si>
  <si>
    <t>Trampa de recibo tubería superficial de GDO MOD I SOLN- ECO SOLN 10"</t>
  </si>
  <si>
    <t xml:space="preserve">CBN TDE SEG D - TDR SEG G  SOL -6 " </t>
  </si>
  <si>
    <t>OLD BSE MOD 1 SLN - BSE SLN 6 x 2.629 KM</t>
  </si>
  <si>
    <t>Trazo y aplicación de pintura en línea</t>
  </si>
  <si>
    <t>TDR 6'' x 10 '' OLD BSE MOD 1 SLN - BSE SLN</t>
  </si>
  <si>
    <t>Cabezal oleogasoducto 6" sol 594</t>
  </si>
  <si>
    <t>Area de válvula  de secciónamiento AC 6"</t>
  </si>
  <si>
    <t xml:space="preserve">Desmalezado en area </t>
  </si>
  <si>
    <t>Trampa de recibo GDO TDE SLN_TDR SOL 691 6" x 3.000 KM</t>
  </si>
  <si>
    <t>TDE ECO SLN - MP SLN 31</t>
  </si>
  <si>
    <t>TDE GDO SLN - TDR SOL 691</t>
  </si>
  <si>
    <t>Trampa de envío CBN TDE SOL SEG F - TDR SOL SEG E KM 0+000 extremo F</t>
  </si>
  <si>
    <t xml:space="preserve"> Interfase de salida CBN TDE SOL SEG F - TDR SOL SEG E KM 0+000 extremo F</t>
  </si>
  <si>
    <t>Interfase de salida CBN TDE SOL SEG F - TDR SOL SEG E KM 3+956 extremo E</t>
  </si>
  <si>
    <t>Trampa de recibo CBN TDE SOL SEG F - TDR SOL SEG E KM 3+956 extremo E</t>
  </si>
  <si>
    <t xml:space="preserve">Inspección y celaje terrestre </t>
  </si>
  <si>
    <t>OLG MP SLN 301 - BSE SOL II_6" x 2.452 Km</t>
  </si>
  <si>
    <t>BATERIA DE SEPARACION SOLEDAD NORTE</t>
  </si>
  <si>
    <t>Medicion de espersores con equipo de ultrasonido Tanque de Almacenamiento SN 4</t>
  </si>
  <si>
    <t>Se realiza limpieza trazo y aplicación de pintura roja en rombos de pictograma de TV-4</t>
  </si>
  <si>
    <t>Tareas Generales</t>
  </si>
  <si>
    <t xml:space="preserve">Desmalezado en  area de acceso a Trampa de Vegas </t>
  </si>
  <si>
    <t>OLG MP SOL 738 - BSE SOL II_4" x 0.477 Km</t>
  </si>
  <si>
    <t>OLG MP SOL 129 - BSE SOL I_4" x 0.667 Km</t>
  </si>
  <si>
    <t>OLG MP SOL 549 - BSE PLB_6-8" x 2.569 Km</t>
  </si>
  <si>
    <t>OLG MP SOL 539 - ENT 6" SOL 549/PLB_6" x 0.089 Km</t>
  </si>
  <si>
    <t>Construccion de piso en Interconexion del Segmento B-H  con E-F en el kilometro 2+705</t>
  </si>
  <si>
    <t>OLG MP GAL 204 - ENT 8" MP GAL 218_8" x 1.179 Km</t>
  </si>
  <si>
    <t>OLG MP SLN 269 - ENT 8" GAL 218/MOD I_4"x 0.634 Km</t>
  </si>
  <si>
    <t>OLG MP SLN 207 - ENT 8" GAL 218/MOD I_4" x 0.734 Km</t>
  </si>
  <si>
    <t>OLG MP SLN 227 - ENT 4-8" SLN 207/GAL 218_4" x 0.240 Km</t>
  </si>
  <si>
    <t>OLG MP SLN 281 - ENT 8" GAL 218/MOD I_4"x .226 Km</t>
  </si>
  <si>
    <t>Interconexión del SEG B-H con SEG F-E</t>
  </si>
  <si>
    <t>2+705</t>
  </si>
  <si>
    <t>Construcción de piso</t>
  </si>
  <si>
    <t>OLG MP SLN 241 - ENT 8" GAL 218/MOD I_4"x 0.628 Km</t>
  </si>
  <si>
    <t>OLG MP SLN 261 - ENT 8" GAL 218/MOD I_4"x 0.014 Km</t>
  </si>
  <si>
    <t>OLG MP GAL 218 - BSE MOD I SLN_8" x 2.889 Km</t>
  </si>
  <si>
    <t>MACROPERA ARAGON 159</t>
  </si>
  <si>
    <t>Actividades de sand blast en exterior de tanque de almacenamiento</t>
  </si>
  <si>
    <t>MACROPERA GALLO 204</t>
  </si>
  <si>
    <t>GDO CBN SLN - CBN SOL 691 6"</t>
  </si>
  <si>
    <t>OLG MP SOL 509 - ENT 8" SOL 549 / PLB 6"</t>
  </si>
  <si>
    <t>OLG MP SOL 529 - ENT 6 " SOL 549 / PLB 6"</t>
  </si>
  <si>
    <t>Trampa de envío 6x10" de MOD-ECOSN</t>
  </si>
  <si>
    <t>Interconexion a oleoducto de 6" cabezal de descarga de bombas MOD1</t>
  </si>
  <si>
    <t>CBN TDE SLN 31 - TDR SEG A SLN_6" x 8.358 Km</t>
  </si>
  <si>
    <t>Interconexion cabezal de colector de separadores de OLD MODI</t>
  </si>
  <si>
    <t>OLD BSE SOL I - BSE MIQ I_8" x 21.300 Km</t>
  </si>
  <si>
    <t>Interfase de salida de cabezal de mp sol 509 old 8"</t>
  </si>
  <si>
    <t>PRIMERO ANILLO DE TV-04 MACROPERA 529</t>
  </si>
  <si>
    <t>BATERIA DE SEPARACION SOLEDAD II</t>
  </si>
  <si>
    <t>BSSII</t>
  </si>
  <si>
    <t>Localización y balizado de líneas existentes en perímetro de Batería de separación Soledad II</t>
  </si>
  <si>
    <t>MACROPERA SOLEDAD 648</t>
  </si>
  <si>
    <t>Localización y sondeos con herramienta manual de LDD dentro del perímetro</t>
  </si>
  <si>
    <t>MACROPERA SOLEDAD 529 CUPULA DE TV-04</t>
  </si>
  <si>
    <t>BATERIA DE SEPARACION SOLEDAD II PRIMERO ANILLO DE TV-03</t>
  </si>
  <si>
    <t>Inspeccion de juntas aislantes  y cruces encamisados</t>
  </si>
  <si>
    <t>GDO BSE SOL I - ECO SOL II_12" x 1.967 Km</t>
  </si>
  <si>
    <t>Levantamiento de perfil de potenciales puntual</t>
  </si>
  <si>
    <t>BATERIA DE SEPARACION SOLEDAD NORTE TV-01 PRIMERI ANILLO</t>
  </si>
  <si>
    <t>BSSN</t>
  </si>
  <si>
    <t>MACROPERA SOLEDAD 676 TV-03</t>
  </si>
  <si>
    <t>Rotulacion, limpieza y trazo de pictograma</t>
  </si>
  <si>
    <t>Llegada LDD mp sn 174(sn 196-arg 67sn 156-sn 152-sn136-sn116) 3"</t>
  </si>
  <si>
    <t>LDL</t>
  </si>
  <si>
    <t>Llegada LDD sn 174(sn 196-arg67-sn156-sn152-sn136-sn116) 4"</t>
  </si>
  <si>
    <t>Llegada LDD mp sn 108(sn106) 3"</t>
  </si>
  <si>
    <t>Llegada 3" LDD de medicion pozo sn 106 y 108</t>
  </si>
  <si>
    <t>GDO BSE SOL II- ECO SOL II 12 "</t>
  </si>
  <si>
    <t>GDO ECO SOL II-BSE SLN -10"</t>
  </si>
  <si>
    <t>Cabezal 4" produccion general MODULO IV</t>
  </si>
  <si>
    <t>MODIV</t>
  </si>
  <si>
    <t>Cabezal 4" de medicion MODULO IV</t>
  </si>
  <si>
    <t>Descarga de liquidos de 4"  (ATM-01) LCV 101 hasta colectores de 6" MODULO IV</t>
  </si>
  <si>
    <t>GDO ECO SOL II - BSE SOL NTE 10 "</t>
  </si>
  <si>
    <t>0+300</t>
  </si>
  <si>
    <t>Colocacion de balizas en el eje del ducto (punto de fuga)</t>
  </si>
  <si>
    <t>Inspeccion de juntas aislantes</t>
  </si>
  <si>
    <t>Colector de 4" cabezal hacia separadores (ATM-1)</t>
  </si>
  <si>
    <t>Colector de 4" cabezal hacia separadores (ATM-2)</t>
  </si>
  <si>
    <t>Linea de 4"x6" entrada de gas aceite del separador (ATM -2)</t>
  </si>
  <si>
    <t>CBN TDE SLN 31 - TDR SEG B SLN 6"</t>
  </si>
  <si>
    <t>GDO BSE  MOD III SLN - ENT MOD IV/SLN 4"</t>
  </si>
  <si>
    <t>OLD BSE MOD I SLN - BSE SLN 6 "</t>
  </si>
  <si>
    <t>OLG MP GAL 204 - ENT 8" MP GAL 218 8"</t>
  </si>
  <si>
    <t>BSEMIVS-P-010 linea de 4x6 entrada de gas/aceite del separador ATM 2</t>
  </si>
  <si>
    <t>BSEMIVSN-P-ATM1 separador vertical atmosférico N1</t>
  </si>
  <si>
    <t>BSEMIVSN-P-ATM2 separador vertical atmosferico N2</t>
  </si>
  <si>
    <t xml:space="preserve">OLG MP SOL676 -BSE SOL II 4-6" </t>
  </si>
  <si>
    <t>OLG MP SOL 594 -BSE SOL II -6"</t>
  </si>
  <si>
    <t>BSEMIVSN-AP-007 Descarga de 6" tanque v. Tv-01 hasta V51</t>
  </si>
  <si>
    <t xml:space="preserve">BSEMIV-AP-008 Descarga de 6" Tanque tv-02 </t>
  </si>
  <si>
    <t xml:space="preserve">BSEMIV-AP-009 Linea de 6"x4" Arreglo para cara de UPV </t>
  </si>
  <si>
    <t>BSEMIV-AP-010 Descarga de líquidos 2"x6" compresor hacia colector de 6"</t>
  </si>
  <si>
    <t>EN PROGRESO POR FALTA DE BARANDAL Y ESCALERA DEL TV</t>
  </si>
  <si>
    <t xml:space="preserve">OLG MP SOL 128 -BSE SOL I -4" </t>
  </si>
  <si>
    <t>OLG MP PLB 286 -MP SOL 505 -6"</t>
  </si>
  <si>
    <t xml:space="preserve">OLG MP SOL 505 -BSE PLB -6" </t>
  </si>
  <si>
    <t>OLG MP SOL 539 -ENT 6"SOL 549/PLB -6"</t>
  </si>
  <si>
    <t>Integridad Mecanica</t>
  </si>
  <si>
    <t>BSEMISN-CE-002 Cabezal de 4"x6" descarga de Bombas</t>
  </si>
  <si>
    <t>BSEMISN-CE-003 Linea de 6"arreglo de bypass</t>
  </si>
  <si>
    <t>BSEMISN-DD-001Dren 3" TDE old 6"</t>
  </si>
  <si>
    <t>BSEMISN-DD-002 Dren 4" tde gdo 10"</t>
  </si>
  <si>
    <t>BSEMIVSN-P- ATM2 Separador atmosferico N.2</t>
  </si>
  <si>
    <t>BSEMIVSN-DD-002 Dren de quemador de 2"</t>
  </si>
  <si>
    <t>BSEMIVSN-DD-001 Dren de carga UPV</t>
  </si>
  <si>
    <t>OLG BSE SOL I - BSE MIQ I 6 -8"</t>
  </si>
  <si>
    <t>MACROPERA SOLEDAD 539 TV-20</t>
  </si>
  <si>
    <t>Trazo y aplicación de pintura en aguila de emblema institucional de TV - 20</t>
  </si>
  <si>
    <t>MACROPERA ARAGON 159 FONDO DE TV-01</t>
  </si>
  <si>
    <t>MACROPERA ARAGON 159 ANILLO 1 DE TV-01</t>
  </si>
  <si>
    <t>BSEMIVSN-GDBP-001 Descarga de 4" gas de ATM1</t>
  </si>
  <si>
    <t>BSEMIVSN-GDBP-002 Colector de 4" gas de separadores V 32,33 hasta V 34</t>
  </si>
  <si>
    <t>OLG MP SOL 128 -BSE SOL I 4 "</t>
  </si>
  <si>
    <t>0+915</t>
  </si>
  <si>
    <t xml:space="preserve">Limpieza manual y aplicación de RAM-100 a tuberia </t>
  </si>
  <si>
    <t xml:space="preserve">GDO BSE SOL I -ECO SOL II 12 " </t>
  </si>
  <si>
    <t>Llegada de 4" x 3 "f.o L.D.D macropera soledad norte 241,261,281</t>
  </si>
  <si>
    <t>Llegada 3" f.o L.D.D macroopera soledad norte 394</t>
  </si>
  <si>
    <t>OLG MP GAL 204 - ENT 6" MP GAL 218 6"</t>
  </si>
  <si>
    <t xml:space="preserve">OLG MP SLN 227 - ENT 4" - 6" SLN 207/GAL 218 4" </t>
  </si>
  <si>
    <t>RECTIFICADOR BATERIA DE SEPARACION SOLEDAD II</t>
  </si>
  <si>
    <t>BSII</t>
  </si>
  <si>
    <t>Inspección y verificación de las condiciones de operación de la estación de impresión de corriente.</t>
  </si>
  <si>
    <t>RECTIFICADIOR LA CAMELIA</t>
  </si>
  <si>
    <t>REC</t>
  </si>
  <si>
    <t>GDO BSE PLB - ECO SOL II 16"</t>
  </si>
  <si>
    <t>BSEMISN-P-003 Llegada de  6x3 " mp gallo 218</t>
  </si>
  <si>
    <t>MODI</t>
  </si>
  <si>
    <t>BSEMISN-P-004 Llegada de 8"x3" mp gallo 218</t>
  </si>
  <si>
    <t>BSEMISN-P-005 Llegada de 3" pozo sol nte 311</t>
  </si>
  <si>
    <t>BSEMISN-P-006 Llegada de 3" mp sn 354 PG</t>
  </si>
  <si>
    <t>BSEMISN-P-007 Llegada de 3" mp sn 354 medicion</t>
  </si>
  <si>
    <t>BSEMISN-P-008 Llegada de 3" mp sn 246</t>
  </si>
  <si>
    <t xml:space="preserve"> km 1+900</t>
  </si>
  <si>
    <t>km 2+315</t>
  </si>
  <si>
    <t xml:space="preserve">Indentificacion de trayecto de linea de 6 "  GDO SOL 691 </t>
  </si>
  <si>
    <t>GDO BSE PLB -ECO SOL II 16"</t>
  </si>
  <si>
    <t>GDO BSE SOL II - ECO SOL II 12 "</t>
  </si>
  <si>
    <t>MACROPERA SOLEDAD NORTE 294 TV-04</t>
  </si>
  <si>
    <t>BSEMISN-P-011 Colector 3 cabezal de medición a separadores</t>
  </si>
  <si>
    <t>BSEMISN-AP-001 Descarga de liquido 4" SVPG-M -01</t>
  </si>
  <si>
    <t>BSEMISN-AP-002 Dren de 3" SVPG-M-01</t>
  </si>
  <si>
    <t>km 2+496</t>
  </si>
  <si>
    <t xml:space="preserve">OLG MP SOL 676 - BSE SOL II 4-6 " </t>
  </si>
  <si>
    <t>BSEMISN-AP-003 Descarga de liquido 4x3" SVPG-M -02</t>
  </si>
  <si>
    <t>BSEMISN-AP-004 Colector de 6" de medición</t>
  </si>
  <si>
    <t>BSEMISN-AP-005 Colector de 6" de producción general</t>
  </si>
  <si>
    <t>OLG MP SOL 594 - BSE SOL II 6</t>
  </si>
  <si>
    <t>OLD BSE SOL I - BSE MIQ I 8"</t>
  </si>
  <si>
    <t>km 18+040</t>
  </si>
  <si>
    <t>Limpieza de tubería con herramienta manual y aplicación de RAM -100</t>
  </si>
  <si>
    <t>GDO 6" CBN SN-SOL 691</t>
  </si>
  <si>
    <t>OLG MP SOL 651 -ENT 6"676/SOL II -4"</t>
  </si>
  <si>
    <t>OLG MP SOL 794 -BSE SOL II 4"</t>
  </si>
  <si>
    <t>OLG MP SOL 128 -BSE SOL I 4"</t>
  </si>
  <si>
    <t>GDO TDE SLN TDR SOL 691 6"</t>
  </si>
  <si>
    <t>km 1+900</t>
  </si>
  <si>
    <t>BSEMIVSN-GDBP-003 Colector de 6 " gas de separadores</t>
  </si>
  <si>
    <t>BSEMIVISN-GDBP-004 Linea de 2" succión de gas hacia compresor</t>
  </si>
  <si>
    <t>OLG MP SOL 505 - BSE PLB 6"</t>
  </si>
  <si>
    <t xml:space="preserve">GDO ECO SOL II - BSE SOL NTE 10" </t>
  </si>
  <si>
    <t xml:space="preserve"> GDO TDE SLN TDR SOL 691 6"</t>
  </si>
  <si>
    <t>km 3+212</t>
  </si>
  <si>
    <t>GDO 6 " CTO BN SN- Sol 691</t>
  </si>
  <si>
    <t>km 3+211</t>
  </si>
  <si>
    <t>BSEMIVSN-GDBP-007 Linea de 4" arreglo de by pas de salida de gas (sección 1)</t>
  </si>
  <si>
    <t>GDO TDE SLN -  TDR SOL 691_6" x 3.000 Km.</t>
  </si>
  <si>
    <t>KM 1+900</t>
  </si>
  <si>
    <t xml:space="preserve">Interconexión 6" SOL 539 a OLG 8" 549 </t>
  </si>
  <si>
    <t xml:space="preserve">Nivelacion de terreno para construccion de piso </t>
  </si>
  <si>
    <t>BSEMIVSN-GDBP-008 L4 arreglo de by pass salida de gas V 46</t>
  </si>
  <si>
    <t>BSEMIVSN-GDBP-009 L4 ducto hacia BSSN</t>
  </si>
  <si>
    <t>BSEMIVSN-GDBP-010 Descarga 4" gas de separador SATM-2</t>
  </si>
  <si>
    <t>OLG MP SOL 269 - ENT 6" GAL 218/MOD I 4"</t>
  </si>
  <si>
    <t>OLG MP SLN 207 -ENT 6" GAL 218/MOD I 4"</t>
  </si>
  <si>
    <t>OLG MP SLN 241-  ENT 6" GAL 218/MOD I 4"</t>
  </si>
  <si>
    <t xml:space="preserve"> OLG MP SLN 281 - ENT 6" GAL 218/MOD I 4"</t>
  </si>
  <si>
    <t>OLD BSE MOD I SLN - BSE SLN 6"</t>
  </si>
  <si>
    <t>GDO BSE MOD IV SLN -BSE SLN -4"</t>
  </si>
  <si>
    <t xml:space="preserve">CBN TDE SLN 31 -TDR SEG SLN -6" </t>
  </si>
  <si>
    <t>GDO BSE MOD III SLN -ENT MOD IV /SLN - 4"</t>
  </si>
  <si>
    <t xml:space="preserve">BSEMIVSN-GDBP-10 Descarga de 4" gas de separador SATM-2 se encuentra perforado el elemento No 4 </t>
  </si>
  <si>
    <t>Mp sn 31 interface de salida de linea de BN 4" km 0+133</t>
  </si>
  <si>
    <t>Mp sn 31 interface de entrada de linea de bn 4"km O+133</t>
  </si>
  <si>
    <t>CBN TDE SEG C- TDR SEG A SOL-6"</t>
  </si>
  <si>
    <t>CBN TDE SEG F -TDR SEG E SOL-6"</t>
  </si>
  <si>
    <t>BSEMIVSN-DA-001  Desfogue de 2" compresor hacia arreglo PSV 102</t>
  </si>
  <si>
    <t>BSEMIVSN-DA-002 Desfogue de 2" separador ATM1</t>
  </si>
  <si>
    <t>MACROPERA SOLEDAD 108</t>
  </si>
  <si>
    <t>Dique para contención en Soledad 108, incluye limpieza de maleza en el área, nivelación de terreno, colocación de cimbra, elaboración y vaciado de concreto.</t>
  </si>
  <si>
    <t xml:space="preserve">CBN TDE SEG D -TDR SEG G SOL 6" </t>
  </si>
  <si>
    <t>CBN TDE SEG B -TDR SEG H SOL -6"</t>
  </si>
  <si>
    <t>BSEMIVSN-DA-004 COLECTOR DE 6"Ø; DESFOGUE  DE GAS (V-39) HACIA QUEMADOR QM-100</t>
  </si>
  <si>
    <t>BSEMIVSN-DA-QM100 Quemador tipo vela</t>
  </si>
  <si>
    <t>GDO TDE SLN - TDR SOL 691 6"</t>
  </si>
  <si>
    <t>CBN TDE SEG B - TDR SEG H SOL 6"</t>
  </si>
  <si>
    <t>BSEMISN-GDBP-003 Colector de 6" gas de separadores</t>
  </si>
  <si>
    <t xml:space="preserve">BSEMISN-GDBP-006 Colector de 6"x4" gas de separadores V 87 </t>
  </si>
  <si>
    <t>Seguimiento al control de actividades diarias (Actualización de archivo de control de anomalías  de celaje terrestre y de integridad mecanica) seguimiento de PAT mensual de avances</t>
  </si>
  <si>
    <t>MACROPERA GALLO 204 TV-01</t>
  </si>
  <si>
    <t xml:space="preserve">EN PROGRESO POR FALTA DE BARANDAL </t>
  </si>
  <si>
    <t>MCROPERA GALLO 204</t>
  </si>
  <si>
    <t>Rotulacion y trazo en tanque de almacenamiento</t>
  </si>
  <si>
    <t>OLG MP SOL -651-ENT 6"SOL-676 SOL II-4"</t>
  </si>
  <si>
    <t>OLG MP SLN 301 -BSE SOL II-6"</t>
  </si>
  <si>
    <t>OLG MP SOL 794-BSE SOL II-4"</t>
  </si>
  <si>
    <t>OLG MP SOL 738-BSE SOL II 4"</t>
  </si>
  <si>
    <t>OLG MP SOL 129-BSE SOL 1 -4"</t>
  </si>
  <si>
    <t>Integridad mecanica</t>
  </si>
  <si>
    <t>BSEMISN-AP-007 Descarga de 6" tanque vertical tv-01</t>
  </si>
  <si>
    <t>BSEMISN-AP-009 Descarga de 6" tanque vertical tv-02</t>
  </si>
  <si>
    <t>BSEMISN-P-004 Llegada8"x3" MP gallo 218</t>
  </si>
  <si>
    <t>BSEMISN-P-008 Llegada de 3 " MP sn 354</t>
  </si>
  <si>
    <t>GDO BSE MOD IV SLN - BSE SLN_4"Ø x 4.927 Km</t>
  </si>
  <si>
    <t xml:space="preserve">Localizacion de linea </t>
  </si>
  <si>
    <t>OLG MP GAL 204 - ENT 6" MP GAL 218_6" x 1.173 Km</t>
  </si>
  <si>
    <t>OLG MP GAL 218 - BSE MOD I SLN_6" x 2.889 Km</t>
  </si>
  <si>
    <t>2+315</t>
  </si>
  <si>
    <t>Trazo y rotulacion de TV-01</t>
  </si>
  <si>
    <t>BSEMIVSN-GDBP-005 Linea 2" descarga de gas de compresor hacia salida de gas</t>
  </si>
  <si>
    <t>BSEMIVSN-GDBP-006 Linea colectora de 4" salida de gas</t>
  </si>
  <si>
    <t>Interconexión del km 2+700 del Segmento CBN TDE SEG F - TDR SEG E SOL_6" x 6.057 Km</t>
  </si>
  <si>
    <t>Actividad de Sand blast y Aplicación de  recubrimientos</t>
  </si>
  <si>
    <t>Interconexión entronque con Oleogasoducto 8" M. Soledad 549-Bat.Sep.Palo blanco</t>
  </si>
  <si>
    <t>3+211</t>
  </si>
  <si>
    <t xml:space="preserve"> GDO SOL 691  KM 1+900    /  KM 2+315</t>
  </si>
  <si>
    <t>Prueba de recubrimientos Ram 100 con equipo holiday</t>
  </si>
  <si>
    <t>OLG MP SOL 129 -BSE SOL I 4"</t>
  </si>
  <si>
    <t>OLG MP SOL 549 -BSE PLB -6-8"</t>
  </si>
  <si>
    <t>OLG MP SLN 269 -ENT 6"GAL 218 /MOD I-4"</t>
  </si>
  <si>
    <t>1+900</t>
  </si>
  <si>
    <t>Relleno de excavacion con herramienta manual</t>
  </si>
  <si>
    <t xml:space="preserve">Líneas de 4" descarga de pipa en BSE SOLEDAD NORTE </t>
  </si>
  <si>
    <t>Valvula de seccionamiento de CBN TDE SLN 31 - TDR SEG B SLN_6”</t>
  </si>
  <si>
    <t>1+332</t>
  </si>
  <si>
    <t>SLN 207 - ENT 6" GAL 218/MOD I_4" x 0.738 Km</t>
  </si>
  <si>
    <t>Apoyo en localizacion de punto para colocacion de VS</t>
  </si>
  <si>
    <t>TV De Macropera SOLEDAD NORTE 294.</t>
  </si>
  <si>
    <t xml:space="preserve">GDO TDE SLN -  TDR SOL 691_6" </t>
  </si>
  <si>
    <t>2+496</t>
  </si>
  <si>
    <t xml:space="preserve">VALVULA DE SECCIONAMIENTO CBN TDE SLN 31 - TDR SEG B SLN_6” km </t>
  </si>
  <si>
    <t>Líneas de descarga de pipa en BSE SOLEDAD NORTE</t>
  </si>
  <si>
    <t>BSN</t>
  </si>
  <si>
    <t>BSEMISN-DA-004 Colector de 4 " desfogue de gas hacia quemador</t>
  </si>
  <si>
    <t>CBN TDE SLN 31 - TDR SEG B SLN_6" km</t>
  </si>
  <si>
    <t>2+231</t>
  </si>
  <si>
    <t>Demolicion de piso y excavacion para trabajos de Medicion de espesores</t>
  </si>
  <si>
    <t>OLD BSE SOL I - BSE MIQ I_8"</t>
  </si>
  <si>
    <t>0+703</t>
  </si>
  <si>
    <t>Area de cabezal OLG MP SOL 129</t>
  </si>
  <si>
    <t>CBN TDE SLN 31 - TDR SEG A SLN_6</t>
  </si>
  <si>
    <t>2+232</t>
  </si>
  <si>
    <t>CBN TDE SOL D - TDR  SOL G 6 x 3.716 km</t>
  </si>
  <si>
    <t>Inspeccion y celaje terrestre de ductos</t>
  </si>
  <si>
    <t>MP SOL 509</t>
  </si>
  <si>
    <t xml:space="preserve">Desmalezado de area en cabezal </t>
  </si>
  <si>
    <t>MP PLB 286</t>
  </si>
  <si>
    <t>MP SOL 539</t>
  </si>
  <si>
    <t>CBN TDE SEG B- TDR SEG H SOL_6" X 5.584 Km</t>
  </si>
  <si>
    <t>5+584</t>
  </si>
  <si>
    <t>Desmalezado de area en acceso TDR SEG B-H</t>
  </si>
  <si>
    <t>ECOSN-GDBP-MC1-E</t>
  </si>
  <si>
    <t>ECOSN</t>
  </si>
  <si>
    <t>Medicion de espesores con equipo de ultrasonido</t>
  </si>
  <si>
    <t>ECOSN-GDBP-MC1-G</t>
  </si>
  <si>
    <t>ECOSN-GDBP-MC1-C</t>
  </si>
  <si>
    <t>MP GALLO 204</t>
  </si>
  <si>
    <t>Rotulacion y trazo en tanque de almacenamiento Aragón 159</t>
  </si>
  <si>
    <t>CBN TDE SEG C - TDR SEG A SOL 6''Ø x 4.762 km</t>
  </si>
  <si>
    <t>CBN SOL SEG F - TDR SOL SEG E_6 x 6.057 Km</t>
  </si>
  <si>
    <t>6+057</t>
  </si>
  <si>
    <t>Desmalezado de area en acceso TDR SEG F-E</t>
  </si>
  <si>
    <t>GDO BSE PLB - ECO SOL II_16 x 4.436 Km</t>
  </si>
  <si>
    <t>1+505</t>
  </si>
  <si>
    <t>Desmalezado de area en acceso válvula de seccionamiento</t>
  </si>
  <si>
    <t>BSEMISN-CE-001</t>
  </si>
  <si>
    <t>MOD I</t>
  </si>
  <si>
    <t>BSEMISN-DA-003</t>
  </si>
  <si>
    <t>Actividades de sand blast en interior de tanque de almacenamiento</t>
  </si>
  <si>
    <t>CBN TDE SEG F - TDR SEG E SOL_6" x 6.057 Km</t>
  </si>
  <si>
    <t>ECOSN-GDBP-MC1-F</t>
  </si>
  <si>
    <t>ECSN</t>
  </si>
  <si>
    <t>Medición de espesores</t>
  </si>
  <si>
    <t>ECOSN-GDBP-MC1-A</t>
  </si>
  <si>
    <t xml:space="preserve">Excavación Manual en interfaces en interfaces de válvula de seccionamiento </t>
  </si>
  <si>
    <t>1+333</t>
  </si>
  <si>
    <t>Limpieza y aplicación de RAM-100 en interfaces</t>
  </si>
  <si>
    <t xml:space="preserve">OLG MP GALLO 204 </t>
  </si>
  <si>
    <t xml:space="preserve">Desmalezado y limpieza con herramienta manual en área de cabezal </t>
  </si>
  <si>
    <t xml:space="preserve">OLG MP GALLO 218 </t>
  </si>
  <si>
    <t>1+179</t>
  </si>
  <si>
    <t>Desmalezado y limpieza con herramienta manual en área de interconexión con OLG MP GALLO 218</t>
  </si>
  <si>
    <t>0+634</t>
  </si>
  <si>
    <t>Desmalezado y limpieza con herramienta manual en área de interconexión con MP 269-GALLO 218</t>
  </si>
  <si>
    <t>INTERCONEXION DE CBN TDE SEG B-G YSEG F-E</t>
  </si>
  <si>
    <t>VALVULA SEG BH 6 "</t>
  </si>
  <si>
    <t>3+846</t>
  </si>
  <si>
    <t>Cabezal OLG MP SOL 794</t>
  </si>
  <si>
    <t>Cabezal OLG MP SOL 738</t>
  </si>
  <si>
    <t>RECTIFICADOR LA CAMELIA</t>
  </si>
  <si>
    <t>Mantenimiento general a rectificador</t>
  </si>
  <si>
    <t>RECTIFICADOR BSE SOL II</t>
  </si>
  <si>
    <t>BSE</t>
  </si>
  <si>
    <t>CBN TDE SEG B _ TDR SEG H SOL 6"</t>
  </si>
  <si>
    <t>Actividades de patrullaje e inspeccion visual</t>
  </si>
  <si>
    <t>Cupula del tanque tv-02 de MODULO IV</t>
  </si>
  <si>
    <t>TV-02 DE MACROPERA GALLO 204</t>
  </si>
  <si>
    <t>Trazo y rotulacion de TV-02</t>
  </si>
  <si>
    <t xml:space="preserve">TV-02 DE MODULO IV </t>
  </si>
  <si>
    <t xml:space="preserve"> TDR SOL 691</t>
  </si>
  <si>
    <t>Área de válvula secciónamiento 10" y 6" km 4+040</t>
  </si>
  <si>
    <t>OLG MP SLN 301 -BSE SOL II -6"</t>
  </si>
  <si>
    <t>OLG MP SOL 738 -BSE SOL II -4"</t>
  </si>
  <si>
    <t>OLG MP SOL 539 - ENT 6 " SOL 549 /PLB -6"</t>
  </si>
  <si>
    <t>Inspección y celaje terrestre de ductos</t>
  </si>
  <si>
    <t>OLG MP SOL 509 - ENT 8" SOL 549/PLB_6" x 0.127 Km</t>
  </si>
  <si>
    <t>OLG MP SOL 529 - ENT 6" SOL 549/PLB_6" x 0.137 Km</t>
  </si>
  <si>
    <t xml:space="preserve"> MP SLN 301 </t>
  </si>
  <si>
    <t xml:space="preserve">MP SLN 207 </t>
  </si>
  <si>
    <t>OLG MP SLN 281 - ENT 6" GAL 218/MOD I_4"x .224 Km</t>
  </si>
  <si>
    <t>Desmalezado en área de cabezal</t>
  </si>
  <si>
    <t>Desmalezado en área de Interconexión y cabezal</t>
  </si>
  <si>
    <t>GDO BSE PLB - ECO SOL II_16" x 4.436 Km.</t>
  </si>
  <si>
    <t>Aplicación de sanblast y aplicación de primario en Válvula de seccionamiento</t>
  </si>
  <si>
    <t>Interfase GDO 16" ECO SOL II</t>
  </si>
  <si>
    <t xml:space="preserve">Excavación Manual </t>
  </si>
  <si>
    <t>Interfase TDR GDO 12" ECO SOL II</t>
  </si>
  <si>
    <t>OLG MP SLN 269 - ENT 8" GAL 218/MOD I -4"</t>
  </si>
  <si>
    <t>OLG MP SLN 207 - ENT 8" GAL 218 /MOD I 4"</t>
  </si>
  <si>
    <t>ZONA NORTE</t>
  </si>
  <si>
    <t>-</t>
  </si>
  <si>
    <t>Apoyo a gestoria en identificacion de puntos sin acceso de diferentes ductos</t>
  </si>
  <si>
    <t>VS KM 3+846</t>
  </si>
  <si>
    <t>OLG MP SLN 227 - ENT 4-8 SLN 207 /GAL 218 - 4 "</t>
  </si>
  <si>
    <t>OLG MP GAL 218-BSE MOD I SLN -8"</t>
  </si>
  <si>
    <t>OLG MP SLN 281 -ENT 8"GAL 218 /MOD I-4"</t>
  </si>
  <si>
    <t>GDO BSE MOD I SLN -ECO SLN 10"</t>
  </si>
  <si>
    <t xml:space="preserve">TV-01 DE MODULO IV </t>
  </si>
  <si>
    <t>Interfase TDR GDO 12"BS SOL 1 - ECO SOL II</t>
  </si>
  <si>
    <t>Interfase de 10" TDR ECO SOL II - BS DE SEP SOL NORTE</t>
  </si>
  <si>
    <t>Interfase GDO BS PLB - ECO SOL II 16"</t>
  </si>
  <si>
    <t xml:space="preserve"> Valvula de seccionamiento de SEG BH 6 "</t>
  </si>
  <si>
    <t>Instalacion de medias cañas</t>
  </si>
  <si>
    <t xml:space="preserve">Trampa de recibo del gasoducto de 16" BSPB-ECSII </t>
  </si>
  <si>
    <t>km 4+436</t>
  </si>
  <si>
    <t>Trampa de recibo del gasoducto de 12" BSS1-ECSII</t>
  </si>
  <si>
    <t>OLG MP SLN 241 -ENT 8"GAL218 MOD I -4"</t>
  </si>
  <si>
    <t>CBN TDE SLN 31-TDR SEG A SLN -6"</t>
  </si>
  <si>
    <t>Trampa de envío GDO BSE SOL II - ECO SOL II_12" x 2.625 Km</t>
  </si>
  <si>
    <t>Excavación manual en área de interfase</t>
  </si>
  <si>
    <t>Trampa de Recibo GDO BSE SOL II - ECO SOL II_12" x 2.625 Km</t>
  </si>
  <si>
    <t>VS GDO ECO SOL II -BSE SLN -10 "</t>
  </si>
  <si>
    <t>4+040</t>
  </si>
  <si>
    <t>Excavación manual</t>
  </si>
  <si>
    <t>Interfase de salida GDO ECO SOL II -BSE SLN -10 "</t>
  </si>
  <si>
    <t>Interfase de entrada GDO ECO SOL II -BSE SLN -10 "</t>
  </si>
  <si>
    <t>Intersafe de bypass GDO ECO SOL II -BSE SLN -10 "</t>
  </si>
  <si>
    <t>Interfase de salida GDO BSE SOL I -ECO SOL II-12" TDE</t>
  </si>
  <si>
    <t>Interfase de entrada en Trampa de recibo del gasoducto de 16" BSPB-ECSII</t>
  </si>
  <si>
    <t>4+436</t>
  </si>
  <si>
    <t>Interface de entrada en Trampa de recibo del gasoducto de 12" BSS1-ECSII</t>
  </si>
  <si>
    <t>Trampa de recibo del gasoducto de 12 " BSSII,-ECSII</t>
  </si>
  <si>
    <t>2+632</t>
  </si>
  <si>
    <t>Interfase de salida en Trampa de recibo del gasoducto de 12" BSS1-ECSII</t>
  </si>
  <si>
    <t xml:space="preserve"> Interfase TDR GDO 12 " ECO SOL</t>
  </si>
  <si>
    <t>Interfase OLD BSE MOD I SLN - 6"  x 2.629 km</t>
  </si>
  <si>
    <t>Interfase OLD 6" A COLECTOR EN BSE SOL NORTE</t>
  </si>
  <si>
    <t>Interfases de TDR del GDO BSE MOD I SLN- ECO SLN 10"</t>
  </si>
  <si>
    <t>Interfase antes del concreto OLD BSE MOD I SLN - 6</t>
  </si>
  <si>
    <t xml:space="preserve"> Interfase de colector de ECO SOL NTE 1</t>
  </si>
  <si>
    <t>MACROPERA COYOTES 184</t>
  </si>
  <si>
    <t>Localizacion de origen y destino de linea de descarga</t>
  </si>
  <si>
    <t xml:space="preserve">Apoyo a OPS en identificacion de linea de 3" </t>
  </si>
  <si>
    <t>TV-1 MACROPERA SOLEDAD NORTE 294</t>
  </si>
  <si>
    <t>Aplicación de sanblast y aplicación de primario en cupula de tv</t>
  </si>
  <si>
    <t>Seguimiento al control de actividades diarias (Actualización de archivo de control de anomalías  de celaje terrestre y de integridad mecanica) seguimiento de PAT mensual de avances, elaboracion y revision de reportes de actividades ejecutadas del mes en curso.</t>
  </si>
  <si>
    <t>PRIMERO ANILLO AL 90% Y CUPULA AL 80%, PENDIENTE TERMINAR POR FALTA DE ACCESO POR PARTE DE PROPIETARIO</t>
  </si>
  <si>
    <t>PENDIENTE POR FALTA DE PERMISO DE ACCESO A PROPIETARIO, ACCESO NUEVAMENTE EL 28-05-2024</t>
  </si>
  <si>
    <t>PENDIENTE POR FALTA DE PERMISO DE ACCESO A PROPIETARIO</t>
  </si>
  <si>
    <t>Obra complementaria</t>
  </si>
  <si>
    <t>OLG MP SOL 738</t>
  </si>
  <si>
    <t>km 0+000</t>
  </si>
  <si>
    <t xml:space="preserve">Limpieza, aplicación de pintura y rotulado de poste tipo R </t>
  </si>
  <si>
    <t>OLG MP SOL 794</t>
  </si>
  <si>
    <t>Alineación, limpieza , aplicación de pintura y rotulado de poste tipo R</t>
  </si>
  <si>
    <t>km 0+500</t>
  </si>
  <si>
    <t>Interfase de salida de la trampa de envio gasoducto de 12" BSSII-ECSII</t>
  </si>
  <si>
    <t>MACROPERA COYOTES 168</t>
  </si>
  <si>
    <t>CBN TDE SLN 691</t>
  </si>
  <si>
    <t>0+383</t>
  </si>
  <si>
    <t xml:space="preserve"> OLG MP SLN 241 ENT 6"</t>
  </si>
  <si>
    <t>0+004</t>
  </si>
  <si>
    <t>OLG MP SLN 241 ENT 8"</t>
  </si>
  <si>
    <t>Interfase de salida de trampa del GDO 10" ECSII-BSS</t>
  </si>
  <si>
    <t>1+001</t>
  </si>
  <si>
    <t>1+161</t>
  </si>
  <si>
    <t>OLG MP SLN 261 - ENT 6" GAL 218/MOD I_4"x 0.016 Km</t>
  </si>
  <si>
    <t>0+016</t>
  </si>
  <si>
    <t>OLG MP SOL 794 - BSE SOL II_4" x 1.722 Km</t>
  </si>
  <si>
    <t>1+712</t>
  </si>
  <si>
    <t>OLG MP SOL 594 - BSE SOL II_6" x 1.130 Km</t>
  </si>
  <si>
    <t>1+169</t>
  </si>
  <si>
    <t>0+542</t>
  </si>
  <si>
    <t>Interfase de salida de la trampa de envio del gasoducto de 16" BSPB-ECSII</t>
  </si>
  <si>
    <t>1+450</t>
  </si>
  <si>
    <t>OLG 6" MP SOL 539</t>
  </si>
  <si>
    <t>0+008</t>
  </si>
  <si>
    <t>OLG MP SOL 549</t>
  </si>
  <si>
    <t>2+555</t>
  </si>
  <si>
    <t xml:space="preserve"> OLG MP SOL 505</t>
  </si>
  <si>
    <t>1+589</t>
  </si>
  <si>
    <t>LINEA DE LLEGADA DE POZO SOLEDAD 1003 A BSESII</t>
  </si>
  <si>
    <t>RECTIFICADOR DE BATERIA DE SEPARACION SOLEDAD II</t>
  </si>
  <si>
    <t>TDE GDO BSE SOL II - ECO SOL II_12" x 2.625 Km</t>
  </si>
  <si>
    <t xml:space="preserve">OLG MP SOL 529 </t>
  </si>
  <si>
    <t>0+003</t>
  </si>
  <si>
    <t>OLG MP SOL 129</t>
  </si>
  <si>
    <t>0+011</t>
  </si>
  <si>
    <t>0+250</t>
  </si>
  <si>
    <t>Interfase de entrada en VS de GDO BSE SOL II - ECO SOL II_12" x 2.625 Km</t>
  </si>
  <si>
    <t xml:space="preserve"> VALV SECC GDO BSE PLB - ECO SOL I I 16 ""</t>
  </si>
  <si>
    <t xml:space="preserve">Trazo y rotulacion </t>
  </si>
  <si>
    <t>Interfase de válvula de seccionamiento 16 "</t>
  </si>
  <si>
    <t xml:space="preserve">r-limpieza y aplicación de pintura </t>
  </si>
  <si>
    <t>Inspeccion de rectificador (impresión de corriente)</t>
  </si>
  <si>
    <t>RECTIFICADOR DE LA CAMELIA</t>
  </si>
  <si>
    <t>GDO BSE PLB - ECO SOL II 16" x 4.436km</t>
  </si>
  <si>
    <t xml:space="preserve"> OLG MP SOL 676 /BSE SOL II  6" </t>
  </si>
  <si>
    <t>3+277</t>
  </si>
  <si>
    <t>2+215</t>
  </si>
  <si>
    <t xml:space="preserve">LIMPIEZA, APLICACION DE RECUBRIMIENTO RAM 100 </t>
  </si>
  <si>
    <t>Interfase de salida en VS de GDO BSE SOL II - ECO SOL II_12" x 2.625 Km</t>
  </si>
  <si>
    <t>Inspeccion visual sobre DDV</t>
  </si>
  <si>
    <t>LINEA DE DESCARGA DE PS691 A BSE SOL II</t>
  </si>
  <si>
    <t>VALVULA DE SECCIONAMIENTO DE GDO BSE PLB - ECO SOL II_16"</t>
  </si>
  <si>
    <t>Relleno de exvacacion</t>
  </si>
  <si>
    <t>VALV SECC KM  LBN 6"" TDE SOL B - TDE SOL H 6"</t>
  </si>
  <si>
    <t>Trazo y rotulacion</t>
  </si>
  <si>
    <t xml:space="preserve">Colocacion de balizas sobre ddv </t>
  </si>
  <si>
    <t>GDO BSE SOL II - ECO SOL II_12" x 2.625 Km</t>
  </si>
  <si>
    <t>Desmalezado de area con herramienta manual</t>
  </si>
  <si>
    <t xml:space="preserve">Suministro de sacos rellenos de material A para soporte de tuberia </t>
  </si>
  <si>
    <t>TRAMPA DE VEGAS DE PS691</t>
  </si>
  <si>
    <t>Trampa de envio GDO 12" BSSII-ECSII</t>
  </si>
  <si>
    <t>Interfase de salida de Trampa de envio GDO 12" BSSI-ECSII</t>
  </si>
  <si>
    <t>Identificacion y colocacion balizas</t>
  </si>
  <si>
    <t>DDV DEL CBN DE PSN1</t>
  </si>
  <si>
    <t>Recorrido e inspeccion de linea</t>
  </si>
  <si>
    <t>OLG MP SLN 207 - ENT 6" GAL 218/MOD I_4" x 0.738 Km</t>
  </si>
  <si>
    <t>OLG MP SLN 227 - ENT 4-6" SLN 207/GAL 218_4" x 0.236 Km</t>
  </si>
  <si>
    <t>Descarga de 6", gas de SVPG/M-01 hacia colector de 6"(V-84)</t>
  </si>
  <si>
    <t>Linea colectora de 3"× 6"Ø, cabezales hacia separador SVPG/ M-01</t>
  </si>
  <si>
    <t>Desfogue de 2"Ø. SVPG/M-01(V-99 Y 98) hacia cabezal de desfogue (V-85)</t>
  </si>
  <si>
    <t>VALV. SECC.KM 1 + 332 CBN TDE MP SLN 31- TDE SEG B SLN 6"</t>
  </si>
  <si>
    <t>TRAZO Y ROTULACION</t>
  </si>
  <si>
    <t xml:space="preserve">Válvula de secciónamiento CBN TDE SLN 31- TDR SEG A 6" </t>
  </si>
  <si>
    <t>Válvula de secciónamiento GDO ECO SOL II - BSE SLN  10 Y 6"</t>
  </si>
  <si>
    <t>4+675</t>
  </si>
  <si>
    <t>Interconexión OLG 6 y 8" MP GALLO 204 a  GALLO 218</t>
  </si>
  <si>
    <t xml:space="preserve">Alimentacion de CBN TDE SLN 31- TDR SEG A 6" </t>
  </si>
  <si>
    <t>1+290</t>
  </si>
  <si>
    <t xml:space="preserve">INTERC. KM. 1+ 690 MP 539- MP SOL 549. OLG MP SOL 549 - BSE PP LB 6"- 8" </t>
  </si>
  <si>
    <t>1+690</t>
  </si>
  <si>
    <t>CBN TDE SLN 31 - TDR SEG A SLN_6" x 8.358 Km Tuberia de registro</t>
  </si>
  <si>
    <t>0+119</t>
  </si>
  <si>
    <t>GDBP-004 Descarga de 3"x2" SVPG-M-01 hasta psv -102 y v-100</t>
  </si>
  <si>
    <t>Separador vertical de P.G/MED-01</t>
  </si>
  <si>
    <t>4+260 al 4+350</t>
  </si>
  <si>
    <t>4+844</t>
  </si>
  <si>
    <t>OLG MP SLN 269 - ENT 6" GAL 218/MOD I_4"x 0.634 Km</t>
  </si>
  <si>
    <t>OLG MP SLN 241 - ENT 6" GAL 218/MOD I_4"x 0.628 Km</t>
  </si>
  <si>
    <t xml:space="preserve"> Linea de descarga de pipas 4" en BSE SOL II</t>
  </si>
  <si>
    <t>Aplicación de Sandblast y recubrimiento</t>
  </si>
  <si>
    <t>Separador vertical de P.G/MED-02</t>
  </si>
  <si>
    <t xml:space="preserve"> GDO BSE PLB - ECO SOL II 16"</t>
  </si>
  <si>
    <t xml:space="preserve">CBN 6" TDE SOL B- TDR SOL H 6" </t>
  </si>
  <si>
    <t>Cabezal OLG 6" sol 594 a BS SOL II</t>
  </si>
  <si>
    <t>LINEA COLECTORA DE 3"×4"×6" DE DIAMETRO HACIA SEPARADOR SVPG/M-02</t>
  </si>
  <si>
    <t>CBN TDE SEG B - TDR SEG H SOL 6" X 5.584 km</t>
  </si>
  <si>
    <t>Interconexión OLG 4 a 6" MP SOL 676 - BSS SOL II</t>
  </si>
  <si>
    <t>Válvula de secciónamiento 10 " y 6" GDO ECO SOL II - BSE SLN km 4+04 y km 1+581</t>
  </si>
  <si>
    <t>BSEMISN GDBP-002 Descarga de 6x4" gas de  SVPG/M-002 hacia el colector de 6" ( V-81)</t>
  </si>
  <si>
    <t>OLD BSE MOD I SLN - BSE SLN_6" x 2.629 Km</t>
  </si>
  <si>
    <t>Identificacion de lineas sobre derecho de vía</t>
  </si>
  <si>
    <t>TDE GDO ECO SOL II - BSE SLN_10" x 7.535 Km</t>
  </si>
  <si>
    <t>MACROPERA GALLO 204 TV-01 (FONDO PRIMER ANILLO DE TV)</t>
  </si>
  <si>
    <t>BSEMISN-DD-003 DREEN DE 4" QUEMADOR</t>
  </si>
  <si>
    <t>BSEMISN-DD-004 Dren 3"x2" cabezal de succión de bombas</t>
  </si>
  <si>
    <t xml:space="preserve">Cabezal OLG 6" MP SOL 529 - BS PLB </t>
  </si>
  <si>
    <t>Cabezal OLG MP SOL 549 - BS PLB 6y8" x 2.569 km</t>
  </si>
  <si>
    <t>Interconexión OLD 6 y 8 " x 21.3 km  Sol 1 y BS miquetla</t>
  </si>
  <si>
    <t xml:space="preserve"> CBN TDE  F -  TDR SEG E SOL  6" x 6 .057</t>
  </si>
  <si>
    <t>OLG MP SOL 651 - ENT 6" SOL 676/SOL II_4"x 0.185 Km</t>
  </si>
  <si>
    <t>OLG MP SOL 128 - BSE SOL I_4" x 1.091 Km</t>
  </si>
  <si>
    <t>TDE GDO 12" x 2.625  KM BAT SEP SOL II - ECO SOL  II</t>
  </si>
  <si>
    <t xml:space="preserve"> BSEMISN-DA-001 desfogue de 2" SVPG/M02</t>
  </si>
  <si>
    <t>BSEMISN-GDBP-001 Descarga de 3"x2" SVPG/M02</t>
  </si>
  <si>
    <t>Interfase de entrada de V.S del GDO 10" ECSII-BSSN</t>
  </si>
  <si>
    <t>Interfase de salida de V.S del GDO 10" ECSII-BSSN</t>
  </si>
  <si>
    <t>Interfase de salida de by pass de la V.S GDO 10" ECSII-BSSN</t>
  </si>
  <si>
    <t>Valvula de seccionamiento GDO 6" Circuito de BN soledad norte- soledad 691</t>
  </si>
  <si>
    <t>1+581</t>
  </si>
  <si>
    <t>LBN SLN 145 de trineo de BN hacia trampa toteco 10"</t>
  </si>
  <si>
    <t xml:space="preserve">Localizacion de origen y destino de linea </t>
  </si>
  <si>
    <t>Trineo de BN hacia destino</t>
  </si>
  <si>
    <t>LDD 3" PSN145 A BSE SOLEDAD NORTE I</t>
  </si>
  <si>
    <t>Localizacion de ductos</t>
  </si>
  <si>
    <t>Interfase de salida de VS GDO BSE PLB - ECO SOL II_16" x 4.436 Km</t>
  </si>
  <si>
    <t>Interfase de entrada de VS GDO ECO SOL II - BSE SLN_10" x 7.535 Km</t>
  </si>
  <si>
    <t>Interfase de salida de VS GDO ECO SOL II - BSE SLN_10" x 7.535 Km</t>
  </si>
  <si>
    <t>BY-PASS de VS GDO ECO SOL II - BSE SLN_10" x 7.535 Km</t>
  </si>
  <si>
    <t>OLG MP SOL 676 - BSE SOL II</t>
  </si>
  <si>
    <t>Mantenimiento a postes tipo R</t>
  </si>
  <si>
    <t>2 postes</t>
  </si>
  <si>
    <t>OLG MP PLB 286 - MP SOL 505</t>
  </si>
  <si>
    <t>BSESN-P-015 colector de 6" producción general</t>
  </si>
  <si>
    <t>BSNI</t>
  </si>
  <si>
    <t>BSESN-P-016 colectorr de 6" de medición</t>
  </si>
  <si>
    <t>Trampa de envío del  GDO BSE SOL II - ECO SOL II_12" x 2.625 Km.</t>
  </si>
  <si>
    <t>OLG MP PLB 286 - MP SOL 505 6"</t>
  </si>
  <si>
    <t xml:space="preserve">3 POSTES </t>
  </si>
  <si>
    <t>OLG MP GALLO 218 DE 6"</t>
  </si>
  <si>
    <t>OLG MP GALLO 218 DE 8"</t>
  </si>
  <si>
    <t>2 POSTES</t>
  </si>
  <si>
    <t>OLG  MP GALLO 204</t>
  </si>
  <si>
    <t>1 POSTE</t>
  </si>
  <si>
    <t>BSESN-P-017 Llegada de pozo soledad norte 284,286,288</t>
  </si>
  <si>
    <t>BSESN-P-018 Llegada de pozo soledad norte 77</t>
  </si>
  <si>
    <t>BSESN-P-019 Llegada de pozo soledad norte 338,358,376,378</t>
  </si>
  <si>
    <t>OLD BSE SOL II - ENT SOL I/MIQ 6"</t>
  </si>
  <si>
    <t xml:space="preserve"> Interfase de entrada y salida válvula de secciónamiento GDO TDE SLN - TDR SOL 691 6"</t>
  </si>
  <si>
    <t>Interfase del SEG BH CON SEG F E</t>
  </si>
  <si>
    <t>LLEGADA DE 4" POZO SN 5</t>
  </si>
  <si>
    <t>BSE SOL NORTE</t>
  </si>
  <si>
    <t>LLEGADA DE 4" POZO SN 25</t>
  </si>
  <si>
    <t>LLEGADA DE 3" POZO SN 7</t>
  </si>
  <si>
    <t>LLEGADA DE 3" POZO SN 23</t>
  </si>
  <si>
    <t xml:space="preserve">OLD BSE SOL ll - ENT SOL l / MIQ 6. " </t>
  </si>
  <si>
    <t>des</t>
  </si>
  <si>
    <t>OLD BSE SOL II - ENT SOL I MIQ 6"</t>
  </si>
  <si>
    <t>OLD BSE PLB - ENT SOL I/MIQ 6" en el KM</t>
  </si>
  <si>
    <t>OLD BSE SOL II -ENT SOL I MIQ 6" KM</t>
  </si>
  <si>
    <t>Interfase de llegada VS GDO TDE SLN-TDR SOL 691 6x3.000 KM</t>
  </si>
  <si>
    <t>Interfase de salida VS GDO TDE SLN-TDR SOL 691 6x3.000 KM</t>
  </si>
  <si>
    <t>RETIRO DE RECUBRIMIENTO</t>
  </si>
  <si>
    <t xml:space="preserve">Sand Blast </t>
  </si>
  <si>
    <t>TV-4 DE BATERIA DE SEPARACION SOLEDAD NORTE I</t>
  </si>
  <si>
    <t>Actividades de Sand Blast y aplicación de recubrimiento</t>
  </si>
  <si>
    <t>OLD 6" BSP - INTER. km 0+500</t>
  </si>
  <si>
    <t>OLD 6" INTER. km 2+550</t>
  </si>
  <si>
    <t>GAS 6" TE SEG C -  TR SEG A. km 4+893</t>
  </si>
  <si>
    <t>CBN TDE SEG C - TDR SEG A SOL_6" x 4.762 Km</t>
  </si>
  <si>
    <t>LDD MP SLN 46</t>
  </si>
  <si>
    <t>LDD MP SLN 26</t>
  </si>
  <si>
    <t>LDD MP SLN 66</t>
  </si>
  <si>
    <t>Interfase de entrada de Interconexion SEG FE-BH KM 2.601</t>
  </si>
  <si>
    <t>Interfase de salida de Interconexion SEG FE-BH KM 2.601</t>
  </si>
  <si>
    <t>TDR GDO SLN - MP SLN 31 6"  km 1+485</t>
  </si>
  <si>
    <t xml:space="preserve">Interconexión MP SLN  207 , 227 a  GALLO 204 ,218  km0+720  </t>
  </si>
  <si>
    <t>BSESN-P-060 cabezal de medicion de 8"</t>
  </si>
  <si>
    <t>CBN TDE SEG D - TDR SEG G SOL_6" x 3.716 Km</t>
  </si>
  <si>
    <t xml:space="preserve"> SVPG Medición 1 y SVPG Medición 2 </t>
  </si>
  <si>
    <t>LDD de pozo a cabezal de recolección del S648, S319, S339 y S628</t>
  </si>
  <si>
    <t>UCD-AP-007 COLECTOR DE 6" CARGA A TV-4</t>
  </si>
  <si>
    <t>UDC-GCO-020 LINEA DE 2" GAS COMBUSTIBLE</t>
  </si>
  <si>
    <t>SHPG-01 Y SEPARADOR 8A Y 5A</t>
  </si>
  <si>
    <t xml:space="preserve">GDO BSE PLB -ECO SOL II 16" </t>
  </si>
  <si>
    <t>ECOSN-GCO-021 Linea de 2" gas combustible</t>
  </si>
  <si>
    <t>ECOSN-GCO-021 Linea de 2" cabezal de distribución de gas combustible</t>
  </si>
  <si>
    <t>ECOSN-GCO-006 Linea de 4 " carga de gas combustible a filtro coalescedor con derivación 1"</t>
  </si>
  <si>
    <t xml:space="preserve"> DDV de la línea BN SLN 23</t>
  </si>
  <si>
    <t>Filtros tipo canasta del patin de medicion F01 Y F02</t>
  </si>
  <si>
    <t>ECOSN-GCO-019 Linea de 2" carga de gas combustible</t>
  </si>
  <si>
    <t>ECOSN-GCO-008 Linea de 4 " de valvula de control PCV-04 a valvula de compuerta</t>
  </si>
  <si>
    <t>ECOSN-GCO-007 Linea de 4" descarga del filtro coalescedor</t>
  </si>
  <si>
    <t>OLG MP SOL 129 /BSE SOL I 4"</t>
  </si>
  <si>
    <t>OLG MP SOL 539 /ENT 6"SOL 549 /PLB 6"</t>
  </si>
  <si>
    <t>OLG MP SOL 509/ENT 8"SOL 549/PLB_6"</t>
  </si>
  <si>
    <t>OLG MP SOL 529 _ENT 6"SOL 549/PLB_6"</t>
  </si>
  <si>
    <t>TANQUE TV-4</t>
  </si>
  <si>
    <t>LDD BN DE PSN23</t>
  </si>
  <si>
    <t>ECOSN-GCO-002 Linea de 4" cabezal gas combustible de válvula de control PSV-01 a valvula de compuerta</t>
  </si>
  <si>
    <t>ECOSN-GCO-001 Linea de 4" cabezal de gas combustible a valvula de control</t>
  </si>
  <si>
    <t>Área de interfase de 10" y 6" TDE MODI</t>
  </si>
  <si>
    <t>Interfase TDE 10" MODI</t>
  </si>
  <si>
    <t xml:space="preserve">   Interconexión Oleoducto 6" Cabezal de Descarga de Bombas- Módulo I</t>
  </si>
  <si>
    <t xml:space="preserve">ECOSN-GCO-010 Linea de 4 " cabezal de gas combustible </t>
  </si>
  <si>
    <t>ECOSN-GCO-011 Linea de 4 " By pass de cabezal  carga de gas combustible de  Motocompresores MCA-01 y MCA-02</t>
  </si>
  <si>
    <t>ECOSN-GCO-015 linea de 4"By pass de cabezal carga de gas combustible De motocompresores MCA-03 Y MCA-04</t>
  </si>
  <si>
    <t>INTERIOR DE TANQUE TV-4 (PISO)</t>
  </si>
  <si>
    <t xml:space="preserve"> GDO BSE PLB - ECO SOL II 16"  km 4+054 </t>
  </si>
  <si>
    <t>LDD del pozo SOL 646</t>
  </si>
  <si>
    <t>pendiente el sondeo para con herramienta manual para confirmar la.imterconexiom del pozo SOL 646 con el 642</t>
  </si>
  <si>
    <t>Interfase de entrada del OLD BSE MOD I SLN - BSE SLN 6"</t>
  </si>
  <si>
    <t xml:space="preserve"> Interfase de salida de trampa de envio GDO 10" BSM1-ECSN</t>
  </si>
  <si>
    <t xml:space="preserve">ECOSN-GCO-026 Linea de 2" cabezal de gas combustible </t>
  </si>
  <si>
    <t>Carrete de tubería de 6" de Módulo 1 en BSN</t>
  </si>
  <si>
    <t>Líneas de Cabezal de llegada MP SN 331=336=352 MED 3"</t>
  </si>
  <si>
    <t>LDD</t>
  </si>
  <si>
    <t>VALVULA DE SECCIONAMIENTO GDO BSE PLB - ECO SOL II_16" x 4.436 Km</t>
  </si>
  <si>
    <t>INTERFASE DE ENTRADA VALVULA DE SECCIONAMIENTO GDO BSE PLB - ECO SOL II_16" x 4.436 Km</t>
  </si>
  <si>
    <t>Válvula   V- 78 DE MODULO I</t>
  </si>
  <si>
    <t>Linea de 2": DESFOGUE DE GAS 2"</t>
  </si>
  <si>
    <t>ECOSN-GCO-014 Linea de 4" carga de gas combustible de arranque del motocompresor MCA-02</t>
  </si>
  <si>
    <t>ECOSN-GCO-012 Linea de 4" cabezal de carga de gas combustible de motocompresores MCA-01 y MCA-02</t>
  </si>
  <si>
    <t>TDE DE GDO BSE MOD I SLN - ECO SLN_10" x 2.644 Km</t>
  </si>
  <si>
    <t>TDE DE OLD BSE MOD I SLN - BSE SLN_6" x 2.629 Km</t>
  </si>
  <si>
    <t>LÍNEA DE 3"Ø DE VÁLVULA PSV-10 HASTA LÍNEA DE 8"Ø CABEZAL DE DESFOGUE DE ALTA PRESIÓN</t>
  </si>
  <si>
    <t>LÍNEA DE 4"Ø DESCARGA DEL TANQUE SEPARADOR DE GAS DE ARRANQUE Y COMBUSTIBLE A CABEZAL DE GAS COMBUSTIBLE</t>
  </si>
  <si>
    <t>LÍNEA DE 2"Ø DE VÁLVULA PSV-05 HASTA LÍNEA DE 8"Ø CABEZAL DE DESFOGUE DE ALTA PRESIÓN</t>
  </si>
  <si>
    <t>LÍNEA DE 6"Ø LÍNEA DE CARGA DE GAS A TANQUE SEPARADOR DE GAS DE ARRANQUE Y COMBUSTIBLE</t>
  </si>
  <si>
    <t>LÍNEA DE 3/4"Ø LÍNEA DE DISTRIBUCIÓN DE GAS COMBUSTIBLE AL SEPARADOR DE GAS DE SUCCIÓN 90-271-TSC-01</t>
  </si>
  <si>
    <t>LÍNEA DE 3"Ø DE VÁLVULA PSV-03 HASTA LÍNEA DE 8"Ø CABEZAL DE DESFOGUE DE ALTA PRESIÓN</t>
  </si>
  <si>
    <t>LÍNEA DE 2"Ø CABEZAL DE INSTRUMENTACIÓN DEL TANQUE SEPARADOR DE GAS DE ARRANQUE Y COMBUSTIBLE</t>
  </si>
  <si>
    <t>Interfase OLG  4- 6"  MP SOL 676 - BS SOL II</t>
  </si>
  <si>
    <t>Interfase  MP SOL 301 y 1003</t>
  </si>
  <si>
    <t>Punto de fuga en el km 1+400 OLD SOL 549-BSPB</t>
  </si>
  <si>
    <t>GDO BSE MOD I SLN - ECO SLN 10"</t>
  </si>
  <si>
    <t>0+015</t>
  </si>
  <si>
    <t>Suministro y remplazo de poste tipo R</t>
  </si>
  <si>
    <t>POZO SOLEDAD NORTE 206 TRINEO DE BN DE 2"</t>
  </si>
  <si>
    <t>ECOSN-CDB-008 LINEA DE 3" DE CONDENSADOS DE BAJA PRESION</t>
  </si>
  <si>
    <t>ECOSN-CDB-010 LINEA DE 3" DESCARGA DE LIQUIDOS DEL SEPARADOR DE GAS</t>
  </si>
  <si>
    <t>ECOSN-CDB-004 LINEA DE 2" DESCARGA DE CONDENSADOS DE BAJA PRESIÓN</t>
  </si>
  <si>
    <t>ECOSN-CDB-013 LINEA DE 2" INTERCONEXIÓN DE LINEA  DESCARGA DE LIQUIDOS</t>
  </si>
  <si>
    <t>Area de acceso y CBN TDE SEG B - TDR SEG H SOL 6" x km 5.584</t>
  </si>
  <si>
    <t>Área de cabezal OLG 6" SOL 594 a BS SOL II</t>
  </si>
  <si>
    <t>Área de válvula de secciónamiento km 1+505 GDO BSE PLB - ECO SOL II 16 "</t>
  </si>
  <si>
    <t>Interfase de entrada PSN 206 y 204 en el trineo de BN 2"</t>
  </si>
  <si>
    <t>Cabezales de llegadas de en BSESll</t>
  </si>
  <si>
    <t>BSESII</t>
  </si>
  <si>
    <t>Interfase de salida de la trampa de envio old 6" MODI-BSENI km 0+000</t>
  </si>
  <si>
    <t>Trineo de BN de los pozos sn 204 y sn 206</t>
  </si>
  <si>
    <t>Área de válvula secciónamiento km 3+846 LBN 6" TDE SOL B- TDR SOL H 6"</t>
  </si>
  <si>
    <t>Válvula de secciónamiento GDO ECO SOL II - BSE SLN 10 y 6" km 4+040</t>
  </si>
  <si>
    <t>MP SOL 651 - BS SOL II</t>
  </si>
  <si>
    <t>OLG 4" MP SOL 651 - interconexión SOL 676  a BS SOL II</t>
  </si>
  <si>
    <t>Interfase de salida (tierra-aire) en la alimentación de BN 2" de los pozos SLN 204 y 206</t>
  </si>
  <si>
    <t>SALIDA DE GAS BAT. SOL I- II Y PB. A EST. COMP. SOL NTE  10"</t>
  </si>
  <si>
    <t>Interfase de salida de trineo de BN del pozo sn 206</t>
  </si>
  <si>
    <t>Interfase de salida del trineo de BN del pozo sn 204</t>
  </si>
  <si>
    <t>PJP5</t>
  </si>
  <si>
    <t>PJP6</t>
  </si>
  <si>
    <t>PJP7</t>
  </si>
  <si>
    <t>PJP8</t>
  </si>
  <si>
    <t>PJP9</t>
  </si>
  <si>
    <t>PJP10</t>
  </si>
  <si>
    <t>PJP11</t>
  </si>
  <si>
    <t>PJP12</t>
  </si>
  <si>
    <t>PJP13</t>
  </si>
  <si>
    <t>PJP14</t>
  </si>
  <si>
    <t>PJP15</t>
  </si>
  <si>
    <t>PJP16</t>
  </si>
  <si>
    <t>PJP17</t>
  </si>
  <si>
    <t>PJP18</t>
  </si>
  <si>
    <t>PJP19</t>
  </si>
  <si>
    <t>PJP20</t>
  </si>
  <si>
    <t>PJP21</t>
  </si>
  <si>
    <t>PJP22</t>
  </si>
  <si>
    <t>PJP23</t>
  </si>
  <si>
    <t>PJP24</t>
  </si>
  <si>
    <t>PJP25</t>
  </si>
  <si>
    <t>PJP26</t>
  </si>
  <si>
    <t>PJP27</t>
  </si>
  <si>
    <t>PJP28</t>
  </si>
  <si>
    <t>PJP29</t>
  </si>
  <si>
    <t>PJP30</t>
  </si>
  <si>
    <t>PJP31</t>
  </si>
  <si>
    <t>PJP32</t>
  </si>
  <si>
    <t>PJP33</t>
  </si>
  <si>
    <t>PJP34</t>
  </si>
  <si>
    <t>PJP35</t>
  </si>
  <si>
    <t>PJP36</t>
  </si>
  <si>
    <t>PJP37</t>
  </si>
  <si>
    <t>PJP38</t>
  </si>
  <si>
    <t>PJP39</t>
  </si>
  <si>
    <t>PJP40</t>
  </si>
  <si>
    <t>PJP41</t>
  </si>
  <si>
    <t>PJP42</t>
  </si>
  <si>
    <t>PJP43</t>
  </si>
  <si>
    <t>PJP44</t>
  </si>
  <si>
    <t>PJP45</t>
  </si>
  <si>
    <t>PJP46</t>
  </si>
  <si>
    <t>PJP47</t>
  </si>
  <si>
    <t>PJP48</t>
  </si>
  <si>
    <t>PJP49</t>
  </si>
  <si>
    <t>PJP50</t>
  </si>
  <si>
    <t>PJP51</t>
  </si>
  <si>
    <t>PJP52</t>
  </si>
  <si>
    <t>PJP53</t>
  </si>
  <si>
    <t>PJP54</t>
  </si>
  <si>
    <t>PJP55</t>
  </si>
  <si>
    <t>PJP56</t>
  </si>
  <si>
    <t>PJP57</t>
  </si>
  <si>
    <t>PJP58</t>
  </si>
  <si>
    <t>PJP59</t>
  </si>
  <si>
    <t>PJP60</t>
  </si>
  <si>
    <t>PJP61</t>
  </si>
  <si>
    <t>PJP62</t>
  </si>
  <si>
    <t>PJP63</t>
  </si>
  <si>
    <t>PJP64</t>
  </si>
  <si>
    <t>PJP65</t>
  </si>
  <si>
    <t>PJP66</t>
  </si>
  <si>
    <t>PJP67</t>
  </si>
  <si>
    <t>PJP68</t>
  </si>
  <si>
    <t>PJP69</t>
  </si>
  <si>
    <t>PJP70</t>
  </si>
  <si>
    <t>PJP71</t>
  </si>
  <si>
    <t>PJP72</t>
  </si>
  <si>
    <t>PJP73</t>
  </si>
  <si>
    <t>PJP74</t>
  </si>
  <si>
    <t>PJP75</t>
  </si>
  <si>
    <t>PJP76</t>
  </si>
  <si>
    <t>PJP77</t>
  </si>
  <si>
    <t>PJP78</t>
  </si>
  <si>
    <t>PJP79</t>
  </si>
  <si>
    <t>PJP80</t>
  </si>
  <si>
    <t>PJP81</t>
  </si>
  <si>
    <t>PJP82</t>
  </si>
  <si>
    <t>PJP83</t>
  </si>
  <si>
    <t>PJP84</t>
  </si>
  <si>
    <t>PJP85</t>
  </si>
  <si>
    <t>PJP86</t>
  </si>
  <si>
    <t>PJP87</t>
  </si>
  <si>
    <t>PJP88</t>
  </si>
  <si>
    <t>PJP89</t>
  </si>
  <si>
    <t>PJP90</t>
  </si>
  <si>
    <t>PJP91</t>
  </si>
  <si>
    <t>PJP92</t>
  </si>
  <si>
    <t>PJP93</t>
  </si>
  <si>
    <t>PJP94</t>
  </si>
  <si>
    <t>PJP95</t>
  </si>
  <si>
    <t>PJP96</t>
  </si>
  <si>
    <t>PJP97</t>
  </si>
  <si>
    <t>PJP98</t>
  </si>
  <si>
    <t>PJP99</t>
  </si>
  <si>
    <t>PJP100</t>
  </si>
  <si>
    <t>PJP101</t>
  </si>
  <si>
    <t>PJP102</t>
  </si>
  <si>
    <t>PJP103</t>
  </si>
  <si>
    <t>PJP104</t>
  </si>
  <si>
    <t>PJP105</t>
  </si>
  <si>
    <t>PJP106</t>
  </si>
  <si>
    <t>PJP107</t>
  </si>
  <si>
    <t>PJP108</t>
  </si>
  <si>
    <t>PJP109</t>
  </si>
  <si>
    <t>Cabezal de llegada linea P. Sol. 671, 672, 691, 692, 306 en BSESll</t>
  </si>
  <si>
    <t>PJP110</t>
  </si>
  <si>
    <t>PJP111</t>
  </si>
  <si>
    <t>PJP112</t>
  </si>
  <si>
    <t>PJP113</t>
  </si>
  <si>
    <t>PJP114</t>
  </si>
  <si>
    <t>PJP115</t>
  </si>
  <si>
    <t>PJP116</t>
  </si>
  <si>
    <t>PJP117</t>
  </si>
  <si>
    <t>Cabezales de Llegada de Pozos BSESII</t>
  </si>
  <si>
    <t>Trampa de envio 10 " x 14"</t>
  </si>
  <si>
    <t>GDO BSE PLB-ECO SOL II_16" x 4.436 Km</t>
  </si>
  <si>
    <t>GDO BSE SOL I -ECO SOL II_12"x1.967Km</t>
  </si>
  <si>
    <t>OLG MP SOL 128- BS SOL I_4" x 1.091 Km</t>
  </si>
  <si>
    <t xml:space="preserve"> OLG  MP SOL 129 - BS SOL I_4" x 0.667 Km</t>
  </si>
  <si>
    <t>CBN SOL SEG B - SOL SEG H_6" x 5.584 Km</t>
  </si>
  <si>
    <t xml:space="preserve"> OLG MP SOL 549 -BS PLB  6" - 8" x 2.569 km</t>
  </si>
  <si>
    <t>MP SN 204 Y 206</t>
  </si>
  <si>
    <t>ECOSN-CDB-002</t>
  </si>
  <si>
    <t>Cabezal de recolección OLG MP SLN 301 - BSE SOL II</t>
  </si>
  <si>
    <t>Cabezal OLG 6 " MP SOL 505 a BS PLB</t>
  </si>
  <si>
    <t>Cabezal OLG MP SOL 509 y área de TV - 2</t>
  </si>
  <si>
    <t>Oleoducto 8" x 21.3 km interconexión BS SOL I y ll  a BS miquetla</t>
  </si>
  <si>
    <t>ECOSN-GCO-018 linea de 4"carga de gas combustible arranque del motocompresor</t>
  </si>
  <si>
    <t>INTERFASE DE ENTRADA A CABEZAL DE BSESII</t>
  </si>
  <si>
    <t>Achique de excavacion</t>
  </si>
  <si>
    <t>Area de inserto para niple de evaluación en colector de 8"-6" en MP soledad 549</t>
  </si>
  <si>
    <t>ECOSN-GCO-023 Linea de 3/4 de distribución de gas combustible</t>
  </si>
  <si>
    <t>ECOSN-DA-007 Linea de 6" segunda etapa de comprecion hasta cabezal de desfogue de alta presion</t>
  </si>
  <si>
    <t xml:space="preserve">Interfase de entrada  cabezal BS SOL II </t>
  </si>
  <si>
    <t>Área de cabezal y TV - 01 OLG MP SOL 539</t>
  </si>
  <si>
    <t>Interconexión OLG MP SOL 539 km 0. 089 -- ENT  6" SOL 549</t>
  </si>
  <si>
    <t>ECOSN-GCO-031 Linea de 2" Linea de distribución de gas combustible</t>
  </si>
  <si>
    <t>ECOSN-DA-004 L4" de valvula psv-002 hasta linea de 8" cabezal de desfogue</t>
  </si>
  <si>
    <t>ECOSN-DA-014 Linea de 2" de tercera etapa de comprecion del moto compresor MC4</t>
  </si>
  <si>
    <t>Linea del PSN145</t>
  </si>
  <si>
    <t>Localizacion de posible punto de fuga</t>
  </si>
  <si>
    <t>Área de acceso a trampa de Vegas</t>
  </si>
  <si>
    <t>Área de trampa de envío GDO TDE SLN - TDR SOL 691 x 3000 km</t>
  </si>
  <si>
    <t>Válvula de secciónamiento CBN TDE SLN 31 - TDR SEG A 6" km 1+331</t>
  </si>
  <si>
    <t>Área alimentación de gas BN de 3 a 4" MP SLN km 1+290</t>
  </si>
  <si>
    <t>ECOSN-DA-009 Linea de 6" de segunda etapa de compresor hasta cabezal de desfogue de alta presion</t>
  </si>
  <si>
    <t>ECOSN-DA-019 Linea de 3" desfogue del tanque receptor de condensados</t>
  </si>
  <si>
    <t>Cabezal OLG 6 y 8" MP GALLO 204</t>
  </si>
  <si>
    <t>Cabezal OLG MP GALLO 218</t>
  </si>
  <si>
    <t>Interconexión oleogas 6 y 8" MP GALLO 218 a 204</t>
  </si>
  <si>
    <t xml:space="preserve">Interconexión MP SLN 269 4" a GALLO 204  218 </t>
  </si>
  <si>
    <t>Cabezal de producción y medición MP SLN 207</t>
  </si>
  <si>
    <t>Cabezal de producción y medición MP SLN 227</t>
  </si>
  <si>
    <t>ECOSN-DA- 021 Descarga del separador de condensados</t>
  </si>
  <si>
    <t>ECOSN-DA-018 Linea de 3" interconexión entre cabezal de desfogue de lata presion</t>
  </si>
  <si>
    <t>MP SOLEDAD 549-BSE PALO BLANCO</t>
  </si>
  <si>
    <t>Recorrido con Gestoria de OPS</t>
  </si>
  <si>
    <t>GDO 16 " km 1+800</t>
  </si>
  <si>
    <t>SEPARADOR DE PG 1</t>
  </si>
  <si>
    <t>BSEPB</t>
  </si>
  <si>
    <t>SEPARADOR DE PG 2</t>
  </si>
  <si>
    <t>OLG MP SLN 227_ENT. 207 MOD I 4"</t>
  </si>
  <si>
    <t>ECOSN-CDA-002 LINEA DE 4" CABEZAL DE CONDENSADO DE ALTA PRESIÓN</t>
  </si>
  <si>
    <t>ECOSN-CDA-001 LINEA DE 4" CABEZAL DE CONDENSADOS DE ALTA PRESION</t>
  </si>
  <si>
    <t>Interfase de entrada de CBN TDE SEG B - TDE SEG H SOL 6" x 5.584 km</t>
  </si>
  <si>
    <t>Interfase dE salida CBN TDE SEG B - TDE SEG H SOL 6" x 5.584 km</t>
  </si>
  <si>
    <t>OLG MP SLN 207 - ENT 6" GAL 218/MOD l 4"</t>
  </si>
  <si>
    <t>OLG MP SLN 269 - ENT 6" GAL 218/MOD l 4"</t>
  </si>
  <si>
    <t xml:space="preserve"> OLD BSE SOL MOD I SLN - BSE SLN 6"</t>
  </si>
  <si>
    <t>ECOSN-CDB-018 Linea de 2" cabezal de descarga de bombas de condensados de baja presion</t>
  </si>
  <si>
    <t>ECOSN-CDB-022 Linea de 3" interconexión de descarga de liquidos</t>
  </si>
  <si>
    <t>Interfase BN MP SLN 206</t>
  </si>
  <si>
    <t>Interfase CBN TDE SEG G  D 6" km 3 .716</t>
  </si>
  <si>
    <t>GDO BSE MOD III SLN - ENT MOD IV/SLN_4" x 1.776 Km</t>
  </si>
  <si>
    <t>ECOSN-CDA-006 L 2" descarga de liquidos a cabezal de condensados de alta presion</t>
  </si>
  <si>
    <t>ECOSN-ACR-001 L3" Cabezal de descarga de bombas de agua</t>
  </si>
  <si>
    <t>ECOSN-CDA-003 L2" Descarga de liquidos a cabezal de condensado</t>
  </si>
  <si>
    <t>Interfase de salida de TDE segmento B-H km 0+000</t>
  </si>
  <si>
    <t>Interfase de entrada de TDR segmento C-A</t>
  </si>
  <si>
    <t>Interfase de entrada de TDE segmento B-H km 0+000</t>
  </si>
  <si>
    <t>Trampa de recibo GDO ECO SLN - MP SLN 31</t>
  </si>
  <si>
    <t xml:space="preserve">Interconexión OLG MP SLN 227 con 207 </t>
  </si>
  <si>
    <t>Interconexión OLG 207, 227 a GALLO 204, 218</t>
  </si>
  <si>
    <t xml:space="preserve">Cabezal de producción y medición MP SLN 241 </t>
  </si>
  <si>
    <t>Cabezal de producción y medición MP SLN 261</t>
  </si>
  <si>
    <t>Interconexión MP SLN 281 de 4" a 6"</t>
  </si>
  <si>
    <t>Interconexión MP SLN 241 de 4" a 6" y 8"</t>
  </si>
  <si>
    <t>Cabezal de producción y medición MP SLN 281</t>
  </si>
  <si>
    <t>Válvula de secciónamiento 10 y 6 " lado norte</t>
  </si>
  <si>
    <t xml:space="preserve">RELLENO DE COSTALES DE </t>
  </si>
  <si>
    <t>Área de acceso y área de válvula de secciónamiento GDO 16" km 0+500</t>
  </si>
  <si>
    <t>GDO BSE PLB - ECO SOL II_16" x 1+800</t>
  </si>
  <si>
    <t>Desasolve y excavación manual</t>
  </si>
  <si>
    <t>MACROPERAS SOLEDAD 549 Y 529</t>
  </si>
  <si>
    <t>Identificacion de lineas existentes</t>
  </si>
  <si>
    <t>Interfase de entrada de la TDR GDO 6" segmento B-H km 5+283</t>
  </si>
  <si>
    <t>Interfase de entrada de valvula de seccionamiento km 0+500</t>
  </si>
  <si>
    <t>Interfase de salida de válvula de seccionamiento km 0+500 GDO 16"</t>
  </si>
  <si>
    <t>MCROPERA SOLEDAD 509</t>
  </si>
  <si>
    <t>MACROPERA SOLEDAD 539</t>
  </si>
  <si>
    <t>Cabezal OLG MP SOL 594 a BS SOL II</t>
  </si>
  <si>
    <t>Válvula de secciónamiento km 1+505 GDO BSE PLB - ECO SOL II 16 "</t>
  </si>
  <si>
    <t>Válvula de secciónamiento km 3+846 LBN 6" TDE SOL B- TDR SOL H</t>
  </si>
  <si>
    <t>Cabezal OLG 8" MP SOL 738 a BS SOL II</t>
  </si>
  <si>
    <t>OLD BSE PLB - ENT SOL I/MIQ_6" x 3.750 Km</t>
  </si>
  <si>
    <t>Trampa de envío 10"x6" GDO ECO SLN - MP SLN 31 6" X 1.485 KM</t>
  </si>
  <si>
    <t>ECOSN-ACR-003 Linea de 2" descarga de bomba de agua ( bomba 50-277-BA-33)</t>
  </si>
  <si>
    <t>ECOSN-DD-004 Linea de 4 " dren de motocompresor 90-277-MCA-001</t>
  </si>
  <si>
    <t>ÁREA NORTE CAMPO SOLEDAD</t>
  </si>
  <si>
    <t>Recorrido con Personal  de OPS</t>
  </si>
  <si>
    <t>BATERÍA DE SEPARACIÓN SOLEDAD II</t>
  </si>
  <si>
    <t>Rotulación Separador 1</t>
  </si>
  <si>
    <t>Llegada linea Oleoducto 4" P. SOL 636, 654, 656</t>
  </si>
  <si>
    <t>Aplicación de Ra-26</t>
  </si>
  <si>
    <t xml:space="preserve">Llegada linea Oleoducto 4" P. SOL. 1003 </t>
  </si>
  <si>
    <t xml:space="preserve"> Llegada Oleogasoducto 6"x2 486.67km</t>
  </si>
  <si>
    <t>Llegada linea Oleogasoducto 4" P.Sol. 616</t>
  </si>
  <si>
    <t>Construcción de Mocheta y Soporte de Concreto tipo Dado</t>
  </si>
  <si>
    <t>GDO ECO SLN - MP SLN 31_6" x 1.485 Km</t>
  </si>
  <si>
    <t>Rotulación Separador 2</t>
  </si>
  <si>
    <t>1+337</t>
  </si>
  <si>
    <t>Excavacion con herramienta manual en interfase</t>
  </si>
  <si>
    <t>OLD BSE SOL II - ENT SOL I/MIQ_6" x 3.500 Km</t>
  </si>
  <si>
    <t>Inspección y celaje terrestre</t>
  </si>
  <si>
    <t>Llegada linea Oleogasoducto 4" P.Sol. 614</t>
  </si>
  <si>
    <t>Medición de espesores por ultrasonido</t>
  </si>
  <si>
    <t>ECOSN-CDA-004</t>
  </si>
  <si>
    <t>Excavación manual en interfase V.S.</t>
  </si>
  <si>
    <t xml:space="preserve">Macropera soledad Norte 296 </t>
  </si>
  <si>
    <t>Colocación de balizas para delimitación de derecho de vía MP 296 a COYOTES 184</t>
  </si>
  <si>
    <t>ECOSN-DD-007</t>
  </si>
  <si>
    <t>ECOSN-DF-002</t>
  </si>
  <si>
    <t>ECOSN-GCO-027</t>
  </si>
  <si>
    <t>OLG MP SOL 509 - ENT SOL 549/PLB_6" x  0.127 Km</t>
  </si>
  <si>
    <t>0+127</t>
  </si>
  <si>
    <t>Excavación manual en interfase Válvula de Interconexión</t>
  </si>
  <si>
    <t xml:space="preserve">Linea P.Sol. 594 </t>
  </si>
  <si>
    <t xml:space="preserve"> Linea oleogasoducto 6" M. Soledad 574-B.S. Soledad ll</t>
  </si>
  <si>
    <t>Linea P.Sol. 604, 608.</t>
  </si>
  <si>
    <t>Batería Separación Soledad I</t>
  </si>
  <si>
    <t>BSI</t>
  </si>
  <si>
    <t>Rotulación de Separador Vertical de Producción General Numero 1</t>
  </si>
  <si>
    <t>Excavación con Herramienta Manual en Interfase Entrada</t>
  </si>
  <si>
    <t>Interfase de entrada de GDO ECO SOL II - BSE SLN_10'' x 7.535 Km</t>
  </si>
  <si>
    <t>MP SOL 549 A MP SOL 505</t>
  </si>
  <si>
    <t>Recorrido para Determinar Punto de Interconexión</t>
  </si>
  <si>
    <t>Linea P.Sol.606</t>
  </si>
  <si>
    <t>Aplicación de Ra-26 en cabezales de llegada</t>
  </si>
  <si>
    <t>Linea P.Sol.676</t>
  </si>
  <si>
    <t xml:space="preserve"> Linea P.Sol.626</t>
  </si>
  <si>
    <t>Linea P.Sol.624</t>
  </si>
  <si>
    <t>CABEZAL DE LLEGADA EN BATERIA DE SEPARACION SOLEDAD II</t>
  </si>
  <si>
    <t>0+885</t>
  </si>
  <si>
    <t>ECOSN-DD-005</t>
  </si>
  <si>
    <t>Medición de Espesores por ultrasonido</t>
  </si>
  <si>
    <t>Valvula de seccionamiento GDO ECO SOL II - BSE SLN_10'' x 7.535 Km</t>
  </si>
  <si>
    <t>Interfase de entrada de VS CBN TDE SLN 31 - TDR SEG A SLN_6" x 8.358 Km</t>
  </si>
  <si>
    <t>Interfase de alimentacion de gas CBN TDE SLN 31 - TDR SEG A SLN_6" x 8.358 Km</t>
  </si>
  <si>
    <t>Valvula de seccionamiento de Valvula de seccionamiento GDO 6" TDE SLN-TDR SOL 691 km 1+001</t>
  </si>
  <si>
    <t>Interfase de entrada CBN TDE SLN - TDR SEG A SLN 6 "</t>
  </si>
  <si>
    <t>Interfase de alimentacion CBN TDE SLN - TDR SEG A SLN 6 "</t>
  </si>
  <si>
    <t>Interfase de entrada TDR del GDO ECO SLN - MP SLN 31 6"</t>
  </si>
  <si>
    <t>Interfase de alimentacion TDR del GDO ECO SLN - MP SLN 31 6"</t>
  </si>
  <si>
    <t>Área en TDE del GDO ECO SLN - MP SLN 31</t>
  </si>
  <si>
    <t>Interfase de salida de Valv. De Secc. Cto BN SN-SOL 691 km 1+001</t>
  </si>
  <si>
    <t>Interfase de entrada de valvula de seccionamiento GDO10" ECSN-BSSN km 4+675</t>
  </si>
  <si>
    <t xml:space="preserve"> Área de cabezal de llegadas BS SOL II</t>
  </si>
  <si>
    <t>GDO 6 " SOL 549 km 0+630</t>
  </si>
  <si>
    <t>Excavacion con herramienta y manual</t>
  </si>
  <si>
    <t>Interfase de entrada en la TDE del GDO BSE SOL l - ECO SOL II 12"</t>
  </si>
  <si>
    <t>Interfase de salida de valvula de seccionamiento GDO10" ECSN-BSSN km 4+675</t>
  </si>
  <si>
    <t>Rotulación de Separador Vertical de Producción General Numero 3</t>
  </si>
  <si>
    <t xml:space="preserve">TDR del GDO BSE PLB - ECO SOL II 16" </t>
  </si>
  <si>
    <t>Excavacion con herramienta manual en DDV</t>
  </si>
  <si>
    <t>Interfase de salida de V.S GDO 10" ECS2-BSSN km 4+675</t>
  </si>
  <si>
    <t>Interfase de entrada de la trampa de recibo GDO 6" ECSN-MPSN 31 km 1+485</t>
  </si>
  <si>
    <t>TDR GDO BSE SOL I - ECO SOL II 12"Ø</t>
  </si>
  <si>
    <t>TDR GDO BSE SOL II - ECO SOL II 12"Ø</t>
  </si>
  <si>
    <t>Interconexion de OLG SOL 549 con OLG SOL 505</t>
  </si>
  <si>
    <t xml:space="preserve">Interfase de entrada a interconexión mp sol 549 con mp sol 509 </t>
  </si>
  <si>
    <t>MACROPERA SOLEDAD 579</t>
  </si>
  <si>
    <t xml:space="preserve">Localizacion de linea de BN </t>
  </si>
  <si>
    <t>Interfase de salida TDE GDO 12" x 1.900 km SOL I  - ECO SOL II</t>
  </si>
  <si>
    <t>INTERFASE DE SALIDA
DE INTERCONEXION OLG 8" SOLEDAD 549 A PALO BLANCO</t>
  </si>
  <si>
    <t>INTERFASE DE ENTRADA
MP 509  6" a INTERCONEXION SOLEDAD 549</t>
  </si>
  <si>
    <t xml:space="preserve">GDO BSE SOL II - ECO SOL II_12" x 2.625 Km </t>
  </si>
  <si>
    <t>Interfase de entrada válvula interconexión 6" a 8" SOL 549- BS PLB</t>
  </si>
  <si>
    <t xml:space="preserve"> Interfases de la TDR del GDO BSE SOL II - ECO SOL II 12"</t>
  </si>
  <si>
    <t>Interconexión del SOL 539 con el SOL 549 KM 0+885</t>
  </si>
  <si>
    <t>Interconexion del Pozo Soledad 509 con el  OLG MP SOL 549 - BSE PLB_6-8" km 0+630</t>
  </si>
  <si>
    <t>Instalacion de abrazaderas</t>
  </si>
  <si>
    <t>VALVULA DE SECCIONAMIENTO SEGMENTO B-H KM 3+846</t>
  </si>
  <si>
    <t>INTERFASE DE OLD 549 - BPB 6 Y 8" KM 0+885</t>
  </si>
  <si>
    <t>INTERCONEXION 509 CON 549 KM 0+127</t>
  </si>
  <si>
    <t>Interfase de entrada y derivación TDR GDO 12 " x100 km BS SOL II - ECO SOL II</t>
  </si>
  <si>
    <t>Interfase de entrada a válvula Interconexión MP OLG 8" SOL549 - BS PLB km 0+883</t>
  </si>
  <si>
    <t>ECOSN-DA-013 Linea de 6" de segunda etapa de compresion del motocompresor MCA-04</t>
  </si>
  <si>
    <t>ECOSN-GCO-017 Linea d 4" linea de carga de gas combustible de arranque del motor</t>
  </si>
  <si>
    <t>VALVULA DE SECCIONAMIENTO GDO BSE PLB- ECO SOL II 16" KM 0+566</t>
  </si>
  <si>
    <t>INTERCONECION DE CBN SEG FE - SEG BH KM 2+601 DE FE</t>
  </si>
  <si>
    <t>Interfase de entrada válvula interconexión OLG SOL 509 a Sol 549 km 1+127</t>
  </si>
  <si>
    <t>Interfase de salida válvula OLG SOL 549  km 0+883</t>
  </si>
  <si>
    <t>ECOSN-CBD-009 Linea de 3" descarga de liquidos del separador de  gas de succion 90-271 TSC-01</t>
  </si>
  <si>
    <t>ECOSN-ACR-007 Linea de 2" cabezal de agua de servicio hasta valvula de compuerta</t>
  </si>
  <si>
    <t>BN TDE SEG F _TDR SEG E SOL _6"</t>
  </si>
  <si>
    <t>Inspeccion y patrullaje visual en derecho de via</t>
  </si>
  <si>
    <t>OLG 6" SOL 549 km 0+630</t>
  </si>
  <si>
    <t>Interfase de entrada válvula GDO 16" km 0+500</t>
  </si>
  <si>
    <t>ECOSN-CBD-007 Linea de 2" descarga de condensados de baja presion del motocompresor MCA-04</t>
  </si>
  <si>
    <t>ECOSN-ACR-008 Linea de 2" cabezal de agua de servicio de valvula de 2" hasta valvula de 2"</t>
  </si>
  <si>
    <t>ECSN-CI-003 Linea de 10"x8" de succion de filtros</t>
  </si>
  <si>
    <t>Interfase de salida válvula secciónamiento GDO 16 " km 0+500</t>
  </si>
  <si>
    <t>Área de acceso y área de válvula secciónamiento GDO 16" km 0+500</t>
  </si>
  <si>
    <t>Interfase de entrada y salida de válvula de Interconexión del SEG  BH con SEG F E  km 2+705</t>
  </si>
  <si>
    <t>CBN TDE SOL D_TDR SOL G 6"</t>
  </si>
  <si>
    <t>CBN TDE SEG B _TDR SEG H SOL 6"</t>
  </si>
  <si>
    <t>Área de válvula de secciónamiento GDO ECO SOL II - BSE SLN 10" Y 6"  km 4+040</t>
  </si>
  <si>
    <t>Área de trampa de recibo GDO TDE SLN - TDR SOL 691 6" x 3.000 km</t>
  </si>
  <si>
    <t>ECOSN-CI-002 Linea de 10" linea de succion desde su salida del tanque 90-278-TV</t>
  </si>
  <si>
    <t>ECOSN-CI-004 Linea de 6" Linea de descarga de bomba 10-268-BA-11 hasta válvula</t>
  </si>
  <si>
    <t>ECOSN-CI-011 Linea de 8" cabezal de descarga de bombas hasta válvula compuerta.</t>
  </si>
  <si>
    <t>Área de cabezal de recolección OLG MP SLN 301 - BS SOL II 6" x 2.452 km</t>
  </si>
  <si>
    <t>Olegasoducto 4" MP SOL 551 - interconexión SOL 676 BS SOL II</t>
  </si>
  <si>
    <t>Trampa de recibo CBN TDE SEG F - TDR SEG E SOL 6" x 6.057 km</t>
  </si>
  <si>
    <t>Cabezal olegasoducto 4" MP SOL 129 - BS SOL I</t>
  </si>
  <si>
    <t>ECOSN-CI-012 Linea de 8" linea de retorno de agua al tanque 90-278-TV-04</t>
  </si>
  <si>
    <t>Olegasoducto 4" MP SOL 128- BS SOL I</t>
  </si>
  <si>
    <t>Cabezal de MP PLB 286</t>
  </si>
  <si>
    <t>LLEGADA DE 4"Ø; MP SLN 187 (185, 189) HACIA CABEZALES</t>
  </si>
  <si>
    <t>LLEGADA DE 4"Ø; PZ SLN 93 HACIA CABEZALES</t>
  </si>
  <si>
    <t>LLEGADA DE 4"Ø; MP SLN 16 (14, 18) HACIA CABEZALES</t>
  </si>
  <si>
    <t>Área de cabezal OLG MP SOL 509 y área de TV-01</t>
  </si>
  <si>
    <t>Área de válvula secciónamiento km 3+846 LBN 6" TDE SOL B - TDR SOL H 6 "</t>
  </si>
  <si>
    <t>ECOSN-DA-011 linea de 6" de segunda etapa de comprecion de motocompresor MCA-03</t>
  </si>
  <si>
    <t>ECOSN-CI-007 Linea de 1/2 de toma de precion de tablero de control</t>
  </si>
  <si>
    <t>ECOSN-DD-003 Linea de 2" dreen de filtro coalescedor 50-273-f-05</t>
  </si>
  <si>
    <t>ECOSN-DD-006 Linea de 4" dren de motocompresor 90-276 MCA-003</t>
  </si>
  <si>
    <t>ECOSN-ACR-004 Linea de 2" Linea de descarga de bomba 50-277-BA-34M</t>
  </si>
  <si>
    <t>ECOSN-ACR-003 Linea de 3" de valvula de seguridad PSV-01 a cisterna de servicio</t>
  </si>
  <si>
    <t>ECOSN-CI-008 Linea de 6" linea de descarga de bomba 10-268-BA-12 hasta valvula</t>
  </si>
  <si>
    <t>ECOSN-CI-006 Linea de 2 " linea de descarga de bombas 10-268-BA-13</t>
  </si>
  <si>
    <t>ECOSN-CDB-012 Linea de 2" descarga de liquidos del filtro coalescedor 50-273-F-0</t>
  </si>
  <si>
    <t>ECOSN-CDB-016 Linea de 2" descarga de bombas 90-271-BA-24 a cabezal de CONDENSADOS</t>
  </si>
  <si>
    <t>ECOSN-CDB-017 Linea de 2 " descarga de bombas 90-271-BA-25 a cabezal de comdensados</t>
  </si>
  <si>
    <t>ECSN-CDB-020 linea de 4" con derivación de 2" de valvula de compuerta de 4"</t>
  </si>
  <si>
    <t>Válvula de seccionamiento km 0+500 GDO BSE PLB- ECO SOL ll 16"</t>
  </si>
  <si>
    <t>CBN TDE SEG C - TDR SEG A SOL_6" x 4.762 K</t>
  </si>
  <si>
    <t>ECOSN-DD-001 Linea de 2" dren de separador de gas de succión 90-271-TSC-01</t>
  </si>
  <si>
    <t>ECOSN-DD-002 Linea de 2" dren de separador de gas arranque y gas combustible</t>
  </si>
  <si>
    <t xml:space="preserve"> ECOSN-DD-008 Lineas de 2" dren de tanque receptor de condensados 90-271-TV-01</t>
  </si>
  <si>
    <t>ECOSN-DD-009 Linea de 3/4" dren de las bombas de condensados de desfogue 90-271-BA-24M</t>
  </si>
  <si>
    <t>ECOSN-DD-010 Linea de 2" dren de separador de desfogue 90-271-SP-08</t>
  </si>
  <si>
    <t>GDO BSE PLB - ECO SOL II 16"Ø x 4.436 Km</t>
  </si>
  <si>
    <t>Levantamiento de perfil de potenciales e inspección de juntas aislantes</t>
  </si>
  <si>
    <t>ECOSN-CDB-015</t>
  </si>
  <si>
    <t xml:space="preserve">Linea de 3" descarga de liquidos del separador de desfogue </t>
  </si>
  <si>
    <t>ECOSN-GCO-024</t>
  </si>
  <si>
    <t>Linea de 3/4 separador vertical bifásico filtro coalescedor</t>
  </si>
  <si>
    <t>BSESN-P-004</t>
  </si>
  <si>
    <t>Llegada de 4" MP SN 6(4, 8) hacia cabezales</t>
  </si>
  <si>
    <t>BSESN-P-005</t>
  </si>
  <si>
    <t xml:space="preserve"> Llegada 4" pz SN 26 ,24 , 28  hacia cabezales</t>
  </si>
  <si>
    <t>CBN TDE SEG G SOL 6" x 3.716km</t>
  </si>
  <si>
    <t>CBN TDE SEG F TDR SEG E SOL 6" x 6.057km</t>
  </si>
  <si>
    <t>CBN TDE SEG C - TDR SEG A SOL 6"x 4.762km</t>
  </si>
  <si>
    <t>Linea de 2" ARAGON 67</t>
  </si>
  <si>
    <t>Localizacion de origen y destino de linea</t>
  </si>
  <si>
    <t>Separador de Medicion 5A</t>
  </si>
  <si>
    <t>BSESN-P-006 Llegada 4" OL.D.D 34,36,38 SN</t>
  </si>
  <si>
    <t>BSESN-P-024 Llegada 3" L.D.D. SN 43</t>
  </si>
  <si>
    <t>4 líneas de 2" de salida de Pozo Soledad 648 hacia cabezal de PG</t>
  </si>
  <si>
    <t>2 juntas de 4" de la LDD hacia Bateria de separacion soledad I</t>
  </si>
  <si>
    <t>CUPULA DE TV-5 DE BSNI</t>
  </si>
  <si>
    <t>TANQUE DE ALMACENAMIENTO DE POZO COYOTES 184</t>
  </si>
  <si>
    <t>Trampa de envio del segmento A de MP SN 31 0+000 km</t>
  </si>
  <si>
    <t>Interfase de salida de la TDE segmento A de MP SN 31 km 0+000</t>
  </si>
  <si>
    <t>Inspeccion de Cruces encamisados</t>
  </si>
  <si>
    <t>Trampa de envio del segmento A km 0+000 MP SLN 31</t>
  </si>
  <si>
    <t>Interfase de salida de la TDE segmento A km 0+000 MP SLN 31</t>
  </si>
  <si>
    <t>Interfase de salida de trampa de recibo ECSN-MPSN31 km1+471</t>
  </si>
  <si>
    <t>Sand Blast</t>
  </si>
  <si>
    <t>OLG MP SOL 509 - ENT 8" SOL 549/PLB_6" x 0.127 Km.</t>
  </si>
  <si>
    <t xml:space="preserve">GDO ECO SOL II - BSE SLN_10" x 7.535 Km
</t>
  </si>
  <si>
    <t xml:space="preserve">Interface aerea superficial CBN TDE SLN 31 - TDR SEG A SLN_6" x 8.358 Km
</t>
  </si>
  <si>
    <t>Interfase de entrada V. S. CBN TDE SLN 31 - TDR SEG A SLN_6" km 1+337</t>
  </si>
  <si>
    <t xml:space="preserve">Interfase de salida V. S. CBN TDE SLN 31 - TDR SEG A SLN_6" x 8.358 Km
</t>
  </si>
  <si>
    <t>Excavación con Herramienta Manual</t>
  </si>
  <si>
    <t>Valvula de seccionamiento km 1+332 MP SOL N 31 - SEG B</t>
  </si>
  <si>
    <t>BSEMIVSN-AP-004 Colector de producción general de 6"</t>
  </si>
  <si>
    <t>Valvulas y lineas de llegada a cabezal de recoleccion</t>
  </si>
  <si>
    <t>BSEII</t>
  </si>
  <si>
    <t>ECOSN-CI-010 linea de 1/2 " linea de toma de precion para interruptor PS-0</t>
  </si>
  <si>
    <t>ECOSN-DF-TV-05 Tanque horizontal de diesel</t>
  </si>
  <si>
    <t>ECOSN-VA-002. Línea de venteo del tanque de diésel 90-278-TV-05</t>
  </si>
  <si>
    <t>ECOSN-DF-001. Línea de tanque de diésel 90-278-TV-05 a bomba PS 0</t>
  </si>
  <si>
    <t>BSESN-AP-012. Línea de carga de tanque vertical tv-04</t>
  </si>
  <si>
    <t>BSEMIVSN-AP-TV-01 Tanque vertical atmosférico anillo 1 y 2</t>
  </si>
  <si>
    <t>BSESN-AP-TV-01 Tanque vertical atmosférico Cúpula, BASE INTERNA</t>
  </si>
  <si>
    <t>BSESN-AP-018 cabezal de 6" de medición No 5</t>
  </si>
  <si>
    <t xml:space="preserve">Linea de descarga de 3"Ø de Pozo Soledad 127 </t>
  </si>
  <si>
    <t>Desmalezado de area en DDV</t>
  </si>
  <si>
    <t xml:space="preserve">Colocacion de 3 balizas sobre DDV </t>
  </si>
  <si>
    <t xml:space="preserve">BSENI-AP-014 LLEGADA DE 6"Ø BSE COYOTE II HACIA CABEZALES </t>
  </si>
  <si>
    <t>BSENI-AP-015 LLEGADA DE 6"Ø MODI HACIA CABEZALES</t>
  </si>
  <si>
    <t>BSESN-AP-014 llegada de 6" batería de separacion coyotes II, coyotes I hacia cabezales PG y medicion</t>
  </si>
  <si>
    <t>Marcado de parches del interior del TV-1 de BSNI</t>
  </si>
  <si>
    <t xml:space="preserve">Verificacion e inspeccion en DDV por posible fuga </t>
  </si>
  <si>
    <t>TANQUE DE ALMACENAMIENTO TV-01 DE BATERIA DE SEPARACION SOLEDAD NORTE I</t>
  </si>
  <si>
    <t>BSESN-AP-015 llegada de 6" batería de separacion módulo 1 hacia cabezales PG y MED.  No 5</t>
  </si>
  <si>
    <t xml:space="preserve">Limpieza y recoleccion de arena silica en area de bateria </t>
  </si>
  <si>
    <t>BSESN-AP-16  llegada de 6" disponible 1 hacia cabezales de PG y ME</t>
  </si>
  <si>
    <t>BSESN-AP-019 Cabezal de 6" de producción general No 5</t>
  </si>
  <si>
    <t xml:space="preserve">Localizacion de puntos en linea </t>
  </si>
  <si>
    <t xml:space="preserve">TV-01 DE BATERIA DE SEPARACION SOLEDAD NORTE I </t>
  </si>
  <si>
    <t>POZO SOLEDAD 127</t>
  </si>
  <si>
    <t>OLG MP GAL 204-ENT 6" MP GAL 218_6"x1.173 Km</t>
  </si>
  <si>
    <t>OLG MP GAL 218-BSE MOD I SLN_6" x 2.889 Km</t>
  </si>
  <si>
    <t>GDO BSE MOD IV SLN-BSE SLN_4"Øx 4.927</t>
  </si>
  <si>
    <t>OLG MP SLN 269-ENT 6" GAL 218/MODI_4"x 0.634</t>
  </si>
  <si>
    <t>CBN TDE SEG C- TDR SEG A SOL_6"Ø x 4.762 Km</t>
  </si>
  <si>
    <t>CBN TDE SEG F- TDR SEG E SOL_6"Ø x 6.057 Km</t>
  </si>
  <si>
    <t>Levantamiento de perfil de potenciales</t>
  </si>
  <si>
    <t>Inspección de juntas aislantes</t>
  </si>
  <si>
    <t>OLG MP SLN 241-ENT 6" GAL 218/MODI_4" x 0.628 Km</t>
  </si>
  <si>
    <t>OLG MP SLN 281-ENT 6" GAL 218 /MOD I _4" x 0.224 Km</t>
  </si>
  <si>
    <t>OLG MP SLN 207-ENT 6" GAL 218/MODI_4"x 0.738 Km</t>
  </si>
  <si>
    <t>CBN TDE SEG D- TDR SEG G SOL_6"Ø x3.716 Km</t>
  </si>
  <si>
    <t>Levantamiento de Perfil de Potenciales</t>
  </si>
  <si>
    <t>CBN TDE SEG B- TDR SEG H SOL_6"Ø x 5.584 Km</t>
  </si>
  <si>
    <t xml:space="preserve">BATERIA DE SEPARACION SOLEDAD NORTE </t>
  </si>
  <si>
    <t xml:space="preserve">Limpieza y recolección de arena silica </t>
  </si>
  <si>
    <t>OLG MP SOL 738-BSE SOL II_4" x 0.477 Km</t>
  </si>
  <si>
    <t>Inspeccion de juntas aislantes y cruces encamisados</t>
  </si>
  <si>
    <t>TDE de GDO TDE SLN -  TDR SOL 691_6" x 3.000 Km</t>
  </si>
  <si>
    <t>Construccion de Mochetas</t>
  </si>
  <si>
    <t>Válvula de seccionamiento GDO TDE SLN-TDR SOL 691 6" Km 1+581 BSE SOL ll</t>
  </si>
  <si>
    <t>TDE GDO 12" x 2.625km BAT.SEP.SOL ll - ECO.SOL ll</t>
  </si>
  <si>
    <t>BSESN-AP-017 llegada de 6" hacia cabezales de pg. Y medición</t>
  </si>
  <si>
    <t>Levantamiento de Potenciales</t>
  </si>
  <si>
    <t>Inspección de Juntas aislantes</t>
  </si>
  <si>
    <t>GDO BSE PLB-ECO SOL ll 16" x 4.436 Km</t>
  </si>
  <si>
    <t>0+506</t>
  </si>
  <si>
    <t>Aplicación de Ra-28 en linea de la válvula de seccionamiento</t>
  </si>
  <si>
    <t xml:space="preserve">BSES II </t>
  </si>
  <si>
    <t>Aplicación de Ra-28 en linea de descarga de 4" y una válvula en área de bombas</t>
  </si>
  <si>
    <t xml:space="preserve">CBN  TDE SEG C -TDR SEG A SLN_6"x 4.762 Km </t>
  </si>
  <si>
    <t>Aplicación de Ra-28 en linea de 6" Gas de alimentación</t>
  </si>
  <si>
    <t>BSESN-AP-020 colector de 6" cabezales ( coyotes) hacia TV-05  ( V-197) y OLD BSE</t>
  </si>
  <si>
    <t>VALVULA DE SECCIONAMIENTO SEG A-C KM 2+794</t>
  </si>
  <si>
    <t>INTERFASES DE VALVULA DE SECCIONAMIENTO SEG A-C KM 2+794</t>
  </si>
  <si>
    <t>PENDIENTE POR PERMISO DE ACCESO</t>
  </si>
  <si>
    <t xml:space="preserve">Área SEG G-D Y B-H frente a ECSII </t>
  </si>
  <si>
    <t>MACROPERA SOLEDAD 594</t>
  </si>
  <si>
    <t>TDR DE GDO BSE PLB - ECO SOL II_16" x 4.436 Km</t>
  </si>
  <si>
    <t>Inspeccion sobre DDV por posible fuga</t>
  </si>
  <si>
    <t>-BSSN-AP-013A colector de 6" BSE Aragón cabezales (P.G. Y MED.)#5 y válvula</t>
  </si>
  <si>
    <t>BSSN-AP-021 colector de 6 " cabezales(módulos) hacia carga de TV-5 (V-196)</t>
  </si>
  <si>
    <t>TDE SEGMENTO B-H</t>
  </si>
  <si>
    <t>Demolicion y construccion de mochetas</t>
  </si>
  <si>
    <t>inspeccion y patrullaje visual en derecho de via</t>
  </si>
  <si>
    <t>Retiro de cimbra en mochetas, relleno y colado de piso en las mismas</t>
  </si>
  <si>
    <t>BSSN-AP-022 colector de 6 " cabezales(módulos) hacia carga de TV-5 (V-195)</t>
  </si>
  <si>
    <t>OLD BSE SOL l - BSE MIQ l 8"Ø 21.300 KM</t>
  </si>
  <si>
    <t>Levantamiento de perfin de potenciales</t>
  </si>
  <si>
    <t>BSESN-AP-024 linea de 6" de cabezal de PG. y MED. No 5 hacia linea de carga de TV-06</t>
  </si>
  <si>
    <t>Mantenimiento de estación de impresión de corriente.</t>
  </si>
  <si>
    <t>CABEZAL DE PG DE SOLEDAD 539</t>
  </si>
  <si>
    <t>Interfase de salida cabezal MP SOL 529</t>
  </si>
  <si>
    <t>OLG  6" MP SOL 549  km 0+400</t>
  </si>
  <si>
    <t xml:space="preserve">TV-01 DE BATERIA DE SEPARACION SOLEDAD NORTE </t>
  </si>
  <si>
    <t>Identificacion de puntos para realizar excavaciones sobre DDV</t>
  </si>
  <si>
    <t>BSESN-AP-022A línea de  6 " del colector cabezal #5</t>
  </si>
  <si>
    <t>CBN TDE SOL SEG D - TDR SOL SEG G_6" x 3.716 Km</t>
  </si>
  <si>
    <t>Interfase de salida de OLG MP SOL 529 - ENT 6" SOL 549/PLB_6"</t>
  </si>
  <si>
    <t>OLG MP SOL 549 - BSE PLB_6-8" km 1+025</t>
  </si>
  <si>
    <t>CBN TDE SOL SEG B - TDR SOL SEG H 6"</t>
  </si>
  <si>
    <t>OLG MP SOL 549 - BSE PLB_6-8" km 0+400</t>
  </si>
  <si>
    <t>Juntas de 4" de OLG MP SOL 676 - BSE SOL II_4-6"</t>
  </si>
  <si>
    <t>VALVULAS DE TV-01 EN BSNI</t>
  </si>
  <si>
    <t>BARANDAL Y ESCALERA DE TV-01 EN BSNI</t>
  </si>
  <si>
    <t>OLG MP SOL 549 - BSE PLB_6-8" km 1+240</t>
  </si>
  <si>
    <t>Aplicación de Ra-20 ( amarillo) en 6 valvulas</t>
  </si>
  <si>
    <t>Aplicación de pintura gris en 3 mochetas</t>
  </si>
  <si>
    <t>GDO ECO SLN - BN MP SLN 31_6" x 1.485 Km</t>
  </si>
  <si>
    <t>Inspeccion de rectificador</t>
  </si>
  <si>
    <t>BSESN-AP-029 Descarga tanque 10"∅ TV-06 hasta válvula #150 (V-198B)</t>
  </si>
  <si>
    <t>GDO BSE PLB - ECO SOL II_16" km 0+036</t>
  </si>
  <si>
    <t>OLG MP SOL 549 - BSE PLB_6-8" km 1+396</t>
  </si>
  <si>
    <t>ACTIVIDAD PENDIENTE POR PERMISO DE ACCESO DENEGADO}</t>
  </si>
  <si>
    <t>BSESN-AP-030 Descarga tanque 10"∅ TV-05 hacia cabezal de succión de bomba</t>
  </si>
  <si>
    <t xml:space="preserve">Interior de TV-01 DE BATERIA DE SEPARACION SOLEDAD NORTE I </t>
  </si>
  <si>
    <t>OLG MP SOL 529 - ENT 6" SOL 549/PLB_6"</t>
  </si>
  <si>
    <t>OLG MP SOL 529 - ENT 6" SOL 549/PLB_6" KM 0+000</t>
  </si>
  <si>
    <t>Reconexion de poste tipo "R"</t>
  </si>
  <si>
    <t>OLG MP SOL 549 - BSE PLB_6-8" km 1+690</t>
  </si>
  <si>
    <t>CABEZAL OLG MP SOL 529 km 0+000</t>
  </si>
  <si>
    <t>OLG MP SOL 549  km 1+240</t>
  </si>
  <si>
    <t>BSESN-AP-031 Descarga de tanques de 10" tv-01 y tv-04 hacia cabezal de succión</t>
  </si>
  <si>
    <t>Apoyo en relleno de excavacion</t>
  </si>
  <si>
    <t>BSESN-AP-032 cabezal de 10" succión de bombas (MBCI-03, MBCI-02  Y MBE -01)</t>
  </si>
  <si>
    <t>TDR DE GDO BSE SOL II - ECO SOL II_12" x 2.625 Km</t>
  </si>
  <si>
    <t>BSESN-AP-033 linea de 8"x4" succión de bomba MBCI-03</t>
  </si>
  <si>
    <t>BSESN-AP-034 Linea de 4" succión de bomba MBCI-02</t>
  </si>
  <si>
    <t>BSESN-AP-035 linea de 4" succión de bomba MBE-01</t>
  </si>
  <si>
    <t>Interfase de salida DDV.OLG.MP.SOL.539- OLG.MP.SOL.549 KM 1+690</t>
  </si>
  <si>
    <t xml:space="preserve"> Cabezal y TV de OLG MP SOL 529</t>
  </si>
  <si>
    <t>Cabezal y TV de OLG MP SOL 539</t>
  </si>
  <si>
    <t>CUPULA DE TV-01 DE BATERIA DE SEPARACION PALO BLANCO</t>
  </si>
  <si>
    <t>BPB</t>
  </si>
  <si>
    <t>Interconexión OLG MP SOL 539 - OLG MP SOL 549 km 1+690</t>
  </si>
  <si>
    <t xml:space="preserve"> Cabezal 6" OLG MP SOL 505  - BS PLB</t>
  </si>
  <si>
    <t>Área de acceso y área de  CBN TDE SEG B - TDR SEG H  SOL 6"  x 5.584km</t>
  </si>
  <si>
    <t>BSESN-AP-036 línea de 4"∅ arreglo de carga de pipas (V-219) hasta( V-22)</t>
  </si>
  <si>
    <t>Área de válvula de secciónamiento  de CBN TDE SLN 31 - TDR SEG A</t>
  </si>
  <si>
    <t>GDO ECO SOL II - BSE SLN_10" KM 4+675</t>
  </si>
  <si>
    <t xml:space="preserve">INTERCONEXION DE GALLO 204 Y 218 </t>
  </si>
  <si>
    <t>BSESN-AP-037. Línea de 4"∅ carga y descarga de pipas FA-03.</t>
  </si>
  <si>
    <t>Válvula de secciónamiento km 1+505 GDO BSE PLB - ECO SOL II 16"</t>
  </si>
  <si>
    <t>Área de válvula de secciónamiento km 3+846 LBN 6" TDE SOL B- TDR SOL H 6"</t>
  </si>
  <si>
    <t>TDR BN TDE SEG F - TDR SEG E SOL 6"</t>
  </si>
  <si>
    <t>MACROPERA SOLEDAD 738</t>
  </si>
  <si>
    <t>Localizacion de lineas de descarga</t>
  </si>
  <si>
    <t>MACROPERA SOLEDAD 794</t>
  </si>
  <si>
    <t>MACROPERA SOLEDAD NORTE 301</t>
  </si>
  <si>
    <t>Apoyo a cuadrilla de celaje en localizacion de LDD</t>
  </si>
  <si>
    <t>CABEZAL DESCARGA DE BOMBAS OLD BSE SOL I - BSE MIQ I_6-8"</t>
  </si>
  <si>
    <t>TDE GDO BSE PLB - ECO SOL II_16" x 4.436 Km</t>
  </si>
  <si>
    <t>Cabezal OLG MP SLN 301- BSE SOL II</t>
  </si>
  <si>
    <t>Válvula de secciónamiento GDO ECO SOL II - BSE SLN 10"  km  4+040</t>
  </si>
  <si>
    <t>Válvula de secciónamiento GDO TDE SLN - TDR SOL 691 6"  km 1+581</t>
  </si>
  <si>
    <t>POZO SOLEDAD NORTE 301</t>
  </si>
  <si>
    <t xml:space="preserve">TDR DE CBN TDE SEG F - TDR SEG E SOL_6" </t>
  </si>
  <si>
    <t>Instalacion de junta aislante 6-600"</t>
  </si>
  <si>
    <t>VS OLD BSE SOL I - BSE MIQ I_6-8"</t>
  </si>
  <si>
    <t>OLG MP SOL 539 - ENT 6" SOL 549/PLB_6" KM 0+000</t>
  </si>
  <si>
    <t xml:space="preserve">Interfase de entrada a válvula de interconexión MP SOL 539 con SOL 549  6"km  0+089 </t>
  </si>
  <si>
    <t>BSESN-CE-004 CABEZAL DE 8"X6-4"∅ DESCAGA DE BOMBAS</t>
  </si>
  <si>
    <t>BSESN-CE-005 linea de 4" patin de medicion (V-232) hacia filtro canasta</t>
  </si>
  <si>
    <t>BSESN-CE-006 Linea de 4" comunicación de filtros f-01, 02</t>
  </si>
  <si>
    <t>BSESN-CE-007 Linea de 4" medidor másico N1 coriolis hasta válvula V 24</t>
  </si>
  <si>
    <t>BSESN-CE-008 Linea de 4" medidor masico No 2 coriolis hasta V 255</t>
  </si>
  <si>
    <t xml:space="preserve">BITACORA DE ACTIVIDADES DIARIAS DE O&amp;M </t>
  </si>
  <si>
    <t>Cuadrilla</t>
  </si>
  <si>
    <t>AVANCE %</t>
  </si>
  <si>
    <t>INSTRUMENTOS</t>
  </si>
  <si>
    <t>LIMPIEZA DE FILTRO DE DESCARGA DE PIPAS UPV</t>
  </si>
  <si>
    <t>LIMPIEZA DE FILTROS TIPO CANASTA F01 Y F02</t>
  </si>
  <si>
    <t>DURANTE EL BOMBEO</t>
  </si>
  <si>
    <t>LIMPIEZA DE FILTRO EN LINEA DE SUCCION</t>
  </si>
  <si>
    <t>RELLENO DE ACEITE Y LIMPIEZA DE PATIN DE MBCI-01</t>
  </si>
  <si>
    <t>PSN145</t>
  </si>
  <si>
    <t>RECUPERACION DE CONTROLADOR DE CICLOS</t>
  </si>
  <si>
    <t>PSN311</t>
  </si>
  <si>
    <t>REVISION DE CONTROLADOR DE CICLOS</t>
  </si>
  <si>
    <t>MECANICO 3</t>
  </si>
  <si>
    <t>PSN88</t>
  </si>
  <si>
    <t>INSPECCION DE NIVELES A MCI</t>
  </si>
  <si>
    <t>SE AGREGARON 8 LTS DE ACEITE</t>
  </si>
  <si>
    <t>PSN377</t>
  </si>
  <si>
    <t>SE AGREGARON 3 LTS DE ACEITE, ENGRASE DE TOMA DE FUERZA</t>
  </si>
  <si>
    <t>PSN375</t>
  </si>
  <si>
    <t>SE AGREGARON 4 LTS DE ACEITE, ENGRASE DE TOMA DE FUERZA, LIMPIEZA DE BUJIAS</t>
  </si>
  <si>
    <t>PSN242</t>
  </si>
  <si>
    <t>SE AGREGARON 7 LTS DE ACEITE, LIMPIEZA DE BUJIAS</t>
  </si>
  <si>
    <t>PSN118</t>
  </si>
  <si>
    <t>RESTABLECIMIENTO DE MOTOR</t>
  </si>
  <si>
    <t>LIMPIEZA DE BUJIAS, OPERA COMPLETO</t>
  </si>
  <si>
    <t>PSN174</t>
  </si>
  <si>
    <t xml:space="preserve">SE AGREGARON 3 LTS DE ACEITE   </t>
  </si>
  <si>
    <t>PSN158</t>
  </si>
  <si>
    <t>SE AGREGARON 3 LTS DE ACEITE, LIMPIEZA DE BUJIAS</t>
  </si>
  <si>
    <t>PSN116</t>
  </si>
  <si>
    <t>SE AGREGARON 3 LTS DE ANTICONGELANTE, ENGRASE DE TOMA DE FUERZA</t>
  </si>
  <si>
    <t>MECANICO 4</t>
  </si>
  <si>
    <t>PS579</t>
  </si>
  <si>
    <t>LIMPIEZA DE BUJIAS, SE AGREGARON 2 LTS DE ACEITE, OPERA COMPLETO</t>
  </si>
  <si>
    <t>PS653</t>
  </si>
  <si>
    <t>SE AGREGARON 9 LTS DE ACEITE, OPERA COMPLETO</t>
  </si>
  <si>
    <t>PPB161</t>
  </si>
  <si>
    <t>TABLERO SE ENCONTRO CICLADO, SE AGREGARON 3 LTS DE ACEITE, OPERA COMPLETO</t>
  </si>
  <si>
    <t>PS1019</t>
  </si>
  <si>
    <t>BAJO NIVEL DE ACEITE, SE AGREGARON 4 LTS DE ACEITE, LIMPIEZA DE BUJIAS, PRESENTA DAÑO EN BALERO PILOTO, OPERA COMPLETO</t>
  </si>
  <si>
    <t>PPB163</t>
  </si>
  <si>
    <t>CALIBRACION DE 2 BUJIAS, SE AGREGARON 4 LTS DE ACEITE, OPERA COMPLETO</t>
  </si>
  <si>
    <t>PPB129</t>
  </si>
  <si>
    <t>SE AGREGARON 5 LTS DE ACEITE, LIMPIEZA DE BUJIAS</t>
  </si>
  <si>
    <t>PPB109</t>
  </si>
  <si>
    <t>SE AGREGARON 4 LTS DE ACEITE, REQUIERE CAMBIO DE MARCHA Y BALERO PILOTO</t>
  </si>
  <si>
    <t>PS539</t>
  </si>
  <si>
    <t>RECUPERACION DE MARCHA Y ALTERNADOR</t>
  </si>
  <si>
    <t xml:space="preserve">MONTAJE </t>
  </si>
  <si>
    <t>PS509</t>
  </si>
  <si>
    <t>OPERA COMPLETO</t>
  </si>
  <si>
    <t>PS418</t>
  </si>
  <si>
    <t>SE AGREGARON 5 LTS DE ACEITE, DRENADO DE CHAROLA, OPERA COMPLETO</t>
  </si>
  <si>
    <t>PSN302</t>
  </si>
  <si>
    <t>PS674</t>
  </si>
  <si>
    <t xml:space="preserve">SE AGREGARON 7 LTS DE ACEITE  </t>
  </si>
  <si>
    <t>PS678</t>
  </si>
  <si>
    <t xml:space="preserve">SE AGREGARON 4 LTS DE ACEITE   </t>
  </si>
  <si>
    <t>PS696</t>
  </si>
  <si>
    <t>SE AGREGARON 4 LTS DE ACEITE</t>
  </si>
  <si>
    <t>PS672</t>
  </si>
  <si>
    <t>SE AGREGARON 6 LTS DE ACEITE</t>
  </si>
  <si>
    <t>BSSN 1</t>
  </si>
  <si>
    <t>INSPECCION DE NIVELES A BOMBA CENTRIFUGA</t>
  </si>
  <si>
    <t>SE AGREGA 1 LT DE ACEITE</t>
  </si>
  <si>
    <t>BSM-1</t>
  </si>
  <si>
    <t>INSPECCION DE NIVELES A MCI DE MOTOBOMBA</t>
  </si>
  <si>
    <t>SE AGREGAN 3 LTS DE ACEITE</t>
  </si>
  <si>
    <t>PS-579</t>
  </si>
  <si>
    <t>RESTABLECIMIENTO DE MCI</t>
  </si>
  <si>
    <t>SE AGREGAN 8 LTS DE ACEITE, LIMPIEZA DE BUJIAS MCI CONSUMIDOR</t>
  </si>
  <si>
    <t>PS-702</t>
  </si>
  <si>
    <t xml:space="preserve">SE AGREGARON 5 LTS DE ACEITE </t>
  </si>
  <si>
    <t>PS-515</t>
  </si>
  <si>
    <t>SE AGREGANRON 5 LTS DE ACEITE, LIMPIEZA DE BUJIAS.</t>
  </si>
  <si>
    <t>PS-319</t>
  </si>
  <si>
    <t>SE AJUSTA VARILLA DE GOBERNADOR</t>
  </si>
  <si>
    <t>PS-399</t>
  </si>
  <si>
    <t>SE REEMPLAZO DE 1 BUJIA RECUPERADO Y ROTOR RECUPERADO</t>
  </si>
  <si>
    <t>PS-549</t>
  </si>
  <si>
    <t>INSPECCION DE UBM</t>
  </si>
  <si>
    <t>SE CONFIGURO PANEL DE CONTROL Y SE SUBEN RPM DE MCI</t>
  </si>
  <si>
    <t>MECAMICO 4</t>
  </si>
  <si>
    <t>INSPECCION DE MCI</t>
  </si>
  <si>
    <t xml:space="preserve">SE REALIZO LIMPIEZA DE BUJIAS </t>
  </si>
  <si>
    <t>PSN-77</t>
  </si>
  <si>
    <t>RESTABLECIMIENTO DE UBM</t>
  </si>
  <si>
    <t>SE DIO AJUSTE A TOMA DE FUERZA</t>
  </si>
  <si>
    <t>PSN-352</t>
  </si>
  <si>
    <t>SE AGREGAN 5 LTS DE ACEITE, LIMPIEZA DE BUJIAS. QUEDO F/O.</t>
  </si>
  <si>
    <t xml:space="preserve">PSN-242 </t>
  </si>
  <si>
    <t>SE LIMPIAN BUJIAS Y SE DEJO F/O BOMBA DE AGUA DAÑADA</t>
  </si>
  <si>
    <t>PSN-223</t>
  </si>
  <si>
    <t>SE AGREGAN 3 LTS DE ACEITE, SE AJUSTAN RPM.</t>
  </si>
  <si>
    <t>PSN-375</t>
  </si>
  <si>
    <t>SIN FALLO APARENTE</t>
  </si>
  <si>
    <t>PA-189</t>
  </si>
  <si>
    <t>INSPECCION DE MCI, REQUIERE RELLENO DE ACEITE HIDRAULICO Y CORRECCION DE FUGAS.</t>
  </si>
  <si>
    <t>PSN-06</t>
  </si>
  <si>
    <t>SE AGREGAN 5 LTS DE ACEITE A MCI</t>
  </si>
  <si>
    <t>PSN-174</t>
  </si>
  <si>
    <t>LIMPIEZA DE BUJIAS POR MOJAR BUJIAS 2,3,4,5.</t>
  </si>
  <si>
    <t>PPB-109</t>
  </si>
  <si>
    <t>SE DRENA SEPARADOR DE GAS POR ESTAR INUNDADO CON CONDENSADO</t>
  </si>
  <si>
    <t>PS-110D</t>
  </si>
  <si>
    <t>SE DIO APERTURA A VALVULA TR POR ENCONTRARSE CERRADO Y SE PONE EN OP.</t>
  </si>
  <si>
    <t>PS-107</t>
  </si>
  <si>
    <t>REEMPLAZO DE BANDA MICRO V NUEVA DE PJP4</t>
  </si>
  <si>
    <t>ELECTRICOS</t>
  </si>
  <si>
    <t>BASE PJP4</t>
  </si>
  <si>
    <t>DESARMADO Y VERIFICACION DE COMPONENTES DE MOTOR GENERADOR INUNDADO</t>
  </si>
  <si>
    <t>INSPECCION DE BOMBA CENTRIFUGA</t>
  </si>
  <si>
    <t xml:space="preserve">SE AGREGA 1 LITRO DE ACEITE </t>
  </si>
  <si>
    <t>POR LA TARDE</t>
  </si>
  <si>
    <t>ECSII</t>
  </si>
  <si>
    <t>REVISION DE PAQUETE DE REGULACION Y CALIBRACION DE CONTROLADORES DE PRESION 1,2 Y 3 ETAPA</t>
  </si>
  <si>
    <t>MECANICO 1</t>
  </si>
  <si>
    <t>PS695</t>
  </si>
  <si>
    <t>LIMPIEZA DE BUJIAS, Y DIAFRAGMA, OPERA A 30 PSI, OPERA COMPLETO</t>
  </si>
  <si>
    <t>PS107</t>
  </si>
  <si>
    <t>MANTENIMIENTO SEMESTRAL A UBM</t>
  </si>
  <si>
    <t>MANTENIMIENTO SEMESTRAL A MCI</t>
  </si>
  <si>
    <t>PS108</t>
  </si>
  <si>
    <t>SE AGREGARON 5 LTS DE ACEITE</t>
  </si>
  <si>
    <t>PS110D</t>
  </si>
  <si>
    <t>INSPECCION DE MOTOR</t>
  </si>
  <si>
    <t>LIMPIEZA DE BUJIA CALZADA, OPERA A 1 EPM, OPERA COMPLETO</t>
  </si>
  <si>
    <t>PS796</t>
  </si>
  <si>
    <t>SE AGREGARON 7 LTS DE ACEITE, OPERA COMPLETO</t>
  </si>
  <si>
    <t>MECANICO 2</t>
  </si>
  <si>
    <t xml:space="preserve">PSN24   </t>
  </si>
  <si>
    <t>BAJO NIVEL DE ACEITE, SE AGREGARON 8 LTS DE ACEITE, MONOBLOCK DAÑADO, QUEDA FUERA DE OPERACIÓN</t>
  </si>
  <si>
    <t>PSN76</t>
  </si>
  <si>
    <t>SE AGRRGARON 5 LTS DE ACEITE</t>
  </si>
  <si>
    <t>PC123</t>
  </si>
  <si>
    <t>SE AGRRGARON 8 LTS DE ACEITE</t>
  </si>
  <si>
    <t>PC125</t>
  </si>
  <si>
    <t>PC141</t>
  </si>
  <si>
    <t>BAJAS RPM, LIMPIEZA DE BUJIAS, SE AGREGARON 5 LTS DE ACEITE</t>
  </si>
  <si>
    <t>CAMBIO DE BOMBA DE AGUA, SE AGRRGARON 15 LTS DE ANTICONGELANTE, 2 LTS DE ACEITE, LIMPIEZA DE BUJIAS</t>
  </si>
  <si>
    <t>PSN294</t>
  </si>
  <si>
    <t>RECUPERACION DE MANGUERA DE ALTA PRESION</t>
  </si>
  <si>
    <t>PA189</t>
  </si>
  <si>
    <t>CAMBIO DE MANGUERA INFERIOR DE RADIADOR OPERA COMPLETO</t>
  </si>
  <si>
    <t>PSN36</t>
  </si>
  <si>
    <t>SE AGREGARON 8 LTS DE ACEITE, OPERA COMPLETO</t>
  </si>
  <si>
    <t>LIMPIEZA DE BUJIAS, REGULACION DE GAS TR, OPERA COMPLETO</t>
  </si>
  <si>
    <t>LIMPIEZA DE BUJIAS, AJUSTE DE EPM DE 1.8 A 1.5, OPERA COMPLETO</t>
  </si>
  <si>
    <t>PS537</t>
  </si>
  <si>
    <t>CALIBRACION DE EMBRAGUE DE TOMA DE FUERZA, AJUSTE DE BANDA DE ALTERNADOR, SE AGREGARON 6 LTS DE ACEITE, OPERA COMPLETO</t>
  </si>
  <si>
    <t>PS515</t>
  </si>
  <si>
    <t>CAMBIO DE REGULADOR DE BAJA, LIMPIEZA DE BUJIAS, OPERA COMPLETO</t>
  </si>
  <si>
    <t>CAMBIO DE BALERO PILOTO A TOMA DE FUERZA</t>
  </si>
  <si>
    <t>REMPLAZO DE BALERO PILOTO, ENGRASE DE TOMA DE FUERZA OPERA COMPLETO</t>
  </si>
  <si>
    <t>APOYO EN PUESTA EN MARCHA</t>
  </si>
  <si>
    <t>APOYO POR TRABAJOS EN REMPLAZO DE BALERO PILOTO, OPERA COMPLETO</t>
  </si>
  <si>
    <t>APOYO POR TRABAJOS EN REMPLAZO DE BALERO PILOTO, SE AGREGARON 4 LTS DE ACEITE, OPERA COMPLETO</t>
  </si>
  <si>
    <t>REMPALZO DE TOMA DE FUERZA A MOTOR</t>
  </si>
  <si>
    <t>REPARACION DE TOMA DE FUERZA</t>
  </si>
  <si>
    <t>PSN339</t>
  </si>
  <si>
    <t>RETIRO DE MOTOR ARROW</t>
  </si>
  <si>
    <t>SE VA A PS579</t>
  </si>
  <si>
    <t>REMPLAZO DE MOTOR ARROW</t>
  </si>
  <si>
    <t>PROVIENE DE PSN339, SE AGREGARON 4 LTS DE ACEITE</t>
  </si>
  <si>
    <t>SOLDADURA</t>
  </si>
  <si>
    <t>APOYO A MECANICO EN RETIRO DE PROTECCION DE TOMA DE FUERZA</t>
  </si>
  <si>
    <t>APOYO A MONTAJE EN CORTE Y RETIRO DE PROTECCION DE TOMA DE FUERZA</t>
  </si>
  <si>
    <t>APOYO A MONTAJE EN RETIRO DE PROTECCION DE TOMA DE FUERZA</t>
  </si>
  <si>
    <t>APOYO A MECANICO EN CORTE Y RETIRO DE PROTECCION DE TOMA DE FUERZA</t>
  </si>
  <si>
    <t>APOYO A MECANICO EN APERTURA DE JAULA Y CORTE DE PROTECCION DE MARCHA</t>
  </si>
  <si>
    <t>MANTENIMIENTO A VALVULA DE PRESION Y VACION DE TV-03</t>
  </si>
  <si>
    <t>MANTENIMIENTO A VALVULA DE PRESION Y VACIO DE TV-01</t>
  </si>
  <si>
    <t>INSPECCION A SISTEMA ELECTRICO Y ALUMBRADO</t>
  </si>
  <si>
    <t>OLG MPS505</t>
  </si>
  <si>
    <t>INSPECCION A SISTEMA DE TIERRAS FISICAS</t>
  </si>
  <si>
    <t>PSN201</t>
  </si>
  <si>
    <t>MANTENIMIENTO A FITTING DE MEDICION</t>
  </si>
  <si>
    <t>MANTENIMIENTO A VALVULA AJUSTABLE</t>
  </si>
  <si>
    <t>MANTENIMIENTO A VALVULA MOTORA</t>
  </si>
  <si>
    <t>MANTENIMIENTO A CONTROLADOR DE CICLOS</t>
  </si>
  <si>
    <t>AJUSTE DE PARO AUTOMATICO</t>
  </si>
  <si>
    <t>CAMBIO DE TARJETA ELECTRONICA, OPERA COMPLETO</t>
  </si>
  <si>
    <t>PS652</t>
  </si>
  <si>
    <t>PS636</t>
  </si>
  <si>
    <t>SE AGREGARON 3 LTS DE ACEITE, 5 LTS DE ANTICONGELANTE, OPERA COMPLETO</t>
  </si>
  <si>
    <t>PS656</t>
  </si>
  <si>
    <t>PS118</t>
  </si>
  <si>
    <t>BAJAS RPM, AJUSTE DE RPM</t>
  </si>
  <si>
    <t>CAMBIO DE FISICO DE PRESION DE ACEITE</t>
  </si>
  <si>
    <t>PSN252</t>
  </si>
  <si>
    <t>SE AGREGARON 3 LTS DE ACEITE, LIMPIEZA DE BUJIAS, PRESENTA DAÑO EN ALTERNADOR, REQUIERE REMPLAZO</t>
  </si>
  <si>
    <t>REMPLAZO DE ALTERNADOR, OPERA COMPLETO</t>
  </si>
  <si>
    <t>SE AGREGARON 8 LTS DE ACEITE, AJUSTE DE EMBRAGUE DE TOMA DE FUERZA, LIMPIEZA DE DIAFRAGMA, LIMPIEZA DE BUJIAS, CARBONIZA BUJIAS 2,3,4, OPERA COMPLETO</t>
  </si>
  <si>
    <t>PSN77</t>
  </si>
  <si>
    <t>RETIRO DE TOMA DE FUERZA PARA REPARACION</t>
  </si>
  <si>
    <t>INSTALACION DE BALEROS DE CARGA, BALERO PILOTO Y PASTAS</t>
  </si>
  <si>
    <t>PSN261</t>
  </si>
  <si>
    <t xml:space="preserve">SE AGREGARON 4 LTS DE ACEITE, ENGRASE DE TOMA DE FUERZA   </t>
  </si>
  <si>
    <t>PSN262</t>
  </si>
  <si>
    <t xml:space="preserve">SE AGREGARON 3 LTS DE ACEITE, ENGRASE DE TOMA DE FUERZA   </t>
  </si>
  <si>
    <t>PSN263</t>
  </si>
  <si>
    <t>PGA374</t>
  </si>
  <si>
    <t xml:space="preserve">SE AGREGARON 5 LTS DE ACEITE, ENGRASE DE TOMA DE FUERZA   </t>
  </si>
  <si>
    <t>PGA356</t>
  </si>
  <si>
    <t>SE AGREGARON 2 LTS DE ANTICONGELANTE, ENGRASE DE TOMA DE FUERZA</t>
  </si>
  <si>
    <t>INSPECCION DE UNIDAD</t>
  </si>
  <si>
    <t>SUMINISTRO DE 80 LTS DE ACEITE HIDRAULICO</t>
  </si>
  <si>
    <t>PSN16</t>
  </si>
  <si>
    <t>MANTENIMIENTO BIMESTRAL A MOTOR</t>
  </si>
  <si>
    <t>MANTENIMIENTO BIMESTRAL A UBM</t>
  </si>
  <si>
    <t>PSN8</t>
  </si>
  <si>
    <t>ENGRASE DE TOMA DE FUERZA</t>
  </si>
  <si>
    <t>PSN187</t>
  </si>
  <si>
    <t>SE AGREGARON 8 LTS DE ACEITE, LIMPIEZA DE BUJIAS</t>
  </si>
  <si>
    <t>PS549</t>
  </si>
  <si>
    <t>FALLO DE PARO DE EMERGENCIA, CAMBIO DE TARJETAS DE CONTROL, OPERA COMPELTO</t>
  </si>
  <si>
    <t>PS507</t>
  </si>
  <si>
    <t>BAJO NIVEL DE ACEITE, SE AGREGARON 8 LTS DE ACEITE, OPERA COMPLETO</t>
  </si>
  <si>
    <t>FALLO EN TARJETA PRINCIPAL DE TABLERO DE CONTROL, CAMBIO DE TARJETA, AJUSTE A 1.3 EPM, OPERA COMPLETO</t>
  </si>
  <si>
    <t>PS519</t>
  </si>
  <si>
    <t>PS703</t>
  </si>
  <si>
    <t>BAJO NIVEL DE ACEITE, SE AGREGARON 8 LTS DE ACEITE, REQUIERE REMPLAZO DE BANDAS C-125</t>
  </si>
  <si>
    <t>PS141</t>
  </si>
  <si>
    <t>PS123</t>
  </si>
  <si>
    <t>SE AGREGARON 4 LTS DE ACEITE, OPERA COMPLETO</t>
  </si>
  <si>
    <t>AJUSTE A 3.5 KG, LIMPIEZA DE BUJIAS, SE AGREGARON 4 LTS DE ACEITE, OPERA COMPLETO</t>
  </si>
  <si>
    <t>REMPALZO DE MOTOR ARROW</t>
  </si>
  <si>
    <t>PROVIENE DE PS579</t>
  </si>
  <si>
    <t>PSN156</t>
  </si>
  <si>
    <t>SE VA A PSN174</t>
  </si>
  <si>
    <t>CAMBIO DE MOTOR ARROW</t>
  </si>
  <si>
    <t>PROVIENE DE PSN156</t>
  </si>
  <si>
    <t>PSN352</t>
  </si>
  <si>
    <t>PROVIENE DE PSN174</t>
  </si>
  <si>
    <t>CORTE Y RETIRO DE PROTECCION DE TOMA DE FUERZA</t>
  </si>
  <si>
    <t>APOYO A MECANICO EN CORTE Y SOLDADURA EN PROTECCION DE ALTERNADOR</t>
  </si>
  <si>
    <t>APOYO A MONTAJE EN COLOCACION DE REFUERZO DE PROTECCION A TOMA DE FUERZA</t>
  </si>
  <si>
    <t>APOYO A MONTAJE EN COLOCACION DE PROTECCIONES A MOTOR</t>
  </si>
  <si>
    <t>RETROEXCAVADORA</t>
  </si>
  <si>
    <t>PS606</t>
  </si>
  <si>
    <t>HABILITADO DE ACCESO A MACROPERA</t>
  </si>
  <si>
    <t>MANTENIMIENTO A CONTROLADOR DE NIVEL LC-101</t>
  </si>
  <si>
    <t>MANTENIMIENTO A VALVULA CONTROLADORA DE NIVEL LCV-101</t>
  </si>
  <si>
    <t>APOYO A CUADRILLA DE INSTRUMENTOS EN RECUPERACION DE VALVULA DE ESFERA 6"600</t>
  </si>
  <si>
    <t>LIMPIEZA DE FILTRO DE SUCCION DE BOMBA</t>
  </si>
  <si>
    <t>RETIRO DE VALVULA DE ESFERA 6"600</t>
  </si>
  <si>
    <t>RESETEO DE PANEL DE CONTROL, OPERA COMPLETO</t>
  </si>
  <si>
    <t>REMPLAZO DE RADIADOR, SE AGREGARON 15 LTS DE ANTICONGELANTE, REMPLAZO DE COLLARIN, OPERA COMPLETO</t>
  </si>
  <si>
    <t>PS794</t>
  </si>
  <si>
    <t>PGA368</t>
  </si>
  <si>
    <t>SE AGREGARON 3 LTS DE ACEITE</t>
  </si>
  <si>
    <t>REMPLAZO DE RADIADOR, QUEDA FUERA DE OPERACIÓN</t>
  </si>
  <si>
    <t>PSN24</t>
  </si>
  <si>
    <t>SE AGREGARON 7 LTS DE ACEITE</t>
  </si>
  <si>
    <t>MANTENIMIENTO BIMESTRAL A UMB</t>
  </si>
  <si>
    <t>MANTENIMIENTO BIMESTRAL A MCI</t>
  </si>
  <si>
    <t>PSN154</t>
  </si>
  <si>
    <t>REMPALZO DE RADIADOR, SE AGREGARON 15 LTS DE ANTICONGELANTE, OPERA COMPLETO</t>
  </si>
  <si>
    <t>REMPALZO DE BALERO PILOTO, REMPLAZO DE 3 BANDAS C-125, OPERA COMPLETO</t>
  </si>
  <si>
    <t>PSN397</t>
  </si>
  <si>
    <t>PSN399</t>
  </si>
  <si>
    <t>PSN379</t>
  </si>
  <si>
    <t>APOYO POR TRABAJOS DE SOLDADURA</t>
  </si>
  <si>
    <t>CAMBIO DE TARJETA ELECTRONICA, CABLE DE SENSOR DE POSICION DAÑADO, OPERA SOLO MOTOR</t>
  </si>
  <si>
    <t>PPB142</t>
  </si>
  <si>
    <t>CORRECCION DE FALSO CONTACTO EN RESET MURPHY, SE AGREGARON 5 LTS DE ACEITE</t>
  </si>
  <si>
    <t>PS702</t>
  </si>
  <si>
    <t>SE AGREGARON 5 LTS DE ACEIITE, QUEDA FUERA DE OPERACIÓN POR DAÑO EN MARCHA</t>
  </si>
  <si>
    <t>CAMBIO DE BANDAS C125</t>
  </si>
  <si>
    <t>REMPLAZO DE 3 BANDAS C-125</t>
  </si>
  <si>
    <t>PPB286</t>
  </si>
  <si>
    <t>PPB264</t>
  </si>
  <si>
    <t>SE AGREGARON 4 LTS DE ACEITE, LIMPIEZA DE BUJIAS</t>
  </si>
  <si>
    <t>PS130</t>
  </si>
  <si>
    <t>ALMACEN OPS</t>
  </si>
  <si>
    <t xml:space="preserve">RESGUARDO DE MOTOR ARROW </t>
  </si>
  <si>
    <t>PROVIENE DE PSN88 Y PSN352</t>
  </si>
  <si>
    <t>CARGA Y TRASLADO DE TAMBORES CON QUIMICO SECUESTRANTE</t>
  </si>
  <si>
    <t>6 TAMBORES</t>
  </si>
  <si>
    <t>LDD PS130</t>
  </si>
  <si>
    <t>SUMINISTRO DE QUIMICO SECUESTRANTE H2S</t>
  </si>
  <si>
    <t>SE SUMINISTRARON 2 TAMBORES</t>
  </si>
  <si>
    <t>LDD PS106</t>
  </si>
  <si>
    <t>LDD PS108</t>
  </si>
  <si>
    <t>APOYO A INSTRUMENTOS EN RETIRO DE VALVULA DE ESFERA 6"600</t>
  </si>
  <si>
    <t>RESGUARDO DE TAMBORES VACIOS DE PRODUCTO QUIMICO SECUESTRANTE</t>
  </si>
  <si>
    <t>APOYO A MECANICO EN CORTE Y SOLDADURA EN PROTECCIONES DE MOTOR</t>
  </si>
  <si>
    <t>APOYO A MECANICO EN COLOCACION DE PROTECCION DE TOMA DE FUERZA</t>
  </si>
  <si>
    <t>INSPECCION DE UNIDAD HLU</t>
  </si>
  <si>
    <t>SE ENCONTRO CABLE DAÑADO, SE REPARA Y QUEDA OPERANDO COMPELTO</t>
  </si>
  <si>
    <t>MANTENIMIENTO A VALVULA DE RPESION Y VACIO VPV-101</t>
  </si>
  <si>
    <t>MANTENIMIENTO A VALVULA DE RPESION Y VACIO VPV-102</t>
  </si>
  <si>
    <t>INSPECCION DE FITTING DE MEDICION FE-101</t>
  </si>
  <si>
    <t>APOYO A CUADRILLA DE SOLDADURA EN COLOCACION DE AISLAMIENTO MECANICO</t>
  </si>
  <si>
    <t>RECUPERACION DE ESPARRAGOS EN VALVULA DE 6"600</t>
  </si>
  <si>
    <t>PSN301</t>
  </si>
  <si>
    <t>LIMPIEZA DE BUJIAS Y DIAFRAGMA, OPERA COMPLETO</t>
  </si>
  <si>
    <t>PS697</t>
  </si>
  <si>
    <t>PS692H</t>
  </si>
  <si>
    <t>PSN306</t>
  </si>
  <si>
    <t xml:space="preserve">PS4   </t>
  </si>
  <si>
    <t>PS116</t>
  </si>
  <si>
    <t>PGA398</t>
  </si>
  <si>
    <t>PC161</t>
  </si>
  <si>
    <t>PC163</t>
  </si>
  <si>
    <t>PSN291</t>
  </si>
  <si>
    <t>SE AGREGARON 8 LTS DE ACEITE, LIMPIEZA DE BUJIAS, OPERA COMPLETO</t>
  </si>
  <si>
    <t>PC184</t>
  </si>
  <si>
    <t>PC162</t>
  </si>
  <si>
    <t>SE AGREGARON 6 LTS DE ACEITE, BALERO PILOTO DAÑADO</t>
  </si>
  <si>
    <t>PC69</t>
  </si>
  <si>
    <t>PSN281</t>
  </si>
  <si>
    <t>SE AGREGARON 6 LTS DE ACEITE, ENGRASE DE TOMA DE FUERZA</t>
  </si>
  <si>
    <t xml:space="preserve">MANTENIMIENTO BIMESTRAL A UBM </t>
  </si>
  <si>
    <t>PSN217</t>
  </si>
  <si>
    <t>SE AGREGARON 2 LTS DE ACEITE</t>
  </si>
  <si>
    <t>PSN68</t>
  </si>
  <si>
    <t>RECUPERACION DE MARCHA</t>
  </si>
  <si>
    <t>SE TRASLADO A PS702</t>
  </si>
  <si>
    <t>DAÑO EN CABLE DE DATOS DE SENSORES, REPARACION DE CABLE, OPERA COMPLETO</t>
  </si>
  <si>
    <t>REMPALZO DE MARCHA, SIN TENER ÉXITO, QUEDA FUERA DE OPERACIÓN</t>
  </si>
  <si>
    <t>PS112</t>
  </si>
  <si>
    <t>APOYO A ELECTRICOS EN INSPECCION DE SENSOR SUPERIOR DE UNIDAD HLU</t>
  </si>
  <si>
    <t>CARGA DE 3 TAMBORES DE QUIMICO CRONOX</t>
  </si>
  <si>
    <t>OLG 128</t>
  </si>
  <si>
    <t>TRASIEGO DE PRODUCTO QUIMICO CRONOX A SKID DE INYECCION</t>
  </si>
  <si>
    <t>GDO BSI-ECO SOLII</t>
  </si>
  <si>
    <t>GDO ECO SOLII-BSNI</t>
  </si>
  <si>
    <t>RESGUARDO DE 3 TAMBORES VACIOS DE PRODUCTO QUIMICO CRONOX</t>
  </si>
  <si>
    <t>CARGA Y TRASLADO DE VALVULA TIPO ESFERA 6"600</t>
  </si>
  <si>
    <t>CORTE EN PUERTA DE JAULA DE MOTOR POR REMPLAZO DE MARCHA</t>
  </si>
  <si>
    <t>COLOCACION DE AISLAMIENTO MECANICO EN VALVULA 6"600 DE BY-PASS</t>
  </si>
  <si>
    <t>OLG MPS128</t>
  </si>
  <si>
    <t>INSPECCION DE SKID DE DOSIFICACION</t>
  </si>
  <si>
    <t>VALVULA DE RETENCION OBSTRUIDA, LIMPIEZA Y DRENADO DE LINEAS, QUEDA OPERANDO</t>
  </si>
  <si>
    <t>MPS128</t>
  </si>
  <si>
    <t>INSPECCION A SISTEMA DE TIERRAS FISICAS EN CABEZAL DE PRODUCCION</t>
  </si>
  <si>
    <t>INSPECCION A SISTEMA DE TIERRAS FISICAS EN SKID DE DOSIFICACION</t>
  </si>
  <si>
    <t>SKID REQUIERE MANTENIMIENTO POR INUNDACION</t>
  </si>
  <si>
    <t>OLG MPS529</t>
  </si>
  <si>
    <t>MPS529</t>
  </si>
  <si>
    <t>LIMPIEZA DE FILTRO TIPO CANASTA DE DESCARGA DE PIPAS UPV</t>
  </si>
  <si>
    <t>REVISION DE OPERACIÓN DE PAQUETE DE REGULACION</t>
  </si>
  <si>
    <t>AJUSTE DE PRIMERA ETAPA OPERA ENTRE 38 A 39 KG/CM2</t>
  </si>
  <si>
    <t>MONITOR DE MOTOR CON FUENTE BAJA DE ALIMENTACION A CORTO CIRCUITO, SE DESCONECTA PILA, RESTABLECIMIENTO QUEDANDO OPERANDO</t>
  </si>
  <si>
    <t>CALIBRACION DE INDICADOR DE PRESION MANOMETRO PI-102</t>
  </si>
  <si>
    <t>CALIBRACION DE INDICADOR DE PRESION MANOMETRO PI-114</t>
  </si>
  <si>
    <t>CALIBRACION DE INDICADOR DE PRESION MANOMETRO PI-113</t>
  </si>
  <si>
    <t>BAJO NIVEL DE ANTICONGELANTE,  REMPLAZO DE BOMBA DE AGUA, SE AGREGARON 15 LTS DE ANTICONGELANTE, OPERA COMPLETO</t>
  </si>
  <si>
    <t>PS106</t>
  </si>
  <si>
    <t>PS594</t>
  </si>
  <si>
    <t>PS574</t>
  </si>
  <si>
    <t>AJUSTE DE RPM, OPERA COMPLETO</t>
  </si>
  <si>
    <t>PS774</t>
  </si>
  <si>
    <t xml:space="preserve">REMPLAZO DE REGULADOR DE BAJA </t>
  </si>
  <si>
    <t>PSN190</t>
  </si>
  <si>
    <t>PC186</t>
  </si>
  <si>
    <t>PC164</t>
  </si>
  <si>
    <t>PC146</t>
  </si>
  <si>
    <t>PSN272</t>
  </si>
  <si>
    <t>PSN2710</t>
  </si>
  <si>
    <t>PGA358</t>
  </si>
  <si>
    <t>SE AGREGARON 2 LTS DE ACEITE, ENGRASE DE TOMA DE FUERZA</t>
  </si>
  <si>
    <t>PSN241</t>
  </si>
  <si>
    <t>LIMPIEZA DE BUJIAS, ENGRASE DE TOMA DE FUERZA</t>
  </si>
  <si>
    <t>SE AGREGARON 6 LTS DE ACEITE, LIMPIEZA DE BUJIAS</t>
  </si>
  <si>
    <t>PSN6</t>
  </si>
  <si>
    <t>SE AGREGARON 4 LTS DE ACEITE, ENGRASE DE TOMA DE FUERZA</t>
  </si>
  <si>
    <t>PSN33</t>
  </si>
  <si>
    <t>PPB162</t>
  </si>
  <si>
    <t>PS626</t>
  </si>
  <si>
    <t>PS628</t>
  </si>
  <si>
    <t>DESCARGA DE VALVULA 6"600</t>
  </si>
  <si>
    <t>PS693H</t>
  </si>
  <si>
    <t>SE VA A PS702</t>
  </si>
  <si>
    <t>PROVIENE DE PS693H</t>
  </si>
  <si>
    <t>OLG MPS509</t>
  </si>
  <si>
    <t>LIMPIEZA DE SKID DE DOSIFICACION</t>
  </si>
  <si>
    <t>INSTALACION DE PROTECCION A TOMA DE FUERZA</t>
  </si>
  <si>
    <t xml:space="preserve">BSI </t>
  </si>
  <si>
    <t>FABRICACION DE MEDIAS CAÑAS PARA TOMA DE DESCARGA DE TV</t>
  </si>
  <si>
    <t>REPARACION DE HOJA DE PORTON DE ACCESO PRINCIPAL</t>
  </si>
  <si>
    <t>PS-695</t>
  </si>
  <si>
    <t>RESTABLECIMIENTO  DE MCI</t>
  </si>
  <si>
    <t>VALVULA DE ALIMENTACION CERRADA</t>
  </si>
  <si>
    <t>PS-569</t>
  </si>
  <si>
    <t>SE AGREGAN 8 LTS DE ACEITE.</t>
  </si>
  <si>
    <t>PPB-264</t>
  </si>
  <si>
    <t>SE AGREGAN 4 LTS DE ACEITE.</t>
  </si>
  <si>
    <t>SE REALIZA LIMPIEZA DE BUJIAS MOJA BUJIAS (1,2,4 y6).SE AGREGAN 4 LTS DE ACEITE SAE50</t>
  </si>
  <si>
    <t>PS-653</t>
  </si>
  <si>
    <t>SE AGREGAN 8 LTS DE ACEITE Y SE REALIZA LIMPIEZA DE BUJIAS</t>
  </si>
  <si>
    <t>PS-339</t>
  </si>
  <si>
    <t>SE REALIZA LIMPIEZA DE BUJIAS, LIMPIEZA DE DIAFRAGMA.(NOTA SE RRQUIERE REMPLAZAR MARCHA).</t>
  </si>
  <si>
    <t>SE PONE EN OPERACIÓN NIVELES OK NO PRESENTA FALLO APARENTE.</t>
  </si>
  <si>
    <t>MONTEJE</t>
  </si>
  <si>
    <t>ALM.NORTE</t>
  </si>
  <si>
    <t xml:space="preserve">RESGUARDO DE MCI </t>
  </si>
  <si>
    <t>SE RESGUARDA MCI. PROVENIENTE DEL PS-702.</t>
  </si>
  <si>
    <t>MP-ARAGON 1383</t>
  </si>
  <si>
    <t>CARGA DE CONTENEDORES</t>
  </si>
  <si>
    <t>RESGUARDO DE 3 CONTENEDORES (CAJAS METALICA VACIAS).SE DEJA PENDIENTE DOS MATERIALES POR PASAR DEL PESO MAXIMO PERMITIDO PARA CARGA DEL BRAZO. ( ARRIBA DE 6000 KGS).</t>
  </si>
  <si>
    <t>RESGUARDO DE CONTENEDORES PROVENIENTE MP AR-1383</t>
  </si>
  <si>
    <t>PSN-377</t>
  </si>
  <si>
    <t>SE AGREGAN 8 LTS DE ACEITE  SAE 50.</t>
  </si>
  <si>
    <t>PSN-158</t>
  </si>
  <si>
    <t>SE AGREGAN 5 LTS DE ACEITE SAE50, SE CAMBIA MANGUERA DE GAS SE INSTALA A PSN-</t>
  </si>
  <si>
    <t>PSN-88</t>
  </si>
  <si>
    <t>SE AGREGAN 7 LTS DE ACEITE SAE 50</t>
  </si>
  <si>
    <t>PSN-263</t>
  </si>
  <si>
    <t>INSPECCION DE NIVELES MCI</t>
  </si>
  <si>
    <t>SE AGREGAN 4 LTS DE ACEITE SAE Y LIMPIEZA DE BUJIAS</t>
  </si>
  <si>
    <t>PSN-261</t>
  </si>
  <si>
    <t>LIMPIEZA DE BUJIAS</t>
  </si>
  <si>
    <t>PSN-241</t>
  </si>
  <si>
    <t>SEPARADOR LLENO DE HIDROCARBURO, SE LIMPIAN BUJIAS Y SE AGREGAN 3 LTS DE ACEITE SAE50</t>
  </si>
  <si>
    <t>PSN-242</t>
  </si>
  <si>
    <t>SE AGREGAN 8 LTS DE ACEITE SAE Y LIMPIEZA DE BUJIAS</t>
  </si>
  <si>
    <t>PCOY-164</t>
  </si>
  <si>
    <t>BAJAS RPM SE REALIZA LIMPIEZA DE BUJIAS, NIVELES OK.</t>
  </si>
  <si>
    <t>PSN-252</t>
  </si>
  <si>
    <t>SE AGREGAN 8 LTS DE ACEITE SAE50, LIMPIEZA DE BUJIAS.</t>
  </si>
  <si>
    <t>RELLANO DE ACEITE BOMBA CENTRIFIGA</t>
  </si>
  <si>
    <t>SE AGREGAN 0.5 LTS DE ACEITE SAE50.</t>
  </si>
  <si>
    <t>MANTENIMIENTO A VALVULA CONTROLADORA DE NIVEL LCV-100</t>
  </si>
  <si>
    <t>MANTENIMIENTO A INDICADOR DE NIVEL LG-100</t>
  </si>
  <si>
    <t>INSPECCION DE FITTING DE MEDICION</t>
  </si>
  <si>
    <t>FE-100</t>
  </si>
  <si>
    <t>FE-102</t>
  </si>
  <si>
    <t>MANTENIMIENTO A VALVULA DE ESFERA 6"600</t>
  </si>
  <si>
    <t>PA1363</t>
  </si>
  <si>
    <t>APOYO A CUADRILLA DE SOLDADURA EN COLOCACION DE PARRILLA</t>
  </si>
  <si>
    <t>RESETEO DE CAJA DE CONTROL, SE AGREGARON 2 LTS DE ACEITE, OPERA COMPLETO</t>
  </si>
  <si>
    <t>PRESENTA LIGERA EMULSION, OPERA COMPLETO</t>
  </si>
  <si>
    <t>REMPLAZO DE BANDA DE ALTERNADOR (OPS), SE AGREGARON 4 LTS DE ACEITE, OPERA COMPLETO</t>
  </si>
  <si>
    <t>AJUSTE DE BANDA DE ALTERNADOR, SE AGREGARON 8 LTS DE ACEITE, OPERA COMPLETO</t>
  </si>
  <si>
    <t>PS339</t>
  </si>
  <si>
    <t>PS673</t>
  </si>
  <si>
    <t>PA67</t>
  </si>
  <si>
    <t>AJUSTE DE RPM, LIMPIEZA DE BUJIAS, SE AGREGARON 8 LTS DE ACEITE</t>
  </si>
  <si>
    <t>REQUIERE REMPLAZO DE REGULADOR DE BAJA, OPERA COMPLETO</t>
  </si>
  <si>
    <t>PSN224</t>
  </si>
  <si>
    <t xml:space="preserve">TENSION DE BANDAS CORTAS, SE AGREGARON 8 LTS DE ACEITE, OPERA COMPLETO </t>
  </si>
  <si>
    <t>PSN202</t>
  </si>
  <si>
    <t>LIMPIEZA DE BUJIAS, REQUIERE REMPLAZO DE ALTERNADOR, SE AGREGARON 8 LTS DE ACEITE</t>
  </si>
  <si>
    <t>PSN207</t>
  </si>
  <si>
    <t>REMPLAZO DE ALTRONIC COLCOCANDO UNO RECUPERADO DE ALMACEN OPS, LIMPIEZA DE BUJIAS, QUEDA FUERA DE OPERACIÓN POR DAÑO EN ALTERNADOR</t>
  </si>
  <si>
    <t>LIMPIEZA DE BUJIAS, SE AGREGARON 4 LTS DE ACEITE Y 4 LTS DE ANTICONGELANTE, OPERA COMPLETO</t>
  </si>
  <si>
    <t>PSN209</t>
  </si>
  <si>
    <t>LIMPIEZA DE BUJIAS, MOTOR DE ALTO CONSUMO, SE AGREGARON 8 LTS DE ACEITE, OPERA COMPLETO</t>
  </si>
  <si>
    <t>REMPLAZO DE ALTERNADOR, COLOCANDO UNO NUEVO POR PJP4, CORRECCION DE DAÑO EN PLATO, OPERA SOLO MOTOR</t>
  </si>
  <si>
    <t>SE AGREGARON 4 LTS DE ANTICONGELANTE, OPERA COMPLETO</t>
  </si>
  <si>
    <t>LIMPIEZA DE BUJIAS, SE AGREGARON 8 LTS DE ACEITIE, SE DESCONECTA BOBINA 1 Y 6, OPERA COMPLETO</t>
  </si>
  <si>
    <t>RECUPERACION DE MANGUERA DE MCI VORTEV V6</t>
  </si>
  <si>
    <t>SE INSTALARA EN PPB161</t>
  </si>
  <si>
    <t>REMPLAZO DE MANGUERA INFERIOR DE RADIADOR, SE AGREGARON 4 LTS DE ACEITE Y 10 LTS DE ANTICONGELANTE, OPERA COMPLETO</t>
  </si>
  <si>
    <t>PS631</t>
  </si>
  <si>
    <t>MPSN37</t>
  </si>
  <si>
    <t>DESMANTELAMIENTO DE TANQUE VERTICAL TV-1</t>
  </si>
  <si>
    <t>RECUPERACION DE MATERIAL PARA PROTECCION DE CONTRAPOZO</t>
  </si>
  <si>
    <t>HABILITADO Y COLOCACION DE PROTECCION EN CONTRAPOZO</t>
  </si>
  <si>
    <t>PS117</t>
  </si>
  <si>
    <t>REVISION DE VALVULA MOTORA DE TRINEO DE BN</t>
  </si>
  <si>
    <t>MANTENIMIENTO A COMPUTADOR DE FLUJO FQI-101</t>
  </si>
  <si>
    <t>MANTENIMIENTO A FITTING DE MEDICION FE-101</t>
  </si>
  <si>
    <t>MANTENIMIENTO A INDICADOR DE NIVEL LG-101</t>
  </si>
  <si>
    <t>MANTENIMIENTO A VALVULA REGULADORA SALIDA DE GAS A QUEMADOR PCV-101</t>
  </si>
  <si>
    <t>INSPECCION DE TIERRAS FISICAS EN TV-01</t>
  </si>
  <si>
    <t>INSPECCION A SISTEMA DE TIERRAS FISICAS EN APARTARRAYOS AREA DE CARGA UPV</t>
  </si>
  <si>
    <t>CALIBRACION DE MANOMETRO PI-02</t>
  </si>
  <si>
    <t>CALIBRACION DE MANOMETRO PI-204A</t>
  </si>
  <si>
    <t>CALIBRACION DE MANOMETRO PI-108</t>
  </si>
  <si>
    <t>CALIBRACION DE MANOMETRO PI-101</t>
  </si>
  <si>
    <t>CALIBRACION DE MANOMETRO PI-105</t>
  </si>
  <si>
    <t>INSPECCION DE MECANISMO A FITTING DE MEDICION FE-108</t>
  </si>
  <si>
    <t>BAYONETA ATERRIZANDO EN MARCHA, COLOCACION DE TAPON, OPERA COMPLETO</t>
  </si>
  <si>
    <t>LIMPIEZA DE BUJIAS, INSPECCION DE DIAFRAGMA ENCONTRANDO 2 ORIFICIOS, AJUSTE DE BANDA DE ALTERNADOR, OPERA COMPLETO</t>
  </si>
  <si>
    <t>REMPALZO DE BANADS C-270 POR DAÑO, COLOCACION DE 3 BANDAS C-270 NUEVAS POR PJP4, OPERA COMPLETO</t>
  </si>
  <si>
    <t>REMPLAZO DE ALTERNADOR, COLOCANDO UNO NUEVO POR PJP4, OPERA COMPLETO</t>
  </si>
  <si>
    <t>SE AGREGARON 8 LTS</t>
  </si>
  <si>
    <t>SE AGREGARON 7 LTS</t>
  </si>
  <si>
    <t>PSN289</t>
  </si>
  <si>
    <t>LIMPIEZA DE BUJIAS, REMPLAZO DE TAPA DE DISTRIBUIDOR Y ROTOR, OPERA COMPLETO</t>
  </si>
  <si>
    <t>PSN181</t>
  </si>
  <si>
    <t>PSN151</t>
  </si>
  <si>
    <t>LIMPIEZA DE BUJIAS, SE AGREGARON 8 LTS DE ACEITE,  QUEDA FUERA DE OPERACIÓN POR MARCHA DAÑADA</t>
  </si>
  <si>
    <t>PSN172</t>
  </si>
  <si>
    <t>SE AGREGARON 8 LTS DE ACEITE, 5 LTS DE ANTICONGELANTE, LIMPIEZA DE BUJIAS, OPERA COMPELTO</t>
  </si>
  <si>
    <t>PSN171</t>
  </si>
  <si>
    <t>SE AGREGAN 3 LTS DE ACEITE, LIMPIEZA DE BUJIAS, OPERA COMPLETO</t>
  </si>
  <si>
    <t xml:space="preserve">INSPECCION DE MOTOR </t>
  </si>
  <si>
    <t>LIMPIEZA DE BUJIAS, REQUIERE REMPLAZO DE ALTERNADOR, QUEDA FUERA DE OPERACIÓN</t>
  </si>
  <si>
    <t>QUEDA FUERA DE OPERACIÓN POR BOMBA DE AGUA DAÑADA</t>
  </si>
  <si>
    <t>PS127</t>
  </si>
  <si>
    <t>HABILITADO DE TABLERO DE CONTROL</t>
  </si>
  <si>
    <t>COLOCACION DE TARJETAS PROVISIONALES, ALTERNADOR Y MARCHA RECUPERADOS, REQUIERE SENSOR DE CIGÜEÑAL POR DAÑO, QUEDA FUERA DE OPERACIÓN</t>
  </si>
  <si>
    <t>RECUPERACION DE ROTOR PARA MCI DE PPB161</t>
  </si>
  <si>
    <t>COLOCACION DE ALTERNADOR NUEVO POR PJP4, COLOCACION DE ROTOR RECUPERADO, OPERA COMPLETO</t>
  </si>
  <si>
    <t>RESGUARDO DE ACCESORIOS DE TV-01 DE LA MPSN37</t>
  </si>
  <si>
    <t>SE INSTALARA EN PS515</t>
  </si>
  <si>
    <t>COLOCACION DE MOTOR PROVENIENTE DE PSN207, QUEDA OPERANDO</t>
  </si>
  <si>
    <t>LIMPIEZA INTERNA DE SKID DE INYECCION</t>
  </si>
  <si>
    <t>CALIBRACION DE PCV-101 SALIDA DE GAS A QUEMADOR</t>
  </si>
  <si>
    <t>PS664</t>
  </si>
  <si>
    <t>CALIBRACION A INDICADOR DE PRESION MANOMETRO PI-201</t>
  </si>
  <si>
    <t>CALIBRACION A INDICADOR DE PRESION MANOMETRO PI-202</t>
  </si>
  <si>
    <t>CALIBRACION A INDICADOR DE PRESION MANOMETRO PI-203</t>
  </si>
  <si>
    <t xml:space="preserve">MANTENIMIENTO SEMESTRAL A MCI </t>
  </si>
  <si>
    <t>LIMPIEZA DE BUJIAS Y DIAFRAGMA, SE AGREGARON 8 LTS DE ACEITE, OPERA COMPLETO</t>
  </si>
  <si>
    <t>PS708</t>
  </si>
  <si>
    <t>REMPLAZO DE MARCHA POR DAÑO, COLOCACION DE UNA REPARADA POR PJP4, LIMPIEZA DE BUJIAS Y DIAFRAGMA, AJUSTE DE EMP A 1.1, OPERA COMPLETO</t>
  </si>
  <si>
    <t>AJUSTE DE EPM A UNIDAD</t>
  </si>
  <si>
    <t>AJUSTE DE EPM DE 1.4 A 1.0, CONEXIÓN DE CHAROLA ECOLOGICA, REQUIERE REMPLAZO DE CHAROLA</t>
  </si>
  <si>
    <t>REMPLAZO DE RADIADOR, COLOCACION DE UNO NUEVO PROPORCIONADO POR PJP4, SE AGREGARON 15 LTS DE ANTICONGELANTE, 50 LTS DE ACEITE HIDRAULICO PROPORCIONADO POR OPS, OPERA COMPLETO</t>
  </si>
  <si>
    <t>MOTOR CUMMINS, SE ENCONTRABA CON LA BATERIA DESCARGADA, SE RESTABLECE Y SE MANTIENE EN MONITOREO POR 10 MIN, QUEDA OPERANDO SOLO MOTOR</t>
  </si>
  <si>
    <t>PSN334</t>
  </si>
  <si>
    <t>INSPECCION DE UNIDAD Y MOTOR</t>
  </si>
  <si>
    <t>SE ENCONTRO FUGA EN CONECTOR DE MANGUERA DE ALTA PRESION, AJUSTE DE CONECTOR CORRIGIENDO FUGA, UNIDAD NO CUENTA CON ACEITE HIDRAULICO, QUEDA FUERA DE OPERACIÓN</t>
  </si>
  <si>
    <t>SE AGREGARON 4 LTS ADE ACEITE, LIMPIEZA DE BUJIAS</t>
  </si>
  <si>
    <t>SE AGREGARON 8 LTS ADE ACEITE, ENGRASE DE TOMA DE FUERZA</t>
  </si>
  <si>
    <t>SE AGREGARON 7 LTS ADE ACEITE, ENGRASE DE TOMA DE FUERZA</t>
  </si>
  <si>
    <t>SE AGREGARON 4 LTS ADE ACEITE, ENGRASE DE TOMA DE FUERZA</t>
  </si>
  <si>
    <t>SE AGREGARON 3 LTS ADE ACEITE, ENGRASE DE TOMA DE FUERZA</t>
  </si>
  <si>
    <t>REMPLAZO DE BOMBA DE AGUA REPARADA POR PJP4, SE AGREGARON 15 LTS DE ANTICONGELANTE Y 4 LTS DE ACEITE, OPERA COMPLETO</t>
  </si>
  <si>
    <t>COLOCACION DE TENSOR DE ALTERNADOR, SENSOR DE CIGÜEÑAL RECUPERADO, REQUIERE REMPLAZO DE TARJETA PRINNCIPAL Y TAPON DE RADIADOR</t>
  </si>
  <si>
    <t>PSN303</t>
  </si>
  <si>
    <t>RETIRO DE TARJETAS DE CONTROL</t>
  </si>
  <si>
    <t>INSTALACION DE TARJETAS DE CONTROL A UNIDAD</t>
  </si>
  <si>
    <t>REQUIERE COLOCACION DE CABLEADO DE ESTOPERO Y COLOCAR TAPON A RADIADOR, OPERA SOLO MOTOR</t>
  </si>
  <si>
    <t>PS498</t>
  </si>
  <si>
    <t xml:space="preserve">RECUPERACION DE MARCHA Y SENSOR DE CIGÜEÑAL </t>
  </si>
  <si>
    <t>PROVIENE DE PS515</t>
  </si>
  <si>
    <t>CARGA DE TAMBORES CON ACEITE HIDRAULICO</t>
  </si>
  <si>
    <t>350 LTS APROX</t>
  </si>
  <si>
    <t>REMPLAZO DE BALERO PILOTO A TDF</t>
  </si>
  <si>
    <t>LIMPIEZA DE DEPOSITO DE UNIDAD HLU</t>
  </si>
  <si>
    <t>SE INICIA CON EL DRENADO, TIENE UN AVANCE DEL 20% UNIDAD INUNDADA</t>
  </si>
  <si>
    <t>APOYO A MECANICO EN APERTURA DE JAULA DE MMOTOR</t>
  </si>
  <si>
    <t>APOYO A MONTAJE EN CORTE Y SOLDADURA DE PROTECCION DE TDF</t>
  </si>
  <si>
    <t>HABILITADO DE CONEXIONES PARA LINEA DE PRODUCCION DE TV DE ALMACENAMIENTO</t>
  </si>
  <si>
    <t>INSTALACION DE CHAROLA ECOLOGICA</t>
  </si>
  <si>
    <t>REVISION DE CHAROLA ECOLOGICA</t>
  </si>
  <si>
    <t>REPARACION DE CABLE POR DAÑO</t>
  </si>
  <si>
    <t xml:space="preserve">RESETEO DE TARJETA ELECTRONICA </t>
  </si>
  <si>
    <t>MANTENIMIENTO A VALVULA DE PRESION Y VACIO DE TV-04</t>
  </si>
  <si>
    <t>MANTENIMIENTO A VALVULA DE PRESION Y VACIO DE TV-05</t>
  </si>
  <si>
    <t>SE AGREGARON 4 LTS DE ACEITE. LIMPIEZA DE BUJIAS, OPERA COMPLETO</t>
  </si>
  <si>
    <t>LIMPIEZA DE BUJIAS, SE AGREGARON 8 LTS DE ACEITE,, OPERA COMPLETO</t>
  </si>
  <si>
    <t>PGA352</t>
  </si>
  <si>
    <t>SE AGREGARON 6 LTS DE ACEITE. ENGRASE DE TOMA DE FUERZA</t>
  </si>
  <si>
    <t>SE AGREGARON 3 LTS DE ACEITE. ENGRASE DE TOMA DE FUERZA</t>
  </si>
  <si>
    <t xml:space="preserve"> LIMPIEZA DE BUJIAS Y ENGRASE DE TOMA DE FUERZA</t>
  </si>
  <si>
    <t>SE AGREGARON 4 LTS DE ACEITE. ENGRASE DE TOMA DE FUERZA</t>
  </si>
  <si>
    <t xml:space="preserve"> LIMPIEZA DE BUJIAS</t>
  </si>
  <si>
    <t xml:space="preserve">PSN24  </t>
  </si>
  <si>
    <t>SE AGREGARON 7 LTS DE ACEITE. ENGRASE DE TOMA DE FUERZA</t>
  </si>
  <si>
    <t>SE AGREGARON 4 LTS DE ACEITE, 4 LTS DE ACEITE DE ENGRANES Y LIMPIEZA DE BUJIAS, OPERA COMPLETO</t>
  </si>
  <si>
    <t xml:space="preserve">PSN36 </t>
  </si>
  <si>
    <t>SE AGREGARON 3 LTS DE ANTICONGELANTE, LIMPIEZA DE BUJIAS</t>
  </si>
  <si>
    <t>COLOCACION DE TAPON A RADIADOR, LIMPIEZA DE VALVULAS DIRECCIONALES, AJUSTE DE EPM A 1.6, OPERA COMPLETO</t>
  </si>
  <si>
    <t>BAJO NIVEL DE  ACEITE, SE AGREGARON 9 LTS DE ACEITE, MOTOR CONSUMIDOR, SU REVISION SERA 2 VECES POR SEMANA, OPERA COMPLETO</t>
  </si>
  <si>
    <t>COLOCACION DE 3 BANDAS C-125 NUEVAS PROPORCIONADAS POR PJP4, OPERA COMPLETO</t>
  </si>
  <si>
    <t>COLOCACION DE ARREGLO CON MANOMETRO, GAS TR SE ENCONTRO CON 21 PSI, SEPARADOR INUNDADO DE CONDENSADO, SE DRENA, AJUTSE DE BANDAS LARGAS, OPERA COMPLETO, LA FALLA ES POR FALTA DE GAS TR</t>
  </si>
  <si>
    <t>REMPLAZO DE BANDAS CORTAS, COLOCACION DE 3 BANDAS C-144 NUEVAS PROPORCIONADAS POR PJP4, OPERA COMPLETO</t>
  </si>
  <si>
    <t>CARGA DE ESCALERA DE TANQUE VERTICAL</t>
  </si>
  <si>
    <t>RESGUARDO DE ESCALERA Y TAMBORES DE ACEITE HIDRAULICO</t>
  </si>
  <si>
    <t>CARGA DE 9 TAMBORES DE QUIMICO CRONOX</t>
  </si>
  <si>
    <t>APOYO A CIA GAVASA EN RETIRO Y REUBICACION DE TANQUE DE ALMACENAMIENTO</t>
  </si>
  <si>
    <t xml:space="preserve">INSPECCION DE TREN DE REGULACION DE GAS BN </t>
  </si>
  <si>
    <t>CALIBRACION A INDICADOR DE PRESION MANOMETRO PI-115</t>
  </si>
  <si>
    <t>CALIBRACION A INDICADOR DE PRESION MANOMETRO PI-116</t>
  </si>
  <si>
    <t>CALIBRACION A INDICADOR DE PRESION MANOMETRO PI-101</t>
  </si>
  <si>
    <t>CALIBRACION A INDICADOR DE PRESION MANOMETRO PI-100</t>
  </si>
  <si>
    <t>CALIBRACION A INDICADOR DE PRESION MANOMETRO PI-103</t>
  </si>
  <si>
    <t>INSPECCION A SISTEMAS DE TIERRAS FISICAS DE MBCICR-2</t>
  </si>
  <si>
    <t>INSPECCION A SISTEMAS DE TIERRAS FISICAS DE MBCICR-1</t>
  </si>
  <si>
    <t>MPGA218</t>
  </si>
  <si>
    <t>MPSN269</t>
  </si>
  <si>
    <t>INSPECCION DE NIVELES DE BOMBA CENTRIFUGA</t>
  </si>
  <si>
    <t xml:space="preserve">MANTENIMIENTO A COMPUTADOR DE FLUJO   </t>
  </si>
  <si>
    <t>VERIFICACION DE MECANISMO FITTING DE MEDICION</t>
  </si>
  <si>
    <t>SIN FALLA APARENTE, OPERA COMPLETO</t>
  </si>
  <si>
    <t>PS694</t>
  </si>
  <si>
    <t>PS691</t>
  </si>
  <si>
    <t>SE  AGREGARON 8 LTS DE ACEITE, OPERA COMPLETO</t>
  </si>
  <si>
    <t>SE AGREGARON 2 LTS DE ACEITE, SEPARADOR Y MANGUERA INUNDADO, OPERA COMPLETO</t>
  </si>
  <si>
    <t>SE AGREGARON 4 LTS DE ACEITE A MOTOR Y 4 LTS DE ACEITE DE ENGRANES, LIMPIEZA DE BUJIAS, OPERA COMPLETO</t>
  </si>
  <si>
    <t>CABLE DE ESTOPERO ECOLOGICO DAÑADO, SE AGREGARON 7 LTS DE ACEITE, OPERA COMPLETO</t>
  </si>
  <si>
    <t>SE AGREGARON 3 LTS DE ACEITE Y 3 LTS DE ANTICONGELANTE</t>
  </si>
  <si>
    <t>CAMBIO DE ALIMENTACION DE GAS TR DE PPB109 A PPB129</t>
  </si>
  <si>
    <t>REMPLAZO DE BIG-JOE, COLOCACION DE 2 MANGUERAS RECUPERADAS, QUEDANDO ALIMENTADNDO A PS1019, PPB129 Y PPB109, OPERA COMPLETO</t>
  </si>
  <si>
    <t xml:space="preserve">REMPLAZO DE BOMBA DE AGUA A MCI </t>
  </si>
  <si>
    <t>REMPLAZO DE BOMBA DE AGUA REPPARADA PROPORCIONADA POR PJP4, SE AGREGARON 15 LTS DE ANTICONGELANTE, OPERA COMPLETO</t>
  </si>
  <si>
    <t>COLOCACION DE BANDA DE ALTERNADOR RECUPERADA, CORRECION DE FUGA DE ACEITE EN MONOBLOCK, QUEDA FUERA DE OPERACIÓN POR ALTERNADOR DAÑADO</t>
  </si>
  <si>
    <t>PS547</t>
  </si>
  <si>
    <t>CARGA DE 10 TAMBORES DE PRODUCTO QUIMICO CRONOX</t>
  </si>
  <si>
    <t>OLG MPGA204</t>
  </si>
  <si>
    <t>SUMINISTRO DE PRODUCTO QUIMICO CRONOX A SKID DE INYECCION</t>
  </si>
  <si>
    <t>OLG MPSN207</t>
  </si>
  <si>
    <t>SE SUMINISTRARON 3 TAMBORES</t>
  </si>
  <si>
    <t>OLG MPSN241</t>
  </si>
  <si>
    <t>SE SUMINISTRARON 4 TAMBORES</t>
  </si>
  <si>
    <t>GDO ECSN-MPSN31</t>
  </si>
  <si>
    <t>SE SUMINISTRO 1 TAMBOR</t>
  </si>
  <si>
    <t>CARGA DE 10 TAMBORES VACIOS DE PRODUCTO QUIMICO CRONOX</t>
  </si>
  <si>
    <t>APOYO A MECANICO EN COLOCACION DE PROTECCION DE ALTERNADOR</t>
  </si>
  <si>
    <t>APOYO A MECANICO EN COLOCACION DE PROTECCION DE MARCHA</t>
  </si>
  <si>
    <t>APOYO A MECANICO EN APERTURA DE JAULA DE MOTOR</t>
  </si>
  <si>
    <t>RECUPERACION Y HABILITADO DE PARRILLAS PARA MEDIAS CAÑAS</t>
  </si>
  <si>
    <t>SE AGREGARO 7 LTS DE ACEITE</t>
  </si>
  <si>
    <t>SE AGREGARO 4 LTS DE ANTICONGELANTE, AJUSTE DE BANDAS DE ALTERNADOR, OPERA COMPLETO</t>
  </si>
  <si>
    <t>LIMPIEZA DE BUJIAS, INSPECCION DE COMPONENTE, OPERA COMPLETO</t>
  </si>
  <si>
    <t>SE AGREGARON 5 LTS DE ACEITE, ENGRASE DE TOMA DE FUERZA</t>
  </si>
  <si>
    <t>SE AGREGARON 7 LTS DE ACEITE, LIMPIEZA DE BUJIAS, LIMPIEZA DE PATIN EN AREA DE REDUCTOR, AJUSTE DE TORNILLOS DE SOPORTE, MOTOR DE ALTO CONSUMO DE ACIETE</t>
  </si>
  <si>
    <t>PSN232</t>
  </si>
  <si>
    <t>ALTERNADOR PRESENTA VARIACION DE VOLTAJE DE 13.2 A 12.8, SE MONITOREA, OPERA COMPLETO</t>
  </si>
  <si>
    <t>REGULAC ION DE GAS TR, CALIBRACION DE CUERPO DE ACELERACION, OPERA COMPLETO</t>
  </si>
  <si>
    <t>PS4</t>
  </si>
  <si>
    <t>SE ENCONTRO CON BAJO NIVEL DE ANTICONGELANTE, SE AGREGARON 3 LTS DE ANTICONGELANTE, CORRECCION DE FALSO CONTACTO EN CABLEADO DE ALINEACION DE CORRIENTE DE BOBINA, OPERA COMPLETO</t>
  </si>
  <si>
    <t>BAJO NIVEL DE ACEITE, SE AGREGARON 8 LTS DE ACEITE, LIMPIEZA DE BUJIAS, OPERA COMPLETO</t>
  </si>
  <si>
    <t>CALIBRACION DE INDICADOR DE PRESION MANOMETRO PI-100</t>
  </si>
  <si>
    <t>INSPECCION A SISTEMA DE TIERRAS FISICAS DE SEPARADOR N°1</t>
  </si>
  <si>
    <t>MANTENIMIENTO A CONTROLADOR DE NIVEL LC-100</t>
  </si>
  <si>
    <t>PSN356</t>
  </si>
  <si>
    <t>VERIFICACION DE INDICADOR DE TEMPERATURA DE SEPARADOR 8A</t>
  </si>
  <si>
    <t>AJUSTE DE BANDA DE ALTERNADOR, REQUIERE RELLENO DE  ACEITE HIDRAULICO, OPERA COMPLETO</t>
  </si>
  <si>
    <t xml:space="preserve">REQUIERE REMPLAZO DE ALTERNADOR Y DE BOMBA DE AGUA, QUEDA EN ESPERA </t>
  </si>
  <si>
    <t>SE AGREGARON 4 LTS DE ACEITE, APOYO POR TRABAJOS DE SOLDADURA, OPERA COMPLETO</t>
  </si>
  <si>
    <t>RELLENO DE ACEITE A BOMBA CENTRIFUGA</t>
  </si>
  <si>
    <t>RECUPERACION DE BOMBA DE AGUA Y ALTERNADOR</t>
  </si>
  <si>
    <t>REMPLAZO DE ALTERNADOR Y BOMBA DE AGUA RECUPERADAS, OPERA COMPLETO</t>
  </si>
  <si>
    <t>SE AGREGARON 5 LTS DE ACEITE, APOYO POR TRABAJOS DE SOLDADURA EN PROTECCION DE ALTERNADOR</t>
  </si>
  <si>
    <t>SE AGREGARON 3 LTS DE ACEITE Y 4 LITROS DE ACEITE DE ENGRANES, LIMPIEZA DE BUJIAS, OPERA COMPLETO</t>
  </si>
  <si>
    <t>SE AGGREGARON 3 LTS DE ACEITE Y 4 LTS DE ACEITE DE ENGRANES, LIMPIEZA DE BUJIAS</t>
  </si>
  <si>
    <t>RESTABLECIMIENTO POR CAMBIO DE MOTOR, OPERA COMPLETO</t>
  </si>
  <si>
    <t>CAMBIO DE MANGUERA DE ALIMMENTACION DE GAS TR DE 1" POR DAÑO, INSTALACION DE 7 METROS DE MANGUERA DE 12, OPERA COMPLETO</t>
  </si>
  <si>
    <t>SE AGREGARON  8 LTS DE ACEITE, OPERA COMPLETO</t>
  </si>
  <si>
    <t>SE AGREGARON  6 LTS DE ACEITE, OPERA COMPLETO</t>
  </si>
  <si>
    <t>PS658</t>
  </si>
  <si>
    <t>PS319</t>
  </si>
  <si>
    <t>REMPLAZO DE ALTERNADOR, COLOCACION DE UNO RECUPERADO DE ECSII, REMPALZO DE DIODO POR UNO RECUPERADO, QUEDA OPERANDO COMPLETO</t>
  </si>
  <si>
    <t>INSPECCION DE NIVELES A MOTOR</t>
  </si>
  <si>
    <t>APOYO A CIA EXTERNA EN CARGA DE MOTORES VORTEC</t>
  </si>
  <si>
    <t>APOYO A MECANICO EN RETIRO DE PROTECCIONES DE MOTOR POR REPARACION</t>
  </si>
  <si>
    <t>APOYO A MECANICO EN CORTE Y SOLDADURA EN RETIRO Y COLOCACION DE PROTECCION DE MOTOR POR REMPLAZO DE REFACCIONAMIENTO</t>
  </si>
  <si>
    <t>LEVANTAMIENTO PARA FABRIICACION DE ABRAZADERA DE 6"Ø PARA LINEA DE DESFOGUE DE MCA1, MCA3 Y MCA4</t>
  </si>
  <si>
    <t>SE ENCONTRARON 5 LAMPARAS TIPO ESTADIO FUNDIDAS</t>
  </si>
  <si>
    <t>INSPECCION A SISTEMA DE TIERRAS FISICAS DE SEPARADOR N°2</t>
  </si>
  <si>
    <t xml:space="preserve">MANTENIMIENTO A INDICADOR DE NIVEL LG-101                               </t>
  </si>
  <si>
    <t>CALIBRACION DE INDICADOR DE PRESION MANOMETRO PI-101</t>
  </si>
  <si>
    <t>MANTENIMIENTO A VALVULA CONTROLADOR DE NIVEL LCV-101</t>
  </si>
  <si>
    <t>PSN48</t>
  </si>
  <si>
    <t>ELABORACION DE LINEA DE INTERCONEXION DE TP DE BN</t>
  </si>
  <si>
    <t>MANTENIMIENTO A INDICADOR DE NIVEL DE SEPARADOR 8A</t>
  </si>
  <si>
    <t>MANTENIMIENTO A INDICADOR DE NIVEL DE SEPARAD0R N°1</t>
  </si>
  <si>
    <t>MANTENIMIENTO A INDICADOR DE NIVEL DE SEPARADOR 5A</t>
  </si>
  <si>
    <t>PS671</t>
  </si>
  <si>
    <t>SE AGREGARON 3 LTS DE ACEITE, LIMPIEZA DE BUJIAS Y DIAFRAGMA, OPERA COMPLETO</t>
  </si>
  <si>
    <t>SEPARADOR LLENO DE CONDENSADO, SE DRENA, SE REMPLAZAN 6 BUJIAS COLOCANDO 6 PIEZAS NUEVAS PROPORCIONADAS POR PJP4, SE AGREGARON 7 LTS DE ACEITE, OPERA A 1.1 EPM, OPERA COMPLETO</t>
  </si>
  <si>
    <t>RECUPERACION DE CHAROLA DE ESTOPERO ECOLOGICO</t>
  </si>
  <si>
    <t>SE VA A PSN172</t>
  </si>
  <si>
    <t>REMPLAZO DE CHAROLA DE ESTOPERO ECOLOGICO</t>
  </si>
  <si>
    <t>REMPLAZO DE CHAROLA RECUPERADA DE PSN171, REQUIERE REMPLAZO DE RADIADOR POR DAÑO, QUEDA FUERA DE OPERACIÓN</t>
  </si>
  <si>
    <t>INSPECCION DE NIVELES DE MCI</t>
  </si>
  <si>
    <t>SE AGREGARON 7 LTS DE ACEITE, ENGRASE DE TOMA DE FUERZA</t>
  </si>
  <si>
    <t>SE AGREGARON 5 LTS DE ACEITE, ENGRASE DE TOMA DE FUERZA, SE CORRIGE FUGA EN TAPA DE PUNTERIAS</t>
  </si>
  <si>
    <t>PS88</t>
  </si>
  <si>
    <t>REMPLAZO DE BOTON PUSH POR UNO RECUPERADO DE ALMACEN OPS</t>
  </si>
  <si>
    <t>LIMPIEZA DE BUJIAS, MOTOR PRESENTA DAÑO EN MARCHA</t>
  </si>
  <si>
    <t>PSN293</t>
  </si>
  <si>
    <t>PS569</t>
  </si>
  <si>
    <t>PS458</t>
  </si>
  <si>
    <t xml:space="preserve">RESGUARDO DE DOS MOTORES ARROW </t>
  </si>
  <si>
    <t>CARGA DE DOS TAMBORES DE ACEITE HIDRAULICO</t>
  </si>
  <si>
    <t>RECUPERACION DE 200 LITROS DE ACEITE HIDRAULICO</t>
  </si>
  <si>
    <t>SE AGREGARON 350 LITROS DE ACEITE HIDRAULICO NUEVO Y 400 LTS DE ACEITE HIDRAULICO RECUPERADO</t>
  </si>
  <si>
    <t>INSPECCION A SISTEMAS DE TIERRAS DE SEPARADOR N°3</t>
  </si>
  <si>
    <t>MANTENIMIENTO A CONTROLADOR DE NIVEL LC-102</t>
  </si>
  <si>
    <t>MANTENIMIENTO A VALVULA CONTROLADORA DE NIVEL LCV-102</t>
  </si>
  <si>
    <t>INSPECCION DE MECANISMO A FITTING DE MEDICION FE-101</t>
  </si>
  <si>
    <t>MANTENIMIENTO A INDICADOR DE NIVEL LG-102</t>
  </si>
  <si>
    <t>CALIBRACION A INDIICADOR DE PRESION MANOMETRO PI-102</t>
  </si>
  <si>
    <t>INSPECCION A SISTEMA DE TIERRAS FISICAS DE APARTARRAYOS EN CASETA DE OPERADOR</t>
  </si>
  <si>
    <t>MANTENIMIENTO A VALVULA CONTROL DE NIVELES DE SEPARADOR 8A</t>
  </si>
  <si>
    <t>MANTENIMIENTO A CONTROLADOR DE NIVEL DE SEPARADOR 8A</t>
  </si>
  <si>
    <t>LIMPIEZA DE INDICADOR DE NIVEL DE SEPARADOR N°1</t>
  </si>
  <si>
    <t>LIMPIEZA DE INDICADOR DE NIVEL DE SEPARADOR N°2</t>
  </si>
  <si>
    <t>CORTO EN CABLE DE CORRIENTE, REMPLAZO DE ALTERNADOR Y PASTILLA DE ECENDIDO POR UNO RECUPERADO, OPERA COMPLETO</t>
  </si>
  <si>
    <t>REMPLAZO DE RADIADOR POR UNO PROPORCIONADO POR PJP4, SE AGREGARON 18 LTS DE ANTICONGELANTE, SE AGREGARON 4 LTS DE ACEITE, OPERA COMPLETO</t>
  </si>
  <si>
    <t>LIMPIEZA DE BUJIAS,LIMPIEZA DE RESET POR SULFATO, OPERA COMPLETO</t>
  </si>
  <si>
    <t>APOYO POR REMPLAZO DE MARCHA</t>
  </si>
  <si>
    <t>MANTENIMIENTO BIMESTRAL A MOTOR CUMMINS</t>
  </si>
  <si>
    <t>RECUPERACION DE DOS BANDAS DE ALTERNADOR PARA PSN303</t>
  </si>
  <si>
    <t>SE ENCONTRO FUERA DE OPERACIÓN POR INUNDACION, SE AGREGARON 8 LTS DE ANTICONGELANTE, INSTALACION DE TARJETAS DE CONTROL, QUEDA FUERA DE OPERACIÓN POR DAÑO EN MARCHA</t>
  </si>
  <si>
    <t>REMPLAZO DE ALTRONIC POR UNO RECUPERADO, OPERA COMPLETO</t>
  </si>
  <si>
    <t>COLOCACION DE 2 BANDAS DE ALTERNADOR PROPORCIONADAS POR OPS, REMPLAZO DE POLEA DE ALTERNADOR, OPERA COMPLETO</t>
  </si>
  <si>
    <t>MANTENIMIENTO DE HORAS A MOTOR</t>
  </si>
  <si>
    <t>RECUPERACION DE TOMAS DE FUERZA Y MARCHA</t>
  </si>
  <si>
    <t>REMPLAZO DE MARCHA A MOTOR ARROW</t>
  </si>
  <si>
    <t>MARCHA RECUPERADA DE ALMACEN OPS</t>
  </si>
  <si>
    <t>INSTALACION DE TOMA DE FUERZA A MOTOR</t>
  </si>
  <si>
    <t>TOMA DE FUERZA RECUPERADA, BALERO PILOTO Y 3 BANDAS C-125 NUEVAS, SE AGREGARON 7 LTS DE ACEITE, LIMPIEZA DE BUJIAS</t>
  </si>
  <si>
    <t>TOMA DE FUERZA RECUPERADA, COLOCACION DE 3 BANDAS C-125 NUEVAS, SE AGREGARON 3 LTS DE ACEITE, LIMPIEZA DE BUJIAS</t>
  </si>
  <si>
    <t>APOYO POR TRABAJOS DE SOLDADURA, LIMPIEZA DE BUJIAS, OPERA COMPLETO</t>
  </si>
  <si>
    <t>INSPECCION DE NIEVELES A MCI</t>
  </si>
  <si>
    <t>APOYO A MONMTAJE EN CORTE DE PROTECCIONES DE MOTOR</t>
  </si>
  <si>
    <t>CORTE DE PLACA PARA REFORZAMIENTO DE PROTECCIONES</t>
  </si>
  <si>
    <t>APOYO A MECANICO EN CORTE DE PROTECCION DE RADIADOR POR REMPLAZO</t>
  </si>
  <si>
    <t>APOYO A MECANICO EN HABILITADO DE REFUERZO EN PROTECCIONES DE TOMA DE FUERZA</t>
  </si>
  <si>
    <t>MANTENIMIENTO A VALVULA CONTROLADORA DE PRESION PCV-100</t>
  </si>
  <si>
    <t>CALIBRACION A VALULA CONTROLADORA DE PRESION PCV-100</t>
  </si>
  <si>
    <t>CALIBRACION A INDICADOR DE PRESION MANOMETRO PI-108</t>
  </si>
  <si>
    <t>ENCENDIDO DE QUEMADOR ELEVADO</t>
  </si>
  <si>
    <t>CALIBRACION DE CONTROLADOR DE PRESION PRIMERA ETAPA</t>
  </si>
  <si>
    <t>QUEDA A 38.5 KM/CM2</t>
  </si>
  <si>
    <t>MANTENIMIENTO A VALVULA CONTROLADORA DE NIVEL DE SEPARADOR N°1</t>
  </si>
  <si>
    <t>MANTENIMIENTO A CONTROLADOR DE NIVEL DE SEAPARADOR N°1</t>
  </si>
  <si>
    <t>MANTENIMIENTO A VALVULA CONTROL DE GAS SALIDA A QUEMADOR</t>
  </si>
  <si>
    <t>LIMPIEZA DE FILTRO CANASTA SUCCION DE BOMBA</t>
  </si>
  <si>
    <t>LIMPIEZA DE DIAFRAGMA, SE DETECTA FALTA DE GAS EN MANGUERA, SEPARADOR DE GAS CON LIQUIDO, SE DRENA SEPARADOR Y MANGUERA, OPERA COMPLETO</t>
  </si>
  <si>
    <t>AJUSTE DE EPM QUEDA A 1.0, OPERA COMPLETO</t>
  </si>
  <si>
    <t>REMPLAZO DE RADIADOR COLOCANDO UNO PROPORCINADO POR PJP4, SE AGREGARON 15 LTS DE ANTICONGELANTE, LIMPIEZA BUJIAS, OPERA COMPLETO</t>
  </si>
  <si>
    <t>SE AGREGARON 8 LTS DE ACEIITE, LIMPIEZA DE BUJIAS, OPERA COMPLETO</t>
  </si>
  <si>
    <t>PSN46</t>
  </si>
  <si>
    <t>PS505</t>
  </si>
  <si>
    <t>RETIRO DE BALERO PILOTO</t>
  </si>
  <si>
    <t>SE LLEVA A PSN303</t>
  </si>
  <si>
    <t>CAMBIO DE TARJETAS DE CONTROL RECUPERADAS DE ECSII, SE ENCONTRO DAÑO EN MARCHA COLOCANDO UNA RECUPERRADA DE ECSII, PRESENTA FALLA EN ALTERNADOR, REQUIERE REMPLAZO Y CONTINUAR REALIZANDO PRUEBAS DE ARRANQUE, QUEDAN FUERA DE OPERACIÓN</t>
  </si>
  <si>
    <t>QUEDA ACTIVIDAD DIFERIDA POR ACCESO A LA INSTALACION EN MAL ESTADO</t>
  </si>
  <si>
    <t>OLG MPSN301</t>
  </si>
  <si>
    <t>OLG MPS794</t>
  </si>
  <si>
    <t>DESCARGA DE 3 TAMBORES DE QUIMICO CRONOX VACIS</t>
  </si>
  <si>
    <t>APOYO A MECANICO EN CORTE Y SOLDADURA DE PROTECCION DE RADIADOR</t>
  </si>
  <si>
    <t>HABILITADO DE MATERIAL PARA FABRICACION DE SOPORTES Y ABRAZADERAS DE LINEA DE DESFOGUE EN ECSN</t>
  </si>
  <si>
    <t>FABRICACION DE MANERAL PARA VALVULA DE BY-PASS DE 4"Ø DE 1° ETAPADA EN ECSN</t>
  </si>
  <si>
    <t>CALIBRACION A INDICADOR DE PRESION PI-111</t>
  </si>
  <si>
    <t>CALIBRACION A INDICADOR DE PRESION PI-112</t>
  </si>
  <si>
    <t>CALIBRACION A INDICADOR DE PRESION PI-110</t>
  </si>
  <si>
    <t>INSPECCION A FITTING FE-102</t>
  </si>
  <si>
    <t>INSPECCION A FITTING FE-103</t>
  </si>
  <si>
    <t>MANTENIMIENTO A VALVULA CONTROLADORA DE PRESION PCV-101</t>
  </si>
  <si>
    <t>INSPECCION A SISTEMA DE TIERRAS FISICAS DE APARTARRAYOS EN AREA DE TANQUES</t>
  </si>
  <si>
    <t>INSPECCION DE BOMBA DE AGUA DE SERVICIOS</t>
  </si>
  <si>
    <t>MANTENIMIENTO A VALVULA CONTROL DE NIVELES DE SEPARADOR 5A</t>
  </si>
  <si>
    <t>MANTENIMIENTO A CONTROLADOR DE NIVEL DE SEPARADOR 5A</t>
  </si>
  <si>
    <t>SE AGREGARON 4 LTS DE ACEITE, SE DETECTA ALTERNADOR DAÑADO, QUEDA FUERA DE OPERACIÓN</t>
  </si>
  <si>
    <t>REMPLAZO DE ALTERNADOR POR UNO RECUPERADO, OPERA COMPLETO</t>
  </si>
  <si>
    <t>SE AGREGARON 5 LTS DE ACEITE, REMPLAZO DE POLEA LOCA RECUPERADA, OPERA COMPLETO</t>
  </si>
  <si>
    <t>SE AGREGARON 5 LTS DE ANTICOONGELANTE, 4 LTS DE ACEITE, LIMPIEZA DE BUJIAS, TENSION DE BANDA DE ALTERNADOR</t>
  </si>
  <si>
    <t>PSN2930</t>
  </si>
  <si>
    <t>REMPLAZO DE RADIADORA MOTOR</t>
  </si>
  <si>
    <t>REMPLAZO DE RADIADOR PROPORCIONADO POR PJP4, COLOCACION DE MANGUERA INFERIOR NUEVA POR PJP4, SE AGREGARON 18 LTS DE ANTICONGELANTE, OPERA COMPLETO</t>
  </si>
  <si>
    <t>PURGADO DE LINEAS DE ALIMENTACION DE DIESEL, QUEDA OPERANDO MOTOR A 1200 RPM POR PETICION DE OPERADOR</t>
  </si>
  <si>
    <t>QUEDA FUERA DE OPERACIÓN POR BANDAS REVENTADAS Y DAÑO EN REDUCTOR</t>
  </si>
  <si>
    <t>INSPECCION DE NIVELES  A MCI</t>
  </si>
  <si>
    <t>SE AGREGAN 3 LTS DE ACEITE SAE 50</t>
  </si>
  <si>
    <t>REMPLAZO DE 3 BANDAS C-112 NUEVAS PROPORCIONADAS POR PJP4</t>
  </si>
  <si>
    <t>RECUPERACION DE ALTERNADOR</t>
  </si>
  <si>
    <t>ALTERNADOR SE TRASLADA A PSN303 Y MANGUERA INFERIOR A PC141</t>
  </si>
  <si>
    <t>CAMBIO DE ALIMENTACION DE GAS TR DE PPB129 A PPB109, SE DRENAN MANGUERAS, OPERA COMPLETO</t>
  </si>
  <si>
    <t>SE AGREGARON 5 LTS DE ACEITE, SE DRENA MANGUERA DE GAS TR, QUEDA ALIMENTANDO A PPB109, OPERA COMPLETO</t>
  </si>
  <si>
    <t>SE AGREGARON 4 LTS DE ACEITE, RESETEO DE TABLERO DE CONTROL, OPERA COMPLETO</t>
  </si>
  <si>
    <t>REMPLAZO DE ALTERNADOR POR UNO RECUPERADO, PRESENTANDO FALLAS, SE REMPLAZA NUEVAMENTE POR UNO INUNDADO, SE LE CAMBIAN PORTA CARBONES, SE INSTALA Y VUELVE A PRESENTAR EL MISMO FALLO, QUEDA FUERA DE OPERACIÓN POR EL MISMO MOTIVO DE ALTERNADOR</t>
  </si>
  <si>
    <t>APOYO A CIA EXTERNA EN CARGA Y DESCARGA DE MOTORES VORTEC</t>
  </si>
  <si>
    <t>RECUPERACION DE TOMA DE FUERZA</t>
  </si>
  <si>
    <t>REMPLAZO DE BALERO PILOTO, INSTALACION DE 3 BANDAS C-125, SE AGREGAN 7 LST DE ACEITE, SE ENGRASA TOMA DE FUERZA,QUEDA OPERANDO A 2.4 EPM</t>
  </si>
  <si>
    <t>APOYO A MECANICO EN CORTE Y SOLDADURA DE PROTECCIONES DE MOTOR</t>
  </si>
  <si>
    <t>APOYO EN COLOCACION DE REFUERZOS EN PROTECCION DE TOMA DE FUERZA</t>
  </si>
  <si>
    <t>RESTABLECIMIENTO DE MOTOR Y UNIDAD</t>
  </si>
  <si>
    <t>se agregan 5 litros de anticongelante, se encontro activado paro por operador, se resetea panel y se deja operando completo.</t>
  </si>
  <si>
    <t>se realiza limpieza de bujias y se corrige fallo electricoen terminal de bobina se deja operando completo</t>
  </si>
  <si>
    <t>daño en vastago de alternador, se deja fuera para cambio de alternador.</t>
  </si>
  <si>
    <t>sin fallo aparente, se deja operando completo</t>
  </si>
  <si>
    <t>INSPECCION DE NIVELES</t>
  </si>
  <si>
    <t xml:space="preserve">se agregan 5 litros de aceite SAE 50 </t>
  </si>
  <si>
    <t>PS701</t>
  </si>
  <si>
    <t xml:space="preserve">se agregan 4 litros de aceite SAE 50 </t>
  </si>
  <si>
    <t>se agregan 3 litros de aceite SAE 50 se tensan bandas de alternador</t>
  </si>
  <si>
    <t>se agregan 3 litros de aceite SAE 50 se realiza limpieza de bujias</t>
  </si>
  <si>
    <t>se agregan 4 litros de aceite SAE 50 se inspecciona cableado electrico</t>
  </si>
  <si>
    <t>CAMBIO DE BANDAS DE ALTERNADOR POR DAÑO</t>
  </si>
  <si>
    <t>Se realiza cambio de bandas de alternador por daño, se instalan dos bandas nuevas proporcionadas por PJP4, Se agregan ademas  2 litros de Aceite SAE 50</t>
  </si>
  <si>
    <t>se agregan 8 litros de aceite SAE 50 se realizo limpieza de bujias</t>
  </si>
  <si>
    <t>se agregan 3 litros de aceite SAE 50.</t>
  </si>
  <si>
    <t>Se realiza inspeccion de MCI y se realizo limpieza de bujias.</t>
  </si>
  <si>
    <t>se agregan 8 litros de aceite SAE 50 y se realizo limpieza de bujias.</t>
  </si>
  <si>
    <t>se restablece sin fallo aparente.</t>
  </si>
  <si>
    <t>se inspecciono MCI, se encontro valvula de suministro de Gas en -separador cerrada, se abre y se pone a operar completo. MCI sin fallo.</t>
  </si>
  <si>
    <t xml:space="preserve">baja presion de aceite, se le agregan 9 litros de aceite SAE 50 </t>
  </si>
  <si>
    <t xml:space="preserve">baja presion de aceite, se le agregan 9 litros de aceite SAE 50, se tensan bandas de alternador </t>
  </si>
  <si>
    <t>se encontro MCI fuera de operación por ventilador y radiador dañado se requiere cambio.</t>
  </si>
  <si>
    <t>PC222</t>
  </si>
  <si>
    <t xml:space="preserve">baja presion de aceite, se le agregan 7 litros de aceite SAE 50, se tensa banda de alternador </t>
  </si>
  <si>
    <t>INSPECCION DE PAQUETE DE REGULACION DE GAS</t>
  </si>
  <si>
    <t>SE ENCONTRO CON UNA PRESION DE 38.5 KM/CM2 ETAPA 1</t>
  </si>
  <si>
    <t>REVISION Y RESTABLECIMIENTO DE ENERGIA ELECTRICA DE ECSII Y BSI</t>
  </si>
  <si>
    <t>PS142</t>
  </si>
  <si>
    <t>PSN31</t>
  </si>
  <si>
    <t>MANTENIMIENTO A REGULADOR DE GAS</t>
  </si>
  <si>
    <t>PSN75</t>
  </si>
  <si>
    <t>PSN79</t>
  </si>
  <si>
    <t>OPERANDO SOLO MOTOR, SE AGREGARON 4 LTS DE ACEITE, INSPECCION DE CAJA DE CONTROL, FALSO CONTACTO EN CABLE DE ALIMENTACION, CORRECCION DE FALSO, AJUSTE DE TERMINAL A TIERRA, OPERA COMPLETO</t>
  </si>
  <si>
    <t>SE AGREGARON 4 LTS DE ACEITE, AJUSTE DE BANDA DE ALTERNADOR, OPERA COMPLETO</t>
  </si>
  <si>
    <t>REMPLAZO DE BANDA DE ALTERNADOR (OPS), OPERA COMPLETO</t>
  </si>
  <si>
    <t>SE AGREGARON 6 LTS DE ACEITE, OPERA COMPLETO</t>
  </si>
  <si>
    <t>REMPLAZO DE RADIADOR, COLOCACION DE UNO NUEVO PROPORCIONADO POR PJP4, SE AGREGARON 18 LTS DE ANTICONGELANTE, REMPLAZO DE VENTILADOR POR UNO RECUPERADO, OPERA COMPLETO</t>
  </si>
  <si>
    <t>SE AGREGARON 4 LTS DE ACEITE Y 2 LTS DE ANTICONGELANTE</t>
  </si>
  <si>
    <t>SE AGREGARON 2 LTS DE ACEITE, LIMPIEZA DE BUJIAS, ENGRASE DE TOMA DE FUERZA</t>
  </si>
  <si>
    <t xml:space="preserve">SE AGREGARON 2 LTS DE ACEITE, LIMPIEZA DE BUJIAS   </t>
  </si>
  <si>
    <t>REMPLAZO DE ALTERNADOR, COLOCANDO UNO PROPORCIONADO POR PJP4, OPERA COMPLETO</t>
  </si>
  <si>
    <t>FUERA DE OPERACIÓN POR TEMPERATURA, SE AGREGARON 5 LTS DE ANTICONGELANTE, DETECTANDO FUGA EN RADIADOR, REQIERE REMPLAZO, QUEDA FUERA DE OPERACIÓN</t>
  </si>
  <si>
    <t xml:space="preserve">MANTENIMIENTO SEMESTRAL A UBM </t>
  </si>
  <si>
    <t>CARGA DE REDUCTOR DE VELOCIDAD Y MOTOR ARROW REPARADO</t>
  </si>
  <si>
    <t>REMPLAZO DE REDUCTOR DE VELOCIDAD</t>
  </si>
  <si>
    <t>INSTALACIO DE 3 BANDAS C-125</t>
  </si>
  <si>
    <t>TAMBIEN DE REDUCTOR DE VELOCIDAD DAÑADO Y 3 TAMBORES DE ACEITE CONTAMINADO</t>
  </si>
  <si>
    <t>HABILITADO DE MOT0R</t>
  </si>
  <si>
    <t>PSN331</t>
  </si>
  <si>
    <t>INSTALACION DE PROTECCION PARA CONTROLADOR DE CICLOS</t>
  </si>
  <si>
    <t>PSN372</t>
  </si>
  <si>
    <t>RECUPERACION DE JAULA DE CONTROLADOR DE CICLOS</t>
  </si>
  <si>
    <t>APOYO A MONTAJE EN CORTE Y SOLDADURA POR REMPLAZO DE REDUCTOR DE VELOCIDAD</t>
  </si>
  <si>
    <t>APOYO A MECANICO EN CORTE Y SOLDADURA EN PROTECCION DE RADIADOR POR REMPLAZO</t>
  </si>
  <si>
    <t>PS632</t>
  </si>
  <si>
    <t>REVISION DE REGULADOR DE GAS</t>
  </si>
  <si>
    <t>TDR SEG C</t>
  </si>
  <si>
    <t>MANTENIMIENTO A SISTEMA DE TIERRAS FISICAS</t>
  </si>
  <si>
    <t>TDE SEG F</t>
  </si>
  <si>
    <t>INSPECCION A SISTEMA DE TIERRAS FISICAS DE SKID DE INYECCION</t>
  </si>
  <si>
    <t>PSN251</t>
  </si>
  <si>
    <t>RECUPERACION DE ACTUADOR PARA PSN261</t>
  </si>
  <si>
    <t>REMPLAZO DE RESORTE DE ACTUADOR</t>
  </si>
  <si>
    <t>SE ENCONTRO BAJO NIVEL DE ANTICONGELANTE, DAÑO EN BOMBA DE AGUA, QUEDA FUERA DE OPERACIÓN</t>
  </si>
  <si>
    <t>SE AGREGAN 8 LTS DE ACEIITE, OPERA COMPLETO</t>
  </si>
  <si>
    <t>SE AGREGARON 5 LTS DE ANTICOONGELANTE, OPERA COMPLETO</t>
  </si>
  <si>
    <t>LIMPIEZA DE BUJIAS, BOMBA DE AGUA REQUIERE REMPLAZO POR JUEGO, OPERA COMPLETO</t>
  </si>
  <si>
    <t>REMPLAZO DE RADIADOR Y DE BOMBA DE AGUA PROPORCIONADOS POR PJP4, COLOCACION DE VENTILADOR POR UNO RECUPERADO, SE AGREGARON 18 LTS DE ANTICONGELANTE, 8 LTS DE ACEITE, OPERA COMPLETO</t>
  </si>
  <si>
    <t>INSTALACION DE BIG-JOE Y BOTELLA A MOTOR</t>
  </si>
  <si>
    <t>SE AGREGO 1 LITRO DE ACEITE</t>
  </si>
  <si>
    <t>PSN223</t>
  </si>
  <si>
    <t>SE AGREGARON 3 LTS DE ACEITE, CAMBIO DE EPM DE 1.2 A .6 POR PETICION DEL CLIENTE</t>
  </si>
  <si>
    <t>PSN264</t>
  </si>
  <si>
    <t>PSN203</t>
  </si>
  <si>
    <t>RECUPERACION DE RADIADOR PARA PPB109</t>
  </si>
  <si>
    <t>PS662</t>
  </si>
  <si>
    <t>MOTOR INUNDADO, INSPECCION INTERNA, COLOCACION DE BOMBA DE AGUA, SE AGREGARON 15 LTS DE ANTICONGELANTE, QUEDA FUERA DE OPERACIÓN</t>
  </si>
  <si>
    <t>CAMBIO DE ACEITE A REDUCTOR DE VELOCIDAD</t>
  </si>
  <si>
    <t>CARGA DE MOOTOR ARROW Y TOMA DE FUERZA</t>
  </si>
  <si>
    <t>REMPLAZO E RETEN DE PISTON DE UNIDAD HIDRAULICA LS300</t>
  </si>
  <si>
    <t>APOYO A MOMNTAJE EN COLOCACION DE PROTECCIONES A MOTOR</t>
  </si>
  <si>
    <t>INSPECCION DE MOTOR ELECTRICO DE BOMBA CENTRIFUGA</t>
  </si>
  <si>
    <t>REVISION DE 2° ETAPA DE PAQUETE DE REGULACION</t>
  </si>
  <si>
    <t>REVISION DE 3° ETAPA DE PAQUETE DE REGULACION</t>
  </si>
  <si>
    <t>LUBRICACION DE VALVULAS TIPO ESFERA #5,7,9,11,12,13 Y 15</t>
  </si>
  <si>
    <t>CALIBRACION A INDICADOR DE PRESION PI-101</t>
  </si>
  <si>
    <t>CALIBRACION A INDICADOR DE PRESION PI-105</t>
  </si>
  <si>
    <t>QUEDA FUERA DE OPERACIÓN POR PASE DE ANTICONGELANTE AL ACEITE</t>
  </si>
  <si>
    <t>REMPLAZO DE BOMBA DE AGUA, SE AGREGARON 15 LTS DE ANTICONGELANTE, OPERA COMPLETO</t>
  </si>
  <si>
    <t>REMPLAZO DE BOMBA DE AGUA, SE AGREGARON 15 LTS DE ANTICONGELANTE Y 3 LTS DE ACEITE, OPERA COMPLETO</t>
  </si>
  <si>
    <t>SE AGREGARON 7 LTS DE ACEITE Y 4 LTS DE ANTICONGELANTE</t>
  </si>
  <si>
    <t>PSN222</t>
  </si>
  <si>
    <t>QUEDA FUERA DE OPERACIÓN POR TOMA DE FUERZA DAÑADA</t>
  </si>
  <si>
    <t>SE AGREGARON 3 LTS DE ACEITE, AJUTSE DE BANDAS LARGAS</t>
  </si>
  <si>
    <t>REMPLAZO DE 6 METROS DE MANGUERA DE 1", CAMBIO DE REGULADOR DE BAJA PROPORCIONADO POR OPS, OPERA COMPLETO</t>
  </si>
  <si>
    <t>TERMINALES SULFATADAS, PRESENTA VARIACION DE RPM, AJUSTE QUEDANDO OPERANDO COMPLETO</t>
  </si>
  <si>
    <t>RECUPERACION DE FISICO DE TEMPERATURA Y DE PRESION DE ACEITE</t>
  </si>
  <si>
    <t>REMPLAZO DE FISICO DE FISICO DE PRESION DE ACEITE Y TEMPERATURA RECUPERADOS DE PS539, CAMBIO DE MANGUERA DE RADIADOR RECUPERADA, SE AGREGARON 7 LTS DE ANTICONGELANTE, OPERA SOLO MOTOR</t>
  </si>
  <si>
    <t>CAMBIO DE EMBOLADAS A UNIDAD</t>
  </si>
  <si>
    <t>DE 2.1 A 1.1 EPM</t>
  </si>
  <si>
    <t>LIMPIEZA DE RADIADOR, OPERA COMPLETO</t>
  </si>
  <si>
    <t>CAMBIO DE RADIADOR A MOTOR</t>
  </si>
  <si>
    <t>REMPLAZO DE RADIAODR POR UNO RECUPERADO, SE AGREGARON 18 LTS DE ANTICONGELANTE OPERA COMPLETO</t>
  </si>
  <si>
    <t>REMPALZO DE BALEROO PILOTO POR UNO NUEVO PJP4</t>
  </si>
  <si>
    <t>REMPLAZO Y HABILITADO DE MOTOR ARROW</t>
  </si>
  <si>
    <t>SE AGREGARON 16 LTS DE ANTICONGELANTE, OPERA SOLO MOTOR POR INDICACIONES DE OPS</t>
  </si>
  <si>
    <t>COLOCACION DE PROTECCION A TOMA DE FUERZA</t>
  </si>
  <si>
    <t>REPARACION DE FILTRO TIPO CANASTA DE BSNI</t>
  </si>
  <si>
    <t>APOYO A MECANICO EN CORTE Y SOLDADURA Y APERTURA DE JAULA</t>
  </si>
  <si>
    <t>APOYO A MECANICO EN APERTURA DE JAULA</t>
  </si>
  <si>
    <t>COLOCACION DE GRAPA EN LINEA DE DESCARGA DE 4"Ø</t>
  </si>
  <si>
    <t>MPC143</t>
  </si>
  <si>
    <t>MANTENIMIENTO A SISTEMA DE TIERRAS FISICAS DE TV-01</t>
  </si>
  <si>
    <t>INSPECCION A PARARRAYOS DE TV-01</t>
  </si>
  <si>
    <t>MANTENIMIENTO A SISTEMA DE TIERRAS FISICAS DE TV-02</t>
  </si>
  <si>
    <t>INSPECCION A PARARRAYOS DE TV-02</t>
  </si>
  <si>
    <t>PSN72</t>
  </si>
  <si>
    <t>REMPLAZO DE BANDAS C-112</t>
  </si>
  <si>
    <t>COLOCACION DE 3 BANDAS C-112 NUEVAS POR PJP4, SE AGREGARON 5 LTS DE ACEITE, OPERA COMPLETO</t>
  </si>
  <si>
    <t>SE AGREGARON 7 LTS DE ACEITE, RETIRO DE PROTECCION DE ALTERNADOR POR NO ESTAR FIJADO.</t>
  </si>
  <si>
    <t>SE AGREGARON 5 LTS DE ANTICONGELANTE, 7 LTS DE ACEITE, LIMPIEZA DE BUJIAS, OPERA COMPLETO</t>
  </si>
  <si>
    <t>INSPECCION A UNIDAD</t>
  </si>
  <si>
    <t>DESACOPLAMIENTO DE MANGUERAS DE ALTA Y BAJA PRESION DE ACEITE HIDRAULICO, SE RETIRA CABLEADO DE SEÑAL DE SENSORES, QUEDANDO FO</t>
  </si>
  <si>
    <t>SE AGREGARON 2 LTS DE ACEITE, LIMPIEZA DE BUJIAS</t>
  </si>
  <si>
    <t>SE AGREGARON 4 LTS DE ACEITE, 4 LT DE ACEITE DE ENGRANES, LIMPIEZA DE BUJIAS, SE CONECTA TABLERO ELECTRICO, SE CONECTA ALIMENTACION DE SENSORES DE PROXIMIDAD, OPERA SOLO MOTOR</t>
  </si>
  <si>
    <t>FO POR ALTA TEMPERATURA, LAVADO DE RADIADOR, QUEDA FUERA DE OPERACIÓN POR RADIADOR DAÑADO</t>
  </si>
  <si>
    <t>SE AGREGARON 9 LTS DE ACEITE, LAVADO DE RADIADOR</t>
  </si>
  <si>
    <t>LAVADO DE RADIADOR, OPERA COMPLETO</t>
  </si>
  <si>
    <t>REMPLAZO DE TOMA DE FUERZA</t>
  </si>
  <si>
    <t>DESMONTAJE DE PAQUETE MOTRIZ DE UNIDAD HIDRAULICA ICI GR-20-120</t>
  </si>
  <si>
    <t>APOYO A MONTAJE EN ELABORACION DE ANCLAS PARA JAULA DE MOTOR</t>
  </si>
  <si>
    <t>INSPECCION DE PAQUETE DE REGULACION DE GAS ETAPA 1°</t>
  </si>
  <si>
    <t>TDR SEG F</t>
  </si>
  <si>
    <t xml:space="preserve">INSPECCION A SISTEMAS DE TIERRAS FISICAS </t>
  </si>
  <si>
    <t>MANTENIMIENTO A SISTEMA DE TIERRAS FISICAS DE SKID DE INYECCION</t>
  </si>
  <si>
    <t>PS129</t>
  </si>
  <si>
    <t>MANTENIMIENTO A SISTEMA DE TIERRAS FISICAS EN CABEZAL DE LLEGADA</t>
  </si>
  <si>
    <t>PS128</t>
  </si>
  <si>
    <t>LIMPIEZA DE VALVULA DE ALIVIO Y FILTRO TIPO CEDAZO</t>
  </si>
  <si>
    <t>PARO POR CHAROLA DE ESTOPERO CON HIDROCARBURO POR HULES DAÑADOS, QUEDA OPERANDO SOLO MOTOR</t>
  </si>
  <si>
    <t>AJUSTE DE EPM DE 2.1 A 2.5 POR INDICACIONES DEL CLIENTE</t>
  </si>
  <si>
    <t xml:space="preserve">PSN293  </t>
  </si>
  <si>
    <t>SE ENCONTRO CON BANDAS CORTAS DAÑADAS (VANDALIZADAS), OBSERVANDO INTENTO DE HURTO DE TOMA DE FUERZA, QUEDA FUERA DE OPERACIÓN</t>
  </si>
  <si>
    <t>SE ENCONTRO CON HURTO DE TOMA DE FUERZA, BANDAS CORTADAS C-125, QUEDA FUERA DE OPERACIÓN</t>
  </si>
  <si>
    <t>LIMPIEZA DE BUJIAS, CAMBIO DE PASTILLA DE DISTRIBUIDOR POR UNA NUEVA POR PJP4 Y DE UNA BANDA MICRO V NUEVA, OPERA COMPLETO</t>
  </si>
  <si>
    <t>CAMBIO DE RADIADOR POR UNO RECUPERADO DE ECSII, CAMBIO DE BOMBA DE AGUA POR UNA RECUPERADA, OPERA COMPLETO</t>
  </si>
  <si>
    <t>INSTALACION DE PAQUETE MOTRIZ DE UNIDAD ICI GR-20-120</t>
  </si>
  <si>
    <t>CARGA DE TAMBORES DE PRODUCTO QUIMICO CRONOX</t>
  </si>
  <si>
    <t>5 TAMBORES</t>
  </si>
  <si>
    <t>OLD MODI 2.629 KM</t>
  </si>
  <si>
    <t>REMPLAZO DE CHAROLA ECOLOGICA PARA SKID DE INYECCION</t>
  </si>
  <si>
    <t>GDO MODI 2.644 KM</t>
  </si>
  <si>
    <t>RESGUARDO DE TAMBORES VACIOS DE PRODUCTO QUIMICO CRONOX</t>
  </si>
  <si>
    <t>5 TAMBORES VACIOS Y UNA CHAROLA ECOLOGICA PARA SKID DE INYECCION</t>
  </si>
  <si>
    <t>APOYO A MECANICO EN CORTE DE PROTECCIONES DE MOTOR</t>
  </si>
  <si>
    <t>MANTENIMIENTO A COMPUTADOR DE FLUJO FQI-100</t>
  </si>
  <si>
    <t>MANTENIMIENTO A VALVULA MOTORA PCV-106</t>
  </si>
  <si>
    <t>REMPLAZO DE LUMINARIA EN CASETA DE OPERADOR</t>
  </si>
  <si>
    <t>REVISION DE NIVELES DE BOMBA CENTRIFUGA</t>
  </si>
  <si>
    <t>MANTENIMIENTO A VALVULA DE PRESION Y VACIO DE TV-1</t>
  </si>
  <si>
    <t>MANTENIMIENTO A VALVULA DE PRESION Y VACIO DE TV-2</t>
  </si>
  <si>
    <t>REMPLAZO DE ALTERNADOR, COLOCACION DE UNO NUECO PROPORCIONADO POR PJP4, OPERA COMPLETO</t>
  </si>
  <si>
    <t>LIMPIEZA DE CARBURAOR Y ENGRASADO, QUEDA FUERA DE OPERACIÓN</t>
  </si>
  <si>
    <t>INSTALACION DE 3 BANDAS C-112 NIUEVAS DE PJP4, AJUSTE A 1.5 EPM POR INDICACIONES DE OPS, OPERA COMPLETO</t>
  </si>
  <si>
    <t>SE AGREGARON 5 LTS DE ACEITE Y LIMPIEZA DE BUJIAS</t>
  </si>
  <si>
    <t>SE AGREGARON 6 LTS DE ACEITE Y LIMPIEZA DE BUJIAS</t>
  </si>
  <si>
    <t>SE AGREGARON 2 LTS DE ACEITE Y 3 LTS DE ANTICONGELANTE, ENGRASE DE TOMA DE FUERZA</t>
  </si>
  <si>
    <t>REVISION DE UNIDAD</t>
  </si>
  <si>
    <t>REMPLAZO DE MANGUERAS DE ALTA PRESION PARA ACEITE HIDRAULICO</t>
  </si>
  <si>
    <t>SE AGREGARON 5 LTS DE ACEITE, EGRASE DE TOMA DE FUERZA</t>
  </si>
  <si>
    <t>REVISION DE MOTOR</t>
  </si>
  <si>
    <t>SE AGREGARON 4 LTS DE ACEITE, LIMPIEZA DE BUJIAS, COLOCACION DE TAPON DE RADIADOR RECUPERADO, COLOCACION DE MARCHA RECUPERADA, COLOCACION DE PROTECCIONES, OPERA COMPLETO</t>
  </si>
  <si>
    <t>REMPLAZO DE BOMBA DE AGUA, SE AGREGARON 15 LTS DE ANTICONGELANTE, SE ENCONTRO REDUCTOR DE VELOCIDAD AMARRADO, QUEDA FUERA DE OPERACIÓN</t>
  </si>
  <si>
    <t>APOYO EN PUESTA EN MARCHA DE MOTOR</t>
  </si>
  <si>
    <t>APOYO POR TRABAJOS DE SOLDADURA, OPERA COMPLETO</t>
  </si>
  <si>
    <t>SE CONECTA A GAS TR, ENGRASE DE TOMA DE FUERZA, OPERA COMPLETO</t>
  </si>
  <si>
    <t>SE AGREGARON 4 LTS DE ACEITE Y 4 LTS DE ANTICONGELANTE</t>
  </si>
  <si>
    <t>MONTAJE</t>
  </si>
  <si>
    <t>SE VA A PS594</t>
  </si>
  <si>
    <t>SE VA A PS662</t>
  </si>
  <si>
    <t>PROVIENE DE PC123</t>
  </si>
  <si>
    <t>APOYO A MECANICO EN CORTE Y SOLDADURA DE PROTECCION DE MARCHA</t>
  </si>
  <si>
    <t>APOYO A MECANICO EN CORTE Y SOLDADURA EN APERTURA DE JAULA</t>
  </si>
  <si>
    <t>APOYO A MECANICO EN SOLDADURA Y COLOCACION DE PRITECCION A ALTRERNADOR</t>
  </si>
  <si>
    <t>APOYO A MONTAJE  EN CORTE Y SOLDADURA DE PROTECCIONES DE TOMA DE FUERZA</t>
  </si>
  <si>
    <t>MANTENIMIENTO A VALVULA DE SEGURIDAD PSV-100</t>
  </si>
  <si>
    <t>CAÑIBRACION DE VALVULA DE SEGURIDAD PSV-100</t>
  </si>
  <si>
    <t>GDO BSI 12"Ø</t>
  </si>
  <si>
    <t>MANTENIMIENTO A SISTEMA DE TIERRAS FISICAS EN SKID DE INYECCION</t>
  </si>
  <si>
    <t>REVISION DE SKID DE INYECCION</t>
  </si>
  <si>
    <t>AJUSTE DE CONEXIONES, AJUSTE DE EMBOLADAS A VALVULA CHECK POINT</t>
  </si>
  <si>
    <t>MANTENIMIENTO A VALVULA CONTROL DE NIVEL LCV-101</t>
  </si>
  <si>
    <t>LIMPIEZA DE TERMINALES DE BATERIA DE MOTOR CUMMINS DE MOTOR DE SUCCION</t>
  </si>
  <si>
    <t>SE AGREGARON 8 LTS DE ACEITE, MOTOR PRESENTA FUGA EN RETEN TRASERO Y JUNTA DE CARTER, OPERA COMPLETO</t>
  </si>
  <si>
    <t>REMPLAZO DE BANDA DE ALTERNADOR POR DAÑO COLOCANDO UNA NUEVA DE PJP4, SE AGREGARON 5 LTS DE ACEITE Y 5 LTS DE ANTICONGELANTE, OPERA COMPLETA</t>
  </si>
  <si>
    <t>REMPLAZO DE BOMBA DE AGUA POR UNA PROPORCIONADA POR PJP4, SE AGREGARON 15 LTS DE ANTICONGELANTE Y 4 LTS DE ACEITE A MOTOR, QUEDA OPERANDO COMPLETO</t>
  </si>
  <si>
    <t>LIMPIEZA INTERNA DE MOTOR</t>
  </si>
  <si>
    <t>MOTOR INUNDADO</t>
  </si>
  <si>
    <t>LIMPIEZA DE CUERPO DE ACELERACION, FALLO EN SISTEMA DE AJUSTE MECANICO, CAMBIO DE CUERPO DE ACELERACION POR UNO RECUOERADO, OPERA COMPLETO</t>
  </si>
  <si>
    <t>RECUPERACION DE CUERPO DE ACELERACION</t>
  </si>
  <si>
    <t>MANTENIMIENTO A VALVULA DE PRESION Y VACIO VPV-104</t>
  </si>
  <si>
    <t>CALIBRACION DE VALVULA  DE PRESION Y VACIO VPV-104</t>
  </si>
  <si>
    <t>MANTENIMIENTO A SISTEMA DE TIERRAS FISICAS DE SEARADOR N°1</t>
  </si>
  <si>
    <t>MANTENIMIENTO A SISTEMA DE TIERRAS FISICAS DE SEARADOR N°2</t>
  </si>
  <si>
    <t>MANTENIMIENTO A SISTEMA DE TIERRAS FISICAS DE SEARADOR N°3</t>
  </si>
  <si>
    <t>MANTENIMIENTO A VALVULA CONTROL DE NIVEL LCV-102</t>
  </si>
  <si>
    <t>CALIBRACION A INDICADOR DE PRESION MANOMETRO PI-102</t>
  </si>
  <si>
    <t>MANTENIMIENTO BIMESTRAL  UBM</t>
  </si>
  <si>
    <t>REMPLAZO DE BANDA MICRO V, AJUSTE DE TORNILLERIA, OPERA COMPLETO</t>
  </si>
  <si>
    <t>SE AGREGARON 5 LTS DE ACEITE, LIMPIEZA DE BUJIAS, OPERA COMPLETO</t>
  </si>
  <si>
    <t>SEPARADOR DE GAS CON CONDENSADO, SE DRENA SEPARADOR, SE AGREGARON 4 LTS DE ACEITE, OPERA COMPLETO</t>
  </si>
  <si>
    <t>LUBARICACION DE CAMARAS DE COMBUSTION</t>
  </si>
  <si>
    <t>MPA175</t>
  </si>
  <si>
    <t>PODA DE ARBOLES EN ACCESO A MACROPERA</t>
  </si>
  <si>
    <t>REPARACION Y REFORZAMIENTO DE FILTROS TIPO CANASTA DE BSNI</t>
  </si>
  <si>
    <t>REVISION DE PAQUETE DE REGULACION</t>
  </si>
  <si>
    <t>QUEDA TRABAJANDO A 38.5 KG/CM2</t>
  </si>
  <si>
    <t>MANTENIMIENTO A SISTEMA DE ARRANQUE DE MOTOR ELECTRICO</t>
  </si>
  <si>
    <t>DESARMADO DE VALVULA ESFERA 6"600</t>
  </si>
  <si>
    <t>SE AGREGARON 5 LTS DE ACEITE, QUEDA FUERA DE OPERACIÓN POR MARCHA DAÑADA</t>
  </si>
  <si>
    <t>REMPLAZO DE MARCHA POR UNA RECUPERADA, OPERA COMPLETO</t>
  </si>
  <si>
    <t>OPERA SOLO MOTOR, APOYO, PARO POR PRODUCCION</t>
  </si>
  <si>
    <t>RESTABLECIMIENTO POR TRABAJOS DE SOLDADURA</t>
  </si>
  <si>
    <t xml:space="preserve">SE AGREGARON 5 LTS DE ACEITE, LIMPIEZA DE BUJIAS </t>
  </si>
  <si>
    <t>RECUPERACION DE MARCHA PARA MOTOR</t>
  </si>
  <si>
    <t>SE AGREGARON 3 LTS DE ACEITE Y 4 LTS DE ANTICONGELANTE</t>
  </si>
  <si>
    <t>INSTALACION DE TOMA DE FUERZA RECUPERADA</t>
  </si>
  <si>
    <t>COLOCACION DE 3 BANDAS C-112 NUEVAS POR PJP4</t>
  </si>
  <si>
    <t>LIMPIEZA EN VIA ACCESO A MACROPERA</t>
  </si>
  <si>
    <t>HABILITADO DE GRAPAS PARA LINEAS DE 3"Ø Y 4"Ø</t>
  </si>
  <si>
    <t>PS516</t>
  </si>
  <si>
    <t xml:space="preserve">MANTENIMIENTO A VALVULA MOTORA  </t>
  </si>
  <si>
    <t xml:space="preserve">NO CUENTA CON PLACA DE ORIFICIO </t>
  </si>
  <si>
    <t>INSPECCION A SISTEMA DE TIERRAS FISICAS EN CABEZAL DE LLEGADA</t>
  </si>
  <si>
    <t>PS738</t>
  </si>
  <si>
    <t>REVISION DE FUGA EN VALVULA TIPO COMPUERTA #123 EN CABEZAL DE LLEGADA</t>
  </si>
  <si>
    <t>MANTENIMIENTO A VALVULA DE CONTROL SALIDA DE GAS A QUEMADOR PCV-103</t>
  </si>
  <si>
    <t>MANTENIMIENTO A COMPUTADOR DE FLUJO FQI-103</t>
  </si>
  <si>
    <t>LIMPIEZA DE BUJIAS Y DIAFRAGMA, AJUSTE DE TOMA DE FUERZA, OPERA COMPLETO</t>
  </si>
  <si>
    <t>PAN306</t>
  </si>
  <si>
    <t>SE AGREGARON 8 LTS DE ACEITE, LIMPIEZA DE BUJIAS Y DIAFRAGMA, OPERA COMPLETO</t>
  </si>
  <si>
    <t>SE AGREGARON 5 LTS DE ACEITE Y 3 LTS DE ENGRANES</t>
  </si>
  <si>
    <t>SE AGREGARON 3 LTS DE ACEITE Y 3 LTS DE ANTICONGELANTE, CORRECCION DE FALSO CONTACTO EN TERMINALES DE BOBINA, OPERA COMPLETO</t>
  </si>
  <si>
    <t>SE AGREGARON 3 LTS DE ACEITE Y 5 LTS DE ACEITE DE ENGRANES, PRESENTA FUGA POR RETEN TRASERO, DELANTERO Y JUNTA DE CABEZA, OPERA COMPLETO</t>
  </si>
  <si>
    <t xml:space="preserve">SE AGREGARON 4 LTS DE ACEITE, LIMPIEZA DE BUJIAS   </t>
  </si>
  <si>
    <t>PSN269</t>
  </si>
  <si>
    <t>DESARMADO DE REDUCTOR DE VELOCIDAD PARA INSTALACION DE BALEROS</t>
  </si>
  <si>
    <t>LIMPIEZA DE BUJIAS, REMPLAZO DE MARCHA POR UNA RECUPERADA, OPERA COMPLETO</t>
  </si>
  <si>
    <t>LIMPIEZA DE BUJIAS, SE AGREGARON 4 LTS DE ACEITE, UNIDAD PRESENTA FUGA DE ACEITE HIDRAULICO, ES PÓR ELLO EL PARO, QUEDA FUERA DE OPERACIÓN</t>
  </si>
  <si>
    <t>REMPLAZO DE BOMBA DE AGUA POR UNA PROPORCIONADA POR PJP4, SE AGREGARON 15 LTS DE ANTICONGELANTE, QUEDA OPERANDO COMPLETO</t>
  </si>
  <si>
    <t>QUEDA FUERA DE OPERACIÓN POR DAÑO EN RADIADOR Y VENTILADOR</t>
  </si>
  <si>
    <t>REMPLAZO DE BANDA MICRO V, SE AGREGARON 4 LTS DE ANTICONGELANTE, ENGRASE DE POLEAS LOCA, OPERA COMPLETO</t>
  </si>
  <si>
    <t>LIMPIEZA DE MOTOR</t>
  </si>
  <si>
    <t>LIMPIEZA INTERNA DE MOTOR (INUNDADO)</t>
  </si>
  <si>
    <t>PENDIENTE REALIZAR PRUEBAS DE ARRANQUE</t>
  </si>
  <si>
    <t>CARGA DE TUBOS 2 7/8"</t>
  </si>
  <si>
    <t>HABILITADO E INSTALACION DE BAJANTE DE PRODUCCION DE LDD A PRESA METALICA</t>
  </si>
  <si>
    <t>HABILITADO DE TAMBOS PARA RECOLECCION DE MATERIAL CONTAMINADO</t>
  </si>
  <si>
    <t>APOYO A MECANICO EN CORTE DE PROTECCION DE MARCHA</t>
  </si>
  <si>
    <t>PA175</t>
  </si>
  <si>
    <t>FABRICACION DE CALILLAS 2 7/8" Y HABILITADO DE LINEA PARA INTERCONEXION A PRESA METALICA</t>
  </si>
  <si>
    <t>RECUPERACION DE MATERIAL PARA HABILITADO DE CONEXIÓN A PRESA METALICA</t>
  </si>
  <si>
    <t>REMPLAZO DE LUMINARIAS TIPO ESTADIO EN AREA PERIMETRAL Y CASETA DE OPERADOR</t>
  </si>
  <si>
    <t>ARMADO DE VALVULA TIPO ESFERA 6"-600</t>
  </si>
  <si>
    <t>SE AGREGARON 4 LTS DE ACEITE, AJUSTE DE TERMINALES DE ALTERNADOR, OPERA COMPLETO</t>
  </si>
  <si>
    <t>SE ENCONTRO LLAVE EN POSICION DE APAGADO, SE AGREGARON 4 LTS DE ACEITE, OPERA COMPLETO</t>
  </si>
  <si>
    <t>RELLENO DE ACEITE A REDUCTOR DE VELOCIDAD</t>
  </si>
  <si>
    <t xml:space="preserve">SE AGREGARON 2 LTS DE ACEITE, PRESENTA FUGA CONSIDERABLE POR RETEN </t>
  </si>
  <si>
    <t>SE AGREGARON 2 LTS DE ACEITE Y 2 LTS DE ENGRANES, ENGRASE DE TOMA DE FUERZA</t>
  </si>
  <si>
    <t>SE AGREGARON 2 LTS DE ACEITE Y 2 LTS DE ENGRANES, AJUSTE DE BANDA DE ALTERNADOR</t>
  </si>
  <si>
    <t>SE ENCONTRO CON POCO GAS TR, REGULACION DE GAS TR, OPERA COMPLETO</t>
  </si>
  <si>
    <t>REMPLAZO DE LUMINARIAS TIPO ESTADIO EN AREA PERIMETRAL</t>
  </si>
  <si>
    <t>REMPLAZO DE LUMINARIAS EN CASETA DE OPERADOR</t>
  </si>
  <si>
    <t>MANTENIMIENTO A VALVULA DE SEGURIDAD PSV-101</t>
  </si>
  <si>
    <t>MANTENIMIENTO A VALVULA DE SEGURIDAD PSV-102</t>
  </si>
  <si>
    <t>RECUPERACION DE RADIADOR PARA MCI DE PS658</t>
  </si>
  <si>
    <t>REMPLAZO DE BOMBA DE AGUA POR DAÑO POR UNA RECUPERADA, REMPLAZO DE RADIADOR POR UNO RECUPERADO, SE AGREGARON 15 LTS DE ANTICONGELANTE, OPERA COMPLETO</t>
  </si>
  <si>
    <t>REMPLAZO DE FLECHA A REDUCTOR DE VELOCIDAD, INSTALACION DE BANDAS DE TRANSMISION, OPERA SOLO MOTOR POR INDICACIONES DEL CLIENTE.</t>
  </si>
  <si>
    <t>AJUSTE DE RPM, LIMPIEZA DE BUJIAS, SE AGREGAGON 7 LTS DE ACEITE, QUEDA OPERANDO COMPLETO</t>
  </si>
  <si>
    <t>PSN14</t>
  </si>
  <si>
    <t>CAMBIO DE ALIMENTACION DE GAS TR, OPERA COMPLETO</t>
  </si>
  <si>
    <t>INSPECCION A MOTOR</t>
  </si>
  <si>
    <t>CAMBIO DE EPM DE 1.4 A 1 POR INDIACIONES DE OPERADOR DE OPS</t>
  </si>
  <si>
    <t>SE AGREGARON 4 LTS DE ANTICONGELANTE</t>
  </si>
  <si>
    <t>REMPLAZO DE VENTILADOR DE RADIADOR, SE AGREGARON 15 LTS DE ANTICONGELANTE, OPERA COMPLETO</t>
  </si>
  <si>
    <t>PS496</t>
  </si>
  <si>
    <t>ADAPTACION DE RADIADOR A MOTOR</t>
  </si>
  <si>
    <t>SE AGREGARON 15 LITROS DE ANTICONGELANTE, OPERA COMPLETO</t>
  </si>
  <si>
    <t>SE AGREGARON 7 LTS DE ACEITE, AJUSTE DE RPM DE 0.9 A 1.3</t>
  </si>
  <si>
    <t>PSN37</t>
  </si>
  <si>
    <t>CARGA DE MATERIALES PARA RESGUARDO EN ALMACEN OPS</t>
  </si>
  <si>
    <t>RESGUARDO DE MATERIALES PROVENIENTES DE PA1363</t>
  </si>
  <si>
    <t>RETIRO DE POSTE DE APARTARRAYOS</t>
  </si>
  <si>
    <t>COLOCACION DE MEMBRANA PARA TANQUE DE ALMACENAMIENTO VERTICAL</t>
  </si>
  <si>
    <t>RETIRO DE PORTON DAÑADO EN ACCCESO A INSTALACION</t>
  </si>
  <si>
    <t>APOYO EN CORTE Y SOLDADURA DE PROTECCION DE RADIADOR</t>
  </si>
  <si>
    <t>APOYO EN APERTURA DE JAULA DE MOTOR POR REMPLAZO DE RADIADOR</t>
  </si>
  <si>
    <t>APOYO EN CORTE Y RETIRO DE REDUCTOR DE VELOCIDAD</t>
  </si>
  <si>
    <t>APOYO EN RETIRO DE PROTECCION DE TOMA DE FUERZA</t>
  </si>
  <si>
    <t xml:space="preserve">RECUPERACION DE MATERIAL PARA UNIDAD </t>
  </si>
  <si>
    <t>INSTALACION DE SENSORES DE PROXIMIDAD Y PRUEBAS DE OPERACIÓN</t>
  </si>
  <si>
    <t>LUBRICACION DE VALVULAS TIPO COMPUERTA</t>
  </si>
  <si>
    <t>MANTENIMIENTO A VALVULA DE SEGURIDAD PSV-201</t>
  </si>
  <si>
    <t>SE AGREGARON 6 LTS DE ACEITE. NOTA: MCI PRESENTA FUGA EN CARTER, RETEN TRASERO Y GOBERNADOR.</t>
  </si>
  <si>
    <t>REPARACION DE CABLE DE COMUNICACIÓN</t>
  </si>
  <si>
    <t>PSN34</t>
  </si>
  <si>
    <t>LIMPIEZA DE DIAFRAGMA Y BUJIAS</t>
  </si>
  <si>
    <t>SE AGREGARON 4 LTS DE ACEITE, AJUSTE DE EPM DE 2.0 A 1.7, OPERA COMPLETO</t>
  </si>
  <si>
    <t>SE AGREGARON 3 LTS DE ACEITE Y 3 LTS DE ENGRANES</t>
  </si>
  <si>
    <t>SE AGREGARON 2 LTS DE ACEITE Y 2 LTS DE ENGRANES</t>
  </si>
  <si>
    <t>CALIBRACION Y AJUSTE DE SENSORES DE PROXIMIDAD</t>
  </si>
  <si>
    <t>RECUPERACION DE MATERIAL PARA POZO ARAGON</t>
  </si>
  <si>
    <t>RECUPERACION DE VPV</t>
  </si>
  <si>
    <t>CALIBRACION DE VPV</t>
  </si>
  <si>
    <t xml:space="preserve">INSTALACION DE VPV EN TV DE ALMACENAMIENTO </t>
  </si>
  <si>
    <t>REMPLAZO DE MANGUERA DE RADIADOR POR UNA RECUPERADA, SE AGREGARON 10 LTS DE ANTICONGELANTE, OPERA COMPLETO</t>
  </si>
  <si>
    <t>SE AGREGARON 4 LTS DE ACEITE, REQUIERE REMPLAZO DE BANDAS CORTAS</t>
  </si>
  <si>
    <t>SE AGREGARON 7 LTS DE ACEITE, LIMPIEZA DE DIAFRAGMA, OPERA COMPLETO</t>
  </si>
  <si>
    <t>SE AGREGARON  3 LTS DE ACEITE Y 5 LTS DE ENGRANES</t>
  </si>
  <si>
    <t>SE AGREGARON 8 LTS DE ACEITE, OPERA COMPELTO</t>
  </si>
  <si>
    <t>SE AGREGARON 4 LTS DE ACEITE Y 4 LTS DE ENGRANES, LIMPIEZA DE BUJIAS, OPERA COMPLETO</t>
  </si>
  <si>
    <t>SIN FALLA APERENTE, OPERA COMPLETO</t>
  </si>
  <si>
    <t>SE AGREGARON 3 LTS DE ACEITE Y 3 LTS DE ENGRANES, ENGRASE DE TOMA DE FUERZA</t>
  </si>
  <si>
    <t>SE AGREGARON 8 LTS DE ACEITE, AJUSTE DE TAPA DE PUNTERIAS</t>
  </si>
  <si>
    <t>SE AGREGARON  2 LTS DE ACEITE Y 2 LTS DE ENGRANES, SE AGREGARON 4 LTS DE ANTICONGELANTE</t>
  </si>
  <si>
    <t>SE AGREGARON  3 LTS DE ACEITE Y 2 LTS DE ENGRANES</t>
  </si>
  <si>
    <t>POZO INTERMITENTE, OPERA COMPLETO</t>
  </si>
  <si>
    <t>CARGA DE TUBOS DE 2 7/8"Ø</t>
  </si>
  <si>
    <t>TRASLADO A PA1363</t>
  </si>
  <si>
    <t>DESCARGA DE MOTOR ARROW</t>
  </si>
  <si>
    <t>SE APOYO A CIA TMI EN DECARGA DE MCI NS: KGA54L004</t>
  </si>
  <si>
    <t>VESTIMIENTO DE TANQUE VERTICAL</t>
  </si>
  <si>
    <t>HABILITADO DE ARREGLO PARA INTERCONEXION DE TV</t>
  </si>
  <si>
    <t>RETIRO DE PROTECCION A BOMBA DE SKID DE INYECCION</t>
  </si>
  <si>
    <t>RECUPERACION DE MATERIAL PARA CONEXIÓN DE LINEA PARA TV</t>
  </si>
  <si>
    <t>MECA-2</t>
  </si>
  <si>
    <t>SE AGREGARON 6 LTS DE ACEITE, AJUSTE DE RPM, OPERA COMPLETO</t>
  </si>
  <si>
    <t>REQUIERE REMPLAZO DE BOBINA POR DAÑO, QUEDA FUERA DE OPERACIÓN</t>
  </si>
  <si>
    <t>RECUPERACION DE BOBINA DE MCI VORTEC V8</t>
  </si>
  <si>
    <t>PARA PSN289</t>
  </si>
  <si>
    <t>REMPLAZO DE BOBINA POR UNA RECUPERADA, OPERA COMPLETO</t>
  </si>
  <si>
    <t>MECA-4</t>
  </si>
  <si>
    <t>SE AGREGARON 4 LTS DE ACEITE Y 4 LTS DE ENGRANES, OPERA COMPLETO</t>
  </si>
  <si>
    <t>CAMBIO DE FISICO DE TEMPERATURA POR UNO RECUPERADO, SE AGREGARON 8 LTS DE ANTICONGELANTE Y 4 LTS DE ACEITE, OPERA COMPLETO</t>
  </si>
  <si>
    <t>CALIBRACION DE TOMA DE FUERZA, OPERA COMPLETO</t>
  </si>
  <si>
    <t>SE AGREGARON 3 LTS DE ACEITE, REMPLAZO DE ROTOR POR DAÑO, SE COLOCA UNA PIEZA RECUPERADA, OPERA COMPLETO</t>
  </si>
  <si>
    <t>SE ENCONTRO ACTIVADO EL PARO DE EMERGENCIA, OPERA COMPLETO</t>
  </si>
  <si>
    <t>SE AGREGO 1 LT DE ACEITE</t>
  </si>
  <si>
    <t>ROTOR DAÑADO, COLOCACION DE UNO RECUPERADO, PRESENTA BAJO NIVEL DE ACEITE HIDRAULICO, QUEDA FUERA DE OPERACIÓN</t>
  </si>
  <si>
    <t>SE AGREGARON 5 LTS DE ACEITE Y 4 LTS DE ENGRANES, OPERA COMPLETO</t>
  </si>
  <si>
    <t>SE AGREGARON 3 LTS DE ACEITE Y 2 LTS DE ENGRANES</t>
  </si>
  <si>
    <t xml:space="preserve">PSN24 </t>
  </si>
  <si>
    <t>LIMPIEZA DE DIAFRAGMA Y BUJIAS, OPERA COMPLETO</t>
  </si>
  <si>
    <t>RECUPERACION DE MATERIAL PARA TABLERO DE CONTROL</t>
  </si>
  <si>
    <t>SE VA A PS498</t>
  </si>
  <si>
    <t>MANTENIMIENTO A LUMINARIAS TIPO GABINETE</t>
  </si>
  <si>
    <t>HABILITADO DE TABLERO DE CONTROL A UNIDAD LUFKIN</t>
  </si>
  <si>
    <t>PSN212</t>
  </si>
  <si>
    <t>LUBRICACION DE VALVULAS DE POZO Y TRINEO DE BN</t>
  </si>
  <si>
    <t>400 GRAMOS DE GRASA</t>
  </si>
  <si>
    <t>LIMPIEZA DE BUJIAS, SE AGREGARON 3 LTS DE ACEITE. OPERA COMPLETO</t>
  </si>
  <si>
    <t>SE AGREGARON 5 LTS DE ACEITE, DRENADO DE CHAROLA DE ESTOPERO, OPERA COMPLETO</t>
  </si>
  <si>
    <t>SE ENCONTRO CON BOMBA DE AGUA DAÑADA, QUEDA EN ESPERA DE AUTORIZACION PARA REMPLAZO</t>
  </si>
  <si>
    <t>SE AGREGARON 4 LTS DE ACEITE Y 4 DE ENGRANES, LIMPIEZA DE BUJIAS, OPERA COMPLETO</t>
  </si>
  <si>
    <t>SE AGREGARON 3 LTS DE ACEITE Y 3 DE ENGRANES, ENGRASE DE TOMA DE FUERZA</t>
  </si>
  <si>
    <t>SE AGREGARON 4 LTS DE ACEITE Y 4 DE ENGRANES, LIMPIEZA DE BUJIAS</t>
  </si>
  <si>
    <t>REVISION DE UNIDAD ICI GR-20-120</t>
  </si>
  <si>
    <t>SE AGREGARON 70 LTS DE ACEITE HIDRAULICO PROPORCIONADO POR OPS, LIMPIEZA DE PÁQUETE MOTRIZ</t>
  </si>
  <si>
    <t>REMPLAZO DE ROTOR Y TAPA DE DISTRIBUIDOR NUEVOS PROPORCIONADO POR PJP4</t>
  </si>
  <si>
    <t>SE AGREGARON 4 LTS DE ACEITE Y 4 LTS DE ENGRANES</t>
  </si>
  <si>
    <t>INSTALACION DE MARCHA RECUPERADA, LIMPIEZA DE REGULADOR DE GAS TR, LUBRICACION DE POLEA LOCA, REMPLAZO DE ALTERNADOR POR UNO RECUPERADO, QUE OPERANDO.</t>
  </si>
  <si>
    <t>CARGA DE MOTOR ARROW Y TOMA DE FUERZA</t>
  </si>
  <si>
    <t>REMPLAZO DE BALERO PILOTO A TOMA DE FUERZA</t>
  </si>
  <si>
    <t>APOYO EN COLOCACION DE PROTECCION DE ALTERNADOR</t>
  </si>
  <si>
    <t>APOYO EN CORTE Y SOLDADURA DE PROTECCION DE TOMA DE FUERZA</t>
  </si>
  <si>
    <t>APOYO EN REMPLAZO DE MOTOR, CORTE Y SOLDADURA DE PROTECCIONES DE MOTOR</t>
  </si>
  <si>
    <t>REHABILITADO DE TABLERO DE CONTROL</t>
  </si>
  <si>
    <t>REMPLAZO DE LUMINARIA TIPO ESTADIO EN AREA PERIMETRAL</t>
  </si>
  <si>
    <t>PSN211</t>
  </si>
  <si>
    <t>PSN233</t>
  </si>
  <si>
    <t>RECUPERACION DE MATERIAL PARA MOTOR DE PS339</t>
  </si>
  <si>
    <t>TIENE FUGA POR BOMBA DE AGUA DAÑADA REQUIERE REMPLAZO, TAMBIEN REUQIRE REMPLAZO DE BANDAS C-118, OPERA COMPLETO</t>
  </si>
  <si>
    <t>CAMBIO DE VALVULA Y MANGUERA A UBM</t>
  </si>
  <si>
    <t>REMPLAZO DE VALVULA DE 12 Y MANGUERA DE 3/4" RECUPERADOS, CORRECCON DE FUGA EN SUCCION Y RETORNO DE BOMBA HIDRAULICA, OPERA COMPLETO</t>
  </si>
  <si>
    <t>LIMPIEZA DE DIAFRAGMA Y BUJIAS,OPERA COMPLETO</t>
  </si>
  <si>
    <t>SE AGREGARON 4 LTS DE ACEITE, LIMPIEZA DE BUJIAS Y DIAFRAGMA</t>
  </si>
  <si>
    <t>RECUPERACION DE BOMBA DE AGUA Y MURPHY</t>
  </si>
  <si>
    <t xml:space="preserve">REMPLAZO DE RESET MURPHY </t>
  </si>
  <si>
    <t>REMPLAZO DE BOMBA DE AGUA POR UNA RECUPERADA, SE AGREGARON 15 LTS DE ANTICONGELANTE, OPERA COMPLETO</t>
  </si>
  <si>
    <t>SE DETECTA BOMBA DE AGUA DAÑADA, REQUIERE REMPLAZO, QUEDA FUERA DE OPERACIÓN</t>
  </si>
  <si>
    <t>RECUPERACION DE SILENCIADOR PARA MCI</t>
  </si>
  <si>
    <t>RETIRO DE LODO DE REGULADOR DE BAJA Y LIMPIEZA DEL MISMO, INSTALACION DE SILENCIADOR RECUPERADO, OPERA SOLO MOTOR</t>
  </si>
  <si>
    <t>SE AGREGARON 3 LTS DE ACEITE, LIMPIEZA DE BUJIAS, OPERA COMPLETO</t>
  </si>
  <si>
    <t>LIMPIEZA DE BUJIAS, ENGRASE DE TOMA DE FUERZA, PRESENTA DAÑO EN MARCHA, QUEDA FUERA DE OPERACIÓN</t>
  </si>
  <si>
    <t>SE AGREGARON  4 LTS DE ACEITE</t>
  </si>
  <si>
    <t>SE AGREGARON 3 LTS DE ACEITE Y 4 LTS DE ENGRANES, ENGRASE DE TOMA DE FUERZA</t>
  </si>
  <si>
    <t>SE AGREGARON 2 LTS DE ACEITE, AJUSTE DE TOMA DE FUERZA</t>
  </si>
  <si>
    <t>CORRECCION DE CABLEADO DE INSTALACION DE MOTOR, REMPLAZO DE 3 CABLES DE BUJIAS, OPERA COMPLETO</t>
  </si>
  <si>
    <t>SE AGREGARON 5 LTS DE ACEITE, UNIDAD PRESENTA FUGA CONSIDERABLE EN PISTON</t>
  </si>
  <si>
    <t>SE AGREGARON 2 LTS DE ACEITE Y 2 LTS DE ENGRANES, LIMPIEZA DE BUJIAS</t>
  </si>
  <si>
    <t>ARMADO DE BAJANTE DE PRODUCCION</t>
  </si>
  <si>
    <t>APOYO EN ARMADO DE LINEA A TANQUE DE ALMACENAMIENTO</t>
  </si>
  <si>
    <t>INSTALACION DE TABLERO DE CONTROL A UNIDAD</t>
  </si>
  <si>
    <t>QUEDA PRUEBAS DIFERIDAS POR ENCONTRARSE MOTOR AMARRADO</t>
  </si>
  <si>
    <t>QUEDA OPERANDO</t>
  </si>
  <si>
    <t>COLOCACION DE VALVULA DE FLOTE EN LINEA DE SALIDA DE POZO A TV</t>
  </si>
  <si>
    <t>COLOCACION DE CONO DE VIENTO E INDICADOR DE NIVEL A TV</t>
  </si>
  <si>
    <t>COLOCACION DE MEDIA CAÑA EN DESCARGA DE TV A PIPA</t>
  </si>
  <si>
    <t>INSTALACION DE ANCLAS EN LINEA DE DESCARGA</t>
  </si>
  <si>
    <t xml:space="preserve">RECUPERACION DE BOMBA DE AGUA   </t>
  </si>
  <si>
    <t>REMPLAZO DE BOMBA DE AGUA POR UNA RECUPERADA, SE AGREGARON 12 LTS DE ANTICONGELANTE Y 5 LTS DE ACEITE, OPERA COMPLETO</t>
  </si>
  <si>
    <t>SE AGREGARON 5 LTS DE ACEITE Y 3 LTS DE ENGRANES, AJUSTE DE BANDA DE ALTERNADOR, LIMPIEZA DE DIFRAGMA, QUEDA OPERANDO COMPLETO.</t>
  </si>
  <si>
    <t>PRUEBAS EN TABLERO ELECTRICO, OPERA COMPLETO</t>
  </si>
  <si>
    <t>RECUPERACION DE MATERIALES SOBRANTES DE UBM</t>
  </si>
  <si>
    <t>SE RESGUARDAN EN ECSII</t>
  </si>
  <si>
    <t>LIMPIEZA DE BUJIAS, MARCHA SE ENCUENTRA DAÑADA, QUEDA FUERA DE OPERACIÓN</t>
  </si>
  <si>
    <t>SE AGREGARON 5 LTS DE ACEITE Y 5 LTS DE ANTICONGELANTE, OPERA COMPLETO</t>
  </si>
  <si>
    <t>SE AGREGARON 4 LTS DE ACEITE, LIMPIEZA DE BUJIAS, OPERA COMPLETO</t>
  </si>
  <si>
    <t>SE AGREGARON 3 LTS DE ACEITE Y 4 LTS DE ENGRANES, SE CORRIGE INSTALACION ELECTRICA, NO CONTABA CON RECUBRIMIENTO, SE COLOCA CINTA DE AISLAR</t>
  </si>
  <si>
    <t>LIMPIEZA DE BUJIAS DE MCI</t>
  </si>
  <si>
    <t>SE AGREGARON 3 LTS DE ACITE</t>
  </si>
  <si>
    <t>SE AGREGARON 2 LTS DE ACITE</t>
  </si>
  <si>
    <t>SE AGREGARON 3 LTS DE ACEITE Y 4 LTS DE ENGRANES</t>
  </si>
  <si>
    <t>SE AGREGARON 80 LTS DE ACEITE HIDRAULICO QEDANDO DEPOSITO CON EL 50% DE SU CAPACIDAD, SE DESACTIVA PARO DE EMERGENCIA, OPERA COMPLETO, FUGA EN SELLOS INFERIORES DE PISTON</t>
  </si>
  <si>
    <t>SE AGREGAN 2 LTS DE ACEITE Y 2 LTS DE ENGRANES</t>
  </si>
  <si>
    <t>SE AGREGAN 3 LTS DE ACEITE Y 2 LTS DE ENGRANES</t>
  </si>
  <si>
    <t>SE AGREGARON 3 LTS DE ACEITE, LIMPIEZA DE PATN DE MCI</t>
  </si>
  <si>
    <t>SE AGREGAN 4 LTS DE ACEITE Y 4 LTS DE ENGRANES, REQIERE LAVADO DE RADIADOR POR ALTAS TEMPERATURAS</t>
  </si>
  <si>
    <t>COLOCACION DE BARANDALES Y ESPARRAGOS A VALVULA DE ENTRADA A TV</t>
  </si>
  <si>
    <t>RESGUARDO DE TUBOS SOBRANTES DE PA1363</t>
  </si>
  <si>
    <t>RETIRO DE POSTE DE APARTAPARRAYOS</t>
  </si>
  <si>
    <t>ELABORACION DE EXCAVACION Y COLOCACION DE POSTE APARTARRAYOS</t>
  </si>
  <si>
    <t>INSTALACION DE ELECTRODO DE PUESTA A TIERRAS DE APARTARRAYOS</t>
  </si>
  <si>
    <t>INSPECCION A SISTEMA DE PUESTA A TIERRA DE TANQUE DE ALMACENAMIENTO TV-01</t>
  </si>
  <si>
    <t>MANTENIMIENTO A GENERADOR MCA 31 KVA</t>
  </si>
  <si>
    <t>PSN231</t>
  </si>
  <si>
    <t>CAMBIO DE BANDAS C-144</t>
  </si>
  <si>
    <t>REMPLAZO DE 3 BANDAS C-144 NUEVAS PROPORCIONADAS POR PJP4, SE AGREGARON 3 LTS DE ACEITE, ENGRASE DE TOMA DE FUERZA, BALERO PRESENTA RUIDO REQUIERE REMPLAZO, OPERA COMPLETO</t>
  </si>
  <si>
    <t>INSTALACION DE BANDAS C-144</t>
  </si>
  <si>
    <t>INSTALACION DE 2 BANDAS C-144 RECUPERADAS, LIMPIEZA DE BUJIAS Y DIAFRAGMA, OPERA COMPLETO</t>
  </si>
  <si>
    <t>REMPLAZO DE RADIADOR POR DAÑO, COLOCANDO UNO REPARADO, SE AGREGARON 15 LTS DE ANTICONGELANTE, OPERA COMPLETO</t>
  </si>
  <si>
    <t>SE AGREGARON 3 LTS DE ACEITE Y 4 LTS DE ENGRANES, LIMPIEZA DE PATIN DE MCI, PRESENTA FUGA EN RETEN TRASERO</t>
  </si>
  <si>
    <t>VARIACION DE VOLTAJE, OPERA COMPLETO</t>
  </si>
  <si>
    <t>FRENO DE UBM ACTIVADO, SE AGREGARON 7 LTS DE ACEITE, OPERA COMPLETO</t>
  </si>
  <si>
    <t>SE AGREGARON 4 LTS DE ACEITE Y 4 LTS DE ENGRANES, LIMPIEZA DE BUJIAS, POZO INTERMITENTE</t>
  </si>
  <si>
    <t>CORRECCION DE FUGA EN RADIADOR, AJUSTE DE EPM DE 1.5 A 1.3, SE AGREGARON 5 LTS DE ANTICONGELANTE</t>
  </si>
  <si>
    <t>SE DETECTO DAÑO EN BOMBA DE AGUA, REQUIERE REMPLAZO, QUEDA FUERA DE OPERACIÓN</t>
  </si>
  <si>
    <t>SE AGREGARON 3 LTS DE ACEITE Y 3 LTS DE ENGRANES Y 5 LTS DE ANTICONGELANTE</t>
  </si>
  <si>
    <t>REMPLAZO DE POLEA DE 6" A 4"</t>
  </si>
  <si>
    <t>TRAMPA DE VEGAS</t>
  </si>
  <si>
    <t>APOYO A CIA APOLLO EN RETIRO DE PROTECCION DE BOMBA CHECK POINT</t>
  </si>
  <si>
    <t>APOYO A MECANICO EN RETIRO DE PROTECCION DE MARCHA</t>
  </si>
  <si>
    <t>PSN94</t>
  </si>
  <si>
    <t>CALIBRACION DE REGISTRADOR RP-MB-01</t>
  </si>
  <si>
    <t>CALIBRACION A INDICADOR DE PRESION MANOMETRO</t>
  </si>
  <si>
    <t>SE AGREGARON 5 LTS DE ACEITE Y 5 LTS DE ENGRANES, LIMPIEZA DE BUJIAS, PRESENTA FUGA POR RETEN TRASERO, JUNTA DE CARTER Y GOBERNADOR, LIMPIEZA DE PATIN</t>
  </si>
  <si>
    <t>DRENADO DE CHAROLA DE ESTOPERO, OPERA COMPLETO</t>
  </si>
  <si>
    <t>AJUSTE DE BANDA DE ALTERNADOR, REQUIERE LAVADO DE RADIADOR, OPERA COMPLETO</t>
  </si>
  <si>
    <t>AJUSTE DE RPM, LIMPIEZA DE BUJIAS Y DIAFRAGMA, OPERA COMPLETO</t>
  </si>
  <si>
    <t>REMPLAZO DE ALTERNADOR,POR UNO PROPORCIONADO POR PJP4, OPERA COMPLETO</t>
  </si>
  <si>
    <t>SE AGREGARON 4 LTS DE ACEITE Y 3 LTS DE ENGRANES</t>
  </si>
  <si>
    <t>SE AGREGARON 5 LTS DE ANTICONGELANTE</t>
  </si>
  <si>
    <t>RECUPERACION DE MARCHA PARA MOTOR ARROW</t>
  </si>
  <si>
    <t>REMPLAZO DE MARCHA POR UNA RECUPERADA DE PS505, OPERA COMPLETO</t>
  </si>
  <si>
    <t>REMPLAZO DE BOMBA DE AGUA POR UNA PROPORCIONADA POR OPS, SE AGREGARON 15 LTS DE ANTICONGELANTE, OPERA COMPLETO</t>
  </si>
  <si>
    <t>SE AGREGARON 3 LTS DE ACEITE Y 3 LTS DE ENGRANES, LIMPIEZA DE BUJIAS</t>
  </si>
  <si>
    <t>SE AGREGARON 3 LTS DE ACEITE Y 2 LTS DE ENGRANES, LIMPIEZA DE BUJIAS</t>
  </si>
  <si>
    <t>CAMBIO DE POLEA A TOMA DE FUERZA DE 4" A 6"</t>
  </si>
  <si>
    <t>AJUSTE DE EPM QUEDANDO A 1.3, REQUIERE REMPLAZO DE FISICO DE TEMPERATURA Y DE PRESION DE ACEITE, YA QUE NO FUNCIONAN LOS QUE TIENE INSTALADOS EL MOTOR</t>
  </si>
  <si>
    <t>RECUPERACION DE FISICO DE TEMPERATURA Y PRESION DE ACEITE</t>
  </si>
  <si>
    <t>SE AGREGARON 2 LTS DE ACEITE Y 2 LTS DE ENGRANES, CALIBRACION DE EMBRAGUE DE TOMA DE FUERZA, REQUIERE REMPLAZO DE BALERO PILOTO Y PLATO CREMALLERA, MANDA FALLO POR ALTERNADOR, QUEDA FUERA DE OPERACIÓN.</t>
  </si>
  <si>
    <t>REMPLAZO DE FISICO DE TEMPERATURA Y PRESION DE ACEITE POR PIEZAS RECUPERADAS, PSI 40 Y 70°C, REQUIERE LAVADO DE RADIADOR, OPERA COMPLETO</t>
  </si>
  <si>
    <t>SE AGREGO 1 LTS DE ACEITE</t>
  </si>
  <si>
    <t>SE AGREGARON 5 LTS DE ACEITE Y 4 LTS DE ENGRANES, MOTOR DE ALTO CONSUMO, ACEITE DURA 3 DIAS, OPERA COMPLETO</t>
  </si>
  <si>
    <t>REQUIERE REMPLAZO DE BOMBA DE AGUA, POZO INTERMITENTE,UNIDAD TRABAJA CON 2 BANDAS CORTAS, OPERA COMPLETO</t>
  </si>
  <si>
    <t>SE AGREGARON 3 LTS DE ACEITE, AJUSTE DE BANDAS DE ALTERNADOR</t>
  </si>
  <si>
    <t>PS576</t>
  </si>
  <si>
    <t>MANTENIMIENTO DE VALVULA MOTORA EN TP</t>
  </si>
  <si>
    <t>SE AGREGARONN 3 LTS DE ACEITE, LIMPIEZA DE BUJIAS, LIMPIEZA DE DIAFRAGMA, PRESENTA FUGA DE ACEITE POR RETEN TRASERO Y GOBERNADOR, REQUIERE REMPLAZO DE BALERO PILOTO PRESENTA RUIDO, OPERA COMPLETO</t>
  </si>
  <si>
    <t>SE AGREGARON 4 LTS DE ACEITE Y 3 LTS DE ENGRANES, LIMPIEZA DE BUJIAS Y DIAFRAGMA, OPERA COMPLETO</t>
  </si>
  <si>
    <t>SE AGREGARON 4 LTS DE ACEITE Y 4 LTS DE ENGRANES, 3 LTS DE ANTICONGELANTE, BOMBA DE AGUA PRESENTA LIGERA FUGA, REQUIERE CAMBIO, OPERA COMPLETO</t>
  </si>
  <si>
    <t>SE AGREGARON 3 LTS DE ACEITE, AJUSTE DE RPM, OPERA COMPLETO</t>
  </si>
  <si>
    <t>SE AGREGARON 5 LTS DE ACEITE Y 3 DE ENGRANES</t>
  </si>
  <si>
    <t>REMPLAZO DE MARCHA POR UNA RECUPERADA EN ALMACEN OPS, OPERA COMPLETO</t>
  </si>
  <si>
    <t>REMPLAZO DE ALTERNADOR POR UNO RECUPERADO DE ALMACEN OPS, OPERA COMPLETO</t>
  </si>
  <si>
    <t>AJUSTE DE RPM, SE AGREGARON 3 LTS DE ACEITE Y 3 LTS DE ENGRANES, LIMPIEZA DE BUJIAS, OPERA COMPLETO</t>
  </si>
  <si>
    <t>SE AGREGARON 4 LTS DE ACEITE, LIMPIEA DE PATIN Y DE BUJIAS</t>
  </si>
  <si>
    <t>SE AGREGARON 2 LTS DE ACEITE Y 1 LTS DE ENGRANES, LIMPIEZA DE BUJIAS</t>
  </si>
  <si>
    <t xml:space="preserve">PSN33 </t>
  </si>
  <si>
    <t>REMPLAZO DE BUJIA POR UNA RECUPERADA, OPERA COMPLETA</t>
  </si>
  <si>
    <t>SE AGREGARON 4 LTS DE ACEITE Y 4 LTS DE ENGRANES, LIMPIEZA DE PATIN</t>
  </si>
  <si>
    <t>RETIIRO DE PROTECCION DE MOTOR</t>
  </si>
  <si>
    <t>REMPLAZO DE BALEROS A MOTOR ELECTRICO</t>
  </si>
  <si>
    <t>PS616</t>
  </si>
  <si>
    <t>PS153</t>
  </si>
  <si>
    <t>BOMBA DE AGUA TIENE JUEGO EN POLEA, REQUIERE REMPLAZO, LIMPIEZA DE DIAFRAGMA, PRESENTA FUGA EN FLECHA REDUCTORA, REQUIERE REMPLAZO, OPERA COMPLETO</t>
  </si>
  <si>
    <t>SE AGREGARON 4 LTS DE ACEITE REMPLAZO DE POLEA LOCA POR UNA RECUPERADA, BANDA DE ALTERNADOR REQUIERE REMPLAZO, OPERA COMPLETO</t>
  </si>
  <si>
    <t>SE AGREGARON 3 LTS DE ACEIE Y 4 LTS DE ENGRANES</t>
  </si>
  <si>
    <t>SE AGREARON 2 LTS DE ACEITE Y 1 LTS DE ENGRANES, LIMPIEZA DE BUJIAS</t>
  </si>
  <si>
    <t>LIMPIEZA DE PATIN, RECOLECCION DE ACEITE CONTAMINADO, LIMPIEZA DE CHAROLAS, SE DEJA SIN FUGAS, OPERA COMPLETO</t>
  </si>
  <si>
    <t>LIMPIEZA DE DIAFRAGMA, LIMPIEZA DE BUJIAS, AJUSTE DE EPM DE 1.5 A 1.3, OPERA COMPLETO</t>
  </si>
  <si>
    <t>REMPLAZO DE BATERIA POR UNA PROPORCIONADA POR OPS, OPERA SOLO MOTOR</t>
  </si>
  <si>
    <t>SE AGREGARON 3 LTS DE ACEITE Y 3 LTS DE ENGRANES, OPERA COMPLETO</t>
  </si>
  <si>
    <t>SE AGREGARON 2 LTS DE ACEITE, LIMPIEZA DE DIAFRAGMA</t>
  </si>
  <si>
    <t>SE AGRERON 1 LT DE ANTICONGELANTE</t>
  </si>
  <si>
    <t>SE AGREGARON 4 LTS DE ACEITE Y 4 LTS DE ENGRANES, BALERO PILOTO PRESENTA DAÑO</t>
  </si>
  <si>
    <t>MOTOR INUNDADO RETIRO DE LODO EN CAMARA DE COMBUSTION</t>
  </si>
  <si>
    <t>SE AGREGARON 5 LTS DE ACEIITE Y 4 LTS DE ENGRANES, AJUSTE DE ANCLA DE MOTOR, AJUSTE DE EPM DE 1.9 A 1.3, LIMPIEZA DE BUJIAS, OPERA COMPLETO</t>
  </si>
  <si>
    <t>FUGA POR RETEN DE CIGÜEÑAL, LIMPIEZA DE PATIN, POR CONTAMINACION DEN AREA DE PATIN Y PIEDRA, REQUIERE REMPLAZO DE BALERO PILOTO Y RETEN</t>
  </si>
  <si>
    <t>APOYO A ELECTRICOS EN REMPLAZO DE BALEROS DE MOTOR ELECTRICO</t>
  </si>
  <si>
    <t>MPSN331</t>
  </si>
  <si>
    <t>TOMA DE MEDIDAS DE PROTECCION A CONTROLADOR DE CICLOS</t>
  </si>
  <si>
    <t>RECUPERACION DE MATERIAL Y FABRICACION DE PROTECCION PARA CONTROLADORES DE CICLOS</t>
  </si>
  <si>
    <t>INYECCION DE GRASA A ACOPLAMIENTO, INSTALACION DE GUARDA, PRUEBAS Y MONITOREO DE MOTOR ELECTRICO</t>
  </si>
  <si>
    <t>LIMPIEZA DE FILTROS TIPO CANASTA F01 Y F02 DEL PATIN DE MEDICION</t>
  </si>
  <si>
    <t>AJUSTE DE BRIDA COMPAÑERA</t>
  </si>
  <si>
    <t>PS101</t>
  </si>
  <si>
    <t>SE AGREGARON 3 LTS DE ACEITE, REQUIERE REMPLAZO DE BANDAS C-112</t>
  </si>
  <si>
    <t>SE AGREGARON 4 LTS DE ACEITE Y 4 DE ENGRANES, PENDIENTE COLOCAR PROTECCION DE ALTERNADOR</t>
  </si>
  <si>
    <t>SE AGREGARON 4 LTS DE ACEITE Y 3 DE ENGRANES, LIMPIEZA DE BUJIAS</t>
  </si>
  <si>
    <t>RECUPERACION DE ACEITE HIDRAULICO</t>
  </si>
  <si>
    <t>SUMINISTRO DE 150 LTS DE ACEITE HIDRAULICO A UNIDAD</t>
  </si>
  <si>
    <t>AJUSTE DE BANDA DE ALTERNADOR, REGULACION DE GAS TR, OPERA COMPLETO</t>
  </si>
  <si>
    <t>APOYO POR POZO INTERMITENTE, OPERA COMPLETO</t>
  </si>
  <si>
    <t>SE AGREGA ACEITE A CAMARAS DE COMBUSTION, SE INTENTA GIRO DE CIGÜEÑAL TOMANDO COMO PUNTO DE APOYO EL DAMPER, CONTINUA FUERA DE OPERACIÓN</t>
  </si>
  <si>
    <t>SE AGREGARON 4 LTS DE ACEITE A MOTOR</t>
  </si>
  <si>
    <t>SE AGREGARON 3 LTS DE ACEITE, OPERA COMPLETO</t>
  </si>
  <si>
    <t>SE AGREGARON 3 LTS DE ACEITE Y 4 DE ENGRANES</t>
  </si>
  <si>
    <t xml:space="preserve">RECUPERACION DE FISICO DE TEMPERATURA  </t>
  </si>
  <si>
    <t>REMPLAZO DE FISICO DE TEMPERATURA</t>
  </si>
  <si>
    <t>FISICO DE TEMPERATURA RECUPERADO</t>
  </si>
  <si>
    <t>CARGA DE PRODUCTO QUIMICO CRONOX Y SECUESTRANTE</t>
  </si>
  <si>
    <t>OLG PS549</t>
  </si>
  <si>
    <t>TRASIEGO DE QUIMICO CRONOX A SKID DE INYECCION</t>
  </si>
  <si>
    <t>SE AGREGARON 2 TAMBORES DE QUIMICO CRONOX</t>
  </si>
  <si>
    <t>OLG PPB286</t>
  </si>
  <si>
    <t>SE AGREGARON 3 TAMBORES DE QUIMICO CRONOX</t>
  </si>
  <si>
    <t>TRASIEGO DE QUIMICO SECUESTRANTE H2S A SKID DE INYECCION</t>
  </si>
  <si>
    <t>SE AGREGARON 3 TAMBORES DE QUIMICO SECUESTRANTE</t>
  </si>
  <si>
    <t>DESCARA DE TAMBORES VACIOS DE PRODUCTO QUIMICO CRONOX Y SECUESTRANTE</t>
  </si>
  <si>
    <t>SE AGREGARON 1 LT DE ACEITE</t>
  </si>
  <si>
    <t>INSTALACION DE TAPA GUARDAS Y REPARACION DE ARNES EN GENERADOR ELECTRICO 31 KVA</t>
  </si>
  <si>
    <t>PS776</t>
  </si>
  <si>
    <t>MANTENIMIENTO A VALVULA MOTORA EN POZO EN TP</t>
  </si>
  <si>
    <t>PS604</t>
  </si>
  <si>
    <t>LIMPIEZA DE BUJIAS Y DIAFRAGMA, SE ENCUENTRA OPERANDO CON 2 BANDAS, 1 BANDA DAÑADA, OPERA COMPLETO</t>
  </si>
  <si>
    <t>SE AGREGARON 4 LTS DE ACEITE Y 2 LTS DE ENGRANES</t>
  </si>
  <si>
    <t>SE AGREGARON 2 LTS DE ACEITE Y 4 LTS DE ENGRANES</t>
  </si>
  <si>
    <t>LIMPIEZA DE PATIN, APOYO POR TRABAJOS DE SOLDADURA EN TOMA DE FUERZA</t>
  </si>
  <si>
    <t>OPERA SOLO MOTOR</t>
  </si>
  <si>
    <t>LIMPIEZA DE PATIN DE UBM</t>
  </si>
  <si>
    <t>SE AGREGARON 2 LTS DE ACEITE, OPERA COMPLETO</t>
  </si>
  <si>
    <t>LIMPIEZA DE DIAFRAGMA, OPERA COMPLETO</t>
  </si>
  <si>
    <t>PANEL DE CONTROL DAÑADO, REQUIERE REMPLAZO DE REGULADOR DE CORRIENTE, QUEDA FUERA DE OPERACIÓN</t>
  </si>
  <si>
    <t>APOYO POR TRABAJOS DE SOLDADURA, QUEDA OPERANDO A 1.7 EPM</t>
  </si>
  <si>
    <t>APOYO POR COLOCACION DE PROTECCION A MARCHA, SE AGREGARON 4 LTS DE ACEITE, OPERA COMPLETO</t>
  </si>
  <si>
    <t>REMPLAZO DE BALERO PILOTO Y PASTA PROPORCIONADOS POR PJP4</t>
  </si>
  <si>
    <t>SE AGREGARON 2 LTS DE ACEITE Y 1 LTS DE ENGRANES</t>
  </si>
  <si>
    <t>INSTALACION DE TOMA DE FUERZA REPARADA</t>
  </si>
  <si>
    <t>RETIRO DE TOMA DE FUERZA POR REMPLAZO DE BALERO PILOTO</t>
  </si>
  <si>
    <t>APOYO A CIA EXTERNA EN CARGA Y DESCARGA DE MOTOR VORTEC V6</t>
  </si>
  <si>
    <t>APOYO EN REPARACION DE TOMA DE FUERZA</t>
  </si>
  <si>
    <t>RETIRO E INSTALACION DE PROTECCION DE TOMA DE FUERZA</t>
  </si>
  <si>
    <t>INSTALACION DE PROTECCION A MARCHA</t>
  </si>
  <si>
    <t>MANTENIMIENTO A SISTEMA ELECTRICO DE ENCENDIDO DE QUUEMADOR ELEVADO</t>
  </si>
  <si>
    <t>QUEDA ACTIVIDAD DIFERIDA POR DAÑO EN ELECTRODO DE IGNICION</t>
  </si>
  <si>
    <t xml:space="preserve">BSNI </t>
  </si>
  <si>
    <t>MANTENIMIENTO A CCM DE MOTOR ELECTRICO DE BOMBEO</t>
  </si>
  <si>
    <t>COLOCACION DE ESPARRAGOS EN TAPA SUPERIOR DE TV</t>
  </si>
  <si>
    <t>MANTTO A VALVULA MOTORA EN POZO DE TR</t>
  </si>
  <si>
    <t>MANTTO A CONTROLADOR DE CICLOS</t>
  </si>
  <si>
    <t>MARCHA DAÑADA, REQUIERE REMPLAZO, REDUCTOR DE VELOCIDAD PRESENTA FUGA POR FLECHA, QUEDA FUERA DE OPERACIÓN</t>
  </si>
  <si>
    <t>SE AGREGARON 4 LTS DE ACEITE Y 3 LTS DE ENGRANES, PRESENTA LIIGERA FUGA POR RETEN TRASERO, BANDA C-118 DAÑADA, OPERA COMPLETO</t>
  </si>
  <si>
    <t>RESETEO DE PANEL DE CONTROL, OPERA COMP´LETO</t>
  </si>
  <si>
    <t>SE AGREGARON 4 LTS DE ACEITE Y 4 LTS DE ENGRANES, PESENTA  FUGA DE ACEITE POR RETEN TRASERO Y UNA JUNTA DE CABEZA DE MOTOR, OPERA COMPLETO</t>
  </si>
  <si>
    <t>LIMPIEZA DE BUJIAS, AJUSTE DE RPM, OPERA COMPLETO</t>
  </si>
  <si>
    <t>SE AGREGARON 5 LTS DE ACEITE, SIN FALLA APARENTE, OPERA COMPLETO</t>
  </si>
  <si>
    <t>REGULADOR DE VOLTAJE DAÑADO SE COLOCA UNO PROPORCIONADO POR OPS, COLOCACION DE RECUBRIMIENTO A CABLEADO, OPERA COMPLETO</t>
  </si>
  <si>
    <t>POZO INTERMITENTE, SE AGREGARON 4 LTS DE ACEITE, OPERA COMPLETO</t>
  </si>
  <si>
    <t xml:space="preserve">SE AGREAGRON 2 LTS DE ACEITE, ALINEACION DE POLEA DE TOMA DE FUERZA </t>
  </si>
  <si>
    <t>REVISION DE NIVELES A BOMBA</t>
  </si>
  <si>
    <t xml:space="preserve">SE AGREGARON 1 LTS DE ACEITE </t>
  </si>
  <si>
    <t>PSN 261</t>
  </si>
  <si>
    <t>SE AGREGARON 2 LTS DE ACEITE SAE 50 Y SE REALIZA LIMPIEZA DE BUJIAS</t>
  </si>
  <si>
    <t>PSN 174</t>
  </si>
  <si>
    <t>BANDA DE ALTERNADOR FLOJA SE REALIZO AJUSTE</t>
  </si>
  <si>
    <t>PSN06</t>
  </si>
  <si>
    <t>SE REALIZO LIMPIEZA DE PATIN POR ACEITE GASTADO FUGA EN RETEN DE CIGÜEÑAL</t>
  </si>
  <si>
    <t xml:space="preserve">INSPECCION DE NIVELES A MCI </t>
  </si>
  <si>
    <t xml:space="preserve">SE AGREGAN 2 LITROS </t>
  </si>
  <si>
    <t>PCOY162</t>
  </si>
  <si>
    <t>SE AGREGARON  3  LTS DE ACEITE SAE 50 PJP4</t>
  </si>
  <si>
    <t>SUMINISTRO DE ACEITE  PJP4 (LTS)</t>
  </si>
  <si>
    <t>SUMINISTRO DE ACEITE OPS (LTS)</t>
  </si>
  <si>
    <t xml:space="preserve">RESTABLECIMIENTO DE MOTOR Y UNIDAD </t>
  </si>
  <si>
    <t>SE REALIZO LIMPIEZA DE BUJIAS</t>
  </si>
  <si>
    <t>SE AGREGARON  2 LTS DE ACEITE Y 2 LTS DE ENGRANES REQUIERE CAMBIO DE BALERO PILOTO</t>
  </si>
  <si>
    <t>FALSO CONTACTO EN CABLE DE ALIMENTACION DE SENSORES</t>
  </si>
  <si>
    <t>SE REALIZA REVISON DE CABLEADO ELECTRICO EN BOBINAS REAPRITE EN TERMINALES.</t>
  </si>
  <si>
    <t xml:space="preserve"> SE RESETEA PANEL DE CONTROL SIN FALLO APARENTE SE MONITOREA EN SITIO </t>
  </si>
  <si>
    <t xml:space="preserve">SE REALIZA CAMBIO DE BOTON DE ENCENDIDO DAÑADO  DE PANEL DE CONTROL POR UNO RECUPERADO EN ECSII </t>
  </si>
  <si>
    <t xml:space="preserve">SE REALIZA REVISON DE CABLEADO ELECTRICO Y SE REINICIA PANEL </t>
  </si>
  <si>
    <t>SE AGREGARON 3 LTS DE ACEITE Y 3  LTS DE ENGRANES</t>
  </si>
  <si>
    <t>SE AGREGARON 2 LTS DE ACEITE Y 2  LTS DE ENGRANES</t>
  </si>
  <si>
    <t>APOYO EN PUESTA EN MARCHA DE MCI</t>
  </si>
  <si>
    <t>SE PONE A OPERAR COMPLETO POR INTERMITENCIA</t>
  </si>
  <si>
    <t>ELECTRICO</t>
  </si>
  <si>
    <t>MPC168</t>
  </si>
  <si>
    <t>INSPECCION A TIERRAS FISICAS DE TV</t>
  </si>
  <si>
    <t>INSPECCION A APARTARRAYOS DE TV</t>
  </si>
  <si>
    <t>INSPECCION A TIERRAS FISICAS DE CABEZAL DE LLEGADA</t>
  </si>
  <si>
    <t>MPC184</t>
  </si>
  <si>
    <t>INSPECCION A TIERRAS FISICAS DE TV-01</t>
  </si>
  <si>
    <t>INSPECCION A TIERRAS FISICAS DE TV-06</t>
  </si>
  <si>
    <t>REQUIERE CABLE DESNUDO Y DOS CONECTORES EN PUESTA A TIERRA</t>
  </si>
  <si>
    <t>LIMPIEZA DE FILTRO TIPO CANASA DE DESCARGA DE PIPAS UPV</t>
  </si>
  <si>
    <t>MANTENIMIENTO A VALVULA DE PRESION Y VACIO VPV-304</t>
  </si>
  <si>
    <t>CALIBRACION A VALVULA DE PRESION Y VACIO VPV-304</t>
  </si>
  <si>
    <t>SE AGREGARON 2 LTS DE ACEITE Y 3 LTS DE ENGRANES, LIMPIEZA DE BUJIAS Y DIAFRAGMA</t>
  </si>
  <si>
    <t xml:space="preserve">ARMADO DE MOTOR </t>
  </si>
  <si>
    <t xml:space="preserve">SE AGREGARON 4 LTS DE ACEITE  </t>
  </si>
  <si>
    <t xml:space="preserve">SE AGREGARON 3 LTS DE ACEITE  </t>
  </si>
  <si>
    <t xml:space="preserve">SE AGREGARON 6 LTS DE ACEITE  </t>
  </si>
  <si>
    <t xml:space="preserve">SE AGREGARON 5 LTS DE ACEITE  </t>
  </si>
  <si>
    <t>CAMBIO DE ALIMENTACION DE GAS TR, SE CONECTA A PPB161 Y A SU MISMO POZO, OPERA COMPLETO</t>
  </si>
  <si>
    <t>SE AGREGARON 2 LTS DE ACEITE, LIMPIEZA DE BUJIAS, REQUIERE REMPLAZO DE BANDAS C-112</t>
  </si>
  <si>
    <t>LAVADO DE RADIADOR Y MOTOR</t>
  </si>
  <si>
    <t>SE AGREGARON 5 LTS DE ACEITE Y 4 LTS DE ENGRANES, LAVADO DE RADIADOR Y MOTOR, LIMPIEZA DE BUJIAS, OPERA COMPLETO</t>
  </si>
  <si>
    <t>RETIRO DE MOTOR VORTEC V8</t>
  </si>
  <si>
    <t>REMPLAZO DE MOTOR VORTEC V8</t>
  </si>
  <si>
    <t>REMPLAZO DE MOTOR VORTEC V6</t>
  </si>
  <si>
    <t>MOTOR REPARADO, SE AGREGARON 200 LTS DE ACEITE HIDRAULICO</t>
  </si>
  <si>
    <t>APOYO EN RETIRO DE ANCLAS DE JAULAS DE MOTORES</t>
  </si>
  <si>
    <t>PSN268</t>
  </si>
  <si>
    <t>INSTALACION DE PROTECCION A CONTROLADOR DE CICLOS</t>
  </si>
  <si>
    <t>MPGA204</t>
  </si>
  <si>
    <t>INSPECCION A TIERRAS FISICAS DE4 TV-01</t>
  </si>
  <si>
    <t>INSPECCION A TIERRAS FISICAS DE4 TV-02</t>
  </si>
  <si>
    <t>INSPECCION A APARTARRAYOS</t>
  </si>
  <si>
    <t>INSPECCION A TIERRAS FISICAS DE SKID DE INYECCION</t>
  </si>
  <si>
    <t>MPSN241</t>
  </si>
  <si>
    <t>PSN358</t>
  </si>
  <si>
    <t>REMPLAZO DE ALTERNADOR</t>
  </si>
  <si>
    <t>COLOCACION DE ALTERNADOR PROPORCIONADO POR PJP4, MCI CON 15 V, OPERA COMPLETO</t>
  </si>
  <si>
    <t>HABILITADO DE MOTOR</t>
  </si>
  <si>
    <t>COLOCACION DE MURPHY, BOTON PUSH, FISICO DE TEMPERATURA, MANGUERA DE PRESION, ROTOR, PASTILLA DE ENCENDIDO, POLEAS LOCAS, A MANGUERA DE RADIADOR, FUERA DE OPERACIÓN</t>
  </si>
  <si>
    <t>MANTENIMIENTO BIMESTRAL A MCI Y UBM</t>
  </si>
  <si>
    <t>LIMPIEZA DE BUJIAS, MONTAJE INSTALA TOMA DE FUERZA, OPERA COMPLETO</t>
  </si>
  <si>
    <t xml:space="preserve">REVISION DE MOTOR </t>
  </si>
  <si>
    <t>POR ACTIVADO POR TEMPERATURA, REQUIERE REMPLAZO DE RADIADOR, QUEDA FUERA DE OERACION</t>
  </si>
  <si>
    <t>RADIADOR POROSO</t>
  </si>
  <si>
    <t>SE AGREGARON 3 LTS DE ACEITE Y 2  LTS DE ENGRANES</t>
  </si>
  <si>
    <t>INSTALACION DE TOMA DE FUERZA</t>
  </si>
  <si>
    <t>SE COLOCAN 3 BANDAS C-144 NUEVAS PROPORCIONADAS POR PJP4</t>
  </si>
  <si>
    <t>MPSN291</t>
  </si>
  <si>
    <t>RETIRO DE COMPONENTES DE TV-01</t>
  </si>
  <si>
    <t>RECTIIFICADOR LA CAMELIA</t>
  </si>
  <si>
    <t>REVISION DE RECTIFICADOR</t>
  </si>
  <si>
    <t>REQUIERE REMPLAZO DE 2 FOCOS LED Y 1 APAGADOR SENCILLO</t>
  </si>
  <si>
    <t>RETIRO DE ACEITE HIDRAULICO EN DEPOSITO DE UNIDAD HLU</t>
  </si>
  <si>
    <t>RECUPERACION DE VALVULAS DE COMPUERTA 4"-150 Y ARREGLO</t>
  </si>
  <si>
    <t>COLOCACION DE ESPARRAGOS EN BRIDAS CIEGAS DE TV</t>
  </si>
  <si>
    <t>PARO POR DAÑO EN BOMBA DE AGUA, RADIADOR TAPADO, QUEDA FUERA DE OPERACIÓN</t>
  </si>
  <si>
    <t>COLOCACION DE 3 BANDAS NUEVAS C-225 PROPORCIONADAS POR PJP4,, OPERA COMPLETO</t>
  </si>
  <si>
    <t>REVISON DE UNIDAD</t>
  </si>
  <si>
    <t>CAMBIO DE CAJA DE CONTROL, OPERA COMPLETO</t>
  </si>
  <si>
    <t>INSTALACION DE ALTERNAOOR, BANDA MICRO V, MIRILLA DE ACEITE, MANGUERA DE RADIADOR, VALVULA DE 1", SE AGREGARON 6 LTS DE ACEITE Y 15 LTS DE ANTICONGELANTE</t>
  </si>
  <si>
    <t xml:space="preserve">RETIRO DE TOMA DE FUERZA ENCONRANDO FLECHA Y BALERO DAÑADOS, QUEDA FUERA DE OPERACIÓN </t>
  </si>
  <si>
    <t>INSTALACION DE BANDAS C-225 A UNIDAD</t>
  </si>
  <si>
    <t>COLOCACION DE 3 BANDAS NUEVAS C-225 PROPORCIONADAS POR PJP4, SE AGREGARON 3 LTS DE ACEITE, OPERA COMPLETO</t>
  </si>
  <si>
    <t>INSTALACION DE TONA DE FUERZA REPARADA</t>
  </si>
  <si>
    <t>SE LE INSTALO 1 BALERO PILOTO NUEVO PROPORCIONADO POR PJP4, SE AGREGARON 6 LTS DE ACEITE AL MOTOR</t>
  </si>
  <si>
    <t xml:space="preserve">RETIRO DE VALVULA DE BY-PASS </t>
  </si>
  <si>
    <t>APOYO EN COLOCACION DE PROTECCION A TOMA DE FUERZA</t>
  </si>
  <si>
    <t>APOYO EN RECUPERACION DE TOMA DE FUERZA</t>
  </si>
  <si>
    <t>APOYO A MECANICO EN PROTECCION DE TOMA DE FUERZA</t>
  </si>
  <si>
    <t>SUMINISTRO DE ACEITE DE HIDRAULICO A UNIDAD HLU</t>
  </si>
  <si>
    <t>SE AGREGARON 400 LTS DE ACEITE</t>
  </si>
  <si>
    <t>INSTALACION DE TABLERO DE CONTROL A UNIDAD HLU</t>
  </si>
  <si>
    <t>AJUSTE DE SENSORES DE PROXIMIDAD</t>
  </si>
  <si>
    <t>ADAPTACION DE SENSORES DE PROXIMIDAD A UNIDAD ICI</t>
  </si>
  <si>
    <t>MANTENIMIENTO A VALVULA DE PRESION Y VACIO</t>
  </si>
  <si>
    <t>TENDIDO DE LINEA DE 2 7/8" PARA INTERCONEXION DE TV-01</t>
  </si>
  <si>
    <t>RECUPERACION DE BAYONETA DE MOTOR</t>
  </si>
  <si>
    <t>REMPLAZO DE BOMBA DE AGUA POR UNA PROPORCIONADA POR PJP4 SE AGREGARON 15 LTS DE ANTICONGELANTE,  LAVADO DE RADIADOR, OPERA COMPLETO</t>
  </si>
  <si>
    <t>SE AGREGARON 4 LTS DE ACEITE Y 4 LTS DE ENGRANES, UNIDAD OPERA CON 2 BANDAS CORTAS</t>
  </si>
  <si>
    <t>INSTALACION DE BAYONETA A MOTOR, COLOCACION DE TAPON A MOTOR, COLOCACION DE MARCHA RECUPERADA, QUEDA FUERA DE OPERACIÓN</t>
  </si>
  <si>
    <t>SE INSTALANDO EN PSN302</t>
  </si>
  <si>
    <t>BAJAS RPM, SE AGREGARON 3 LTS DE ACEITE, LIMPIEZA DE BUJIAS, OPERA COMPLETO</t>
  </si>
  <si>
    <t>BAJAS RPM,  LIMPIEZA DE BUJIAS, OPERA COMPLETO</t>
  </si>
  <si>
    <t>APOYO EN SUMINISTRO DE ACEITE DE HIDRAULICO A UNIDAD HLU</t>
  </si>
  <si>
    <t xml:space="preserve">SE AGREGARON 3 LTS DE ACEITE </t>
  </si>
  <si>
    <t xml:space="preserve">SE AGREGARON 2 LTS DE ACEITE </t>
  </si>
  <si>
    <t>SE AGREGARON 3 LTS DE ACEITE, LIMPIEZA DE PATIN</t>
  </si>
  <si>
    <t>SE AGREGARON 3 LTS DE ACEITE Y 2 LTS DE ENGRANES, LIMPIEZA DE BUJIAS, OPERA COMPLETO</t>
  </si>
  <si>
    <t>TOMA DE FUERZA SE ENCUENTRA GOLPEANDO EN EXCESO, REQUIERE INSTALACION DE CONTRAPESOS, LIMPIEZA DE BUJIAS, QUEDA FUERA DE OPERACIÓN</t>
  </si>
  <si>
    <t>DESCARGA DE COMPONENTES DE TV</t>
  </si>
  <si>
    <t>CARGA DE TAMBORES CON ACEITE HIDRAULICO A MECANICOS</t>
  </si>
  <si>
    <t>INSTALACION DE POSTE DE APARTARRAYOS</t>
  </si>
  <si>
    <t>COLOCACION DE PROTECCION A CONTROLADOR DE CICLOS</t>
  </si>
  <si>
    <t>TOMA DE MEDIDAS PARA FABRICACION DE GUARDAGANADOS</t>
  </si>
  <si>
    <t>FABRICACION DE GUARDAGANADO PARA PA175</t>
  </si>
  <si>
    <t>REMPLAZO DE CONTACTOS DAÑADO EN INTERRUPTOR PRINCIPAL NEMA 5 EN CCM</t>
  </si>
  <si>
    <t>INSTALACION DE VALVULA DE COMPUERTA DE 4"</t>
  </si>
  <si>
    <t>COLOCACION DE ESPARRAGOS A BARANDAL EN TV</t>
  </si>
  <si>
    <t>INSTALACION DE VARILLAS, CABLE Y CONECTORES PARA PUESTA A TIERRA DE TV</t>
  </si>
  <si>
    <t>SE AGREGARON 7 LTS DE ACEITE, LIMPIEZA DE PATIN</t>
  </si>
  <si>
    <t>DAÑO EN RADIADOR Y BOMBA DE AGUA, REQUIEREN REMPLAZO, QUEDA FUERA DE OPERACIÓN</t>
  </si>
  <si>
    <t>RETIRO DE MARCHA DE MCI VORTEC V6</t>
  </si>
  <si>
    <t>LIMPIEZA DE BUJIAS Y DIAFRAGMA, RETIRO DE BOMBA HIDRAULICA PARA PRUEBAS, PERO QUEDA FUERA DE OPERACIÓN POR DAÑO EN FISICO DE PRESION DE ACEITE</t>
  </si>
  <si>
    <t>SE AGREGARON 5 LTS DE ACEITE Y 4 LTS DE ENGRANES, LIMPIEZA DE BUJIAS</t>
  </si>
  <si>
    <t>SE AGREGARON 3 LTS DE ACEITE Y 3 LTS DE ENGRANES, LIMPIEZA DE DIAFRAGMA Y BUJIAS</t>
  </si>
  <si>
    <t>REMPLAZO DE FISICO DE TEMPERATURA POR DAÑO POR UNO RECUPERADA, OPERA COMPLETO</t>
  </si>
  <si>
    <t>FABRICACION DE MEDIAS CAÑAS PARA TV</t>
  </si>
  <si>
    <t>FABRICACION Y COLOCACION DE GRAPA DE 2"Ø EN PUNTO DE FUGA</t>
  </si>
  <si>
    <t>HABILITADO DE POSTES PARA  PORTONES DE ACCESO AL AREA</t>
  </si>
  <si>
    <t>PSN 302</t>
  </si>
  <si>
    <t>HABILITADO DE MCI</t>
  </si>
  <si>
    <t xml:space="preserve">INSPECCION DE NIVELES OK,PRUEBAS DE ARRANQUE ENCONTRANDO MOTOR DE ARRANQUE DAÑADO SE REMPLAZA POR UNO RECUPERADO DE ALMACEN ,SE VERIFICA PRESENCIA DE CHISPA EN BOBINA OK,AJUSTE DE POSICION DE DISTRIBUIDOR,ACOPLAMIENTO DE BOMBA HIDRAULICA,POSIBLE FALLO EN GOBERNADOR DE GAS PENDIENTE CONTINUAR CON SU RESTABLECIMIENTO </t>
  </si>
  <si>
    <t xml:space="preserve">PSN 303 </t>
  </si>
  <si>
    <t>SE CHECAN NIVELES OK,NO PRESENTA FALLO APARENTE</t>
  </si>
  <si>
    <t>PPB 163</t>
  </si>
  <si>
    <t>SE ENCONTRO CON RESET MURPHYACTIVADO,POSIBLE PARO POR CHAROLA DE ESTOPERO ECOLOGICO</t>
  </si>
  <si>
    <t>PS 458</t>
  </si>
  <si>
    <t xml:space="preserve">RECUPERACION DE FISICO DE PRESION DE ACEITE </t>
  </si>
  <si>
    <t>SE RECUPERA FISICO DE PRESION DE ACEITE Y MOTOR DE ARTRANQUE PARA PS 498</t>
  </si>
  <si>
    <t xml:space="preserve">INSPECCION DE MCI </t>
  </si>
  <si>
    <t xml:space="preserve">SE ENCONTRO FUERA DE OPERACIÓN POR ALTA TEMPERATURA VA REQUERIR LAVADO DE RADIADOR,NIVELES DE ACEITE OK,SE REALIZAN PRUEBAS DE ARRANQUE SIN ÉXITO SE ENCUENTRA BALERO PILOTO DAÑADO  QUEDA FUERA DE OPERACIÓN </t>
  </si>
  <si>
    <t>SE AGREGAN 3 LTS DE ACEITE SAE 140, SE INSPECIONAN BANDAS DE ALTERNADOR SE OPERA COMPLETO (PROGRAMAR CAMBIO DE BOMBA DE AGUA )</t>
  </si>
  <si>
    <t>PSN 252</t>
  </si>
  <si>
    <t>SE AGREGARON 6 LTS DE ACEITE SAE 50,LIMPIEZA DE BUJIAS OPERA SOLO MCI</t>
  </si>
  <si>
    <t>PS 594</t>
  </si>
  <si>
    <t xml:space="preserve">BANDAS C-125  DAÑADAS,SE COLOCAN 2 PIEZAS RECUPERADAS SE AGREGAN 5 LTS DE ACEITE SAE 50 </t>
  </si>
  <si>
    <t>PS 662</t>
  </si>
  <si>
    <t xml:space="preserve">PARO POR TEMPERATURA,SE INSPECCIONAN NIVELES DE ACEITE OK,SE REALIZAN PRUEBAS DE ARRANQUE OPERANDO NORMAL,SE DETECTA FUGA DE ANTICONGELANTE EN RADIADOR SE DEJA OPERANDO COMPLETO </t>
  </si>
  <si>
    <t>SE ENCONTRO OPERANDO NORMAL, SE PONE FUERA DE OPERACIÓN, SE INSPECCIONN NIVELES DE MOTOR, SEENCUENTRAN BIEN SE VERIFICA BANDA DE ALTERNADOR BIEN Y SE DEJA OPERANDO COMPLETO.</t>
  </si>
  <si>
    <t>INSPECCION DE NIVEL DE BOMBA CENTRIFUGA</t>
  </si>
  <si>
    <t>SE ENCONTRO FUERA DE OPERACIÓN SE INSPECCION NIVEL Y SE AGREGA UN LITRO DE ACEIE SAE 50, QUEDA CON NIVEL OPTIMO Y EN CONDICIONES OPERATIVAS</t>
  </si>
  <si>
    <t>PSN 334</t>
  </si>
  <si>
    <t>SE ENCONTRO OPERANDO NORMAL,  SE AGREGAN 4 LITROS DE ACEITE SAE 50, SE INSPECCIONA BANDA DE ALTERNADOR, SE OPERA COMPLETO MOTR Y UNIDAD</t>
  </si>
  <si>
    <t>POZO SLEDAD 458</t>
  </si>
  <si>
    <t>SE ENCONTRO FUERA DE OPERACIÓN, NIVEES OK, SE TENSA BANDA DE ALTERNDOR, SE INSPECCION VOLTAJE DE ALTERNADOR  CON VARIACION ENTRE 14.0V A 12.7V, SE ENCONTRO CON PARO DE EMERGENCIA POSIBLE PARO POR TEMPERATURA, SE OPERA COMPLETO MOTOR Y UNIDAD.</t>
  </si>
  <si>
    <t>POZO SLEDAD 539</t>
  </si>
  <si>
    <t>SE INSPECCIONAN NIVELES Y SE AGREGAN 5 LTS DE ACEITE SAE 50, SE LIMPUIAN BUJIA, SE INSPECCIONA BANDA DE ALTERNADOR, SE REQUIERE PROGRAMAR CAMBIO DE BALERO PILOTO, SE OPERA COMPLETO.</t>
  </si>
  <si>
    <t>POZO SLEDAD 547</t>
  </si>
  <si>
    <t>NIVELES OK, SE INSPECCIONA TABLERO DE CONTROL ENCONTRANDO FALSO CONTACTO EN TARJETA DE DISPLEY DE TABLERO DE CONTROL, NO MANDABA SEÑAL DE IMAGEN, SE LIMPIA TARJETA, SE BORRAN ALARMAS, SE OPERA CMPLETO MOTOR Y UNIDAD.</t>
  </si>
  <si>
    <t>POZO SOLEDAD 703</t>
  </si>
  <si>
    <t>SE ENCONTRO FUERA DE OPERACIÓN POR BAJA PRESION DE ACEITE, SE AGREGAN 9 LITROS DE ACEITE SAE 50, SE INSPECCIONA BANDA DE ALTERNADOR, SE INSPECCIONA ANTICONGELANTE, SE OPERA COMPLETO.</t>
  </si>
  <si>
    <t>POZO SOLEDAD 662</t>
  </si>
  <si>
    <t>SE INSPECCIONAN NIVELES DE MOTOR, SE ENCUENTRA RADIADOR DAÑADO, SE REALIZA REPARACION DE CELDA DE RADIADOR, SE OPERA COMPLETO MOTOR Y UNIDAD.</t>
  </si>
  <si>
    <t>INSPECCION DE CONTACTOS DE CONTACTOR NEMA 5 EN CCM DE MOTOR ELECTRICO</t>
  </si>
  <si>
    <t>RECUPERACION DE MATERIAL</t>
  </si>
  <si>
    <t>INSTALACION DE SENSORES DE PROXIMIDAD</t>
  </si>
  <si>
    <t>PENDIENTE CALIBRACION Y PRUEBAS OPERATIVAS</t>
  </si>
  <si>
    <t>INSTALACION DE TUBING DE 1/4 RECUPERADO PARA ALIMENTACION DE CONTROLADOR DE CICLOS</t>
  </si>
  <si>
    <t>LUBRICACION DE VALVULAS DE ARBOL DE POZO</t>
  </si>
  <si>
    <t>SOLICITUD DEL CLIENTE</t>
  </si>
  <si>
    <t>MANTENIMIENTO A VALVULA DE PRESION Y VACIO VPV-305</t>
  </si>
  <si>
    <t>CALIBRACION A VALVULA DE PRESION Y VACIO VPV-305</t>
  </si>
  <si>
    <t>LIMPIEZA DE 3 BUJIAS, OPERA COMPLETO</t>
  </si>
  <si>
    <t>REMPLAZO DE BOMBA DE AGUA POR UNA RECUPERADA DE PSN313, SE AGREGARON 10 LTS DE ANTICONGELANTE, OPERA COMPLETO</t>
  </si>
  <si>
    <t>INSTALACION DE DIAFRAGMA RECUPERADO DE ALMACEN OPS, PRUEBA DE ARRANQUE CON BAJA PRESION DE ACEITE, AJUSTE DE POSICION DE DISTRIBUIDOR, CAMBIO DE FISICO DE PRESION DE ACEITE RECUPERADO, PRESENTANDO 50 PSI, BAJO NIVEL DE ACEITE HIDRAULICO, OPERA COMPLETO</t>
  </si>
  <si>
    <t>REMPLAZO DE BOMBA DE AGUA POR UNA REPARADA PROPORCIONADA POR PJP4, SE AGREGARON 15 LTS DE ANTICONGELANTE, UNIDAD OPERA SOLO CON 2 BANDAS C-112, REQUIERE CAMBIO DE RADIADOR POR FUGA EN BASE INFERIOR, OPERA COMPLETO</t>
  </si>
  <si>
    <t>INSPECCION DE BANDA DE ALTERNADOR, OPERA COMPLETO</t>
  </si>
  <si>
    <t xml:space="preserve"> </t>
  </si>
  <si>
    <t>LIMPIEZA DE BUJIAS, CORRECCION DE FALSO EN TERMINAL DE ALTERNADOR, REVISION DE VOLTAJE 14.2 V, OPERA COMPLETO</t>
  </si>
  <si>
    <t>INSPECCION DE PANEL DE CONTROL, ENCONTRANDO PARO POR OPERADOR, RESETEO DE PANEL, INSPECCION DE CABLEADO ELECTRICO, AJUSTE DE CONECTORES DE TABLERO, OPERA COMPLETO</t>
  </si>
  <si>
    <t>REMPLAZO DE FISICO DE PRESION DE ACEITE POR UNO RECUPERADO, AJUSTE DE TERMINAL DE RESET POSITIVA, SE PONE A TIEMPO, MANGUERA INFERIOR DE RADIADOR DAÑADA, REMPLAZO POR UNA RECUPERADA, OPERA COMPLETO</t>
  </si>
  <si>
    <t>DAÑO EN BUJIAS, REMPLAZO DE 2 BUJIAS RECUPERADAS, REQUIERE REMPLAZO DE BUJIAS POR DESGASTE, OPERA COMPLETO</t>
  </si>
  <si>
    <t>LIMPIEZA DE BUJIAS, AJUSTE DE EPM DE 1.0 A 1.3, OPERA COMPLETO</t>
  </si>
  <si>
    <t>COLOCACION DE AISLAMIENTO MECANICO 6"-150 Y 8"-150</t>
  </si>
  <si>
    <t>RETIRO DE TAPA INFERIOR Y SUPERIOR DE TANQUE, RETIRO DE CARRETE Y VALVULA VPV, APOYO A UPV FORSIS, DRENADO DE TV, QUEDATERMINADA LA APERTURA DE TV</t>
  </si>
  <si>
    <t>CALIBRACION DE SENSORES SUPERIOR E INFERIOR</t>
  </si>
  <si>
    <t>CAMBIO DE BOBINA DE 12 VCD BY PASS, PRUEBAS DE OPERACIÓN Y AJUSTE DE CARRERA EN TABKERO DE CONTROL DE UNIDAD HLU, QUEDA OPERANDO</t>
  </si>
  <si>
    <t>INSPECCION DE AIRE ACONDICIONADO EN CASETA DE OPERADOR</t>
  </si>
  <si>
    <t>REQUIERE MANTENIMIENTO</t>
  </si>
  <si>
    <t>MPS509</t>
  </si>
  <si>
    <t>INSPECCION A SISTEMA DE TIERRAS FISICAS DE TV-1</t>
  </si>
  <si>
    <t>MPS539</t>
  </si>
  <si>
    <t>MANTENIMIENTO A PSV-101</t>
  </si>
  <si>
    <t>CALIBRACION A PSV-101</t>
  </si>
  <si>
    <t>MANTENIMIENTO A PSV-105A</t>
  </si>
  <si>
    <t>CALIBRACION A PSV-105A</t>
  </si>
  <si>
    <t>LIMPIEZA DE BUJIAS, INSPECCION DE BANDA DE ALTERNADOR, OPERA COMPLETO</t>
  </si>
  <si>
    <t>FUERA DE OPERACIÓN POR BAJA PRESION DE ACEITE, OPERA COMPLETO</t>
  </si>
  <si>
    <t>INSPECCION DE CAJA DE CONTROL, NO PRESENTA PARO AUTOMATICO, AJUSTE DE POSICION DE SENSOR INFERIOR, OPERA COMPLETO</t>
  </si>
  <si>
    <t>SOLO TRABAJA CON 2 BANDAS C-144</t>
  </si>
  <si>
    <t>RESTABLECIMIENTO POR BAJAS RPM, LIMPIEIZA DE BUJIAS, OPERA COMPLETO</t>
  </si>
  <si>
    <t>SE DETECTA POLEA DE CIGÜEÑAL DAÑADA, SE COLOCA UNA RECUPERADA DE ALMACEN OPS, REGULACION DE PRESION DE CAUDAL DE BOMBA, APOYO A ELEC EN PRUEBAS DE OPERACIÓN DE PISTON, OPERA COMPLETO</t>
  </si>
  <si>
    <t>RADIADOR Y VENTILADOR DAÑADOS, REQUIEREN REMPLAZO, QUEDA FUERA DE OPERACIÓN</t>
  </si>
  <si>
    <t>RADIADOR PRESENTA POROSIDAD, POZO INTERMITENTE, OPPERA COMPLETO</t>
  </si>
  <si>
    <t>TENSION DE BANDAS DE UBM, OPERA COMPLETO</t>
  </si>
  <si>
    <t>APOYO POR REMPLAZO DE BALERO PILOTO, OPERA COMPLETO</t>
  </si>
  <si>
    <t>APOYO POR REMPLAZO DE BALERO PILOTO,  QUEDA FUERA DE OPERACIÓN POR DAÑO EN MARCHA Y CUENTA CON PROTECCION</t>
  </si>
  <si>
    <t>REMPLAZO DE BALERO PILOTO POR UNO NUEVO PROPORCIONADO POR PJPE, ENGRASE DE TOMA DE FUERZA</t>
  </si>
  <si>
    <t>APOYO EN CORTE Y RETIRO DE PROTECCION DE TOMA DE FUERZA</t>
  </si>
  <si>
    <t>MPSN207</t>
  </si>
  <si>
    <t>HABILITADO DE MATERIAL PARA PROTECCIONES DE CONTROLADOR DE CICLOS DE TRINEO DE BN</t>
  </si>
  <si>
    <t>MANTENIMIENTO A GENERADOR ELECTRICO</t>
  </si>
  <si>
    <t xml:space="preserve">INSTALACION DE 4 BUJIAS, FILTRO DE ACEITE Y 4 LTS DE ACEITE SAE-50, MANTTO A BOBINA Y MARCHA Y PRUEBAS DE ARRANQUE, PENDIENTE PRUEBAS CN SUMINISTRO DE GAS COMBUSTIBLE </t>
  </si>
  <si>
    <t>APLICACIÓN DE GRASA DIELÉCTRICA Y MEDICIÓN DE PUESTA A TIERRA CON GROUND TESTER VALORES 1°= 1.37 OHMS, 2°=1.47 OHMS, 3°=1.29 OHMS Y 4°=1.36 OHMS.</t>
  </si>
  <si>
    <t>INSPECCION A SISTEMA DE PARARRAYOS</t>
  </si>
  <si>
    <t>APLICACIÓN DE GRASA DIELÉCTRICA Y MEDICIÓN DE PUESTA A TIERRA CON GROUND TESTER VALOR 196 OHMS FUERA DE NORMA. NOTA: SE RECOMIENDA COLOCAR ELECTRODO DE PUESTA A TIERRA ADICIONAL O AGREGAR COMPUESTO DE CARBÓN ACTIVADO CON POZO VISITA.</t>
  </si>
  <si>
    <t>LIMPIEZA A VALVULA CHECK DE FILTRO DE UPV</t>
  </si>
  <si>
    <t>BARRIDO DE LINEA EN PAQUETE DE REGULACION DE GAS</t>
  </si>
  <si>
    <t>MANTENIMIENTO A VALVULA CONTROLADORA DE PRESION SALIDA DE GAS A QUEMADOR PCV-104</t>
  </si>
  <si>
    <t>CALIBRACION A INDICADOR DE PRESION PI-104</t>
  </si>
  <si>
    <t>AJUSTE DE BANDA DE ALTERNADOR, INSPECCION DE CAJA DE CONTROL NO PRESENTA PARO AUTOMATICO, SE MONITOREA FUNCIONAMIENTO, OPERA COMPLETO</t>
  </si>
  <si>
    <t>LIMPIEZA DE PAQUETE MOTRIZ</t>
  </si>
  <si>
    <t>MOTOR CARBONIZA BUJIAS, LIMPIEZA DE BUJIAS, OPERA COMPLETO</t>
  </si>
  <si>
    <t>PARO POR BUJIAS SUCIAS, LIMPIEZA DE BUJIAS, OPERA COMPLETO</t>
  </si>
  <si>
    <t>REMPLAZO DE MARCHA POR DAÑO, SE COLOCA UNA REPARADA PROPORCIONADA POR PJP4 CON APOYO DE SOLDADRA,  LAVADO DE RADIADOR, PATIN Y MOTOR</t>
  </si>
  <si>
    <t>SE ENCONTRARON BANDAS CORTAS DAÑADAS, COLOCACION DE 3 BANDAS RECUPERADAS DE PSN207, LAVADO DE RADIADOR, PATIN Y MOTOR</t>
  </si>
  <si>
    <t>LIMPIEZA DE BUJIAS POR SUCIEDAD, MOTOR MOJA BUJIAS 3,4,5,6, OPERA COMPLETO</t>
  </si>
  <si>
    <t>LIMPIEZA DE BUJIAS, MOTOR MOTOR MOJA BUJIAS1,2,3,4 Y 5, SE REALIZAN PRUEBAS DE ARRANQUE, MOTOR TIRA COMPRESION NO TIENE FUERZA SUFICIENTE POR DAÑO, QUEDA FUERA DE OPERACIÓN</t>
  </si>
  <si>
    <t>LIMPIEZA INTERNA DE TV-01</t>
  </si>
  <si>
    <t>MPS549</t>
  </si>
  <si>
    <t>INSPECCION DE TIERRAS FISICAS DE TV-1</t>
  </si>
  <si>
    <t>INSPECCION DE TIERRAS FISICA DE PARARRAYOS</t>
  </si>
  <si>
    <t>INSPECCION DE TIERRAS FISICAS EN CABEZAL DE LLEGADA</t>
  </si>
  <si>
    <t>INSPECCION DE TIERRAS FISICAS DE SKID DE INYECCION</t>
  </si>
  <si>
    <t>INSPECCION DE TIERRAS FISICAS DE TV-4</t>
  </si>
  <si>
    <t>CALIBRACION DE INDICADOR DE PRESION MANOMETRO PI-103</t>
  </si>
  <si>
    <t>CALIBRACION DE INDICADOR DE PRESION MANOMETRO PI-106</t>
  </si>
  <si>
    <t>INSPECCION A PILOTO DE QUEMADOR</t>
  </si>
  <si>
    <t>SE ENCIENDE PILOTO DE QUEMADOR</t>
  </si>
  <si>
    <t>PS119</t>
  </si>
  <si>
    <t>REVISION DE VALVULA MOTORA</t>
  </si>
  <si>
    <t>SE ENCONTRO DAÑADO EL RESORTE, EL CUAL SE REMPLAZA POR UNO RECUPERADO DEL MISMO POZO YA QUE CONTABA CON UNA VALVULA FUERA DE OPERACIÓN EN LINEA DE PG, REMPLAZO DE DIAFRAGMA POR DAÑO, SE COLOCA UNO PROPORCIONADO POR OPS DE PS117, OPERA COMPLETO</t>
  </si>
  <si>
    <t>SE AGREGO ACEITE, INSPECCION DE BANDA DE ALTERNADOR, NIVEL DE ACEITE HCO BIEN, OPERA COMPLETO</t>
  </si>
  <si>
    <t>REMPLAZO DE MARCHA POR DAÑO, SE COLOCA UNA REPARADA PROPORCIONADA POR PJP4 CON APOYO DE SOLDADRA, REDUCTOR DE VELOCIDAD PRESENTA FUGA POR FLECHA, OPERA COMPLETO</t>
  </si>
  <si>
    <t>BUJIAS SUCIAS, SE PROCEDE A REALIZAR LIMPIEZA DE BUJIAS, 4 CALZADAS, OPERA COMPLETO</t>
  </si>
  <si>
    <t>REGULACION DE GAS, REQUIERE REGULADOR DE BAJA OPERA COMPLETO</t>
  </si>
  <si>
    <t>LIMPIEZA DE BUJIAS, REQUIERE REMPLAZO DE MANGUERA INFERIOR DE RADIADOR POR DAÑO, 1 PAR DE BUJIAS POR DAÑO, OPERA COMPLETO</t>
  </si>
  <si>
    <t>REMPLAZO DE RADIADOR Y VENTILADOR POR DAÑO, COLOCACION DE UN RADIADOR REPARADO PROPORCIONADO POR PJP4 Y VENTILADOR RECUPERADO DE ALMACEN OPS, SE AGREGARON 15 LTS DE ANTICONGELANTE, APOYO SOLDADRA EN RETIRO Y COLOCACION DE PROTECCIONES, OPERA COMPLETO</t>
  </si>
  <si>
    <t>REMPLAZO DE RADIADOR POR DAÑO, COLOCACION DE UN RADIADOR REPARADO PROPORCIONADO POR PJP4, SE AGREGARON 15 LTS DE ANTICONGELANTE, APOYO SOLDADRA EN RETIRO Y COLOCACION DE PROTECCIONES, OPERA COMPLETO</t>
  </si>
  <si>
    <t>REMPLAZO DE BANDA DE ALTERNADOR POR DAÑO, SE COLOCA UNA NUEVAS PROPORCIONADA POR PJP4, OPERA COMPLETO</t>
  </si>
  <si>
    <t>LAVADO DE RADIADOR POR SUCIEDAD, VOLTAJE DE 15.2 SIN VARIACION, SE RESTABLECE OPERANDO COMPLETO, REQUIERE REVISION DE GAS TR</t>
  </si>
  <si>
    <t>LIMPIEZA DE BUJIAS POR SUCIEDAD, MOTOR MOJA BUJIAS 1,2,3, MOTOR REQUIERE CAMBIO DE BUJIAS, OPERA COMPLETO</t>
  </si>
  <si>
    <t>QUEDA FUERA DE OPERACION POR PASTAS DAÑADAS, POSIBLE DAÑO EN BALERO PILOTO</t>
  </si>
  <si>
    <t>REMPLAZO DE BANDAS C-125 POR DAÑO, COLOCACION DE 3 BANDAS C-144 NUEVAS PROPORCIONADAS POR PJP4, SE RECORRE PATIN DE MOTOR, ALINEACION DE POLEA DE REDUCTOR CON TOMA DE FUERZA, OPERA COMPLETO</t>
  </si>
  <si>
    <t>APOYO EN RETIRO Y COLOCACION DE PROTECCION DE RADIADOR POR REMPLAZO</t>
  </si>
  <si>
    <t>APOYO EN RETIRO Y COLOCACION DE PROTECCION DE MARCHA POR REMPLAZO</t>
  </si>
  <si>
    <t>RETIRO DE PROTECCION DE TOMA DE FUERZA</t>
  </si>
  <si>
    <t>MPSN289</t>
  </si>
  <si>
    <t>INSPECCION A TIERRAS FISICAS EN CABEZAL DE LLEGADA</t>
  </si>
  <si>
    <t>MPSN296</t>
  </si>
  <si>
    <t>INSPECCION A SISTEMA DE TIERRAS FISICAS DE PARRARAYOS</t>
  </si>
  <si>
    <t>REQUIERE MANTENIMIENTO, AREA ENSOLVADA</t>
  </si>
  <si>
    <t>INSPECCION A TIERRAS FISCAS DE TV-1</t>
  </si>
  <si>
    <t>PGA218</t>
  </si>
  <si>
    <t>CBN MPSN31 A</t>
  </si>
  <si>
    <t>AJUSTE DE CONEXIONES, LIMPIEZA DE PATIN, MANTTO A VALVULA DE RETENCION DE 1/4, AJUSTE DE EMBOLADAS, OPERA NORMAL</t>
  </si>
  <si>
    <t>CBN MPSN31 B</t>
  </si>
  <si>
    <t>SE ENCONTRO REDUCCION DAÑADA EN VALVULA DE INYECCION DE QUIMICO, COOLOCACION DE REDUCCION RECUPERADA, AJUSTE DE CONECTORES, LIMPIEZA DE VALVULA DE RETENCION, AJUSTE DE EMBOLADAS, OPERA NORMAL</t>
  </si>
  <si>
    <t>INSPECCION DE BANDA DE ALTERNADOR, SIN FALLA APARENTE, OPERA COMPLETO</t>
  </si>
  <si>
    <t>RECUPERACION DE MANGUERA INFERIOR DE RADIADOR</t>
  </si>
  <si>
    <t>REMPLAZO DE MANGERA A RADIADOR</t>
  </si>
  <si>
    <t>REMPLAZO DE MANGUERA INFERIOR A RADIADOR POR DAÑO, SE COLOCA UNA RECUPERADA DE ALMACEN OPS, OPERA COMPLETO</t>
  </si>
  <si>
    <t>BOMBA DE AGUA DAÑADA, EN ESPERA DE DE AUTORIZACION</t>
  </si>
  <si>
    <t>FALLA POR BAJA PRESION DE GAS, REGULACION DE GAS, REQUIERE REMPLAZO DE REGULADOR DE BAJA, OPERA COMPLETO</t>
  </si>
  <si>
    <t>REMPLAZO DE BOMBA DE AGUA, COLOCACION DE UNA REPARADA PROPORCIONADA POR PJP4, SE AGREGARON 15 LTS DE ANTICONGELANTE, OPERA COMPLETO</t>
  </si>
  <si>
    <t>CORRECCION DE FALSO CONTACTO EN PUENTE DE ALTERNADOR, NIVELES BIEN, OPERA COMPLETO</t>
  </si>
  <si>
    <t>QUEDA OPERANDO COMPLETO</t>
  </si>
  <si>
    <t>LIMPIEZA DE BUJIAS Y ENGRASE DE TOMA DE FUERZA, OPERA COMPLETO</t>
  </si>
  <si>
    <t>APOYO EN REPARACION DE TOMA DE FUERZA, SE REALIZAN PRUEBAS DE ARRANQUE ENCONTRANDO DAÑO EN MARCHA, COLOCACION DE UNA RECUPERADA DE PSN263 RETIRANDO, PROTECCION DE MANERA MANUAL, MARCHA Y ALTERNADOR QUEDAN SIN PROTECCION, OPERA COMPLETO, LA MARCHA QUE SE TOMO FUE EN PSN263 YA CONTABA SIN PROTECCION</t>
  </si>
  <si>
    <t>RESGUARDO DE GENERADOR ELECTRICO</t>
  </si>
  <si>
    <t>DESMONTAJE DE PAQUETE MOTRIZ Y MOTOR WEICHAI</t>
  </si>
  <si>
    <t>SE VAN A ECSII</t>
  </si>
  <si>
    <t>RESGUARDO DE PAQUETE MOTRIZ Y MOTOR WEICHAI</t>
  </si>
  <si>
    <t>TAMBIEN SE RESGUARDAN CARRETE Y VALVULA DE PRESION Y VACIO QUE PROVIENEN DE BSII</t>
  </si>
  <si>
    <t>SE REALIZO LIMPIEZA DE PATIN  DE PAQUETE MOTRIZ.</t>
  </si>
  <si>
    <t>PSN-08</t>
  </si>
  <si>
    <t>PSN-14</t>
  </si>
  <si>
    <t>BSSN1</t>
  </si>
  <si>
    <t>RELLENO DE ACEITE A TRANSMISION DE BOMBA CENTRIFUGA</t>
  </si>
  <si>
    <t>PRESENTA FUGA POR RETEN</t>
  </si>
  <si>
    <t>PSN-172</t>
  </si>
  <si>
    <t>SE AJUSTAN RPM DE MCI</t>
  </si>
  <si>
    <t>PCOY-146</t>
  </si>
  <si>
    <t>INSPECCION DE VALVULA DE SEGURIDAD Y CALIBRACION DE LA MISMA</t>
  </si>
  <si>
    <t>PCOY-69</t>
  </si>
  <si>
    <t>PS-1019</t>
  </si>
  <si>
    <t>PPB-129</t>
  </si>
  <si>
    <t>INSPECCION DE COMPONENTES OK</t>
  </si>
  <si>
    <t>PS-672</t>
  </si>
  <si>
    <t>PS-692</t>
  </si>
  <si>
    <t>SE RELIZO LIMPIEZA DE BUJIAS</t>
  </si>
  <si>
    <t>PS-696</t>
  </si>
  <si>
    <t>PS-127</t>
  </si>
  <si>
    <t xml:space="preserve">RESTABLECIMIENTO DE UNIDAD </t>
  </si>
  <si>
    <t>SE RESETEA PANEL DE CONTROL.</t>
  </si>
  <si>
    <t>APOYO A PONER EN OPERACIÓN POR INTERMITENCIA DE POZO</t>
  </si>
  <si>
    <t>POZO INTERMITENTE</t>
  </si>
  <si>
    <t>PS-703</t>
  </si>
  <si>
    <t>FUGA POR RETEN DE FLECHA</t>
  </si>
  <si>
    <t>INSPECCION DE MCI POR FALLO</t>
  </si>
  <si>
    <t>BOMBA DE AGUA DAÑADA.</t>
  </si>
  <si>
    <t>SE CORRIJE FALSO CONTACTO EN CONECTOR DE SENSOR DE POSICION</t>
  </si>
  <si>
    <t>SE RECUPERA BOMBA DE AGUA A MCI ARROW</t>
  </si>
  <si>
    <t>PARA INSTALAR EN PS-1019</t>
  </si>
  <si>
    <t>REEMPLAZO DE BOMBA DE AGUA RECUPERADO DE ECSII.</t>
  </si>
  <si>
    <t>PS-691</t>
  </si>
  <si>
    <t>LIMPIEZA DE BUJIAS A MCI</t>
  </si>
  <si>
    <t>PSN-303</t>
  </si>
  <si>
    <t>PARO POR ALTA TEMPERATURA, PORGRAMAR LIMPIEZA</t>
  </si>
  <si>
    <t>LIMPIEZA DE BUJIAS A MCI.</t>
  </si>
  <si>
    <t>PPB-162</t>
  </si>
  <si>
    <t>PARO POR BAJO NIVEL DE ACEITE HIDRAULICO SE DES HABILITO Y SE PONE  EN OPERACIÓN.</t>
  </si>
  <si>
    <t>PPB-163</t>
  </si>
  <si>
    <t>SE REALIZO LIMPIEZA DE BUJIAS, REACOMODO DE BANDA DEL ALTERNADOR.</t>
  </si>
  <si>
    <t>REEMPLAZO DE BANDA DE ALTERNADOR NUEVO DE OPS</t>
  </si>
  <si>
    <t>SE REALIZO LAVADO DE RADIADOR POR VERIFICAR ALTA TEMPERATURA.</t>
  </si>
  <si>
    <t>PS-694</t>
  </si>
  <si>
    <t>SE REALIZO LIMPIEZA DE BUJIAS.</t>
  </si>
  <si>
    <t>PS-678</t>
  </si>
  <si>
    <t>SE REALIZO LIMPIEZA EN ARNES DE MCI, AJUSTE DE BANDAS A UBM.</t>
  </si>
  <si>
    <t>PGA-368</t>
  </si>
  <si>
    <t>SE VERICO ALTA TEMPERATURA, SE AJUSTAN BANDAS CORTAS DE UBM.</t>
  </si>
  <si>
    <t>SE REALIZO LIMPIEZA DE BUJIAS 3,4 Y 6.</t>
  </si>
  <si>
    <t>SIN PRESENTAR FALLO</t>
  </si>
  <si>
    <t>PSN-190</t>
  </si>
  <si>
    <t>PCOY-162</t>
  </si>
  <si>
    <t>OPERANDO NORMAL.</t>
  </si>
  <si>
    <t xml:space="preserve">SE REALIZO LIMPIEZA DE BUJIAS 3,4 Y 6  A MCI </t>
  </si>
  <si>
    <t>PSN-232</t>
  </si>
  <si>
    <t>SE REALIZO AJUSTE DE BANDA DE ALTERNADOR.</t>
  </si>
  <si>
    <t>PSN-291</t>
  </si>
  <si>
    <t>SE REALIZO LIMPIEZA DE BUJIAS A MCI.</t>
  </si>
  <si>
    <t>PCOY-125</t>
  </si>
  <si>
    <t>MEDICION DE PARAMETROS DE OPERACIÓN DE MOTOR ELECTRICO</t>
  </si>
  <si>
    <t xml:space="preserve">RESTABLECIMIENTO DE ENERGIA ELECTRICA </t>
  </si>
  <si>
    <t>SE CAMBIO 1 ESLABON FUSIBLE EN 01 CANILLA</t>
  </si>
  <si>
    <t>MPSN301</t>
  </si>
  <si>
    <t>MANTENIMIENTO Y CALIBRACION A VALVULA DE SEGURIDAD PSV-203</t>
  </si>
  <si>
    <t>MANTENIMIENTO Y CALIBRACION A VALVULA DE SEGURIDAD PSV-202</t>
  </si>
  <si>
    <t>LIMPIEZA DE DIAFRAGMA POR SUCIEDAD, INSPECCION DE NIVELES ENCONTRANDOSE BIEN, OPERA COMPLETO</t>
  </si>
  <si>
    <t>LIMPIEZA DE BUJIAS SE ENCONTRARON CALZADAS, OPERA COMPLETO</t>
  </si>
  <si>
    <t>LIMPIEZA DE BUJIAS, SE ENCONTRARON 3 BUJIAS CALZADAS, OPERA COMPLETO</t>
  </si>
  <si>
    <t>RADIADOR PRESENTA FUGA, REQUIERE REMPLAZO, INSPECCION DE BANDA DE ALTERNADOR, QUEDA FUERA DE OPERACIÓN</t>
  </si>
  <si>
    <t>REMPLAZO DE ALTERNADOR, COLOCACION DE UNO PROPORCIONADO POR OPS Y COLOCACION DE BANDA DE ALTERNADOR PROPORCIONADA POR OPS, QUEDA OPERANDO COMPLETO</t>
  </si>
  <si>
    <t>RECUPERACION DE ACEITE HIDRAULICO PARA PPB162</t>
  </si>
  <si>
    <t>SE RECUPERARON 50 LITROS DE ACEITE HCO</t>
  </si>
  <si>
    <t>SUMINISTRO DE ACEITE HIDRAULICO</t>
  </si>
  <si>
    <t>SE AGREGARON 50 LTS DE ACEITE HCO, SE CONECTA PARO DE EMERGENCIA, OPERA COMPLETO</t>
  </si>
  <si>
    <t>SE DETECTA MARCHA DAÑADA SE RETIRA PROTECCIÓN MANUALMENTE Y SE CAMBIA SE INSTALA UNA MARCHA RECUPERADA DE PPB286, QUEDA PENDIENTE LA INSTALACIÓN DE PROTECCIÓN EN MARCHA, OPERA COMPLETO</t>
  </si>
  <si>
    <t>SE AGREGARON 5 LTS DE ANTICONGELANTE, LIMPIEZA DE BUJIAS</t>
  </si>
  <si>
    <t>SE ENCONTRÓ OPERANDO SOLO MOTOR, INSPECCIÓN DE NIVEL DE HIDRÁULICO, SE SUMINISTRAN 100 LITROS DE ACEITE HIDRÁULICO RECUPERADO DE PAQUETE MOTRIZ RETIRADO DE PSN271 QUE ESTA A RESGUARDO EN ALMACÉN OPS, SE REALIZA CAMBIO DE REGULADOR DE GAS DE TR, 1 PIEZA NUEVA SUMINISTRADO POR OPS, SE REALIZAN PRUEBAS DE UNIDAD QUEDANDO OPERANDO COMPLETO, DEPOSITO DE HIDRÁULICO QUEDA EN UN 50%</t>
  </si>
  <si>
    <t xml:space="preserve">SOLDADURA </t>
  </si>
  <si>
    <t>HABILITADO DE MATERIAL PARA FABRICACION DE PORTON DE ACCESO A MACROPERA</t>
  </si>
  <si>
    <t>REVISION DE LUMINARIA PERIMETRAL Y LUMINARIA DE COBERTIZO EN CUARTO DE BOMBAS</t>
  </si>
  <si>
    <t>ESTAN DAÑADOS 2 REFLECTORES</t>
  </si>
  <si>
    <t>MANTENIMIENTO A TIERRAS FISICAS EN CABEZAL DE LLEGADA</t>
  </si>
  <si>
    <t>MANTENIMIENTO A TIERRAS FISICAS EN CABEZAL DE PRODUCCION GENERAL</t>
  </si>
  <si>
    <t>MANTENIMIENTO A TIERRAS FISICAS DE SEPARADOR VERTICAL</t>
  </si>
  <si>
    <t>MANTENIMIENTO A TIERRAS FISICAS DE PARARRAYOS</t>
  </si>
  <si>
    <t>MANTENIMIENTO A TIERRAS FISICAS DE SKID DE INYECCION</t>
  </si>
  <si>
    <t>MANTENIMIENTO A VALVULA DE PRESION Y VACIO VPV-302</t>
  </si>
  <si>
    <t>MANTENIMIENTO A VALVULA DE PRESION Y VACIO VPV-301</t>
  </si>
  <si>
    <t>MANTENIMIENTO A VALVULA CONTROL PCV-101</t>
  </si>
  <si>
    <t>MANTENIMIENTO A PILOTO DE QUEMADOR ELEVADO</t>
  </si>
  <si>
    <t>LIMPIEZA DE TABLERO, AJUSTE DE CONEXIONES, LIMPIEZA DE BUJIAS</t>
  </si>
  <si>
    <t>LIMPIEZA DE BUJIAS, DRENADO DE SEPARADOR POR QUE SE ENCONTRO INUNDADO, OPERA COIMPLETO</t>
  </si>
  <si>
    <t>DRENADO DE CHAROLA DE ESTOPERO, QUEDA OPERANDO COMPLETO</t>
  </si>
  <si>
    <t>SE REALIZA CAMBIO POR 1 RADIADOR REPARADO PROPORCIONADO POR PJP4, CON APOYO DE CUADRILLA DE SOLDADURA PARA RETIRAR PROTECCIÓN, SE SUMINISTRAN 15 LTRS DE ANTICONGELANTE, OPERA COMPLETO</t>
  </si>
  <si>
    <t>LAVADO DE RADIADOR, SISTEMA DE ENFRIAMIENTO DE UNIDAD HIDRAULICA PARA SU LIMPIEZA,</t>
  </si>
  <si>
    <t>SE INSPECIONA SISTEMA ELÉCTRICO SIN FALLO APARENTE, REVISION DE VOLTAJE 14.9 A 15.9, SE INSPECCIONA BOMBA DE AGUA PRESENTA LIGERO CABECEO, SE MONITOREA EN SITIO DURANTE UNA HORA NO PRESENTA FALLO QUEDA OPERANDO COMPLETO</t>
  </si>
  <si>
    <t>LIMPIEZA DE BUJIAS, REMPLAZO DE MARCHA POR UNA RECUPERADA DE PS703, SE RETIRO PROTECCION DE MANERA MANUAL, OPERA COMPLETO, QUEDA MARCHA SIN PROTECCION</t>
  </si>
  <si>
    <t>APOYO POR POZO INTERMITENTE</t>
  </si>
  <si>
    <t>SE INSTALA UN MOTOR CON NÚMERO DE SERIE: 570009615H18 SE INSTALA ALTERNADOR, BANDA DE ALTERNADOR, MANGUERA SUPERIOR DE RADIADOR, MANGUERA INFERIOR DE RADIADOR, FÍSICO DE PRESIÓN DE ACEITE, MARCHA, CABLEADO DE ALIMENTACIÓN, SE MONTA BOMBA HIDRÁULICA SE REACOMODA ESCAPE, SE REALIZAN PRUEBAS OPERATIVAS DANDO NEGATIVA A LA PRUEBA.</t>
  </si>
  <si>
    <t>SE INSPECCIÓN BOMBA DE AGUA CON CABECEO CONSIDERABLE SE DEJA FUERA DE OPERACIÓN</t>
  </si>
  <si>
    <t>PARO POR BAJAS RPM, AJUSTE DE PRESION DE GAS TR DESDE VALVULA REGULADORA DE ALTA, AJUTSE DE EPM, OPERA COMPLETO</t>
  </si>
  <si>
    <t>CARGA DE PRODUCTO QUIMICO CRONOX</t>
  </si>
  <si>
    <t>5 TAMBORES DE QUIMICO CRONOX</t>
  </si>
  <si>
    <t>GDO MODI</t>
  </si>
  <si>
    <t>TRASIEGO DE PRODUCTO QUIMICO CRONOX</t>
  </si>
  <si>
    <t>SE AGREGARON 2 TAMBORES A SKID</t>
  </si>
  <si>
    <t>OLD MODI</t>
  </si>
  <si>
    <t>SE AGREGARON 3 TAMBORES A SKID</t>
  </si>
  <si>
    <t>DESMONTAJE Y CARGA DE MOTOR VORTEC V8</t>
  </si>
  <si>
    <t>TAMBIEN SE DESCARGARON 5 TAMBORES VACIOS DE CRONOX</t>
  </si>
  <si>
    <t>CAMBIO DE MOTOR VORTEC A UNIDAD HLU</t>
  </si>
  <si>
    <t>FABRICACION DE PORTON DE ACCESO A PA175</t>
  </si>
  <si>
    <t>MANTENIMIENTO A TIERRAS FISICAS DE TV-1</t>
  </si>
  <si>
    <t>MANTENIMIENTO A TIERRAS FISICAS DE TV-2</t>
  </si>
  <si>
    <t>MANTENIMIENTO A TABLEROS ELECTRICOS</t>
  </si>
  <si>
    <t>MPSN176</t>
  </si>
  <si>
    <t>INSPECCION A TIERRAS FISICAS EN CABEZAL DE PRODUCCION GENERAL</t>
  </si>
  <si>
    <t>MANTENIMIENTO A VALVULA DE CONTROL DE NIVEL LCV-101</t>
  </si>
  <si>
    <t>CALIBRACION A VALVULA DE SEGURIDAD PSV-101</t>
  </si>
  <si>
    <t>LIMPIEZA DE 1 BUJIA CALZADA, LIMPIEZA DE DIAFRAGMA</t>
  </si>
  <si>
    <t>FALSO ELECTRICO EN RESET, SE CORRIGE FALSO, OPERA COMPLETO</t>
  </si>
  <si>
    <t>LIMPIEZA DE DIAFRAGMA Y MANGUERA DE GAS Y REGULADOR DE BAJA POR PRESENCIA DE HIDROCARBURO, BANDAS  C-118 DAÑADAS REQUIEREMPLAZO, OPERA COMPLETO</t>
  </si>
  <si>
    <t>INSPECCION DE BANDA DE ALTERNADOR Y CAJA DE CONTROL, INSTALACION DE TARJETA PARA ELECTROVALVULAS, OPERA COMPLETO</t>
  </si>
  <si>
    <t>BANDAS C-112 DAÑADAS REQUIEREN REMPLAZO, MOTOR PRESENTA FUGA DE ACEITE POR RETEN TRASERO, OPERA COMPLETO</t>
  </si>
  <si>
    <t>LAVADO DE RADIADOR</t>
  </si>
  <si>
    <t xml:space="preserve">SE RETIRAN LAS BUJÍAS SE INSPECCIONAN ENCONTRANDO NORMAL, SE PONE A TIEMPO MOTOR Y SE LIMPIA DIAFRAGMA, MANTENIMIENTO A ELECTROVÁLVULA SE ENCONTRABA SULFATADA, SE REALIZAN PRUEBAS OPERATIVAS, QUEDA OPERANDO COMPLETO. </t>
  </si>
  <si>
    <t>RECUPERACION DE BOMBA DE AGUA PARA PSN379</t>
  </si>
  <si>
    <t>RETIRO DE BANDA C-144 DAÑADA, QJUEDA OPERA SOLO CON 2 BANDAS, OPERA COMPLETO</t>
  </si>
  <si>
    <t>SE AGREGARON 5 LTS DE ANTICONGELANTE, RADIADOR NO CUENTA CON TAPON, REQUIERE TAPON</t>
  </si>
  <si>
    <t>REMPLAZO DE BOMBA DE AGUA, COLOCACION DE UNA RECUPERADA, SE AGREGARON 15 LTS DE ANTICONGELANTE, OPERA COMPLETO</t>
  </si>
  <si>
    <t>DESCARGA DE DOS MOTORES Y TAMBORES DE ACEITE HIDRAULICO</t>
  </si>
  <si>
    <t>RETIRO DE MOTOR P-6199 CLC Y COLOCACION DE MOTOR VORTEC V8 5.7L0009611AH18 PROVIENE DE PSN223, LIMPIEZA DE BUJIAS, OPERA A 1.7 EPM, OPERA COMPLETO</t>
  </si>
  <si>
    <t>PSN287</t>
  </si>
  <si>
    <t xml:space="preserve">RETIRO DE MOTOR ARROW </t>
  </si>
  <si>
    <t>PSN249</t>
  </si>
  <si>
    <t>FABRICACION DE PORTON DE ACCESO A MP</t>
  </si>
  <si>
    <t>RETIRO DE PROTECCIONES DE MOTOR</t>
  </si>
  <si>
    <t>PSN225</t>
  </si>
  <si>
    <t>RETIRO DE ANCLAS DE JAULA DE PAQUETE MOTRIZ</t>
  </si>
  <si>
    <t>INSPECCION DE TABLERO DE CONTROL DE UNIDAD LUFKIN</t>
  </si>
  <si>
    <t>INSPECCION DE TABLERO DE CONTROL DE UNIDAD ICI GR-20</t>
  </si>
  <si>
    <t xml:space="preserve">MODI </t>
  </si>
  <si>
    <t xml:space="preserve">MODIV </t>
  </si>
  <si>
    <t>MODII</t>
  </si>
  <si>
    <t>MANTENIMIENTO A VALVULA DE PRESION Y VACIO VPV-201</t>
  </si>
  <si>
    <t>MANTENIMIENTO A VALVULA DE PRESION Y VACIO VPV-202</t>
  </si>
  <si>
    <t>LIMIPIEZA DE 3 BUJIAS</t>
  </si>
  <si>
    <t>PARO POR FALSO CONTACTO EN PUENTE DE ALTERNADOR, SE CORRIGE FALSO, OPERA COMPLETO</t>
  </si>
  <si>
    <t>LIIMPIEZA DE BUJIAS Y DIAFRAGMA, OPERA COMPLETO</t>
  </si>
  <si>
    <t>PSN186</t>
  </si>
  <si>
    <t xml:space="preserve">SE ENCONTRÓ FÍSICO DE PRESIÓN DE ACEITE DAÑADO, SE CAMBIA Y SE INSTALA UNO RECUPERADO DE ECSII, SE REALIZAN PRUEBAS A FÍSICO DE PRESIÓN, MOTOR PRESENTA UNA PRESIÓN 50 PSI EN CARRERA DESENDENTE Y EN ASCENDENTE BAJA A 25 PSI, SE DEJA PARO DE EMERGENCIA A 10 PSI, QUEDA OPERANDO MOTOR Y UNIDAD. </t>
  </si>
  <si>
    <t>CAMBIO DE EMBOLADAS A MOTOR</t>
  </si>
  <si>
    <t xml:space="preserve">CAMBIO DE EPM, QUEDA OPERANDO A 1.3 </t>
  </si>
  <si>
    <t>LIMPIEZA DE BUJIAS, PRUEBA DE ARRANQUE ENVIANDO FALLA EN ESCAPE TAPADO DE PLLIN, SE REALIZA PERFORACION PARA LIBERACION DE ESCAPE, QUEDA OPERANDO COMPLETO</t>
  </si>
  <si>
    <t>ARREGLO EN TR, COLOCACION DE 1 REGULADOR RECUPERADO, AJUSTE DE MANGUERA, MANDA FALLO EN PRESION DE GAS TR, SE REALIZA CAMBIO DE ALIMENTACION A PSN269, SE ENCONTRO CAJA DE ENGRANES SIN ACEUTE, QUEDA FUERA DE OPERACIÓN</t>
  </si>
  <si>
    <t>SE ENCONTRÓ OPERANDO A 2.0 EPM SE PONE FUERA DE OPERACIÓN , CAMBIO DE CONEXIÓN CÓNICA DE GAS TR, SE AJUSTA RELACIÓN DE GAS Y ACELERACIÓN SE AJUSTA A 1.5 EPM, OPERA COMPLETO MOTOR Y UNIDAD</t>
  </si>
  <si>
    <t>LIMPIEZA DE BUJIAS, MOTOR CONSUMIDOR</t>
  </si>
  <si>
    <t>INSTALACION DE MARCHA RETIRADA DE PSN262 MARCHA DAÑADA, MOTOR MOJA BUJIA 2,3,4,5, OPERA COMPLETO</t>
  </si>
  <si>
    <t>FALLO EN CILINDRO 2 Y, SE CORRIGE FALLA, OPERA COMPLETO</t>
  </si>
  <si>
    <t>BLQ-SOL-SUR</t>
  </si>
  <si>
    <t>RECORRIDO DEL AREA</t>
  </si>
  <si>
    <t>SE VISITAN POZOS SOLEDAD 702,701,579,418,519,509.515,537,458,507.569,130, PPB129, 142,161, 162,163 OPERANDO NORMAL</t>
  </si>
  <si>
    <t>INSPECCION DE NIVELES OK, INSPECCION DE VOLTAJE 14.7 TEMP.80 C, PRESION DE ACEITE PRESENTA VARIACION BAJA A 20 PSI.</t>
  </si>
  <si>
    <t>SE ENCONTRO PANEL APAGADO SE DETECTA FALLO EN ARNES DE TARJETA PRINCIPAL SE CORRIGE FALTO CONTACTO, SE AGREGA 4 ACEITE SAE 50</t>
  </si>
  <si>
    <t>SE INSPECCIONA NIVELES ACEITE Y ANTICONGELANTE OK, LIMPIEZA DE BUJIAS, SE CHECA VOLTAJE PRESENTA VARIACION  DE 12.9 A 11.5 NECESITA REMPLAZAR EL ALTERNADOR, TIENE PROTECCION MOTOR VORTEK. QUEDA OPERANDO COMPLETO.</t>
  </si>
  <si>
    <t>SE INSPECCIONA NIVELES ACEITE  BAJO NIVEL  SE AGREGAN 8 LTS DE ACEITE SAE 50, SE INSPECCION COMPONENTES SE DEJA OPERANDO COMPLETO.</t>
  </si>
  <si>
    <t>SE REALIZA INSPECCION SE DETECTA FALLO ELECTRICO EN CABLEADO, SE CORRIGE SE INSPECCIONA NIVELES TODO OK, OPERANDO COMPLETO</t>
  </si>
  <si>
    <t>SE ENCONTRO MOTOR Y BOMBA CENTRIFUGA F/OP. SE REALIZA RELLENPO DE ACEITE 1 LTS. Y SE REALIZA LIMPIEZA DEL PATIN.</t>
  </si>
  <si>
    <t>SE ENCONTRO UNIDA F/OP. SE INSPECCION SE DETECTA BOMBA DE AGUA DAÑADA SE REQUIERE REMPLAZO.</t>
  </si>
  <si>
    <t>SE INSPECCIONA NIVELES DE ACEITE Y REFRIGERANTE OK,SE VERIFICA COMPONENTE, CABLEADO ENCONTRANDO TODO NORMAL SE RESTABLECE SE REGULA GAS TR. SE DEJA OPERANDO COMPLETO</t>
  </si>
  <si>
    <t>SE REALIZA INSPECCION DE NIVELES ENCONTRANO TODO NORMAL PRESENTA AUMENTO DE TEMPERATURA  SE DEJA OPERANDO MOTOR Y UNIDAD</t>
  </si>
  <si>
    <t>SE INSPECCIONA NIVELES ENCONTRANDO BAJO NIVEL DE ANTICONGELANTE SE DETECTA FUGA EN BOMBA DE AGUA SE REQUIERE REMPLAZAR  QUEDA FUERA DE OPERACIÓN</t>
  </si>
  <si>
    <t>SE INSPECCIONA NIVELES  SE AGREGAN 4 LTS DE ACEITE SAE 50, SE REALIZA LIMPIEZA DE BUJIAS SE CHECA VOLTAJE VARIA DE 15.2  A 14.8 SE DEJA OPERANDO COMPLETO</t>
  </si>
  <si>
    <t>APERTURA DE VALVULA DE COMPUERTA TR</t>
  </si>
  <si>
    <t>REMPLAZO DE BOMBA DE AGUA POR UNA RECUPERADA DE ALMACEN OPS, SE AGREGARON 15 LTS DE ANTICONGELANTE, OPERA COMPLETO</t>
  </si>
  <si>
    <t>SE ENCONTRÓ CON BAJO NIVEL DE ACEITE, MOTOR PRESENTA FUGA CONSIDERABLE POR RETEN TRASERO, SE INSPECCIONAN BANDAS DE TRANSMISIÓN, TIENE 2 BANDAS C-112 DAÑADAS, REQUIEREN CAMBIO. SE DEJA FUERA DE OPERACIÓN MOTOR Y UNIDAD</t>
  </si>
  <si>
    <t>REMPLAZO DE BANDAS C-125, SE COLOCAN 3 PIEZAS NUEVAS PROPORCIONADAS POR PJP4, OPERA COMPLETO</t>
  </si>
  <si>
    <t>APOYO POR REMPLAZO DE MOTOR, OPERA SOLO CON 1 BANDA C-112 REQUIERE NSTALACION, OPERA A 1.1 EPM, COMPLETO</t>
  </si>
  <si>
    <t>RECUPERACION DE BOMBA DE AGUA PARA PC162</t>
  </si>
  <si>
    <t>INTERVENCION DE POZO POR PERSONAL DE PRODUCCION DE OPS, SE RESTABLECE Y OPERA COMPLETO</t>
  </si>
  <si>
    <t>REMPLAZO DE BOM BA DE AGUA, SE COLOCA UNA RECUPERADA DE ALMACEN OPS, SE REUTILIZA ANTICONGELANTE, OPERA COMPLETO</t>
  </si>
  <si>
    <t>ALTERNADOR PRESENTA VARIACION DE VOLTAJE, REMPLAZO DE ALTERNADOR POR UNO RECUPERADO DE PC164, OPERA COMPLETO</t>
  </si>
  <si>
    <t>RETIRO DE ALTERNADOR PARA REMPLAZO EN PSN190</t>
  </si>
  <si>
    <t>PPB208</t>
  </si>
  <si>
    <t>RECUPERACION DE BANDAS C-112</t>
  </si>
  <si>
    <t>SE ENCONTRÓ CON BANDAS CORTAS DAÑADAS, SE REALIZA EL REEMPLAZO DE BANDAS C-112 PROCEDENTE DE PPPB208, SE ALINEAN Y INTENSAN, QUEDA FUERA DE OPERACIÓN.</t>
  </si>
  <si>
    <t>SE CAMBIAN 6 BUJÍAS, SE LIMPIA DIAFRAGMA, BOMBA DE AGUA DAÑADA, INSPECCIÓN DE BANDAS C-125 SE ENCUENTRAN CON UN 20% DE VIDA, QUEDA FUERA DE OPERACIÓN MOTOR Y UNIDAD</t>
  </si>
  <si>
    <t>CAMBIO DE GAS TR A GAS BN</t>
  </si>
  <si>
    <t>RETIRO DE VALVULA REGULADORE DE TR Y SE COLOCA SEPARADOR PARA REGULAR PRESION DE BN, OPERA COMPLETO</t>
  </si>
  <si>
    <t>LIMPIEZA DE MOTOR, ESTA MOJANDO LAS 6 BUJIAS, AJUSTE DE EPM DE 2.0 A 1.3 EPM, OPERA COMPLETO</t>
  </si>
  <si>
    <t>MOTOR MOJA BUJIAS 2,3 Y 6,, LIMPIEZA DE BUJIAS, OPERA COMPLETO</t>
  </si>
  <si>
    <t>CAMBIO DE ALTERNADOR, SE COLOCA 1 PIEZA RECUPERADA DE ALMACÉN OPS, SE INSPECCIÓNA VOLTAJE 17.3 VOLTS, QUEDA OPERANDO COMPLETO MOTOR Y UNIDAD</t>
  </si>
  <si>
    <t>PENDIENTE INSTALACION DE PROTECCION DE TF Y MARCHA</t>
  </si>
  <si>
    <t>REMPLAZO DE BOMBA DE AGUA, COLOCANDO UNA RECUPERADA DE ALMACEN OPS, SE AGREGARON 15 LITROS DE ANTICONGELANGTE, OPERA COMPLETO</t>
  </si>
  <si>
    <t>CARGA DE POSTES PARA PORTON DE PA175</t>
  </si>
  <si>
    <t>DESCARGA Y COLOCACION DE POSTES PARA PORTON</t>
  </si>
  <si>
    <t>SE VA A PS626</t>
  </si>
  <si>
    <t>SE RETIRA MOTOR ARROW Y SE INSTALA MOTOR PROVENIENTE DE PSN301</t>
  </si>
  <si>
    <t>PROVIENE DE PS626</t>
  </si>
  <si>
    <t>INSPECCION DE SKID DE INYECCION</t>
  </si>
  <si>
    <t>NIVEL DE DEPOSITO 18 CM, BOMBA NO ESTA EN FUNCION</t>
  </si>
  <si>
    <t>NIVEL DE DEPOSITO 42 CM, BOMBA OPERA A 1.2 EPM</t>
  </si>
  <si>
    <t>NIVEL DE DEPOSITO 28 CM, BOMBA OPERA A 0.75 EPM, PRESENTA LIGERA FUGA</t>
  </si>
  <si>
    <t>NIVEL DE DEPOSITO 50 CM, FUERA DE OPERACIÓN POR FUGA</t>
  </si>
  <si>
    <t>NIVEL DE DEPOSITO 23.5 CM, BOMBA OPERA A 2.0 EPM, PRESENTA LIGERA FUGA Y CONDENSADO EN CHAROLA ECOLOGICA</t>
  </si>
  <si>
    <t>TDE PSN31</t>
  </si>
  <si>
    <t>NIVEL DE DEPOSITO 40 CM, BOMBA OPERA A 2.0 EPM, PRESENTA LIGERA FUGA, SISTEMA DE PUESTAA TIERRA OK</t>
  </si>
  <si>
    <t xml:space="preserve">MANTENIMIENTO A FITTING DE MEDICION   </t>
  </si>
  <si>
    <t>REMPLAZO DE REGULADOR POR UNO PROPORCIONADO POR OPS POR DAÑO, OPERA NORMAL</t>
  </si>
  <si>
    <t>ENCENDIDO DE PILOTO DE QUEMADOR ELEVADO</t>
  </si>
  <si>
    <t>RECUPERACION DE BANDAS C-112 PARA PS626</t>
  </si>
  <si>
    <t>INSTALACION DE 2 BANDAS C-112 RECUPERADAS DE PS693H, OPERA COMPLETO</t>
  </si>
  <si>
    <t>INSPECCION, QUEDANDO FUERA DE OPERACIÓN POR BANDA MICRO V DAÑADA</t>
  </si>
  <si>
    <t>RECUPERACION DE POLEAS LOCAS Y BANDA MICRO V PARA PS339 Y PPB161</t>
  </si>
  <si>
    <t>REMPLAZO DE POLEA LOCA Y BANDA MICRO V POR PIEZAS RECUPERADAS DE PS107, OPERA COMPLETO</t>
  </si>
  <si>
    <t>DAÑO EN BANDA DE ALTERNADOR, REQUIERE REMPLAZO, NIVEL DE ACEITE HIDRAULICO BAJO, QUEDA FUERA DE OPERACIÓN</t>
  </si>
  <si>
    <t>AJUSTE DE EPM DE 0.8 A 1.0, LIMPIEZA DE BUJIAS Y DIAFRAGMA PRESENTA LIGERO CABECEO EN BOMBA DE AGUA, OPERA COMPLETO</t>
  </si>
  <si>
    <t>BAJAS RPM, LIMPIEZA DE BUJIAS, TENSION DE BANDA DE ALTERNADOR, OPERA COMPLETO</t>
  </si>
  <si>
    <t>LAVADO DE RADIADOR, CORRECCION DE FUGA DE ANTICONGELANTE OPERA COMPLETO</t>
  </si>
  <si>
    <t>REMPLAZO DE POLEA LOCA Y BANDA MICRO V POR PIEZAS RECUPERADAS, OPERA COMPLETO</t>
  </si>
  <si>
    <t>LAVADO DE RADIADOR, QUEDANDO A 75°, PRESENTA FUGA EN RETEN TRASERO DE CIGÜEÑAL, REQUIERE REMPLAZO, ALTERNADOR PRESENTA VARIACION DE VOLTAJE DE 15.0 A 14.8, OPERA COMPLETO</t>
  </si>
  <si>
    <t>QUEDA FUERA DE OPERACIÓN POR BAJA PRESION DE GAS BN, PARA REVISION POR PARTE DE OPERADOR.</t>
  </si>
  <si>
    <t>RECUPERACION DE VALVULA DE SEGURIDAD PARA PSN36</t>
  </si>
  <si>
    <t>EL REGULADOR SE RECUPERO DE PQUETE MOTRIZ EN RESGUARDO PROVENIENTE DE PSN225</t>
  </si>
  <si>
    <t>RESTABLECIMIENTO DE MCI SE ENCONTRÓ FUERA DE OPERACIÓN POR HURTO EN VÁLVULA DE SEGURIDAD Y REGULADOR, INSTALACIÓN DE REGULADOR RECUPERADO Y VÁLVULA DE SEGURIDAD, OPERA COMPLETO MOTOR Y UNIDAD A 1.0 EPM</t>
  </si>
  <si>
    <t>REGULACIÓN DE GAS EN VÁLVULA DE ALTA (BIG YOU), SE INSPECCIÓNAN NIVELES DE MCI, OPERA COMPLETO MOTOR Y UNIDAD</t>
  </si>
  <si>
    <t>ARREGLO Y HABILITADO DE POSTES PARA PORTON</t>
  </si>
  <si>
    <t>LIBRANZA DE CIRCUITO MEDIA TENSION</t>
  </si>
  <si>
    <t>MANTENIMIENTO A SUBESTACION COMPACTA Y TRANSFORMADOR</t>
  </si>
  <si>
    <t>MANTENIMIENTO A FITTING DE MEDICION FE-102</t>
  </si>
  <si>
    <t xml:space="preserve">PS4 </t>
  </si>
  <si>
    <t>BANDAS C-118 DAÑADAS, REQUIEREN REMPLAZO, INSPECCION DE BANDA DE ALTERNADOR, OPERA COMPLETO</t>
  </si>
  <si>
    <t>REMPLAZO DE BANDAS C-144, SE COLOCAN 3 BANDAS C-144 RECUPERADAS, OPERA COMPLETO</t>
  </si>
  <si>
    <t>LIMPIEZA DE BUJIAS Y DIAFRAGMA</t>
  </si>
  <si>
    <t>PSN2390</t>
  </si>
  <si>
    <t>BOMBA DE AGUA DAÑADA, REQUIERE REMPLAZO, QUEDA FUERA DE OPERACIÓN</t>
  </si>
  <si>
    <t>CAMBIO DE BANDA DE ALTERNADOR, COLOCACION DE UNA BANDA NUEVA PROPORCIOONADA POR OPS, OPERA COMPLETA</t>
  </si>
  <si>
    <t>MANTENIMIENTO A MOTOR CUMMINS</t>
  </si>
  <si>
    <t>BAJA PRESION DE ACEITE, PRESENTA FUGA EN RETEN DE CIGÜEÑAL, OPERA COMPLETO</t>
  </si>
  <si>
    <t>FUERA DE OPERACIÓN POR PRESION DE GAS BN, REGULACION DE PRESION, OPERA COMPLETO</t>
  </si>
  <si>
    <t>PRUEBAS OPERATIVAS A MCA GENERADOR 31KVA</t>
  </si>
  <si>
    <t>SE INSTALA REGULADOR DE GAS Y MANGUERA HACIA GENERADOR, SE REALIZAN PRUEBAS CON RESULTADOS NO SATISFACTORIOS, SE REVISO SISTEMA DE SUMINISTRO DE GAS, BOBINAS DE IGNICIÓN, BUJÍAS, Y SE ENCONTRÓ SENSOR DEL CIGÜEÑAL DAÑADO. NOTA: ES NECESARIO CAMBIAR SENSOR.</t>
  </si>
  <si>
    <t>SE ENCONTRO DIAFRAGMA DAÑADO, REMPLAZO POR UNO NUEVO PROPORCIIONADO POR OPS, QUEDA OPERANDO</t>
  </si>
  <si>
    <t>RETIRO DE BIG JOE Y MONITOREO DE PRESION DE GAS SALIDA A MCI</t>
  </si>
  <si>
    <t>CALIBRACION A INDICADOR DE PRESION PI-204</t>
  </si>
  <si>
    <t>FALTARON 3 LTS DE ACEITE PARA SU OPTIMO NIVEL, LIMPIEZA DE BUJIAS, OPERANDO COMPLETO</t>
  </si>
  <si>
    <t>REMPLAZO DE BOMBA DE AGUA POR UNA NUEVA PROPORCIONADA POR OPS, SE AGREGARON 18 LITROS DE ANTICONGELANTE, REMPLAZO DE BANDA DE ALTERNADOR NUEVA PROPORCIONADA POR OPS, OPERA COMPLETO</t>
  </si>
  <si>
    <t>REMPLAZO DE RADIADOR POR UNO RECUPERADO DE ALMACEN OPS, SE AGREGARON 15 LTS DE ANTICONGELANTE, OPERA COMPLETO</t>
  </si>
  <si>
    <t>LIMPIEZA DE BUJIAS,  AJUSTE DE EPM DE 1.7  A 1.2, OPERA COMPLETO</t>
  </si>
  <si>
    <t>RECUPERACION DE RADIADOR PARA MCI ARROW</t>
  </si>
  <si>
    <t>RECUPERACION DE CONEXIONES DE GAS TR</t>
  </si>
  <si>
    <t>SE LLEVAN A RESGUARDO EN ALMACEN OPS</t>
  </si>
  <si>
    <t>NOTA: PROGAMAR BALANCEO DE UNIDAD CON CUADRILLA DE MONTAJE, REQUIERE BALANCEO DE UNIDAD, POSIBLE RETIRO DE CONTRAPESOS PARA EVITAR UN DAÑO DE TOMA DE FUERZA Y BANDAS</t>
  </si>
  <si>
    <t>SE COLOCA VÁLVULA DE SEGURIDAD RECUPERADA DE ALMACÉN NORTE POR HURTO, OPERA COMPLETO MOTOR Y UNIDAD</t>
  </si>
  <si>
    <t>REUBICACION DE TANQUE DE GAS LP</t>
  </si>
  <si>
    <t>CARGA DE 10 TAMBORES CON PRODUCTO QUIMICO CRONOX</t>
  </si>
  <si>
    <t>GDO BSII</t>
  </si>
  <si>
    <t>TRASIEGO DE</t>
  </si>
  <si>
    <t>GDO BPB</t>
  </si>
  <si>
    <t>OLG PS794</t>
  </si>
  <si>
    <t>OLG PSN301</t>
  </si>
  <si>
    <t>RESAGUARDO DE TAMBORES VACIOS DE PRODUCTO QUIMICO CRONOX</t>
  </si>
  <si>
    <t>APOYO EN RETIRO DE PROTECCION DE RADIADOR</t>
  </si>
  <si>
    <t>CORTE EN PROTECCION DE RADIADOR PARA RETIRO DEL MISMO</t>
  </si>
  <si>
    <t>TOMA DE MEDIDAS A TANQUE PARA REPARACION Y HABILITACION DE PLACAS</t>
  </si>
  <si>
    <t>REMPLAZO DE O'RING A VALVULA CHECK POINT</t>
  </si>
  <si>
    <t>AJUSTE A 1.0 EPM, OPERA NORMAL, NOTA: SE RETIRÓ O-RING DEL SKID SN-31- SEG B QUE SE ENCUENTRA FUERA DE OPERACIÓN POR FUGA Y SE INSTALÓ EN G-218. O-RING DAÑADO SE ENTREGÓ A SUP. MIGUEL CHÁVEZ (OPS)</t>
  </si>
  <si>
    <t>INSPECCION DE TABLERO DE CONTROL ICI GR-20</t>
  </si>
  <si>
    <t>INSPECCION DE TABLERO DE CONTROL LUFKIN</t>
  </si>
  <si>
    <t>MANTENIMIENTO A VALVULA CONTROLADORA DE PRESION SALIDA DE GAS A QUEMADOR PCV-100</t>
  </si>
  <si>
    <t>CALIBRACION DE APERTURA DE VALVULA CONTROLADORA DE PRESION PCV-100</t>
  </si>
  <si>
    <t>GDO ECSII</t>
  </si>
  <si>
    <t>SE ENCONTRÓ VÁLVULA DE RETENCIÓN OBSTRUIDA, SE REALIZA LIMPIEZA, AJUSTE DE CONEXIONES, SE PURGAN LÍNEAS, AJUSTE DE EPM A 2.0 SOLICITADO POR OPS, QUEDA OPERANDO CORRECTAMENTE</t>
  </si>
  <si>
    <t>LIMPIEZA DE 1 BUJIAS, OPERA COMPLETO</t>
  </si>
  <si>
    <t>BANDAS DAÑADAS, COLOCACION DE 2 BANDAS C-225 RECUPERADAS Y 1 BANDA C-144 RECUPERADA, OPERA COMPLETO</t>
  </si>
  <si>
    <t>REMPLAZO DE BANDA DE ALTERNADOR POR UNA RECUPERADA, OPERA COMPLETO</t>
  </si>
  <si>
    <t>LIMPIEZA DE BUJIAS, TENSION DE BANDA DE ALTERNADOR, TEM:85°, VOLT: 14.8 V, OPERA COMPLETO</t>
  </si>
  <si>
    <t>AJUSTE DE EPM DE 1.7 A 1.2 POR PETICION DE CLIENTE, OPERA COMPLETO</t>
  </si>
  <si>
    <t>LAVADO DE RADIADOR DE MCI</t>
  </si>
  <si>
    <t>INSPECCION DE BOMBA TIPO TORNILLO</t>
  </si>
  <si>
    <t>PS567</t>
  </si>
  <si>
    <t>RECUPERACION DE BANDAS CORTAS C-144</t>
  </si>
  <si>
    <t>INSTALACION DE BANDAS CORTAS C-144</t>
  </si>
  <si>
    <t>SE INSTALAS 3 BANDAS CORTAS C-144 RECUPERADAS DE PS567</t>
  </si>
  <si>
    <t>REVISION, AGREGARON 7 LTS DE ANTICONGELANTE POR BAJO NIVEL, CPRRECCION DE FALSO CONTACTO EN CABLE DE ALIMENTACION DE CAJA DE CONTROL DE UNIDAD, OPERA COMPLETO</t>
  </si>
  <si>
    <t>PARO POR BAJAS RPM, LIMPIEZA DE BUJIAS, OPERA COMPLETO</t>
  </si>
  <si>
    <t>CAM BIO DE 3 BUJIAS, COLOCACION DE 3 BUJIAS RECUPERADAS, LIMPIEZA DE BUJIAS RESTANTES, OPERA COMPLETO</t>
  </si>
  <si>
    <t>RETIRO DE BANDAS DAÑADAS, COLOCACION DE 3 BANDAS C-144 RECUPERADAS DE PSN34, ALINEACION Y TENSION DE BANDAS, OERA COMPLETO</t>
  </si>
  <si>
    <t>SE ENCONTRO BOMBA DE AGUA DAÑADA, QUEDA FUERA DE OPERACIÓN</t>
  </si>
  <si>
    <t>SE REALIZA EMPATE DE CABLES REVENTADOS DE SENSORES, TENSION DE BANDA DE ALTERNADOR, OPERA COMPLETO</t>
  </si>
  <si>
    <t>MANTENIMIENTO A AIRE ACONDICIONADO DE CASETA DE OPERADOR</t>
  </si>
  <si>
    <t>MANTENIMIENTO A COMPUTADOR DE FLUJO</t>
  </si>
  <si>
    <t>MANTENIMIENTO Y CALIBRACION A VALVULA DE PRESION Y VACIO VPV-101</t>
  </si>
  <si>
    <t>MANTENIMIENTO Y CALIBRACION A VALVULA DE PRESION Y VACIO VPV-102</t>
  </si>
  <si>
    <t>LIMPIEZA DE BUJIAS Y DIAFRAGMA, SE ENCONTRO CON BAJAS RPM, SE AJUSTAN, OPERA COMPLETO</t>
  </si>
  <si>
    <t>LIMPIEZA DE BUJIAS SE ENCONTRARON CALZADAS, MOTOR PRESENTA LIGERA FUGA DE ACEITE  POR RETEN TRASERO OPERA COMPLETO</t>
  </si>
  <si>
    <t>PARO POR BAJAS RPM, AJUSTE DE 1.0 EPM LIMPIEZA DE BUJIAS, OPERA COMPLETO</t>
  </si>
  <si>
    <t>CAMBIO DE BANDAS C-125,SE COLOCAN 3 BANDAS C-125 NUEVAS, OPERA COMPLETO</t>
  </si>
  <si>
    <t>LIMPIEZA DE MOTOR, MOJA 4 BUJIAS, MOTOR DE ALTO CONSUMO, OPERA COMPLETO</t>
  </si>
  <si>
    <t>SE REALIZA PRUEBA DE ARRANQUE SIN ÉXITO, NO MANDA CHISPA EN BOBINA, SE INSPECCIONÓ ARNÉS DE BOBINA A MÓDULO DE ENCENDIDO Y ESTA DAÑADO Y BOBINA DAÑADA SE DEJA FUERA DE OPERACIÓN</t>
  </si>
  <si>
    <t>RECUPERACION DE ROTOR, PASTILLA, BOBINA Y ARNES DE BOBINA</t>
  </si>
  <si>
    <t>CAMBIO DE MÓDULO DE ENCENDIDO, ROTOR, BOBINA, TAPA DE DISTRIBUIDOR, ARNÉS DE BOBINA A DISTRIBUIDOR RECUPERADO DE ALMACÉN NORTE OPS, SE INSPECCIÓNAN BUJÍAS NÚMERO 2,5,8, TIENEN DETALLE SE VA PROGRAMAR REVISIÓN. MOTOR Y UNIDAD QUEDAN OPERANDO COMPLETO. NOTA: REQUIERE PROGRAMAR MANTENIMIENTO CAMBIANDO BUJÍAS Y CABLES SE ENCUENTRAN DETERIORANDO POR FUNCIONAMIENTO.</t>
  </si>
  <si>
    <t>MANTENIMIENTO A UPC MCA APC</t>
  </si>
  <si>
    <t>SE REVISAN CONEXIONES Y 29 MÓDULOS DE BATERÍAS ENCONTRANDO VARIOS CON BATERÍAS INTERNAS DAÑADAS, ARROJANDO BAJO VOLTAJE. QUEDA EQUIPO OPERANDO CON 22 BATERÍAS, 121.9 V, 59.96HZ. NOTA: ES NECESARIO CAMBIAR 10 MÓDULOS PARA UNA OPERACIÓN PROLONGADA DEL EQUIPO.</t>
  </si>
  <si>
    <t>REVISION DE GENERADOR ELECTRICO DE EMERGENCIA</t>
  </si>
  <si>
    <t>SE REALIZAN PRUEBAS DE ARRANQUE MANUAL (FUERA DE LÍNEA) Y SE OBSERVA FALSO ARRANQUE, EN 2DO INTENTO LOGRA ARRANCAR Y MANTENER VALORES DE GENERACIÓN CORRECTOS. SE DEJA EN AUTOMÁTICO CON SERVICIO ELÉCTRICO SUMINISTRADO POR CFE. NOTA: TIENE UN FILTRO DE ACEITE CON LA FECHA MARCADA DE 27/02/25.</t>
  </si>
  <si>
    <t>CALIBRACION A VALVULA DE SEGURIDAD PSV-102</t>
  </si>
  <si>
    <t>CALIBRACION A INDICADOR DE PRESION PI-102</t>
  </si>
  <si>
    <t>CALIBRACION A INDICADOR DE PRESION PI-103</t>
  </si>
  <si>
    <t>INSPECCION A SKID DE INYECCION</t>
  </si>
  <si>
    <t>SE ENCONTRÓ SIN CONSUMO DE LÍQUIDO, SE REEMPLAZA O’RING DE CHECK DE INYECCIÓN DE BOMBA POR UNO RECUPERADO.  SE PONE A OPERAR INYECTANDO LÍQUIDO. NOTA: NO SE LOGRA AJUSTAR A EMBOLADAS SOLICITADAS YA QUE PRESENTA FUGA DE GAS EN INTERNOS DE BOMBA. SE QUEDA A 2.7 ESTANDO PRESENTE OPERADOR DE OPS (SE QUEDA EN MONITOREO)</t>
  </si>
  <si>
    <t>LIMPIEZA DE BUJIAS, SE ENCONTRO BOMBA DE AGUA DAÑADA, REQUIERE REMPLAZO, OPERA COMPLETO</t>
  </si>
  <si>
    <t>PS559</t>
  </si>
  <si>
    <t>RECUPERACION DE BOMBA DE AGUA PARA REMPLAZO EN PS696</t>
  </si>
  <si>
    <t>REMPLAZO DE BOMBA DE AGUA POR UNA RECUPERADA DE PS559, SE RE UTILIZA EL MISMO ANTICONGELANTE, OPERA COMPLETO</t>
  </si>
  <si>
    <t>APOYO POR REMPLAZO DE MOTOR</t>
  </si>
  <si>
    <t>PARO POR BAJAS RPM, SE AJUSTAN, LIMPIEZA DE BUJIAS Y DIAFRAGMA, OPERA COMPLETO</t>
  </si>
  <si>
    <t>RECUPERACION DE MANGUERA DE 1", REGULADOR DE BAJA Y VALVULA DE SEGURIDAD</t>
  </si>
  <si>
    <t>RECUPERACION DE 1 MANGUERA DE 1" DE SUMINISTRO DE GAS</t>
  </si>
  <si>
    <t xml:space="preserve">RECUPERACION DE BOMBA HIDRAULICA </t>
  </si>
  <si>
    <t>UNIDAD SE ENCONTRO SIN MOTOR, RECUPERACION DE BOMBA HIDRAULICA, DESCONEXXION DE MANGUERAS DE SUCCION Y DESCARGA PARA SU LIBERACION, SE LLEVA A PS498</t>
  </si>
  <si>
    <t>REVISION DE UNIDAD Y MOTOR</t>
  </si>
  <si>
    <t>INSPECCIÓN SE DETECTA FUGA CONSIDERABLE DE ACEITE HIDRÁULICO EN RETÉN DE BOMBA HIDRÁULICA, SE CAMBIA POR UNA BOMBA HIDRÁULICA RECUPERADA PROCEDENTE DE PS505, SE CONECTAN MANGUERAS DE SUCCIÓN Y SE RESTABLECE, QUEDA OPERANDO MOTOR Y UNIDAD. SE RECOMIENDA SUMINISTRAR ACEITE HIDRÁULICO YA QUE ESTA UNIDAD TRABAJA SIN PARO DE EMERGENCIA</t>
  </si>
  <si>
    <t>SE ENCONTRO OPERANDO SOLO MOTOR, INSPECCION DE PANEL DE COTROLES, REVISION DE VOLTAJES, PRESENTA DAÑO EN TABLILLA REGULADORA DE VOLTAJE, REQUIERE REMPLAZO</t>
  </si>
  <si>
    <t>HABILITADO DE TOMA DE FUERZA</t>
  </si>
  <si>
    <t>HABILITADO DE TOMA DE FUERZA CON PASTAS RECUPERADAS, SE REALIZA EMBRAGUE DE TOMA DE FUERZA, AJUSTE DE BALEROS DE CARGA, OPERA COMPLETO</t>
  </si>
  <si>
    <t>APOYO EN PUESTA EN MARCHA POR CAMBIO DE MCI, SE HABILITA MCI EN SITIO, SE INSTALA TOMA DE FUERZA CON APOYO DE CUADRILLA DE MONTAJE SE AGREGAN 16 LITROS DE ACEITE SAE 50, INSTALA FILTRO DE ACEITE SE INSPECCIONA INSTALACIÓN ELÉCTRICA Y SE CORRIGE, SE PRUEBAN PAROS DE EMERGENCIA, UNIDAD OPERA A 1.3 EPM NÚMERO DE SERIE DE MOTOR KGA54 L007</t>
  </si>
  <si>
    <t>APOYO EN PUESTA EN MARCHA POR INSTALACIÓN DE MCI CON NÚMERO P5001CLC, SE REALIZA LIMPIEZA DE BUJÍAS, OPERA COMPLETO MOTOR Y UNIDAD A 1.0 EPM</t>
  </si>
  <si>
    <t>LIMPIEZA DE PATIN DE MOTOR, OPERA COMPLETO</t>
  </si>
  <si>
    <t>RETIRO DE MOTOR ARROW P-5001 CLC, COLOCACION DE MOTOR ARROW KGA54L004</t>
  </si>
  <si>
    <t>INSTALACION DE MOTOR ARROW</t>
  </si>
  <si>
    <t>MOTOR ARROW P-5001CLC PROVENIENTE DE PSN377</t>
  </si>
  <si>
    <t>MCI PROVIENE DE PS673</t>
  </si>
  <si>
    <t>FABRICACION Y CORTE DE PROTECCION DE CONTROLADOR DE CICLOS DE PSN263</t>
  </si>
  <si>
    <t>INSTALACION DE PROTECCIONES A MOTOR</t>
  </si>
  <si>
    <t>COLOCACION DE PROTECCIONES A TOMA DE FUERZA, ALTERNADOR Y MARCHA</t>
  </si>
  <si>
    <t>REVISION DE NIVEL DE ACEITE A BOMBA CENTRIFUGA</t>
  </si>
  <si>
    <t>MANTENIMIENTO A AIRE ACONDICIONADO DE CUARTO ELECTRICO</t>
  </si>
  <si>
    <t>MPSN265</t>
  </si>
  <si>
    <t>INTERCONEXION DE TUBBING DE CONTROLADOR DE CICLOS Y VALVULA MOTORA</t>
  </si>
  <si>
    <t>PSN267</t>
  </si>
  <si>
    <t>LUBRICACION DE VALVULA DE TRINEO DE BN Y ARBOL DE VALVULAS DE POZO</t>
  </si>
  <si>
    <t>PSN285</t>
  </si>
  <si>
    <t>HABILITADO DE PARO DE EMERGENCIA EN CHAROLA DE ESTOPERO</t>
  </si>
  <si>
    <t>LIMPIEZA DE DIAFRAGMA</t>
  </si>
  <si>
    <t>MOTOR PRESENTA FUGA DE ACEITE POR GOBERNADOR, REQUIERE REMPLAZO, LIMPIEZA DE BUJIAS</t>
  </si>
  <si>
    <t>RESTABLECIMIENTO DE MCI Y UBM</t>
  </si>
  <si>
    <t>RECUPERACION DE 3 BANDAS C-125</t>
  </si>
  <si>
    <t>INSTALACION DE 3 BANDAS C-125</t>
  </si>
  <si>
    <t>INSTALACION DE 3 BANDAS C-125 RECUPERADAS DE PSN223</t>
  </si>
  <si>
    <t xml:space="preserve">INSPECCIÓN DE PANEL DE CONTROLES, SE DETECTA REGULADOR DE VOLTAJE DAÑADO, SE INSTALA UNO ADICIONAL QUEDANDO CONECTADAS LAS BOBINAS INDEPENDIENTES A CADA REGULADOR, AJUSTE DE CABLEADO ELÉCTRICO Y SE REALIZAN PRUEBAS OPERATIVAS, QUEDA OPERANDO COMPLETO. </t>
  </si>
  <si>
    <t>REIVISON DE MOTOR</t>
  </si>
  <si>
    <t>SE INSPECCIÓNAN NIVEL DE ACEITE NO MARCA NIVEL EN LA BAYONETA, SE ENCUENTRA BAÑADO DE ACEITE EL MÚLTIPLE DE ESCAPE, QUEDA FUERA DE OPERACIÓN MOTOR, MOTOR SE INSTALO AYER  RECIEN REPARADO</t>
  </si>
  <si>
    <t>RESTABLECIMIENTO DE MCI SE ENCONTRÓ FUERA DE OPERACIÓN POR CAMBIO DE MCI DAÑADO, SE COLOCA REGULADOR DE BAJA (RECUPERADO DE ALMACÉN NORTE) SE LIMPIAN BUJÍAS, OPERA COMPLETO MOTOR Y UNIDAD A 1.3 EPM</t>
  </si>
  <si>
    <t xml:space="preserve">RECUPERACION DE 30 LTS DE DIESEL </t>
  </si>
  <si>
    <t>SE AGREGARON 30 LITROS DE DIESEL A GENERADOR ELECTRICO</t>
  </si>
  <si>
    <t>RETIRO DE MOTOR ARROW HIA54L004, COLOCACION DE MOTOR ARROW  AAA54L014, SE CORTA PROTECCIÓN DE MANERA MANUAL Y SE RECUPERA ALTERNADOR PARA INSTALAR EN MCI RECIEN INSTALADO
QUEDA PENDIENTE COLOCAR PROTECCIÓN DEL ALTERNADOR</t>
  </si>
  <si>
    <t>RESGUARDO DE MOTOR ARROW</t>
  </si>
  <si>
    <t>PROVIENE DE PSN16</t>
  </si>
  <si>
    <t>CARGA DE 3 PORTONES</t>
  </si>
  <si>
    <t>APOYO EN INSTALACION DE PORTON</t>
  </si>
  <si>
    <t>EN AREA DE GUARDAGANADO</t>
  </si>
  <si>
    <t>INSTALACION DE PORTON EN ACCESO A MACROPERA</t>
  </si>
  <si>
    <t>MANTENIMIENTO A UNIDAD DE AIRE ACONDICIONADO DE CUARTO DE OPERADOR</t>
  </si>
  <si>
    <t>INSPECCION A TIERRAS FISICAS DE CABEZAL DE PRODUCCION</t>
  </si>
  <si>
    <t>RECUPERACION DE 120 LITROS DE ACEITE HIDRAULICO PARA PSN222</t>
  </si>
  <si>
    <t>SUMINISTRO DE ACEITE HIDRAULICO A UNIDAD</t>
  </si>
  <si>
    <t>SE AGREGARON 120 LITROS DE ACEITE HIDRAULICO A DEPOSITO DE UNIDAD, REQUIERE MAS RELLENO DE ACEITE, QUEDO FUERA DE OPERACIÓN, ESTA CON EL NIVEL MINIMO</t>
  </si>
  <si>
    <t>SE AGREGARON 5 LITROS DE ANTICONGELANTE DE PJP4, LIMPIEZA DE BUJIAS</t>
  </si>
  <si>
    <t>CON PERSONAL DE CIA EXTERNA SE RETIRAN BUJÍAS Y SE INSPECCIÓNAN ENCONTRANDOSE BUJÍAS 1,4,5 MOJADAS DE ACEITE, COMENTA PERSONAL EXTERNO QUE SE PUEDE PONER EN OPERACIÓN Y MONITOREAR EL MCI POR POSIBLE ASENTAMIENTO DE ANILLOS, SE INSTALA TAPÓN A CARBURADOR DE ¼, RECUPERADO, OPERA COMPLETO MOTOR Y UNIDAD</t>
  </si>
  <si>
    <t>MANTENIMIENTO SEMESTRAL A MCI Y UBM</t>
  </si>
  <si>
    <t>MOTOR PRESENTA FUGA DE ACEITE POR RETEN TRASERO</t>
  </si>
  <si>
    <t>LIMPIEZA DE BUJIAS Y DIAFRAGMA, UNIDAD OPERA SOLO CON 1 BANDA C-112, REQUIERE INSTALACION</t>
  </si>
  <si>
    <t>INSPECCION DE CAJA DE CONTROL, NO PRESENTA PARO DE EMERGENCIA, SE REQUIERE LAVAR RADIADOR POR SUCIEDAD Y TAPONAMIENTO, OPERAN COMPLETO MOTOR Y UNIDAD</t>
  </si>
  <si>
    <t>CALIBRACION A VALVULA DE SEGURIDAD PSV-103</t>
  </si>
  <si>
    <t>QUEDA A 18 KG/CM2</t>
  </si>
  <si>
    <t>CALIBRACION A INDICADOR DE PRESION MANOMETRO PI-107</t>
  </si>
  <si>
    <t>CALIBRACION A INDICADOR DE PRESION MANOMETRO PI-104</t>
  </si>
  <si>
    <t>LIMPIEZA DE BUJIAS, UNIDAD OPERA SOLO CON UNA BANDA C-112, OPERA COMPLETO</t>
  </si>
  <si>
    <t>SIN  FALLA APARENTE, OPERA COMPLETO</t>
  </si>
  <si>
    <t>REQUIERE BANDA DE ALTERNADOR SE ENCUENTRA CON DESGASE CONSIDERABLE, OPERA COMPLETO</t>
  </si>
  <si>
    <t>SE INSPECCIONA BANDA DE ALTERNADOR, SE AJUSTA BANDA, SE REALIZA LIMPIEZA DE DIAFRAGMA, LIMPIEZA DE BUJÍAS, QUEDA OPERANDO COMPLETO MOTOR Y UNIDAD</t>
  </si>
  <si>
    <t>REMPLAZO DE MANGUERA DE SUMINISTRO DE GAS DE 1" RECUPERADA</t>
  </si>
  <si>
    <t>MANGUERA RECUPERADA EN PSN154, OPERA COMPLETO</t>
  </si>
  <si>
    <t>REMPLAZO DE REGULADOR DE BAJA RECUPERADO</t>
  </si>
  <si>
    <t>REGULADOR RECUPERADO DE PSN156, OPERA COMPLETO</t>
  </si>
  <si>
    <t>SE ENCONTRO CON BAJO NIVEL DE ACEITE, SE AGREGARON 8 LTS DE ACEITE SAE-50, OPERA COMPLETO</t>
  </si>
  <si>
    <t>LIMPIEZA DE BUJIAS, TENSION DE BANDA DE ALTERNADOR, OPERA COMPLETO</t>
  </si>
  <si>
    <t>PS175</t>
  </si>
  <si>
    <t>INSTALACION DE PARRILA EN GUARDAGANADO  EN ACCESO A MACROPERA</t>
  </si>
  <si>
    <t>AJUSTE A HOJA DE PORTON EN AREA DE GUARDAGANADO</t>
  </si>
  <si>
    <t xml:space="preserve">BSSN </t>
  </si>
  <si>
    <t>MOTOR MOJA BUJIAS 1,3,4,5 Y 6, MOTOR VIENE DE REPARACION</t>
  </si>
  <si>
    <t xml:space="preserve">BOMBA DE AGUA DAÑADA, SE AGREGAN 15 LITROS DE ANTICONGELANTE Y SE INSTALA BOMBA DE AGUA REPARADA </t>
  </si>
  <si>
    <t>SIN FALLO APARENTE, SE LE CAMBIA SWICHT DE ARRANQUE RECUPERADO EN ALMACEN NORTE</t>
  </si>
  <si>
    <t>SE REALIZA LIMPIEZA DE BUJIAS</t>
  </si>
  <si>
    <t>SE RESTABLECE NO PRESENTA FALLO APARENTE</t>
  </si>
  <si>
    <t>ACTIVADA LA CHAROLA ECOLOGICA</t>
  </si>
  <si>
    <t>SE REALIZO LIMPIEZA DE BUJIAS, SE DETECTA DAÑO EN MARCHA, REQUIERE CAMBIO SE DEJA FUERA DE OPERACIÓN</t>
  </si>
  <si>
    <t>PSN398</t>
  </si>
  <si>
    <t>POSIBLE PARO POR LLUVIA EN LA ZONA</t>
  </si>
  <si>
    <t>BAJO NIVEL DE ACEITE</t>
  </si>
  <si>
    <t>SE RESETEA PANEL DE CONTROL Y SE DEJA OPERANDO COMPLETO</t>
  </si>
  <si>
    <t>MANTENIMIENTO A UNIDAD DE AIRE ACONDICIONADO EN CASETA DE OPERADOR DE PEMEX</t>
  </si>
  <si>
    <t>INSTALACION DE TIERRAS FISICAS A APARTARRAYOS</t>
  </si>
  <si>
    <t>MANTENIMIENTO A VALVULA MOTORA PCV-105</t>
  </si>
  <si>
    <t>MANTENIMIENTO A CONTROLADOR DE PRESION LC-105</t>
  </si>
  <si>
    <t>MANTENIMIENTO A VALVULA REGULADORA DE PRESION PRV-105</t>
  </si>
  <si>
    <t>CALIBRACION A REGISTRADOR DE PRESION PR-104</t>
  </si>
  <si>
    <t>PARO POR PARO DE EMERGENCIA ACTIVADO, DRENADO DE CHAROLA DE ESTOPERO, OPERA COMPLETO, BALERO PILOTO PRESENTA RUIDO REQUIERE REMPLAZO</t>
  </si>
  <si>
    <t>BAJO NIVEL DE ANTICONGELANTE, SE AGREGARON 5 LTS DE ANTICONGELANTE, AJUSTE DE BANDAS CORTAS, SE RETIRO DE BANDA CORTA DAÑADA, OPERA UNIDAD CON 2 BANDAS, OPERA COMPLETO</t>
  </si>
  <si>
    <t>RECUPERACION DE BANDAS CORTAS C-112</t>
  </si>
  <si>
    <t>REMPLAZO DE BANDAS CORTAS POR DAÑO, COLOCACION DE 3 BANDAS C-112 RECUPERADAS DE PPB286, OPERA COMPLETO</t>
  </si>
  <si>
    <t>INSTALACION DE 3 BANDAS C-144 NUEVAS PROPORCIONADAS POR PJP4, OPERA COMPLETO</t>
  </si>
  <si>
    <t>REMPLAZO DE BOMBA DE AGUA, COLOCACION DE UNA REPARADA PROPORCIONADA POR PJP4, SE AGREGARON 15 LITROS DE ANTICONGELANTE, OPERA COMPLETO</t>
  </si>
  <si>
    <t>INSPECCION DE PANEL DE CONTROL ENCONTRANDO PARO POR ESTOPERO ECOLOGICO, REINICIO DE PANEL, OPERA COMPLETO</t>
  </si>
  <si>
    <t>SE INSPECCIÓNAN PUNTERÍAS Y BALANCINES, RETIRO DE BUJÍAS, SE ENCUENTRA TRABAJANDO CON 5 CILINDROS, REQUIERE REALIZAR MANTENIMIENTO SEMESTRAL, LOS CABLES Y LAS BUJÍAS SE ENCUENTRAN DAÑADOS, EL ALTERNADOR SE ENCUENTRA METIENDO 18 VOLTIOS,  REQUIERE CAMBIO, OPERA COMPLETO MOTOR Y UNIDAD</t>
  </si>
  <si>
    <t xml:space="preserve">LIMPIEZA DE BUJIAS DE MOTOR ARROW </t>
  </si>
  <si>
    <t>INSPECCION DE BANDA DE ALTERNADOR, REQUIERE REMPLAZO, OPERA COMPLETO</t>
  </si>
  <si>
    <t>EXCAVACION Y COLOCACION DE POSTE DE APARTARRAYOS</t>
  </si>
  <si>
    <t xml:space="preserve">INSTALACION DE RETEN TRASERO DE CIGÜEÑAL A MOTOR ARROW </t>
  </si>
  <si>
    <t>INSTALACION DE RETEN TRASERO DE CIGÜEÑAL NUEVO PROPORCIONADO POR PJP4  A MOTOR ARROW</t>
  </si>
  <si>
    <t>HABILITADO DE PLACAS PARA REPARACION DE PISO DE TV-1 DE BSI</t>
  </si>
  <si>
    <t xml:space="preserve">APOYO EN RETIRO DE PROTECCION DE TOMA DE FUERZA PARA REPARACION </t>
  </si>
  <si>
    <t>MANTENIMIENTO A AIRE ACONDICIONADO DE CUARTO DE OPERADOR</t>
  </si>
  <si>
    <t>MANTENIMIENTO A SISTEMA DE TIERRAS FISICAS DE CABEZAL DE PRODUCCION</t>
  </si>
  <si>
    <t>VALOR 1.36 OHMS</t>
  </si>
  <si>
    <t>VALOR 2.19 OHMS</t>
  </si>
  <si>
    <t>MPC164</t>
  </si>
  <si>
    <t>VALOR 1.54 OHMS</t>
  </si>
  <si>
    <t>MANTENIMIENTO A VALVULA CONTROL DE NIVEL LCV-100</t>
  </si>
  <si>
    <t>SEG D-G</t>
  </si>
  <si>
    <t>VALVULA CHECK POINT PRESENTA FUGA DE GAS EN PARTE INTERMEDIA</t>
  </si>
  <si>
    <t>SEG A-C</t>
  </si>
  <si>
    <t>SEGMENTO  A-C   SE PONE A OPERAR   PRESENTANDO FUGA DE GAS LIGERA EN BOMBA CHECK POINT, QUEDA EN 1.5 EMP, SE MANTIENE EN OBSERVACIÓN , PRESENTA FUGA DE  LÍQUIDO DE INHIBIDOR  EN COPLE DE CONECTOR  SOLDABLE, QUEDA EN OBSERVACIÓN   OPERANDO. NOTA: SE COLOCO UN REGULADOR DE PRESION QUE ALIMENTA A LOS DOS SKID  DE  INHIBIDOR</t>
  </si>
  <si>
    <t>BAJAS RPMM, SE REGULA PRESION DE GAS TR, OPERA COMPLETO</t>
  </si>
  <si>
    <t>INSTALACION DE MARCHA REPARADA PROPORCIONADA POR PJP4, LIMPIEZA DE BUJIAS, OPERA COMPLETO</t>
  </si>
  <si>
    <t>PARO POR ALARMA DE EMEGERENCIA ACTIVADOS, RESETEO QUEDANDO OPERANDO COMPLETO</t>
  </si>
  <si>
    <t>CORRECCION DE FALSO CONTACTO EN FUSIBLE DE RESET MURPHY,  OPERA COMPLETO</t>
  </si>
  <si>
    <t>PARO POR BAJO NIVEL DE ACEITE, LIMPIEZA DE BUJIAS, OPERA COMPLETO</t>
  </si>
  <si>
    <t xml:space="preserve">SE ENCONTRÓ FUERA DE OPERACIÓN POR TEMPERATURA, SE INSPECCIÓNA NIVELES DE ACEITE, SE AGREGAN 8 LITROS DE ANTICONGELANTE, INSPECCIÓN DE BANDA DE ALTERNADOR, OPERA COMPLETO MOTOR Y UNIDAD SE MONITOREA EN SITIO ALCANZANDO 100°C, SE INSPECCIONÓ MANGUERAS, SE INSPECCIÓNA SI CONTABA CON TERMOSTATO (NO CUENTA ) SE PROCEDE A INSPECCIÓN DE  SISTEMA DE ENFRIAMIENTO, RETIRO DE BOMBA DE AGUA PARA SU REVISIÓN ENCONTRANDOSE IMPULSOR SIN AGARRE EN FLECHA DE BOMBA  DE AGUA, SE DEJA FUERA DE OPERACIÓN POR BOMBA DE AGUA DAÑADA. </t>
  </si>
  <si>
    <t>CARGA DE SOPORTES PARA TRASLADO A BSII</t>
  </si>
  <si>
    <t>DESCARGA DE SOPORTES METALICOS, COMPRESOR Y VENTURI</t>
  </si>
  <si>
    <t>CARGA DE DOS TAMBORES DE PRODUCTO QUIMICO SECUESTRANTE</t>
  </si>
  <si>
    <t>TAMBIEN SE CARGARON 3 TAMBORES VACIOS</t>
  </si>
  <si>
    <t>TRASIEGO DE PRODUCTO QUIMICO SECUESTRANTES H2S</t>
  </si>
  <si>
    <t>SE REALIZO LIMPIEZA INTERNA DE DEPOSITO, SE VERTIERON 2 TAMBORES DE QUIMICO</t>
  </si>
  <si>
    <t>RESGUARDO DE 5 TAMBORES VACIOS PROVENIENTES DE PS106</t>
  </si>
  <si>
    <t>HABILITADO DE PLACAS PARA REPARACION DE PISO DE TV-1 DE BSII</t>
  </si>
  <si>
    <t xml:space="preserve">REPARACION DE PISO DE TV-1 </t>
  </si>
  <si>
    <t>MANTENIMIENTO A TABLERO ELETRICO DE MBECR-1</t>
  </si>
  <si>
    <t>MANTENIMIENTO A MOTOR ELECTRICO MBECR-1</t>
  </si>
  <si>
    <t>MANTENIMIENTO A TABLERO ELETRICO DE MBECR-2</t>
  </si>
  <si>
    <t>MANTENIMIENTO A MOTOR ELECTRICO MBECR-2</t>
  </si>
  <si>
    <t>REMPLAZO DE LUMINARIA EN AREA PERIMETRAL</t>
  </si>
  <si>
    <t>REMPLAZO DE 1 REFLECTOR  Y 2 FOCOS LED EN CASETA DE VIGILANTE</t>
  </si>
  <si>
    <t>MANTENIMIENTO A COMPUTADOR DE FLLUJO</t>
  </si>
  <si>
    <t>REQUIERE RELLENO DE ACEITE HIDRAULICO</t>
  </si>
  <si>
    <t>SE INSPECCIONA MCI ENCONTRANDO 2 TORNILLOS CAPADOS DE LA BASE DEL MOTOR, SE INSTALAN 2 TORNILLOS EN BUEN ESTADO, SE AJUSTAN QUEDANDO BIEN, QUEDA OPERANDO COMPLETO MOTOR Y UNIDAD</t>
  </si>
  <si>
    <t>MOTOR PRESENTA FUGA DE ACEITE POR GOBERNADOR, REQUIERE REMPLAZO</t>
  </si>
  <si>
    <t>ALTERNADOR NO CUENTA CON PROTECCION</t>
  </si>
  <si>
    <t>RECUPERACION DE POLEAS LOCAS Y BANDA MICRO V</t>
  </si>
  <si>
    <t>INSTALACION DE BOMBA DE AGUA REPARADA PROPORCIONADA POR PJP4, SE AGREGARON 15 LTS DE ANTICONGELANTE, OPERA COMPLETO</t>
  </si>
  <si>
    <t>LIMPIEZA DE BUJIAS, CALIBRACION DE CUERPO DE ACELERACION, OPERA COMPLETO</t>
  </si>
  <si>
    <t>LIMPIEZA DE BUJIAS, SE REMPLAZA UNA BUJIA POR DAÑO, LIMPIEZA DE DIAFRAGMA, OPERA COMPLETO</t>
  </si>
  <si>
    <t>LIMPIEZA DE DIFRAGMA</t>
  </si>
  <si>
    <t>PARO POR BAJAS RPM, SE AJUSTAN, OPERA COMPLETO</t>
  </si>
  <si>
    <t>SE ENCONTRÓ OPERANDO CON 2.0 EPM SE ENCONTRABA FALLANDO POR CABLES Y BUJÍAS DAÑADAS, SE REALIZA CAMBIO DE 8 BUJÍAS RECUPERADAS Y 8 CABLES DE BUJÍAS RECUPERADOS, OPERA COMPLETO MOTOR Y UNIDAD A 1.5 EPM. NOTA REQUIERE BALANCEO DE UNIDAD  RECORRER CONTRAPESOS</t>
  </si>
  <si>
    <t>LIMPIEZA DE BUJIAS, MOTOR DE ALTO COMSUMO</t>
  </si>
  <si>
    <t>PARO POR BAJO NIVEL DE ACEITE, MOTOR DE ALTO CONSUMO, OPERA COMPLETO</t>
  </si>
  <si>
    <t>RESTABLECIMIENTO DE MCI SE ENCONTRÓ FUERA DE OPERACIÓN POR CAMBIO DE MCI, SE CORRIGE INSTALACIÓN ELÉCTRICA, SE CONECTA CABLEADO DE ESTOPERO ECOLÓGICO, SE REALIZÓ EMPATE DE CABLEADO, SE REALIZA PRUEBA QUEDANDO EN FUNCIÓN , SE AGREGAN 15 LITROS DE ANTICONGELANTE, OPERA COMPLETO MOTOR Y UNIDAD</t>
  </si>
  <si>
    <t>CARGA DE MOTOR ARROW A PSN377</t>
  </si>
  <si>
    <t xml:space="preserve">CAMBIO DE MOTOR ARROW </t>
  </si>
  <si>
    <t>SE TRASLADA A ALMACEN OPS</t>
  </si>
  <si>
    <t>RESGUARDO DE MOTORES ARROW PROVEIENTES DE PSN377 Y PC164</t>
  </si>
  <si>
    <t xml:space="preserve">RETIRO DE PROTECCIONES A MOTOR </t>
  </si>
  <si>
    <t>MANTENIMIENTO A UNIDAD DE AIRE ACONDICIONADO EN CASETA DE OPERADOR</t>
  </si>
  <si>
    <t>INSPECCION DE SUMINISTRO ELECTRICO</t>
  </si>
  <si>
    <t>REVISION DE CIRCUITO DE MT, VERIFICACION DE VOLTAJES EN INTERRUPTOT PRINCIPAL DE BATERIA, OPERA EN CONDICIONES NORMALES</t>
  </si>
  <si>
    <t>INSPECCION A SISTEMA DE TIERRAS FISICAS DE TM-2</t>
  </si>
  <si>
    <t>MANTENIMIENTO A FITTING DE MEDICION FE-100</t>
  </si>
  <si>
    <t>LIMPIEZA DE BUJIAS, APOYO POR POZO INTERMITENTE OPERA COMPLETO</t>
  </si>
  <si>
    <t>REMPLAZO DE ALTERNADOR POR DAÑO, COLOCACION DE UNO REPARADO PROPORCIONADO PJP4, OPERA SOLO MOTOR</t>
  </si>
  <si>
    <t>INSTALACION DE DOS POLEAS Y BANDA MICRO V A MOTOR VORTEC</t>
  </si>
  <si>
    <t>MATERIAL RECUPERADO, ALTERNADOR ESTA DAÑADO, QUEDA FUERA DE OPERACION</t>
  </si>
  <si>
    <t>CARGA DE 4 TAMBORES CON PRODUCTO QUIMICO CRONOX</t>
  </si>
  <si>
    <t>OLD BSE MODI</t>
  </si>
  <si>
    <t>SE VERTIERON 3 TAMBOS DE PRODUCTO QUIMICO CRONOX</t>
  </si>
  <si>
    <t>SE VERTIERON 1 TAMBO DE QUIMICO CRONOX</t>
  </si>
  <si>
    <t xml:space="preserve">RESGUARDO DE TAMBORES VACIOS </t>
  </si>
  <si>
    <t>RESGUARDO DE 4 TAMBORES VACIOS</t>
  </si>
  <si>
    <t>MANTENIMIENTO A VALVULA CONTROL DE NIVEL DE SEP 3</t>
  </si>
  <si>
    <t>MANTENIMIENTO A CONTROLADOR DE NIVEL DE SEP 3</t>
  </si>
  <si>
    <t>MANTENIMIENTO A INDICADOR DE NIVEL DE SEP 3</t>
  </si>
  <si>
    <t>CALIBRACION A INDICADOR DE PRESION MANOMETRO PI-111</t>
  </si>
  <si>
    <t>REQUIERE REMPLAZO DE BANDAS C-118 POR DAÑO</t>
  </si>
  <si>
    <t>BASE DE MONITOR DAÑADO Y PARO DE MOTOR ACTIVADO, OPERA COMPLETO</t>
  </si>
  <si>
    <t>RECUPERACION DE BOMBA DE AGUA Y MANGUERA DE 1/2" PARA PSN76</t>
  </si>
  <si>
    <t>COLOCACION DE BOMBA DE AGUA RECUPERADA DE ALMACEN OPS, SE AGREGARON 15 LTS DE ANTICONGELANTE, OPERA COMPLETO</t>
  </si>
  <si>
    <t>NOTA: MOTOR CONSUMIDOR</t>
  </si>
  <si>
    <t>BUJIAS 2,3,4,5 MOJADAS, SOLO ESTA TRABAJANDO CILINDRO 1 Y 6, LE FALTAN 4 LITROS DE ACEITE PERO NO SE AGREGARON, OPERA COMPLETO</t>
  </si>
  <si>
    <t>MCI SE ENCONTRÓ FUERA DE OPERACIÓN SE REALIZA LIMPIEZA DE PATIN SE ENCONTRÓ CONTAMINADO DE ACEITE CON AGUA, SE REALIZA LIMPIEZA, AJUSTE DE LÍNEAS DE FÍSICO DE PRESIÓN DE ACEITE, CORRECCION DE FUGA EN GOBERNADOR MECÁNICO, AJUSTE DE CONEXIONES, OPERA COMPLETO MOTOR Y UNIDAD</t>
  </si>
  <si>
    <t xml:space="preserve">REGULACION DE GAS TR, OPERA COMPLETO </t>
  </si>
  <si>
    <t>COLOCACION DE AISLAMIENTOS MECANICOS DE 4"</t>
  </si>
  <si>
    <t>RETIRO DE BOMBA CENTRIFUGA PARA TRASLADO A ALMACEN OPS</t>
  </si>
  <si>
    <t>DESARMADO DE BOMBA CENTRIFUGA PARA REVISION INTERNA</t>
  </si>
  <si>
    <t>APOYO A CIA TMI PARA CARGA DE MOTOR ARROW DAÑADO</t>
  </si>
  <si>
    <t>REPARACION DE FONDO DE TV-1</t>
  </si>
  <si>
    <t>RECORRIDO DE POZOS OPERATIVOS</t>
  </si>
  <si>
    <t>LIMPIEZA DE BUJIAS, PARO POR BAJAS RPM, SE AJUSTAN, OPERA COMPLETO</t>
  </si>
  <si>
    <t>PS692</t>
  </si>
  <si>
    <t>BOMBA DE AGUA PRESENTA JUEGO, REQUIERE REMPLAZO</t>
  </si>
  <si>
    <t>APOYO POR POZO INTERMITENTE, OPERA SOLO MOTOR</t>
  </si>
  <si>
    <t>PARO POR BAJO NIVEL DE ACEITE,  OPERA COMPLETO</t>
  </si>
  <si>
    <t>CAMBIO DE EMBOLADAS A MCI</t>
  </si>
  <si>
    <t>CAMBIO DE EPM DE 1.8 A 1.0, OPERA COMPLETO</t>
  </si>
  <si>
    <t>POSIBLE PARO POR TEMPERATURA, REQUIERE LAVADO DE RADIADOR, OPERA COMPLETO</t>
  </si>
  <si>
    <t>MEDICIÓN DE PUESTA A TIERRA CON GROUND TESTER VALORES 4.12/ 0.007/3.86/ 1.34 OHMS.</t>
  </si>
  <si>
    <t>MEDICIÓN DE PUESTA A TIERRA CON GROUND TESTER VALORES 1.48/ 0.008/ 0.009/ 0.009 OHMS.</t>
  </si>
  <si>
    <t>MANTENIMIENTO A SISTEMA DE TIERRAS FISICAS DE TV-6</t>
  </si>
  <si>
    <t>MEDICIÓN DE PUESTA A TIERRA CON GROUND TESTER VALORES 4.07/ 5.04/ 5.19/ 2.63  OHMS.</t>
  </si>
  <si>
    <t>CALIBRACION A INDICADOR DE PRESION MANOMETRO PI-113</t>
  </si>
  <si>
    <t>INSPECCION DE CAJA DE CONTROL, NO PRESENTA PARO DE EMERGENCIA, SIN FALLA APARENTE, OPERAN COMPLETO MOTOR Y UNIDAD</t>
  </si>
  <si>
    <t>INSPECCION DE PAROS AUTOMATICOS, REQUIERE CAMBIO DE FISICO DE PRESION DE ACEITE, OPERA COMPLETO SIN FALLA APARENTE</t>
  </si>
  <si>
    <t>INSPECCION DE NIVELES, REQUIERE RELLENO PERO NO SE TIENE AUTORIZADO RELLENAR, QUEDA FUERA DE OPERACIÓN</t>
  </si>
  <si>
    <t>CORRECION DE FALSO EN TERMINAL, OPERA COMPLETO</t>
  </si>
  <si>
    <t>PARO POR BAJAS RPM, AJUSTE, OPERA COMPLETO</t>
  </si>
  <si>
    <t>APOYO A CIA EXTERNA EN CARGA Y DESCARGA DE MOTORES ARROW</t>
  </si>
  <si>
    <t>MPS691</t>
  </si>
  <si>
    <t>COLOCACION DE GRAPA DE 8"Ø</t>
  </si>
  <si>
    <t>QUEDA ACTIVIDAD DIFERDIA POR DAÑO MAYOR EN LINEA, REQUIERE REPARACION CON SOLDADURA</t>
  </si>
  <si>
    <t>COLOCACION DE AISLAMIENTO MECANICO DE 8"Ø EN VALVULA DE CABEZAL DE PG</t>
  </si>
  <si>
    <t>SE SUSPENDE ACTIVIDAD POR ATENCION A FUGA EN PS691</t>
  </si>
  <si>
    <t>ATENCION A FUGA EN LINEA DE 8"Ø</t>
  </si>
  <si>
    <t>TOMA DE MEDIDAS, SE HABILITA CARRETE  DE 8"Ø PARA REMPLAZO DE LINEA A CABEZAL</t>
  </si>
  <si>
    <t>MEDICIÓN DE PUESTA A TIERRA CON GROUND TESTER VALORES 5.02/ 4.91/ 5.36/ 3.64 OHMS.</t>
  </si>
  <si>
    <t>MANTENIMIENTO A SISTEMA DE TIERRAS FISICAS DE TV-04</t>
  </si>
  <si>
    <t>MEDICIÓN DE PUESTA A TIERRA CON GROUND TESTER VALORES 4.44/ 4.13/ 4.34/ 4.55 OHMS.</t>
  </si>
  <si>
    <t>INSPECCION A SISTEMA DE TIERRAS FISICAS DE TV-01</t>
  </si>
  <si>
    <t>FALTA CONEXION EN 03 PUNTOS, NO TIENE CABLE DESNUDO Y CONECTORES MECÁNICOS.</t>
  </si>
  <si>
    <t>FALTA CONEXION EN 04 PUNTOS, NO TIENE CABLE DESNUDO, CONECTORES MECÁNICOS Y VARILLAS DE PUESTA A TIERRA.</t>
  </si>
  <si>
    <t>MANTENIMIENTO A SISTEMA DE ENCENDIDO ELECTRICO DE QUEMADOR ELEVADO</t>
  </si>
  <si>
    <t>SISTEMA OPERANDO, CON CHISPA EN ELECTRODO DE IGNICIÓN.</t>
  </si>
  <si>
    <t xml:space="preserve">BSI  </t>
  </si>
  <si>
    <t>CALIBRACION A VALVULA DE SEGURIDAD PSV-100</t>
  </si>
  <si>
    <t>QUEDA A 5.5 KG/CM2</t>
  </si>
  <si>
    <t>REVISION DE COMPUTADOR DE FLUJO</t>
  </si>
  <si>
    <t>MANTENIMIENTO A FITTING DE MEDICION FE-103</t>
  </si>
  <si>
    <t>PARO POR BAJAS RPM, AJUSTE,  LIMPIEZA DE BUJIAS, OPERA COMPLETO</t>
  </si>
  <si>
    <t>APOYO POR POZO INTERMENTE, OPERA COMPLETO</t>
  </si>
  <si>
    <t>PARO POR ESTOPERO ECOLOGICO, RESETEO DE PANEL DE CONTRO, OPERA COMPLETO</t>
  </si>
  <si>
    <t xml:space="preserve">
SE RESTABLECE SE MONITOREA EN SITIO PRESENTANDO UNA TEMPERATURA DE 75 GRADOS CON UNA PRESIÓN DE ACEITE DE 50 CON OSCILACIÓN A 25  PSI SE DEJA OPERANDO COMPLETO NO PRESENTA FALLO APARENTE</t>
  </si>
  <si>
    <t>CARGA DE TUBOS DE 8"Ø Y DOS TAMBORES CON ACEITE DE TRANSMISION</t>
  </si>
  <si>
    <t>RELLENO DE ACEITE DE TRANSMISION A CAJA REDUCTORA DE UBM</t>
  </si>
  <si>
    <t>340 LITROS</t>
  </si>
  <si>
    <t>RETIRO DE 200 LITROS DE ACEITE HIDRAULICO</t>
  </si>
  <si>
    <t>RESGUARDO DE DOS TRAMOS DE TUBERIA DE 8"Ø</t>
  </si>
  <si>
    <t>PROVIENE DE ALMACEN OPS</t>
  </si>
  <si>
    <t>AJUSTE DE AISLAMIENTO MECANICO DE 8"Ø</t>
  </si>
  <si>
    <t>SE REALIZARON 2 CORTES EN FRIO EN LA LINEA</t>
  </si>
  <si>
    <t>HABILITADO DE CARRETE DE 8" PARA REPARACION DE LINEA DE BAYONETA DE CABEZAL</t>
  </si>
  <si>
    <t>MPS794</t>
  </si>
  <si>
    <t xml:space="preserve">MANTENIMIENTO A SISTEMA DE TIERRAS FISICAS DE CABEZAL DE PRODUCCION </t>
  </si>
  <si>
    <t>MEDICIÓN CON GROUND TESTER VALOR 15.14 OHMS.</t>
  </si>
  <si>
    <t>MPS498</t>
  </si>
  <si>
    <t>MEDICIÓN CON GROUND TESTER VALOR 17.83 OHMS.</t>
  </si>
  <si>
    <t>MPS496</t>
  </si>
  <si>
    <t>MEDICIÓN CON GROUND TESTER VALOR 12.47 OHMS.</t>
  </si>
  <si>
    <t>MPS738</t>
  </si>
  <si>
    <t>MEDICIÓN CON GROUND TESTER VALOR 3.9 OHMS.</t>
  </si>
  <si>
    <t>MEDICIÓN CON GROUND TESTER VALOR 16.73 OHMS.</t>
  </si>
  <si>
    <t>MANTENIMIENTO A UNIDAD DE AIRE ACONDICIONADO DE LA CASETA DE OPERADOR DE PEMEX</t>
  </si>
  <si>
    <t>TD SEG F-E</t>
  </si>
  <si>
    <t xml:space="preserve">REVISION DE SKID DE INYECCION </t>
  </si>
  <si>
    <t>QUEDA FUERA DE OPERACIÓN POR DAÑO INTERNO EN BOMBA DE CHECK POINT</t>
  </si>
  <si>
    <t>REMPLAZO DE TORNILLO DE PRENSA ESTOPA DE VALVULA #5 POR DAÑO</t>
  </si>
  <si>
    <t>SE COLOCO TORNILLO RECUPERADO DE ECSII</t>
  </si>
  <si>
    <t>CALIBRACION A INDICADOR DE PRESION MANOMETRO PI-1114</t>
  </si>
  <si>
    <t>SE REALIZA LIMPIEZA DE DIAFRAGMA, SE INSPECCIONA MCI ENCONTRANDO FALSO ELÉCTRICO EN CABLEADO, SE CORRIGE FALSO, SE DETECTA FÍSICO DE PRESIÓN DE ACEITE DAÑADO, REQUIERE CAMBIO, QUEDA OPERANDO COMPLETO MOTOR Y UNIDAD</t>
  </si>
  <si>
    <t>APOYO POR TRABAJOS DE MONTAJE EN UBM, LIMPIEZA DE DIAFRAGMA, OPERA COMPLETO</t>
  </si>
  <si>
    <t>SE ENCONTRÓ CON BAJO NIVEL DE ACEITE SE AGREGAN 8 LITROS DE ACEITE SAE 50, MCI SE ENCUENTRA CON ALTAS RPM SE REQUIERE PROGRAMAR REMPLAZO DE POLEA CUENTA CON POLEA DE 4" REQUIERE INSTALAR POLEA DE 6”, OPERA COMPLETO</t>
  </si>
  <si>
    <t>RECUPERACION DE DIAFRAGMA PARA MCI ARROW</t>
  </si>
  <si>
    <t xml:space="preserve">INSPECCION DE CABLEADO ELÉCTRICO, DETECTANDO DAÑO EN RESET, SE INSTALA UNO RECUPERADO PROCEDENTE DE PPB286, SE REALIZAN PRUEBAS OPERATIVAS SE DEJA OPERANDO COMPLETO. NOTA: MOTOR ESTA CON UNA TEMPERATURA DE 80 GRADOS CENTÍGRADOS Y 50 A 25 PSI. </t>
  </si>
  <si>
    <t>INSPECCIÓN DE MCI SE ENCONTRÓ FALLANDO POR FALTA DE GAS TR, SE REALIZA INSPECCIÓN DE PRESIÓN DE GAS ENCONTRANDOSE DEFICIENTE, SE REALIZA MODIFICACIÓN EN ARREGLO DE ALIMENTACIÓN DE GAS TR, CONEXIÓN DE ESTOPERO ECOLÓGICO, SE REALIZAN PRUEBAS SE OPERA COMPLETO MOTOR Y UNIDAD</t>
  </si>
  <si>
    <t>APOYO POR CAMBIO DE GAS TR, OPERA COMPLETO</t>
  </si>
  <si>
    <t>CAMBIO DE ALIMENTACION DE GAS TR EN PSN269 A PSN287, INSTALACION DE BANDA MICRO V NUEVA PROPORCIONADA POR PJP4, OPERA COMPLETO</t>
  </si>
  <si>
    <t>LIMPIEZA DE BUJIAS,  DIAFRAGMA DE CARBURADOR  DAÑADO, SE COLOCA UNO RECUPERADO DE ALMACEN OPS, OPERA COMPLETO</t>
  </si>
  <si>
    <t>SUMINISTRO DE ACEITE HIDRAULICO A UBM</t>
  </si>
  <si>
    <t>SE AGREGARON 200 LITROS DE ACEITE HIDRAULICO REUTILIZADO, SE REALIZO LAVADO DE RADIADOR A MCI.</t>
  </si>
  <si>
    <t>CARGA DE ARREGLO DE 8"</t>
  </si>
  <si>
    <t>APOYO EN REPARACION DE LINEA DE 8"Ø</t>
  </si>
  <si>
    <t>REPARACION DE LINEA DE 8"Ø</t>
  </si>
  <si>
    <t>MANTENIMIENTO A AIRE ACONDICIONADO DE CASETA DE OPERADOR DE PEMEX</t>
  </si>
  <si>
    <t>REVISION DE BONBA DE AGUA DE SERVICIOS</t>
  </si>
  <si>
    <t>SE ENCUENTRA MOTOR CON BALEROS Y SELLO MECÁNICO DAÑADOS. QUEDA EQUIPO OPERANDO CON RUIDO. NOTA: ES NECESARIO CAMBIO DE BALEROS Y SELLO.</t>
  </si>
  <si>
    <t>MANTENIMIENTO A VALVULLA CONTROL DE NIVEL 
LCV-101</t>
  </si>
  <si>
    <t>REMPLAZO DE SELLO FIJO Y MOVIL DE VALVULA MOTORA</t>
  </si>
  <si>
    <t>SELLO PROPORCIONADO POR OPS</t>
  </si>
  <si>
    <t>CALIBRACION DE PI-101</t>
  </si>
  <si>
    <t>LIMPIEZA DE BUJIAS, MOTOR PRESENTA LIGERA FUGA POR RETEN TRASERO, OPERA COMPLETO</t>
  </si>
  <si>
    <t>APOYO EN PUESTTA EN MARCHA POR FUGA EN LDD, OPERA COMPLETO</t>
  </si>
  <si>
    <t>APOYO EN PUESTTA EN MARCHA POR FUGA EN LDD, LIMPIEZA DE BUIAS, OPERA COMPLETO</t>
  </si>
  <si>
    <t>APOYO EN PUESTTA EN MARCHA POR FUGA EN LDD,  BANDAS C-118 DAÑADAS, REQUIEREN REMPLAZO, OPERA COMPLETO</t>
  </si>
  <si>
    <t>LIMPIEZA DE BIUJIAS</t>
  </si>
  <si>
    <t>CAMBIO DE POLEA A TOMA DE FUERZA</t>
  </si>
  <si>
    <t>RETIRO DE POLEA DE 4" DE MASA FIJA Y SE INSTALA POLEA DE 6" RECUPERADA DE ALMACÉN OPS, SE RECORRE MOTOR Y SE ALINEA, TENSION DE BANDAS, OPERACOMPLETO A 1.3 EPM</t>
  </si>
  <si>
    <t xml:space="preserve">                                                                                                                                                                                                                                                                                                                                                                                                                                                                                                                                                                                                                                                                                                                                                                                                                                                                                                                                                                                                                                                                                                                                                                                                                                                                                                                                                                                                                                                                                                   </t>
  </si>
  <si>
    <t>PARO POR BAJA PRESION DE ACEITE, OPERA COMPLETO</t>
  </si>
  <si>
    <t>RETIRO DE AISLAMIENTO MECANICO DE 8"</t>
  </si>
  <si>
    <t>CARGA DE DOS TAMBORES CON ACEITE CONTAMINADO</t>
  </si>
  <si>
    <t>DEACARGA DE ACEITE CONTAMINADO EN CARCAMO</t>
  </si>
  <si>
    <t xml:space="preserve">COLOCACION DE ANODOS EN TV-1 </t>
  </si>
  <si>
    <t>RELLENO DE ACEITE SAE-50 A BOMBA CENTRIFUGA</t>
  </si>
  <si>
    <t>PRESENTA FUGA POR SELLO DE FLECHA</t>
  </si>
  <si>
    <t>MANTENIMIENTO PREVENTIVO SEMESTRAL A MCI Y UBM</t>
  </si>
  <si>
    <t>PSN-269</t>
  </si>
  <si>
    <t>ALTERNADOR DAÑADO</t>
  </si>
  <si>
    <t>SE REALIZO REEMPLAZO DE ALTERNADOR REPARADO</t>
  </si>
  <si>
    <t>PSN-118</t>
  </si>
  <si>
    <t>PSN-222</t>
  </si>
  <si>
    <t>PS-662</t>
  </si>
  <si>
    <t>POR BAJAS EPM SE AJUSTA A 2.0 EPM.</t>
  </si>
  <si>
    <t>CAMBIO DE PARAMETROS DE OPERACIÓN</t>
  </si>
  <si>
    <t>CAMBIO DE EPM DE 0.6 A 1.1, OPERA COMPLETO</t>
  </si>
  <si>
    <t>APOYO A PONER EN OPERACIÓN POR INTERMITENCIA</t>
  </si>
  <si>
    <t>POR INTERMITENCIA DE POZO</t>
  </si>
  <si>
    <t>PS-118</t>
  </si>
  <si>
    <t>SE REALIZO CALIBRACION DE EMBRAGUE A TOMA DE FUERZA</t>
  </si>
  <si>
    <t>FUGA POR SELLO DE FLECHA DE MANDO, LIMPIEZA DE PATIN</t>
  </si>
  <si>
    <t>PSN-68</t>
  </si>
  <si>
    <t>REEMPLAZO DE BANDAS C-125 2 PAZAS NUEVAS DE PJP4</t>
  </si>
  <si>
    <t>PSN-76</t>
  </si>
  <si>
    <t>PRESENTA DAÑO EN BANDA MICRO V Y POLEA DE ACCESORIOS</t>
  </si>
  <si>
    <t>REEMPLAZO DE BANDA MICRO V  Y POLEA DE ACCESORIOS</t>
  </si>
  <si>
    <t>LIMPIEZA DE BUJIAS POR DEFICIENCIA EN MCI</t>
  </si>
  <si>
    <t>PSN-33</t>
  </si>
  <si>
    <t>INSPECCION DE MCI, REGULACION DE GAS TR</t>
  </si>
  <si>
    <t>SE REALIZO REGULACION DE GAS COMBUSTIBLE TR POR ENCONTRAR OPERANDO DISPAREJO EL MCI.</t>
  </si>
  <si>
    <t xml:space="preserve">BSI   </t>
  </si>
  <si>
    <t>AIRE ACONDICIONADO NUMERO 2</t>
  </si>
  <si>
    <t>MANTENIMIENTO A AIRE ACONDICIONADO DE CASETA DE OPERADOR DE OPS</t>
  </si>
  <si>
    <t>LA UNIDAD PRESENTA UN ERROS "EO" FALLA DE COMUNICACON, PROBABLE CAUSA TARJETA DAÑADA EN UNIDAD CONDENSADORA</t>
  </si>
  <si>
    <t>CALIBRACION DE VALVULA DE SEGURIDAD PSV-101</t>
  </si>
  <si>
    <t>QUEDA A 5.5 KM /CM2</t>
  </si>
  <si>
    <t>CALIBRACION DE VALVULA DE SEGURIDAD PSV-102</t>
  </si>
  <si>
    <t>SE INSPECCIONA BANDA DE ALTERNADOR, SE AJUSTA POR QUE SE ENCONTRÓ FLOJA, SE INSPECCIONA NIVEL DE ACEITE HIDRÁULICO, FALTA NIVEL, QUEDA OPERANDO COMPLETO MOTOR Y UNIDAD</t>
  </si>
  <si>
    <t>OPERA SOLO MOTOR POR INDICACIONES DE OPS</t>
  </si>
  <si>
    <t>BANDAS CORTAS DAÑADAS, SE INSTALAN 2 BANDAS NUEVAS C-144 PROPORCIONADO POR PJP4, SE AJUSTAN, BOMBA DE AGUA TIENE LIGERO CABECEO, QUEDA OPERANDO COMPLETO MOTOR Y UNIDAD</t>
  </si>
  <si>
    <t>LIMPIEZA DE BUJIAS, OPERA SOLO MOTOR POR INDICACIONES DE OPS</t>
  </si>
  <si>
    <t>LIMPIEZA DE BUJIAS, MARCHA DAÑADA, QUEDA FUERA DE OPERACIÓN</t>
  </si>
  <si>
    <t xml:space="preserve">BOMBA DE AGUA DAÑADA, SE INSTALA UNA BOMBA DE AGUA REPARADA POR PJP4, SE CAMBIA BANDA DE ALTERNADOR SE INSTALA UNA NUEVA PROPORCIONADA POR PJP4, SE AGREGAN 15 LITROS DE ANTICONGELANTE Y SE REALIZA LA LIMPIEZA DE LAS BUJÍAS, QUEDA OPERANDO MOTOR Y UNIDAD </t>
  </si>
  <si>
    <t>QUEDA FUERA DE OPERACIÓN POR MARCHA DAÑADA</t>
  </si>
  <si>
    <t>QUEDA FUERA DE OPERACIÓN, POZO INTERMITENTE</t>
  </si>
  <si>
    <t>SE ENCONTRO ACTIVADO SENSOR DE ESTOPERO ECOLOGICO, CHARONAL LLENA DE HICROCARBURO, SE DRENA Y OPERA COMPLETO</t>
  </si>
  <si>
    <t>LIMPIEZA DE BUJIAS, APOYO POR POZO INTERMENTE, OPERA COMPLETO</t>
  </si>
  <si>
    <t>SE ENCONTRÓ CON BAJO NIVEL DE ACEITE HIDRÁULICO SE PONE FUERA DE OPERACIÓN MOTOR Y UNIDAD POR FALTA DE RELLENO DE HIDRÁULICO, FUGA EN PISTÓN</t>
  </si>
  <si>
    <t>APOYO A SOLDADURA EN RETIRO DE VENTURI Y BASES DE TUBERIA</t>
  </si>
  <si>
    <t>EXCAVACION MANUAL EN PUNTO DE FUGA PARA HABILITAR CAJA EN LINEA DE 4"Ø</t>
  </si>
  <si>
    <t>REPARACION DE CUPULA DE TV-1</t>
  </si>
  <si>
    <t>COLOCACION DE PARCHES, QUEDANDO PUNTEADAS 3 PARCHES</t>
  </si>
  <si>
    <t>HABILITADO DE MATERIAL PLACAS PARA REPARACION DE CUPULA DE TV-1</t>
  </si>
  <si>
    <t>MANTENIMIENTO A ENCENDIDO ELECTRICO DE QUEMADOR</t>
  </si>
  <si>
    <t>MANTENIMIENTO A SISTEMA DE TIERRAS FISICAS DE TPG-1</t>
  </si>
  <si>
    <t>MEDICIÓN CON GROUND TESTER 8.31/ 8.69/ 8.04/ 6.70 OHMS.</t>
  </si>
  <si>
    <t>MANTENIMIENTO A SISTEMA DE TIERRAS FISICAS DE TM-2</t>
  </si>
  <si>
    <t>MEDICIÓN CON GROUND TESTER 13.79/ 10.15/ 4.29/ 8.03 OHMS.</t>
  </si>
  <si>
    <t>MANTENIMIENTO A SISTEMA DE TIERRAS FISICAS DE SVM-2</t>
  </si>
  <si>
    <t>MEDICIÓN CON GROUND TESTER 12.51 OHMS.</t>
  </si>
  <si>
    <t>MANTENIMIENTO A SISTEMA DE TIERRAS FISICAS DE SVPG-1</t>
  </si>
  <si>
    <t>MEDICIÓN CON GROUND TESTER 10.96 OHMS.</t>
  </si>
  <si>
    <t>MANTENIMIENTO Y CALIBRACION A VALVULA DE PRESION Y VACIO DE TV-1</t>
  </si>
  <si>
    <t>MANTENIMIENTO Y CALIBRACION A VALVULA DE PRESION Y VACIO DE TV-2</t>
  </si>
  <si>
    <t>PARO POR CHAROLA DE ESTOPERO CON LIQUIDO, SE DRENA Y RESETEA PANEL DE CONTROL, OPERA COMPLETO</t>
  </si>
  <si>
    <t>SE ENCONTRO ALTERNADOR DAÑADO, REQUIERE CAMBIO, QUEDA FUERA DE OPERACIÓN</t>
  </si>
  <si>
    <t>MOTOR PRESENTA LIGERA FUGA DE ACEITE POR RETEN TRASERO, OPERA COMPLETO</t>
  </si>
  <si>
    <t>CAMBIO DE ALIMENTACION DE GAS TR, SE CONECTA A PS796, QUEDA EN CONDICIONES, SE DEJA FUERA DE OPERACIÓN POR INDICACIONES DE OPS</t>
  </si>
  <si>
    <t>REMPLAZO DE ALTERNADOR POR UNO REPARADO PROPORCIONADO POR PJP4, OPERA COMPLETO</t>
  </si>
  <si>
    <t>SE RECUPERARON 60 LITROS</t>
  </si>
  <si>
    <t>SE RECUPERARON 50 LITROS</t>
  </si>
  <si>
    <t>RESTABLECIMIENTO POR BAJO NIVEL DE ACEITE HIDRAULICO, SE AGREGARON 110 LITROS DE ACEITE RECUPERADO, OPERA COMPLETO</t>
  </si>
  <si>
    <t xml:space="preserve">SE REALIZA EL REEMPLAZO DE UN MOTOR VORTEC V8 CON #57L0009615H18 Y SE INSTALA OTRO MOTOR VORTEC V8 CON #1345D6410, HABILITADO INSTALÁNDO BOMBA DE AGUA, BASE DE ALTERNADOR, BANDA MICRO V, ALTERNADOR, FÍSICO DE PRESIÓN DE ACEITE, MARCHA, CABLEADO ELÉCTRICO ASÍ COMO TAMBIÉN SE RETIRA BOMBA Y ACOPLAMIENTO PARA SER INSTALADOS, DE NUEVO SE RETIRA DISTRIBUIDOR, CABLES DE BUJÍAS, TAPA DEL DISTRIBUIDOR, SE LE INSTALAN MANGUERAS DE RADIADOR SUPERIOR E INFERIOR, RADIADOR, BASE DE RADIADOR SE INSTALA VENTILADOR, AJUSTE DE TORNILLERÍA, SE PONE A TIEMPO MOTOR, TODAS ESTAS PIEZAS FUERON RECUPERADAS DEL MOTOR QUE SE RETIRÓ, QUEDA OPERANDO MOTOR Y UNIDAD </t>
  </si>
  <si>
    <t>REMPLAZO DE MARCHA POR UNA REPARADA PROPORCIONADA POR PJP4, LIMPIEZA DE BUJIAS, OPERA COMPLETO</t>
  </si>
  <si>
    <t>DESACOPLE Y CARGA DE MCI VORTEC PARRRA TRASLADO A PS498</t>
  </si>
  <si>
    <t>CAMBIO DE MOTOR VORTEC V5</t>
  </si>
  <si>
    <t>RETIRO MCI V: 5.7L0009615H18#Y, SE INSTALA MCI V8: #1345D6410</t>
  </si>
  <si>
    <t>APOYO A CUADRILLA DE SOLDADURA CON CANASTILLA PARA REPARACION DE CUPULA DE TV-1</t>
  </si>
  <si>
    <t>LDD KM 0+916</t>
  </si>
  <si>
    <t>HABILITADO DE MATERIAL FALTTANTE PLACA DE 1/4</t>
  </si>
  <si>
    <t>APOYO A MECANICO EN INSTALACION DE PROTECCION DE MARCHA</t>
  </si>
  <si>
    <t>BMI</t>
  </si>
  <si>
    <t>INSPECCION A SISTEMA DE TIERRAS FISICAS DE TPG-1</t>
  </si>
  <si>
    <t>INSPECCION A SISTEMA DE TIERRAS FISICAS DE PARARRAYOS</t>
  </si>
  <si>
    <t>VARILLA A TIERRA AHOGADA EN CONCRETO</t>
  </si>
  <si>
    <t>INSPECCION A LUMINARIAS EN INSTALACION</t>
  </si>
  <si>
    <t>SE OBSERVAN 3 LAMPARAS DE COBERTIZO EN AREA DE MEDICION CORIOLIS DAÑADAS</t>
  </si>
  <si>
    <t>MANTENIMIENTO A TABLERO ELECTRICO PRINCIPAL</t>
  </si>
  <si>
    <t>INSPECCION A UPS</t>
  </si>
  <si>
    <t>SE ENCUENTRAN DAÑADOS 13 MODULOS DE BATERIAS DE UN TOTAL DE 29</t>
  </si>
  <si>
    <t>CALIBRACION A VALVULA DE SEGURIDAD DE SEP 1</t>
  </si>
  <si>
    <t>MANTENIMIENTO A INDICADOR DE NIVEL DE SEP 1</t>
  </si>
  <si>
    <t>MANTENIMIENTO Y CALIBRACION A VPV-106</t>
  </si>
  <si>
    <t>MANTENIMIENTO Y CALIBRACION A VPV-104</t>
  </si>
  <si>
    <t>FUE RECUPERADA POR QUE ESTABA A RESGUARDO EN ECSII, QUEDA PENDIENTE SU INSTALACION</t>
  </si>
  <si>
    <t>SE ENCONTRO ANTICONGELANTE EMULSIONADO DE ACEITE, QUEDA FUERA DE OPERACIÓN</t>
  </si>
  <si>
    <t xml:space="preserve">RECUPERACION DE MANGUERA DE 3/8 DE ALTA PRESION </t>
  </si>
  <si>
    <t>SE CORRIGE FUGA DE ACEITE HIDRÁULICO EN MANGUERA DE 3/8, SE INSTALA UNA MANGUERA RECUPERADA DE ALTA PRESIÓN PROCEDENTE DE PS505, PRUEBAS OPERATIVAS ELIMINANDO FUGA, QUEDA OPERANDO COMPLETO MOTOR Y UNIDAD .</t>
  </si>
  <si>
    <t>LIMPIEZA DE BUJIAS, LIMPIEZA DE ARNES PRIINCIPAL YA QUE ESTABA SULFATADO, OPERA COMPLETO</t>
  </si>
  <si>
    <t>CAMBIO DE EPM A MOTOR</t>
  </si>
  <si>
    <t>CAMBIO DE EPM DE 1.4 A 1.0 POR INDICACIONES DE OPERADOR, SE HABILITA ESTOPERO ECOLOGICO, OPERA COMPLETO</t>
  </si>
  <si>
    <t>CAMBIO DE EPM DE 1.5 A 1.2 EPM POR INDICACIONES DE OPERADOR, SE DETECTA DAÑO EN BOMBA DE AGUA, REQUIERE REMPLAZO, OPERA COMPLETO</t>
  </si>
  <si>
    <t xml:space="preserve">MOTOR INSTALADO #KGA54L009, INSPECCION DE NIVELES DE ACEITE Y DE ANTICONGELANTE ENCONTRANDO NORMAL , SE ALINEAN Y TENSAN BANDAS, QUEDA OPERANDO MOTOR Y UNIDAD </t>
  </si>
  <si>
    <t>REMPLAZO DE BANDAS C-144, SE INSTALAN 2 BANDAS C-144 UNEVAS PROPORCIONADAS POR PJP4, OPERA COMPLETO</t>
  </si>
  <si>
    <t xml:space="preserve">QUEDA FUERA DE OPERACIÓN POR DAÑO EN BOMBA DE AGUA, SE REQUIERE APOYO DE SOLDADURA, TIENE TOLVA Y PROTECCIÓNES. </t>
  </si>
  <si>
    <t>RSGUARDO DE MOTOR VORTEC V8 Y CARGA DE TAMBORES CON ACEITE CONTAMINADO</t>
  </si>
  <si>
    <t>5 TAMBORES CON ACEITE CONTAMINADO</t>
  </si>
  <si>
    <t>DESCARGA DE ACEITE CONTAMINADO EN CARCAMO</t>
  </si>
  <si>
    <t>CARGA DE TANQUE DE GAS LP A PS107</t>
  </si>
  <si>
    <t>DESCARGA DE TANQUE DE GAS LP</t>
  </si>
  <si>
    <t>RETIRO DE MCI ARROW #KGA54L028 Y SE INSTALA MCI ARROW #KGA54L009</t>
  </si>
  <si>
    <t>RETIRO DE MCI ARROW #KGA54L009 Y SE INSTALA MCI ARROW #KGA54L028</t>
  </si>
  <si>
    <t>HABILITADO DE TV-1</t>
  </si>
  <si>
    <t>APOYO POR TRABAJOS DE PERSONAL DE PSWI, QUEDA FUERA DE OPERACIÓN POR INDICACIONES DE OPS</t>
  </si>
  <si>
    <t>CAMBIO DE ALIMENTACION DE GAS TR</t>
  </si>
  <si>
    <t>POR INDICACIÓN DE PERSONAL DE OPS SE REALIZA CAMBIO DE TOMA DE GAS TR, SE CONECTA AL PS796, SE INSTALAN 2 MANGUERAS RECUPERADAS, EN SITO PARA APOYO POR INDICACIÓN DEL CLIENTE, QUEDA OPERANDO SOLO MOTOR, UNIDAD FRENADA</t>
  </si>
  <si>
    <t>SUMINISTRO DE DIESEL A TANQUE DE ALMACENAMIENTO</t>
  </si>
  <si>
    <t>300 LITROS DE DIESEL</t>
  </si>
  <si>
    <t>1000 LITROS DE DIESEL</t>
  </si>
  <si>
    <t>PARO POR BAJAR RPM,LIMPIEIZA DE BUJIAS, OPERA COMPLETO</t>
  </si>
  <si>
    <t>SE TENSA BANDA DE ALTERNADOR, SE REALIZAN PRUEBAS MANDANDO FALLÓ EN ALTERNADOR QUEDA FUERA DE OPERACIÓN MOTOR Y UNIDAD</t>
  </si>
  <si>
    <t>LIMPIEZA DE BUJIAS, QUEDA OPERANDO SOLO MOTOR</t>
  </si>
  <si>
    <t>AJUSTE DE BANDAS DE TOMA DE FUERZA A REDUCTOR, OPERA COMPLETO</t>
  </si>
  <si>
    <t>INSTALACION DE AISLAMIENTO MECANICO DE 4"Ø EN VALVULA DE LINEA DE DESCARGA DE PS118</t>
  </si>
  <si>
    <t>LDD PS118</t>
  </si>
  <si>
    <t>RETIRO DE GRAPA DE 4"Ø Y CORTE EN FRIO DE LINEA PARA REPARACION</t>
  </si>
  <si>
    <t>REPARACION DE LDD DE 4"</t>
  </si>
  <si>
    <t>CALIBRACION DE INDICADOR DE PRESION MANOMETRO
PI-104</t>
  </si>
  <si>
    <t>CALIBRACION DE INDICADOR DE PRESION MANOMETRO
PI-105</t>
  </si>
  <si>
    <t>CALIBRACION DE INDICADOR DE PRESION MANOMETRO
PI-107</t>
  </si>
  <si>
    <t>RETIRO DE AISLAMIENTO MECANICO DE 4"Ø EN VALVULA DE LINEA DE DESCARGA DE PS118</t>
  </si>
  <si>
    <t>LIMPIEZA DE BUJIAS, MOTOR PRESENTA LIGERA FUGA POR GOBERNADOR, LIMPIEZA DE PATIN, OPERA COMPLETO</t>
  </si>
  <si>
    <t>MOTOR PRESENTA LIGERA FUGA GOBERNADOR.</t>
  </si>
  <si>
    <t>BANDA DE ALTERNADOR DAÑADA, REQUIERE REMPLAZO, BANDAS C-118 REQUIEREN REMPLAZO</t>
  </si>
  <si>
    <t>REVISION ENCONTRANDO BAJO NIVEL DE ACEITE, NO SE AUTORIZA RELLENO POR PARTE DE PERSONAL DE OPS, SE INSPECCIONA BANDA DE ALTERNADOR, LIMPIEZA DE BUJÍAS, QUEDA FUERA DE OPERACIÓN MOTOR Y UNIDAD, INDICACIÓN DEL CLIENTE</t>
  </si>
  <si>
    <t>AJUSTE DE BANDA DE ALTERNADOR, LIMPIEZA DE BUJIAS Y DIAFRAGMA, OPERA COMPLETO</t>
  </si>
  <si>
    <t>APOYO POR FUGA EN LDD DE PS118, OPERA SOLO MOTOR POR INDICACIONES DE OPS</t>
  </si>
  <si>
    <t>PARO POR TEMPERATURA, LIGERO JUEGO EN BOMBA DE AGUA, REQUIERE REMPLAZO, LAVADO DE RADIADOR, OPERA COMPLETO</t>
  </si>
  <si>
    <t>INSPECCIÓN A MCI SE DETECTA ALTERNADOR DAÑADO, REMPLAZO POR UN ALTERNADOR NUEVO PROPORCIONADO POR PJP4, QUEDA OPERANDO CON UN VOLTAJE DE 14.2 , COMPLETO</t>
  </si>
  <si>
    <t>APOYO A CUADRILLA DE SOLDADURA EN ALINEACION PARA REPARACION DE LINEA DE 4"Ø</t>
  </si>
  <si>
    <t>RESGUARDOO DE MOTOR ARROW</t>
  </si>
  <si>
    <t>PROVIENE DE PSN252</t>
  </si>
  <si>
    <t>REPARACION DE LINEA DE 4"Ø</t>
  </si>
  <si>
    <t xml:space="preserve"> RESTABLECIMIENTO DE MCI Y UBM</t>
  </si>
  <si>
    <t>CORRECCION DE FUGA EN PANEL DE RADIADOR, OPERA COMPLETO</t>
  </si>
  <si>
    <t>AJUSTE DE BANDA DE ALTERNADOR, SE ENCONTRO TERMINAL DE ALTERNADOR DAÑADA, SE COLOCA UNA RECUPERADA, SE PUSO A 1.1 EPM, OPERA COMPLETO</t>
  </si>
  <si>
    <t>PARO DE EMERGENCIA ACTIVADO POR POSIBLE TEMPERATURA, AJUSTE DE EPM DE 1.7 A 1.2, OPERA COMPLETO</t>
  </si>
  <si>
    <t>PSN636</t>
  </si>
  <si>
    <t>PARO POR ALTA TEMPERATURA, LAVADO DE RADIADOR, OPERA COMPLETO</t>
  </si>
  <si>
    <t>PARO POR ALTA TEMPERATURA, AJUSTE DE BANDA DE ALTERNADOR, REQUIERE LAVADO DE RADIADOR, OPERA COMPLETO</t>
  </si>
  <si>
    <t>PARO POR ALTA TEMPERATURA, INSPECCION DE BANDA DE ALTERNADOR, REQUIERE LAVADO DE RADIADOR, OPERA COMPLETO</t>
  </si>
  <si>
    <t>CHAROLA DE ESTOPERO CON HIDROCARBURO, SE DREN, OPERA COMPLETO</t>
  </si>
  <si>
    <t>AJUSTE DE TOMA DE FUERZA, QUEDA FUERA DE OPERACIÓN</t>
  </si>
  <si>
    <t>PRESENTA UN INCREMENTO DE TEMPERATURA DE 100 GRADOS FAHRENHEIT A 165 EN 4 MINUTOS, SIN FALLA APARENTE, OPERA COMPLETO</t>
  </si>
  <si>
    <t>FALSO EN ALIMENTACIÓN DE ALTRONIC, INSPECCION DE ARNESES, REVISION DE BOMBA DE AGUA ENCONTRANDO NORMAL, OPERA COMPLETP MOTOR Y UNIDAD.</t>
  </si>
  <si>
    <t>SE REALIZO SUMINISTRO DE ACEITE A BOMBA CENTRIFUGA, AGREGANDO 1  LITRO  DE ACEITE SAE 50.</t>
  </si>
  <si>
    <t>SE ENCONTRO FUERA DE OPERACIÓN , SE ENCONTRO CON BAJAS RPM , SE REALIZA LIMPIEZA DE BUJIAS, SE AGREGAN 3 LITROS DE ACEITE, NIVEL DE ANTICONGELANTE OK, OPERANDO COMPLETO.</t>
  </si>
  <si>
    <t>SE ENCONTRO FUERA DE OPERACIÓN , SE ENCONTRO CON BAJO NIVEL DE ANTICONGELANTE, SE AGREGARON 5 LTS DE ANTICONGELANTE  Y 4 LTS DE ACEITE SAE 50, SE REALIZO LIMPIEZA DE BUJIAS, SE INSPECCIONA BANDA DE ALTERNADOR, SE RESTABLECE OPERANDO COMPLETO.</t>
  </si>
  <si>
    <t>SE ENCONTRO FUERA DE OPERACIÓN , SE ENCONTRO CON BAJO NIVEL DE ANTICONGELANTE, SE AGREGARON 4 LTS DE ANTICONGELANTE,  SE RESETEA PANEL DE CONTROL DE LA UNIDAD, SE RESTABLECE OPERANDO COMPLETO.</t>
  </si>
  <si>
    <t>SE ENCONTRO MOTOR FUERA DE OPERACIÓN , SE AGREGAN 3 LITROS DE ACEITE,  NO PRESENTA FALLO APARENTE, OPERANDO COMPLETO.</t>
  </si>
  <si>
    <t>SE REALIZA REVISION, NO CUENTA CON MARCHA, REQUIERE INSTALACION DE MARCHA, QUEDA FUERA DE OPERACIÓN</t>
  </si>
  <si>
    <t>SE ENCONTRO MOTOR FUERA DE OPERACIÓN ,  SE REALIZA LIMPIEZA DE BUJIAS, SE AGREGAN 7 LITROS DE ACEITE SAE 50, SE REGULA PRESION DE GAS, NIVEL DE ANTICONGELANTE OK,  SE RESTABLECE  OPERANDO COMPLETO.</t>
  </si>
  <si>
    <t>LAVADO DE RADIADOR DE MOTOR</t>
  </si>
  <si>
    <t>CALIBRACION A VALVULA DE SEGURIDAD DE SEP 2</t>
  </si>
  <si>
    <t>PRESENTA DAÑO EN CUERPO DE VALVULA, ROSCA DE SALIDA, QUEDA OPERANDO</t>
  </si>
  <si>
    <t>MANTENIMIENTO Y CALIBRACION DE VALVULA CONTROL DE GAS SALIDA A QUEMADOR</t>
  </si>
  <si>
    <t>QUEDA A 4.6 KM/CM2</t>
  </si>
  <si>
    <t>CALIBRACION A INDICADOR DE PRESION MANOMETRO
PI-111</t>
  </si>
  <si>
    <t>CALIBRACION A INDICADOR DE PRESION MANOMETRO
PI-106</t>
  </si>
  <si>
    <t>CALIBRACION A INDICADOR DE PRESION MANOMETRO
PI-109</t>
  </si>
  <si>
    <t>CALIBRACION A INDICADOR DE PRESION MANOMETRO
PI-103</t>
  </si>
  <si>
    <t>MCANICO 1</t>
  </si>
  <si>
    <t>PARO POR BAJAS RPM, AJUSTE DE PRESION DE GAS TR, OPERA COMPLETO</t>
  </si>
  <si>
    <t>SE AGREGARON 5 LTS DE ANTICONGELANTE, MOTOR NO CUENTA CON MARCHA, SE RECUPERA UNA PARA ARRANQUE DE MCI, OPERA COMPLETO</t>
  </si>
  <si>
    <t>LIMPIEZA DE DIAFRAGMA, REQUIERE LAVADO DE RADIADOR, OPERA COMPLETO</t>
  </si>
  <si>
    <t>AJUSTE DE BANDA DE ALTERNADOR, PARO POR TEMPERATURA , REQUIERE LAVADO DE RADIADOR, OPERA COMPLETO</t>
  </si>
  <si>
    <t>REQUIERE CAMBIO DE BANDA DE ALTERNADOR</t>
  </si>
  <si>
    <t>BANDAS C-112 REQUIERE REMPLAZO</t>
  </si>
  <si>
    <t>REMPLAZO DE MARCHA COLOCANDO UNA PROPORCIONADA POR PJP4, OPERA COMPLETO</t>
  </si>
  <si>
    <t>RECUPERACION DE BANDAS C-144</t>
  </si>
  <si>
    <t>POZO FUERA DE OPERACIÓN</t>
  </si>
  <si>
    <t>REMPLAZO DE BANDAS C-144 POR DAÑOO. COLOCACIION DE 3 BANDAS RECUPERADAS DE PSN158, LIMPIEZA DE BUJIAS, OPERA COMPLETO</t>
  </si>
  <si>
    <t>TENSION DE BANDA DE ALTERANDOR</t>
  </si>
  <si>
    <t>PARO POR BAJAS RPM, LIMPIEZA DE BUJIAS, AJUSTE A 1.3 EPM, OPERA COMPLETO</t>
  </si>
  <si>
    <t>REMPLAZO DE BOMBA DE AGUA PROPORCIONADA POR PJP4, SE AGREGARON 18 LITROS DE ANTICONGELANTTE, OPERA COMPLETO</t>
  </si>
  <si>
    <t>SE ENCONTRÓ FUERA DE OPERACIÓN POR ROBO DE SILENCIADORES, SE INSTALA TAPÓN DE RADIADOR RECUPERADO EN PS695, OPERA COMPLETO MOTOR Y UNIDAD SIN SILENCIADOR</t>
  </si>
  <si>
    <t>APOYO EN PUESTA EN MARCHA POR TRABAJOS DE SOLDADURA, OPERA COMPLETO</t>
  </si>
  <si>
    <t>REMPLAZO DE RADIADOR PROPORCIONADO POR PJP4, SE AGREGARON 18 LITROS DE ANTICONGELANTTE, OPERA COMPLETO</t>
  </si>
  <si>
    <t>HABILITADO DE MOTOR ARROW</t>
  </si>
  <si>
    <t>RETIRO DE MCI ARROW: P-5441.CLC, INSTALACIION DE MCI: KGA54L004</t>
  </si>
  <si>
    <t>APOYO EN PUESTA EN MARCHA POR LAVADO DE RADIADOR</t>
  </si>
  <si>
    <t>INSTALACION DE MOTOR ARROW PROVENIENTE DE PSN291</t>
  </si>
  <si>
    <t>MCI ARROW: P-5441.CLC, OPERA COMPLETO</t>
  </si>
  <si>
    <t>APOYO A MONTAJE EN CORTE Y RETIRO DE PROTECCIONES DE MOTOR</t>
  </si>
  <si>
    <t>APOYO EN RETIRO DE PROTECCION DE BOMBA DE AGUA</t>
  </si>
  <si>
    <t>RETIRO DE PROTECCION DE MARCHA</t>
  </si>
  <si>
    <t>RECUPERACION DE MATERIAL PARA FABRICACION DE PROTECCION DE CONTROLADOR DE CICLOS</t>
  </si>
  <si>
    <t>APOYO A MECANICO EN RETIRO Y COLOCACION DE PROTECCION DE RADIADOR</t>
  </si>
  <si>
    <t>PC190</t>
  </si>
  <si>
    <t xml:space="preserve">PSN6  </t>
  </si>
  <si>
    <t>CALIBRACION DE REGISTRADOR DE PRESION GAS SALIDA A COMPRESORAS PR-102</t>
  </si>
  <si>
    <t>CALIBRACION A INDICADOR DE PRESION PI-106</t>
  </si>
  <si>
    <t>CALIBRACION A INDICADOR DE PRESION PI-109</t>
  </si>
  <si>
    <t>MANTENIMIENTO A VALVULA REGULADORA DE PRESION PCV-102</t>
  </si>
  <si>
    <t>MANTENIMIENTO A VALVULA REGULADORA DE PRESION PCV-103</t>
  </si>
  <si>
    <t>PARO ACTIVADO DE CHAROLA DE ESTOPERO, OPERA COMPLETO</t>
  </si>
  <si>
    <t>PARO POR BAJAS RPM, LIMPIEZA DE BUJIAS, LIMPIEZA DE DIAFRAGMA, REQUUERE AJUSTE DE BAJA, OPERA COMPLETO</t>
  </si>
  <si>
    <t>SE INSPECCIONA SUMINISTRO DE GAS NO LLEGA GAS A CARBURADOR, SE LE DA PRESIÓN A REGULADOR DE ALTA PARA UN MEJOR FUNCIONAMIENTO, RETIRO DE UNA MANGUERA DE PULGADA POR ESTAR EN MAL ESTADO, QUEDANDO EXACTA LA DISTANCIA DE ALIMENTACIÓN. LIMPIEZA DE BUJIAS, QUEDA OPERANDO MOTOR Y UNIDAD.</t>
  </si>
  <si>
    <t>RESTABLECIMIENTO MONITOREANDO DURANTE 30 MIN, PRESENTANDO TEMPERATURA DE 95°C, REQUIERE LAVADO DE RADIADOR, OPERA COMPLETO</t>
  </si>
  <si>
    <t>SIN FALLA APARENTE, OPERA NORMAL</t>
  </si>
  <si>
    <t>RECUPERACION DE RETEN TRASERO DE MCI ARROW</t>
  </si>
  <si>
    <t xml:space="preserve">REMPLAZO DE RETEN TRASERO A MCI ARROW </t>
  </si>
  <si>
    <t>ACTIVIDAD DIFERIDA, RETEN NO ES COMPATIBLE, SE LLEVA A RESGUARDO A ALMACEN OPS</t>
  </si>
  <si>
    <t xml:space="preserve">REACOMODO DE MOTORES </t>
  </si>
  <si>
    <t>APOYO EN RETIRO DE PROTECCION DE MOTOR PARA RETIRO DE RETEN TRASERO</t>
  </si>
  <si>
    <t>MODIFICACION DE CHAROLA ECOLOGICA DE VPV</t>
  </si>
  <si>
    <t>CALIBRACION DE VALVULA DER SEGURIDAD PSV-110</t>
  </si>
  <si>
    <t>QUEDA A 18 KM/CM2</t>
  </si>
  <si>
    <t>CALIBRACION DE VALVULA DER SEGURIDAD PSV-106</t>
  </si>
  <si>
    <t>CALIBRACION DE VALVULA DE SEGURIDAD PSV-107</t>
  </si>
  <si>
    <t>QUEDA FUERA DE OPERACIÓN, NO CUENTA CON RESORTE</t>
  </si>
  <si>
    <t>CALIBRACION DE REGISTRADOR DE PRESION PR-100</t>
  </si>
  <si>
    <t>RESETEO DE PANEL DE CONTROL, DEPOSITO DE ESTOPERO CON LIQUIDO, SE DRENA, OPERA COMPLETO</t>
  </si>
  <si>
    <t>LIMPIEZA DE BUJIAS, CAMBIO DE FISICO DE PRESION POR UNO RECUPERADO, OPERA COMPLETO</t>
  </si>
  <si>
    <t>PARO POR TEMPERATURA, CUADRILLA DE ELECTRICOS LAVARON EL RADIADOR, OPERA COMPLETO</t>
  </si>
  <si>
    <t>REQUIERE CAMBIO DE FISICO DE PRESION, OPERA COMPLETO</t>
  </si>
  <si>
    <t>REQUIERE OTROS 3 LITROS PARA SU NIVEL OPTIMO</t>
  </si>
  <si>
    <t>RECUPERACION DE MANGUERA DE ALTA PRESION DE 1"</t>
  </si>
  <si>
    <t>SE INSPECCIÓN  NIVELES ENCONTRANDO BAJO NIVEL DE ANTICONGELANTE, SE INSPECCIONA SE DETECTA FUGA EN MANGUERA SUPERIOR DE BOMBA DE AGU, SE INSTALA UNA MANGUERA RECUPERADA DE ECSII Y SE CORRIGE FUGA, SE INTENTO RESTABLECER PRESENTANDO FALLO EN CABLEADO ELÉCTRICO, INSPECCIÓN DE SENSORES ENCONTRANDO ARNÉSES SULFATADOS, SE LIMPIAN SE CONECTAN, QUEDA OPERANDO COMPLETO</t>
  </si>
  <si>
    <t>REQUIERE OTROS 2 LITROS PARA SU NIVEL OPTIMO, OPERA COMPLETO</t>
  </si>
  <si>
    <t>RETIRO DE VALVULA DE PRESION Y VACIO PARA INSTALACION DE PRESA METALICA</t>
  </si>
  <si>
    <t>SE RETIRA PRESA Y SE LLEVA A RESGUARDO A ALMACEN OPS</t>
  </si>
  <si>
    <t>RESGUARDO DE PRESA METALICA DE CIA EXTERNA</t>
  </si>
  <si>
    <t>FABRICACION DE PROTECCION PARA PROTECCION DE CC</t>
  </si>
  <si>
    <t>FABRICACION DE MEDIA CAÑA PARA LIMPIEZA DE FILTROS DE BSNI</t>
  </si>
  <si>
    <t>CALIBRACION DE VALVULA DE SEGURIDAD PSV-110</t>
  </si>
  <si>
    <t>MANTENIMIENTO A REGULADOR DE PRESION PCV-103</t>
  </si>
  <si>
    <t>PSN333</t>
  </si>
  <si>
    <t>INSTALACION DE ALIMENTACION DE CONTROLADOR DE CICLOS Y VALVULA MOTORA</t>
  </si>
  <si>
    <t>SE APAGA COMPLETO MOTOR Y UNIDAD, SE INSPECCIONAN NIVELES DE MCI, NO MARCA NIVEL DE ACEITE EN BAYONETA, PERSONAL DE OPS NO AUTORIZA RELLENO, LIMPIEZA DE BUJÍAS, QUEDA FUERA DE OPERACIÓN MOTOR Y UNIDAD, INDICACIÓN DE PERSONAL DE OPS</t>
  </si>
  <si>
    <t>REQUIERE REMPLAZO DE BOMBA DE AGUA, OPERA COMPLETO</t>
  </si>
  <si>
    <t>MOTOR PRESENTA LIGERA FUGA DE ACEITE POR RETEN DELANTERO, OPERA COMPLETO</t>
  </si>
  <si>
    <t>MOTOR PRESENTA LIGERA FUGA DE ACEITE POR RETEN DELANTERO Y GOBERNADOR, REQUIERE REMPLAZO DE BALERO PILOTO, PRESENTA RUIDO, OPERA COMPLETO</t>
  </si>
  <si>
    <t>LIMPIEZA DE BUJIAS, MOTOR PRESENTA  FUGA POR GOBERNADOR, OPERA COMPLETO</t>
  </si>
  <si>
    <t>INSPECCION DE RADIADOR PRESENTANDO FUGA EN PANEL, SE CANCELA LÍNEA DEL PANEL QUEDANDO SIN FUGA, OPERA COMPLETO</t>
  </si>
  <si>
    <t xml:space="preserve">SE REALIZAN PRUEBAS EN ALIMENTACIÓN A MCI, SE DETECTA QUE EL GAS NO FLUYE DE MANERA ADECUADA, RETIRO DE MANGUERAS PARA SU INSPECCIÓN, EL SEPARADOR SE ENCONTRABA CON LIQUIDO, SE DRENA Y SE INSPECCIONA REGULADOR DE ALTA, REGULACION DE PRESIÓN PRESENTANDO DEFICIENCIA DE GAS, SE REALIZAN DE ARRANQUE Y SE AJUSTA A 1.2 EPM, QUEDA OPERANDO COMPLETO </t>
  </si>
  <si>
    <t>QUEDA FUERA DE OPERACIÓN POR DAÑO EN TOMA DE FUERZA</t>
  </si>
  <si>
    <t>SE ENCONTRARON CABLES SIN RECUBRIMIENTO, SE COLOCA CINTA DE AISLAR, PRESENTA VARIACION DE VOLTAJE DE 14.1 A 12.8, OPERA COMPLETO</t>
  </si>
  <si>
    <t>LIMPIEZA DE BUJIAS,OPERA COMPLETO</t>
  </si>
  <si>
    <t>PROBLEMA EN BAÑANCEO DE UNIDAD, ESTA DAÑADO LA TOMA DE FUERZA, REQIERE BAÑANCEO CON 4 CONTRAPESOS, OPERA COMPLETO</t>
  </si>
  <si>
    <t>REMPLAZO DE 2 BANDAS C-125 NUEVAS PROPORCIONADAS POR PJP4, OPERA COMPLETO</t>
  </si>
  <si>
    <t>CARGA DE TAMBORES CON PRODUCTO QUIMICO</t>
  </si>
  <si>
    <t>OLG PS128</t>
  </si>
  <si>
    <t>LDDPS130</t>
  </si>
  <si>
    <t>TRASIEGO DE PRODUCTO QUIMICO SECUESTRANTE</t>
  </si>
  <si>
    <t>GDO BSI</t>
  </si>
  <si>
    <t>RESGUARDO DE 12 TAMBORES DE PRODUCTO QUIMICO</t>
  </si>
  <si>
    <t>FABRICACION DE PROTECCION DE CONTROLADOR DE CICLOS</t>
  </si>
  <si>
    <t>INSTALLACION DE PROTECCION A CONTROLADOR DE CICLOS</t>
  </si>
  <si>
    <t>APOYO EN PUESTA EN MARCHA DE MOTOR Y UNIDAD</t>
  </si>
  <si>
    <t>PARO POR BAJO NIVEL DE ACEITE, OPERA COMPLETO</t>
  </si>
  <si>
    <t>REVISION DE MCI</t>
  </si>
  <si>
    <t>APOYO, POZO INTERMITENTE, QUEDA FUERA DE OPERACIÓN POR MARCHA DAÑADA</t>
  </si>
  <si>
    <t>SE AGREGARON 6 LTS DE ANTICONGELANTE, LIMPIEZA DE BUJIAS, OPERA COMPLETO</t>
  </si>
  <si>
    <t>CAMBIO DE ALIMENTACION DE GAS, SE CONECTA A PSN178, AJUSTE DE EPM A 1.2, OPERA COMPLETO</t>
  </si>
  <si>
    <t>SE COLOCA POLEA LOCA NUEVA PROPORCIONADA POR PJP4</t>
  </si>
  <si>
    <t>INTERMITENTE</t>
  </si>
  <si>
    <t xml:space="preserve">SE REALIZA LIMPIEZA DE BUJIAS </t>
  </si>
  <si>
    <t>MOTOR CON ALTO CONSUMO MOJA BUJIAS 1, 2, 3</t>
  </si>
  <si>
    <t>SE ENCONTRABAN PAROS DE EMERGENCIA ACTIVADOS, POSIBLE PARO POR TEMPERATURA</t>
  </si>
  <si>
    <t>BSSNI</t>
  </si>
  <si>
    <t>SE REALIZA LI Y SE DEJA OPERANDO COMPLETO</t>
  </si>
  <si>
    <t>SE AGREGAN 4 LITROS DE ANTICONGELANTE Y REALIZA LIMPIEZA DE BUJIAS</t>
  </si>
  <si>
    <t>SE RESTABLECE SIN FALLO APARENTE</t>
  </si>
  <si>
    <t>INSPECCION A MOTOR ELECTRICO 125 HP</t>
  </si>
  <si>
    <t>SE ENCUENTRA EMBOBINADO ATERRIZADO, QUEDA FUERA DE OPERACIÓN</t>
  </si>
  <si>
    <t>MANTENIMIENTO A CCM DE MOTOR ELECTRICO 125 HP</t>
  </si>
  <si>
    <t>CALIBRACION DE VALVULA DE SEGURIDAD PSV-108</t>
  </si>
  <si>
    <t>CALIBRACION DE VALVULA DE SEGURIDAD PSV-103</t>
  </si>
  <si>
    <t>QUEDA A 2 KG/CM2</t>
  </si>
  <si>
    <t>TDR PS691</t>
  </si>
  <si>
    <t xml:space="preserve">PS4  </t>
  </si>
  <si>
    <t>SE ENCONTRÓ FUERA DE OPERACIÓN POR BANDA MICRO V Y POLEA LOCA DE MOTOR DAÑADOS, REEMPLAZO POR 1 BANDA MICRO V NUEVA Y 1 POLEA LOCA NUEVA PROPORCIONADO POR PJP4, REQUIERE REMPLAZO DE BANDAS C-118, OPERA COMPLETO</t>
  </si>
  <si>
    <t>INSPECCION A MCI</t>
  </si>
  <si>
    <t>PRESENTA FALO EN ALTERNADOR, REQUIERE REMPLAZO, QUEDA FUERA DE OPERACIÓN</t>
  </si>
  <si>
    <t>LIGERO JUEGO EN POLEA, ALTERNADOR NO TIENE PROTECCIÓN, APOYO PUESTA EN MARCHA POR INTERMITENCIA, OPERA COMPLETO MOTOR Y UNIDAD</t>
  </si>
  <si>
    <t>SE AGREGARON 50 LITROS DE ACEITE HIDRAULICO PROPORCIONADO POR OPS, PERO FALTA RELLENAR PARA UN NIVEL OPTIMO, SENSOR SUPERIOR NO REALIZA EL CAMBIO, OPERA SOLO MOTOR</t>
  </si>
  <si>
    <t>SE DETECTA EMULSION EN ANTICONGELANTE, QUEDA FUERA DE OPERACIÓN</t>
  </si>
  <si>
    <t>CAMBIO DE ALIMENTACION DE GAS TR, SE CONECTA A SU MISMO POZO, SIN FALLO APARENTE, OPERA COMPLETO</t>
  </si>
  <si>
    <t>SE DETECTA HURTO DE CABLEADO DE ESTOPERO ECOLOGICO, SE RECUPERA CABLEADO DE PPB286, QUEDA OPERANDO COMPLETO</t>
  </si>
  <si>
    <t>INSPECCIÓN, DETECTANDO DAÑO EN ALTERNADOR SE RETIRA PROTECCIÓN MANUALMENTE, INSTALACIÓN DE UN ALTERNADOR REPARADO PROPORCIONADO POR PJP4, QUEDA OPERANDO CON 14.2 DE VOLTAJE OPERA MOTOR Y UNIDAD, QUEDA PENDIENTE LA INSTALACIÓN DE LA PROTECCIÓN</t>
  </si>
  <si>
    <t>REQUIERE REMPLAZO DE BALERO PILOTO</t>
  </si>
  <si>
    <t>REQUIERE REMPLAZO DE RETEN DE CIGÜEÑAL DELANTERO POR DAÑO Y PERDIDA DE ACEITE</t>
  </si>
  <si>
    <t>REQUIERE INSTALACION DE ESCAPE SILENCIADOR, FUE HURTADO</t>
  </si>
  <si>
    <t>APOYO POR TRABAJOS DE PRODUCCION, OPERA COMPLETO</t>
  </si>
  <si>
    <t>SE AGREGARON 50 LITROS DE ACEITE HIDRAULICO PROPORCIONADO POR OPS, REQUIERE REPARACION DE VALVULA DE 2" SE ENCUENTRA CON LIGERA FUGA, OPERA COMPLETO</t>
  </si>
  <si>
    <t>RETIRO DE MOTOR ARROW PARA INSTALAR EN PSN291</t>
  </si>
  <si>
    <t>RECUPERACION DE MATERIAL PARA ELABORACION DE PROTECCIONES</t>
  </si>
  <si>
    <t>PS120</t>
  </si>
  <si>
    <t>INSTALACION Y DETALLES EN PROTECCION DE CONTROLADOR DE CICLOS</t>
  </si>
  <si>
    <t>RETIRO DE CAJA DE CONEXIONES DE MOTOR ELECTRICO</t>
  </si>
  <si>
    <t>MANTENIMIENTO A SISTEMA DE TIERRAS FISICAS DE SEPARADOR 8A</t>
  </si>
  <si>
    <t>MEDICIÓN CON GROUND TESTER 0.019 OHMS.</t>
  </si>
  <si>
    <t>MANTENIMIENTO A SISTEMA DE TIERRAS FISICAS DE SEPARADOR 1</t>
  </si>
  <si>
    <t>MEDICIÓN CON GROUND TESTER 0.013 OHMS.</t>
  </si>
  <si>
    <t>MANTENIMIENTO A SISTEMA DE TIERRAS FISICAS DE SEPARADOR 4</t>
  </si>
  <si>
    <t>MEDICIÓN CON GROUND TESTER 21.1 OHMS.</t>
  </si>
  <si>
    <t>MANTENIMIENTO A SISTEMA DE TIERRAS FISICAS DE SEPARADOR 5A</t>
  </si>
  <si>
    <t>MEDICIÓN CON GROUND TESTER 1.24 OHMS.</t>
  </si>
  <si>
    <t>AJUSTE DE ESPARRAGOS EN VALVULA DE PRESION Y VACIO</t>
  </si>
  <si>
    <t>REQUIERE REMPLAZO DE EMPAQUE Y COLOCACION DE NEOPRENO</t>
  </si>
  <si>
    <t>COLOCACION DE CONTROLADOR DE CICLOS Y TUBBING DE ALIMENTACION HACIA VALVULA MOTORA</t>
  </si>
  <si>
    <t>REVISION DE VALVULA MOTORA POR PASE DE GAS, REMPLAZO DE SELLO MOVIL Y FIJO POR UNO RECUPERADO, QUEDA OPERANDO EN PRESENCIA DE OPS</t>
  </si>
  <si>
    <t>CAMBIO DE POLEA DE 6" POR UNA POLEA DE 4" RECUPERADA DE ALMACEN OPS, SE ALINEA POLEA DE MOTOR A REDUCTOR DE VELOCIDAD, AJUSTE DE TORNILLERIA, SE PRUEBA ARRANQUE SIN ÉXITO, TOMA DE FUERZA DAÑADA, QUEDA FUERA DE OPERACIÓN MOTOR Y UNIDAD</t>
  </si>
  <si>
    <t>CAMBIO DE RETEN TRASERO, INSTALACION DE BASE DE RETEN, INSTALACION DE VOLANTE, TOMA DE FUERZA, QUEDA EN CONDICIONES</t>
  </si>
  <si>
    <t>APOYO POR TRABAJOS DE MONTAJE, LIMPIEZA DE BUJIAS, OPERA COMPLETO</t>
  </si>
  <si>
    <t>SE AGREGARON 6 LTS DE ANTICONGELANTE. POZO INTERMITENTE, LIMPIEZA DE BUJIAS, REQUIERE REMPLAZO DE BOMBA DE AGUA, OPERA COMPLETO</t>
  </si>
  <si>
    <t>LIMPIEZA DE BUJIAS, UNIDAD TRABAJA CON UNA BANDA C-112,  OPERA COMPLETO</t>
  </si>
  <si>
    <t xml:space="preserve">INSPECCIÓN A ELECTROVÁLVULAS, SE RETIRAN ENCONTRANDO SULFATADO LOS PINES, SE LIMPIAN Y RETIRA TABLILLA DE ELECTROVÁLVULAS, LIMPIEZA DE LAS TERMINALES SE ENCONTRARON SULFATADOS, SE CONTINÚA CON LAS INSPECCIÓN EN TABLERO DE CONTROLES DE LA UNIDAD, SE REALIZAN PRUEBAS PRESENTANDO POSIBLE DAÑO EN TARJETA DIRECCIONAL, OPERA SOLO MOTOR. </t>
  </si>
  <si>
    <t>CAMBIO DE PARAMETROS A UNIDAD</t>
  </si>
  <si>
    <t>CAMBIO DE PARAMETROS, EPM DE 1.5 A 1.2, OPERA COMPLETO</t>
  </si>
  <si>
    <t>SE ENCONTRÓ FUERA DE OPERACIÓN POR TOMA DE FUERZA, SE RETIRA TOMA DE FUERZA DAÑADA  Y PLATO CREMALLERA, SE COLOCA PLATO CREMALLERA Y TOMA DE FUERZA RECUPERADA DE ALMACÉN OPS, SE COLOCAN PROTECCIÓNES SE ALINEA Y SE TENSA MCI SE, AJUSTE DE 1.6 EPM, OPERA COMPLETO MOTOR Y UNIDAD</t>
  </si>
  <si>
    <t>RECUPERACION Y PLATO CREMALLETRO EN ALMACEN OPS</t>
  </si>
  <si>
    <t xml:space="preserve">RSGUARDO DE MOTOR ARROW </t>
  </si>
  <si>
    <t>MCI PROVIENE DE PSN291, CARGA DE MOTOR ELECTRICO NUEVO</t>
  </si>
  <si>
    <t>CAMBIO DE MOTOR ELECTRICO</t>
  </si>
  <si>
    <t>ACTIVIDAD DIFERIDA POR ACOPLAMIENTO SIN COMPATIBILIDAD, POR INDICACIONES DE OPS SE LLEVAN LOS 2 MOTORES A ALMACEN OPS</t>
  </si>
  <si>
    <t>RESGUARDO DE DOS MOTORES ELECTRICOS</t>
  </si>
  <si>
    <t>CARGA DE MOTOR PARA INSTALAR EN PSN36</t>
  </si>
  <si>
    <t>COLOCACION DE MOTOR ARROW</t>
  </si>
  <si>
    <t>INSTALACION DE MOTOR ARROW P-5498 CLC</t>
  </si>
  <si>
    <t>INSPECCION Y TOMA DE MEDIDAS EN BOMBA CENTRIFUGA</t>
  </si>
  <si>
    <t>RECUPERACION DE MATERIAL PARA FABRICACION DE BASE DE MOTOR</t>
  </si>
  <si>
    <t>APOYO A MECANICO EN CORTE Y SOLDADURA EN PROTECCION DE TOMA DE FUERZA</t>
  </si>
  <si>
    <t>INSTALLACION Y CONEXION DE MOTOR ELECTRICO EN BOMBA CENTRIFUGA</t>
  </si>
  <si>
    <t>INSTALACION DE INDICADOR DE NIVEL A TV-1</t>
  </si>
  <si>
    <t>MANTENIMIENTO Y CALIBRACION A PSV-108A</t>
  </si>
  <si>
    <t>LIMPIEZA DE DIAFRAGMA Y BUJIA, REMPLAZO DE BOMBA DE AGUA POR UNA REPARADA PROPORCIONADA POR PJP4, SE AGREGARON 15 LTS DE ANTICONGELANTE, OPERA COMPLETO</t>
  </si>
  <si>
    <t>RECUPERACION DE TARJETA DE CAMBIOS DE VALVULAS, BOBINAS SOLENOIDE</t>
  </si>
  <si>
    <t>INSPECCIÓN DE CABLEADO Y TARJETA DE BANCO DE VÁLVULA, SE ENCONTRÓ DAÑADA Y 1 BOBINA CALIENTE, SE REALIZA CAMBIO POR 1 TARJETA Y 2 BOBINAS RECUPERADOS DEL PS107, FALTA NIVEL DE ACEITE HIDRÁULICO, UNIDAD PRESENTA FUGA POR VÁLVULA DE 1" Y POR SELLOS DEL PISTÓN, OPERA COMPLETO MOTOR Y UNIDAD</t>
  </si>
  <si>
    <t>LIMPIEZA DE BUJIA</t>
  </si>
  <si>
    <t>INSTALACION DE MARCHA REPARADA PROPORCIONADA POR PJP4, OPERA COMPLETO</t>
  </si>
  <si>
    <t>LIMPIEZA DE PANAL DE RADIADOR</t>
  </si>
  <si>
    <t xml:space="preserve">SE INTENTA RESTABLECER SIN ÉXITO, SE CONTINÚA CON LA INSPECCIÓN DE CABLEADO ELÉCTRICO DETECTANDO AUSENCIA DE CHISPA, SE REALIZAN PRUEBAS PRESENTANDO DAÑO EN SENSOR DE CIGÜEÑAL, REMPLAZO POR UNO RECUPERADO DE ECSII, OPERA MOTOR Y UNIDAD </t>
  </si>
  <si>
    <t>BOMBA DE AGUA DAÑADA, REMPLAZO DE BOMBA DE AGUA POR UNA REPARADA PROPORCIONADA POR PJP4, SE AGREGARON 15 LTS DE ANTICONGELANTE, OPERA COMPLETO</t>
  </si>
  <si>
    <t>INSPECCION A MOTOR CUMMINS</t>
  </si>
  <si>
    <t xml:space="preserve">LIMPIEZA DE POSTES DE BATERÍA, SE ENCONTRARON SULFATADOS, INSPECCIÓN DE MOTOR CUMMINS, ENCONTRANDO CON FALSO EN FUSIBLE DE TABLERO DE CONTROL, SE REALIZÓ AJUSTE DE PORTA FUSIBLE Y SE REALIZA PRUEBA DE ARRANQUE QUEDANDO EN CONDICIONES OPERABLES </t>
  </si>
  <si>
    <t>TRASIEGO DE COMBUSTIBLE DE CONTENDOR A DEPOSITO DE DIESEL DE BSNI</t>
  </si>
  <si>
    <t>TRASIEGO MANUAL DE 410 LITROS DE DIESEL</t>
  </si>
  <si>
    <t>APOYO A CIA EXTERNA EN CARGA DE MOTOR ARROW</t>
  </si>
  <si>
    <t>YA EN SITIO SE CARGO MOTOR ELECTRICO A BSNI</t>
  </si>
  <si>
    <t>COLOCACION DE MOTOR ELECTRICO</t>
  </si>
  <si>
    <t>APOYO A INSTRUMENTACION EN RETIRO E INSTALACION DE 
PSV-108A</t>
  </si>
  <si>
    <t>ELABORACION E INSTALACION DE PATIN DE MOTOR DE BOMBA CENTRIFUGA</t>
  </si>
  <si>
    <t>INSTALACION Y CONEXION DE MOTOR ELECTRICO EN BOMBA CENTRIFUGA</t>
  </si>
  <si>
    <t>PUESTA EN OPERACIÓN Y MONITOREO PRESENTANDO CALENTAMIENTO EN UNA FASE, SE RETIRA EMPALMES PARA MODIFICACION DE REGISTRO</t>
  </si>
  <si>
    <t>MANTENIMIENTO A REGULADOR DE PRESION PCV-106</t>
  </si>
  <si>
    <t>MANTENIMIENTO A REGULADOR DE PRESION PCV-104</t>
  </si>
  <si>
    <t>CALIBRACION A INDICADOR DE PRESION DE GAS PI-112</t>
  </si>
  <si>
    <t>QUEDA FUERA DE OPERACIÓN POR DAÑO INTERNO</t>
  </si>
  <si>
    <t>MANTENIMIENTO A ELEMENTO DE TEMPERATURA TE-100</t>
  </si>
  <si>
    <t>MANTENIMIENTO A ELEMENTO DE TEMPERATURA TI-100</t>
  </si>
  <si>
    <t>MANTENIMIENTO A VALVULA SALIDA A ECSII PCV-101</t>
  </si>
  <si>
    <t>REMPLAZO DE BOMBA DE AGUA POR DAÑO,COLOCACION DE UNA REPARADA PROPORCIONADA POR PJP4, SE AGREGARON 18 LITROS DE ANTICONGELANTE, OPERA COMPLETO</t>
  </si>
  <si>
    <t>PARO POR TEMPERATURA, POSIBLE REQUERIMIENTO DE REMPLAZO DE RADIADOR</t>
  </si>
  <si>
    <t>FALSO CONTACTO EN PUENTE DE ALTERNADOR, SE ENCONTRO DISPLAY SIN MANDAR IMAGEN, REQUERE REMPLAZO, OPERA COMPLETO</t>
  </si>
  <si>
    <t>SE AGREGARON 5 LTS DE ANTICONGELANTE, LIMPIEZA DE BUJIAS, OPERA COMPLETO</t>
  </si>
  <si>
    <t>REVISION DE EPM QUERIENDO AJUSTAR DE 1.2 A 1.9 PERO NO ES POSIBLE, QUEDA EN EL MISMO PARAMETRO, OPERA COMPLETO</t>
  </si>
  <si>
    <t>LIMPIEZA DE BUJIAS, AJUSTE DE MARCHA, OPERA COMPLETO</t>
  </si>
  <si>
    <t>POSIBLE PARO POR TEMPERATURA, OPERA COMPLETO</t>
  </si>
  <si>
    <t>APOYO A INSTRUMENTACION EN ALINEACION DE MOTOR ELECTRICO</t>
  </si>
  <si>
    <t>RETIRO DE MOTOR ARROW PARA INSTALAR EN PS678</t>
  </si>
  <si>
    <t>RETIRO DE MOTOR PARA INSTALAR EN PS696</t>
  </si>
  <si>
    <t>REPARACION DE FILTROS TIPO CANASTA F01 Y F02</t>
  </si>
  <si>
    <t>BARRENO DE 4" PARA INTRODUCCION TUBERIA CONDUIT EN CAJA DE REGISTRO DE MOTOR ELECTRICO 150 HP DE BOMBA CENTRIFUGA</t>
  </si>
  <si>
    <t>INSPECCION A MOTOR ELECTRICO</t>
  </si>
  <si>
    <t>QUEDA EN CONDICIONES</t>
  </si>
  <si>
    <t>LUBRICACION DE MOTOR ELECTRICO</t>
  </si>
  <si>
    <t>APLICACIÓN DE GRASA SELLANTE EN VASTAGO DE VALVULA DE TR</t>
  </si>
  <si>
    <t>QUEDA SIN PRESENTAR LIQUEO</t>
  </si>
  <si>
    <t>REVISION DE VALVULA MOTORA Y CONTROLADOR DE CICLOS</t>
  </si>
  <si>
    <t>FALLO EN CONTROLADOR, CRATULA NO MANDA SEÑAL A SOLENOIDE, REQUIERE REMPLAZO</t>
  </si>
  <si>
    <t>PARO AUTOMATICO ACTIVADO, OPERA CON 100° DE TEMPERATURA,  INSPECCION DE RADIADOR, NO HAY CIRCULACION, REQUIERE REMPLAZO DE BOMBA DE AGUA, OPERA COMPLETO</t>
  </si>
  <si>
    <t>RESETEO DE PANEL DE CONTROL, NIVEL BAJO DE ACEITE HIDRAULICO, OPERA COMPLETO</t>
  </si>
  <si>
    <t>PARO POR TEMPERATURA, SE AGREGARON 5 LITROS DE ANTICONGELANTE</t>
  </si>
  <si>
    <t>LIMPIEZA DE BUJIAS, MOTOR OPERA CON 1 BANDA C-112 DAÑADA, OPERA COMPLETO</t>
  </si>
  <si>
    <t>AJUSTE DE EPM A 1.2, OPERA COMPLETO</t>
  </si>
  <si>
    <t>CAMBIO DE POLEAS A MOTOR ARROW</t>
  </si>
  <si>
    <t>RETIRO DE POLEA DE 6" Y COLOCACION DE POLEA DE 4"</t>
  </si>
  <si>
    <t>RETIRO DE POLEA DE 4" Y COLOCACION DE POLEA DE 6"</t>
  </si>
  <si>
    <t>MONITOREO EN BAJA Y ALTA, POR 15 MINUTOS, SIN PRESENTAR FALLO, QUEDA EN CONDICIONES OPERATIVAS</t>
  </si>
  <si>
    <t>MOTOR SE ENCONTRO CON FUGA CONSIDERABLE EN SELLOS DE PISTON, QUEDA FUERA DE OPERACIÓN</t>
  </si>
  <si>
    <t>BALANCEO DE UBM CONVENCIONAL</t>
  </si>
  <si>
    <t>RETIRO DE DOS CONTRAPESOS DE #7</t>
  </si>
  <si>
    <t>RESGUARDO DE MCI DAÑADO, RECUPERACION DE DOS POLEAS DE MASA FIJA</t>
  </si>
  <si>
    <t>ACTIVIDAD DIFERIDA POR  SOLICITUD DE ACTIVIDADES EN PA175</t>
  </si>
  <si>
    <t>COLOCACION DE CADENA EN ACCESO A MP</t>
  </si>
  <si>
    <t>APOYO A PROPIETARIO EN SOLDADURA DE CORRALERA DE MP</t>
  </si>
  <si>
    <t>PARO POR BAJAS RPM, NIVELES BIEN, OPERA COMPLETO</t>
  </si>
  <si>
    <t>QUEDA FUERA DE OPERACIÓN POR DAÑO EN ALTERNADOR</t>
  </si>
  <si>
    <t>AJUSTE DE EMBRAGUE DE TOMA DE FUERZA, OPERA COMPLETO</t>
  </si>
  <si>
    <t>BAJO NIVEL DE ANTICONGELANTE, QUEDA FUERA DE OPERACIÓN POR DAÑO EN BOMBA DE AGUA</t>
  </si>
  <si>
    <t>LIMPIEZA DE RESET MURPHY, SE CORRIGE FALSO CONTACTO EN FUSIBLE DE RESET, OPERA COMPLETO</t>
  </si>
  <si>
    <t>PS291</t>
  </si>
  <si>
    <t>SE ENCONTRO FUERA DE OPERACIÓN POR BANDAS DAÑADAS, SE COLOCAN 2 PIEZAS BANDAS C-112, SE INSPECCIONAN NIVELES OK, SE OPERA MOTOR Y UNIDAD COMPLETO, , PROGRAMAR CAMBIO DE VALERO PILOTO POR RUIDO.</t>
  </si>
  <si>
    <t>SE ENCONTRO FUERA DE OPERACIÓN POR ALTERNADOR DAÑADO, SE RETIRA PROTECCION MANUALMENTE, SE COLOCA ALTERNADOR  REPARADO UNA PIEZA SUMINISTRADO POR PJP4, SE INSPECCIONA BANDA DE ALTERNADOR, NIVELES OK, SE OPERA COMPLETO.</t>
  </si>
  <si>
    <t>SE ENCONTRO FUERA DE OPERACIÓN POR INTERMITENCIA, SE INSPECCIONAN NIVELES DE MOTOR OK SE OPERA COMPLETO.</t>
  </si>
  <si>
    <t>SE ENCONTRO FUERA DE OPERACIÓN POR BAJO NIVEL DE ACEITE, SE AGREGARON 5 LITROS DE ACEITE SAE 50, SE INSPECCIONAN BANDAS MICRO V , SE INSPECCIONA MCI, SE OPERA COIMPLETO.</t>
  </si>
  <si>
    <t>SE ENCONTRO FUERA DE OPERACIÓN POR BANDAS C-225 DAÑADAS, SE INSPECCIONAN NIVELES OK, SE VA A PROGRAMAR CAMBIO DE BANDAS DAÑADAS CON CUADRILLA DE APOYO. UNIDAD QUEDA FUERA DE OPERACIÓN.</t>
  </si>
  <si>
    <t>REVISION DE MOTOR ELECTRICO 150 HP</t>
  </si>
  <si>
    <t>SE DESACOPLA Y SE LOCALIZA RUIDO EXTRAÑO EN AMBOS BALEROS. POSIBLE CAUSA DE DAÑÓ SOBRECALENTAMIENTO CON TIEMPO PROLONGADO DE OPERACIÓN. SE REALIZA BLOQUEO CON CANDADO EN INTERRUPTOR PRINCIPAL Y SE PROCEDE A RETIRAR CINTAS AISLANTES DE TERMINALES. QUEDAN PUNTAS DESCONECTADAS DEL MOTOR.</t>
  </si>
  <si>
    <t>LIMPIEZA Y LAVADO DE RADIADOR</t>
  </si>
  <si>
    <t>REMPLAZO DE BOMBA DE AGUA POR DAÑO,COLOCACION DE UNA REPARADA PROPORCIONADA POR PJP4, SE AGREGARON 15 LITROS DE ANTICONGELANTE, OPERA COMPLETO</t>
  </si>
  <si>
    <t>LIMPIEZA DE BUJIAS, BOMBA DE AGUA REQUIERE REMPLAZO POR LIGERO JUEGO, OPERA COMPLETO</t>
  </si>
  <si>
    <t>APOYO, POR TRABAJOS DE LAVADO DE RADIADOR</t>
  </si>
  <si>
    <t>INSPECCION DE ACOPLAMIENTO DE BOMBA CENTRIFUGA</t>
  </si>
  <si>
    <t>QUEDA FUERA DE OPERACIÓN POR DAÑO EN BALEROS DE MOTOR ELECTRICO</t>
  </si>
  <si>
    <t>RESGUARDO DE CONTRAPESOS DE #7</t>
  </si>
  <si>
    <t>PROVIENEN DE PSN209</t>
  </si>
  <si>
    <t>INSTALACION DE BANDAS C-225 A UBM CONVENCIONAL</t>
  </si>
  <si>
    <t>CARGA DE 8 TAMBORES DE PRODUCTO QUIMICO CRONOX</t>
  </si>
  <si>
    <t>CBN SEG B-H</t>
  </si>
  <si>
    <t>TRASIEGO DE 2 TAMBORES</t>
  </si>
  <si>
    <t>OLG MPS549</t>
  </si>
  <si>
    <t>RESGUARDO DE 5 TAMBORES VACIOS Y 3 LLENOS DE PRODUCTO QUIMICO CRONOX</t>
  </si>
  <si>
    <t>APOYO A MONTAJE EN CORTE Y SOLDADURA DE TOLVA DE UBM</t>
  </si>
  <si>
    <t>APOYO A MECANICO EN RETIRO Y COLOCACION DE PROTECCION DE BOMBA DE AGUA</t>
  </si>
  <si>
    <t>FABRICACION DE PROTECCIONES PARA CONTROLADORES DE CICLOS</t>
  </si>
  <si>
    <t>AJUSTE DE BAJANTE DE PRODUCCION</t>
  </si>
  <si>
    <t>MECANICO1</t>
  </si>
  <si>
    <t>LIMPIEZA DE BUJIAS, QUEDA FUERA DE OPERACIÓN POR DAÑO EN MARCHA</t>
  </si>
  <si>
    <t>SE DETECTO TABLILLA DAÑADA, REMPLAZO POR UNA RECUPERADA EN PPB161, OPERA COMPLETO</t>
  </si>
  <si>
    <t>AJUSTE DE TOMA DE FUERZA ENCONTRANDO DAÑO INTERNO EN PASTAS, REQUIERE REPARACION DE TOMA DE FUERZA, QUEDA OPERANDO TEMPORALMENTE</t>
  </si>
  <si>
    <t>APOYO EN RETIRO E INSTALACION DE DISPLAY DE MOTOR CUMMINS</t>
  </si>
  <si>
    <t>LIMPIEZA DE BUJIAS, APOYO POR POZO INTERMITENTE</t>
  </si>
  <si>
    <t>REVISION DE UBM CONVENCIONAL</t>
  </si>
  <si>
    <t>REVISION DE COJINETE CENTRAL ENCONTRANDO RODAMIENTO DAÑADO</t>
  </si>
  <si>
    <t>CARGA DE TAMBORES CON PRODUCTO QUIMICO CRONOX</t>
  </si>
  <si>
    <t>OLG MPS539</t>
  </si>
  <si>
    <t>TRASIEGO DE 1 TAMBOR</t>
  </si>
  <si>
    <t>RESGUARDO DE TAMBORES VACIOS DE QUIMICO CRONOX</t>
  </si>
  <si>
    <t>REMPLAZO DE 2 BALEROS A MOTOR ELECTRICO DE BOMBA CENTRIFUGA, QUEDA PENDIETE PRUEBA DE OPERACIÓN</t>
  </si>
  <si>
    <t>MANTENIMIENTO A VALVULA REGULADORA DE PRESION</t>
  </si>
  <si>
    <t>MANTENIMIENTO A INDICADOR DE TEMPERATURA 8A</t>
  </si>
  <si>
    <t>MANTENIMIENTO A INDICADOR DE NIVEL 8A</t>
  </si>
  <si>
    <t>CALIBRACION A INDICADOR DE PRESION MANOMETRO 8A</t>
  </si>
  <si>
    <t>LIMPIEZA DE BUJIAS, APOYO POR POZO INTERMITENTE, OPERA COMPLETO</t>
  </si>
  <si>
    <t>INSPECCION DE RADIADOR, NO HAY CIRCULACION DE REFRIGERANTE, OPERA COMPLETO</t>
  </si>
  <si>
    <t>SE INSPECCIÓN DE CAJA DE CONTROL ,NO ACTIVA EN AUTOMÁTICO, TARJETA DAÑADA, SE DEJA DESCONECTADO CABLE DE CORRIENTE, NIVEL DE ACEITE HIDRÁULICO BAJO, SE DEJA OPERANDO SOLO MOTOR, PISTON FUERA DE OPERACIÓN</t>
  </si>
  <si>
    <t>PARO POR  BAJAS RPM, LIMPIEZA DE BUJIAS</t>
  </si>
  <si>
    <t>PARO POR BAJAS RPM, AJUSTE DE EPM DE 0.7 A 1.1, OPERA COMPLETO</t>
  </si>
  <si>
    <t>PARO DE EMERGENCIA ACTIVADO, LIMPIEZA DE BUJIAS OPERA COMPLETO</t>
  </si>
  <si>
    <t>APOYO A CUADRILLA DE ELECTRICOS EN REMPLAZO DE BALEROS DE MOTOR ELECTRICO</t>
  </si>
  <si>
    <t>RETIRO DE GUARDAGANADO</t>
  </si>
  <si>
    <t>PRUEBAS Y MONITOREO DE MOTOR ELECTRICO</t>
  </si>
  <si>
    <t>VOLTAJE ENTRE LÍNEAS EN CCM 466/462/463. MÁXIMO CONSUMO DE CORRIENTE 153/156/149 AMPS POR LINEA. TEMPERATURA MÁXIMA EN BALERO LADO CARGA 111.8, TIEMPO 2HRS APROXIMADAMENTE</t>
  </si>
  <si>
    <t>PS646</t>
  </si>
  <si>
    <t>APOYO A CUADRILLAS DE SOLDADURA EN RETIRO DE PROTECCION DE CONTROLADOR DE CICLOS</t>
  </si>
  <si>
    <t xml:space="preserve">COLOCACION DE CONTROLADOR DE CICLOS </t>
  </si>
  <si>
    <t>SE COLOCO TUBBING RECUPERADO DE ALIMENTACIION, QUEDANDO OPERANDO EN PRESENCIA DE PERSONAL DE OPS</t>
  </si>
  <si>
    <t>REMPLAZO DE MARACHA, COLOCANDO UNA PROPORCIONADA POR OPS, OPERA COMPLETO</t>
  </si>
  <si>
    <t>INSPECCION DE CAJA DE CONTROLES, DETECTANDO DAÑO EN DOS TARJETAS, REQUIERE REMPLAZO</t>
  </si>
  <si>
    <t>APOYO A RESTABLECIMIENTO POR TRABAJOS DE SOOLDADURA EN COLOCACION DE PROTECCION DE TOMA DE FUERZA</t>
  </si>
  <si>
    <t>REPARACION DE TOMA DE FUERZA DE MCI ARROW</t>
  </si>
  <si>
    <t>MCI ARROW KGA54L005</t>
  </si>
  <si>
    <t>PROVIENE DE PS628</t>
  </si>
  <si>
    <t>APOYO A MECANICOS EN RETIRO Y COLOCACION DE PROTECCION DE TOMA DE FUERZA</t>
  </si>
  <si>
    <t>APOYO A MECANICOS EN RETIRO Y COLOCACION DE PROTECCION DE MARCHA</t>
  </si>
  <si>
    <t>APOYO A INSTRUMENTOS EN RETIRO DE PROTECCION DE CONTROLADOR DE CICLOS</t>
  </si>
  <si>
    <t xml:space="preserve">MODIFICACION DE CONTROLADOR DE CICLOS PARA INSTALACION EN TRINEO DE BN </t>
  </si>
  <si>
    <t>RESTABLECIMIENTO DE ENERGIA ELECTRICA EN BSI</t>
  </si>
  <si>
    <t>SE REALIZA RECORRIDO A RAMAL ELÉCTRICO DE MT 13.2KV. DE SOMBRERETE HACIA BSS-1/ECS-2. SE REEMPLAZAN 04 ESLABONES FUSIBLES EN 03 POSTES C/CORTACIRCUITOS. SE REALIZA MANIOBRA PARA ENERGIZAR EL RAMAL MT 13.2KV Y SE VERIFICA EL VOLTAJE EN INSTALACIÓN.</t>
  </si>
  <si>
    <t>REVISION DE NIVEL DE ACEITE DE BOMBA CENTRIFUGA</t>
  </si>
  <si>
    <t>QUEDA FUERA DE OPERACIÓN POR DAÑO EN BOMBA, REQUIERE REMPLAZO</t>
  </si>
  <si>
    <t>REMPLAZO DE BOMBA DE AGUA POR UNA RECUPERADA DE ALMACEN OPS, ANTICONGELANTE RECUPERADO, OPERA COMPLETO</t>
  </si>
  <si>
    <t>BANDAS C-112 REQUIEREN REMPLAZO, PRESENTAN DAÑO</t>
  </si>
  <si>
    <t>REQUIERE REMPLAZO DE BALERO PILOTO, PRESENTA RUIDO</t>
  </si>
  <si>
    <t>RESTABLECIMIENTO DE UNIDAD</t>
  </si>
  <si>
    <t>INSPECCIÓN DE PANEL DE CONTROLES ENCONTRANDO FALSO EN CABLE DE TARJETA SE CORRIGE QUEDANDO OPERANDO COMPLETO</t>
  </si>
  <si>
    <t>RECUPERACION DE BOMBA DE AGUA PARA PS708</t>
  </si>
  <si>
    <t>REMPLAZO DE BOMBA DE AGUA POR UNA RECYUPERADA DE PPB286, OPERA COMPLETO</t>
  </si>
  <si>
    <t>AJUSTE DE TENSOR LATERAL Y ANCLAS</t>
  </si>
  <si>
    <t>REMPLAZO DE ALTERNADOR POR UNO PROPORCINADO POR PJP4 OPERA COMPLETO, REQUIERE REMPLAZO DE BOMBA DE AGUA</t>
  </si>
  <si>
    <t xml:space="preserve">PS515 </t>
  </si>
  <si>
    <t>FUGA POR RETEN DE BOMBA CENTRIFUGA</t>
  </si>
  <si>
    <t xml:space="preserve">VOLTAJE DE ALTERNADOR 14.90, SIN FALLA APARENTE, OPERA COMPLETO, </t>
  </si>
  <si>
    <t>PRESENTA DAÑO EN BOMBA DE AGUA Y SE DEJO FUERA DE OPERACIÓN.</t>
  </si>
  <si>
    <t>RECUPERACION DE BOMBA DE AGUA PARA PSN232</t>
  </si>
  <si>
    <t xml:space="preserve">REEMPLAZO DE BOMBA DE AGUA RECUPERADO DE ALMACEN NORTE </t>
  </si>
  <si>
    <t>PARO POR BAJA PRESION DE ACEITE</t>
  </si>
  <si>
    <t>REEMPLAZO DE ALTERNADOR RECUPERADO DE PS-107.</t>
  </si>
  <si>
    <t>CALIBRACION A INDICADOR DE PRESION MANOMETRO
PI-203</t>
  </si>
  <si>
    <t>CALIBRACION A INDICADOR DE PRESION MANOMETRO
PI-201</t>
  </si>
  <si>
    <t>CALIBRACION A INDICADOR DE PRESION MANOMETRO
PI-204A</t>
  </si>
  <si>
    <t>CALIBRACION A INDICADOR DE PRESION MANOMETRO
PI-02</t>
  </si>
  <si>
    <t>MANTENIMIENTO A VALVULA PCV-40</t>
  </si>
  <si>
    <t>CALIBRACION A INDICADOR DE PRESION MANOMETRO
PI-400</t>
  </si>
  <si>
    <t>PARO POR BAJAS RPM, AJUSTE QUEDANDO A 1.1 EPM, OPERA COMPLETO</t>
  </si>
  <si>
    <t>INSTALACION DE MARCHA RECUPERADA, PENDIENTE CONEXIÓN DE SENSORES, SE CONTINUA EL DIA DE MAÑANA, QUEDA OPERA SOLO MOTOR, CAJA DE CONTROL APAGADA</t>
  </si>
  <si>
    <t>RECUPERACION DE MARCHA PARA MCI ARROW</t>
  </si>
  <si>
    <t>TAMBTAMBIEN SE RECUPERA MANGUERA DE FISICO DE PRESION DE ACEITE</t>
  </si>
  <si>
    <t>REMPLAZO DE MARCHA POR UNA RECUPERADA DE ALMACEN OPS, OPERA COMPLETO</t>
  </si>
  <si>
    <t>REMPLAZO DE MANGUERA DE FISICO DE PRESION DE ACEITE POR UNA RECUPERADA</t>
  </si>
  <si>
    <t>RECUPERACION DE BOMBA DE AGUA</t>
  </si>
  <si>
    <t>REMPLAZO DE BOMBA DE AGUA POR UNA RECUPERADA DE ALMACEN OPS, SE AGREGARON 15 LITROS DE ANTICONGELANTE, OPERA COMPLETO</t>
  </si>
  <si>
    <t>INSPECCIÓN A PANEL DE CONTROLES INSPECCIÓN DE CABLEADO ELÉCTRICO, AJUSTE A CABLE DE SEÑAL DE BOTÓN DEL AUTOMÁTICO Y AJUSTE DE TERMINALES, OPERA COMPLETO</t>
  </si>
  <si>
    <t>INSPECCIÓN DE TAPA DE DISTRIBUIDOR, ROTOR, CABLES DE BUJÍAS SE CAMBIA CABLE DE BUJÍA DE BOBINA, SE ENCONTRÓ DAÑADO SE COLOCA UNO RECUPERADO, SE MONITOREA MANDANDO FALLO, REQUIERE CAMBIO DE CABLES DE BUJÍAS, TAPA DE DISTRBUIDOR Y ROTOR, QUEDA FUERA DE OPERACIÓN</t>
  </si>
  <si>
    <t>MOTOR CONSUMIDOR, APOYO POR POZO INTERMITENTE, LIMPIEA DE NIVELES OPERA COMPLETO</t>
  </si>
  <si>
    <t>REQUIERE REPARACION DE TOMA DE FUERZA POR RIUIDOS EN BALERO PILOTO Y CREMALLERA</t>
  </si>
  <si>
    <t>MOTOR PRESENTA FUGA POR RETEN DELANTERO, AJUSTE DE BANDAS C-112 REQUIEREN REMPLAZO</t>
  </si>
  <si>
    <t>REMPLAZO DE TAPA DE DISTRIBUIDOR, ROTOR Y CABLES DE BUJIAS, PROPORCIONADOS POR PJP4, OPERA COMPLETO</t>
  </si>
  <si>
    <t>CAMBIO DE DOS BANDAS C-125 A MCI</t>
  </si>
  <si>
    <t>2 BANDAS C-125 NUEVAS PROPORCIONADAS POR PJP4, AJUSTE DE CERCADO PERIMETRAL</t>
  </si>
  <si>
    <t>PSN107</t>
  </si>
  <si>
    <t>RETIRO DE PISTON DE UNIDAD ICI GR-20-120 Y TANQUE DE GAS LP</t>
  </si>
  <si>
    <t>CAMBIO DE PISTON A UNIDAD ICI GR-20-120</t>
  </si>
  <si>
    <t>PISTON PROVIENE DE PSN107</t>
  </si>
  <si>
    <t>RESGUARDO DE PISTON RETIRADO DE PSN302</t>
  </si>
  <si>
    <t>TAMBIEN SE RESGUARDA TANQUE DE GAS LP PROVENIENTE DE PSN107</t>
  </si>
  <si>
    <t>APOYO A MECANICOS EN RECUPERACION DE MARCHA</t>
  </si>
  <si>
    <t>APOYO A MECANICOS EN CORTE Y SOLDADURA DE PROTECCION DE MARCHA POR REMPLAZO</t>
  </si>
  <si>
    <t>PA159</t>
  </si>
  <si>
    <t>LEVANTAMIENTO Y TOMA DE MEDIDAS PARA HABILITADO DE LINEA COLECTORA</t>
  </si>
  <si>
    <t>RECUPERACION DE MATERIAL Y HABILITADO DE ARREGLOS PARA LINEA COLECTORA</t>
  </si>
  <si>
    <t>COLOCACION DE AISLAMIENTO MECANICO 4"300</t>
  </si>
  <si>
    <t>RETIRO DE VALVULA 4"150 Y ARREGLO</t>
  </si>
  <si>
    <t>MANTENIMIENTO A VALVULA TIPO COMPUERTA DE 4"150</t>
  </si>
  <si>
    <t>FE-101</t>
  </si>
  <si>
    <t>REMPLAZO DE BOMBA DE AGUA, COLOCANDO UNA REPARADA PROPORCIONADA POR PJP4, SE AGREGARON 18 LITROS DE ANTICONGELANTE, LIMPIEZA DE BUJIAS OPERA COMPLETO</t>
  </si>
  <si>
    <t>SE ENCONTRO CON PARO DE EMERGENCIA ACTIVADO POR POSIBLE PARO POR TEMPERATURA, OPERA COMPLETO</t>
  </si>
  <si>
    <t>MOTOR CONSUMIDOR, REMPLAZO DE 4 BUJIAS RECUPERADAS, REQUIERE REMPLAZO DE BOMBA DE AGUA POR LIGERO JUEGO, OPERA COMPLETO</t>
  </si>
  <si>
    <t>INSPECCIÓN DE RUIDO EN UNIDAD, SE INSPECCIÓNA NIVEL DE CAJA DE ENGRANES, PRESENTA RUIDO EN COJINETE ESTABILIZADOR Y CENTRAL, OPERA COMPLETO</t>
  </si>
  <si>
    <t>MOTOR PRESENTA FUGA DE ANTICONGELANTE EN TAPÓN DE RADIADOR, SE CAMBIA POR UNO RECUPERADO, PARO POR TEMPERATURA, OPERA COMPLETO, NOTA: BOMBA DE AGUA PRESENTA LIGERO JUEGO PROGRAMAR SU CAMBIO</t>
  </si>
  <si>
    <t>PRESENTO AUSENCIA DE SEÑAL EN SENSORES, CORRECCION DE FALLA EN SENSOR INFERIOR, OPERA COMPLETO</t>
  </si>
  <si>
    <t>CARGA DE TUBERIA DE 2 7/8"</t>
  </si>
  <si>
    <t>TENDIDO Y ACOPLAMIENTO DE LINEA DE 2 7/8"</t>
  </si>
  <si>
    <t>TAMBIEN SE REUBICO CORRAL DE CABEZAL DE POZO, RECUPERACION DE TRAMO DE TUBERIA  3" DAÑADA, SE APOYO A SOLDADURA EN HABILITADO DE LINEA</t>
  </si>
  <si>
    <t>MPA159</t>
  </si>
  <si>
    <t>ARMADO Y TENDIDO DE LINEA DE 2 7/8"Ø</t>
  </si>
  <si>
    <t>APOYO EN RETIRO DE LINEA DE 3"Ø</t>
  </si>
  <si>
    <t>HABILITADO DE ARREGLO DE BRIDA PARA INTERCONEXION DE LINEA DE DESCARGA DE 3"Ø</t>
  </si>
  <si>
    <t>MONITOREO DE MOTOR ELECTRICO 150 HP</t>
  </si>
  <si>
    <t>VOLTAJE 447/444/450 V. AMPERAJE MÁXIMO 155.7/156.9/147.9 A. TEMP MAX BALERO LADO CARGA 100.3 °C.  TEMPERATURA EN ARMAZÓN 74.6. TIEMPO DE TRABAJO 2HRS APROXIMADAMENTE</t>
  </si>
  <si>
    <t>REMPLAZO DE FOCO LED 12W EN LUMINARIA  EN CUARTO DE BOMBAS</t>
  </si>
  <si>
    <t>MANTENIMIENTO A SISTEMA DE TIERRAS FISICAS EN CABEZAL</t>
  </si>
  <si>
    <t>MEDICIÓN CON GROUND TESTER VALOR 2.34 OHMS.</t>
  </si>
  <si>
    <t>MEDICIÓN CON GROUND TESTER VALOR 8.68 OHMS.</t>
  </si>
  <si>
    <t>MPSN227</t>
  </si>
  <si>
    <t>MEDICIÓN CON GROUND TESTER VALOR 5.02 OHMS.</t>
  </si>
  <si>
    <t>MANTENIMIENTO A VALVULA CONTROL DE NIVEL LCV-105A</t>
  </si>
  <si>
    <t>MANTENIMIENTO A INDICADOR DE NIVEL LG-105A</t>
  </si>
  <si>
    <t>CALIBRACION A INDICADOR DE PRESION MANOMETRO PI-105A</t>
  </si>
  <si>
    <t>RESTABLECIMIENTO,  BALERO PILOTO PRESENTA RUIDO, REQUIERE CAMBIO, OPERA COMPLETO</t>
  </si>
  <si>
    <t xml:space="preserve">MANTENIMIENTO BIMESTRAL A MCI Y UBM </t>
  </si>
  <si>
    <t>SE DETECTO CABLE DE ACERO DAÑADO, SE CORRIGE, OPERA COMPLETO</t>
  </si>
  <si>
    <t>RECUPERACION DE MATERIAL PARA UBM</t>
  </si>
  <si>
    <t>CAJA DE CONTROL</t>
  </si>
  <si>
    <t>PSN313</t>
  </si>
  <si>
    <t xml:space="preserve">HABILITADO DE MCI Y UBM </t>
  </si>
  <si>
    <t>SE INSTALA CAJA DE CONTROL PROVENIENTE DEL PS671, SE INSTALAN CONEXIONES A CAJA DE CONTROL, SE CONECTA CABLE DE TIERRA Y CORRIENTE A MCI, PENDIENTE CONECTAR MANGUERAS DE GAS Y REGULADOR DE BAJA Y ALTA PRESIÓN Y CABLE DE SENSORES, QUEDA FUERA DE OPERACIÓN MOTOR Y UNIDAD</t>
  </si>
  <si>
    <t>PPB261</t>
  </si>
  <si>
    <t>CORRECCION DE FALSO EN PUENTE DE ALTERNADOR POR PARO DE EMERGENCIA ACTIVADO, OPERA COMPLETO</t>
  </si>
  <si>
    <t>CAMBIO DE ALIMENTACION DE GAS TR A PSN68</t>
  </si>
  <si>
    <t>RESGUARDO DE TUBERIA DE 2 7/8"</t>
  </si>
  <si>
    <t>PROVIENE DE PA159</t>
  </si>
  <si>
    <t>RETIRO DE MOTOR WEICHAI</t>
  </si>
  <si>
    <t>CAMBIO DE MOTOR WEICHAI</t>
  </si>
  <si>
    <t>PROVIENE DE PS671</t>
  </si>
  <si>
    <t>RESGUARDO DE MOTOR WEICHAI</t>
  </si>
  <si>
    <t>PROVIENE DE PSN313</t>
  </si>
  <si>
    <t>HABILITADO DE ARREGLO PARA CONEXIÓN DE LINEA 2 7/8"</t>
  </si>
  <si>
    <t>HABILITADO DE COMAL 8"-150</t>
  </si>
  <si>
    <t>APERTURA DE JAULAS DE MOTORES RESGUARDADOS</t>
  </si>
  <si>
    <t xml:space="preserve">MANTENIMIENTO A VALVULA TIPO COMPUERTA 4"300 Y PRUEBA DE HERMETICIDAD </t>
  </si>
  <si>
    <t>QUEDA EN CONDICIONES PARA OPERAR</t>
  </si>
  <si>
    <t>APOYO A CUADRILLA DE SOLDADURA EN COLOCACION DE NIPLERIA PARA DISPARO DE POZO Y CORTE DE LINEA</t>
  </si>
  <si>
    <t>LIMPIEZA DE BUJIAS, EQUIPO OPERA SOLO CON 1 BANNDA C-112, APOYO POR POZO INTERMITENTE, OPERA COMPLETO</t>
  </si>
  <si>
    <t>HABILITACION ELECTRICA DE MOTOR Y UBM</t>
  </si>
  <si>
    <t>SE REALIZA EL HABILITADO DE CABLEADO DE SENSORES DE PROXIMIDAD EN PANEL DE CONTROLES Y SE REVISA CABLEADO ELÉCTRICO DE ALIMENTACIÓN, COLOCACION DE UNA MANGUERA DE 1” PARA ALIMENTACIÓN DE SEPARADOR A MOTOR RECUPERADA, QUEDA FUERA DE OPERACIÓN</t>
  </si>
  <si>
    <t>3 TAMBORES LLENOS Y 4 TAMBORES VACIOS</t>
  </si>
  <si>
    <t>RECUPERACION DE CABLE DE PEDESTAL</t>
  </si>
  <si>
    <t>DRENADO DE ACEITE HIDRAULICO DE UNIDAD</t>
  </si>
  <si>
    <t>600 LITROS DE HIDRAULICO APROX, PENDIENTE LAVADO DE DEPOSITO</t>
  </si>
  <si>
    <t>APOYO A CIA EXTERNA EN CARGA DE DOS MOTORES DAÑAOS</t>
  </si>
  <si>
    <t xml:space="preserve">REVISION DE PAQUETE DE REGULACION DE BN </t>
  </si>
  <si>
    <t>PARO POR BAJO NIVEL DE ACEIITE, OPERA COMPLETO</t>
  </si>
  <si>
    <t>REQUIERE REMPLAZO DE BANDAS C-125 PRESENTAN DAÑO</t>
  </si>
  <si>
    <t>APOYO EN PUES EN MARCHA POR INDICACIONES DE PERSONAL DE PRODUCCION, OPERA SOLO MOTOR</t>
  </si>
  <si>
    <t>APOYO EN PUES EN MARCHA POR TRABAJO DE MEDICION, OPERA COMPLETO</t>
  </si>
  <si>
    <t>POR POR FALSO EN FUSIBLE, SE AJUSTA FUSIBLE Y QUEDA OPERANDO COMPLETO</t>
  </si>
  <si>
    <t xml:space="preserve">RESTABLECIMIENTO DE MCI SE ENCONTRÓ FUERA DE OPERACIÓN POR BAJAS RPM SE AJUSTAN EPM A 1.3, OPERA COMPLETO MOTOR Y UNIDAD. NOTA: PROGRAMAR CAMBIO DE POLEA DE REDUCTOR EXTERNA DE 9” POR UNA DE 6” CON APOYO DE MONTAJE Y SOLDADURA PARA PODER AJUSTAR 1.3 EPM. </t>
  </si>
  <si>
    <t>SE  INSPECCIONA MCI PARA DETERMINAR MOTIVO DE PARO, OBSEVANDO DAÑO EN BOMBA DE AGUA, SE CONTINUA EN RECORRRIDO EN ESPERA DE AUTORIZACION DE LA BOMBA</t>
  </si>
  <si>
    <t>BAJAS RPM SE REALIZA LIMPIEZA DE BUJIAS Y DE DEJA OPERANDO COMPLETO.</t>
  </si>
  <si>
    <t xml:space="preserve">SE REALIZA  REMPLAZO DE BOMBA DE AGUA DAÑADA POR UNA BOMBA REPARADA PROPORCIONADA POR PJP4  Y SE AGREGAN 18 LITROS DE ANTICONGELANTE, SE DEJA OPERANDO COMPLETO </t>
  </si>
  <si>
    <t>SE REALIZO LIMPIEZA DE BUJIAS Y SE DEJA OPERANDO COMPLETO</t>
  </si>
  <si>
    <t>BAJAS RPM SE AJUSTAN Y DEJAN OPERANDO COMPLETO</t>
  </si>
  <si>
    <t>BAJAS EPM SE AJUSTA A 1.4 EPM Y SE DEJA OPERANDO COMPLETO</t>
  </si>
  <si>
    <t>BOBINA SE ATERRIZA, SE RACOMODA Y SE DEJA OPERANDO COMPLETO, VA A REQUERIR CAMBIO DE BOBINA</t>
  </si>
  <si>
    <t>PARO POR TEMPERATURA , SE CORRIGE FUGA EN RADIADOR , SE AGREGAN 7 LITROS DE ANTICONGELANTE</t>
  </si>
  <si>
    <t>SE REALIZA LIMPIEZA DE BUJIAS SE DEJA OPERANDO COMPLETO</t>
  </si>
  <si>
    <t>MANTENIMIENTO A VALVULA CONTROL DE NIVEL LCV-108</t>
  </si>
  <si>
    <t>MANTENIMIENTO A CONTROLADOR DE NIVEL LC-108</t>
  </si>
  <si>
    <t>LUBRICACION DE VALVULAS EN BSNI</t>
  </si>
  <si>
    <t>PSN73</t>
  </si>
  <si>
    <t>APOYO A LA APERTURA DE VALVULA DE TR Y VALVULA MAESTRA A PERSONAL DE OPS</t>
  </si>
  <si>
    <t>NIVEL DE ACEITE HIDRAULICO BAJO</t>
  </si>
  <si>
    <t>LIMPIEZA DE BUJIAS,  BAJO NIVEL DE ACEITE HIDRAULICO, REQUIERE 60 LITROS, OPERA COMPLLETO</t>
  </si>
  <si>
    <t>CORRECCION DE FALSO ELECTRICO, OPERA COMPLETO</t>
  </si>
  <si>
    <t>RUIDO INTENSO EN BALERO PILOTO</t>
  </si>
  <si>
    <t xml:space="preserve">LIMPIEZA DE REGULADOR DE GAS TR, SE LIMPIA DIAFRAGMA DE GAS TR, SE REALIZÓ LIMPIEZA DE BUJÍAS SE ENCONTRARON 3 BUJÍAS CALZADAS DE CARBÓN Y 3 BUJÍAS MOJADAS, SE REALIZÓ PRUEBA DE ARRANQUE MANDANDO FALLO EN MARCHA, QUEDA FUERA DE OPERACIÓN </t>
  </si>
  <si>
    <t>REMPLAZO DE ROTOR POR DAÑO, COLOCANDO UNO RECUPERADO, OPERA COMPLETO</t>
  </si>
  <si>
    <t>LIMPIEZA DE DEPOSITO DE UNIDAD HIDRAULICA</t>
  </si>
  <si>
    <t>LIMPIEZA INTERNA DE DEPOSITO DE ACEITE HIDRAULICO, SE AGREGARON 600 LITROS DE ACEITE HIDRAULICO</t>
  </si>
  <si>
    <t>RETIRO DE MOTOR TIPO ARROW</t>
  </si>
  <si>
    <t>INTERCONEXION DE LINEA DE 2 7/8"Ø</t>
  </si>
  <si>
    <t>QUEDA PENDIENTE RETIRO DE AISLAMIENTO MECANICO DE 4"Ø</t>
  </si>
  <si>
    <t>REVISION DE TABLERO DE CONTROL DE UNIDAD HLU</t>
  </si>
  <si>
    <t>REVISION DE TABLERO DE CONTROL DE UNIDAD LS300</t>
  </si>
  <si>
    <t>MEDICIÓN CON GROUND TESTER VALOR 2.06 OHMS.</t>
  </si>
  <si>
    <t>MEDICIÓN CON GROUND TESTER VALOR 1.94 OHMS.</t>
  </si>
  <si>
    <t>MEDICIÓN CON GROUND TESTER VALOR 3.05 OHMS.</t>
  </si>
  <si>
    <t>MEDICIÓN CON GROUND TESTER VALOR 3.0 OHMS.</t>
  </si>
  <si>
    <t>MANTENIMIENTO A VALVULA CONTROL DE PRESION PCV-101</t>
  </si>
  <si>
    <t>MANTENIMIENTO A COTROLADOR DE PRESION PC-101</t>
  </si>
  <si>
    <t>MANTENIMIENTO A REGULADOR DE PRESION</t>
  </si>
  <si>
    <t>CAMIBRACION A INDICADOR DE PRESION PI-101</t>
  </si>
  <si>
    <t>QUEDA FUERA DE OPERACIÓN POR ALTERNADOR DAÑADO</t>
  </si>
  <si>
    <t>REMPLAZO DE ALTERNADOR REPARADO PROPORCIONADO POR PJP4, OPERA COMPLETO</t>
  </si>
  <si>
    <t>FALSO EN MURPHY, REQUIERE CAMBIO, OPERA COMPLETO</t>
  </si>
  <si>
    <t>REMPLAZO DE ALTERNADOR RECUPERADO, OPERA COMPLETO, QUEDA SIN PROTECCION</t>
  </si>
  <si>
    <t>REMPLAZO DE BOMBA DE AGUA, SE COLOCA BOMBA DE AGUA RECUPERADA, SE AGREGARON 18 LITROS DE ANTICONGELANTE, OPERA COMPLETO</t>
  </si>
  <si>
    <t>DESMONTAJE DE PISTON DE UNIDAD GR-20-120</t>
  </si>
  <si>
    <t>SE RESGUARDA EN ALMACEN OPS</t>
  </si>
  <si>
    <t>RECUPERACION DE RETENES DE PISTON DE PSN181 Y PSN242</t>
  </si>
  <si>
    <t>RECUPERACION POR SOLICITUD DEL CLIENTE</t>
  </si>
  <si>
    <t xml:space="preserve">RECUPERACION DE MATERIAL </t>
  </si>
  <si>
    <t>RECUPERACION DE MATERIAL: VALVULA PILOTO KIMRAY, VALVULA MOTORA KIMRAY, FILTRO RECOLLECTOR DER LIQUIDOS, 3 TTRAMOS DE TUBBING DE 1/2"</t>
  </si>
  <si>
    <t>MANTENIMIENTO A VALVULA PILOTO</t>
  </si>
  <si>
    <t>FALSO ELECTRICO EN CABLEADO, SE CORRIGE, FALTA NIVEL DE ACEITE HIDRAULICO, OPERA COMPLETO</t>
  </si>
  <si>
    <t>REQUIERE REMPLAZO DE BOMBA DE AGUA POR LIGERO JUEGO</t>
  </si>
  <si>
    <t>BANDAS C-118 DAÑADAS, REQUIEREN REMPLAZO, OPERA COMPLETO</t>
  </si>
  <si>
    <t>SE INSTALAN 3 BANDAS C-125 RECUPERADAS, REDUCTOR DE VELOCIDAD REQUIERE REMPLAZO POR PARTE DE SOLDADURA POR TORNILLO CAPADO, OPERA COMPLETO</t>
  </si>
  <si>
    <t>RECUPERACION DE RADIADOR</t>
  </si>
  <si>
    <t>REMPLAZO DE RADIADOR POR UNO RECUPERADO, SE AGREGARON 15 LTS DE ANTICONGELANTE</t>
  </si>
  <si>
    <t>REPARACION DE CABLE DE SENSOR</t>
  </si>
  <si>
    <t xml:space="preserve">APOYO </t>
  </si>
  <si>
    <t xml:space="preserve">RESTABLECIMIENTO DE MCI SE ENCONTRÓ FUERA DE OPERACIÓN SE REALIZA CAMBIO DE ROTOR SE ENCONTRÓ DAÑADO, SE COLOCA UNO NUEVO PROPORCIONADO POR PJP4, SE INSPECCIÓNA BUJÍAS ENCONTRANDOSE SIN TRABAJAR BUJÍA NÚMERO 6, SE EMPATA CABLE Y REALIZA PRUEBA DE ARRANQUE SE MONITOREA, MOTOR INESTABLE </t>
  </si>
  <si>
    <t>INSTALACION DE VALVULA CHECK EN CABEZAL DE PRODUCCION</t>
  </si>
  <si>
    <t>APOYO A MECANICOS EN RETIRO DE PROTECCIONES DE MOTOR</t>
  </si>
  <si>
    <t>APOYO A MONTAJE EN INSTALACION DE PROTECCION DE TOMA DE FUERZA</t>
  </si>
  <si>
    <t>APOYO EN INSTALACION DE PROTECCION DE ALTERNADOR</t>
  </si>
  <si>
    <t>REHABILITADO DE ENERGIA ELECTRICA DE MEDIA TENSION</t>
  </si>
  <si>
    <t>SE RETIRAN RAMAS EN LÍNEAS AÉREAS, SE CAMBIA ESLABÓN FUSIBLE DE 15 AMP EN CORTACIRCUITOS UBICADO EN EJ. SOMBRERETE. NOTA: QUEDA PENDIENTE SUMINISTRO DE ENERGÍA POR PARTE DE CFE.</t>
  </si>
  <si>
    <t>AREA SUR</t>
  </si>
  <si>
    <t>REVISION DE RED ELECTRICA DE M.T. 13.2 KV HACIA BSII Y BPB</t>
  </si>
  <si>
    <t>REVISION DE VALVULA CHECK DE DESCARGA DE BOMBA 2600</t>
  </si>
  <si>
    <t>SE COLOCO UN CASQUILLO, QUEDA OPERANDO</t>
  </si>
  <si>
    <t>LUBRICACION DE ACOPLAMIENTO DE BOMBA CENTRIFUGA</t>
  </si>
  <si>
    <t>ELABORACION DE ARREGLO PARA CONTROL DE PRESION DE POZO</t>
  </si>
  <si>
    <t>SE ENCONTRO PARO AUTOMATICO ACTIVADO,  OPERA COMPLETO</t>
  </si>
  <si>
    <t>SE ENCONTRO SENSOR FUERA DE POSICIO, SE RESETEA PANEL DE CONTROL, OPERA COMPLETO</t>
  </si>
  <si>
    <t>LIMPIEZA DE DIAFRAGMA, REMPLAZO DE CABLES DE BUJIAS POR UNOS RECUPERADOS, OPERA COMPLETO</t>
  </si>
  <si>
    <t>SE REALIZA PRUEBA DE UNIDAD MANDANDO FALLÓ EN POSICIÓN DE SENSORES, SE DESCONECTAN SENSORES POR POSIBLE FALSO EN CABLE, SE VERIFICA FALLO EN CONEXIONES DE LA BARRERA INTRÍNSECAMENTE SEGURA, SE CORRIGE Y OPERA COMPLETO MOTOR Y UNIDAD</t>
  </si>
  <si>
    <t>AJUSTE DE EPM A 2.0 A 1.1, OPERA COMPLETO</t>
  </si>
  <si>
    <t>INSTALACION DE VALVULA EN LINEA DE DESCARGA DE TANQUE DE SERVICIO</t>
  </si>
  <si>
    <t>COLOCACION DE 3 BANDAS C-112 NUEVAS PROPORCIONADAS POR PJP4,, OPERA COMPLETO</t>
  </si>
  <si>
    <t xml:space="preserve">QUEDA PENDIENTE POR RESTABLECER, YA QUE REQUIERE UNA INSPECCION MAYOR PARA DETECTAR EL DAÑO EN LINEA DE MEDIA TENSION </t>
  </si>
  <si>
    <t>BLQ-SOL-NTE</t>
  </si>
  <si>
    <t>GALLOS: 356, 374, 358. NORTE: 379, 375, 377, 397, 289, 269, 249, 190, 118. COYOTES: 161, 125, 141, 162.</t>
  </si>
  <si>
    <t>LIMPIEZA DE BUJIAS, SE DETECTA BAJA PRESION DE GAS TR, SE CAMBIA ALIMENTACION Y SE CONECTA A PSN174, OPERA COMPLETO</t>
  </si>
  <si>
    <t>LIMPIEZA DE BUJIAS, AJUSTE DE TOMA DE FUERZA, OPERA COMPLETO</t>
  </si>
  <si>
    <t>RETIRO MANUAL DE PROTECCION DE ALTERNADOR, REMPLAZO DE ALTERNADOR POR UNO PROPORCIONAD POR PJP4, OPERA COMPLETO. PENDIENTE INSTALACION DE PROTECCION DE ALTERNADOR</t>
  </si>
  <si>
    <t xml:space="preserve">PSN6 </t>
  </si>
  <si>
    <t>INSPECCION DE NIVELES BOMBA CENTRIFUGA</t>
  </si>
  <si>
    <t>SE REALIZO INSPECCION DE NIVELES, SE AGREGO 1 LITRO DE ACEITE , Y SE DEJA FUERA DE OPERACIÓN.</t>
  </si>
  <si>
    <t>PGA 368</t>
  </si>
  <si>
    <t>SE ENCONTRO FUERA DE OPERACIÓN POR BANDAS CORTAS DAÑADAS C-144, SE REALIZA EL REEMPLAZO POR 2 BANDAS NUEVAS Y SE REALIZA EL TENSADO Y ALINEACION, SE DEJA OPERANDO COMPLETO.</t>
  </si>
  <si>
    <t>PS 796</t>
  </si>
  <si>
    <t xml:space="preserve">INSPECCION DE MCI  </t>
  </si>
  <si>
    <t>SE REALIZA INSPECCION DE NIVELES A MCI ENCONTRANDO NORMAL, SE CONTINUA CON LA INSPECCION DE COMPONENTES, PRESENTANDO LIGERO JUEGO EN BOMBA DE AGUA , SE DETECTA ALTERNADOR DAÑADO, SE VA A REQUERIR SU REEMPLAZO, SE DEJA FUERA DE OPERACIÓN.</t>
  </si>
  <si>
    <t>PS 696</t>
  </si>
  <si>
    <t>SE ENCONTRO FUERA DE OPERACIÓN, SE REALIZA INSPECCION DE NIVELES DE ACEITE ENCONTRANDO  NORMAL, NIVEL DE ANTICONGELANTE SE ENCONTRO UN POCO BAJO POR FUGA EN RADIADOR, SE CORRIGE TEMPORALMENTE, SE LIMPIAN BUJIAS Y DIAFRAGMA, SE TENSAN BANDAS DE ALTERNADOR, SE DEJA OPERANDO COMPLETO.</t>
  </si>
  <si>
    <t>PSN 303</t>
  </si>
  <si>
    <t>SE ENCONTRO MOTOR Y UNIDAD FUERA DE OPERACIÓN  SE REALIZO INSPECCION DE NIVELES A MCI Y SE ENCUENTRAN NORMALES, SE RESTABLECE Y SE MONITOREA.</t>
  </si>
  <si>
    <t>PS 519</t>
  </si>
  <si>
    <t>SE ENCONTRO MOTOR Y UNIDAD FUERA DE OPERACIÓN  SE REALIZO INSPECCION DE NIVELES A MCI Y SE ENCUENTRAN NORMALES, SE RETIRAN BUJIAS Y SE LIMPIAN, SE INSPECCIONAN COMPONENTES ENCONTRANDOSE EN BUEN ESTADO, SE RESTABLECE COMPLETO.</t>
  </si>
  <si>
    <t xml:space="preserve">BITÁCORA DE ACTIVIDADES DIARIAS DE O&amp;M </t>
  </si>
  <si>
    <t>FECHA DE EMISIÓN</t>
  </si>
  <si>
    <t>CUADRILLA</t>
  </si>
  <si>
    <t>UBICACIÓN</t>
  </si>
  <si>
    <t>DESCRIPCIÓN DE LA ACTIVIDAD</t>
  </si>
  <si>
    <t>COMENTARIOS</t>
  </si>
  <si>
    <t>REHABILITADO DE ENERGIA ELECTRICA DE MEDIA TENSION 13.2 KV</t>
  </si>
  <si>
    <t>SE HACE RECORRIDO DE EJ. SOMBRERETE HACIA BSI-ECSII Y SE OBSERVAN 02 ESLABONES FUSIBLES DISPARADOS EN UNA LÍNEA, NO SE OBSERVA RAMAS O EQUIPOS DAÑADOS VISIBLES EN LÍNEA AFECTADA Y SE PROCEDE A CAMBIAR ESLABON FUSIBLE DE 15 AMP EN CORTACIRCUITO (SIN CAMILLA) EN CAMINO HACIA SOMBRERETE Y ESLABÓN FUSIBLE 10 AMP EN CORTACIRCUITO EN EJ. SOMBRERETE, SE REALIZA CAMBIO Y SE DISPARA DESPUÉS DE 30 SEGUNDOS DE MANIOBRA DE CIERRE DE CANILLA. SE PROCEDE A ABRIR CORTACIRCUITOS DE TRANSFORMADORES BSI/ECSII/RECTIFICADOR EN LÍNEA AFECTADA Y SE HACE PRUEBA SIN CARGA,  DISPARANDO A LOS 60 SEGUNDOS APROX, CONTINÚA FALLA EN UNA FASE DE RED MT 13.2 KV. ES NECESARIO REALIZAR, LIBRANZA DE RAMAL MT 13.2 KV, PARA DESCONEXIÓN DE APARTARRAYOS EN BSS-1 Y ECS-2 Y HACER PRUEBA ENERGIZANDO LA LÍNEA. EN CASO DE QUE CONTINÚE LA FALLA SE TENDRÍA QUE REVISAR SI HAY DAÑOS EN LOS AISLADORES DE CADA POSTE.</t>
  </si>
  <si>
    <t>MANTENIMIENTO A VALVULA CONTROL DE NIVEL</t>
  </si>
  <si>
    <t>PCV-100</t>
  </si>
  <si>
    <t>PI-105</t>
  </si>
  <si>
    <t>PI-102</t>
  </si>
  <si>
    <t>RECUPERACION DE VOLANTE DE INERCIA PARA TOMA DE FUERZA Y RADIADOR</t>
  </si>
  <si>
    <t>REMPLAZO DE ALTERNADOR, COLOCACION DE UNO PROPORCIONADO POR PJP4, OPERA COMPLETO</t>
  </si>
  <si>
    <t>REMPLAZO DE RADIADOR POR UNO RECUPERADO DE ALMACEN OPS, SE AGREGARON 15 LITROS DE ANTICONGELANTE, OPERA COMPLETO</t>
  </si>
  <si>
    <t>APOYO EN PUESTA EN MARCHA DE MCI Y UBM</t>
  </si>
  <si>
    <t>UNIDAD OPERA SOLO CON 1 BANDA C-112, APOYO POR POZO INTERMITENTE, OPERA COMPLETO</t>
  </si>
  <si>
    <t>REMPLAZO DE BALERO PILOTO Y PASTA A TOMA DE FUERZA</t>
  </si>
  <si>
    <t>MATERIAL PROPORCIONADO POR PJP4, OPERA COMPLETO</t>
  </si>
  <si>
    <t>PARO POR TEMPERATURA, OPERA COMPLETO</t>
  </si>
  <si>
    <t>REQUIERE REMPLAZO DE ALTERNADOR, VOLTAJE DE ALTERNADOR 12.8 V, OPERA COMPLETO</t>
  </si>
  <si>
    <t>REVISION DE UBM</t>
  </si>
  <si>
    <t>SE ENCONTRÓ OPERANDO SOLO MOTOR, SE ENCONTRÓ ACEITE HIDRÁULICO EN CHAROLA ECOLÓGICA, UBM PRESENTA FUGA POR VÁLVULA DE 1" Y FUGA POR MANÓMETRO DE BANCO DE VÁLVULAS, DEPOSITO DE HIDRÁULICO NO TIENE ACEITE HIDRÁULICO, QUEDA FUERA DE OPERACIÓN MOTOR Y UNIDAD</t>
  </si>
  <si>
    <t>REVISION A MCI</t>
  </si>
  <si>
    <t>QUEDA FUERA DE OPERACIÓN POR BANDAS LARGAS DAÑADAS.</t>
  </si>
  <si>
    <t>DESMONTAJE DE UBM CONVENCIONAL</t>
  </si>
  <si>
    <t>SE TRANSPORTA A PS628</t>
  </si>
  <si>
    <t>RECUPERACION DE MATERIAL PARA TRASLADO A PS628</t>
  </si>
  <si>
    <t>ARENA PARA MONTAJE DE UBM EN PS628</t>
  </si>
  <si>
    <t>QUEDA A LAS ORILLAS DE LA MACROIPERA POR DAÑO</t>
  </si>
  <si>
    <t>DESCARGA DE UBM CONVENCIONAL</t>
  </si>
  <si>
    <t>PROVIENE DE PS693H, QUEDA PENDIENTE POR INSTALAR</t>
  </si>
  <si>
    <t>APOYO A MECANICO EN RETIRO DE PROTECCIONES DE MOTOR</t>
  </si>
  <si>
    <t>APOYO A MECANICO EN CORTE Y SOLDADURA EN PROTECCION DE RADIADOR</t>
  </si>
  <si>
    <t>LIBRANZA PARA REHABILITACION DE RED ELECTRICA</t>
  </si>
  <si>
    <t>SE REALIZA LIBRANZA DE CORTACIRCUITOS  EJ. SOMBRERETE HACIA BSS-1/ECS-2 Y SE INSTALA SISTEMA DE PUESTA A TIERRA EN LAS TRES FASES, SE VERIFICA AUSENCIA DE VOLTAJE EN LAS 3 LÍNEAS CON DETECTOR DE VOLTAJE EN PÉRTIGA. SE DESCONECTA EL APARTARRAYOS DE LÍNEA AFECTADA EN BSS-1, SE RETIRA PUESTA A TIERRA Y SE HACE PRUEBA EN LÍNEA AFECTADA CONTINÚA DISPARANDO CANILLA. SE PROCEDE A DESCONECTAR APARTARRAYOS EN ECS-2 Y SE REALIZA PRUEBA CON ESLABÓN FUSIBLE 10 AMP EN CORTACIRCUITO UBICADO EN EJ. SOMBRERETE Y QUEDA LÍNEA ENERGIZADA SIN FALLA. SE CONTINÚA MANIOBRA DE CIERRE DE LOS 03 CORTACIRCUITOS. QUEDANDO BSS-1 ENERGIZADO CON DOS FASES Y APARTARRAYOS DESCONECTADO. Y ECS-2 CON UNA FASE CON APARTARRAYOS DESCONECTADO (DAÑADO).</t>
  </si>
  <si>
    <t>FQI-100</t>
  </si>
  <si>
    <t>MANTENIMIENTO A VALVULA CONTROLADORA DE PRESION</t>
  </si>
  <si>
    <t>PI-104</t>
  </si>
  <si>
    <t>PI-103</t>
  </si>
  <si>
    <t>REMPLAZO DE ALTERNADOR A MOTOR ARROW</t>
  </si>
  <si>
    <t>REMPLAZO DE ALTERNADOR NUEVO PROPORCIONADO POR PJP4, OPERA COMPLETO</t>
  </si>
  <si>
    <t>BANDAS C-112 REQUIEREN REMPLAZO YA QUE SE ENCUENTRAN DAÑADAS</t>
  </si>
  <si>
    <t>REMPLAZO DE ALTERNADOR, SE COLOCA UNO PROPORCIONADO POR PJP4, UNIDAD OPERA CON 2 BANDAS C-112, OPERA COMPLETO</t>
  </si>
  <si>
    <t>PARO POR BANDAS DAÑADAS, INSTALACION DE 3 BANDAS C-225 NUEVAS PROPORCIONADAS POR PJP4, 2 BANDAS C-144 PROPORCIONADAS POR OPS, OPERA COMPLETO</t>
  </si>
  <si>
    <t>REMPLAZO DE ALTERNADOR POR UNO PROPORCIONADO POR PJP4, OPERA COMPLETO</t>
  </si>
  <si>
    <t>LIMPIEZA DE PATIN DE MCI, OPERA COMPLETO</t>
  </si>
  <si>
    <t>ALINEACION Y TENSION DE BANDAS DE REDUCTOR A TOMA DE FUERZA, OPERA COMPLETO</t>
  </si>
  <si>
    <t>APOYO A MECANICO EN REMPLAZO DE BANDAS LARGAS Y CORTAS</t>
  </si>
  <si>
    <t>CARGA DE MOTOR ARROW PARA PS628</t>
  </si>
  <si>
    <t xml:space="preserve">MONTAJE DE UBM CONVENCIONAL Y MOTOR ARROW </t>
  </si>
  <si>
    <t>REESTABLECIMIENTO DE RED ELÉCTRICA DE MEDIA TENSIÓN 13.2 KV. SE REALIZA LIBRANZA DE CORTACIRCUITOS EJ. SOMBRERETE HACIA BSS-1/ECS-2 Y SE INSTALA SISTEMA DE PUESTA A TIERRA EN LAS TRES FASES, SE VERIFICA AUSENCIA DE VOLTAJE EN LAS 3 LÍNEAS CON DETECTOR DE VOLTAJE EN PÉRTIGA. SE REALIZA CONEXION DE APARTARRAYOS DE LÍNEA AFECTADA EN BSS-1, SE REEMPLAZA APARTARRAYOS EN ECS-2, SE RETIRA PUESTA A TIERRA, SE CAMBIA ESLABÓN FUSIBLE 15 AMP EN CORTACIRCUITO (SIN CANILLA), SE REALIZA PRUEBA CON ESLABÓN FUSIBLE 10 AMP EN CORTACIRCUITO UBICADO EN EJ. SOMBRERETE Y CONTINÚA FALLA. SE PROCEDE A INSTALAR PUESTA A TIERRA. Y SE REALIZA CORTE PARA SECCIONAR LÍNEA DESPUÉS DE TRANSFORMADOR DE BSS-1. SE RETIRA PUESTA A TIERRA Y SE REALIZA MANIOBRA DE CIERRE DE CORTACIRCUITOS SOMBRERETE. CONTINÚA FALLA.BQUEDANDO BSS-1 ENERGIZADO CON DOS FASES.</t>
  </si>
  <si>
    <t>LCV-101</t>
  </si>
  <si>
    <t xml:space="preserve">MANTENIMIENTO A CONTROLADOR DE NIVEL </t>
  </si>
  <si>
    <t>LC-101</t>
  </si>
  <si>
    <t>MANTENIMIENTO A INDICADOR DE NIVEL</t>
  </si>
  <si>
    <t>LG-101</t>
  </si>
  <si>
    <t>PI-101</t>
  </si>
  <si>
    <t>ELABORACION DE ETIQUETAS DE MANTENIMIENTO Y CALIBRACION</t>
  </si>
  <si>
    <t>SE INSPECCIONAN NIVELES DE MCI, SE ENCONTRÓ CON BAJO NIVEL DE ACEITE, INSPECCION A MCI PRESENTANDO PISTÓN DAÑADO, MONOBLOCK CON ORIFICIO (MOTOR DAÑADO), QUEDA FUERA DE OPERACIÓN MOTOR Y UNIDAD</t>
  </si>
  <si>
    <t>APOYO PARA PARA PUESTA EN MARCHA POR TRABAJOS DE MONTAJE, SE ENCONTRÓ FUERA DE OPERACIÓN MOTOR Y UNIDAD, SE INSTALA 1 JUEGO DE BANDAS C-112 (3 PIEZAS) NUEVAS PROPORCIONADO POR PJP4, SE RECORRE MOTOR, SE ALINEAN POLEA DE MOTOR Y REDUCTOR DE VELOCIDAD</t>
  </si>
  <si>
    <t>INSE</t>
  </si>
  <si>
    <t>REMPLAZO DE BOMBA DE AGUA POR UNA REPARADA PROPORCIONADA POR PJP4, SE AGREGARON 15 LITROS DE ANTICONGELANTE, OPERA COMPLETO</t>
  </si>
  <si>
    <t>REVISION DE TABLERO DE CONTROL DE UNIDAD</t>
  </si>
  <si>
    <t>SE INSPECCIÓNA VOLTAJE DE ALTERNADOR ENCONTRANDOSE CON 14.4 VOLTS, SE INSPECCIÓNA LLEGADA DE VOLTAJE A TABLERO DE CONTROL ENCONTRANDOSE CON 11.2 VOLT,  SE RETIRA ALTERNADOR PARA REVISIÓN DE PUENTE DE ALTERNADOR Y CONEXIONES, CAMBIO DE PUENTE DE ALTERNADOR, AJUSTE DE CONEXIONES QUEDANDO CON UNA LLEGADA DE VOLTAJE AL TABLERO DE 13.6 VOLTS, OPERA COMPLETO MOTOR Y UNIDAD SE MANTIENE EN MONITOREO OPERANDO NORMAL COMPLETO</t>
  </si>
  <si>
    <t>PARO POR TEMPERATURA ACTIVADO, RETIRO DE VENTILADOR DE 5 ASPAS, REMPLAZO DE VENTILADOR POR UNO DE 10 ASPAS RECUPERADO DE ALMACEN OPS, OPERA COMPLETO</t>
  </si>
  <si>
    <t>CORRECCION DE FALSO EN BOBINA #1</t>
  </si>
  <si>
    <t>DESMONTAJE DE UNIDAD HLU</t>
  </si>
  <si>
    <t>SE VA A PS549</t>
  </si>
  <si>
    <t>MONTAJE DE UNIDAD HLU</t>
  </si>
  <si>
    <t>QUEDA PENDIENTE ACOPLAR PISTON, PROVIENE DE PS574</t>
  </si>
  <si>
    <t xml:space="preserve">DESMONTAJE DE PISTON DE UNIDAD HLU </t>
  </si>
  <si>
    <t>SE LLEVA A RESGUARDO A ECSII</t>
  </si>
  <si>
    <t>REPARACION DE FILTROS TIPO CANASTA</t>
  </si>
  <si>
    <t>QUEDAN 2 FILTROS REPARADOS</t>
  </si>
  <si>
    <t>LCV-100</t>
  </si>
  <si>
    <t>LC-100</t>
  </si>
  <si>
    <t>LG-100</t>
  </si>
  <si>
    <t>MANTENIMIENTO A INDICADOR DE PRESION MANOMETRO</t>
  </si>
  <si>
    <t>PI-100</t>
  </si>
  <si>
    <t>REMPLAZO DE BOMBA DE AGUA POR DAÑO, COLOCACION DE BOMBA REPARADA PROPORCIONADA POR PJP4, SE AGREGARON 15 LITROS DE ANTICONGELANTE, UNIDAD OPERA SOLO CON 2 BANDAS C-144, OPERA COMPLETO</t>
  </si>
  <si>
    <t>SE REALIZA CAMBIO DE ALTERNADOR REPARADO PROPORCIONADO POR PJP4, SE INSPECCIONA VOLTAJE 14.7 A 15.3 V , SE REALIZAN PRUEBAS OPERATIVAS PRESENTANDO FALLO EN CAJA DE CONTROL, SE REALIZA CAMBIO DE SWITCH, PANEL NO ENCIENDE, QUEDA FUERA DE OPERACIÓN MOTOR Y UNIDAD</t>
  </si>
  <si>
    <t>REMPLAZO DE ROTOR POR UNO NUEVO PROPORCIONADO POR PJP4. OPERA COMPLETO</t>
  </si>
  <si>
    <t>INSPECCION DE PANEL DE CONTROL DE UNIDAD Y CABLEADO ELECTRICO, SE INSTALA SENSOR SUPERIOR, QUEDA UNIDAD FUERA DE OPERACIÓN, OPERA SOLO MOTOR</t>
  </si>
  <si>
    <t>PPB266</t>
  </si>
  <si>
    <t>MODIFICACION Y ADECUACION DE BASE DE ALTERNADOR</t>
  </si>
  <si>
    <t>HABILITADO DE PROTECCION PARA CONTROLADOR DE CICLOS</t>
  </si>
  <si>
    <t>INSTALACION DE CONTROLADOR DE CICLOS</t>
  </si>
  <si>
    <t xml:space="preserve">REVISION DE RED ELECTRICA </t>
  </si>
  <si>
    <t>POSBLE FALLA POR PARTE DE CFE</t>
  </si>
  <si>
    <t>INSPECCION DE CORTO CIRCUITO GENERADO EN LA RED ELECTRICA</t>
  </si>
  <si>
    <t>AJUSTE DE CALIBRACION EN PRIMERA ETAPA</t>
  </si>
  <si>
    <t>DE 39 KM/CM2 A 37.5 KM/CM2</t>
  </si>
  <si>
    <t>TRABAJOS DE MONTAJE, EN REMPLAZO DE MOTOR, ALINEACION DE POLEAS DE MCI Y REDUCTOR DE VELOCIDAD, AJUSTE DE TORNILLERIA, INSTALACION DE BANDAS, OPERA COMPLETO</t>
  </si>
  <si>
    <t>SE SUMINISTRARON 3 LTS DE ANTICONGELANTE, OPERA COMPLETO</t>
  </si>
  <si>
    <t xml:space="preserve">REVISION DE UNIDAD </t>
  </si>
  <si>
    <t>QUEDA FUERA DE OPERACIÓN POR DAÑO EN TARJETA DE CONTROL</t>
  </si>
  <si>
    <t xml:space="preserve">RECUPERACION DE 100 LITROS DE ACEITE HIDRAULICO </t>
  </si>
  <si>
    <t>PARA PSN302</t>
  </si>
  <si>
    <t>COLOCACION DE RESET MURPHY RECUPERADO, SE AGREGARON 10 LITROS DE ANTICONGELANTE, SE CONECTA GAS TR, OPERA SOLO MOTOR</t>
  </si>
  <si>
    <t>INSTALACION DE SENSOR SUPERIOR,  INSTALACION DE CABLEADO , OPERA SOLO MOTOR POR TP CERRADA</t>
  </si>
  <si>
    <t>CAMBIO DE VALVULA DE PASO EN UNIDAD POR FUGA, INSTALACION DE UNA RECUPERADA, SE INSTALA MARCHA RECUPERADA, OPERA COMPLETO</t>
  </si>
  <si>
    <t>REMPLAZO DE ALTERNADOR PROPORCIONADO POR PJP4, SE RETIRO PROTECCION DE MANERA MANUAL, QUEDA ALTERNADOR SIN PROTECCION</t>
  </si>
  <si>
    <t>COLOCACION DE SENSOR SUPERIOR A UNIDAD HLU</t>
  </si>
  <si>
    <t>HABILITADO DE MOTOR ARROW, SE INSTALA MARCHA, BOMBA DE AGUA Y SE REEMPLAZA RETEN DE CIGÜEÑAL. NOTA: BOMBA DE AGUA Y MARCHA FUERON RECUPERADOS DEL MOTOR DAÑADO DE PS594, SE INSTALAN 3 BANDAS C-125 PROPORCIONADAS POR PJP4 Y SE ALINEAN POLEAS, QUEDA EN MANOS DEL MECÁNICO PARA SU RESTABLECIMIENTO.</t>
  </si>
  <si>
    <t xml:space="preserve">APLICACIÓN Y MODIFICACION DE REDUCTOR DE VELOCIDAD DE UBM </t>
  </si>
  <si>
    <t>REMPLAZO DE NIPLERIA DE PUENTE DE PRODUCCION</t>
  </si>
  <si>
    <t>UNIDAD OPERA SOLO CON 2 BBANDAS C-125</t>
  </si>
  <si>
    <t>VARIACION DE VOLTAJE DE 13.9 A 13.2, OPERA COMPLETO</t>
  </si>
  <si>
    <t>QUEDA FUERA DE OPERACIÓN POR RADIADOR DAÑADO</t>
  </si>
  <si>
    <t>REMPLAZO DE ROTOR POR UNO RECUPERADO, OPERA COMPLETO</t>
  </si>
  <si>
    <t xml:space="preserve">REVISION DE RECIBIDOR DE MUESTRA </t>
  </si>
  <si>
    <t>INSTALACIÓN DE TUBERÍA FLEXIBLE LICUATITE 1/2" CON CABLE DE USO RUDO (4X14AWG) UNA DISTANCIA DE 40 MTS DESDE CAJA TIPO GUAL A TABLERO PRUEBA DE EXPLOSIÓN DEL SISTEMA DE PESAJE DEL RECIBIDOR DE MUESTRA DE BOMBEO. SE REALIZA CONEXIÓN DE LÍNEA DE FASE EN CAJA GUAL Y SE CONECTA EN LA FUENTE DE PODER DENTRO DE TABLERO. SE REALIZA PRUEBA ENERGIZANDO Y SE VERIFICAN VOLTAJES DE LLEGADA A 120VCA Y SALIDA 24 VCD DE LA FUENTE DE PODER DEL SISTEMA DE PESAJE. TAMBIÉN SE INICIA EL BOMBEO POR PARTE OPS Y SE VERIFICA LA CORRECTA OPERACIÓN CON OPERADOR.</t>
  </si>
  <si>
    <t>SE INSPECCIONA NIVEL DE ACEITE Y SE REALIZA EL RELLENO  AGREGANDO 1 LITRO DE ACEITE SAE 50</t>
  </si>
  <si>
    <t>SE INSPECCIONAN NIVELES DE MCI, SE INSPECCIONA BANDA DE ALTERNADOR, SE INSPECCIONA CAJA DE CONTROL, SE REGULA VOLTAJE EN CARRERA DESENDENTE, SE CAMBIA POSICION DE BOBINA SOLENOIDE, SE DEJA OPERANDO COMPLETO.</t>
  </si>
  <si>
    <t>SE INSPECCIONA UBM, SE REALIZA AJUSTE DE BANDAS DE TRANSMISION, SE INSPECCIONA MCI PRESENTANDO FALLO EN TOMA DE FUERZA, SE REQUIERE CAMBIO.</t>
  </si>
  <si>
    <t>SE INSPECCIONAN NIVELES DE MCI  Y SE AGREGAN 4 LITROS DE ACEITE SAE 50 NIVEL DE ANTICONGELANTE OK, SE INSPECCIONA BANDA DE ALTERNADOR OK, SE REALIZA LIMPIEZA DE BUJIAS Y DIAFRAGMA, SE DEJA OPERANDO MOTOR Y UNIDAD.</t>
  </si>
  <si>
    <t>SE INSPECCIONAN NIVELES DE MCI  Y SE AGREGAN 3 LITROS DE ACEITE SAE 50 NIVEL DE ANTICONGELANTE OK, SE INSPECCIONA BANDA DE ALTERNADOR OK, NIVEL DE HIDRAULICO OK, SE DEJA OPERANDO COMPLETO.</t>
  </si>
  <si>
    <t>SE INSPECCIONAN NIVELES DE MCI  Y SE AGREGAN 8 LITROS DE ACEITE SAE 50 NIVEL DE ANTICONGELANTE OK, SE INSPECCIONA BANDA DE ALTERNADOR SE AJUSTA, SE INSPECCIONAN BANDAS DE TRANSMISION OK, SE DEJA OPERANDO COMPLETO.</t>
  </si>
  <si>
    <t>SE INSPECCIONAN NIVELES DE MCI OK, SE INSPECCIONA NIVEL DE HIDRAULICO, SE INSPECCIONA PANEL DE CONTROL, SE RESETEA DISPLAY NO ENCIENDE PARA ACTIVAR UNIDAD(DAÑADO). SE DEJA FUERA DE OPERACIÓN MOTOR Y UNIDAD.</t>
  </si>
  <si>
    <t>SE INSPECCIONAN NIVELES DE MCI  OK, NIVEL DE ANTICONGELANTE OK, SE INSPECCIONA BANDA DE ALTERNADOR OK, SE REALIZA LIMPIEZA DE BUJIAS Y DIAFRAGMA, APOYO PUESTA EN MARCHA POR INTERMITENCIA, SE DEJA OPERANDO COMPLETO MOTOR Y UNIDAD.</t>
  </si>
  <si>
    <t>PI-106</t>
  </si>
  <si>
    <t>PI-107</t>
  </si>
  <si>
    <t>PI-109</t>
  </si>
  <si>
    <t>PARO POR BAJAS RPM, SE AJUSTA, OPERA COMPLETO</t>
  </si>
  <si>
    <t>PARO POR AGUA EN CHAROLA DE ESTOPERO, SE DRENA, BANDAS C-112 DAÑADAS, OPERA COMPLETO</t>
  </si>
  <si>
    <t>LIMPIEZA DE BUJIAS, UNIDAD OPERA SOLO CON 1 BANDA C-112, OPERA COMPLETO</t>
  </si>
  <si>
    <t>UNIDAD OPERA CON UNA BANDA C-125, AJUSTE, OPERA COMPLETO</t>
  </si>
  <si>
    <t>BANDA DE ALTERNADOR DAÑADA, SE COLOCA BANDA RECUPERADA, OPERA COMPLETO</t>
  </si>
  <si>
    <t>SE ENCONTRÓ FUGA DE ACEITE HIDRÁULICO EN BANCO DE VÁLVULAS Y BAJO NIVEL DE ACEITE HIDRÁULICO, SE CORRIGE FUGA, COLOCACIÓN DE MANÓMETRO RECUPERADO Y SE SUMINISTRAN 100 LITROS DE ACEITE AL DEPÓSITO, SE REALIZAN PRUEBAS SIN PRESENTAR FUGA, FALTA RELLENAR ACEITE, OPERA COMPLETO MOTOR Y UNIDAD</t>
  </si>
  <si>
    <t>LIMPIEZA DE BUJIAS DE MOTOR</t>
  </si>
  <si>
    <t>OPERA  COMPLETO</t>
  </si>
  <si>
    <t>REMPLAZO DE PANEL DE CONTROL POR UNO RECUPERADO, QUEDANDO FUERA DE OPERACIÓN</t>
  </si>
  <si>
    <t>RESETEO  DE PANEL DE CONTROL, OPERA COMPLETO</t>
  </si>
  <si>
    <t>CAMBIO DE TOMA DE FUERZA Y REMPLAZO DE BALERO PILOTO</t>
  </si>
  <si>
    <t>PROVIENE DE PS594</t>
  </si>
  <si>
    <t>RETIRO DE PAQUETE MOTRIZ Y JAULA DE UNIDAD ICI</t>
  </si>
  <si>
    <t>RESGUARDO DE PAQUETE MOTRIZ Y JAULA</t>
  </si>
  <si>
    <t>PROVIENE DE PS107</t>
  </si>
  <si>
    <t>RECUPERACION DE MATERIAL PARA PROTECCION DE CONTROLADOR DE CICLOS</t>
  </si>
  <si>
    <t>APOYO A MONTAJE EN CORTER Y SOLDADURA DE PROTECCIONES DE MCI</t>
  </si>
  <si>
    <t>APOYO A MONTAJE EN RETIRO DE ANCLAS, JAULA</t>
  </si>
  <si>
    <t>FABRICACION DE PROTECCION PARA CONTROLADOR DE CICLOS</t>
  </si>
  <si>
    <t>REHABILITADO DE RED ELECTRICA M.T. 13.2 KV</t>
  </si>
  <si>
    <t>SE HACE RECORRIDO DESDE EJ. SOMBRERETE HACIA BSS-1/ECS-2. SE RETIRA RAMAS EN CONTACTO CON LÍNEA AFECTADA, CON APOYO DE PÉRTIGA. SE REALIZA CAMBIO DE ESLABÓN FUSIBLE Y SE REALIZA MANIOBRA DE CIERRE DE CANILLA. QUEDA PENDIENTE EL SUMINISTRO DE ENERGÍA GENERAL POR PARTE DE CFE.</t>
  </si>
  <si>
    <t>CORRECCION DE FUGA EN LINEA DE DESCARGA A TANQUE</t>
  </si>
  <si>
    <t>CHAROLA DE ESTOPERO CON AGUA, SE DRENA, RESETEO DE PANEL DE CONTROL, OPERA COMPLETO</t>
  </si>
  <si>
    <t>UNIDAD OPERA CON UNA BANDA C-112, AJUSTE, OPERA COMPLETO</t>
  </si>
  <si>
    <t>CORRECCION DE FALSO CONTACTO EN MURPHY, OPERA COMPLETO</t>
  </si>
  <si>
    <t>PARO POR BAJAS RPM, SE AJUSTAN, LIMPIEZA DE BUJIAS, OPERA COMPLETO</t>
  </si>
  <si>
    <t>RESTABLECIMIENTO DE UNIDAD LS300</t>
  </si>
  <si>
    <t>RECUPERACION DE BANCO DE VALVULAS, MANGUERAS DE ALTA PRESION Y BY-PASS</t>
  </si>
  <si>
    <t>SE REALIZA LA INSPECCIÓN DE PANEL DE CONTROLES, VOLTAJES EN TARJETAS, SE VERIFICA CABLEADO ELÉCTRICO SE CHECA FUETE DE ALIMENTACIÓN, SE REALIZAN PRUEBAS DETECTANDO DAÑO EN BANCO DE VÁLVULAS, SE INSTALA UNO RECUPERADO EN PS505 SE CONECTA Y SE INSTALAN MANGUERAS DE ALTA PRESIÓN DE ENTRADA Y SALIDA, SE CONECTA MANGUERA DE BY-PASS, QUEDA OPERANDO COMPLETO</t>
  </si>
  <si>
    <t>CARGA DE 9 TAMBORES CON QUIMICO CRONOX</t>
  </si>
  <si>
    <t>OLG PGA218</t>
  </si>
  <si>
    <t>TRASIEGO DE 3 TAMBORES</t>
  </si>
  <si>
    <t>OLG PSN269</t>
  </si>
  <si>
    <t>CBN PSN31</t>
  </si>
  <si>
    <t>MANTENIMIENTO A CONTROLADOR DE PRESION</t>
  </si>
  <si>
    <t>PC-102</t>
  </si>
  <si>
    <t>MANTENIMIENTO A VALVULA CONTROL DE PRESION</t>
  </si>
  <si>
    <t>PCV-106</t>
  </si>
  <si>
    <t>PI-98</t>
  </si>
  <si>
    <t>PARO POR BANDAS CORTAS DAÑADAS, COLOCACION DE 2 BANDAS C-112 NUEVAS PROPORCIONADAS POR PJP4, OPERA COMPLETO</t>
  </si>
  <si>
    <t>LIMPIEZA DE BUJIAS, QUEDA FUERA DE OPERACIÓN POR MARCHA DAÑADA</t>
  </si>
  <si>
    <t>SE ENCUENTRA OPERANDO SOLO MOTOR, BANDAS C-270 ROTAS Y BANDAS C-112, QUEDA FUERA DE OPERACIÓN</t>
  </si>
  <si>
    <t>DAÑO EN BANDA C-144</t>
  </si>
  <si>
    <t>LIMPIEZA DE BUJIAS, REDUCTOR SE ENCUENTRA DAÑADA SOLDADURA.</t>
  </si>
  <si>
    <t>REMPLAZO DE RESET MURPHY POR UNO PROPORCIONADO POR PJP4, OPERA COMPLETO</t>
  </si>
  <si>
    <t>SE ENCONTRO CON JUEGO DE BANDAS CORTAS SIN TRACCIÓN SE DA AJUSTE, SER DETECTA FALLO EN ALTERNADOR Y FUGA DE ANTICONGELANTE EN BOMBA DE AGUA, PROGRAMAR CUADRILLA DE SOLDADURA PARA RETIRO DE PROTECCIÓN PARA REEMPLAZO DE ALTERNADOR Y BOMBA QUEDA FUERA DE OPERACIÓN</t>
  </si>
  <si>
    <t>SE REALIZA CAMBIO DE ALTERNADOR SE COLOCA 1 PIEZA REPARADA PROPORCIONADA POR PJP4, SE INSPECCIÓNA VOLTAJE DE SALIDA DE ALTERNADOR 14.6, SE INSPECCIÓNA VOLTAJE DE LLEGADA A CAJA DE CONTROL 13.6, OPERA COMPLETO MOTOR Y UNIDAD</t>
  </si>
  <si>
    <t>REMPLAZO DE BOMBA DE AGUA PROPORCIONADA POR PJP4, SE AGREGARON 18 LITROS DE ANTICONGELANTE, OPERA COMPLETO</t>
  </si>
  <si>
    <t>RESTABLECIMIENTO POR REMPLAZO DE BANDAS, SE ALINEA REDUCTOR, OPERA COMPLETO</t>
  </si>
  <si>
    <t xml:space="preserve">MODI   </t>
  </si>
  <si>
    <t>APOYO A MONTALE EN CORTE Y SOLDADURA DE TOLVA</t>
  </si>
  <si>
    <t>ELABORACION DE AISLAMIENTO MECANICO 10"-150</t>
  </si>
  <si>
    <t>PCV-101</t>
  </si>
  <si>
    <t>AJUSTE DE TAPA DE DISTRIBUIDOR, INSPECCION DE CABLES QUE NO ESTAN ATERRIZANDO POR ALGUN POSBLE DAÑO, OPERA COMPLETO</t>
  </si>
  <si>
    <t>REMPLAZO DE ALTERNADOR Y BOMBA DE AGUA PROPORCIONADOS POR PJP4, SE AGREGARON 15 LITROS DE ANTICONGELANTE, OPERA COMPLETO</t>
  </si>
  <si>
    <t>INSTALACION DE SENSORES DE PROXIMIDAD EN PEDESTAL DE UNIDAD HIDRAULICA</t>
  </si>
  <si>
    <t xml:space="preserve">MANTENIMIENTO A CONTROLADOR DE PRESION </t>
  </si>
  <si>
    <t xml:space="preserve">MANTENIMIENTO A REGULADOR DE PRESION </t>
  </si>
  <si>
    <t>PCV-102</t>
  </si>
  <si>
    <t>LUBRICACION DE VALVULAS TIPO COMPUERTA Y ESFERA EN PAQUETE DE REGULACION</t>
  </si>
  <si>
    <t>REMPLAZO DE MARCHA POR DAÑO, SE COLOCA UNA REPARADA PROPORCIONADA POR PJP4 OPERA COMPLETO</t>
  </si>
  <si>
    <t>PARO DE EMERGENCIA ACTIVADO, BANDAS C-112 DAÑADAS REQUIERE REMPLAZO, OPERA COMPLETO</t>
  </si>
  <si>
    <t>REMPLAZO DE MARCHA A MOTOR</t>
  </si>
  <si>
    <t>REMPLAZO DE MARCHA A MOTOR, COLOCACION DE MARCHA REPARADA PROPORCIONADA POR PJP4, OPERA COMPLETO</t>
  </si>
  <si>
    <t>SE ENCONTRO CON BANDAS C-270 DAÑADAS, FUERA DE OPERACIÓN</t>
  </si>
  <si>
    <t>ARNES DE PAN EL DE CONTROL DAÑADO, SE CORRIGE FALSO CONTACTO, OPERA COMPLETO</t>
  </si>
  <si>
    <t>CORRECCION DE FALSO EN RESET MURPHY, OPERA COMPLETO</t>
  </si>
  <si>
    <t>PAN287</t>
  </si>
  <si>
    <t>INSPECCION A UNIDAD CONVENCIONAL LUFKIN</t>
  </si>
  <si>
    <t>SE ENCONTRO FUERA DE OPERACIÓN, COLOCACION DE 3 BANDAS C-270 NUEVAS PROPORCIONADAS POR PJP4, SE REALIZAN PRUEBAS DETECTANDO DESPRENDIMIENTO DE SARTA, VARILLA FLOTADA, QUEDA FUERA DE OPERACIÓN COMPLETO</t>
  </si>
  <si>
    <t>APOYO A MECANICOS EN CORTE, RETIRO Y COLOCACION DE PROTECCION DE MARCHA</t>
  </si>
  <si>
    <t>CAMBIO DE POSICION A TENSOR DE BANDA DE ALTERNADOR</t>
  </si>
  <si>
    <t xml:space="preserve">SE ENCONTRO BAJA PRESION DE GAS DE ALIMENTACION </t>
  </si>
  <si>
    <t>PARO POR ESTOPERO ECOLOGICO ACTIVADO</t>
  </si>
  <si>
    <t>RETIRO DE AREGLO DE GAS Y BRIDA COMPAÑERA.</t>
  </si>
  <si>
    <t>P/ INSTALAR EN TR DE PS-1019</t>
  </si>
  <si>
    <t xml:space="preserve">CAMBIO DE ALIMENTACION DE GAS COMBUSTIBLE </t>
  </si>
  <si>
    <t>SE INSTALA BRIDA COMPAÑERA AREGLO DE GAS Y SE PONE EN OP.</t>
  </si>
  <si>
    <t>SE REALIZO INPECCION  DE ARNES ELECTRICO Y DISTRIBUIDOR</t>
  </si>
  <si>
    <t>SE DEJA FUERA DE OPERACIÓN POR SARTA DE VARILLAS FLOTADAS</t>
  </si>
  <si>
    <t>FUGA POR RETEN DE FLECHA DE MANDO</t>
  </si>
  <si>
    <t>RECUPERACION DE BANDAS C-125</t>
  </si>
  <si>
    <t>PARA INSTALAR EN PS-692H.</t>
  </si>
  <si>
    <t>SE REALIZO INSTALACION DE BANDAS CORTAS A UBM 3 PZAS, BANDAS RECUPERADAS DE PS-673</t>
  </si>
  <si>
    <t>CAMBIO DE ETIQUETAS DE BLOQUEO EN TABLERO ELECTRICO DE BOMBAS MBECR-1 Y MBECR-2</t>
  </si>
  <si>
    <t>MEDICIÓN CON GROUND TESTER VALOR 12.64 OHMS.</t>
  </si>
  <si>
    <t>MEDICIÓN CON GROUND TESTER VALOR 23.9 OHMS.</t>
  </si>
  <si>
    <t>MEDICIÓN CON GROUND TESTER VALOR 4.51 OHMS.</t>
  </si>
  <si>
    <t>MEDICIÓN CON GROUND TESTER VALOR 7.15 OHMS.</t>
  </si>
  <si>
    <t>MEDICIÓN CON GROUND TESTER VALOR 5.26 OHMS.</t>
  </si>
  <si>
    <t>MEDICIÓN CON GROUND TESTER VALOR 3.31 OHMS.</t>
  </si>
  <si>
    <t>REUBICACION DE SKID DE INYECCION</t>
  </si>
  <si>
    <t>LIMPIEZA DE BUJOAS, APOYO POR POZO INTERMITENTE,  OPERA CON 1 BANDA C-112, OOPERA COMPLETO</t>
  </si>
  <si>
    <t>LIMPIEZA DE DIAFRAGMA, DRENADO DE CONDENSADO EN MANGUERA DE GAS TR, OPERA COMPLETO</t>
  </si>
  <si>
    <t>CAMBIO DE BANDAS C-112</t>
  </si>
  <si>
    <t>REMPLAZO DE BANDAS POR DAÑO. SE COLOCAN 3 BANDAS C-112 NUEVAS PROPORCIONADAS POR PJP4, OPERA COMPLETO</t>
  </si>
  <si>
    <t>POZO INTERMITENTE, SE DETECTA LIGERA EMULSION DE ANTICONGELANTE EN ACEITE, OPERA COMPLETO</t>
  </si>
  <si>
    <t>REQUIERE REMPLAZO DE BOMBA DE AGUA POR QUE YA PRESENTA JUEGO, OPERA CON 1 BANDA C-125, OPERA COMPLETO</t>
  </si>
  <si>
    <t>INSTALACION DE 2 BANDAS C-144 NUEVAS PROPORCIONADAS POR PJP4, OPERA COMPLETO</t>
  </si>
  <si>
    <t>REVISION A UBM</t>
  </si>
  <si>
    <t>AJUSTE DE BANDAS LARGAS,  OPERA COMPLETO</t>
  </si>
  <si>
    <t>CORRECCION DE FALSO EN PORTA FUSIBLES, AJUSTE DE FUSIBLE DE 40 AMPERES, QUEDA OPERANDO</t>
  </si>
  <si>
    <t>RETIRO DE 2 AISLAMIENTOS MECANICOS DE 1 DE 6" EN CARGA DE TANQUE Y 1 DE 8" EN DESCARGA DE TANQUE</t>
  </si>
  <si>
    <t>AJUSTE DE BANDAS LARGAS A UBM CONVENCIONAL</t>
  </si>
  <si>
    <t>RECUPERACION DE MATERIAL PARA FABRICACION DE PROTECCIONES DE CONTROLADOR DE CICLOS</t>
  </si>
  <si>
    <t>FABRICACION E INSTALACION DE PROTECCION DE CONTROLADOR DE CICLOS</t>
  </si>
  <si>
    <t xml:space="preserve">HABILITADO DE MATERIAL PARA PROTECCION DE CONTROLADOR </t>
  </si>
  <si>
    <t>DESAZOLVE DE PRESA DE CAPTACION DE AGUA FLUVIAL</t>
  </si>
  <si>
    <t>PCV-103</t>
  </si>
  <si>
    <t>APOYO A ENCENDIDO DE PILOTO QUEMADOR</t>
  </si>
  <si>
    <t>COLOCACION DE ETIQUETAS DE MANTENIMIENTO Y CALIBRACION</t>
  </si>
  <si>
    <t>REMPLAZO DE BANDAS POR DAÑO, INSTALACION DE 3 BANDAS C-112 RECUPERADAS DE PSN187, OPERA COMPLETO</t>
  </si>
  <si>
    <t>ALTERNADOR REQUIERE PROTECCION</t>
  </si>
  <si>
    <t>REGULACION DE GAS TR, OPERA COMPLETO</t>
  </si>
  <si>
    <t>TOMA DE FUERZA PRESENTA DESGASTE EN PASTAS, AJUSTE QUEDANDO OPERANDO COMPLETO</t>
  </si>
  <si>
    <t>REMPLAZO DE ALTERNADOR POR UNO PROPORCIONADO POR PJP4, SE RETIRO PROTECCION DE MANERA MANUAL, OPERA COMPLETO, PENDIENTE INSTALAR PROTECCION</t>
  </si>
  <si>
    <t>CORRECCION DE TIEMPO DE MOTOR, OPERA COMPLETO</t>
  </si>
  <si>
    <t>MEDICIÓN CON GROUND TESTER VALOR 0.019 OHMS.</t>
  </si>
  <si>
    <t>MEDICIÓN CON GROUND TESTER VALOR 0.014 OHMS.</t>
  </si>
  <si>
    <t>MEDICIÓN CON GROUND TESTER VALOR 1.22 OHMS.</t>
  </si>
  <si>
    <t>MEDICIÓN CON GROUND TESTER VALOR 19.68 OHMS.</t>
  </si>
  <si>
    <t>COLOCACION DE ETIQUETAS DE MANTENIMIENTO Y CALIBRACION A INSTRUMENTOS</t>
  </si>
  <si>
    <t>ENCENDIDO DE QUEMADOR Y REGULACION DE PILOTO QUEMADOR</t>
  </si>
  <si>
    <t>OPERA A 2.9 KG/CM2</t>
  </si>
  <si>
    <t>AJUSTE DE EPM DE 1.4 A 1.1</t>
  </si>
  <si>
    <t>INSPECCION TRIMESTRAL A BOMBA DE CAVIDADES PROGRESIVAS DE MBECER-1</t>
  </si>
  <si>
    <t>INSPECCION TRIMESTRAL A BOMBA DE CAVIDADES PROGRESIVAS DE MBECER-2</t>
  </si>
  <si>
    <t>INSTALACION DE EMPAQUES A TAPA DE PISTON DE UNIDAD ICI GR-20-120</t>
  </si>
  <si>
    <t>MPSN66</t>
  </si>
  <si>
    <t>TOMA DE MEDIDAS PARA ELABORACION DE PORTON EN ACCESO EN MP</t>
  </si>
  <si>
    <t xml:space="preserve">HABILITADO DE MATERIAL PARA ELABORACION DE PORTON </t>
  </si>
  <si>
    <t>PI-99</t>
  </si>
  <si>
    <t>LUBRICACION DE VALVULAS EN AREA DE ETANQUES Y CUARTO DE BOMBAS</t>
  </si>
  <si>
    <t>MANOMETRO DE CABEZAL DE PG 6"Ø</t>
  </si>
  <si>
    <t>SENSOR DE CIGÜEÑAL DAÑADO, QUEDA FUERA DE OPERACIÓN</t>
  </si>
  <si>
    <t>PRESENTA FUGA EN SELLOS DE PISTON, SE INSTALA CABLEADO DE SENSORES CORRIGIENDO FALLO, OPERA COMPLETO</t>
  </si>
  <si>
    <t>REMPLAZO DE BOBINA POR DAÑO, SE COLOCA UNA RECUPERADA, OPERA COMPLETO</t>
  </si>
  <si>
    <t>RETIRO DE SENSOR DE CIGÜEÑAL PARA MCI DE PSN6</t>
  </si>
  <si>
    <t>DAÑO EN RADIADOR, REQUIERE REMPLAZO, QUEDA FUERA DE OPERACIÓN</t>
  </si>
  <si>
    <t>VARIACION DE VOLTAJE DE 13.2 A 13.0, POSIBLE PARO POR ALTERNADOR, OPERA SOLO MOTOR</t>
  </si>
  <si>
    <t>LIMPIEZA DE BUJIAS, QUEDA FUERA DE OPERACIÓN</t>
  </si>
  <si>
    <t>MOTOR NO CUENTA CON MARCHA, SE RECUPERA DE PPB162, SE AGREGARON 4 LITROS DE ANTICONGELANTE, OPERA COMPLETO</t>
  </si>
  <si>
    <t>HABILITADO DE PISTON DE UNIDAD ICI GR-20-120</t>
  </si>
  <si>
    <t>SE CARGA PARA LLEVAR A PSN242 Y 1 TAMBOR DE ACEITE HIDRAULICO</t>
  </si>
  <si>
    <t>MONTAJE DE PISTON DE UNIDAD ICI GR-20-120</t>
  </si>
  <si>
    <t>SE CORRIGE FALSO CONTACTO EN CABLE DE SENSORES DE PROXIMIDAD DEL PISTON</t>
  </si>
  <si>
    <t>RELLENO DE ACEITE HIDRAULICO A DEPOSITO DE UNIDAD</t>
  </si>
  <si>
    <t>SE AGREGARON 200 LITROS DE ACEITE HIDRAULICO PROPORCIONADO POR OPS</t>
  </si>
  <si>
    <t>INSPECCION A GENERADOR GENERAC 31KVA</t>
  </si>
  <si>
    <t>REVISION DE LLEGADA DE VOLTAJE A BOBINAS DE IGNICIÓN, SISTEMA DE GAS COMBUSTIBLE, ELECTROVÁLVULA DE PASO DE GAS, SENSOR DE PRESIÓN DE GAS, SE REVISA EL SENSOR DE POSICIÓN DE ÁRBOL DE LEVAS, EL MOTOR DE CI CONTINUA SIN LOGRAR MANTENER EL ENCENDIDO. EL SUPERVISOR DE OPS SE LLEVA EL SENSOR DE LEVAS PARA PRUEBAS.</t>
  </si>
  <si>
    <t>MEDICIÓN CON GROUND TESTER VALOR 19.37 OHMS.</t>
  </si>
  <si>
    <t>MEDICIÓN CON GROUND TESTER VALOR 1.82 OHMS.</t>
  </si>
  <si>
    <t>MEDICIÓN CON GROUND TESTER VALOR 2.1 OHMS.</t>
  </si>
  <si>
    <t>MEDICIÓN CON GROUND TESTER VALOR 5.37 OHMS.</t>
  </si>
  <si>
    <t xml:space="preserve">CAMBIO DE MANGUERA DE ALIMENTACION DE LINEA DE BN </t>
  </si>
  <si>
    <t>CONECTANDO TUBBING DE 1/4 RECUPERADO</t>
  </si>
  <si>
    <t>REVISION DE VALVULA CHECK Y TUBBING DE 1/2" DE DREN DE CONDENSADOS</t>
  </si>
  <si>
    <t>PS517</t>
  </si>
  <si>
    <t>SE RETIRA DE NUEVO CONTROLADOR POR INDICACIONES DE OPS</t>
  </si>
  <si>
    <t>REMPLAZO DE ALTRONIC Y SENSOR DE POCISION POR UNOS RECUPERADOS DE  ECSII, OPERA COMPLETO</t>
  </si>
  <si>
    <t>UNIDAD OPERA CON 2 BANDAS C-112</t>
  </si>
  <si>
    <t>APOYO EN PUESTA EN MARCHA POR FUGA EN LDD</t>
  </si>
  <si>
    <t>SE DRENA MANGUERA INUNDADA CON CONDENSADO, OPERA COMPLETO</t>
  </si>
  <si>
    <t>CORRECCION DE FALSO CONTACTO Y AJUSTE DE ARNES EN BOBINA, OPERA COMPLETO</t>
  </si>
  <si>
    <t>REMPLAZO DE RADIADOR POR UNO RECUPERADO DE ALMACEN OPS, SE AGREGARON 18 LITROS DE ANTICONGELANTE, LIMPIEZA DE BUJIAS, OPERA COMPLETO</t>
  </si>
  <si>
    <t>LIMPIEZA DE BUJIAS, APOYO EN PUES EN MARCHA POR INTERMITENCIA, OPERA COMPLETO</t>
  </si>
  <si>
    <t>CORRECCION DE FALSO CONTACTO EN BOBINA, OPERA COMPLETO</t>
  </si>
  <si>
    <t>AJUSTE DRE BANDAS, OPERA COMPLETO</t>
  </si>
  <si>
    <t>RETIRO DE PUENTE DE PRODUCCION</t>
  </si>
  <si>
    <t>INSTALACION DE BANDAS C-112</t>
  </si>
  <si>
    <t>COLOCACION DE 3 BANDAS C-112 RECUPERADAS</t>
  </si>
  <si>
    <t>COLOCACION DE PROTECCION PARA CONTROLADOR DE CICLOS</t>
  </si>
  <si>
    <t>MPS676</t>
  </si>
  <si>
    <t>SANEAMIENTO DE AREA CONTAMINADA EN ACCESO A MACROPERA</t>
  </si>
  <si>
    <t>SE UTILIZARON 6 BULTOS DE CALHIDRATADA</t>
  </si>
  <si>
    <t>SE REALIZA SUMINISTRO DE ACEITE A BOMBA CENTRIFUGA, AGREGANDO 1 LITRO, QUEDANDO EN NIVEL OPTIMO, SE REALIZO LIMPIEZA DE PATIN QUEDANDO OK.</t>
  </si>
  <si>
    <t>SE ENCONTRO MOYOR FUERA DE OPERACIÓN, SE REALIZA LA DETECCION DE BAJAS RPM, SE REALIZA LIMPIEZA DE BUJIAS, SE AGREGAN 5 LITROS DE ACEITE, NIVEL DE ANTICONGELANTE OK, OPERANDO COMPLETO.</t>
  </si>
  <si>
    <t>SE DA EL APOYO DE PUESTA EN MARCHA, SE AGREGARON 3 LITROS DE ACEITE SAE 50, QUEDA OPERANDO COMPLETO</t>
  </si>
  <si>
    <t>SE ENCONTRO MOTOR FUERA DE OPERACIÓN, SE REALIZA REVISION DE MCI, SE DETECTAN BAJAS RPM, SE REALIZA LIMPIEZA DE BUJIAS, SE AGREGAN 7 LITROS DE ACEITE SAE 50, NIVEL DE ANTICONGELANTE OK, DE DEJA OPERANDO COMPLETO.</t>
  </si>
  <si>
    <t>SE ENCONTRO MOYOR FUERA DE OPERACIÓN, SE REALIZA LIMPIEZA DE BUJIAS, SE AGREGAN 7 LITROS DE ACEITE, NIVEL DE ANTICONGELANTE OK, OPERANDO COMPLETO.</t>
  </si>
  <si>
    <t>SE ENCONTRO MOTOR FUERA DE OPERACIÓN, SE DETECTA SEPARADOR LLENO DE CONDENSADO Y SE DRENA, SE RETIRA MANGUERA DE ALIMENTACION DE GAS, SE DRENA, QUEDANDO OK, NIVELES OK, QUEDA OPERANDO COMPLETO.</t>
  </si>
  <si>
    <t>SE ENCONTRO MOTOR OPERANDO Y UNIDAD FUERA DE OPERACIÓN, SE INSPECCIONA PANEL DE LA UNIDAD, SE DETECTA PARO POR CHAROLA VACIA, SE RESETEA PANEL DE CONTROL DE LA UNIDAD, SE RESTABLECE OPERANDO COMPLETO.</t>
  </si>
  <si>
    <t>SE ENCONTRO MOTOR FUERA DE OPERACIÓN, SE DETECTA BAJO NIVEL  DE ACEITE SAE 50 Y SE AGREGAN 6 LTS,  QUEDAN PENDIENTES 2 LTS DE ACEITE PARA SU LLENADO OPTIMO,  SE RESTABLECE OPERANDO COMPLETO.</t>
  </si>
  <si>
    <t xml:space="preserve">MANTENIMIENTO AL SISTEMA DE IGNICION QUEMADOR </t>
  </si>
  <si>
    <t>MEDICIÓN CON GROUND TESTER VALOR 1.55 OHMS</t>
  </si>
  <si>
    <t>MANTENIMIENTO A SISTEMA DE TIERRAS FISICAS DE SEOARADOR</t>
  </si>
  <si>
    <t>MEDICIÓN CON GROUND TESTER VALOR 0.005 OHMS</t>
  </si>
  <si>
    <t>APOYO A SOLDADURA EN REUBICACION DE CERCO PERIMETRAL</t>
  </si>
  <si>
    <t>CBN N31 SEG B</t>
  </si>
  <si>
    <t>MEDICIÓN CON GROUND TESTER VALOR 0.012 OHMS</t>
  </si>
  <si>
    <t>CBN N31 SEG A</t>
  </si>
  <si>
    <t>MEDICIÓN CON GROUND TESTER VALOR 0.086 OHMS</t>
  </si>
  <si>
    <t>RECUPERACION DE VALVULA 6-600</t>
  </si>
  <si>
    <t>SE LLEVA A CASA STAFF OPS</t>
  </si>
  <si>
    <t>UNIDAD OPERA CON  2 BANDAS C-118 DAÑADAS</t>
  </si>
  <si>
    <t>LINEA DE GAS DE 1/4" DAÑADA POR ESPUMA DE FLUIDO DE LINEA DE BN, OPERA COMPLETO</t>
  </si>
  <si>
    <t>RECUPERACION DE ALTERNADOR PARA REMPLAZO EN PSN33</t>
  </si>
  <si>
    <t>AJUSTE DE RPM, LIMPIEZA DE BUJIAS, OPERA COMPLETO</t>
  </si>
  <si>
    <t>AJJUSTE DE RPM, LIMPIEZA DE BUJIAS, OPERA COMPLETO</t>
  </si>
  <si>
    <t>CABLE DE SENSOR DAÑADO, RESETEO DE PANEL DE CONTROL, UNIDAD PRESENTA BAJO NIVEL DE ACEITE HCO, REQUIERE RELLENO</t>
  </si>
  <si>
    <t>AJUSTE DE PUNTERIA DE CILINDRO #5 ELIMINADO, LIMPIEZA DE BUJIAS, OPERA COMPLETO</t>
  </si>
  <si>
    <t>RETIRO DE PROTECCION DE ALTERNADOR DE MANERA MANUAL, REMPLAZO DE ALTERNADOR POR UNO RECUPERADO, OPERA COMPLETO</t>
  </si>
  <si>
    <t>AJUSTE DE BANDAS CORTAS</t>
  </si>
  <si>
    <t>HABILITADO DE POSTE PARA PORTON DE MPSN66</t>
  </si>
  <si>
    <t>MODIFICACION Y AJUSTE DE CORRAL DE CONTRAPOZO</t>
  </si>
  <si>
    <t>FABRICACION DE PORTON PARA MPSN66</t>
  </si>
  <si>
    <t>CALIBRACION DE VALVULA DE SEGURIDAD</t>
  </si>
  <si>
    <t xml:space="preserve">LUBRICACION DE VALVULAS TIPO COMPUERTA  </t>
  </si>
  <si>
    <t>COLOCACION DE ETIQUETAS DE BLOQUEO</t>
  </si>
  <si>
    <t>MOTOR CONSUMIDOR. APOYO POR POZO INTERMITENTE, OPERA COMPLETO</t>
  </si>
  <si>
    <t>CORRECCION DE FALLO EN BOBINA 3,4 OPERA COMPLETO</t>
  </si>
  <si>
    <t>AJUSTE DE BANDAS DE REDUCTOR A TOMA DE FUERZA, OPERA COMPLETO</t>
  </si>
  <si>
    <t>REMPLAZO DE BANDAS C-125, SE COLOCAN 2 BANDAS C-125 NUEVAS PROPORCIONADAS POR PJP4, OPERA COMPLETO</t>
  </si>
  <si>
    <t>RETIRO DE BANDA C-144 DAÑADA, QUEDA OPERANDO SOLO CON 2 BANDAS, SE CONECTA ESTOPERO ECOLOGICO, OPERA COMPLETO</t>
  </si>
  <si>
    <t>REGULACION DE PRESION DE GAS, OPERA COMPLETO</t>
  </si>
  <si>
    <t>LIMPIEZA DE BUJIAS, REMPLAZO DE VENTILADOR POR DAÑO, SE COLOCA UNO RECUPERADO DE ECSII, OPERA COMPLETO</t>
  </si>
  <si>
    <t>CARGA DE POSTES PARA PORTON</t>
  </si>
  <si>
    <t>COLOCACION DE POSTES PARA PORTON</t>
  </si>
  <si>
    <t>CBN SEG A-C</t>
  </si>
  <si>
    <t>MEDICIÓN CON GROUND TESTER VALOR 0.195 OHMS.</t>
  </si>
  <si>
    <t>CBN SEG D-G</t>
  </si>
  <si>
    <t>MEDICIÓN CON GROUND TESTER VALOR 0.237 OHMS.</t>
  </si>
  <si>
    <t>MEDICIÓN CON GROUND TESTER VALOR 0.252 OHMS.</t>
  </si>
  <si>
    <t>MEDICIÓN CON GROUND TESTER VALOR 4.17 OHMS.</t>
  </si>
  <si>
    <t>MEDICIÓN CON GROUND TESTER VALOR 1.27 OHMS.</t>
  </si>
  <si>
    <t>MEDICIÓN CON GROUND TESTER VALOR 12.59 OHMS.</t>
  </si>
  <si>
    <t>MEDICIÓN CON GROUND TESTER VALOR 4.78 OHMS.</t>
  </si>
  <si>
    <t>REGULACION DE GAS EN VALVULA CONTROL SALIDA A QUEMADOR</t>
  </si>
  <si>
    <t>QUEDA A 2.9 KG/CM2 A 4.2 KG/CM2</t>
  </si>
  <si>
    <t>MONITOREO DE OPERACIÓN DE PAQUETE DE REGULACION</t>
  </si>
  <si>
    <t>RETIRO DE SEPARADOR DE CONDENSADOS CON LINEA DE ALIMENTACION</t>
  </si>
  <si>
    <t>REMPLAZO DE INDICADOR DE PRESION POR DAÑO EN CARATULA</t>
  </si>
  <si>
    <t>AJUSTE DE BANDA DE ALTERNADOR, LIMPIEZA DE DIAFRAGMA, OPERA COMPLETO</t>
  </si>
  <si>
    <t>APOYO EN PUES EN MARCHA POR REMPLAZO DE BANDAS</t>
  </si>
  <si>
    <t>RESETEO DE PANEL DE CONTROL, QUEDA FUERA DE OPERACIÓN POR DAÑO EN TARJETA</t>
  </si>
  <si>
    <t>CORRECCION DE FALSO CONTACTO EN CHAROLA DE ESTOPERO, LIMPIEZA DE DIAFRAGMA, OPERA COMPLETO</t>
  </si>
  <si>
    <t>FALSO EN CONTACTO EN  RESET MURPHY, POR PARO ACTIVADO DE CHAROLA DE ESTOPERO ECOLOGICO, OPERA COMPLETO</t>
  </si>
  <si>
    <t>REINICIO DE PANEL DE CONTROL, OPERA COMPLETO</t>
  </si>
  <si>
    <t>REMPLAZO DE 6 BUJIAS, POR UNAS RECUPERADAS, OPERA COMPLETO</t>
  </si>
  <si>
    <t>SE AGREGARON 6 LITROS DE  ANTICOMGELANTE, LIMPIEZA DE BUJIAS, OPERA COMPLETO</t>
  </si>
  <si>
    <t>COLOCACION DE GRAMPA DE 4"Ø EN LINEA DE DESCARGA</t>
  </si>
  <si>
    <t>CALIBRACION  DE VALVULA DE SEGURIDAD</t>
  </si>
  <si>
    <t>VALVULA DE LINEA DE DESCARGA DE BOMBA #2</t>
  </si>
  <si>
    <t>VALVULA DE SEPARADOR DE GAS QUE ALIMENTA A MOTOR #2</t>
  </si>
  <si>
    <t>VALVULA QUE ALIMENTA A MOTOR #2</t>
  </si>
  <si>
    <t>SEPARADOR DE LIQUIDOS QUE ALIMENTA A MOTOR #2</t>
  </si>
  <si>
    <t>DRENADO DE MANGUERA DE SEPARADOR, OPERA COMPLETO</t>
  </si>
  <si>
    <t>REMPLAZO DE BOMBA DE AGUA POR UNA RECUPERADA, OPERA COMPLETO</t>
  </si>
  <si>
    <t>APOYO EN PUESTA EN MARCHA POR FUGA EN LDD, OPERA COMPLETO</t>
  </si>
  <si>
    <t>APOYO EN PUESTA EN MARCHA POR FUGA EN LDD,  LIMPIEZA DE BUJIAS, OPERA COMPLETO</t>
  </si>
  <si>
    <t>INSPECCION A CAJA DE CONTROL, SE REVISAN FUSIBLES, SE REALIZA CAMBIO DE 2 RESISTENCIAS, SE REVISA CONTINUIDAD Y LLEGADA DE VOLTAJE A CAJA DE CONTROL, SE REALIZAN PRUEBAS SIN ÉXITO, TARJETA PRINCIPAL NO RESPONDE, QUEDA FUERA DE OPERACIÓN MOTOR Y UNIDAD</t>
  </si>
  <si>
    <t>LIMPIEZA DE BUJIAS Y TAPA DE DISTRIBUIDOR</t>
  </si>
  <si>
    <t>BANDAS C-112 PRESENTAN DAÑO, OPERA COMPLETO</t>
  </si>
  <si>
    <t>REMPLAZO DE BANDAS. COLOCACION DE 2 BANDAS C-125 NUEVAS PROPORCIONADAS POR PJP4</t>
  </si>
  <si>
    <t>ALINEACION DE MOTOR Y BANDAS</t>
  </si>
  <si>
    <t>MANTENIMIENTO A SISTEMA DE TIERRAS FISICAS DE SEPARADOR N°2</t>
  </si>
  <si>
    <t>MEDICIÓN CON EQUIPO GROUND TESTER VALOR 1.51 OHMS.</t>
  </si>
  <si>
    <t>MANTENIMIENTO A SISTEMA DE TIERRAS FISICAS DE SEPARADOR N°1</t>
  </si>
  <si>
    <t>MEDICIÓN CON EQUIPO GROUND TESTER VALOR 1.68 OHMS.</t>
  </si>
  <si>
    <t>MANTENIMIENTO A SISTEMA DE TIERRAS FISICAS DE SEPARADOR</t>
  </si>
  <si>
    <t>MEDICIÓN CON EQUIPO GROUND TESTER VALOR 4.1 OHMS.</t>
  </si>
  <si>
    <t>MEDICIÓN CON GROUND TESTER VALOR 7.95 OHMS.</t>
  </si>
  <si>
    <t>MPG218</t>
  </si>
  <si>
    <t>MEDICIÓN CON GROUND TESTER VALOR 22.0 OHMS.</t>
  </si>
  <si>
    <t>MANOMETRO PROPORCIONADO POR OPS</t>
  </si>
  <si>
    <t>REMPLAZO DE BANDAS C-125 POR DAÑO, SE COLOCAN 2 BANDAS C-125 NUEVAS PROPORCIONADAS POR PJP4</t>
  </si>
  <si>
    <t>SE DEJA OPERANDO CON DOS BANDAS C125, SE RETIRO UNA BANDA DEÑADA</t>
  </si>
  <si>
    <t>SE REALIZA LIMPIEZA DE BUJIAS, SE ENCONTRARON 3 BUJIAS CALZADAS</t>
  </si>
  <si>
    <t xml:space="preserve">SE REALIZA LIMPIEZA DE BUJIAS Y DIAFRAGMA </t>
  </si>
  <si>
    <t>SE AGREGAN 3 LITROS DE ANTICONGELANTE, UNIDAD OPERANDO CON DOS BANDAS C144.</t>
  </si>
  <si>
    <t>SEAGREGAN 8 LITROS DE ANTICONGELANTE, SE ENCONTRO CON FUGA EN TAPON DE MONOBLOCK, SE RECUOERA TAPON Y SE COLOCA SE DEJA OPERANDO COMPLETO.</t>
  </si>
  <si>
    <t xml:space="preserve"> SE ENCONTRO OPERANDO MCI, SE REALIZA DRENADO DE SEPARADORES, SE DEJA OPERANDO COMPLETO</t>
  </si>
  <si>
    <t>SE REALIZA LIMPIEZA DE BUJIAS Y DIAFRAGMA, SE ENCUENTRA TRABAJANDO CON UNA BANDA C 125.</t>
  </si>
  <si>
    <t>SE REVISO NIVEL Y SE AGREGO 1 LITRO DE ACEITE SAE 50</t>
  </si>
  <si>
    <t>SE REALIZO RESTABLECIMIENTO DE MCI, SE INSPECCIONAN NIVELES OK, BANDA DE ALTERNADOR OK, SE INSPECCIONAN BUJIAS Y DIAFRAGMA OK, SE DEJA OPERANDO COMPLETO.</t>
  </si>
  <si>
    <t>ATENCION DE FUGA EN LDD</t>
  </si>
  <si>
    <t>COLOCACION DE GRAPA EN LINEA DE 8"</t>
  </si>
  <si>
    <t>INSTALACION DE 2 CANILLAS EN CORTACIRCUITOS</t>
  </si>
  <si>
    <t>INSTALACION DE 1 CANILLA EN CORTACIRCUITOS</t>
  </si>
  <si>
    <t>INSTALACION DE SENSORES DE PROXIMIDAD A UNIDAD HIDRAULICA</t>
  </si>
  <si>
    <t>DE 3.5 A 2.95 KG/CM2</t>
  </si>
  <si>
    <t>REMPLAZO DE BANDAS C-125 POR UNAS RECUPERADAS DE PS628, LIMPIEZA DE DIAFRAGMA, OPERA COMPLETO</t>
  </si>
  <si>
    <t>COLOCACION DE 3 BANDAS C-112 NIUEVAS PROPORCIONADAS POR PJP4, OPERA COMPLETO</t>
  </si>
  <si>
    <t>SE AGREGARON 5 LITROS DE ANTICONGELANTE, BANDAS C-118 DAÑADAS REQUIEREN REMPLAZO, OPERA COMPLETO</t>
  </si>
  <si>
    <t>INSTALACION DE CAJA DE CONTROL PROPORCIONADA POR OPS, INSTALACION DE BOTON DE PARO DE EMERGENCIA RECUPERADO DE ECSII, OPERA CON 1.1 EPM Y 90" DE CARRERA, OPERA COMPLETO</t>
  </si>
  <si>
    <t>RECUPERACION DE ABRAZAERAS DE 1" Y 3"</t>
  </si>
  <si>
    <t>AJUSTE DE ANCLAS DE MOTOR</t>
  </si>
  <si>
    <t>CHAROLA DE ESTOPERO ECOLOGICO CON AGUA, SE DRRENA, OPERA COMPLETO</t>
  </si>
  <si>
    <t>QUEDA FUERA DE OPERACIÓN POR ALTERNADOR  DAÑADO</t>
  </si>
  <si>
    <t>MOTOR CONSUMIDOR</t>
  </si>
  <si>
    <t>CARGA DE TUBOS AL AREA SUR</t>
  </si>
  <si>
    <t>AJUSTE DE GRAMPA DE 8"Ø</t>
  </si>
  <si>
    <t>BLQ SOL SUR</t>
  </si>
  <si>
    <t>DESCARGHA DE TUBERIA</t>
  </si>
  <si>
    <t>RECORRIDO DE ESPARRAGOS DE VALVULA DE 12" EN LLEGADA DE BSI</t>
  </si>
  <si>
    <t>MAMTENIMIENTO A SISTEMAS ELECTRICOS DE TABLEROS</t>
  </si>
  <si>
    <t>SE ENCUENTRA DAÑADO INTERRUPTOR SQUARED DE 2 POLOS 20AMP Y CONTACTOR DE ALUMBRADO EXTERIOR, TAMBIÉN SE OBSERVA REFLECTOR SIN VIDRIO EXPUESTA LA BALASTRA Y BULBO LED.</t>
  </si>
  <si>
    <t>MANTENIMIENTO A SISTEMA DE TIRERRAS FISICAS</t>
  </si>
  <si>
    <t>PARARRAYOS, MEDICIÓN CON GROUND TESTER 0.977 OHMS.</t>
  </si>
  <si>
    <t>COLECTOR DE PG, MEDICIÓN CON GROUND TESTER 1.068 OHMS.</t>
  </si>
  <si>
    <t>COLECTOR DE PG,MEDICIÓN CON GROUND TESTER 2.68 OHMS.</t>
  </si>
  <si>
    <t>MBCI-01, MEDICIÓN CON GROUND TESTER 12.83 OHMS.</t>
  </si>
  <si>
    <t>PARARRAYOS, MEDICIÓN CON GROUND TESTER 23.6 OHMS.</t>
  </si>
  <si>
    <t>AREA DE CABEZAL</t>
  </si>
  <si>
    <t>COLOCACION DE GRAMPA EN LINEA DE 4"Ø</t>
  </si>
  <si>
    <t>PCN272</t>
  </si>
  <si>
    <t>OPERA SOLO MOTOR POR PETICION DE OPERADOR</t>
  </si>
  <si>
    <t>MECANCO 4</t>
  </si>
  <si>
    <t>AJUSTE DE EPM DE 0.9 A 1.3, OPERA COMPLETO</t>
  </si>
  <si>
    <t>APOYO EN LOCALIZACION DE FUGA EN LINEA DE 10"Ø</t>
  </si>
  <si>
    <t>QUEDA LISTA PARA INSTALACION DE GRAMPA, SE ESTUVO EN ESPERA DE RETROEXCAVADORA</t>
  </si>
  <si>
    <t>AJUSTE DE PRESION DE GAS TR, OPERA COMPLETO</t>
  </si>
  <si>
    <t>SE REALIZA ALINEACIÓN Y TENSIÓN DE BANDAS CORTAS, SE INSTALA REGULADOR DE BAJA PRESIÓN, LIMPIEZA DE DIAFRAGMA, INSPECCION DE NIVELES DE ANTICONGELANTE Y ACEITE ENCONTRÁNDOSE NORMAL, SE REALIZAN PRUEBAS OPERATIVAS PRESENTANDO DAÑO EN SENSOR DE CIGÜEÑAL.</t>
  </si>
  <si>
    <t>RECUPERACION DE MATERIALES</t>
  </si>
  <si>
    <t xml:space="preserve">SE RECUPERA SENSOR DE CIGÜEÑAL, </t>
  </si>
  <si>
    <t>REMPLAZO DE SENSOR DE CIGÜEÑAL POR UNO RECUPERADO DE ECSII, OPERA SOLO MOTOR</t>
  </si>
  <si>
    <t>QUEDA FUERA DE OPERACIÓN POR CABLEADO ELECTRICO DAÑADO Y ARNES.</t>
  </si>
  <si>
    <t xml:space="preserve">MECANICO </t>
  </si>
  <si>
    <t>REVISION DE COMPONENTES, OPERA COMPLETO</t>
  </si>
  <si>
    <t>MANTENIMIENTO A UNIDAD DE AIRE ACONDICIONADO</t>
  </si>
  <si>
    <t>SE REALIZA MANTENIMIENTO A AIRE ACONDICIONADO EN CASETA DE OPERADOR</t>
  </si>
  <si>
    <t>MANTENIMIENTO A SISTEMA DE TIERRA FISICA DE CABEZAL COLECTOR PG-MD NO.1, MEDICION CON EQUIPO GROUND TESTER 1.457 OHMS</t>
  </si>
  <si>
    <t>MANTENIMIENTO A SISTEMA DE TIERRA FISICA DE CABEZAL COLECTOR PG-MD NO.2, MEDICION CON EQUIPO GROUND TESTER 0.013 OHMS</t>
  </si>
  <si>
    <t>MANTENIMIENTO A SISTEMA DE TIERRA FISICA DE CABEZAL COLECTOR PG-MD NO.3, MEDICION CON EQUIPO GROUND TESTER 1.695 OHMS</t>
  </si>
  <si>
    <t>MANTENIMIENTO A SISTEMA DE TIERRA FISICA DE CABEZAL COLECTOR PG-MD NO.4, MEDICION CON EQUIPO GROUND TESTER 0.034 OHMS</t>
  </si>
  <si>
    <t>LIMPIEZA DE FILTRO TIPO CANASTA DE DESCARGA DE UPV</t>
  </si>
  <si>
    <t>INSTALACION DE CABLEADO DE SENSOR A MCI</t>
  </si>
  <si>
    <t>SE REALIZA INSPECCION E INSTALACION DE CABLEADO DE SENSOR DE CHAROLA ECOLOGICA EN MCI</t>
  </si>
  <si>
    <t>PS792</t>
  </si>
  <si>
    <t>REVISION DE SKID DE INYECCION INHIBIDOR DE CORROSION</t>
  </si>
  <si>
    <t>CALIBRACION A INDICADOR DE PRESION</t>
  </si>
  <si>
    <t>SE ENCONTRO A MOTOR OPERANDO SOLO, SE REALIZA REVISION DE COMPONENTES, SE DETECTAN DAÑO EN BANDAS CORTAS, REQUIERE SUMINISTRO DE ACEITE, SE DEJA FUERA DE OPERACIÓN</t>
  </si>
  <si>
    <t>REVISION DE COMPONENTES, DAÑO EN BANDAS CORTAS, SE INSTALAN DOS BANDAS C125 PROPORCIONADAS POR PJP4, SE SUMINISTRA ACEITE, OPERA COMPLETO</t>
  </si>
  <si>
    <t>REVISION DE COMPONENTES, SE REALIZA LIMPIEZA DE BUJIAS Y DIAFRAGMA, OPERA COMPLETO</t>
  </si>
  <si>
    <t>REVISION DE COMPONENTES, SE REALIZO LIMPIEZA DE BUJIAS, OPERA COMPLETO</t>
  </si>
  <si>
    <t>CAMBIO DE POLEA A MCI</t>
  </si>
  <si>
    <t>SE REALIZO CAMBIO DE POLEA DE 6 PLG Y SE INSTALA UNA DE 4 PLG PROPORCIONADA POR PJP4, REVISION DE COMPONENTES, OPERA COMPLETO</t>
  </si>
  <si>
    <t>SE DETECTA DAÑO EN REDIADOR, SE REQUIERE PROGRAMAR SU REEMPLAZO, FUERA DE OPERACIÓN POR ORDENES DE OPS</t>
  </si>
  <si>
    <t>SE ENCONTRO CON PARO ACTIVADO POR SENSOR DE CHAROLA DE ESTOPERO, SE RECETEA PANEL DE CONTROL, SE INSPECCIONAN COMPONENTES, OPERA COMPLETO</t>
  </si>
  <si>
    <t>REVISION DE COMPONENTES, SE SUMINISTRA ACEITE, OPERA COMPLETO</t>
  </si>
  <si>
    <t>REVISION DE COMPONENTES, SE SUMINISTRA ACEITE, OPERA COMPLETO POR INTERMITENCIA</t>
  </si>
  <si>
    <t>PB163</t>
  </si>
  <si>
    <t>SE ENCONTRO FUERA DE OPERACIÓN, SE REALIZO LIMPIEZA DE BUJIAS, SE REALIZAN PRUEBAS DE COMPRESION POR CADA CILINDRO, SE REVISAN LO DEMAS COMPONENTES,OPERA COMPLETO</t>
  </si>
  <si>
    <t>PB266</t>
  </si>
  <si>
    <t>PB264</t>
  </si>
  <si>
    <t>SE ENCONTRO FUERA DE OPERACIÓN, REVISION DE COMPONENTES, SE HACE REEMPLAZO DE ALTERNADOR DAÑADO, LIMPIEZA DE REGULADOR, OPERA COMPLETO</t>
  </si>
  <si>
    <t>SE ENCONTRO FUERA DE OPERACIÓN, TOMA DE FUERZA DAÑADA, PRESENTA FUGA, CON APOYO DE SOLDADOR SE RETIRA PROTECCION, SE REALIZA INSPECCION DE TOMA DE FUERZA ENCONTRANDO FLECHA DAÑADA, SE DEJA FUERA DE OPERACIÓN</t>
  </si>
  <si>
    <t>SE HACE RECUPERACION DE TOMAD E FUERZA PROVENIENTE DE PS628 (TOMA DE FUERZA FUE RETIRADA POR DAÑO EN BALERO PILOTO Y PASTAS), SE REALIZA HABILITADO DE TOMA DE FUERZA, SE COLOCA PASTA Y 1 PIEZA, SE COLOCA BALERO PILOTO PROPORCIONADO POR OPS, SE INSTALA POLEA DE MASA FIJA DE 4 PULG, QUEDA HABILITADO PARA INSTALACION</t>
  </si>
  <si>
    <t>APOYO EN INSTALACION DE POLEA A MCI</t>
  </si>
  <si>
    <t>SE APOYA A MECANICO CON INSTALACION DE POLEA EN MCI</t>
  </si>
  <si>
    <t>RESGUARDO DE MCI Y CARGA DE PRODUCTOS QUIMICOS</t>
  </si>
  <si>
    <t>SE REALIZA RESGUARDO DE MCI Y SE HACE CARGA DE 8 TAMBORES QUIMICOS CRONOX</t>
  </si>
  <si>
    <t>OLG PS529</t>
  </si>
  <si>
    <t>OLG PS539</t>
  </si>
  <si>
    <t>SE HACE RESGUARDO DE 8 TAMBORES VACIOS QUE CONTENIAN PRODUCTO QUIMICO CRONOX</t>
  </si>
  <si>
    <t xml:space="preserve">APOYO EN CORTE Y RETIRO DE PROTECCION </t>
  </si>
  <si>
    <t>SE REALIZA CORTE Y SOLDADURA EN PROTECCION DE ALTERNADOR POR DAÑO</t>
  </si>
  <si>
    <t>SE REALIZA APOYO A MECANICO EN RETIRO DE PROTECCION DE TOMA DE FUERZA, SE FABRICA BASE Y SE INSTALA</t>
  </si>
  <si>
    <t>SE RECUPERO MATERIAL PARA FABRICACION DE TAPON DE 3 PLG DE DIAMETRO PARA PA189</t>
  </si>
  <si>
    <t>RETIRO DE ESTOPERO ECOLOGICO Y COLOCACION DE ARREGLO T DE FLUJO (TAPON)</t>
  </si>
  <si>
    <t>LIMPIEZA DE APLICACIÓN DE PINTURA DE VALVLA 4"600</t>
  </si>
  <si>
    <t>MANTENIMIENTO A VALVULA 2"600</t>
  </si>
  <si>
    <t>APOYO A PUESTA EN MARCHA A MCI</t>
  </si>
  <si>
    <t>REVISION DE COMPONENTES, LIMPIEZA EN BUJIAS Y DIAFRAGMA, OPERA COMPLETO</t>
  </si>
  <si>
    <t>REVISION DE COMPONENTES, LIMPIEZA DE BUJIAS, OPERA COMPLETO</t>
  </si>
  <si>
    <t>SE ENCONTRO FUERA DE OPERACIÓN, REVISION DE COMPONENTES, SE SUMINISTRA ACEITE, LIMPIEZA DE BUJIAS, OPERA COMPLETO</t>
  </si>
  <si>
    <t>SE ENCONTRO FUERA DE OPERACIÓN, REVISION DE COMPONENTES, LIMPIEZA DE BUJIAS, OPERA COMPLETO</t>
  </si>
  <si>
    <t>SE ENCONTRO FUERA DE OPERACIÓN, REVISION DE COMPONENTES, CORRECCION DE FALLA EN CIRCUITO ELECTRICO, OPERA COMPLETO</t>
  </si>
  <si>
    <t>REVISION DE COMPONENTES, DAÑO EN BANDAS CORTAS (C118), SE INSTALAN DOS BANDAS CORTAS C125 PROPORCIONADAS POR PJP4, SE SUMINISTRA ACEITE, OPERA COMPLETO</t>
  </si>
  <si>
    <t>REVISION DE COMPONENTES, SE LIMPIA Y AJUSTAN TERMINALES DE RESET, SE DEJA TRABAJAR CON 14.3V, SE DEJA AOPERAR Y SE MANTIENE EN MONITOREO</t>
  </si>
  <si>
    <t>SE ENCONTRO FUERA DE OPERACIÓN, SE REALIO INSPECCION DE COMONENTES, SE DEJA OPERANDO POR INTERMITENCIA</t>
  </si>
  <si>
    <t>REVISION DE COMPONENTES, OPERANDO POR INTERMITENCIA</t>
  </si>
  <si>
    <t>REVISION DE COMPONENTES, SE REALIZO LIMPIEZA A CUERPO DE ACELERACION, PRESENTA DEFICIENCIA EN CILINDROS, OPERA COMPLETO</t>
  </si>
  <si>
    <t>SE HACE CARGA DE 10 TAMBORES DE PRODUCTO QUIMICO CRONOX</t>
  </si>
  <si>
    <t>SE REALIZA INSTALACION DE TOMA DE FUERZA A MCI TIPO ARROW</t>
  </si>
  <si>
    <t>OLD-BSMI</t>
  </si>
  <si>
    <t>SE SUMINISTRA PRODUCTO QUIMICO, INICIO 4CM FIN 69CM</t>
  </si>
  <si>
    <t>GDO-BSMI</t>
  </si>
  <si>
    <t>SE SUMINISTRA PRODUCTO QUIMICO, INICIO 15CM FIN 31CM</t>
  </si>
  <si>
    <t>SE SUMININSTRA PRODUCTO QUIMICO CRONOX, INICIO 0CM FIN 34CM</t>
  </si>
  <si>
    <t>SE RESGUARDAN 3 TAMBORES LLENOS DE PRODUCTO QUIMICO CRONOX Y 7 COMPLETAMENTE VACIOS</t>
  </si>
  <si>
    <t>MANTENIMIENTO A SISTEMAS DE TIERRAS FISICAS</t>
  </si>
  <si>
    <t>SE REALIZO MANTENIMIENTO A SISTEMA DE PUESTA A TIERRA DEL CABEZAL COLECTOR PG-MD 01, MEDICION CON EQUIPO GROUND TESTER 13.19 OHMS</t>
  </si>
  <si>
    <t>SE REALIZO MANTENIMIENTO A SISTEMA DE PUESTA A TIERRA DEL CABEZAL COLECTOR PG-MD 02, MEDICION CON EQUIPO GROUND TESTER 9.16 OHMS</t>
  </si>
  <si>
    <t>SE REALIZO MANTENIMIENTO A SISTEMA DE PUESTA A TIERRA DEL SEPARADOR SVPG-1, MEDICION CON EQUIPO GROUND TESTER 7.51 OHMS</t>
  </si>
  <si>
    <t>SE REALIZO MANTENIMIENTO A SISTEMA DE PUESTA A TIERRA DEL SEPARADOR SVM-2, MEDICION CON EQUIPO GROUND TESTER 10.03 OHMS</t>
  </si>
  <si>
    <t>SE REALIZO MANTENIMIENTO A SISTEMA DE PUESTA A TIERRA DE INHIBIDOR DE CORROSION GDO-PB, MEDICION CON EQUIPO GROUND TESTER 10.46 OHMS</t>
  </si>
  <si>
    <t>MANTENIMIENTO A SISTEMA ELECTRICO</t>
  </si>
  <si>
    <t>SE REALIZA MANTENIMIENTO A SISTEMA ELECTRICO (TABLERO Y LUMINARIAS), SE REGISTRA DAÑO EN 2 LUMINARIAS DE TIPO GABINETE EN CASETA, 1 REFLECTOR PREIMETRAL Y 1 LUMINARIA A PRUEBA DE EXPLOSION EN COBERTIZO DEL AREA DE BOMBEO.</t>
  </si>
  <si>
    <t>INSTALACION DE ACCESORIO DEL ROTADOR DE VARILLA</t>
  </si>
  <si>
    <t>AJUSTE DE CARRERA DE ROTADOR DE VARILLA</t>
  </si>
  <si>
    <t>SE REALIZA REEMPLAZO DE CIRCUITO ELECTRICO DAÑADO, LIMPIEZA DE SENSOR DE ESTROPERO</t>
  </si>
  <si>
    <t>REVISION DE COMPONENTES, SE SUMINISTRA ACEITE, SE AJUSTA BANDA DE ALTERNADOR, SE REALIZO LIMPIEZA DE BUJIAS, OPERA COMPLETO</t>
  </si>
  <si>
    <t>DESMONTAJE DE RADIADOR MCI TIPO ARROW</t>
  </si>
  <si>
    <t>SE REALIZO EL DESMONTAJE DE RADIADOR DE MCI TIPO ARROW CON APOYO DE SOLDADOR, SE UTILIZARA COMO REEMPLAZO EN PS319</t>
  </si>
  <si>
    <t>SE REALIZA RETIRO DE RADIADOR DAÑADO, SE INSTALA POR OTRO PROVENEIENTE DE PS656, SE SUMINSITRAN 18L DE REFRIGERANTE PROPORCIONADO POR PJP4, OPERA COMPLETO</t>
  </si>
  <si>
    <t>SE ENCONTRO CON PARO ACTIVADO, SE RECETEA PANEL DE CONTROL DE LA UNIDAD, REVISION DE COMPONENTES, OPERA COMPLETO</t>
  </si>
  <si>
    <t>REEMPLAZO DE CABLEADO EN SISTEMA ELECTRICO</t>
  </si>
  <si>
    <t>SE REALIZA CAMBIO DE CABLEDO AL SISTEMA ELECTRICO</t>
  </si>
  <si>
    <t>SE ENCONTRO FUERA DE OPERACIÓN, REVISION DE COMPONENTES, OPERA COMLETO</t>
  </si>
  <si>
    <t>APOYO PARA PUESTA EN MARCHA A MCI</t>
  </si>
  <si>
    <t>SE ENCOTRO FUERA DE OPERACIÓN, REVISION DE COMPONENTES, SE SUMINISTRA ACEITE, OPERAN COMPLETO POR INTERMITENCIA</t>
  </si>
  <si>
    <t>SE ENCONTRO FUERA DE OPERACIÓN, REVISION DE COMPONENTES, OPERA COMPLETO POR INTERMITENCIA</t>
  </si>
  <si>
    <t>SE ENCONTRO FUERA DE OPERACIÓN, REVISION DE COMPONENTES, SE REALIZA CALIBRACION DE PUNTERIA DE CILINDROS, OPERA COMPLETO</t>
  </si>
  <si>
    <t xml:space="preserve">RECUPERACION DE ARNES </t>
  </si>
  <si>
    <t>CORTE DE ANCLAS A MOTOR ICI</t>
  </si>
  <si>
    <t>SE REALIZA CORTE DE ANCLAS DE JAULA DE MOTOR ICI PARA SU RETIRO Y DESMONTAJE DE UNIDAD</t>
  </si>
  <si>
    <t>CORTE Y RETIRO DE PROTECCION</t>
  </si>
  <si>
    <t>SE REALIZO CORTE Y RETIRO DE PROTECCION POR RECUPERACION DE RADIADOR</t>
  </si>
  <si>
    <t>CORTE Y SOLDADURA EN MCI</t>
  </si>
  <si>
    <t>SE REALIZO CORTE Y SOLDADURA EN PUERTA DE JAULA DE MCI TIPO ARROW, RETIRO DE PROTECCION DE RADIADOR Y REEMPLAZO DE RADIADOR DAÑADO POR RADIADOR RECUPERADO DE PS656</t>
  </si>
  <si>
    <t>INSTALACION DE PROTECCION</t>
  </si>
  <si>
    <t>SE REALIZO LA COLOCACION Y AJUSTE DE JAULA DE CONTROLADOR DE CICLOS EN EL TRINEO DE BN</t>
  </si>
  <si>
    <t>DESMONTAJE DE UNIDAD ICI GR-20-120</t>
  </si>
  <si>
    <t>INSTALACION DE UNIDAD ICI GR-20-120</t>
  </si>
  <si>
    <t>RESGUARDO DE PAQUETE MOTRIZ</t>
  </si>
  <si>
    <t xml:space="preserve">BPB </t>
  </si>
  <si>
    <t>LIBRANZA DE LINEAS DE M.T.</t>
  </si>
  <si>
    <t>SE REALIZO MANIOBRA DE APERTURA DE CORTACIRCUITOS, SE VERIFICO AUSENCIA DE VOLTAJE, SE REALIZO INSTALACION DE SISTEMA DE PUESTA A TIERRA, CON APOYO DE MONTAJE SE REALIZO PODA DE ARBOLES, AL TERMINO DE LAS OPERACIONES SE RESTABECE LA RED ELECTRICA</t>
  </si>
  <si>
    <t>RESTABLECIMIENTO DE RED DE M.T.</t>
  </si>
  <si>
    <t xml:space="preserve">SE REALIZO CAMBIO DE DOS ESLABONES FUSIBLES UBICADOS EN LOS POSTES EN EJIDO SOMBRERETE </t>
  </si>
  <si>
    <t>REEMPLAZO DE ARNES A MCI</t>
  </si>
  <si>
    <t xml:space="preserve">SE CONTINUA CON EL REEMPLAZO DEL SISTEMA ELECTRICO, SE LIMPIAN CONECTORES, REEMPLZAO DE TABLERO DE CONTROL, QUEDA COMPLETO </t>
  </si>
  <si>
    <t>REVISION A MCI Y UBM</t>
  </si>
  <si>
    <t>REVISION DE COMPONENTES, SE DETECTO MINIMO EN EL NIVEL DE ACEITE HIDRAULICO, SE DEJA FUERA DE OPERACIÓN</t>
  </si>
  <si>
    <t>SE ENCONTRO FUERA DE OPERACIÓN, REVISION DE COMPONENTES, SE SUMINISTRO ACEITE, OPERA COMPLETO</t>
  </si>
  <si>
    <t>EL MCI SE ENCUENTRA EN ECSII</t>
  </si>
  <si>
    <t>PSN374</t>
  </si>
  <si>
    <t>SE SUMINISTRAN 5L DE REFRIGERANTE</t>
  </si>
  <si>
    <t>SE ENCONTRO FUERA DE OPERACIÓN POR RECIENTE INSTALACION, SE DEJA OPERANDO SOLO MOTOR</t>
  </si>
  <si>
    <t xml:space="preserve">CARGA DE PUENTE DE PRODUCCION </t>
  </si>
  <si>
    <t>SE REALIZO CARGA  DE PUENTE DE PRODUCCION PARA INSTALAR EN PS701</t>
  </si>
  <si>
    <t>APOYO EN LIBRANZA DE RED ELECTRICA</t>
  </si>
  <si>
    <t>SE REALIZO PODA DE ARBOLES PARA LA LIBRANZA DE LA RED ELECTRICA</t>
  </si>
  <si>
    <t>INSTALACION DE COMPONENTES EN UBM</t>
  </si>
  <si>
    <t xml:space="preserve">SE REALIZO LA INSTALACION DE CABLE Y ABRAZADERA DE SUJECION DE VIGA VIAJERA DE CABEZAL </t>
  </si>
  <si>
    <t>Fecha de emision</t>
  </si>
  <si>
    <t>Zona</t>
  </si>
  <si>
    <t>Pozo</t>
  </si>
  <si>
    <t>Familia de motor</t>
  </si>
  <si>
    <t>Unidad de bombeo</t>
  </si>
  <si>
    <t>Cuadrilla/Especialidad</t>
  </si>
  <si>
    <t>Jornada</t>
  </si>
  <si>
    <t>Actividad</t>
  </si>
  <si>
    <t>Grasa</t>
  </si>
  <si>
    <t>Aceite SAE 50</t>
  </si>
  <si>
    <t>Filtro de aceite</t>
  </si>
  <si>
    <t>Refrigerante</t>
  </si>
  <si>
    <t>Otro tipo de refacciones</t>
  </si>
  <si>
    <t>Estatus</t>
  </si>
  <si>
    <t>SN</t>
  </si>
  <si>
    <t>BOMBA CENTRIFUGA</t>
  </si>
  <si>
    <t>NIVELES</t>
  </si>
  <si>
    <t>A</t>
  </si>
  <si>
    <t>ARROW</t>
  </si>
  <si>
    <t>REVISION</t>
  </si>
  <si>
    <t>VORTEC V8</t>
  </si>
  <si>
    <t>RESTABLECIMIENTO</t>
  </si>
  <si>
    <t>GA</t>
  </si>
  <si>
    <t>HABILITADO</t>
  </si>
  <si>
    <t>REGULADOR DE BAJA RECUPERADO</t>
  </si>
  <si>
    <t>RECUPERACION PZ</t>
  </si>
  <si>
    <t>SENSOR RECUPERADO</t>
  </si>
  <si>
    <t>S</t>
  </si>
  <si>
    <t>WEICHAI</t>
  </si>
  <si>
    <t>APOYO</t>
  </si>
  <si>
    <t>PB</t>
  </si>
  <si>
    <t>PB129</t>
  </si>
  <si>
    <t>ELRCTRICO</t>
  </si>
  <si>
    <t>MANTTO AC</t>
  </si>
  <si>
    <t>MANTTO TF</t>
  </si>
  <si>
    <t>LIMPIEZA FILTRO</t>
  </si>
  <si>
    <t>INSTALACION ELECTRICA</t>
  </si>
  <si>
    <t>INSPECCION SKID</t>
  </si>
  <si>
    <t>CALIBRACION PI-101</t>
  </si>
  <si>
    <t>2 BANDAS C125</t>
  </si>
  <si>
    <t>REEMPLAZO TOMFUERZA</t>
  </si>
  <si>
    <t>1 POLEA MASIZA 4D NUEVA</t>
  </si>
  <si>
    <t>LUFKIN</t>
  </si>
  <si>
    <t xml:space="preserve">MECANICO 2 </t>
  </si>
  <si>
    <t>1 ALTERNADOR RECUPERADO</t>
  </si>
  <si>
    <t>ALMOPS</t>
  </si>
  <si>
    <t>HABILITADO TOMFUERZA</t>
  </si>
  <si>
    <t>1 BALERO PILOTO, 1 PASTA DE TOMFUERZA OPS</t>
  </si>
  <si>
    <t>APOYO REUBICACION</t>
  </si>
  <si>
    <t>RESGUARDO</t>
  </si>
  <si>
    <t>ARROW, Y CARGA DE TAMBORES CRONOX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</si>
</sst>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4" formatCode="_-&quot;$&quot;* #,##0.00_-;\-&quot;$&quot;* #,##0.00_-;_-&quot;$&quot;* &quot;-&quot;??_-;_-@_-"/>
    <numFmt numFmtId="43" formatCode="_-* #,##0.00_-;\-* #,##0.00_-;_-* &quot;-&quot;??_-;_-@_-"/>
    <numFmt numFmtId="164" formatCode="General\ &quot;(día)&quot;"/>
    <numFmt numFmtId="165" formatCode="&quot;$&quot;#,##0.00"/>
    <numFmt numFmtId="166" formatCode="mmmm\-yyyy"/>
    <numFmt numFmtId="167" formatCode="dd/mmm/yyyy"/>
    <numFmt numFmtId="168" formatCode="&quot;Fecha actual&quot;\ dd\-mmm\-yy"/>
    <numFmt numFmtId="169" formatCode="0.0"/>
    <numFmt numFmtId="170" formatCode="_-* #,##0.00\ [$€-1]_-;\-* #,##0.00\ [$€-1]_-;_-* &quot;-&quot;??\ [$€-1]_-"/>
    <numFmt numFmtId="171" formatCode="0.00\%"/>
    <numFmt numFmtId="172" formatCode="0\%"/>
  </numFmts>
  <fonts count="58" x14ac:knownFonts="1">
    <font>
      <sz val="12"/>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2"/>
      <color theme="1"/>
      <name val="Arial"/>
      <family val="2"/>
      <scheme val="minor"/>
    </font>
    <font>
      <sz val="9"/>
      <color theme="1"/>
      <name val="Poppins"/>
    </font>
    <font>
      <sz val="14"/>
      <color theme="5"/>
      <name val="Poppins SemiBold"/>
    </font>
    <font>
      <sz val="9"/>
      <name val="Poppins"/>
      <family val="3"/>
    </font>
    <font>
      <sz val="9"/>
      <color theme="0"/>
      <name val="Poppins"/>
      <family val="3"/>
    </font>
    <font>
      <sz val="9"/>
      <color theme="0"/>
      <name val="Ebrima"/>
    </font>
    <font>
      <sz val="12"/>
      <color theme="1"/>
      <name val="Ebrima"/>
    </font>
    <font>
      <sz val="9"/>
      <color theme="1"/>
      <name val="Ebrima"/>
    </font>
    <font>
      <sz val="10"/>
      <color theme="1"/>
      <name val="Ebrima"/>
    </font>
    <font>
      <b/>
      <sz val="8"/>
      <color theme="1"/>
      <name val="Ebrima"/>
    </font>
    <font>
      <b/>
      <sz val="9"/>
      <color theme="1"/>
      <name val="Ebrima"/>
    </font>
    <font>
      <b/>
      <sz val="9"/>
      <color indexed="81"/>
      <name val="Tahoma"/>
      <family val="2"/>
    </font>
    <font>
      <sz val="9"/>
      <color indexed="81"/>
      <name val="Tahoma"/>
      <family val="2"/>
    </font>
    <font>
      <sz val="10"/>
      <name val="Ebrima"/>
    </font>
    <font>
      <b/>
      <sz val="10"/>
      <name val="Century Gothic"/>
      <family val="2"/>
    </font>
    <font>
      <sz val="10"/>
      <color theme="1"/>
      <name val="Arial"/>
      <family val="2"/>
      <scheme val="minor"/>
    </font>
    <font>
      <sz val="6"/>
      <color theme="1"/>
      <name val="Ebrima"/>
    </font>
    <font>
      <sz val="10"/>
      <name val="Courier"/>
      <family val="3"/>
    </font>
    <font>
      <sz val="10"/>
      <name val="Arial"/>
      <family val="2"/>
    </font>
    <font>
      <u/>
      <sz val="8"/>
      <color theme="10"/>
      <name val="Arial"/>
      <family val="2"/>
    </font>
    <font>
      <u/>
      <sz val="10"/>
      <color indexed="12"/>
      <name val="Arial"/>
      <family val="2"/>
    </font>
    <font>
      <sz val="9"/>
      <color rgb="FF000000"/>
      <name val="Ebrima"/>
    </font>
    <font>
      <sz val="8"/>
      <color theme="1"/>
      <name val="Ebrima"/>
    </font>
    <font>
      <sz val="8"/>
      <name val="Ebrima"/>
    </font>
    <font>
      <sz val="9"/>
      <name val="Arial"/>
      <family val="2"/>
      <scheme val="minor"/>
    </font>
    <font>
      <sz val="8"/>
      <name val="Arial"/>
      <family val="2"/>
      <scheme val="minor"/>
    </font>
    <font>
      <sz val="9"/>
      <name val="Ebrima"/>
    </font>
    <font>
      <sz val="5"/>
      <color theme="1"/>
      <name val="Ebrima"/>
    </font>
    <font>
      <sz val="9"/>
      <color theme="5"/>
      <name val="Poppins SemiBold"/>
    </font>
    <font>
      <sz val="9"/>
      <color theme="1"/>
      <name val="Arial"/>
      <family val="2"/>
      <scheme val="minor"/>
    </font>
    <font>
      <b/>
      <sz val="16"/>
      <color theme="1"/>
      <name val="Poppins"/>
    </font>
    <font>
      <sz val="7"/>
      <color theme="1"/>
      <name val="Arial"/>
      <family val="2"/>
      <scheme val="minor"/>
    </font>
    <font>
      <sz val="9"/>
      <color theme="1"/>
      <name val="Cascadia Mono SemiLight"/>
      <family val="3"/>
    </font>
    <font>
      <sz val="7"/>
      <color theme="1"/>
      <name val="Cascadia Mono SemiLight"/>
      <family val="3"/>
    </font>
    <font>
      <sz val="10"/>
      <color theme="1"/>
      <name val="Cascadia Mono SemiLight"/>
      <family val="3"/>
    </font>
    <font>
      <sz val="9"/>
      <color theme="1"/>
      <name val="Tahoma"/>
      <family val="2"/>
    </font>
    <font>
      <sz val="7"/>
      <color theme="1"/>
      <name val="Tahoma"/>
      <family val="2"/>
    </font>
    <font>
      <sz val="10"/>
      <color theme="1"/>
      <name val="Tahoma"/>
      <family val="2"/>
    </font>
    <font>
      <sz val="9"/>
      <color theme="1"/>
      <name val="Cascadia Code"/>
      <family val="3"/>
    </font>
    <font>
      <sz val="7"/>
      <color theme="1"/>
      <name val="Copperplate Gothic Bold"/>
      <family val="2"/>
    </font>
    <font>
      <sz val="7"/>
      <color theme="1"/>
      <name val="Ebrima"/>
    </font>
    <font>
      <b/>
      <sz val="16"/>
      <color theme="1"/>
      <name val="Ebrima"/>
    </font>
    <font>
      <b/>
      <sz val="10"/>
      <color theme="1"/>
      <name val="Ebrima"/>
    </font>
    <font>
      <sz val="10"/>
      <color theme="0"/>
      <name val="Ebrima"/>
    </font>
    <font>
      <sz val="8"/>
      <color theme="1"/>
      <name val="Arial"/>
      <family val="2"/>
      <scheme val="minor"/>
    </font>
  </fonts>
  <fills count="1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7" tint="-0.249977111117893"/>
        <bgColor indexed="64"/>
      </patternFill>
    </fill>
    <fill>
      <patternFill patternType="solid">
        <fgColor theme="9" tint="9.9978637043366805E-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227ACB"/>
        <bgColor indexed="64"/>
      </patternFill>
    </fill>
  </fills>
  <borders count="13">
    <border>
      <left/>
      <right/>
      <top/>
      <bottom/>
      <diagonal/>
    </border>
    <border>
      <left/>
      <right/>
      <top/>
      <bottom style="medium">
        <color theme="4"/>
      </bottom>
      <diagonal/>
    </border>
    <border>
      <left/>
      <right style="thin">
        <color theme="9"/>
      </right>
      <top style="thin">
        <color theme="9"/>
      </top>
      <bottom/>
      <diagonal/>
    </border>
    <border>
      <left style="medium">
        <color indexed="64"/>
      </left>
      <right/>
      <top/>
      <bottom style="medium">
        <color indexed="64"/>
      </bottom>
      <diagonal/>
    </border>
    <border>
      <left/>
      <right style="thin">
        <color theme="9"/>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s>
  <cellStyleXfs count="6350">
    <xf numFmtId="0" fontId="0" fillId="0" borderId="0"/>
    <xf numFmtId="9" fontId="13" fillId="0" borderId="0" applyFont="0" applyFill="0" applyBorder="0" applyAlignment="0" applyProtection="0"/>
    <xf numFmtId="169" fontId="30" fillId="0" borderId="0"/>
    <xf numFmtId="170" fontId="31" fillId="0" borderId="0"/>
    <xf numFmtId="0" fontId="33" fillId="0" borderId="0">
      <alignment vertical="top"/>
      <protection locked="0"/>
    </xf>
    <xf numFmtId="0" fontId="32" fillId="0" borderId="0">
      <alignment vertical="top"/>
      <protection locked="0"/>
    </xf>
    <xf numFmtId="0" fontId="31" fillId="0" borderId="0"/>
    <xf numFmtId="0" fontId="31" fillId="0" borderId="0"/>
    <xf numFmtId="0" fontId="31" fillId="0" borderId="0"/>
    <xf numFmtId="169" fontId="30" fillId="0" borderId="0"/>
    <xf numFmtId="43" fontId="30"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0" fontId="11" fillId="0" borderId="0"/>
    <xf numFmtId="0" fontId="11" fillId="0" borderId="0"/>
    <xf numFmtId="0" fontId="11" fillId="0" borderId="0"/>
    <xf numFmtId="0" fontId="31" fillId="0" borderId="0"/>
    <xf numFmtId="0" fontId="11" fillId="0" borderId="0"/>
    <xf numFmtId="0" fontId="11" fillId="0" borderId="0"/>
    <xf numFmtId="0" fontId="3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3" fillId="0" borderId="0"/>
    <xf numFmtId="0" fontId="3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43" fontId="30"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30"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30"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30"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0"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0"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0"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4">
    <xf numFmtId="0" fontId="0" fillId="0" borderId="0" xfId="0"/>
    <xf numFmtId="0" fontId="14" fillId="2" borderId="0" xfId="0" applyFont="1" applyFill="1"/>
    <xf numFmtId="0" fontId="14" fillId="2" borderId="0" xfId="0" applyFont="1" applyFill="1" applyAlignment="1">
      <alignment horizontal="center" vertical="center"/>
    </xf>
    <xf numFmtId="0" fontId="0" fillId="2" borderId="0" xfId="0" applyFill="1"/>
    <xf numFmtId="0" fontId="15" fillId="0" borderId="1" xfId="0" applyFont="1" applyBorder="1" applyAlignment="1">
      <alignment vertical="center"/>
    </xf>
    <xf numFmtId="0" fontId="15" fillId="0" borderId="0" xfId="0" applyFont="1" applyAlignment="1">
      <alignment vertical="center"/>
    </xf>
    <xf numFmtId="0" fontId="15" fillId="0" borderId="0" xfId="0" applyFont="1" applyAlignment="1">
      <alignment horizontal="center" vertical="center"/>
    </xf>
    <xf numFmtId="0" fontId="0" fillId="2" borderId="0" xfId="0" applyFill="1" applyAlignment="1">
      <alignment vertical="center"/>
    </xf>
    <xf numFmtId="0" fontId="17" fillId="0" borderId="0" xfId="0" applyFont="1" applyAlignment="1">
      <alignment vertical="center" wrapText="1"/>
    </xf>
    <xf numFmtId="0" fontId="16" fillId="0" borderId="0" xfId="0" applyFont="1" applyAlignment="1">
      <alignment vertical="center" wrapText="1"/>
    </xf>
    <xf numFmtId="0" fontId="18" fillId="3" borderId="0" xfId="0" applyFont="1" applyFill="1" applyAlignment="1">
      <alignment horizontal="center" vertical="center" wrapText="1"/>
    </xf>
    <xf numFmtId="0" fontId="18" fillId="4" borderId="0" xfId="0" applyFont="1" applyFill="1" applyAlignment="1">
      <alignment horizontal="center" vertical="center" wrapText="1"/>
    </xf>
    <xf numFmtId="164" fontId="18" fillId="5" borderId="0" xfId="0" applyNumberFormat="1" applyFont="1" applyFill="1" applyAlignment="1">
      <alignment horizontal="center" vertical="center" wrapText="1"/>
    </xf>
    <xf numFmtId="0" fontId="18" fillId="0" borderId="0" xfId="0" applyFont="1" applyAlignment="1">
      <alignment horizontal="center" vertical="center" wrapText="1"/>
    </xf>
    <xf numFmtId="0" fontId="19" fillId="2" borderId="0" xfId="0" applyFont="1" applyFill="1"/>
    <xf numFmtId="0" fontId="19" fillId="0" borderId="0" xfId="0" applyFont="1"/>
    <xf numFmtId="0" fontId="20" fillId="0" borderId="0" xfId="0" applyFont="1" applyAlignment="1">
      <alignment horizontal="center" vertical="center"/>
    </xf>
    <xf numFmtId="15" fontId="21" fillId="0" borderId="0" xfId="0" applyNumberFormat="1"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left" vertical="center" wrapText="1"/>
    </xf>
    <xf numFmtId="15" fontId="20" fillId="0" borderId="0" xfId="0" applyNumberFormat="1" applyFont="1" applyAlignment="1">
      <alignment horizontal="center" vertical="center"/>
    </xf>
    <xf numFmtId="9" fontId="21" fillId="0" borderId="0" xfId="1" applyFont="1" applyAlignment="1">
      <alignment horizontal="center" vertical="center"/>
    </xf>
    <xf numFmtId="9" fontId="21" fillId="0" borderId="0" xfId="0" applyNumberFormat="1" applyFont="1" applyAlignment="1">
      <alignment horizontal="center" vertical="center"/>
    </xf>
    <xf numFmtId="165" fontId="21" fillId="0" borderId="0" xfId="0" applyNumberFormat="1" applyFont="1" applyAlignment="1">
      <alignment horizontal="center" vertical="center"/>
    </xf>
    <xf numFmtId="44" fontId="23" fillId="0" borderId="0" xfId="0" applyNumberFormat="1" applyFont="1" applyAlignment="1">
      <alignment horizontal="center" vertical="center"/>
    </xf>
    <xf numFmtId="0" fontId="19" fillId="0" borderId="0" xfId="0" applyFont="1" applyAlignment="1">
      <alignment vertical="center"/>
    </xf>
    <xf numFmtId="49" fontId="21" fillId="0" borderId="0" xfId="0" applyNumberFormat="1" applyFont="1" applyAlignment="1">
      <alignment horizontal="center" vertical="center"/>
    </xf>
    <xf numFmtId="49" fontId="20" fillId="0" borderId="0" xfId="0" applyNumberFormat="1" applyFont="1" applyAlignment="1">
      <alignment horizontal="center" vertical="center"/>
    </xf>
    <xf numFmtId="0" fontId="20" fillId="0" borderId="0" xfId="0" applyFont="1" applyAlignment="1">
      <alignment horizontal="left" vertical="center"/>
    </xf>
    <xf numFmtId="44" fontId="22" fillId="0" borderId="2" xfId="0" applyNumberFormat="1" applyFont="1" applyBorder="1" applyAlignment="1">
      <alignment horizontal="center" vertical="center"/>
    </xf>
    <xf numFmtId="167" fontId="28" fillId="0" borderId="0" xfId="0" applyNumberFormat="1" applyFont="1" applyAlignment="1">
      <alignment horizontal="left" vertical="center"/>
    </xf>
    <xf numFmtId="167" fontId="28" fillId="0" borderId="0" xfId="0" applyNumberFormat="1" applyFont="1" applyAlignment="1">
      <alignment horizontal="center" vertical="center"/>
    </xf>
    <xf numFmtId="1" fontId="20" fillId="0" borderId="0" xfId="0" applyNumberFormat="1" applyFont="1" applyAlignment="1">
      <alignment horizontal="center" vertical="center"/>
    </xf>
    <xf numFmtId="166" fontId="27" fillId="6" borderId="3" xfId="0" applyNumberFormat="1" applyFont="1" applyFill="1" applyBorder="1" applyAlignment="1">
      <alignment horizontal="center" vertical="center"/>
    </xf>
    <xf numFmtId="168" fontId="26" fillId="0" borderId="0" xfId="0" applyNumberFormat="1" applyFont="1" applyAlignment="1">
      <alignment horizontal="center" vertical="center"/>
    </xf>
    <xf numFmtId="0" fontId="22" fillId="0" borderId="4" xfId="0" applyFont="1" applyBorder="1" applyAlignment="1">
      <alignment horizontal="center" vertical="center"/>
    </xf>
    <xf numFmtId="9" fontId="21" fillId="0" borderId="0" xfId="1" applyFont="1" applyFill="1" applyAlignment="1">
      <alignment horizontal="center" vertical="center"/>
    </xf>
    <xf numFmtId="49" fontId="20" fillId="0" borderId="0" xfId="0" applyNumberFormat="1" applyFont="1" applyAlignment="1">
      <alignment horizontal="center" vertical="center" wrapText="1"/>
    </xf>
    <xf numFmtId="9" fontId="14" fillId="2" borderId="0" xfId="0" applyNumberFormat="1" applyFont="1" applyFill="1"/>
    <xf numFmtId="9" fontId="15" fillId="0" borderId="0" xfId="0" applyNumberFormat="1" applyFont="1" applyAlignment="1">
      <alignment vertical="center"/>
    </xf>
    <xf numFmtId="9" fontId="18" fillId="3" borderId="0" xfId="0" applyNumberFormat="1" applyFont="1" applyFill="1" applyAlignment="1">
      <alignment horizontal="center" vertical="center" wrapText="1"/>
    </xf>
    <xf numFmtId="9" fontId="0" fillId="0" borderId="0" xfId="0" applyNumberFormat="1"/>
    <xf numFmtId="0" fontId="20" fillId="7" borderId="0" xfId="0" applyFont="1" applyFill="1" applyAlignment="1">
      <alignment horizontal="left" vertical="center"/>
    </xf>
    <xf numFmtId="0" fontId="29" fillId="0" borderId="0" xfId="0" applyFont="1" applyAlignment="1">
      <alignment horizontal="left" vertical="center" wrapText="1"/>
    </xf>
    <xf numFmtId="0" fontId="34" fillId="0" borderId="0" xfId="0" applyFont="1" applyAlignment="1">
      <alignment horizontal="center" vertical="center"/>
    </xf>
    <xf numFmtId="44" fontId="22" fillId="0" borderId="4" xfId="0" applyNumberFormat="1" applyFont="1" applyBorder="1" applyAlignment="1">
      <alignment horizontal="center" vertical="center"/>
    </xf>
    <xf numFmtId="0" fontId="20" fillId="0" borderId="0" xfId="0" applyFont="1" applyAlignment="1">
      <alignment horizontal="justify" vertical="justify" wrapText="1"/>
    </xf>
    <xf numFmtId="0" fontId="35" fillId="0" borderId="0" xfId="0" applyFont="1" applyAlignment="1">
      <alignment horizontal="left" vertical="center" wrapText="1"/>
    </xf>
    <xf numFmtId="44" fontId="22" fillId="0" borderId="0" xfId="0" applyNumberFormat="1" applyFont="1" applyAlignment="1">
      <alignment horizontal="center" vertical="center"/>
    </xf>
    <xf numFmtId="49" fontId="20" fillId="0" borderId="0" xfId="0" quotePrefix="1" applyNumberFormat="1" applyFont="1" applyAlignment="1">
      <alignment horizontal="center" vertical="center"/>
    </xf>
    <xf numFmtId="0" fontId="36" fillId="0" borderId="0" xfId="0" applyFont="1" applyAlignment="1">
      <alignment horizontal="center" vertical="top"/>
    </xf>
    <xf numFmtId="0" fontId="34" fillId="0" borderId="0" xfId="0" applyFont="1" applyAlignment="1">
      <alignment horizontal="left"/>
    </xf>
    <xf numFmtId="49" fontId="26" fillId="0" borderId="0" xfId="0" applyNumberFormat="1" applyFont="1" applyAlignment="1">
      <alignment horizontal="center" vertical="center"/>
    </xf>
    <xf numFmtId="0" fontId="37" fillId="0" borderId="0" xfId="0" applyFont="1" applyAlignment="1">
      <alignment horizontal="center" vertical="center"/>
    </xf>
    <xf numFmtId="0" fontId="34" fillId="0" borderId="0" xfId="0" applyFont="1" applyAlignment="1">
      <alignment horizontal="center"/>
    </xf>
    <xf numFmtId="44" fontId="22" fillId="8" borderId="4" xfId="0" applyNumberFormat="1" applyFont="1" applyFill="1" applyBorder="1" applyAlignment="1">
      <alignment horizontal="center" vertical="center"/>
    </xf>
    <xf numFmtId="9" fontId="21" fillId="7" borderId="0" xfId="1" applyFont="1" applyFill="1" applyAlignment="1">
      <alignment horizontal="center" vertical="center"/>
    </xf>
    <xf numFmtId="49" fontId="20" fillId="0" borderId="0" xfId="0" applyNumberFormat="1" applyFont="1" applyAlignment="1">
      <alignment horizontal="center" vertical="top" wrapText="1"/>
    </xf>
    <xf numFmtId="15" fontId="21" fillId="9" borderId="0" xfId="0" applyNumberFormat="1" applyFont="1" applyFill="1" applyAlignment="1">
      <alignment horizontal="center" vertical="center"/>
    </xf>
    <xf numFmtId="0" fontId="39" fillId="0" borderId="0" xfId="0" applyFont="1" applyAlignment="1">
      <alignment horizontal="center" vertical="top"/>
    </xf>
    <xf numFmtId="44" fontId="22" fillId="0" borderId="5" xfId="0" applyNumberFormat="1" applyFont="1" applyBorder="1" applyAlignment="1">
      <alignment horizontal="center" vertical="center"/>
    </xf>
    <xf numFmtId="164" fontId="18" fillId="5" borderId="5" xfId="0" applyNumberFormat="1" applyFont="1" applyFill="1" applyBorder="1" applyAlignment="1">
      <alignment horizontal="center" vertical="center" wrapText="1"/>
    </xf>
    <xf numFmtId="0" fontId="40" fillId="0" borderId="0" xfId="0" applyFont="1" applyAlignment="1">
      <alignment horizontal="left" vertical="center" wrapText="1"/>
    </xf>
    <xf numFmtId="0" fontId="41" fillId="0" borderId="0" xfId="0" applyFont="1" applyAlignment="1">
      <alignment vertical="center"/>
    </xf>
    <xf numFmtId="44" fontId="23" fillId="0" borderId="5" xfId="0" applyNumberFormat="1" applyFont="1" applyBorder="1" applyAlignment="1">
      <alignment horizontal="center" vertical="center"/>
    </xf>
    <xf numFmtId="0" fontId="23" fillId="0" borderId="4" xfId="0" applyFont="1" applyBorder="1" applyAlignment="1">
      <alignment horizontal="center" vertical="center"/>
    </xf>
    <xf numFmtId="0" fontId="42" fillId="0" borderId="0" xfId="0" applyFont="1"/>
    <xf numFmtId="0" fontId="0" fillId="0" borderId="0" xfId="0" applyAlignment="1">
      <alignment horizontal="center" vertical="center"/>
    </xf>
    <xf numFmtId="0" fontId="0" fillId="0" borderId="0" xfId="0" applyAlignment="1">
      <alignment horizontal="center" vertical="center" wrapText="1"/>
    </xf>
    <xf numFmtId="171" fontId="18" fillId="3" borderId="0" xfId="0" applyNumberFormat="1" applyFont="1" applyFill="1" applyAlignment="1">
      <alignment horizontal="center" vertical="center" wrapText="1"/>
    </xf>
    <xf numFmtId="171" fontId="0" fillId="0" borderId="0" xfId="0" applyNumberForma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wrapText="1"/>
    </xf>
    <xf numFmtId="0" fontId="46" fillId="0" borderId="0" xfId="0" applyFont="1" applyAlignment="1">
      <alignment horizontal="justify" vertical="center" wrapText="1"/>
    </xf>
    <xf numFmtId="172" fontId="45" fillId="0" borderId="0" xfId="0" applyNumberFormat="1" applyFont="1" applyAlignment="1">
      <alignment horizontal="center" vertical="center"/>
    </xf>
    <xf numFmtId="49" fontId="47" fillId="0" borderId="0" xfId="0" applyNumberFormat="1" applyFont="1" applyAlignment="1">
      <alignment horizontal="center" vertical="center"/>
    </xf>
    <xf numFmtId="49" fontId="47" fillId="0" borderId="0" xfId="0" applyNumberFormat="1" applyFont="1" applyAlignment="1">
      <alignment horizontal="center" vertical="center" wrapText="1"/>
    </xf>
    <xf numFmtId="15" fontId="48" fillId="0" borderId="0" xfId="0" applyNumberFormat="1"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center" vertical="center" wrapText="1"/>
    </xf>
    <xf numFmtId="0" fontId="49" fillId="0" borderId="0" xfId="0" applyFont="1" applyAlignment="1">
      <alignment horizontal="justify" vertical="center" wrapText="1"/>
    </xf>
    <xf numFmtId="172" fontId="48" fillId="0" borderId="0" xfId="0" applyNumberFormat="1" applyFont="1" applyAlignment="1">
      <alignment horizontal="center" vertical="center"/>
    </xf>
    <xf numFmtId="49" fontId="48" fillId="0" borderId="0" xfId="0" applyNumberFormat="1" applyFont="1" applyAlignment="1">
      <alignment horizontal="center" vertical="center" wrapText="1"/>
    </xf>
    <xf numFmtId="49" fontId="48" fillId="0" borderId="0" xfId="0" applyNumberFormat="1" applyFont="1" applyAlignment="1">
      <alignment horizontal="center" vertical="center"/>
    </xf>
    <xf numFmtId="49" fontId="50" fillId="0" borderId="0" xfId="0" applyNumberFormat="1" applyFont="1" applyAlignment="1">
      <alignment horizontal="center" vertical="center" wrapText="1"/>
    </xf>
    <xf numFmtId="0" fontId="47" fillId="0" borderId="0" xfId="0" applyFont="1" applyAlignment="1">
      <alignment horizontal="center" vertical="center" wrapText="1"/>
    </xf>
    <xf numFmtId="49" fontId="45" fillId="0" borderId="0" xfId="0" applyNumberFormat="1" applyFont="1" applyAlignment="1">
      <alignment horizontal="center" vertical="center" wrapText="1"/>
    </xf>
    <xf numFmtId="49" fontId="45" fillId="0" borderId="0" xfId="0" applyNumberFormat="1" applyFont="1" applyAlignment="1">
      <alignment horizontal="center" vertical="center"/>
    </xf>
    <xf numFmtId="15" fontId="45" fillId="0" borderId="0" xfId="0" applyNumberFormat="1" applyFont="1" applyAlignment="1">
      <alignment horizontal="center" vertical="center"/>
    </xf>
    <xf numFmtId="15" fontId="51" fillId="0" borderId="0" xfId="0" applyNumberFormat="1" applyFont="1" applyAlignment="1">
      <alignment horizontal="center" vertical="center"/>
    </xf>
    <xf numFmtId="15" fontId="48" fillId="0" borderId="11" xfId="0" applyNumberFormat="1" applyFont="1" applyBorder="1" applyAlignment="1">
      <alignment horizontal="center" vertical="center"/>
    </xf>
    <xf numFmtId="49" fontId="47" fillId="0" borderId="7" xfId="0" applyNumberFormat="1" applyFont="1" applyBorder="1" applyAlignment="1">
      <alignment horizontal="center" vertical="center"/>
    </xf>
    <xf numFmtId="49" fontId="47" fillId="0" borderId="7" xfId="0" applyNumberFormat="1" applyFont="1" applyBorder="1" applyAlignment="1">
      <alignment horizontal="center" vertical="center" wrapText="1"/>
    </xf>
    <xf numFmtId="0" fontId="45" fillId="0" borderId="7" xfId="0" applyFont="1" applyBorder="1" applyAlignment="1">
      <alignment horizontal="center" vertical="center" wrapText="1"/>
    </xf>
    <xf numFmtId="0" fontId="46" fillId="0" borderId="7" xfId="0" applyFont="1" applyBorder="1" applyAlignment="1">
      <alignment horizontal="justify" vertical="center" wrapText="1"/>
    </xf>
    <xf numFmtId="172" fontId="48" fillId="0" borderId="8" xfId="0" applyNumberFormat="1" applyFont="1" applyBorder="1" applyAlignment="1">
      <alignment horizontal="center" vertical="center"/>
    </xf>
    <xf numFmtId="15" fontId="48" fillId="0" borderId="12" xfId="0" applyNumberFormat="1" applyFont="1" applyBorder="1" applyAlignment="1">
      <alignment horizontal="center" vertical="center"/>
    </xf>
    <xf numFmtId="172" fontId="48" fillId="0" borderId="9" xfId="0" applyNumberFormat="1" applyFont="1" applyBorder="1" applyAlignment="1">
      <alignment horizontal="center" vertical="center"/>
    </xf>
    <xf numFmtId="15" fontId="48" fillId="0" borderId="3" xfId="0" applyNumberFormat="1" applyFont="1" applyBorder="1" applyAlignment="1">
      <alignment horizontal="center" vertical="center"/>
    </xf>
    <xf numFmtId="49" fontId="47" fillId="0" borderId="6" xfId="0" applyNumberFormat="1" applyFont="1" applyBorder="1" applyAlignment="1">
      <alignment horizontal="center" vertical="center"/>
    </xf>
    <xf numFmtId="49" fontId="47" fillId="0" borderId="6" xfId="0" applyNumberFormat="1" applyFont="1" applyBorder="1" applyAlignment="1">
      <alignment horizontal="center" vertical="center" wrapText="1"/>
    </xf>
    <xf numFmtId="0" fontId="45" fillId="0" borderId="6" xfId="0" applyFont="1" applyBorder="1" applyAlignment="1">
      <alignment horizontal="center" vertical="center" wrapText="1"/>
    </xf>
    <xf numFmtId="0" fontId="46" fillId="0" borderId="6" xfId="0" applyFont="1" applyBorder="1" applyAlignment="1">
      <alignment horizontal="justify" vertical="center" wrapText="1"/>
    </xf>
    <xf numFmtId="172" fontId="48" fillId="0" borderId="10" xfId="0" applyNumberFormat="1" applyFont="1" applyBorder="1" applyAlignment="1">
      <alignment horizontal="center" vertical="center"/>
    </xf>
    <xf numFmtId="0" fontId="45" fillId="0" borderId="0" xfId="0" quotePrefix="1" applyFont="1" applyAlignment="1">
      <alignment horizontal="center" vertical="center" wrapText="1"/>
    </xf>
    <xf numFmtId="172" fontId="45" fillId="0" borderId="8" xfId="0" applyNumberFormat="1" applyFont="1" applyBorder="1" applyAlignment="1">
      <alignment horizontal="center" vertical="center"/>
    </xf>
    <xf numFmtId="172" fontId="45" fillId="0" borderId="9" xfId="0" applyNumberFormat="1" applyFont="1" applyBorder="1" applyAlignment="1">
      <alignment horizontal="center" vertical="center"/>
    </xf>
    <xf numFmtId="172" fontId="45" fillId="0" borderId="10" xfId="0" applyNumberFormat="1" applyFont="1" applyBorder="1" applyAlignment="1">
      <alignment horizontal="center" vertical="center"/>
    </xf>
    <xf numFmtId="15" fontId="51" fillId="0" borderId="11" xfId="0" applyNumberFormat="1" applyFont="1" applyBorder="1" applyAlignment="1">
      <alignment horizontal="center" vertical="center"/>
    </xf>
    <xf numFmtId="15" fontId="51" fillId="0" borderId="12" xfId="0" applyNumberFormat="1" applyFont="1" applyBorder="1" applyAlignment="1">
      <alignment horizontal="center" vertical="center"/>
    </xf>
    <xf numFmtId="15" fontId="51" fillId="0" borderId="3" xfId="0" applyNumberFormat="1" applyFont="1" applyBorder="1" applyAlignment="1">
      <alignment horizontal="center" vertical="center"/>
    </xf>
    <xf numFmtId="0" fontId="47" fillId="0" borderId="6" xfId="0" applyFont="1" applyBorder="1" applyAlignment="1">
      <alignment horizontal="center" vertical="center" wrapText="1"/>
    </xf>
    <xf numFmtId="0" fontId="52" fillId="0" borderId="0" xfId="0" applyFont="1" applyAlignment="1">
      <alignment horizontal="justify" vertical="center" wrapText="1"/>
    </xf>
    <xf numFmtId="0" fontId="53" fillId="0" borderId="0" xfId="0" applyFont="1" applyAlignment="1">
      <alignment horizontal="justify" vertical="center" wrapText="1"/>
    </xf>
    <xf numFmtId="172" fontId="20" fillId="0" borderId="0" xfId="0" applyNumberFormat="1" applyFont="1" applyAlignment="1">
      <alignment horizontal="center" vertical="center"/>
    </xf>
    <xf numFmtId="15" fontId="47" fillId="0" borderId="0" xfId="0" applyNumberFormat="1" applyFont="1" applyAlignment="1">
      <alignment horizontal="center" vertical="center"/>
    </xf>
    <xf numFmtId="171" fontId="45" fillId="0" borderId="0" xfId="0" applyNumberFormat="1" applyFont="1" applyAlignment="1">
      <alignment horizontal="center" vertical="center"/>
    </xf>
    <xf numFmtId="0" fontId="45" fillId="0" borderId="0" xfId="0" applyFont="1" applyAlignment="1">
      <alignment horizontal="justify" vertical="center" wrapText="1"/>
    </xf>
    <xf numFmtId="0" fontId="19" fillId="0" borderId="0" xfId="0" applyFont="1" applyAlignment="1">
      <alignment horizontal="center" vertical="center"/>
    </xf>
    <xf numFmtId="0" fontId="19" fillId="0" borderId="0" xfId="0" applyFont="1" applyAlignment="1">
      <alignment horizontal="center" vertical="center" wrapText="1"/>
    </xf>
    <xf numFmtId="0" fontId="53" fillId="0" borderId="0" xfId="0" applyFont="1" applyAlignment="1">
      <alignment horizontal="center" vertical="center"/>
    </xf>
    <xf numFmtId="171" fontId="19" fillId="0" borderId="0" xfId="0" applyNumberFormat="1" applyFont="1" applyAlignment="1">
      <alignment horizontal="center" vertical="center"/>
    </xf>
    <xf numFmtId="9" fontId="20" fillId="0" borderId="0" xfId="0" applyNumberFormat="1" applyFont="1" applyAlignment="1">
      <alignment horizontal="center" vertical="center"/>
    </xf>
    <xf numFmtId="171" fontId="20" fillId="0" borderId="0" xfId="0" applyNumberFormat="1" applyFont="1" applyAlignment="1">
      <alignment horizontal="center" vertical="center"/>
    </xf>
    <xf numFmtId="0" fontId="20" fillId="0" borderId="0" xfId="0" quotePrefix="1" applyFont="1" applyAlignment="1">
      <alignment horizontal="center" vertical="center" wrapText="1"/>
    </xf>
    <xf numFmtId="172" fontId="20" fillId="0" borderId="0" xfId="0" quotePrefix="1" applyNumberFormat="1" applyFont="1" applyAlignment="1">
      <alignment horizontal="center" vertical="center"/>
    </xf>
    <xf numFmtId="0" fontId="56" fillId="3" borderId="0" xfId="0" applyFont="1" applyFill="1" applyAlignment="1">
      <alignment horizontal="center" vertical="center" wrapText="1"/>
    </xf>
    <xf numFmtId="49" fontId="21" fillId="0" borderId="0" xfId="0" applyNumberFormat="1" applyFont="1" applyAlignment="1">
      <alignment horizontal="center" vertical="center" wrapText="1"/>
    </xf>
    <xf numFmtId="0" fontId="21" fillId="0" borderId="0" xfId="0" applyFont="1" applyAlignment="1">
      <alignment horizontal="center" vertical="center" wrapText="1"/>
    </xf>
    <xf numFmtId="0" fontId="0" fillId="10" borderId="0" xfId="0" applyFill="1" applyAlignment="1">
      <alignment vertical="center"/>
    </xf>
    <xf numFmtId="0" fontId="0" fillId="10" borderId="0" xfId="0" applyFill="1" applyAlignment="1">
      <alignment horizontal="center" vertical="center"/>
    </xf>
    <xf numFmtId="0" fontId="0" fillId="0" borderId="0" xfId="0" applyAlignment="1">
      <alignment horizontal="center"/>
    </xf>
    <xf numFmtId="9" fontId="0" fillId="0" borderId="0" xfId="0" applyNumberFormat="1" applyAlignment="1">
      <alignment horizontal="center"/>
    </xf>
    <xf numFmtId="0" fontId="57" fillId="0" borderId="0" xfId="0" applyFont="1"/>
    <xf numFmtId="0" fontId="46" fillId="0" borderId="0" xfId="0" applyFont="1" applyAlignment="1">
      <alignment horizontal="center" vertical="center" wrapText="1"/>
    </xf>
    <xf numFmtId="0" fontId="16" fillId="0" borderId="0" xfId="0" applyFont="1" applyAlignment="1">
      <alignment horizontal="center" vertical="center" wrapText="1"/>
    </xf>
    <xf numFmtId="0" fontId="28" fillId="0" borderId="0" xfId="0" applyFont="1"/>
    <xf numFmtId="0" fontId="0" fillId="0" borderId="0" xfId="0" applyAlignment="1">
      <alignment horizontal="left"/>
    </xf>
    <xf numFmtId="0" fontId="16" fillId="0" borderId="0" xfId="0" applyFont="1" applyAlignment="1">
      <alignment horizontal="center" vertical="center" wrapText="1"/>
    </xf>
    <xf numFmtId="0" fontId="43" fillId="2" borderId="7" xfId="0" applyFont="1" applyFill="1" applyBorder="1" applyAlignment="1">
      <alignment horizontal="center" vertical="center"/>
    </xf>
    <xf numFmtId="0" fontId="43" fillId="2" borderId="8" xfId="0" applyFont="1" applyFill="1" applyBorder="1" applyAlignment="1">
      <alignment horizontal="center" vertical="center"/>
    </xf>
    <xf numFmtId="0" fontId="43" fillId="2" borderId="0" xfId="0" applyFont="1" applyFill="1" applyAlignment="1">
      <alignment horizontal="center" vertical="center"/>
    </xf>
    <xf numFmtId="0" fontId="43" fillId="2" borderId="9" xfId="0" applyFont="1" applyFill="1" applyBorder="1" applyAlignment="1">
      <alignment horizontal="center" vertical="center"/>
    </xf>
    <xf numFmtId="0" fontId="43" fillId="2"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11" xfId="0" applyFont="1" applyFill="1" applyBorder="1" applyAlignment="1">
      <alignment horizontal="center" vertical="center"/>
    </xf>
    <xf numFmtId="0" fontId="43" fillId="2" borderId="12" xfId="0" applyFont="1" applyFill="1" applyBorder="1" applyAlignment="1">
      <alignment horizontal="center" vertical="center"/>
    </xf>
    <xf numFmtId="0" fontId="43" fillId="2" borderId="3" xfId="0" applyFont="1" applyFill="1" applyBorder="1" applyAlignment="1">
      <alignment horizontal="center" vertical="center"/>
    </xf>
    <xf numFmtId="0" fontId="54" fillId="2" borderId="11" xfId="0" applyFont="1" applyFill="1" applyBorder="1" applyAlignment="1">
      <alignment horizontal="center" vertical="center"/>
    </xf>
    <xf numFmtId="0" fontId="54" fillId="2" borderId="7" xfId="0" applyFont="1" applyFill="1" applyBorder="1" applyAlignment="1">
      <alignment horizontal="center" vertical="center"/>
    </xf>
    <xf numFmtId="0" fontId="54" fillId="2" borderId="8" xfId="0" applyFont="1" applyFill="1" applyBorder="1" applyAlignment="1">
      <alignment horizontal="center" vertical="center"/>
    </xf>
    <xf numFmtId="0" fontId="54" fillId="2" borderId="12" xfId="0" applyFont="1" applyFill="1" applyBorder="1" applyAlignment="1">
      <alignment horizontal="center" vertical="center"/>
    </xf>
    <xf numFmtId="0" fontId="54" fillId="2" borderId="0" xfId="0" applyFont="1" applyFill="1" applyAlignment="1">
      <alignment horizontal="center" vertical="center"/>
    </xf>
    <xf numFmtId="0" fontId="54" fillId="2" borderId="9" xfId="0" applyFont="1" applyFill="1" applyBorder="1" applyAlignment="1">
      <alignment horizontal="center" vertical="center"/>
    </xf>
    <xf numFmtId="0" fontId="54" fillId="2" borderId="3" xfId="0" applyFont="1" applyFill="1" applyBorder="1" applyAlignment="1">
      <alignment horizontal="center" vertical="center"/>
    </xf>
    <xf numFmtId="0" fontId="54" fillId="2" borderId="6" xfId="0" applyFont="1" applyFill="1" applyBorder="1" applyAlignment="1">
      <alignment horizontal="center" vertical="center"/>
    </xf>
    <xf numFmtId="0" fontId="54" fillId="2" borderId="10" xfId="0" applyFont="1" applyFill="1" applyBorder="1" applyAlignment="1">
      <alignment horizontal="center" vertical="center"/>
    </xf>
    <xf numFmtId="0" fontId="55" fillId="2" borderId="11" xfId="0" applyFont="1" applyFill="1" applyBorder="1" applyAlignment="1">
      <alignment horizontal="center" vertical="center"/>
    </xf>
    <xf numFmtId="0" fontId="55" fillId="2" borderId="7" xfId="0" applyFont="1" applyFill="1" applyBorder="1" applyAlignment="1">
      <alignment horizontal="center" vertical="center"/>
    </xf>
    <xf numFmtId="0" fontId="55" fillId="2" borderId="12" xfId="0" applyFont="1" applyFill="1" applyBorder="1" applyAlignment="1">
      <alignment horizontal="center" vertical="center"/>
    </xf>
    <xf numFmtId="0" fontId="55" fillId="2" borderId="0" xfId="0" applyFont="1" applyFill="1" applyAlignment="1">
      <alignment horizontal="center" vertical="center"/>
    </xf>
    <xf numFmtId="0" fontId="55" fillId="2" borderId="3" xfId="0" applyFont="1" applyFill="1" applyBorder="1" applyAlignment="1">
      <alignment horizontal="center" vertical="center"/>
    </xf>
    <xf numFmtId="0" fontId="55" fillId="2" borderId="6" xfId="0" applyFont="1" applyFill="1" applyBorder="1" applyAlignment="1">
      <alignment horizontal="center" vertical="center"/>
    </xf>
  </cellXfs>
  <cellStyles count="6350">
    <cellStyle name="Estilo 1" xfId="9" xr:uid="{00000000-0005-0000-0000-000000000000}"/>
    <cellStyle name="Euro" xfId="3" xr:uid="{00000000-0005-0000-0000-000001000000}"/>
    <cellStyle name="Hipervínculo" xfId="5" builtinId="8" customBuiltin="1"/>
    <cellStyle name="Hipervínculo 2" xfId="4" xr:uid="{00000000-0005-0000-0000-000003000000}"/>
    <cellStyle name="Millares 2" xfId="15" xr:uid="{00000000-0005-0000-0000-000004000000}"/>
    <cellStyle name="Millares 2 2" xfId="118" xr:uid="{00000000-0005-0000-0000-000005000000}"/>
    <cellStyle name="Millares 2 2 2" xfId="316" xr:uid="{1E8CBE15-92D3-4553-8645-1C4B19625DBB}"/>
    <cellStyle name="Millares 2 2 2 2" xfId="712" xr:uid="{B778E261-5122-428A-9816-2B698F490FDB}"/>
    <cellStyle name="Millares 2 2 2 2 2" xfId="1504" xr:uid="{1DDA4076-B5C1-4E75-9650-31EC2EE26FC0}"/>
    <cellStyle name="Millares 2 2 2 2 2 2" xfId="3088" xr:uid="{0FF68470-318A-4F0F-BDE2-4CB548969C8A}"/>
    <cellStyle name="Millares 2 2 2 2 2 2 2" xfId="6256" xr:uid="{73E37878-C15C-4465-9CA1-49397E7B6D81}"/>
    <cellStyle name="Millares 2 2 2 2 2 3" xfId="4672" xr:uid="{755D5963-8E75-47B0-9D8F-329EA6F5060C}"/>
    <cellStyle name="Millares 2 2 2 2 3" xfId="2296" xr:uid="{AD0DAE8B-2B4D-4206-893D-4E42D5089119}"/>
    <cellStyle name="Millares 2 2 2 2 3 2" xfId="5464" xr:uid="{E3531C44-EB7F-42F2-B731-3B075CE9621D}"/>
    <cellStyle name="Millares 2 2 2 2 4" xfId="3880" xr:uid="{019B2866-D08F-45E9-8C22-095498B330E6}"/>
    <cellStyle name="Millares 2 2 2 3" xfId="1108" xr:uid="{28CEE647-740A-4661-9BD9-8D97437FE73E}"/>
    <cellStyle name="Millares 2 2 2 3 2" xfId="2692" xr:uid="{A9D9120B-4477-4CA3-8086-AC12790B4BD4}"/>
    <cellStyle name="Millares 2 2 2 3 2 2" xfId="5860" xr:uid="{D151D6E9-59DC-40BF-931A-95194650264D}"/>
    <cellStyle name="Millares 2 2 2 3 3" xfId="4276" xr:uid="{D933A2BC-7410-4657-8614-9A64023475B9}"/>
    <cellStyle name="Millares 2 2 2 4" xfId="1900" xr:uid="{D46455D7-48BF-4A3F-A8AA-88A8E61A30AC}"/>
    <cellStyle name="Millares 2 2 2 4 2" xfId="5068" xr:uid="{A97917D3-72E9-401C-9E5F-F91C1E58389B}"/>
    <cellStyle name="Millares 2 2 2 5" xfId="3484" xr:uid="{811182E7-D9B1-4F04-8E4B-BAB5904A955B}"/>
    <cellStyle name="Millares 2 2 3" xfId="514" xr:uid="{C1D685FC-5C48-4F3F-B105-48CD7F5EA65C}"/>
    <cellStyle name="Millares 2 2 3 2" xfId="1306" xr:uid="{4E4E0F16-9DAC-4BE2-8AE7-94A1CF79070E}"/>
    <cellStyle name="Millares 2 2 3 2 2" xfId="2890" xr:uid="{295F944E-A0BF-4AF8-89E5-C5B7B7367D05}"/>
    <cellStyle name="Millares 2 2 3 2 2 2" xfId="6058" xr:uid="{91FF33D2-DEC5-44FF-B965-30FD8EB04353}"/>
    <cellStyle name="Millares 2 2 3 2 3" xfId="4474" xr:uid="{283939A5-9969-4188-B4A2-57926E288330}"/>
    <cellStyle name="Millares 2 2 3 3" xfId="2098" xr:uid="{14115615-CAC5-40D0-B547-AAFB271EB79A}"/>
    <cellStyle name="Millares 2 2 3 3 2" xfId="5266" xr:uid="{3F95ED63-ACFC-42C2-B50E-812C7D41190D}"/>
    <cellStyle name="Millares 2 2 3 4" xfId="3682" xr:uid="{078B37B4-73B1-4F22-A8A3-F6BDCF820529}"/>
    <cellStyle name="Millares 2 2 4" xfId="910" xr:uid="{B189B773-A9B4-4E74-BC62-D25E4922A395}"/>
    <cellStyle name="Millares 2 2 4 2" xfId="2494" xr:uid="{A18028C3-4371-4F6E-BA6F-2D6DF08C7DDA}"/>
    <cellStyle name="Millares 2 2 4 2 2" xfId="5662" xr:uid="{DC2F2BAB-0F8B-4BF7-8636-4B2C133BED7D}"/>
    <cellStyle name="Millares 2 2 4 3" xfId="4078" xr:uid="{8FBF43BF-D2E6-4B3A-9961-50817AAD8799}"/>
    <cellStyle name="Millares 2 2 5" xfId="1702" xr:uid="{78949EB6-D69C-4EC1-A571-3CA8FD6585C0}"/>
    <cellStyle name="Millares 2 2 5 2" xfId="4870" xr:uid="{D8EB3DA5-F170-44E4-89B8-1BD0F05CD383}"/>
    <cellStyle name="Millares 2 2 6" xfId="3286" xr:uid="{19F5101B-4F4F-45DD-AFE9-47D9A8EBDEBB}"/>
    <cellStyle name="Millares 2 3" xfId="217" xr:uid="{7AC53357-8F00-4CA2-B32B-4D543FBB7FEB}"/>
    <cellStyle name="Millares 2 3 2" xfId="613" xr:uid="{E89AE743-F7A4-4E9D-9C78-164383AFDCEE}"/>
    <cellStyle name="Millares 2 3 2 2" xfId="1405" xr:uid="{76255F5E-9511-43C4-BBAE-3F3B275CF31D}"/>
    <cellStyle name="Millares 2 3 2 2 2" xfId="2989" xr:uid="{93B0C1DF-EBD8-49F8-8D33-7181D29C356D}"/>
    <cellStyle name="Millares 2 3 2 2 2 2" xfId="6157" xr:uid="{54C4E0E2-E98E-44DC-A05B-2C43F6352E08}"/>
    <cellStyle name="Millares 2 3 2 2 3" xfId="4573" xr:uid="{6ED93E07-EA71-487F-8A16-479AE60D0B0D}"/>
    <cellStyle name="Millares 2 3 2 3" xfId="2197" xr:uid="{970B8C0C-4346-4506-A925-A02A411BD32E}"/>
    <cellStyle name="Millares 2 3 2 3 2" xfId="5365" xr:uid="{0902103B-2E3D-4591-8175-5DB11F68E5F3}"/>
    <cellStyle name="Millares 2 3 2 4" xfId="3781" xr:uid="{CEC43561-AF80-4C23-B5C8-42AEC3558F14}"/>
    <cellStyle name="Millares 2 3 3" xfId="1009" xr:uid="{CEC8F0F9-B900-4ADD-9979-AD6FD0A84F15}"/>
    <cellStyle name="Millares 2 3 3 2" xfId="2593" xr:uid="{8A8B6857-8368-4612-A420-A9D9C7A9ABCE}"/>
    <cellStyle name="Millares 2 3 3 2 2" xfId="5761" xr:uid="{AED42C1F-3793-4E3D-A8B5-723312678FAF}"/>
    <cellStyle name="Millares 2 3 3 3" xfId="4177" xr:uid="{8733F91A-E75E-49D9-8864-41477596DFAC}"/>
    <cellStyle name="Millares 2 3 4" xfId="1801" xr:uid="{2DC83C35-5A84-4F3E-AF17-2623428D0130}"/>
    <cellStyle name="Millares 2 3 4 2" xfId="4969" xr:uid="{A54BBDEE-9FED-4A36-A021-BD4F76B7B96B}"/>
    <cellStyle name="Millares 2 3 5" xfId="3385" xr:uid="{858F8180-BBEC-46CD-BCAD-6655139FFEC8}"/>
    <cellStyle name="Millares 2 4" xfId="415" xr:uid="{B9F0255A-9DC3-4E62-88A4-8BD323D837B0}"/>
    <cellStyle name="Millares 2 4 2" xfId="1207" xr:uid="{4E6C6086-BB53-45D1-B880-B61232C9B7C3}"/>
    <cellStyle name="Millares 2 4 2 2" xfId="2791" xr:uid="{04279967-27FE-41EE-ADD4-7C28C54697BC}"/>
    <cellStyle name="Millares 2 4 2 2 2" xfId="5959" xr:uid="{7624B82C-32EB-4118-B9B6-C6AAE8F5C711}"/>
    <cellStyle name="Millares 2 4 2 3" xfId="4375" xr:uid="{1BC47A69-9F8D-4E5A-B305-DC75C16D40E6}"/>
    <cellStyle name="Millares 2 4 3" xfId="1999" xr:uid="{8C930060-AF58-4DE7-B6EE-F89D046B26A7}"/>
    <cellStyle name="Millares 2 4 3 2" xfId="5167" xr:uid="{97B52B1D-B5ED-4B26-B98A-5B43671D1F8A}"/>
    <cellStyle name="Millares 2 4 4" xfId="3583" xr:uid="{FDBA545D-26CE-4595-89BB-6574AB55FD5D}"/>
    <cellStyle name="Millares 2 5" xfId="811" xr:uid="{2125B69C-01CD-476A-B6A0-45A5CB9CC08B}"/>
    <cellStyle name="Millares 2 5 2" xfId="2395" xr:uid="{A8CD3CD6-4BDC-4861-B02F-C895F0CE1529}"/>
    <cellStyle name="Millares 2 5 2 2" xfId="5563" xr:uid="{BDDDC9D5-3A70-49AC-AF89-9405B7819B9C}"/>
    <cellStyle name="Millares 2 5 3" xfId="3979" xr:uid="{161A8CCA-8B1F-4CDC-9149-2B35FAF7A1DF}"/>
    <cellStyle name="Millares 2 6" xfId="1603" xr:uid="{5A80546A-4B48-466D-8D01-EEFE12F12247}"/>
    <cellStyle name="Millares 2 6 2" xfId="4771" xr:uid="{BE34A07F-ECC9-4B65-8370-C6298029ACD3}"/>
    <cellStyle name="Millares 2 7" xfId="3187" xr:uid="{5E1148A0-5C26-47AE-95A2-708B4D332B12}"/>
    <cellStyle name="Millares 3" xfId="10" xr:uid="{00000000-0005-0000-0000-000006000000}"/>
    <cellStyle name="Millares 3 2" xfId="113" xr:uid="{00000000-0005-0000-0000-000007000000}"/>
    <cellStyle name="Millares 3 2 2" xfId="311" xr:uid="{4DEB6BC3-4B6E-4428-ACFE-26B28DE8ABD5}"/>
    <cellStyle name="Millares 3 2 2 2" xfId="707" xr:uid="{8972F28F-B4B6-46BD-AF05-9B4A9B7DEB90}"/>
    <cellStyle name="Millares 3 2 2 2 2" xfId="1499" xr:uid="{111FB2D2-C963-4F43-B5B3-347C2FE72299}"/>
    <cellStyle name="Millares 3 2 2 2 2 2" xfId="3083" xr:uid="{B06800FA-69DE-4D9B-BE89-E589703C6C3C}"/>
    <cellStyle name="Millares 3 2 2 2 2 2 2" xfId="6251" xr:uid="{E1558367-7CAB-4DCC-8823-031D14FE01E2}"/>
    <cellStyle name="Millares 3 2 2 2 2 3" xfId="4667" xr:uid="{28EE40FE-B6C6-4B84-A15C-237BB5E7E330}"/>
    <cellStyle name="Millares 3 2 2 2 3" xfId="2291" xr:uid="{BB4CBA41-DFDF-459F-9F69-3AF49E2BFEAF}"/>
    <cellStyle name="Millares 3 2 2 2 3 2" xfId="5459" xr:uid="{177B9560-0C65-4B70-A409-DFA641FD458E}"/>
    <cellStyle name="Millares 3 2 2 2 4" xfId="3875" xr:uid="{0AC67096-3710-464C-B610-080DFB05CCDA}"/>
    <cellStyle name="Millares 3 2 2 3" xfId="1103" xr:uid="{AF8935B1-557F-492F-A0C7-3325B8839294}"/>
    <cellStyle name="Millares 3 2 2 3 2" xfId="2687" xr:uid="{6E6B3CEE-1AC1-4B31-8AFD-BF78E6AF6AB6}"/>
    <cellStyle name="Millares 3 2 2 3 2 2" xfId="5855" xr:uid="{CC423B33-FE2E-4098-A556-C4C9FDEF6C05}"/>
    <cellStyle name="Millares 3 2 2 3 3" xfId="4271" xr:uid="{414E0444-E51E-45A3-BA62-FCFFFAB5D6CC}"/>
    <cellStyle name="Millares 3 2 2 4" xfId="1895" xr:uid="{52B2971E-8FD2-42E7-A4FB-647F08E66FF8}"/>
    <cellStyle name="Millares 3 2 2 4 2" xfId="5063" xr:uid="{3F4B5DEA-1D1A-45DB-B0D4-B45DA440B224}"/>
    <cellStyle name="Millares 3 2 2 5" xfId="3479" xr:uid="{24BAFF3F-BD9E-4992-80F3-00C6D6D31DB0}"/>
    <cellStyle name="Millares 3 2 3" xfId="509" xr:uid="{A2D85222-AC9D-4B70-B734-B763E1D805C9}"/>
    <cellStyle name="Millares 3 2 3 2" xfId="1301" xr:uid="{3C4C39BF-7996-4C9E-8F59-B7A29EDC275B}"/>
    <cellStyle name="Millares 3 2 3 2 2" xfId="2885" xr:uid="{CFA4F489-76C1-47AD-ABC0-18840B03D51A}"/>
    <cellStyle name="Millares 3 2 3 2 2 2" xfId="6053" xr:uid="{2BBAEC73-6454-4E26-8458-EC8BCBF9AE9C}"/>
    <cellStyle name="Millares 3 2 3 2 3" xfId="4469" xr:uid="{64F36B8B-DAA6-46C6-AF6A-6808A2B74EE8}"/>
    <cellStyle name="Millares 3 2 3 3" xfId="2093" xr:uid="{9F823DF4-FB02-4048-825C-2BD6334ABE57}"/>
    <cellStyle name="Millares 3 2 3 3 2" xfId="5261" xr:uid="{F6074783-A6DB-4609-8454-7DE3BDE1EA16}"/>
    <cellStyle name="Millares 3 2 3 4" xfId="3677" xr:uid="{4D1512FD-6C02-4A44-A035-BA5B85937FC5}"/>
    <cellStyle name="Millares 3 2 4" xfId="905" xr:uid="{873E6051-2CA1-4725-A1F4-75AE05CF66B1}"/>
    <cellStyle name="Millares 3 2 4 2" xfId="2489" xr:uid="{70B80F26-57A4-4C43-8711-EE554B44CE00}"/>
    <cellStyle name="Millares 3 2 4 2 2" xfId="5657" xr:uid="{70157CD4-4C5F-44F8-B6C4-B4C13D51DDFD}"/>
    <cellStyle name="Millares 3 2 4 3" xfId="4073" xr:uid="{D079AC7C-C743-4C5B-AB8D-D0651333536E}"/>
    <cellStyle name="Millares 3 2 5" xfId="1697" xr:uid="{EAF87EBD-0158-4D1E-9077-158CB6DD6FC5}"/>
    <cellStyle name="Millares 3 2 5 2" xfId="4865" xr:uid="{686A1E2C-2531-4733-8C0E-904E05D379DB}"/>
    <cellStyle name="Millares 3 2 6" xfId="3281" xr:uid="{EE3CCA90-AE03-40F8-9A3A-6EA76EEF8AE7}"/>
    <cellStyle name="Millares 3 3" xfId="212" xr:uid="{A84ED5B8-63C3-451C-AE9A-068FDD7FC6D6}"/>
    <cellStyle name="Millares 3 3 2" xfId="608" xr:uid="{F766869F-648D-4482-AFF5-C078D7074707}"/>
    <cellStyle name="Millares 3 3 2 2" xfId="1400" xr:uid="{FEF6E636-A8FA-487A-B2C5-CCD6B9159769}"/>
    <cellStyle name="Millares 3 3 2 2 2" xfId="2984" xr:uid="{BD998598-5FDA-4AC9-89AA-BE7BEAF7C2B7}"/>
    <cellStyle name="Millares 3 3 2 2 2 2" xfId="6152" xr:uid="{75B08771-C59B-4F50-B3C1-BC7F0A68C683}"/>
    <cellStyle name="Millares 3 3 2 2 3" xfId="4568" xr:uid="{4E09A3C9-F99F-4393-8E31-55EDF336AF96}"/>
    <cellStyle name="Millares 3 3 2 3" xfId="2192" xr:uid="{5E94CCCE-4545-4187-AE2E-AD9FE077EB13}"/>
    <cellStyle name="Millares 3 3 2 3 2" xfId="5360" xr:uid="{31C3F0A1-F38C-4B2A-BAE6-D8AB324C62AE}"/>
    <cellStyle name="Millares 3 3 2 4" xfId="3776" xr:uid="{C2EC2BE0-C1AD-4580-99B4-C6FAA2D43D4A}"/>
    <cellStyle name="Millares 3 3 3" xfId="1004" xr:uid="{551BEC96-8F8D-43A9-9BB2-674D886FBF6F}"/>
    <cellStyle name="Millares 3 3 3 2" xfId="2588" xr:uid="{55443331-05D7-49FC-894E-AF1A360081CB}"/>
    <cellStyle name="Millares 3 3 3 2 2" xfId="5756" xr:uid="{AF1C60B2-6050-4923-98E4-B348535A4F95}"/>
    <cellStyle name="Millares 3 3 3 3" xfId="4172" xr:uid="{7B9A995B-00E6-4670-89C4-BF365DC7D788}"/>
    <cellStyle name="Millares 3 3 4" xfId="1796" xr:uid="{2A149A91-BE10-4784-A823-35279A832E5C}"/>
    <cellStyle name="Millares 3 3 4 2" xfId="4964" xr:uid="{44AA4AFF-FB9A-478A-B136-022A81AC6AA1}"/>
    <cellStyle name="Millares 3 3 5" xfId="3380" xr:uid="{BDB07E5D-8848-4555-9943-23DA74E1C6B7}"/>
    <cellStyle name="Millares 3 4" xfId="410" xr:uid="{E3D0DFA2-6D8E-4206-910E-BA9A44474503}"/>
    <cellStyle name="Millares 3 4 2" xfId="1202" xr:uid="{03C4FAB8-4C55-4E2F-91B8-06E83BA10061}"/>
    <cellStyle name="Millares 3 4 2 2" xfId="2786" xr:uid="{DC87347B-475A-4C3A-AE1B-AA61AB6F26A7}"/>
    <cellStyle name="Millares 3 4 2 2 2" xfId="5954" xr:uid="{30168F24-F72A-4FBB-A878-EDEBA3B81071}"/>
    <cellStyle name="Millares 3 4 2 3" xfId="4370" xr:uid="{DBD970FD-8B54-4613-B396-5D07AA662374}"/>
    <cellStyle name="Millares 3 4 3" xfId="1994" xr:uid="{BF5904E1-67FE-4647-BB1D-906DFF0BF237}"/>
    <cellStyle name="Millares 3 4 3 2" xfId="5162" xr:uid="{B1330319-0FE7-4E33-9E1D-FDFAF7BDC0BA}"/>
    <cellStyle name="Millares 3 4 4" xfId="3578" xr:uid="{94F6EDDB-D95B-4B78-8A5A-9A16198172F2}"/>
    <cellStyle name="Millares 3 5" xfId="806" xr:uid="{7E3F43F1-A082-4D5F-8C46-69461837BC9D}"/>
    <cellStyle name="Millares 3 5 2" xfId="2390" xr:uid="{BA1D2BEA-CB61-4C79-8FC8-C9558286DD02}"/>
    <cellStyle name="Millares 3 5 2 2" xfId="5558" xr:uid="{31822FD6-7537-4B76-A6CA-77FC74D0AC4B}"/>
    <cellStyle name="Millares 3 5 3" xfId="3974" xr:uid="{C13859C6-C89F-412A-9282-6CCB3608903B}"/>
    <cellStyle name="Millares 3 6" xfId="1598" xr:uid="{81D1195F-891A-45C6-B7A0-BC750B188274}"/>
    <cellStyle name="Millares 3 6 2" xfId="4766" xr:uid="{A20642D3-9883-4BB8-B4CF-AE69C5B5066B}"/>
    <cellStyle name="Millares 3 7" xfId="3182" xr:uid="{86DE90F4-373A-4764-BED6-52B6C7C3BD8B}"/>
    <cellStyle name="Normal" xfId="0" builtinId="0"/>
    <cellStyle name="Normal - Style1" xfId="22" xr:uid="{00000000-0005-0000-0000-000009000000}"/>
    <cellStyle name="Normal 10 2" xfId="19" xr:uid="{00000000-0005-0000-0000-00000A000000}"/>
    <cellStyle name="Normal 2" xfId="6" xr:uid="{00000000-0005-0000-0000-00000B000000}"/>
    <cellStyle name="Normal 2 2" xfId="7" xr:uid="{00000000-0005-0000-0000-00000C000000}"/>
    <cellStyle name="Normal 2 2 2" xfId="30" xr:uid="{00000000-0005-0000-0000-00000D000000}"/>
    <cellStyle name="Normal 2 2 3" xfId="20" xr:uid="{00000000-0005-0000-0000-00000E000000}"/>
    <cellStyle name="Normal 2 2 3 2" xfId="122" xr:uid="{00000000-0005-0000-0000-00000F000000}"/>
    <cellStyle name="Normal 2 2 3 2 2" xfId="320" xr:uid="{1F7E6D6F-9FC2-4304-A766-AB2BFC739986}"/>
    <cellStyle name="Normal 2 2 3 2 2 2" xfId="716" xr:uid="{D16EBE4A-B254-4F11-8E45-6D7EFAB33565}"/>
    <cellStyle name="Normal 2 2 3 2 2 2 2" xfId="1508" xr:uid="{52A68C45-8E5D-4F9D-92A2-7401692A3E72}"/>
    <cellStyle name="Normal 2 2 3 2 2 2 2 2" xfId="3092" xr:uid="{FCE3F8F8-AB1C-46F4-A413-919BAE58F498}"/>
    <cellStyle name="Normal 2 2 3 2 2 2 2 2 2" xfId="6260" xr:uid="{6A6BFD13-DC1A-4987-BC88-EB377F8784A8}"/>
    <cellStyle name="Normal 2 2 3 2 2 2 2 3" xfId="4676" xr:uid="{62174671-702A-410F-BE67-45594B62D0F2}"/>
    <cellStyle name="Normal 2 2 3 2 2 2 3" xfId="2300" xr:uid="{CDF5FEE7-52A9-49D0-9A32-CAEC03B9D798}"/>
    <cellStyle name="Normal 2 2 3 2 2 2 3 2" xfId="5468" xr:uid="{CE4C810C-1495-4348-92B5-4B6C4FAD6F47}"/>
    <cellStyle name="Normal 2 2 3 2 2 2 4" xfId="3884" xr:uid="{7314AE67-6CC1-4563-9F26-935933E17A87}"/>
    <cellStyle name="Normal 2 2 3 2 2 3" xfId="1112" xr:uid="{C2ED0BE9-DEB3-48F9-BC56-BA3E71EC534F}"/>
    <cellStyle name="Normal 2 2 3 2 2 3 2" xfId="2696" xr:uid="{A41CB128-F74B-44E1-A690-B95B8C3EEA91}"/>
    <cellStyle name="Normal 2 2 3 2 2 3 2 2" xfId="5864" xr:uid="{E78CBB28-3892-4C05-964F-E1F4BB4A8957}"/>
    <cellStyle name="Normal 2 2 3 2 2 3 3" xfId="4280" xr:uid="{BD5E4021-765E-41B9-996B-BFF8A321D825}"/>
    <cellStyle name="Normal 2 2 3 2 2 4" xfId="1904" xr:uid="{640671B0-AF22-43A5-ADA9-D2633FA244C3}"/>
    <cellStyle name="Normal 2 2 3 2 2 4 2" xfId="5072" xr:uid="{186EB971-C91F-415A-B555-8E3C8C74FED4}"/>
    <cellStyle name="Normal 2 2 3 2 2 5" xfId="3488" xr:uid="{DDA85737-B34B-4795-A4DD-BD91B74AD958}"/>
    <cellStyle name="Normal 2 2 3 2 3" xfId="518" xr:uid="{C4852FFA-14FC-496D-B567-7C092B00151B}"/>
    <cellStyle name="Normal 2 2 3 2 3 2" xfId="1310" xr:uid="{5FB10C4F-DF4D-4D1E-9631-20AB2DBC451A}"/>
    <cellStyle name="Normal 2 2 3 2 3 2 2" xfId="2894" xr:uid="{61ECACD9-A32B-450D-BE77-CD3222AAB540}"/>
    <cellStyle name="Normal 2 2 3 2 3 2 2 2" xfId="6062" xr:uid="{0C8BDE87-ADE2-482D-BD24-C53F573AF21A}"/>
    <cellStyle name="Normal 2 2 3 2 3 2 3" xfId="4478" xr:uid="{98B887F6-4F4C-44B6-BE63-AFB774634E2F}"/>
    <cellStyle name="Normal 2 2 3 2 3 3" xfId="2102" xr:uid="{E6AFE95B-CDF5-4233-9A7C-045177BBF1F8}"/>
    <cellStyle name="Normal 2 2 3 2 3 3 2" xfId="5270" xr:uid="{D8C015DD-148F-44E6-84F8-13B73A06FE75}"/>
    <cellStyle name="Normal 2 2 3 2 3 4" xfId="3686" xr:uid="{495C2009-74B8-41B4-8909-8E5B4AA5A463}"/>
    <cellStyle name="Normal 2 2 3 2 4" xfId="914" xr:uid="{96A086D7-D818-4CA5-A837-FF164AE92442}"/>
    <cellStyle name="Normal 2 2 3 2 4 2" xfId="2498" xr:uid="{B44C4721-9A79-4F0C-82AD-2B8D90EADC07}"/>
    <cellStyle name="Normal 2 2 3 2 4 2 2" xfId="5666" xr:uid="{F304F299-38AD-49CA-B200-E9B5E0D62388}"/>
    <cellStyle name="Normal 2 2 3 2 4 3" xfId="4082" xr:uid="{DA1BB738-9B66-445B-8B5F-ED8C627FE27C}"/>
    <cellStyle name="Normal 2 2 3 2 5" xfId="1706" xr:uid="{F219566A-3C6F-4D85-967D-E521D2025CBC}"/>
    <cellStyle name="Normal 2 2 3 2 5 2" xfId="4874" xr:uid="{1A0E74D4-AAFD-4B71-B839-14E7FC388233}"/>
    <cellStyle name="Normal 2 2 3 2 6" xfId="3290" xr:uid="{892AEC8A-A188-483E-83E2-C8E4FCD01BEC}"/>
    <cellStyle name="Normal 2 2 3 3" xfId="221" xr:uid="{95AA42F3-B3CA-4326-8186-57336964C868}"/>
    <cellStyle name="Normal 2 2 3 3 2" xfId="617" xr:uid="{8BDA393E-FD6D-4F10-8C1B-559CF0F82D3B}"/>
    <cellStyle name="Normal 2 2 3 3 2 2" xfId="1409" xr:uid="{73D82C7E-58AF-43D1-8FA2-E42EA242BD25}"/>
    <cellStyle name="Normal 2 2 3 3 2 2 2" xfId="2993" xr:uid="{95B5F991-149B-42B1-9063-4B947E1090C9}"/>
    <cellStyle name="Normal 2 2 3 3 2 2 2 2" xfId="6161" xr:uid="{451911E4-B968-41F2-8253-A369465DC522}"/>
    <cellStyle name="Normal 2 2 3 3 2 2 3" xfId="4577" xr:uid="{2BC41BA3-F0FF-434F-AA7D-501E39589D5C}"/>
    <cellStyle name="Normal 2 2 3 3 2 3" xfId="2201" xr:uid="{1C56A289-8D0F-43FF-99B3-419EF8FB5D67}"/>
    <cellStyle name="Normal 2 2 3 3 2 3 2" xfId="5369" xr:uid="{2457ACA9-DD32-47FF-83DF-B122128B3DEC}"/>
    <cellStyle name="Normal 2 2 3 3 2 4" xfId="3785" xr:uid="{8A904CD8-F5C8-43B2-AEC2-D978D4A6FFB0}"/>
    <cellStyle name="Normal 2 2 3 3 3" xfId="1013" xr:uid="{9241E355-4DFE-46CF-A5CF-27C34F36F6B8}"/>
    <cellStyle name="Normal 2 2 3 3 3 2" xfId="2597" xr:uid="{87F11CD2-FFA2-4680-8E8F-898915ACB43B}"/>
    <cellStyle name="Normal 2 2 3 3 3 2 2" xfId="5765" xr:uid="{98A3EAA9-CAB7-4E68-B7FA-86115A1B7079}"/>
    <cellStyle name="Normal 2 2 3 3 3 3" xfId="4181" xr:uid="{1A6802BC-1964-49F2-B9FD-2F3254F1A457}"/>
    <cellStyle name="Normal 2 2 3 3 4" xfId="1805" xr:uid="{C5AC4D89-04E7-4187-9189-C663C73B912A}"/>
    <cellStyle name="Normal 2 2 3 3 4 2" xfId="4973" xr:uid="{E47705C6-80EB-495E-9E9F-57BC78F6C14D}"/>
    <cellStyle name="Normal 2 2 3 3 5" xfId="3389" xr:uid="{11F7F9C5-EC81-434C-A00C-FB41A9BD22D3}"/>
    <cellStyle name="Normal 2 2 3 4" xfId="419" xr:uid="{C2457A9C-EADE-44F8-ADC7-758F9FC36219}"/>
    <cellStyle name="Normal 2 2 3 4 2" xfId="1211" xr:uid="{44E3E04C-6318-4B1B-951A-B38BF47B64C6}"/>
    <cellStyle name="Normal 2 2 3 4 2 2" xfId="2795" xr:uid="{32CB560D-CFAF-453B-AB63-099A75498BD0}"/>
    <cellStyle name="Normal 2 2 3 4 2 2 2" xfId="5963" xr:uid="{C6B7D201-7DEB-4848-8FBB-A5465C8021B1}"/>
    <cellStyle name="Normal 2 2 3 4 2 3" xfId="4379" xr:uid="{29C39CFF-907C-4ED8-A6E3-99E9797A895E}"/>
    <cellStyle name="Normal 2 2 3 4 3" xfId="2003" xr:uid="{4C40331A-CC96-491A-AAD6-A2C269B0298E}"/>
    <cellStyle name="Normal 2 2 3 4 3 2" xfId="5171" xr:uid="{A137FE3C-BB55-45B2-BAD0-86A863C05D19}"/>
    <cellStyle name="Normal 2 2 3 4 4" xfId="3587" xr:uid="{62F69BB4-F107-4BF1-BCA9-8B4780483295}"/>
    <cellStyle name="Normal 2 2 3 5" xfId="815" xr:uid="{E918101C-F3F4-4158-AC4A-427156D3B8A9}"/>
    <cellStyle name="Normal 2 2 3 5 2" xfId="2399" xr:uid="{8BA48A12-B485-4A9B-B255-EE45D5142668}"/>
    <cellStyle name="Normal 2 2 3 5 2 2" xfId="5567" xr:uid="{F15B4EE4-7EF2-4A33-9487-B0AF1C0977C0}"/>
    <cellStyle name="Normal 2 2 3 5 3" xfId="3983" xr:uid="{551DF92C-8E22-4B06-AEAF-1E953A294241}"/>
    <cellStyle name="Normal 2 2 3 6" xfId="1607" xr:uid="{C15A070F-FE5F-4C57-83DC-F4408F03C6CB}"/>
    <cellStyle name="Normal 2 2 3 6 2" xfId="4775" xr:uid="{E4159274-1A61-49DF-A1F1-51A6B4F69C80}"/>
    <cellStyle name="Normal 2 2 3 7" xfId="3191" xr:uid="{5776EAC5-48E3-43A0-9BE6-4229A6B60615}"/>
    <cellStyle name="Normal 2 2 4" xfId="43" xr:uid="{00000000-0005-0000-0000-000010000000}"/>
    <cellStyle name="Normal 2 2 4 2" xfId="142" xr:uid="{00000000-0005-0000-0000-000011000000}"/>
    <cellStyle name="Normal 2 2 4 2 2" xfId="340" xr:uid="{F6B2BF12-6EB5-438C-AD88-268CDD5FA9F6}"/>
    <cellStyle name="Normal 2 2 4 2 2 2" xfId="736" xr:uid="{93239EBA-EE30-45E3-BFFD-FB712A8DC2EE}"/>
    <cellStyle name="Normal 2 2 4 2 2 2 2" xfId="1528" xr:uid="{90DAF7E4-76D3-4304-818B-27A2D4D48E59}"/>
    <cellStyle name="Normal 2 2 4 2 2 2 2 2" xfId="3112" xr:uid="{014B9E9A-4D87-4377-BCB6-FDDD7766E6A8}"/>
    <cellStyle name="Normal 2 2 4 2 2 2 2 2 2" xfId="6280" xr:uid="{0D760889-6F4E-42CD-AC73-6E919C92C088}"/>
    <cellStyle name="Normal 2 2 4 2 2 2 2 3" xfId="4696" xr:uid="{B94844E3-D006-4D6F-B627-C67D98980ED7}"/>
    <cellStyle name="Normal 2 2 4 2 2 2 3" xfId="2320" xr:uid="{55F662ED-1534-4E3E-985E-C77DB5A1221F}"/>
    <cellStyle name="Normal 2 2 4 2 2 2 3 2" xfId="5488" xr:uid="{C8BF19FC-FD3D-4C95-AF31-42776DC93656}"/>
    <cellStyle name="Normal 2 2 4 2 2 2 4" xfId="3904" xr:uid="{95A409E7-CD49-4890-8408-DA56D43495B8}"/>
    <cellStyle name="Normal 2 2 4 2 2 3" xfId="1132" xr:uid="{F74D8EA5-D81A-4053-A619-464EA7AC198B}"/>
    <cellStyle name="Normal 2 2 4 2 2 3 2" xfId="2716" xr:uid="{A554A73C-1F6B-40C7-99E4-1BFB42E20671}"/>
    <cellStyle name="Normal 2 2 4 2 2 3 2 2" xfId="5884" xr:uid="{83489B46-87C0-412C-BF9F-6DF620A5E738}"/>
    <cellStyle name="Normal 2 2 4 2 2 3 3" xfId="4300" xr:uid="{6611F8B7-376D-4DC4-A71E-BCB72CCF5CB2}"/>
    <cellStyle name="Normal 2 2 4 2 2 4" xfId="1924" xr:uid="{DDF8E57C-B30F-4C3D-874E-93D175CAA68E}"/>
    <cellStyle name="Normal 2 2 4 2 2 4 2" xfId="5092" xr:uid="{E17E6AC7-09BB-49C9-A905-6C424D62A440}"/>
    <cellStyle name="Normal 2 2 4 2 2 5" xfId="3508" xr:uid="{D5BBA368-5C5D-4821-83A3-271AB2597D12}"/>
    <cellStyle name="Normal 2 2 4 2 3" xfId="538" xr:uid="{9F089A64-3721-4420-B265-67075ABC1FC1}"/>
    <cellStyle name="Normal 2 2 4 2 3 2" xfId="1330" xr:uid="{23432CAE-8370-4307-A6A0-BEF2E8CDA47A}"/>
    <cellStyle name="Normal 2 2 4 2 3 2 2" xfId="2914" xr:uid="{A75B9CFE-A0EF-4D20-9AB6-FB0C462ABA09}"/>
    <cellStyle name="Normal 2 2 4 2 3 2 2 2" xfId="6082" xr:uid="{5873BD4A-F49B-4BEA-A220-6499FA447205}"/>
    <cellStyle name="Normal 2 2 4 2 3 2 3" xfId="4498" xr:uid="{2163F7F7-ABFC-4286-8AC9-D226AC0599FB}"/>
    <cellStyle name="Normal 2 2 4 2 3 3" xfId="2122" xr:uid="{42F9AD3D-F10B-4CBE-BB91-339CE0ADB393}"/>
    <cellStyle name="Normal 2 2 4 2 3 3 2" xfId="5290" xr:uid="{EFB7DC5F-C653-4826-A9D4-0741D4486A37}"/>
    <cellStyle name="Normal 2 2 4 2 3 4" xfId="3706" xr:uid="{AE059820-C028-4130-8685-FC3183A0C621}"/>
    <cellStyle name="Normal 2 2 4 2 4" xfId="934" xr:uid="{25E4A1B4-B2D1-44FE-8121-DC7B38BD42D3}"/>
    <cellStyle name="Normal 2 2 4 2 4 2" xfId="2518" xr:uid="{5D490479-B1AC-4491-B619-A5008232B51B}"/>
    <cellStyle name="Normal 2 2 4 2 4 2 2" xfId="5686" xr:uid="{5BB6B643-D697-493D-B50D-12A5FD4EC40D}"/>
    <cellStyle name="Normal 2 2 4 2 4 3" xfId="4102" xr:uid="{3106E58C-A5D8-4D09-B67A-2796CC559FED}"/>
    <cellStyle name="Normal 2 2 4 2 5" xfId="1726" xr:uid="{D8815833-6833-4EA6-9A7C-3B775049BF85}"/>
    <cellStyle name="Normal 2 2 4 2 5 2" xfId="4894" xr:uid="{6328D28A-F1B7-4862-B066-51310F5FC036}"/>
    <cellStyle name="Normal 2 2 4 2 6" xfId="3310" xr:uid="{C147BCA6-6926-447B-8422-2E4C7EB8EDF7}"/>
    <cellStyle name="Normal 2 2 4 3" xfId="241" xr:uid="{6A8590FC-616B-4F49-85B1-C425EFEEDFE2}"/>
    <cellStyle name="Normal 2 2 4 3 2" xfId="637" xr:uid="{87BC6B45-BD38-4C18-8326-55DF82F24690}"/>
    <cellStyle name="Normal 2 2 4 3 2 2" xfId="1429" xr:uid="{2C7E30FD-18A6-4089-AA70-C39C573DAB3D}"/>
    <cellStyle name="Normal 2 2 4 3 2 2 2" xfId="3013" xr:uid="{BA7EF556-6D49-445E-8471-AB6817BCE3DB}"/>
    <cellStyle name="Normal 2 2 4 3 2 2 2 2" xfId="6181" xr:uid="{AAA62358-F653-4B0B-B93C-B853992C1E8E}"/>
    <cellStyle name="Normal 2 2 4 3 2 2 3" xfId="4597" xr:uid="{930F3B52-EE1B-4CB8-9778-8468002EEED4}"/>
    <cellStyle name="Normal 2 2 4 3 2 3" xfId="2221" xr:uid="{21A678F5-F119-407D-B59D-AD2C91FF261B}"/>
    <cellStyle name="Normal 2 2 4 3 2 3 2" xfId="5389" xr:uid="{E1E1AEBE-6487-423D-ACAF-8714B9095DC7}"/>
    <cellStyle name="Normal 2 2 4 3 2 4" xfId="3805" xr:uid="{B8644AD3-71A7-4B2D-93EF-6586078BC797}"/>
    <cellStyle name="Normal 2 2 4 3 3" xfId="1033" xr:uid="{C32DAB94-E6A3-4714-8075-8442FB51E7A8}"/>
    <cellStyle name="Normal 2 2 4 3 3 2" xfId="2617" xr:uid="{42B58BBA-0C1E-4B15-BEB9-2EC2FE8A91C8}"/>
    <cellStyle name="Normal 2 2 4 3 3 2 2" xfId="5785" xr:uid="{D0946D71-E2B2-49B2-9392-2BA6EA9820F2}"/>
    <cellStyle name="Normal 2 2 4 3 3 3" xfId="4201" xr:uid="{BD123F00-83EB-4D24-B2D9-E02A9CE96349}"/>
    <cellStyle name="Normal 2 2 4 3 4" xfId="1825" xr:uid="{DE779F6F-86F6-4BA9-8F07-AC87E0A5736D}"/>
    <cellStyle name="Normal 2 2 4 3 4 2" xfId="4993" xr:uid="{ECF9CD43-6D69-41E5-AE58-DBECF0FD7020}"/>
    <cellStyle name="Normal 2 2 4 3 5" xfId="3409" xr:uid="{FE3DA00B-11C7-446A-BBD4-B52976FCAC9C}"/>
    <cellStyle name="Normal 2 2 4 4" xfId="439" xr:uid="{B2249F6D-9DB5-4C5F-84CA-6A4EEF677389}"/>
    <cellStyle name="Normal 2 2 4 4 2" xfId="1231" xr:uid="{E81DF92D-2B41-48FF-AFD4-9C09DFF2B726}"/>
    <cellStyle name="Normal 2 2 4 4 2 2" xfId="2815" xr:uid="{B682662F-6402-4060-AF12-23D1DF529905}"/>
    <cellStyle name="Normal 2 2 4 4 2 2 2" xfId="5983" xr:uid="{5EA70D82-5199-4169-A919-7B44389D58CC}"/>
    <cellStyle name="Normal 2 2 4 4 2 3" xfId="4399" xr:uid="{3D89D5BB-0D29-4D3D-937C-24131A3AC5FD}"/>
    <cellStyle name="Normal 2 2 4 4 3" xfId="2023" xr:uid="{741BE535-1C61-4820-ADC7-1A5374106A79}"/>
    <cellStyle name="Normal 2 2 4 4 3 2" xfId="5191" xr:uid="{667D2FAF-3EB2-4CEC-B996-3EF919C24D50}"/>
    <cellStyle name="Normal 2 2 4 4 4" xfId="3607" xr:uid="{8CF0061B-A726-44BA-93D2-C8901B282452}"/>
    <cellStyle name="Normal 2 2 4 5" xfId="835" xr:uid="{1305EF19-836D-4208-A7DC-C742FD0F8937}"/>
    <cellStyle name="Normal 2 2 4 5 2" xfId="2419" xr:uid="{A8876102-0FE8-404E-8D5D-F30F5D625FB4}"/>
    <cellStyle name="Normal 2 2 4 5 2 2" xfId="5587" xr:uid="{4F4D66D6-A477-4BCE-92E0-78CB8F9B62E6}"/>
    <cellStyle name="Normal 2 2 4 5 3" xfId="4003" xr:uid="{CD247913-71C0-4BEC-9AAF-4B719754FB7B}"/>
    <cellStyle name="Normal 2 2 4 6" xfId="1627" xr:uid="{D187FB20-14BF-4378-AEA6-AF14DD5B92A5}"/>
    <cellStyle name="Normal 2 2 4 6 2" xfId="4795" xr:uid="{6A036F64-CDF9-49D3-9EAB-2E5C26236F18}"/>
    <cellStyle name="Normal 2 2 4 7" xfId="3211" xr:uid="{8B379E94-AE8F-49D3-AA70-1379F3B8A305}"/>
    <cellStyle name="Normal 2 2 5" xfId="63" xr:uid="{00000000-0005-0000-0000-000012000000}"/>
    <cellStyle name="Normal 2 2 5 2" xfId="162" xr:uid="{00000000-0005-0000-0000-000013000000}"/>
    <cellStyle name="Normal 2 2 5 2 2" xfId="360" xr:uid="{0FAD15AC-7C53-4839-96F0-4052654351E2}"/>
    <cellStyle name="Normal 2 2 5 2 2 2" xfId="756" xr:uid="{7061DE36-356C-42E3-ACCF-4A935E2CD2E5}"/>
    <cellStyle name="Normal 2 2 5 2 2 2 2" xfId="1548" xr:uid="{BAACDEDA-EF94-4F68-909D-8CCA63B48C76}"/>
    <cellStyle name="Normal 2 2 5 2 2 2 2 2" xfId="3132" xr:uid="{B4F90FC1-3807-497D-AE39-6C2C93F8F4B1}"/>
    <cellStyle name="Normal 2 2 5 2 2 2 2 2 2" xfId="6300" xr:uid="{C5DCB32C-CB86-455A-908C-17D92F0F88B1}"/>
    <cellStyle name="Normal 2 2 5 2 2 2 2 3" xfId="4716" xr:uid="{67710C91-3699-474E-A4F9-86069B11E81D}"/>
    <cellStyle name="Normal 2 2 5 2 2 2 3" xfId="2340" xr:uid="{1385E4DC-968C-4847-AB41-D4CEA343DD19}"/>
    <cellStyle name="Normal 2 2 5 2 2 2 3 2" xfId="5508" xr:uid="{2C3717BC-5336-472F-93FC-2ED3FBD51239}"/>
    <cellStyle name="Normal 2 2 5 2 2 2 4" xfId="3924" xr:uid="{586C63F3-BE3F-4D78-B80F-FCB8B37289AE}"/>
    <cellStyle name="Normal 2 2 5 2 2 3" xfId="1152" xr:uid="{D7DAE920-BD3B-494B-B731-CC82D004D0C6}"/>
    <cellStyle name="Normal 2 2 5 2 2 3 2" xfId="2736" xr:uid="{B7537C07-CD54-49AD-859B-6A171C9FBD18}"/>
    <cellStyle name="Normal 2 2 5 2 2 3 2 2" xfId="5904" xr:uid="{2E30B263-D324-46E1-BF66-3717C57940B1}"/>
    <cellStyle name="Normal 2 2 5 2 2 3 3" xfId="4320" xr:uid="{E7B0CE30-DADD-4689-8A85-479CEF918DFD}"/>
    <cellStyle name="Normal 2 2 5 2 2 4" xfId="1944" xr:uid="{5490E554-0255-404F-A0B2-706B20AD9CDC}"/>
    <cellStyle name="Normal 2 2 5 2 2 4 2" xfId="5112" xr:uid="{2C765361-5F32-4F20-820D-3BD56F600D6F}"/>
    <cellStyle name="Normal 2 2 5 2 2 5" xfId="3528" xr:uid="{49066126-3B27-4AB4-BBB1-22A98F262EF3}"/>
    <cellStyle name="Normal 2 2 5 2 3" xfId="558" xr:uid="{EA3EBA96-CFC2-422C-BD21-8FFA8BE3110E}"/>
    <cellStyle name="Normal 2 2 5 2 3 2" xfId="1350" xr:uid="{9E7F6CD8-F727-41C3-AAC6-D52E5C8CD542}"/>
    <cellStyle name="Normal 2 2 5 2 3 2 2" xfId="2934" xr:uid="{54218664-7BBB-4EE9-B136-4ED57F7232F7}"/>
    <cellStyle name="Normal 2 2 5 2 3 2 2 2" xfId="6102" xr:uid="{CF28E15E-D708-4542-A246-85E113A6D599}"/>
    <cellStyle name="Normal 2 2 5 2 3 2 3" xfId="4518" xr:uid="{900E6B8A-6057-470E-94E1-8B6E2AB28AC9}"/>
    <cellStyle name="Normal 2 2 5 2 3 3" xfId="2142" xr:uid="{CCE58028-316B-47EA-8D37-3BC1236048EA}"/>
    <cellStyle name="Normal 2 2 5 2 3 3 2" xfId="5310" xr:uid="{E8C0A991-BA46-4C8A-9138-48D1DEC4F59E}"/>
    <cellStyle name="Normal 2 2 5 2 3 4" xfId="3726" xr:uid="{1A1C91E3-B61F-4929-91DA-EF6FF7882923}"/>
    <cellStyle name="Normal 2 2 5 2 4" xfId="954" xr:uid="{DA06DA97-DBA7-4A78-AB8D-4D0BFE8AD8F1}"/>
    <cellStyle name="Normal 2 2 5 2 4 2" xfId="2538" xr:uid="{82E115BB-273C-4359-9866-37D55BF9F391}"/>
    <cellStyle name="Normal 2 2 5 2 4 2 2" xfId="5706" xr:uid="{4A2443AF-3E13-4A4C-A39D-B1725F0E4391}"/>
    <cellStyle name="Normal 2 2 5 2 4 3" xfId="4122" xr:uid="{8746711D-9D49-4876-BBBF-45AE9314EF08}"/>
    <cellStyle name="Normal 2 2 5 2 5" xfId="1746" xr:uid="{8AE1F4CF-BDE6-4802-9AF7-99EB62C518D3}"/>
    <cellStyle name="Normal 2 2 5 2 5 2" xfId="4914" xr:uid="{21861565-FF83-40C2-8982-B0B47C327F4D}"/>
    <cellStyle name="Normal 2 2 5 2 6" xfId="3330" xr:uid="{E094932E-DE25-4D2C-92D0-83675508B777}"/>
    <cellStyle name="Normal 2 2 5 3" xfId="261" xr:uid="{B7C55FC6-E2AD-4DD0-9C10-AA5779784DD6}"/>
    <cellStyle name="Normal 2 2 5 3 2" xfId="657" xr:uid="{78A75559-E7CB-4F37-BF95-E08AD54BC3A1}"/>
    <cellStyle name="Normal 2 2 5 3 2 2" xfId="1449" xr:uid="{B155C6F8-A5ED-49B6-B502-DE00D91E5872}"/>
    <cellStyle name="Normal 2 2 5 3 2 2 2" xfId="3033" xr:uid="{BE99D8C5-2A82-41C3-86B1-8CA5EB23EDA9}"/>
    <cellStyle name="Normal 2 2 5 3 2 2 2 2" xfId="6201" xr:uid="{DA634D33-3356-4D61-B18A-BC933AEF2C70}"/>
    <cellStyle name="Normal 2 2 5 3 2 2 3" xfId="4617" xr:uid="{B186E81D-276E-444B-B22C-BB4D371C13C3}"/>
    <cellStyle name="Normal 2 2 5 3 2 3" xfId="2241" xr:uid="{669209E8-FE2B-433D-A9F6-0F4D286CD6C0}"/>
    <cellStyle name="Normal 2 2 5 3 2 3 2" xfId="5409" xr:uid="{86E7CECF-4E53-462C-84FC-DDEDF62F5F6D}"/>
    <cellStyle name="Normal 2 2 5 3 2 4" xfId="3825" xr:uid="{9DBD1DE1-94F7-4AE1-839F-19BB90F407BB}"/>
    <cellStyle name="Normal 2 2 5 3 3" xfId="1053" xr:uid="{D981FFD5-32F6-415D-8664-576621A89C51}"/>
    <cellStyle name="Normal 2 2 5 3 3 2" xfId="2637" xr:uid="{C302E8EB-F1A6-4D6E-A8ED-A2E8303571A1}"/>
    <cellStyle name="Normal 2 2 5 3 3 2 2" xfId="5805" xr:uid="{27C1EA37-156A-4E52-BB73-CBCBA4D3A38F}"/>
    <cellStyle name="Normal 2 2 5 3 3 3" xfId="4221" xr:uid="{DB4EA1DF-03D8-4D4C-AD50-13422CF0291A}"/>
    <cellStyle name="Normal 2 2 5 3 4" xfId="1845" xr:uid="{E84CE758-54F3-4D18-8C43-D85D5CDADA4F}"/>
    <cellStyle name="Normal 2 2 5 3 4 2" xfId="5013" xr:uid="{CCB1D597-93FB-4CFD-A9A9-41462F583CA2}"/>
    <cellStyle name="Normal 2 2 5 3 5" xfId="3429" xr:uid="{AC3FF6AF-61B4-486A-927F-7B5D65B5963A}"/>
    <cellStyle name="Normal 2 2 5 4" xfId="459" xr:uid="{918A29E6-C251-4758-8064-6E6C83344C54}"/>
    <cellStyle name="Normal 2 2 5 4 2" xfId="1251" xr:uid="{A42949A7-BCEB-4A5B-BFF7-D0C6CBAD49B9}"/>
    <cellStyle name="Normal 2 2 5 4 2 2" xfId="2835" xr:uid="{10639D5F-D3F0-4442-9064-30112F0992AA}"/>
    <cellStyle name="Normal 2 2 5 4 2 2 2" xfId="6003" xr:uid="{D87A2571-5BC9-491E-8FBA-698F8E80EC1F}"/>
    <cellStyle name="Normal 2 2 5 4 2 3" xfId="4419" xr:uid="{B0A7107A-1022-4911-8E5A-4C8CCCF37F1D}"/>
    <cellStyle name="Normal 2 2 5 4 3" xfId="2043" xr:uid="{037C6371-D9E4-44F4-A173-16804871E953}"/>
    <cellStyle name="Normal 2 2 5 4 3 2" xfId="5211" xr:uid="{C32497F6-6E3A-4131-92C3-106EEA919A13}"/>
    <cellStyle name="Normal 2 2 5 4 4" xfId="3627" xr:uid="{B1EE62EB-1719-4DC5-A907-6F408BA015A0}"/>
    <cellStyle name="Normal 2 2 5 5" xfId="855" xr:uid="{5C14A462-DA87-44F3-B83C-C6FBA629CBDA}"/>
    <cellStyle name="Normal 2 2 5 5 2" xfId="2439" xr:uid="{5D6F820D-FA17-4BF6-9A76-C5C98E079F1D}"/>
    <cellStyle name="Normal 2 2 5 5 2 2" xfId="5607" xr:uid="{51390CCA-545D-4435-8FF5-7D9518D5718C}"/>
    <cellStyle name="Normal 2 2 5 5 3" xfId="4023" xr:uid="{E3151570-42FF-45BC-8BEC-017335D19635}"/>
    <cellStyle name="Normal 2 2 5 6" xfId="1647" xr:uid="{F913FDAA-5516-4676-BDBE-F8ABBE8DA54E}"/>
    <cellStyle name="Normal 2 2 5 6 2" xfId="4815" xr:uid="{2B607C25-C259-4D60-9A61-811A46235EB8}"/>
    <cellStyle name="Normal 2 2 5 7" xfId="3231" xr:uid="{99C8C25F-7329-4E8C-9ACC-2BCFE15DD7DB}"/>
    <cellStyle name="Normal 2 2 6" xfId="89" xr:uid="{00000000-0005-0000-0000-000014000000}"/>
    <cellStyle name="Normal 2 2 6 2" xfId="188" xr:uid="{00000000-0005-0000-0000-000015000000}"/>
    <cellStyle name="Normal 2 2 6 2 2" xfId="386" xr:uid="{C9EB53C1-C898-4802-A376-D3BE9A34787B}"/>
    <cellStyle name="Normal 2 2 6 2 2 2" xfId="782" xr:uid="{54783B6A-CDAE-4829-A0C9-E837296A0CB2}"/>
    <cellStyle name="Normal 2 2 6 2 2 2 2" xfId="1574" xr:uid="{1BA4E853-C0CA-4D49-A36B-B158A0E5918A}"/>
    <cellStyle name="Normal 2 2 6 2 2 2 2 2" xfId="3158" xr:uid="{35A8F110-04C7-4982-90C0-DCAC5D1907D3}"/>
    <cellStyle name="Normal 2 2 6 2 2 2 2 2 2" xfId="6326" xr:uid="{AB4C43D6-1340-409A-93E2-F0EB3CF579D9}"/>
    <cellStyle name="Normal 2 2 6 2 2 2 2 3" xfId="4742" xr:uid="{0B1E235B-68FF-4C5C-B919-BFBDCB02C635}"/>
    <cellStyle name="Normal 2 2 6 2 2 2 3" xfId="2366" xr:uid="{A2D6CA2A-6338-472F-8F94-95152FD32C71}"/>
    <cellStyle name="Normal 2 2 6 2 2 2 3 2" xfId="5534" xr:uid="{FB317E44-2319-4EAE-982A-7D68252E91BB}"/>
    <cellStyle name="Normal 2 2 6 2 2 2 4" xfId="3950" xr:uid="{4F40C06B-80D3-4CE3-B80B-5FCC814C7902}"/>
    <cellStyle name="Normal 2 2 6 2 2 3" xfId="1178" xr:uid="{878B4957-CDD4-4329-8158-F270098EDF6A}"/>
    <cellStyle name="Normal 2 2 6 2 2 3 2" xfId="2762" xr:uid="{77DE44F7-B07C-44F8-A0D8-F83244385454}"/>
    <cellStyle name="Normal 2 2 6 2 2 3 2 2" xfId="5930" xr:uid="{B61F4E51-D227-44A6-B611-8AA63F2AAED5}"/>
    <cellStyle name="Normal 2 2 6 2 2 3 3" xfId="4346" xr:uid="{180D25CC-BEFD-4A7A-9716-BF2F949CDB04}"/>
    <cellStyle name="Normal 2 2 6 2 2 4" xfId="1970" xr:uid="{FCE5AEDE-31A8-4AB6-BF8E-AEB8D522AB57}"/>
    <cellStyle name="Normal 2 2 6 2 2 4 2" xfId="5138" xr:uid="{3D453A3E-7FB9-4327-93D7-4F0B4160A5A3}"/>
    <cellStyle name="Normal 2 2 6 2 2 5" xfId="3554" xr:uid="{C18A74E7-6F65-4D44-9516-7C9F62775CEF}"/>
    <cellStyle name="Normal 2 2 6 2 3" xfId="584" xr:uid="{1D6FD038-7C23-4AB3-A33D-63162F739E9F}"/>
    <cellStyle name="Normal 2 2 6 2 3 2" xfId="1376" xr:uid="{16442E44-48FA-4CAD-8089-C4FDC514B899}"/>
    <cellStyle name="Normal 2 2 6 2 3 2 2" xfId="2960" xr:uid="{BD5FCD67-7D7E-4AD1-9073-44E5F5B236BD}"/>
    <cellStyle name="Normal 2 2 6 2 3 2 2 2" xfId="6128" xr:uid="{E2777900-1172-4147-9575-FF26E052CD12}"/>
    <cellStyle name="Normal 2 2 6 2 3 2 3" xfId="4544" xr:uid="{691A3FE3-ADE0-4D37-8EF9-21C42F3D7DA4}"/>
    <cellStyle name="Normal 2 2 6 2 3 3" xfId="2168" xr:uid="{4F6E96E7-3429-48E0-860D-E7273FF5F594}"/>
    <cellStyle name="Normal 2 2 6 2 3 3 2" xfId="5336" xr:uid="{99917C70-59DD-4B25-AF50-2FED4DFD8C19}"/>
    <cellStyle name="Normal 2 2 6 2 3 4" xfId="3752" xr:uid="{5A7CF221-5F26-4C5A-B1DD-BDC3DE5A5A8C}"/>
    <cellStyle name="Normal 2 2 6 2 4" xfId="980" xr:uid="{A0326540-A5BE-4FFA-BFCF-BC292F34F339}"/>
    <cellStyle name="Normal 2 2 6 2 4 2" xfId="2564" xr:uid="{23A796AB-0826-40F3-B05B-9B45B135CAB3}"/>
    <cellStyle name="Normal 2 2 6 2 4 2 2" xfId="5732" xr:uid="{F9BE5E74-ABAF-486D-84F6-B34672892233}"/>
    <cellStyle name="Normal 2 2 6 2 4 3" xfId="4148" xr:uid="{90B1E77B-B442-44C2-A78D-A78E1D202FCC}"/>
    <cellStyle name="Normal 2 2 6 2 5" xfId="1772" xr:uid="{8605ACE4-0604-4DF0-A40D-9021A81ACFC5}"/>
    <cellStyle name="Normal 2 2 6 2 5 2" xfId="4940" xr:uid="{546943C7-B4A9-48CE-8FE1-B79945914355}"/>
    <cellStyle name="Normal 2 2 6 2 6" xfId="3356" xr:uid="{EC463500-DB25-462E-B694-8D5D4B4EC929}"/>
    <cellStyle name="Normal 2 2 6 3" xfId="287" xr:uid="{FA5888E1-4D6D-4E1E-9768-7F663C248884}"/>
    <cellStyle name="Normal 2 2 6 3 2" xfId="683" xr:uid="{F59A17E4-3AD3-4B49-A1BB-F47024EE509C}"/>
    <cellStyle name="Normal 2 2 6 3 2 2" xfId="1475" xr:uid="{9BC4092E-CBAB-40F3-A39A-F9F51FC86E7E}"/>
    <cellStyle name="Normal 2 2 6 3 2 2 2" xfId="3059" xr:uid="{A0384AF9-D0F0-468B-B5AF-7EF6C1C0E67A}"/>
    <cellStyle name="Normal 2 2 6 3 2 2 2 2" xfId="6227" xr:uid="{A7EA6630-4A22-4B57-9CC6-656C35481E50}"/>
    <cellStyle name="Normal 2 2 6 3 2 2 3" xfId="4643" xr:uid="{1476B30C-A717-4A04-9434-CA6A76057FC5}"/>
    <cellStyle name="Normal 2 2 6 3 2 3" xfId="2267" xr:uid="{73BB26B1-2163-4D48-A2A9-BFC24BD63B19}"/>
    <cellStyle name="Normal 2 2 6 3 2 3 2" xfId="5435" xr:uid="{109052CC-7768-4923-80CC-08F521D937C8}"/>
    <cellStyle name="Normal 2 2 6 3 2 4" xfId="3851" xr:uid="{1C9E6D3C-1353-4D97-A044-46C9B6E225B8}"/>
    <cellStyle name="Normal 2 2 6 3 3" xfId="1079" xr:uid="{65A8FA9E-1579-4178-B287-9DC17E73CA66}"/>
    <cellStyle name="Normal 2 2 6 3 3 2" xfId="2663" xr:uid="{79F80F9E-1DCB-4508-ADE2-9C1C7A9CD737}"/>
    <cellStyle name="Normal 2 2 6 3 3 2 2" xfId="5831" xr:uid="{F2CEF5F6-2827-465B-A849-4CA1ACFC6294}"/>
    <cellStyle name="Normal 2 2 6 3 3 3" xfId="4247" xr:uid="{D88DB702-308E-4869-AD39-9D84176311AD}"/>
    <cellStyle name="Normal 2 2 6 3 4" xfId="1871" xr:uid="{F016B92B-D51C-4443-8233-C1B34C0CC0E9}"/>
    <cellStyle name="Normal 2 2 6 3 4 2" xfId="5039" xr:uid="{09C8495F-3A4D-450D-A19F-A07A75C7D553}"/>
    <cellStyle name="Normal 2 2 6 3 5" xfId="3455" xr:uid="{4BCB4696-1EC8-487B-808F-25C691717485}"/>
    <cellStyle name="Normal 2 2 6 4" xfId="485" xr:uid="{5B608325-58FE-4038-8E07-C4A6AF72A04F}"/>
    <cellStyle name="Normal 2 2 6 4 2" xfId="1277" xr:uid="{D33C8BC7-7528-45E4-B1F1-E219506824DA}"/>
    <cellStyle name="Normal 2 2 6 4 2 2" xfId="2861" xr:uid="{9D2D87F5-5179-496B-A5C0-702091DD9A7D}"/>
    <cellStyle name="Normal 2 2 6 4 2 2 2" xfId="6029" xr:uid="{A5843A6E-4B2C-4327-ADB4-47D2B626EA93}"/>
    <cellStyle name="Normal 2 2 6 4 2 3" xfId="4445" xr:uid="{8B5A4253-4F4B-4838-817D-F006CC692AB4}"/>
    <cellStyle name="Normal 2 2 6 4 3" xfId="2069" xr:uid="{FB5B04B4-FB99-46E8-B30C-E81D8DC00CE3}"/>
    <cellStyle name="Normal 2 2 6 4 3 2" xfId="5237" xr:uid="{0ACF259D-7B3D-4AE1-96BA-1888BB7B556F}"/>
    <cellStyle name="Normal 2 2 6 4 4" xfId="3653" xr:uid="{0153119B-7EFF-4B31-9489-95014DE316C4}"/>
    <cellStyle name="Normal 2 2 6 5" xfId="881" xr:uid="{DCD82F5A-771E-482F-9BC3-A826836A302C}"/>
    <cellStyle name="Normal 2 2 6 5 2" xfId="2465" xr:uid="{93438C90-BD51-47A7-8452-673FE4F4D778}"/>
    <cellStyle name="Normal 2 2 6 5 2 2" xfId="5633" xr:uid="{67F9E96F-5E6E-42D7-8050-5E6F98973464}"/>
    <cellStyle name="Normal 2 2 6 5 3" xfId="4049" xr:uid="{5AA5E30F-5C41-4923-9523-5E3579B4157A}"/>
    <cellStyle name="Normal 2 2 6 6" xfId="1673" xr:uid="{B0A673FB-08F6-4846-90F2-F2D5FACAE839}"/>
    <cellStyle name="Normal 2 2 6 6 2" xfId="4841" xr:uid="{F6BA5B92-46FD-4EB4-977D-C253E3A221EA}"/>
    <cellStyle name="Normal 2 2 6 7" xfId="3257" xr:uid="{3D23B2A7-EE2B-4B58-B880-AED37AEBC91A}"/>
    <cellStyle name="Normal 2 3" xfId="29" xr:uid="{00000000-0005-0000-0000-000016000000}"/>
    <cellStyle name="Normal 3" xfId="8" xr:uid="{00000000-0005-0000-0000-000017000000}"/>
    <cellStyle name="Normal 3 2" xfId="12" xr:uid="{00000000-0005-0000-0000-000018000000}"/>
    <cellStyle name="Normal 3 2 10" xfId="1600" xr:uid="{BE92CA35-0385-4861-AA8C-E161D827CFB4}"/>
    <cellStyle name="Normal 3 2 10 2" xfId="4768" xr:uid="{AB2A32E6-5135-4918-A805-2F6ECFB413D3}"/>
    <cellStyle name="Normal 3 2 11" xfId="3184" xr:uid="{72904B07-EDAB-4B6B-92AE-DCDAC8B2DCC0}"/>
    <cellStyle name="Normal 3 2 2" xfId="23" xr:uid="{00000000-0005-0000-0000-000019000000}"/>
    <cellStyle name="Normal 3 2 2 2" xfId="124" xr:uid="{00000000-0005-0000-0000-00001A000000}"/>
    <cellStyle name="Normal 3 2 2 2 2" xfId="322" xr:uid="{B694F2C2-BE2D-4FCD-A490-C34854AA4C87}"/>
    <cellStyle name="Normal 3 2 2 2 2 2" xfId="718" xr:uid="{4126A9AE-2D52-4CD9-8577-7D967E9E2A37}"/>
    <cellStyle name="Normal 3 2 2 2 2 2 2" xfId="1510" xr:uid="{5BC84361-6191-454C-8A0A-83CC4E8FDA06}"/>
    <cellStyle name="Normal 3 2 2 2 2 2 2 2" xfId="3094" xr:uid="{B3FBED29-D826-412C-AE4E-9765B2734204}"/>
    <cellStyle name="Normal 3 2 2 2 2 2 2 2 2" xfId="6262" xr:uid="{5B014EA6-6F6F-470F-BFA4-E4DA903E9602}"/>
    <cellStyle name="Normal 3 2 2 2 2 2 2 3" xfId="4678" xr:uid="{09408662-528B-4BBC-ABF3-1F33FB4DDFD5}"/>
    <cellStyle name="Normal 3 2 2 2 2 2 3" xfId="2302" xr:uid="{E4062520-742E-41A0-8F90-419FF18A3352}"/>
    <cellStyle name="Normal 3 2 2 2 2 2 3 2" xfId="5470" xr:uid="{0B8543B7-2F8A-4786-88DB-EFA435578FCC}"/>
    <cellStyle name="Normal 3 2 2 2 2 2 4" xfId="3886" xr:uid="{171CF06E-103F-4CE8-BDC6-E1175AB9164E}"/>
    <cellStyle name="Normal 3 2 2 2 2 3" xfId="1114" xr:uid="{DDC23B2E-4D5D-44EF-B3CE-ED4A857930EE}"/>
    <cellStyle name="Normal 3 2 2 2 2 3 2" xfId="2698" xr:uid="{AABCA168-24E7-4A74-81E5-5219F5659B29}"/>
    <cellStyle name="Normal 3 2 2 2 2 3 2 2" xfId="5866" xr:uid="{1260C214-0F90-48C9-A2B4-85016FE4C1C7}"/>
    <cellStyle name="Normal 3 2 2 2 2 3 3" xfId="4282" xr:uid="{6E18F43C-1D7B-416E-8E4C-66CFB2562320}"/>
    <cellStyle name="Normal 3 2 2 2 2 4" xfId="1906" xr:uid="{6963A0D4-6CBB-4E3E-AD15-F4335B1FAFAE}"/>
    <cellStyle name="Normal 3 2 2 2 2 4 2" xfId="5074" xr:uid="{D4ED13EE-FD63-474E-9DDE-382428946F11}"/>
    <cellStyle name="Normal 3 2 2 2 2 5" xfId="3490" xr:uid="{29F1DBFA-9C45-49E2-9D22-40781A6529F3}"/>
    <cellStyle name="Normal 3 2 2 2 3" xfId="520" xr:uid="{FC1836AB-2EB4-42A3-88BB-E4ADB23EC449}"/>
    <cellStyle name="Normal 3 2 2 2 3 2" xfId="1312" xr:uid="{767E178E-EC89-4F04-BE9D-10480577C9BF}"/>
    <cellStyle name="Normal 3 2 2 2 3 2 2" xfId="2896" xr:uid="{5139FF46-DED2-4DFA-953D-4635AA0E3BA2}"/>
    <cellStyle name="Normal 3 2 2 2 3 2 2 2" xfId="6064" xr:uid="{BE4EA4C2-8520-4BFB-810B-0AE87A282EB2}"/>
    <cellStyle name="Normal 3 2 2 2 3 2 3" xfId="4480" xr:uid="{DE26468A-842E-482D-ACE8-55622FD5CE1A}"/>
    <cellStyle name="Normal 3 2 2 2 3 3" xfId="2104" xr:uid="{48D16897-1DAD-4B6A-85C4-1F08B4EAFA2A}"/>
    <cellStyle name="Normal 3 2 2 2 3 3 2" xfId="5272" xr:uid="{FF0172F2-CF95-430A-994B-BCA86335A331}"/>
    <cellStyle name="Normal 3 2 2 2 3 4" xfId="3688" xr:uid="{DDA09A79-04EB-4040-914A-7B8EC001FD02}"/>
    <cellStyle name="Normal 3 2 2 2 4" xfId="916" xr:uid="{1D20B8B0-B0E4-431A-A93D-48D2A8E21E57}"/>
    <cellStyle name="Normal 3 2 2 2 4 2" xfId="2500" xr:uid="{E713B10C-3824-472C-9869-7376D505D42F}"/>
    <cellStyle name="Normal 3 2 2 2 4 2 2" xfId="5668" xr:uid="{DF810E8C-C56E-470B-84FB-22C810D28A53}"/>
    <cellStyle name="Normal 3 2 2 2 4 3" xfId="4084" xr:uid="{631E1527-4280-4631-BD9E-15ADB7C5A554}"/>
    <cellStyle name="Normal 3 2 2 2 5" xfId="1708" xr:uid="{CC3A1822-5B96-4A9F-B43D-254ED5D9A4A8}"/>
    <cellStyle name="Normal 3 2 2 2 5 2" xfId="4876" xr:uid="{DD63BF91-5B25-4A68-9F11-706A60DBEE19}"/>
    <cellStyle name="Normal 3 2 2 2 6" xfId="3292" xr:uid="{7F84C3CD-7805-4F56-B6ED-9C0872AF0780}"/>
    <cellStyle name="Normal 3 2 2 3" xfId="223" xr:uid="{21881DDB-6821-45EB-BE26-1A505405A750}"/>
    <cellStyle name="Normal 3 2 2 3 2" xfId="619" xr:uid="{CAAC86EF-415B-4DC6-8536-91D8B60A738D}"/>
    <cellStyle name="Normal 3 2 2 3 2 2" xfId="1411" xr:uid="{E64D97D5-65D7-4F29-A027-D07A6371A43A}"/>
    <cellStyle name="Normal 3 2 2 3 2 2 2" xfId="2995" xr:uid="{21BC578E-E8E5-4935-AE04-87956B413DA1}"/>
    <cellStyle name="Normal 3 2 2 3 2 2 2 2" xfId="6163" xr:uid="{1BF3DA02-4603-4638-A333-5C041D25B8CC}"/>
    <cellStyle name="Normal 3 2 2 3 2 2 3" xfId="4579" xr:uid="{3CFCF9CF-1B5B-435B-B268-4E09A472E0D0}"/>
    <cellStyle name="Normal 3 2 2 3 2 3" xfId="2203" xr:uid="{97267F4D-56EC-4120-888E-611870977EAB}"/>
    <cellStyle name="Normal 3 2 2 3 2 3 2" xfId="5371" xr:uid="{EFD1BF1C-F3AF-4C73-9A70-A9BA597F94AB}"/>
    <cellStyle name="Normal 3 2 2 3 2 4" xfId="3787" xr:uid="{729C90E6-263F-4ED0-AD7F-F92DC3D4BF16}"/>
    <cellStyle name="Normal 3 2 2 3 3" xfId="1015" xr:uid="{F29AD590-9FFB-4C72-A5A3-81648836C571}"/>
    <cellStyle name="Normal 3 2 2 3 3 2" xfId="2599" xr:uid="{94C9C0AE-16E2-4BC4-8748-5A215222FE55}"/>
    <cellStyle name="Normal 3 2 2 3 3 2 2" xfId="5767" xr:uid="{0A0A69CC-29F1-4842-BD3D-8648A2F4189E}"/>
    <cellStyle name="Normal 3 2 2 3 3 3" xfId="4183" xr:uid="{626ACC83-319E-45EF-A5D5-184AED21F5D5}"/>
    <cellStyle name="Normal 3 2 2 3 4" xfId="1807" xr:uid="{E8507D8B-DAFE-46AF-944A-B68D8FBB09A0}"/>
    <cellStyle name="Normal 3 2 2 3 4 2" xfId="4975" xr:uid="{136B4E3A-E443-44F3-98F1-495AB7B074E8}"/>
    <cellStyle name="Normal 3 2 2 3 5" xfId="3391" xr:uid="{CC02D639-BA3A-4608-8011-17A6462CC2E2}"/>
    <cellStyle name="Normal 3 2 2 4" xfId="421" xr:uid="{023B59F6-E03F-4F7A-B4DC-76CD8836A511}"/>
    <cellStyle name="Normal 3 2 2 4 2" xfId="1213" xr:uid="{15CDD792-CF75-4F1E-A24F-87BBB30B3EE7}"/>
    <cellStyle name="Normal 3 2 2 4 2 2" xfId="2797" xr:uid="{52810ABE-3AB8-4FF6-A4A9-A8F817AE8EF5}"/>
    <cellStyle name="Normal 3 2 2 4 2 2 2" xfId="5965" xr:uid="{8BCEE08A-E027-44BB-AF8B-2E40B462B752}"/>
    <cellStyle name="Normal 3 2 2 4 2 3" xfId="4381" xr:uid="{7F795073-0FB7-489B-BBF6-1B2A6438E3C7}"/>
    <cellStyle name="Normal 3 2 2 4 3" xfId="2005" xr:uid="{877DDC4B-FC75-453C-808F-DC27574257F0}"/>
    <cellStyle name="Normal 3 2 2 4 3 2" xfId="5173" xr:uid="{9B70BAEB-3E8F-4BCE-9649-39248CF44421}"/>
    <cellStyle name="Normal 3 2 2 4 4" xfId="3589" xr:uid="{0E4DF5C6-3E87-44AB-BAFE-B2C29872B071}"/>
    <cellStyle name="Normal 3 2 2 5" xfId="817" xr:uid="{07497326-EFE6-4456-8CDD-4A542EA18D24}"/>
    <cellStyle name="Normal 3 2 2 5 2" xfId="2401" xr:uid="{8C7FCC29-7BBA-45C7-BC82-37F6A20C9F00}"/>
    <cellStyle name="Normal 3 2 2 5 2 2" xfId="5569" xr:uid="{7CB951BB-4CA1-4AE7-8C06-8060F1A72BE8}"/>
    <cellStyle name="Normal 3 2 2 5 3" xfId="3985" xr:uid="{28784D07-8C04-49CC-9B26-3555DE7578D3}"/>
    <cellStyle name="Normal 3 2 2 6" xfId="1609" xr:uid="{008FFDD2-ADC5-4AA2-AF1D-4A51D8F13664}"/>
    <cellStyle name="Normal 3 2 2 6 2" xfId="4777" xr:uid="{CBE84619-3E4D-4799-A965-D87ADDDE56E7}"/>
    <cellStyle name="Normal 3 2 2 7" xfId="3193" xr:uid="{127B8E4D-E652-456F-A2B4-662FFCCAFBCC}"/>
    <cellStyle name="Normal 3 2 3" xfId="45" xr:uid="{00000000-0005-0000-0000-00001B000000}"/>
    <cellStyle name="Normal 3 2 3 2" xfId="144" xr:uid="{00000000-0005-0000-0000-00001C000000}"/>
    <cellStyle name="Normal 3 2 3 2 2" xfId="342" xr:uid="{02572105-367D-416D-AD4B-8FCB0A8A0E93}"/>
    <cellStyle name="Normal 3 2 3 2 2 2" xfId="738" xr:uid="{6C04E0DD-9FBB-46ED-9F3C-2B7583A11D90}"/>
    <cellStyle name="Normal 3 2 3 2 2 2 2" xfId="1530" xr:uid="{57EA13B7-B21F-4E2A-8E3F-228A0CFE62EA}"/>
    <cellStyle name="Normal 3 2 3 2 2 2 2 2" xfId="3114" xr:uid="{09755FB2-92AC-47E5-8F75-258E40F035E0}"/>
    <cellStyle name="Normal 3 2 3 2 2 2 2 2 2" xfId="6282" xr:uid="{E033DF21-EE6A-44D1-8674-A5D31B3E7D73}"/>
    <cellStyle name="Normal 3 2 3 2 2 2 2 3" xfId="4698" xr:uid="{B80B791E-9FAB-4943-A743-9AD068823953}"/>
    <cellStyle name="Normal 3 2 3 2 2 2 3" xfId="2322" xr:uid="{38ED0BAA-BBB6-4F56-B6FD-83AC4A7D78FD}"/>
    <cellStyle name="Normal 3 2 3 2 2 2 3 2" xfId="5490" xr:uid="{41D01E36-A40C-4954-870E-ED7A19D7F5BD}"/>
    <cellStyle name="Normal 3 2 3 2 2 2 4" xfId="3906" xr:uid="{36993351-4FAC-4848-8719-3054E2263978}"/>
    <cellStyle name="Normal 3 2 3 2 2 3" xfId="1134" xr:uid="{33AF20DC-88BE-4EB5-B8AA-A37AEC629E77}"/>
    <cellStyle name="Normal 3 2 3 2 2 3 2" xfId="2718" xr:uid="{6EB3A3CD-5985-47DB-9BD2-6A388C60469D}"/>
    <cellStyle name="Normal 3 2 3 2 2 3 2 2" xfId="5886" xr:uid="{7E3590B4-3C83-4B49-AEA9-4F7535E04779}"/>
    <cellStyle name="Normal 3 2 3 2 2 3 3" xfId="4302" xr:uid="{C15D7CB3-9080-4232-8E4C-FEF562750A5F}"/>
    <cellStyle name="Normal 3 2 3 2 2 4" xfId="1926" xr:uid="{1FF96127-2201-4023-88AA-2FF6CC2BDE5B}"/>
    <cellStyle name="Normal 3 2 3 2 2 4 2" xfId="5094" xr:uid="{93B6A9BB-7647-4438-B77D-EF15E7968628}"/>
    <cellStyle name="Normal 3 2 3 2 2 5" xfId="3510" xr:uid="{26524D23-F5FD-47A0-BFBF-D0DF30F9801C}"/>
    <cellStyle name="Normal 3 2 3 2 3" xfId="540" xr:uid="{066E03E2-6724-454F-B44D-EEEC2730B622}"/>
    <cellStyle name="Normal 3 2 3 2 3 2" xfId="1332" xr:uid="{B0431D8E-FDCF-4EF5-85C4-5878DDEE28F6}"/>
    <cellStyle name="Normal 3 2 3 2 3 2 2" xfId="2916" xr:uid="{71FF5A4E-D649-4B0F-85AB-90DFCFDE54AC}"/>
    <cellStyle name="Normal 3 2 3 2 3 2 2 2" xfId="6084" xr:uid="{F5410DF7-00C8-4EA1-A2D4-B5729BA871B8}"/>
    <cellStyle name="Normal 3 2 3 2 3 2 3" xfId="4500" xr:uid="{3C6FC003-8296-45C6-B87B-01A8C0F761E1}"/>
    <cellStyle name="Normal 3 2 3 2 3 3" xfId="2124" xr:uid="{014517D8-EC7F-4564-BFE3-7582324535DE}"/>
    <cellStyle name="Normal 3 2 3 2 3 3 2" xfId="5292" xr:uid="{D70A7902-5A19-4407-81E6-A9DD72D95B14}"/>
    <cellStyle name="Normal 3 2 3 2 3 4" xfId="3708" xr:uid="{0E990698-A5E3-4CB1-A08B-33A00CE15C28}"/>
    <cellStyle name="Normal 3 2 3 2 4" xfId="936" xr:uid="{85BE81D1-4F62-4C40-940E-E95F2BAAF124}"/>
    <cellStyle name="Normal 3 2 3 2 4 2" xfId="2520" xr:uid="{1955E03D-35C6-47C3-9459-614857395758}"/>
    <cellStyle name="Normal 3 2 3 2 4 2 2" xfId="5688" xr:uid="{6F9704B9-C153-4352-87FD-CD564C2A2EA1}"/>
    <cellStyle name="Normal 3 2 3 2 4 3" xfId="4104" xr:uid="{CABFD413-867B-4DA2-A41A-BA05D02B9542}"/>
    <cellStyle name="Normal 3 2 3 2 5" xfId="1728" xr:uid="{88346E5C-444C-4B88-92F7-73CAA3CDEAB4}"/>
    <cellStyle name="Normal 3 2 3 2 5 2" xfId="4896" xr:uid="{761CAEA8-07FB-4542-8627-5520C9A6003D}"/>
    <cellStyle name="Normal 3 2 3 2 6" xfId="3312" xr:uid="{A2ABBC0C-021B-45A5-8B6F-49AE6C6B2D63}"/>
    <cellStyle name="Normal 3 2 3 3" xfId="243" xr:uid="{6A179649-E156-4056-A6A8-B5F9FF650268}"/>
    <cellStyle name="Normal 3 2 3 3 2" xfId="639" xr:uid="{704028D7-3C19-4204-972C-07C3558D773E}"/>
    <cellStyle name="Normal 3 2 3 3 2 2" xfId="1431" xr:uid="{D672C877-EDAA-4C64-BFD0-220D43FF4C76}"/>
    <cellStyle name="Normal 3 2 3 3 2 2 2" xfId="3015" xr:uid="{F192539A-F84E-4277-86B5-252717FD1D5E}"/>
    <cellStyle name="Normal 3 2 3 3 2 2 2 2" xfId="6183" xr:uid="{58895F2A-3618-4D46-9E0A-5E91CBB6AE94}"/>
    <cellStyle name="Normal 3 2 3 3 2 2 3" xfId="4599" xr:uid="{1E0917E7-6172-4434-AAFA-76CC7D342A04}"/>
    <cellStyle name="Normal 3 2 3 3 2 3" xfId="2223" xr:uid="{7877E7EE-185E-40DE-86EB-36A1DF16D33D}"/>
    <cellStyle name="Normal 3 2 3 3 2 3 2" xfId="5391" xr:uid="{99090DA3-4E4A-40AF-A097-D333061ADA29}"/>
    <cellStyle name="Normal 3 2 3 3 2 4" xfId="3807" xr:uid="{726CDC12-DEEF-4E9A-ACF0-18AECC8CD20F}"/>
    <cellStyle name="Normal 3 2 3 3 3" xfId="1035" xr:uid="{24DCBFE5-4301-405E-B2E4-713D2169A3C3}"/>
    <cellStyle name="Normal 3 2 3 3 3 2" xfId="2619" xr:uid="{4D6D9DCA-3E38-4EA6-A33A-EA2BDF92301B}"/>
    <cellStyle name="Normal 3 2 3 3 3 2 2" xfId="5787" xr:uid="{CF286975-A23B-428C-89A9-F85590475AD1}"/>
    <cellStyle name="Normal 3 2 3 3 3 3" xfId="4203" xr:uid="{63974902-C375-4608-9CB3-718DC0EA2DBE}"/>
    <cellStyle name="Normal 3 2 3 3 4" xfId="1827" xr:uid="{C34AEA4E-6963-438C-9E9D-969FB6DEB715}"/>
    <cellStyle name="Normal 3 2 3 3 4 2" xfId="4995" xr:uid="{194374C0-8B66-4A24-B68B-4326077C064D}"/>
    <cellStyle name="Normal 3 2 3 3 5" xfId="3411" xr:uid="{940AF632-B350-482D-A23A-806FC31F81B6}"/>
    <cellStyle name="Normal 3 2 3 4" xfId="441" xr:uid="{B84A1F5F-1B9E-4860-9094-4E1B1785942B}"/>
    <cellStyle name="Normal 3 2 3 4 2" xfId="1233" xr:uid="{52500FB1-0070-49AA-A8FC-2B9BF25C5747}"/>
    <cellStyle name="Normal 3 2 3 4 2 2" xfId="2817" xr:uid="{A8BB6D93-D60A-4C0B-A3C1-6C05A38D278F}"/>
    <cellStyle name="Normal 3 2 3 4 2 2 2" xfId="5985" xr:uid="{E6FDB167-DCA7-4691-B1E9-070F79C4BC41}"/>
    <cellStyle name="Normal 3 2 3 4 2 3" xfId="4401" xr:uid="{66B83C76-C8B0-4143-82EF-19C8AE63AACB}"/>
    <cellStyle name="Normal 3 2 3 4 3" xfId="2025" xr:uid="{8C5AB982-553E-4DEC-9986-74AFABA65F21}"/>
    <cellStyle name="Normal 3 2 3 4 3 2" xfId="5193" xr:uid="{2444FA17-FABB-4436-BAB3-A67814D94B0E}"/>
    <cellStyle name="Normal 3 2 3 4 4" xfId="3609" xr:uid="{05684917-AD87-464A-A1AB-668714A848A1}"/>
    <cellStyle name="Normal 3 2 3 5" xfId="837" xr:uid="{B954C3F7-EFB3-4B74-98D7-D7F9BB4CDB95}"/>
    <cellStyle name="Normal 3 2 3 5 2" xfId="2421" xr:uid="{9D77DDA8-64FD-42A3-A120-8060E9930888}"/>
    <cellStyle name="Normal 3 2 3 5 2 2" xfId="5589" xr:uid="{F6A4FE38-204A-4CA8-AE87-D1CB696EFEE8}"/>
    <cellStyle name="Normal 3 2 3 5 3" xfId="4005" xr:uid="{B2E0C96A-7842-46E8-BCA4-1A0E7E426410}"/>
    <cellStyle name="Normal 3 2 3 6" xfId="1629" xr:uid="{65A9802B-DE21-4E68-AF52-F62CE5D188CA}"/>
    <cellStyle name="Normal 3 2 3 6 2" xfId="4797" xr:uid="{FD1ADE46-3901-4CC7-9246-22738EF4B57C}"/>
    <cellStyle name="Normal 3 2 3 7" xfId="3213" xr:uid="{AF686443-8822-438B-AB4C-83FB3B6EFC8E}"/>
    <cellStyle name="Normal 3 2 4" xfId="65" xr:uid="{00000000-0005-0000-0000-00001D000000}"/>
    <cellStyle name="Normal 3 2 4 2" xfId="164" xr:uid="{00000000-0005-0000-0000-00001E000000}"/>
    <cellStyle name="Normal 3 2 4 2 2" xfId="362" xr:uid="{32484A4B-1075-4800-B943-4E612856E54F}"/>
    <cellStyle name="Normal 3 2 4 2 2 2" xfId="758" xr:uid="{F598CDC9-AFB4-452A-B306-063ED7D1E813}"/>
    <cellStyle name="Normal 3 2 4 2 2 2 2" xfId="1550" xr:uid="{612DD563-8B3B-4CBC-B9AA-63C6A487BEC8}"/>
    <cellStyle name="Normal 3 2 4 2 2 2 2 2" xfId="3134" xr:uid="{7E51BC96-206D-4FEE-A264-977F13EDC6BD}"/>
    <cellStyle name="Normal 3 2 4 2 2 2 2 2 2" xfId="6302" xr:uid="{2C7F21D0-F5EA-44EE-89DB-3858645C986E}"/>
    <cellStyle name="Normal 3 2 4 2 2 2 2 3" xfId="4718" xr:uid="{9B00BD08-9772-4AA2-96A5-D7158EFB1A88}"/>
    <cellStyle name="Normal 3 2 4 2 2 2 3" xfId="2342" xr:uid="{B318B376-C3EE-48AE-A31E-50420DF0A8B9}"/>
    <cellStyle name="Normal 3 2 4 2 2 2 3 2" xfId="5510" xr:uid="{87FE843E-451F-4EF9-A5E4-B083D45AE5A3}"/>
    <cellStyle name="Normal 3 2 4 2 2 2 4" xfId="3926" xr:uid="{3C57B5AC-9127-4403-8C9B-321BB660FB74}"/>
    <cellStyle name="Normal 3 2 4 2 2 3" xfId="1154" xr:uid="{2D775BA8-434C-4963-B7BF-C5AF82B0ACA7}"/>
    <cellStyle name="Normal 3 2 4 2 2 3 2" xfId="2738" xr:uid="{9C299300-4258-4E69-ACC7-8175D9B34B49}"/>
    <cellStyle name="Normal 3 2 4 2 2 3 2 2" xfId="5906" xr:uid="{FF58E750-5A58-40F0-A27F-2CD65F33E98E}"/>
    <cellStyle name="Normal 3 2 4 2 2 3 3" xfId="4322" xr:uid="{7EB5867E-1CF7-4B08-8F72-1AFAAA95CAA8}"/>
    <cellStyle name="Normal 3 2 4 2 2 4" xfId="1946" xr:uid="{5B99921B-2D21-4E14-9B18-753BB8647624}"/>
    <cellStyle name="Normal 3 2 4 2 2 4 2" xfId="5114" xr:uid="{E409E631-4209-4210-A93D-1F16EABF6C9D}"/>
    <cellStyle name="Normal 3 2 4 2 2 5" xfId="3530" xr:uid="{61D88AC6-7963-49BD-B884-33C2D6981771}"/>
    <cellStyle name="Normal 3 2 4 2 3" xfId="560" xr:uid="{9131185E-8B12-4EB6-85E7-A0F749BBE029}"/>
    <cellStyle name="Normal 3 2 4 2 3 2" xfId="1352" xr:uid="{6DADAF14-3010-4101-AD1C-13A3B840691E}"/>
    <cellStyle name="Normal 3 2 4 2 3 2 2" xfId="2936" xr:uid="{BBAB223A-2977-4599-B07F-DED5B4F9D523}"/>
    <cellStyle name="Normal 3 2 4 2 3 2 2 2" xfId="6104" xr:uid="{39749042-B71F-483C-A259-B2E919A8DE2F}"/>
    <cellStyle name="Normal 3 2 4 2 3 2 3" xfId="4520" xr:uid="{7D9A083B-C98F-4174-9D61-10514D27D711}"/>
    <cellStyle name="Normal 3 2 4 2 3 3" xfId="2144" xr:uid="{3D64A375-9791-461E-AF05-62E7991E7296}"/>
    <cellStyle name="Normal 3 2 4 2 3 3 2" xfId="5312" xr:uid="{04325504-0B21-4BEE-A018-61FC8184DFFA}"/>
    <cellStyle name="Normal 3 2 4 2 3 4" xfId="3728" xr:uid="{4FE1B49E-90FF-4FA9-9FE5-E70D02E8A0D1}"/>
    <cellStyle name="Normal 3 2 4 2 4" xfId="956" xr:uid="{3681C76D-03F9-46BB-BAAE-6C447FE164D3}"/>
    <cellStyle name="Normal 3 2 4 2 4 2" xfId="2540" xr:uid="{C251CC43-4E8E-47D2-9CE8-E65E65791343}"/>
    <cellStyle name="Normal 3 2 4 2 4 2 2" xfId="5708" xr:uid="{0F0CFF15-8DE9-4475-A303-503173801CFB}"/>
    <cellStyle name="Normal 3 2 4 2 4 3" xfId="4124" xr:uid="{1B86DDB9-3AA8-4679-A3D5-49AB989CDDCB}"/>
    <cellStyle name="Normal 3 2 4 2 5" xfId="1748" xr:uid="{A7FF7338-82E9-49CB-BE28-7161C721D1A3}"/>
    <cellStyle name="Normal 3 2 4 2 5 2" xfId="4916" xr:uid="{D49CCD4D-2917-4FDC-A1CE-1C296979493B}"/>
    <cellStyle name="Normal 3 2 4 2 6" xfId="3332" xr:uid="{4EA371AC-42EC-4BBF-9F3E-C896CE41EC58}"/>
    <cellStyle name="Normal 3 2 4 3" xfId="263" xr:uid="{A526EB89-1335-4E5F-9DED-4C2C75E0A61C}"/>
    <cellStyle name="Normal 3 2 4 3 2" xfId="659" xr:uid="{5F81C164-089F-4A25-89E1-DEE6B5C3EAE7}"/>
    <cellStyle name="Normal 3 2 4 3 2 2" xfId="1451" xr:uid="{36881511-9B44-4401-8375-182B5667EB19}"/>
    <cellStyle name="Normal 3 2 4 3 2 2 2" xfId="3035" xr:uid="{CB737796-5E4B-46A7-B19C-498DF63F23BD}"/>
    <cellStyle name="Normal 3 2 4 3 2 2 2 2" xfId="6203" xr:uid="{F39BE14F-868E-4A57-99C3-6417E234958D}"/>
    <cellStyle name="Normal 3 2 4 3 2 2 3" xfId="4619" xr:uid="{C1BFE1EE-CBD8-45C5-8047-F61365D89CCF}"/>
    <cellStyle name="Normal 3 2 4 3 2 3" xfId="2243" xr:uid="{69109857-AEE5-4D50-AFDF-320A7FAB5108}"/>
    <cellStyle name="Normal 3 2 4 3 2 3 2" xfId="5411" xr:uid="{C7561185-382F-4D5A-93D7-80F3C5FFEF23}"/>
    <cellStyle name="Normal 3 2 4 3 2 4" xfId="3827" xr:uid="{15F1C28F-B076-4D4F-809C-A067BCC33DC0}"/>
    <cellStyle name="Normal 3 2 4 3 3" xfId="1055" xr:uid="{8F4244A5-CB1A-4A5C-8430-73D903BB9727}"/>
    <cellStyle name="Normal 3 2 4 3 3 2" xfId="2639" xr:uid="{E7947277-A513-4F4E-8926-6272598D0F18}"/>
    <cellStyle name="Normal 3 2 4 3 3 2 2" xfId="5807" xr:uid="{6B54EC5B-A59A-4A61-9304-8B7A92625783}"/>
    <cellStyle name="Normal 3 2 4 3 3 3" xfId="4223" xr:uid="{6A85895A-3F75-40C4-9B88-1A430407E0CB}"/>
    <cellStyle name="Normal 3 2 4 3 4" xfId="1847" xr:uid="{9CE3C2F7-FF05-415B-8646-10B02BDE8294}"/>
    <cellStyle name="Normal 3 2 4 3 4 2" xfId="5015" xr:uid="{82B1193B-C91D-4937-9446-930C4A277B0B}"/>
    <cellStyle name="Normal 3 2 4 3 5" xfId="3431" xr:uid="{BC66321E-5A18-4309-9CE5-7E468D39052E}"/>
    <cellStyle name="Normal 3 2 4 4" xfId="461" xr:uid="{1585CEAA-0A67-495B-9A94-9EEF4021AAD6}"/>
    <cellStyle name="Normal 3 2 4 4 2" xfId="1253" xr:uid="{AF3A4AFF-1C30-4F15-AC4D-D759E67C9826}"/>
    <cellStyle name="Normal 3 2 4 4 2 2" xfId="2837" xr:uid="{C6C6EB4F-4832-437D-90CC-0FCF6507E016}"/>
    <cellStyle name="Normal 3 2 4 4 2 2 2" xfId="6005" xr:uid="{20C8F790-9C82-459C-BEC3-BA17579AA8B5}"/>
    <cellStyle name="Normal 3 2 4 4 2 3" xfId="4421" xr:uid="{7D8519D7-5256-419E-8B8A-8167ACADAA4C}"/>
    <cellStyle name="Normal 3 2 4 4 3" xfId="2045" xr:uid="{2B58447C-6A2B-4C81-8052-80698ED988E3}"/>
    <cellStyle name="Normal 3 2 4 4 3 2" xfId="5213" xr:uid="{C57E0CD6-FE9C-462B-B94E-E310A0A1C01E}"/>
    <cellStyle name="Normal 3 2 4 4 4" xfId="3629" xr:uid="{F37F4832-ADB5-428E-8653-5B0709A5DEF2}"/>
    <cellStyle name="Normal 3 2 4 5" xfId="857" xr:uid="{1633511F-2F29-44A8-B1FB-870487C908DD}"/>
    <cellStyle name="Normal 3 2 4 5 2" xfId="2441" xr:uid="{10DB7CE3-7833-4BFC-9D6A-E3F856848AC7}"/>
    <cellStyle name="Normal 3 2 4 5 2 2" xfId="5609" xr:uid="{A7BC5B90-C7B1-4315-AA0B-298EA620E958}"/>
    <cellStyle name="Normal 3 2 4 5 3" xfId="4025" xr:uid="{6F0C95C5-D06E-418B-B735-5B783A40817F}"/>
    <cellStyle name="Normal 3 2 4 6" xfId="1649" xr:uid="{13578433-92C6-4BAA-9999-7B8F67E3C6AB}"/>
    <cellStyle name="Normal 3 2 4 6 2" xfId="4817" xr:uid="{569CB19D-50A0-4041-AEF0-08CB20B080E2}"/>
    <cellStyle name="Normal 3 2 4 7" xfId="3233" xr:uid="{D5323A72-2744-474D-9935-BC375B9DB671}"/>
    <cellStyle name="Normal 3 2 5" xfId="91" xr:uid="{00000000-0005-0000-0000-00001F000000}"/>
    <cellStyle name="Normal 3 2 5 2" xfId="190" xr:uid="{00000000-0005-0000-0000-000020000000}"/>
    <cellStyle name="Normal 3 2 5 2 2" xfId="388" xr:uid="{37EE513A-AAF9-4B89-94CB-5BE238B46241}"/>
    <cellStyle name="Normal 3 2 5 2 2 2" xfId="784" xr:uid="{AA32EA0A-683E-4B51-848C-D3F2C258F310}"/>
    <cellStyle name="Normal 3 2 5 2 2 2 2" xfId="1576" xr:uid="{1BC2EF37-CE0B-4AB5-B62A-3DBBCFE67A2D}"/>
    <cellStyle name="Normal 3 2 5 2 2 2 2 2" xfId="3160" xr:uid="{71F2BD83-883F-479C-BCB3-302896D3BD48}"/>
    <cellStyle name="Normal 3 2 5 2 2 2 2 2 2" xfId="6328" xr:uid="{FDE91131-3896-463C-ADFD-D61637BC6437}"/>
    <cellStyle name="Normal 3 2 5 2 2 2 2 3" xfId="4744" xr:uid="{2EE317E3-8541-4331-944E-183D887404C5}"/>
    <cellStyle name="Normal 3 2 5 2 2 2 3" xfId="2368" xr:uid="{BCF2E8E7-8F68-4E64-92D7-BD538BA4EFAE}"/>
    <cellStyle name="Normal 3 2 5 2 2 2 3 2" xfId="5536" xr:uid="{35EE7DB0-A9F9-470D-8BC3-A2BFB1D81F48}"/>
    <cellStyle name="Normal 3 2 5 2 2 2 4" xfId="3952" xr:uid="{ABA580FE-08C2-44C6-8AA8-3B725D3A84F7}"/>
    <cellStyle name="Normal 3 2 5 2 2 3" xfId="1180" xr:uid="{237F1E9C-10DF-44D8-9AA8-13D52BB7EAF9}"/>
    <cellStyle name="Normal 3 2 5 2 2 3 2" xfId="2764" xr:uid="{E439089C-6398-4ABA-8A44-994E4FA38902}"/>
    <cellStyle name="Normal 3 2 5 2 2 3 2 2" xfId="5932" xr:uid="{CDAEAE75-55B7-4567-B833-6A4FFBD6BA8F}"/>
    <cellStyle name="Normal 3 2 5 2 2 3 3" xfId="4348" xr:uid="{6FBCA9B2-BEA7-480B-B4EB-A8FAEE356768}"/>
    <cellStyle name="Normal 3 2 5 2 2 4" xfId="1972" xr:uid="{D05F3A17-4AF0-4CEE-A05A-EA42AC13D576}"/>
    <cellStyle name="Normal 3 2 5 2 2 4 2" xfId="5140" xr:uid="{9542693D-721A-46E4-9C3D-E0DA50AC5CD3}"/>
    <cellStyle name="Normal 3 2 5 2 2 5" xfId="3556" xr:uid="{6B7189C4-E352-4715-B90F-6EB464B51DFA}"/>
    <cellStyle name="Normal 3 2 5 2 3" xfId="586" xr:uid="{0948B261-4D09-42C2-858C-17D19E8D66EF}"/>
    <cellStyle name="Normal 3 2 5 2 3 2" xfId="1378" xr:uid="{8C5109FC-D4FE-479D-9489-07BAFEAAF5B6}"/>
    <cellStyle name="Normal 3 2 5 2 3 2 2" xfId="2962" xr:uid="{FFECC625-1D61-410C-AC1A-EE42C199A334}"/>
    <cellStyle name="Normal 3 2 5 2 3 2 2 2" xfId="6130" xr:uid="{5CE5A8E8-2983-46D9-9B34-B0D7ADF48C1F}"/>
    <cellStyle name="Normal 3 2 5 2 3 2 3" xfId="4546" xr:uid="{23E4FBCC-37AD-4939-ACAF-AD0FED564D5B}"/>
    <cellStyle name="Normal 3 2 5 2 3 3" xfId="2170" xr:uid="{E3C1C9CB-BC96-486E-BBB5-4E51CA64C2F1}"/>
    <cellStyle name="Normal 3 2 5 2 3 3 2" xfId="5338" xr:uid="{30A42D2E-1A41-48AD-914C-6F07DD202EE5}"/>
    <cellStyle name="Normal 3 2 5 2 3 4" xfId="3754" xr:uid="{69B4C500-BDCB-48F3-8F31-DBF8D3953D71}"/>
    <cellStyle name="Normal 3 2 5 2 4" xfId="982" xr:uid="{82A05DA1-9F93-4AC0-85B4-BDCE75215A48}"/>
    <cellStyle name="Normal 3 2 5 2 4 2" xfId="2566" xr:uid="{C926D64A-27A8-4E34-B291-A58E7E9B1B66}"/>
    <cellStyle name="Normal 3 2 5 2 4 2 2" xfId="5734" xr:uid="{F1FAB199-D690-455B-8132-AEC075475FE5}"/>
    <cellStyle name="Normal 3 2 5 2 4 3" xfId="4150" xr:uid="{DEA3C1E6-B6EC-40F8-8A4B-186F862ADC00}"/>
    <cellStyle name="Normal 3 2 5 2 5" xfId="1774" xr:uid="{5854F397-B989-4ADF-8457-A1CEF96B323C}"/>
    <cellStyle name="Normal 3 2 5 2 5 2" xfId="4942" xr:uid="{03CC6D08-2B2B-4031-9439-3A0406EC106A}"/>
    <cellStyle name="Normal 3 2 5 2 6" xfId="3358" xr:uid="{3118C3B8-A45A-4E72-8653-D857AC47CFB3}"/>
    <cellStyle name="Normal 3 2 5 3" xfId="289" xr:uid="{5B81BC6F-040C-4AE7-BA75-C13ED28FB011}"/>
    <cellStyle name="Normal 3 2 5 3 2" xfId="685" xr:uid="{074BDECE-8F5B-458A-A417-BA6645AABCAF}"/>
    <cellStyle name="Normal 3 2 5 3 2 2" xfId="1477" xr:uid="{FA6F3D8F-2AF2-4FF8-A5A2-7DF808AE418F}"/>
    <cellStyle name="Normal 3 2 5 3 2 2 2" xfId="3061" xr:uid="{5FE631C5-465A-4895-82C7-1AD94B570602}"/>
    <cellStyle name="Normal 3 2 5 3 2 2 2 2" xfId="6229" xr:uid="{7EDFC7C2-620E-401E-B5AD-10DC822772BA}"/>
    <cellStyle name="Normal 3 2 5 3 2 2 3" xfId="4645" xr:uid="{1FEA177E-C03F-4F43-A7AB-F1340B4FCEC7}"/>
    <cellStyle name="Normal 3 2 5 3 2 3" xfId="2269" xr:uid="{65C7E967-AFB8-4535-A377-043392D47F70}"/>
    <cellStyle name="Normal 3 2 5 3 2 3 2" xfId="5437" xr:uid="{31EDD798-5FB5-4A5B-B979-CB8794C6CA19}"/>
    <cellStyle name="Normal 3 2 5 3 2 4" xfId="3853" xr:uid="{93357C7D-D3E3-4027-A3FF-AE85C72220BB}"/>
    <cellStyle name="Normal 3 2 5 3 3" xfId="1081" xr:uid="{5818F306-8FB8-4528-A07C-6E19F06F1189}"/>
    <cellStyle name="Normal 3 2 5 3 3 2" xfId="2665" xr:uid="{355ACDFA-E6A9-4360-8954-0D1DB3668779}"/>
    <cellStyle name="Normal 3 2 5 3 3 2 2" xfId="5833" xr:uid="{EECA5530-8C70-46DF-B548-1C8D239B7DEC}"/>
    <cellStyle name="Normal 3 2 5 3 3 3" xfId="4249" xr:uid="{225AAEEE-83D0-4582-B0CC-F4A59CB221CA}"/>
    <cellStyle name="Normal 3 2 5 3 4" xfId="1873" xr:uid="{B1684C96-278D-427A-8809-4996B9EC3B8A}"/>
    <cellStyle name="Normal 3 2 5 3 4 2" xfId="5041" xr:uid="{109F0B89-9CFE-4CE2-8A79-A308D1E2E5FA}"/>
    <cellStyle name="Normal 3 2 5 3 5" xfId="3457" xr:uid="{35C1210A-20A5-4B7A-95D0-2D98D47A457C}"/>
    <cellStyle name="Normal 3 2 5 4" xfId="487" xr:uid="{C9E494A1-1B37-4944-89C7-F8F85ABBB831}"/>
    <cellStyle name="Normal 3 2 5 4 2" xfId="1279" xr:uid="{DF4D3ACC-15EC-41A4-B241-90CFB41242BB}"/>
    <cellStyle name="Normal 3 2 5 4 2 2" xfId="2863" xr:uid="{517D19F5-276C-407F-B3EC-4B96CE6FDE6C}"/>
    <cellStyle name="Normal 3 2 5 4 2 2 2" xfId="6031" xr:uid="{B6ECE7A9-1E73-4D29-A440-FDEA99075E4D}"/>
    <cellStyle name="Normal 3 2 5 4 2 3" xfId="4447" xr:uid="{2CD2A4F0-6E14-4E01-90FA-9596F25B811C}"/>
    <cellStyle name="Normal 3 2 5 4 3" xfId="2071" xr:uid="{AFAF662D-F615-45A1-9CF8-61CF9DB0298A}"/>
    <cellStyle name="Normal 3 2 5 4 3 2" xfId="5239" xr:uid="{AF7D919D-5FCD-47E5-85C8-8DB80250BB72}"/>
    <cellStyle name="Normal 3 2 5 4 4" xfId="3655" xr:uid="{06D0AAF3-C640-453F-9E0D-0915A943003B}"/>
    <cellStyle name="Normal 3 2 5 5" xfId="883" xr:uid="{82F52E8A-3734-4BCA-BE1C-4F79218DC41E}"/>
    <cellStyle name="Normal 3 2 5 5 2" xfId="2467" xr:uid="{FDC6314A-13A0-454E-8A20-DDF62D7F18D4}"/>
    <cellStyle name="Normal 3 2 5 5 2 2" xfId="5635" xr:uid="{A8270F5C-2762-45D4-9FC7-CAF68CA0FB9D}"/>
    <cellStyle name="Normal 3 2 5 5 3" xfId="4051" xr:uid="{559DB536-3BB8-4FE7-8DDF-A9C453537BA9}"/>
    <cellStyle name="Normal 3 2 5 6" xfId="1675" xr:uid="{7AB9325E-71BD-4EA3-9C50-A534DBB7305B}"/>
    <cellStyle name="Normal 3 2 5 6 2" xfId="4843" xr:uid="{84749D7B-1CB5-437E-81F7-9FB8DB5866AB}"/>
    <cellStyle name="Normal 3 2 5 7" xfId="3259" xr:uid="{AD7FC866-97B8-43FD-A944-9B62284F72F8}"/>
    <cellStyle name="Normal 3 2 6" xfId="115" xr:uid="{00000000-0005-0000-0000-000021000000}"/>
    <cellStyle name="Normal 3 2 6 2" xfId="313" xr:uid="{D5C1829D-B9FF-4007-A45C-EB5C05AB1F7E}"/>
    <cellStyle name="Normal 3 2 6 2 2" xfId="709" xr:uid="{E9733646-FC2F-432A-B1BB-CAE2C6ECDE3F}"/>
    <cellStyle name="Normal 3 2 6 2 2 2" xfId="1501" xr:uid="{E28E8442-037D-40D2-962C-BC8B2A09380D}"/>
    <cellStyle name="Normal 3 2 6 2 2 2 2" xfId="3085" xr:uid="{23AF0914-2734-456E-92AB-43B56AAA557A}"/>
    <cellStyle name="Normal 3 2 6 2 2 2 2 2" xfId="6253" xr:uid="{6562051F-4AA5-41FC-B705-49ED258E3F76}"/>
    <cellStyle name="Normal 3 2 6 2 2 2 3" xfId="4669" xr:uid="{702198B8-A3AA-4848-8842-28A53FF5E8FB}"/>
    <cellStyle name="Normal 3 2 6 2 2 3" xfId="2293" xr:uid="{E28DA494-F3A2-4419-9593-D3356F6AFFF9}"/>
    <cellStyle name="Normal 3 2 6 2 2 3 2" xfId="5461" xr:uid="{F9B0603E-DF4F-4A6C-A176-6DDEA3545E25}"/>
    <cellStyle name="Normal 3 2 6 2 2 4" xfId="3877" xr:uid="{1B7F3471-EB6A-4FE0-9857-CE85766B5118}"/>
    <cellStyle name="Normal 3 2 6 2 3" xfId="1105" xr:uid="{90283416-A140-4050-8CFC-06E3F2B56D5B}"/>
    <cellStyle name="Normal 3 2 6 2 3 2" xfId="2689" xr:uid="{64D826A7-2DF9-44BB-9E85-9E1F84DDCB97}"/>
    <cellStyle name="Normal 3 2 6 2 3 2 2" xfId="5857" xr:uid="{73F012F2-092D-4537-A8F4-EF8C93C685BD}"/>
    <cellStyle name="Normal 3 2 6 2 3 3" xfId="4273" xr:uid="{30180D19-DE53-48BB-845F-21B942F6E341}"/>
    <cellStyle name="Normal 3 2 6 2 4" xfId="1897" xr:uid="{7CE8479F-D9C6-4905-8F4C-C86CD6994422}"/>
    <cellStyle name="Normal 3 2 6 2 4 2" xfId="5065" xr:uid="{23ABF002-5F54-4E6E-9F9C-635BB5DBB4D7}"/>
    <cellStyle name="Normal 3 2 6 2 5" xfId="3481" xr:uid="{CD11370F-4693-41B6-B668-57C35DF89DB7}"/>
    <cellStyle name="Normal 3 2 6 3" xfId="511" xr:uid="{66EFD138-B4A6-43F8-AE8D-7E368C59C106}"/>
    <cellStyle name="Normal 3 2 6 3 2" xfId="1303" xr:uid="{60BC77D3-1AF5-4945-B02C-A0B6F415C0BD}"/>
    <cellStyle name="Normal 3 2 6 3 2 2" xfId="2887" xr:uid="{1CC889B0-3332-40BA-AEF2-52002E6ED68A}"/>
    <cellStyle name="Normal 3 2 6 3 2 2 2" xfId="6055" xr:uid="{E39C2052-30E1-44C1-AEB2-908E869F6F49}"/>
    <cellStyle name="Normal 3 2 6 3 2 3" xfId="4471" xr:uid="{73017DDE-92F3-44F6-A92A-00BED5B302FD}"/>
    <cellStyle name="Normal 3 2 6 3 3" xfId="2095" xr:uid="{03DD15CF-E421-4C35-8E1E-271232666E7B}"/>
    <cellStyle name="Normal 3 2 6 3 3 2" xfId="5263" xr:uid="{56103DCE-7BB6-41D1-80CF-38C0C1C56E2C}"/>
    <cellStyle name="Normal 3 2 6 3 4" xfId="3679" xr:uid="{2F2933B9-4EDD-4538-BE83-E95B3B00F9E4}"/>
    <cellStyle name="Normal 3 2 6 4" xfId="907" xr:uid="{54EFDD98-14C6-4414-9A4D-54622BD05713}"/>
    <cellStyle name="Normal 3 2 6 4 2" xfId="2491" xr:uid="{F52E3FD4-5475-4D82-8247-BF65770C9EA1}"/>
    <cellStyle name="Normal 3 2 6 4 2 2" xfId="5659" xr:uid="{AF106E26-F259-46B0-ACA2-1D6D113A4A71}"/>
    <cellStyle name="Normal 3 2 6 4 3" xfId="4075" xr:uid="{91BE1F6E-5243-46DA-95E8-F53B4551ACED}"/>
    <cellStyle name="Normal 3 2 6 5" xfId="1699" xr:uid="{A1D63B26-4507-4AE7-8A85-768643745D3E}"/>
    <cellStyle name="Normal 3 2 6 5 2" xfId="4867" xr:uid="{663B2AFC-DD20-4C4D-8E6A-10F1E15A4D24}"/>
    <cellStyle name="Normal 3 2 6 6" xfId="3283" xr:uid="{039C4972-DC74-4963-9B88-F14D5656BFA0}"/>
    <cellStyle name="Normal 3 2 7" xfId="214" xr:uid="{8BFA048C-257C-4427-9746-3FE11F79816D}"/>
    <cellStyle name="Normal 3 2 7 2" xfId="610" xr:uid="{24A010DF-9200-4D57-8ACB-C1DA70D8AD33}"/>
    <cellStyle name="Normal 3 2 7 2 2" xfId="1402" xr:uid="{255EA8AD-3297-4CC2-A312-A5EE33706EBA}"/>
    <cellStyle name="Normal 3 2 7 2 2 2" xfId="2986" xr:uid="{4731428B-B119-474E-A2F1-D07A9383EB62}"/>
    <cellStyle name="Normal 3 2 7 2 2 2 2" xfId="6154" xr:uid="{67150ED2-F8BB-4A53-8C9C-6CBD21C7A439}"/>
    <cellStyle name="Normal 3 2 7 2 2 3" xfId="4570" xr:uid="{9CE95036-ED6D-4770-8124-6B27F4A52E14}"/>
    <cellStyle name="Normal 3 2 7 2 3" xfId="2194" xr:uid="{F008A298-8DEA-4682-AF84-C3CA7809A616}"/>
    <cellStyle name="Normal 3 2 7 2 3 2" xfId="5362" xr:uid="{DD5FEE72-9007-4B3C-9B5C-423E5E1550C9}"/>
    <cellStyle name="Normal 3 2 7 2 4" xfId="3778" xr:uid="{62DA09AD-6C8E-4A04-8E50-017B5D502B07}"/>
    <cellStyle name="Normal 3 2 7 3" xfId="1006" xr:uid="{3A8D4673-D9A7-45D7-B28A-C07B4A030664}"/>
    <cellStyle name="Normal 3 2 7 3 2" xfId="2590" xr:uid="{15951EC4-3B07-4F50-B051-B955F4AE7003}"/>
    <cellStyle name="Normal 3 2 7 3 2 2" xfId="5758" xr:uid="{1A6A9A8F-2E3E-4716-B45F-25D333D43F35}"/>
    <cellStyle name="Normal 3 2 7 3 3" xfId="4174" xr:uid="{DC002016-F37F-47BB-AC2E-9DF72878E6B2}"/>
    <cellStyle name="Normal 3 2 7 4" xfId="1798" xr:uid="{3923271A-8FAC-4B40-9448-24033ED4CA50}"/>
    <cellStyle name="Normal 3 2 7 4 2" xfId="4966" xr:uid="{D53F0F82-CDEF-450F-8349-20BA732BD6E0}"/>
    <cellStyle name="Normal 3 2 7 5" xfId="3382" xr:uid="{027ACA7D-0C91-4A66-BEDD-8A711F07991B}"/>
    <cellStyle name="Normal 3 2 8" xfId="412" xr:uid="{C0EC53AD-C094-463A-B001-C4FF591C1B52}"/>
    <cellStyle name="Normal 3 2 8 2" xfId="1204" xr:uid="{08F2F1C6-947F-4DF5-91B4-FB355926C573}"/>
    <cellStyle name="Normal 3 2 8 2 2" xfId="2788" xr:uid="{1842754A-F820-46E9-A780-CE216D222FD3}"/>
    <cellStyle name="Normal 3 2 8 2 2 2" xfId="5956" xr:uid="{C96DD45C-6237-43E5-9E41-ADADD27312DA}"/>
    <cellStyle name="Normal 3 2 8 2 3" xfId="4372" xr:uid="{C8298823-9A9D-47EF-AA53-CBB965D1F6A8}"/>
    <cellStyle name="Normal 3 2 8 3" xfId="1996" xr:uid="{B674FEB6-E44E-4FAF-9501-D11F84F4529D}"/>
    <cellStyle name="Normal 3 2 8 3 2" xfId="5164" xr:uid="{12A2CB3E-D0EB-45F0-9BA5-640E536989A4}"/>
    <cellStyle name="Normal 3 2 8 4" xfId="3580" xr:uid="{A4FC6AD7-B2AF-42D6-AEA5-CB39568D2148}"/>
    <cellStyle name="Normal 3 2 9" xfId="808" xr:uid="{FC8BDFD7-AC2E-4F8D-8C9D-C4ACB82D7313}"/>
    <cellStyle name="Normal 3 2 9 2" xfId="2392" xr:uid="{4A54A48F-317F-4669-B4DB-3C532D98A931}"/>
    <cellStyle name="Normal 3 2 9 2 2" xfId="5560" xr:uid="{A3E03E0C-51EE-4240-AA47-ACFB84D0A6C7}"/>
    <cellStyle name="Normal 3 2 9 3" xfId="3976" xr:uid="{552DCCAB-F96E-4E96-A1C2-1674368B49C0}"/>
    <cellStyle name="Normal 3 3" xfId="24" xr:uid="{00000000-0005-0000-0000-000022000000}"/>
    <cellStyle name="Normal 3 3 10" xfId="1610" xr:uid="{DB7D9308-75BD-4C31-9CC6-ED551AB1DCFB}"/>
    <cellStyle name="Normal 3 3 10 2" xfId="4778" xr:uid="{38A245C1-46BA-477E-9D77-14EF0825DBC3}"/>
    <cellStyle name="Normal 3 3 11" xfId="3194" xr:uid="{255CD88D-1C89-4813-9DA7-F8F58889D06F}"/>
    <cellStyle name="Normal 3 3 2" xfId="25" xr:uid="{00000000-0005-0000-0000-000023000000}"/>
    <cellStyle name="Normal 3 3 2 10" xfId="1611" xr:uid="{7BD1D6A3-2A00-48A5-99B1-238317D5E042}"/>
    <cellStyle name="Normal 3 3 2 10 2" xfId="4779" xr:uid="{E7D73565-2032-4149-A908-B432D7131CC6}"/>
    <cellStyle name="Normal 3 3 2 11" xfId="3195" xr:uid="{61F16326-06A9-4A72-B2C0-5BFD21AD15EF}"/>
    <cellStyle name="Normal 3 3 2 2" xfId="31" xr:uid="{00000000-0005-0000-0000-000024000000}"/>
    <cellStyle name="Normal 3 3 2 2 10" xfId="1615" xr:uid="{3AE8F596-715C-47C1-B9E3-D8689E227B25}"/>
    <cellStyle name="Normal 3 3 2 2 10 2" xfId="4783" xr:uid="{52B0F68E-BB1C-49E8-B49D-69D8EF62E3B1}"/>
    <cellStyle name="Normal 3 3 2 2 11" xfId="3199" xr:uid="{F8C3FC02-0CD0-4D47-BC3C-11396041ADD3}"/>
    <cellStyle name="Normal 3 3 2 2 2" xfId="34" xr:uid="{00000000-0005-0000-0000-000025000000}"/>
    <cellStyle name="Normal 3 3 2 2 2 10" xfId="3202" xr:uid="{58B5E71F-0A96-4C05-BF19-DDCCC579F10B}"/>
    <cellStyle name="Normal 3 3 2 2 2 2" xfId="54" xr:uid="{00000000-0005-0000-0000-000026000000}"/>
    <cellStyle name="Normal 3 3 2 2 2 2 10" xfId="3222" xr:uid="{F3242CDA-D6C5-42B7-97B7-DC54C01D061C}"/>
    <cellStyle name="Normal 3 3 2 2 2 2 2" xfId="85" xr:uid="{00000000-0005-0000-0000-000027000000}"/>
    <cellStyle name="Normal 3 3 2 2 2 2 2 2" xfId="111" xr:uid="{00000000-0005-0000-0000-000028000000}"/>
    <cellStyle name="Normal 3 3 2 2 2 2 2 2 2" xfId="210" xr:uid="{00000000-0005-0000-0000-000029000000}"/>
    <cellStyle name="Normal 3 3 2 2 2 2 2 2 2 2" xfId="408" xr:uid="{A9AA0550-EBE3-487C-BDB5-8A60D2C758E8}"/>
    <cellStyle name="Normal 3 3 2 2 2 2 2 2 2 2 2" xfId="804" xr:uid="{BADF107A-7D3B-4A93-A1EF-02586C93C8DB}"/>
    <cellStyle name="Normal 3 3 2 2 2 2 2 2 2 2 2 2" xfId="1596" xr:uid="{ED571206-6174-40A9-910A-3AB8829248FD}"/>
    <cellStyle name="Normal 3 3 2 2 2 2 2 2 2 2 2 2 2" xfId="3180" xr:uid="{71A22B0F-4299-4CCA-B4E5-14EA23C628A6}"/>
    <cellStyle name="Normal 3 3 2 2 2 2 2 2 2 2 2 2 2 2" xfId="6348" xr:uid="{534FD196-E36E-4496-929D-49D4603E68ED}"/>
    <cellStyle name="Normal 3 3 2 2 2 2 2 2 2 2 2 2 3" xfId="4764" xr:uid="{B4734788-073E-42BB-BE1C-7A911BEC935E}"/>
    <cellStyle name="Normal 3 3 2 2 2 2 2 2 2 2 2 3" xfId="2388" xr:uid="{D57EAA87-EDB7-46C8-81D3-F8C91B3A032D}"/>
    <cellStyle name="Normal 3 3 2 2 2 2 2 2 2 2 2 3 2" xfId="5556" xr:uid="{44DBCA7F-825A-4B3B-B129-01B4B47C9428}"/>
    <cellStyle name="Normal 3 3 2 2 2 2 2 2 2 2 2 4" xfId="3972" xr:uid="{15707C32-2DCE-4A45-A86E-3A8C126BC430}"/>
    <cellStyle name="Normal 3 3 2 2 2 2 2 2 2 2 3" xfId="1200" xr:uid="{724253C1-ACC5-4088-A8D3-22BC46221AE5}"/>
    <cellStyle name="Normal 3 3 2 2 2 2 2 2 2 2 3 2" xfId="2784" xr:uid="{6D1A53E5-0A2C-4161-9806-661DFFEDC884}"/>
    <cellStyle name="Normal 3 3 2 2 2 2 2 2 2 2 3 2 2" xfId="5952" xr:uid="{CAC1F63B-B713-4DA2-9C3D-4995F8B0A7B1}"/>
    <cellStyle name="Normal 3 3 2 2 2 2 2 2 2 2 3 3" xfId="4368" xr:uid="{1D2B9C89-22DA-435E-A026-3F4D263E8318}"/>
    <cellStyle name="Normal 3 3 2 2 2 2 2 2 2 2 4" xfId="1992" xr:uid="{AE1411FD-2689-4335-A322-1439F0C9F46F}"/>
    <cellStyle name="Normal 3 3 2 2 2 2 2 2 2 2 4 2" xfId="5160" xr:uid="{0E4B932C-D2BF-4431-9248-CF892F06D59D}"/>
    <cellStyle name="Normal 3 3 2 2 2 2 2 2 2 2 5" xfId="3576" xr:uid="{627E470C-6141-4C61-A599-40B1B5C9BA5C}"/>
    <cellStyle name="Normal 3 3 2 2 2 2 2 2 2 3" xfId="606" xr:uid="{0704DA9F-7A5F-425A-BE52-EAFB52428D72}"/>
    <cellStyle name="Normal 3 3 2 2 2 2 2 2 2 3 2" xfId="1398" xr:uid="{8A38BBA0-9604-4147-8255-05661EA86698}"/>
    <cellStyle name="Normal 3 3 2 2 2 2 2 2 2 3 2 2" xfId="2982" xr:uid="{56ED7570-223E-4863-8D68-72531E99DE84}"/>
    <cellStyle name="Normal 3 3 2 2 2 2 2 2 2 3 2 2 2" xfId="6150" xr:uid="{43226F98-56E9-4DE7-8D2A-2C49ACF899A6}"/>
    <cellStyle name="Normal 3 3 2 2 2 2 2 2 2 3 2 3" xfId="4566" xr:uid="{D17226E5-B0DB-4693-B833-301F12904F6C}"/>
    <cellStyle name="Normal 3 3 2 2 2 2 2 2 2 3 3" xfId="2190" xr:uid="{4DCF56AA-113D-4A6B-B0AD-FCEB8147314E}"/>
    <cellStyle name="Normal 3 3 2 2 2 2 2 2 2 3 3 2" xfId="5358" xr:uid="{EEF8C7DC-D5CE-444E-9EC1-99E087EB74D6}"/>
    <cellStyle name="Normal 3 3 2 2 2 2 2 2 2 3 4" xfId="3774" xr:uid="{23D34850-20F0-4B24-9070-77ECBE966EE4}"/>
    <cellStyle name="Normal 3 3 2 2 2 2 2 2 2 4" xfId="1002" xr:uid="{9C4BEAF9-1803-48BA-A61F-E1F452FF5DEE}"/>
    <cellStyle name="Normal 3 3 2 2 2 2 2 2 2 4 2" xfId="2586" xr:uid="{E74698D2-BCFA-4E1E-A71D-4DA4B86FCA60}"/>
    <cellStyle name="Normal 3 3 2 2 2 2 2 2 2 4 2 2" xfId="5754" xr:uid="{7B06050A-8A47-4369-871F-9CFD029CED6B}"/>
    <cellStyle name="Normal 3 3 2 2 2 2 2 2 2 4 3" xfId="4170" xr:uid="{1394833A-F1FA-4022-83B3-4979D7D3A9CD}"/>
    <cellStyle name="Normal 3 3 2 2 2 2 2 2 2 5" xfId="1794" xr:uid="{5499CFC4-57FA-4470-9A5C-8FB399919F72}"/>
    <cellStyle name="Normal 3 3 2 2 2 2 2 2 2 5 2" xfId="4962" xr:uid="{BEAE7E7D-08FF-464C-B39D-4F3B48B579C2}"/>
    <cellStyle name="Normal 3 3 2 2 2 2 2 2 2 6" xfId="3378" xr:uid="{F42F28CF-0ED2-42B4-A495-F83FBDEA7B58}"/>
    <cellStyle name="Normal 3 3 2 2 2 2 2 2 3" xfId="309" xr:uid="{A7A6D8DD-7B49-40A8-9862-33192719188D}"/>
    <cellStyle name="Normal 3 3 2 2 2 2 2 2 3 2" xfId="705" xr:uid="{3D8F1E4E-B33F-4A82-A979-41DAFD1C40A5}"/>
    <cellStyle name="Normal 3 3 2 2 2 2 2 2 3 2 2" xfId="1497" xr:uid="{23EE4271-2829-4384-8D0F-237A46DCCB3B}"/>
    <cellStyle name="Normal 3 3 2 2 2 2 2 2 3 2 2 2" xfId="3081" xr:uid="{F3D10460-9C46-48EF-85C5-7AA7070A4D54}"/>
    <cellStyle name="Normal 3 3 2 2 2 2 2 2 3 2 2 2 2" xfId="6249" xr:uid="{DF136982-6AE7-46EE-94C2-B50AFE31309B}"/>
    <cellStyle name="Normal 3 3 2 2 2 2 2 2 3 2 2 3" xfId="4665" xr:uid="{7D4B7D5B-EA75-4C33-9302-5701CB0A2469}"/>
    <cellStyle name="Normal 3 3 2 2 2 2 2 2 3 2 3" xfId="2289" xr:uid="{6C23D48D-172E-4F29-9576-60D869AE6B95}"/>
    <cellStyle name="Normal 3 3 2 2 2 2 2 2 3 2 3 2" xfId="5457" xr:uid="{7C861A57-EFE9-45CD-914C-0ED05DE83240}"/>
    <cellStyle name="Normal 3 3 2 2 2 2 2 2 3 2 4" xfId="3873" xr:uid="{DFADDB5E-1FB3-4221-A4A0-9C28793AF864}"/>
    <cellStyle name="Normal 3 3 2 2 2 2 2 2 3 3" xfId="1101" xr:uid="{F1B16E97-B623-4BD0-9068-CEE32682697C}"/>
    <cellStyle name="Normal 3 3 2 2 2 2 2 2 3 3 2" xfId="2685" xr:uid="{98667A98-F4C1-4551-A5B2-E7EB01AA38D8}"/>
    <cellStyle name="Normal 3 3 2 2 2 2 2 2 3 3 2 2" xfId="5853" xr:uid="{D20A35E3-E4A8-437C-8100-C72A98B018C7}"/>
    <cellStyle name="Normal 3 3 2 2 2 2 2 2 3 3 3" xfId="4269" xr:uid="{986861DB-D4FC-4B25-8C68-C8E6ECCA7282}"/>
    <cellStyle name="Normal 3 3 2 2 2 2 2 2 3 4" xfId="1893" xr:uid="{22152F2C-1B48-4182-A5CB-585661F1ED94}"/>
    <cellStyle name="Normal 3 3 2 2 2 2 2 2 3 4 2" xfId="5061" xr:uid="{0025BB46-D217-4159-8A9D-9E15CD71C091}"/>
    <cellStyle name="Normal 3 3 2 2 2 2 2 2 3 5" xfId="3477" xr:uid="{1758E931-CE2F-4165-ADED-78EF7DD5049B}"/>
    <cellStyle name="Normal 3 3 2 2 2 2 2 2 4" xfId="507" xr:uid="{C656320F-4F1A-488A-83A7-EE5B8D20EFA3}"/>
    <cellStyle name="Normal 3 3 2 2 2 2 2 2 4 2" xfId="1299" xr:uid="{41360924-7285-48A1-BC7A-B6513F629CEF}"/>
    <cellStyle name="Normal 3 3 2 2 2 2 2 2 4 2 2" xfId="2883" xr:uid="{22717BB0-0121-49AE-B9D7-2D990ECAF794}"/>
    <cellStyle name="Normal 3 3 2 2 2 2 2 2 4 2 2 2" xfId="6051" xr:uid="{01B42236-92AF-44DF-8E81-142F811EB66D}"/>
    <cellStyle name="Normal 3 3 2 2 2 2 2 2 4 2 3" xfId="4467" xr:uid="{3C161D84-1E85-4E36-85C7-7643C913ED17}"/>
    <cellStyle name="Normal 3 3 2 2 2 2 2 2 4 3" xfId="2091" xr:uid="{9B7E8855-FB4B-4FD0-B494-950E3D156E5F}"/>
    <cellStyle name="Normal 3 3 2 2 2 2 2 2 4 3 2" xfId="5259" xr:uid="{FA059A48-42F8-44DF-80A6-20CFAD58363E}"/>
    <cellStyle name="Normal 3 3 2 2 2 2 2 2 4 4" xfId="3675" xr:uid="{F0B700EE-2B9D-4F50-9872-BFA4534AADB0}"/>
    <cellStyle name="Normal 3 3 2 2 2 2 2 2 5" xfId="903" xr:uid="{1A1D6E56-573C-4BE1-8FCE-043B880C54D6}"/>
    <cellStyle name="Normal 3 3 2 2 2 2 2 2 5 2" xfId="2487" xr:uid="{7AD05A7B-CF6E-41A9-8781-8A3C30EAFA4A}"/>
    <cellStyle name="Normal 3 3 2 2 2 2 2 2 5 2 2" xfId="5655" xr:uid="{10ED04CD-30ED-4F7E-A028-6E4C5043FDF7}"/>
    <cellStyle name="Normal 3 3 2 2 2 2 2 2 5 3" xfId="4071" xr:uid="{9CE64C3B-F77A-4727-B68A-70D39276FD97}"/>
    <cellStyle name="Normal 3 3 2 2 2 2 2 2 6" xfId="1695" xr:uid="{ABAB31FB-87AD-4878-9A2B-E6E0ECF1E055}"/>
    <cellStyle name="Normal 3 3 2 2 2 2 2 2 6 2" xfId="4863" xr:uid="{5B184EF8-CD1B-49D7-904F-5F19BFEBEFD4}"/>
    <cellStyle name="Normal 3 3 2 2 2 2 2 2 7" xfId="3279" xr:uid="{ADA878AF-452E-48D9-91F8-FA0FE2863D9C}"/>
    <cellStyle name="Normal 3 3 2 2 2 2 2 3" xfId="184" xr:uid="{00000000-0005-0000-0000-00002A000000}"/>
    <cellStyle name="Normal 3 3 2 2 2 2 2 3 2" xfId="382" xr:uid="{A94C2677-957B-405B-B85F-9D39B7189881}"/>
    <cellStyle name="Normal 3 3 2 2 2 2 2 3 2 2" xfId="778" xr:uid="{479B1EF1-7B46-4F52-9DC8-66B46C32EB47}"/>
    <cellStyle name="Normal 3 3 2 2 2 2 2 3 2 2 2" xfId="1570" xr:uid="{98C2E078-C974-42DE-811E-8BA8224EC0C4}"/>
    <cellStyle name="Normal 3 3 2 2 2 2 2 3 2 2 2 2" xfId="3154" xr:uid="{0974F64D-A5F1-4A34-B08B-C7A78765D3A4}"/>
    <cellStyle name="Normal 3 3 2 2 2 2 2 3 2 2 2 2 2" xfId="6322" xr:uid="{24DBC5C8-6B95-44CC-B234-60FB991C03F7}"/>
    <cellStyle name="Normal 3 3 2 2 2 2 2 3 2 2 2 3" xfId="4738" xr:uid="{95DA9F37-0BE7-43B2-87B5-B66A7E8CE1FD}"/>
    <cellStyle name="Normal 3 3 2 2 2 2 2 3 2 2 3" xfId="2362" xr:uid="{2D83E532-6B3F-45A3-9A16-F4846DFD83E2}"/>
    <cellStyle name="Normal 3 3 2 2 2 2 2 3 2 2 3 2" xfId="5530" xr:uid="{850DE37D-D8D3-4C6B-BDED-AA58AEAB016F}"/>
    <cellStyle name="Normal 3 3 2 2 2 2 2 3 2 2 4" xfId="3946" xr:uid="{D9F2383E-CD45-4135-913B-F74D2488E42C}"/>
    <cellStyle name="Normal 3 3 2 2 2 2 2 3 2 3" xfId="1174" xr:uid="{71FE916E-3844-4FAD-B801-7D9BEE9FD70E}"/>
    <cellStyle name="Normal 3 3 2 2 2 2 2 3 2 3 2" xfId="2758" xr:uid="{1AB16CA9-BFFD-4AAA-AA53-2491F02C5034}"/>
    <cellStyle name="Normal 3 3 2 2 2 2 2 3 2 3 2 2" xfId="5926" xr:uid="{26B1E63F-EC77-44F9-B134-4F54D9E96A27}"/>
    <cellStyle name="Normal 3 3 2 2 2 2 2 3 2 3 3" xfId="4342" xr:uid="{7B4F7194-D8BD-4689-9F43-21EAAA7303D4}"/>
    <cellStyle name="Normal 3 3 2 2 2 2 2 3 2 4" xfId="1966" xr:uid="{619B0BAE-1792-49B8-BF43-3E5DE8943D22}"/>
    <cellStyle name="Normal 3 3 2 2 2 2 2 3 2 4 2" xfId="5134" xr:uid="{506B9504-8F10-4F58-B0D4-05A74331C8BE}"/>
    <cellStyle name="Normal 3 3 2 2 2 2 2 3 2 5" xfId="3550" xr:uid="{F8D875A2-329E-4C06-B626-5195AF10BF1F}"/>
    <cellStyle name="Normal 3 3 2 2 2 2 2 3 3" xfId="580" xr:uid="{D16C3E2B-CB5E-4148-A11F-660D52E4AB93}"/>
    <cellStyle name="Normal 3 3 2 2 2 2 2 3 3 2" xfId="1372" xr:uid="{92C5081A-E5CC-42BB-8EB7-BC9D8C928A28}"/>
    <cellStyle name="Normal 3 3 2 2 2 2 2 3 3 2 2" xfId="2956" xr:uid="{8E679431-E9C7-463E-AE26-9F993A1C846D}"/>
    <cellStyle name="Normal 3 3 2 2 2 2 2 3 3 2 2 2" xfId="6124" xr:uid="{909938EA-ACD4-42CF-B576-E4AB342A37F4}"/>
    <cellStyle name="Normal 3 3 2 2 2 2 2 3 3 2 3" xfId="4540" xr:uid="{4AC1AB0C-DD56-4926-B592-2E34DF60ED8E}"/>
    <cellStyle name="Normal 3 3 2 2 2 2 2 3 3 3" xfId="2164" xr:uid="{5A50B343-49BD-453F-8008-9BCA93D8F9FE}"/>
    <cellStyle name="Normal 3 3 2 2 2 2 2 3 3 3 2" xfId="5332" xr:uid="{126E04ED-8EC3-4E03-88E4-D7E59AD90E27}"/>
    <cellStyle name="Normal 3 3 2 2 2 2 2 3 3 4" xfId="3748" xr:uid="{61D3E312-4549-44BB-9420-E4B2C60B2510}"/>
    <cellStyle name="Normal 3 3 2 2 2 2 2 3 4" xfId="976" xr:uid="{41E9D68B-9008-48C7-B38D-BC2AF0A0B308}"/>
    <cellStyle name="Normal 3 3 2 2 2 2 2 3 4 2" xfId="2560" xr:uid="{BF3A2A26-E009-472D-ABED-27F0AEB262F5}"/>
    <cellStyle name="Normal 3 3 2 2 2 2 2 3 4 2 2" xfId="5728" xr:uid="{2156CCF9-F87F-4054-B438-71C15CB9A7D3}"/>
    <cellStyle name="Normal 3 3 2 2 2 2 2 3 4 3" xfId="4144" xr:uid="{1B791A70-227F-43BB-89AB-7729663461B3}"/>
    <cellStyle name="Normal 3 3 2 2 2 2 2 3 5" xfId="1768" xr:uid="{529C5FAF-1F49-4C18-8678-4055121F0A15}"/>
    <cellStyle name="Normal 3 3 2 2 2 2 2 3 5 2" xfId="4936" xr:uid="{95E6D5D7-99B4-478F-844D-73158C373574}"/>
    <cellStyle name="Normal 3 3 2 2 2 2 2 3 6" xfId="3352" xr:uid="{01C3854B-C484-4148-8F18-18435A6D6B72}"/>
    <cellStyle name="Normal 3 3 2 2 2 2 2 4" xfId="283" xr:uid="{D5DFC14C-D270-4944-9C24-01C34629C8DD}"/>
    <cellStyle name="Normal 3 3 2 2 2 2 2 4 2" xfId="679" xr:uid="{7283300E-D7F8-435E-9637-A1689053FB2D}"/>
    <cellStyle name="Normal 3 3 2 2 2 2 2 4 2 2" xfId="1471" xr:uid="{B754B25D-3270-4A68-B592-6B29F60F5376}"/>
    <cellStyle name="Normal 3 3 2 2 2 2 2 4 2 2 2" xfId="3055" xr:uid="{798FB5F1-0BCF-42F7-A31E-F896BCD24649}"/>
    <cellStyle name="Normal 3 3 2 2 2 2 2 4 2 2 2 2" xfId="6223" xr:uid="{A77B08B2-5F11-4044-B35A-5D947DCAADD4}"/>
    <cellStyle name="Normal 3 3 2 2 2 2 2 4 2 2 3" xfId="4639" xr:uid="{B650D07D-482E-44F4-B3F6-DDBEBC4A15ED}"/>
    <cellStyle name="Normal 3 3 2 2 2 2 2 4 2 3" xfId="2263" xr:uid="{B8A6D902-1F95-43C6-9AA1-ED30606CA7AF}"/>
    <cellStyle name="Normal 3 3 2 2 2 2 2 4 2 3 2" xfId="5431" xr:uid="{4058F087-3597-44A6-BCFA-A90E0979DD31}"/>
    <cellStyle name="Normal 3 3 2 2 2 2 2 4 2 4" xfId="3847" xr:uid="{D5932AFE-1261-4A5A-B3F0-B5911BE15DDA}"/>
    <cellStyle name="Normal 3 3 2 2 2 2 2 4 3" xfId="1075" xr:uid="{E1ED8569-ABA9-4271-8CB8-97112B74BAF7}"/>
    <cellStyle name="Normal 3 3 2 2 2 2 2 4 3 2" xfId="2659" xr:uid="{889C21C9-98E1-4E78-AF77-18697FF70A4E}"/>
    <cellStyle name="Normal 3 3 2 2 2 2 2 4 3 2 2" xfId="5827" xr:uid="{E1DE66A2-DA24-40BD-A326-08199825F2F7}"/>
    <cellStyle name="Normal 3 3 2 2 2 2 2 4 3 3" xfId="4243" xr:uid="{920CDC2E-A9AB-4DED-98F3-9EF646333BB1}"/>
    <cellStyle name="Normal 3 3 2 2 2 2 2 4 4" xfId="1867" xr:uid="{8A34BC2A-0252-4386-A3D3-FE699848B186}"/>
    <cellStyle name="Normal 3 3 2 2 2 2 2 4 4 2" xfId="5035" xr:uid="{8302A508-CF86-4A02-9392-DFC912E7249E}"/>
    <cellStyle name="Normal 3 3 2 2 2 2 2 4 5" xfId="3451" xr:uid="{1864C00E-75DE-414A-8C70-13A581DEB232}"/>
    <cellStyle name="Normal 3 3 2 2 2 2 2 5" xfId="481" xr:uid="{6F4AEB8C-B1E0-4FCB-85E1-68B0ED78A0E7}"/>
    <cellStyle name="Normal 3 3 2 2 2 2 2 5 2" xfId="1273" xr:uid="{60F1CADD-5992-48C5-981D-C8E21E9459B6}"/>
    <cellStyle name="Normal 3 3 2 2 2 2 2 5 2 2" xfId="2857" xr:uid="{198F1D76-7E29-4E92-8865-702291312E69}"/>
    <cellStyle name="Normal 3 3 2 2 2 2 2 5 2 2 2" xfId="6025" xr:uid="{5F1AE83F-49DD-4222-A019-A78D5F8F55C7}"/>
    <cellStyle name="Normal 3 3 2 2 2 2 2 5 2 3" xfId="4441" xr:uid="{3BC021A5-633A-4508-834B-E5B8A21DFA7C}"/>
    <cellStyle name="Normal 3 3 2 2 2 2 2 5 3" xfId="2065" xr:uid="{7E5CC60A-70BA-4A80-AE44-1CC86397275C}"/>
    <cellStyle name="Normal 3 3 2 2 2 2 2 5 3 2" xfId="5233" xr:uid="{2838DEBF-C65C-4CA8-9B67-82A3B8007AA8}"/>
    <cellStyle name="Normal 3 3 2 2 2 2 2 5 4" xfId="3649" xr:uid="{0D691442-6646-466E-A807-5EF7C8546C9F}"/>
    <cellStyle name="Normal 3 3 2 2 2 2 2 6" xfId="877" xr:uid="{1AA61A3B-3D2F-4EF6-89ED-D9C39E76A566}"/>
    <cellStyle name="Normal 3 3 2 2 2 2 2 6 2" xfId="2461" xr:uid="{D2568F74-51B4-443C-A367-9EA68DAB6D44}"/>
    <cellStyle name="Normal 3 3 2 2 2 2 2 6 2 2" xfId="5629" xr:uid="{3C4932CD-853B-4480-B158-A495BF0E2FCA}"/>
    <cellStyle name="Normal 3 3 2 2 2 2 2 6 3" xfId="4045" xr:uid="{5CB8E979-C4B5-4131-93AC-E4487B2446FB}"/>
    <cellStyle name="Normal 3 3 2 2 2 2 2 7" xfId="1669" xr:uid="{5F3A9636-CA69-41D1-A5B8-8C37129D4D98}"/>
    <cellStyle name="Normal 3 3 2 2 2 2 2 7 2" xfId="4837" xr:uid="{86065C17-BFFC-42CB-9751-9BE69E317BD4}"/>
    <cellStyle name="Normal 3 3 2 2 2 2 2 8" xfId="3253" xr:uid="{2A596FA0-9829-4F68-BE04-94E90DE4BDCB}"/>
    <cellStyle name="Normal 3 3 2 2 2 2 3" xfId="82" xr:uid="{00000000-0005-0000-0000-00002B000000}"/>
    <cellStyle name="Normal 3 3 2 2 2 2 3 2" xfId="181" xr:uid="{00000000-0005-0000-0000-00002C000000}"/>
    <cellStyle name="Normal 3 3 2 2 2 2 3 2 2" xfId="379" xr:uid="{E55E2ED7-BDAF-4D96-935B-025DA7327172}"/>
    <cellStyle name="Normal 3 3 2 2 2 2 3 2 2 2" xfId="775" xr:uid="{4E1559D6-DD08-49E0-949F-30F40EC32929}"/>
    <cellStyle name="Normal 3 3 2 2 2 2 3 2 2 2 2" xfId="1567" xr:uid="{6EECA8E1-0E6D-4605-803F-7B582434E195}"/>
    <cellStyle name="Normal 3 3 2 2 2 2 3 2 2 2 2 2" xfId="3151" xr:uid="{38B580AD-9ED7-42C7-AF00-43A3023B2636}"/>
    <cellStyle name="Normal 3 3 2 2 2 2 3 2 2 2 2 2 2" xfId="6319" xr:uid="{F0C83FAD-0A67-4DB2-8F9A-30CB9470EC8A}"/>
    <cellStyle name="Normal 3 3 2 2 2 2 3 2 2 2 2 3" xfId="4735" xr:uid="{FB870B7A-1772-4A74-A0D9-E252EE95F060}"/>
    <cellStyle name="Normal 3 3 2 2 2 2 3 2 2 2 3" xfId="2359" xr:uid="{15BFAF60-5092-441F-BA98-1C66ECCC4AB4}"/>
    <cellStyle name="Normal 3 3 2 2 2 2 3 2 2 2 3 2" xfId="5527" xr:uid="{F0CB1E03-E4C4-4BFE-94F6-8B9672462D6F}"/>
    <cellStyle name="Normal 3 3 2 2 2 2 3 2 2 2 4" xfId="3943" xr:uid="{EBD4CCD6-1BBD-43B1-AC56-855DA29035E3}"/>
    <cellStyle name="Normal 3 3 2 2 2 2 3 2 2 3" xfId="1171" xr:uid="{FBA0BD18-7160-4CD7-B74C-BDCDA7B6ED81}"/>
    <cellStyle name="Normal 3 3 2 2 2 2 3 2 2 3 2" xfId="2755" xr:uid="{546632F4-EC6A-459D-8037-AC4D20178BC9}"/>
    <cellStyle name="Normal 3 3 2 2 2 2 3 2 2 3 2 2" xfId="5923" xr:uid="{AD426B9E-B075-4ADD-B6E5-C1065539F877}"/>
    <cellStyle name="Normal 3 3 2 2 2 2 3 2 2 3 3" xfId="4339" xr:uid="{991F827A-9601-4A85-95BF-E535AF1583E2}"/>
    <cellStyle name="Normal 3 3 2 2 2 2 3 2 2 4" xfId="1963" xr:uid="{D0E56D11-0892-47CA-9FFB-70600834304F}"/>
    <cellStyle name="Normal 3 3 2 2 2 2 3 2 2 4 2" xfId="5131" xr:uid="{80FBB2EB-26B7-4407-B564-B7C0E756487E}"/>
    <cellStyle name="Normal 3 3 2 2 2 2 3 2 2 5" xfId="3547" xr:uid="{CE17F8F2-D405-44D6-858C-BCEF341F27C5}"/>
    <cellStyle name="Normal 3 3 2 2 2 2 3 2 3" xfId="577" xr:uid="{DA423672-CA68-4633-AB36-31F4453EED35}"/>
    <cellStyle name="Normal 3 3 2 2 2 2 3 2 3 2" xfId="1369" xr:uid="{D05F4137-C038-45DA-BECD-30DC652BBA3C}"/>
    <cellStyle name="Normal 3 3 2 2 2 2 3 2 3 2 2" xfId="2953" xr:uid="{A18FFADC-E932-4319-8433-9DF4FDEB958A}"/>
    <cellStyle name="Normal 3 3 2 2 2 2 3 2 3 2 2 2" xfId="6121" xr:uid="{E3607C2F-A945-4BEF-A96C-F0632D28697B}"/>
    <cellStyle name="Normal 3 3 2 2 2 2 3 2 3 2 3" xfId="4537" xr:uid="{C8B3742B-5AD1-441D-9712-4B3A045EAD9F}"/>
    <cellStyle name="Normal 3 3 2 2 2 2 3 2 3 3" xfId="2161" xr:uid="{546F0C48-647B-4878-BF1F-B3B08C87CE4B}"/>
    <cellStyle name="Normal 3 3 2 2 2 2 3 2 3 3 2" xfId="5329" xr:uid="{102D18F0-3714-4A0F-A062-9986F4672F5F}"/>
    <cellStyle name="Normal 3 3 2 2 2 2 3 2 3 4" xfId="3745" xr:uid="{9FD86D71-9000-4F2D-9F1C-EB0216646254}"/>
    <cellStyle name="Normal 3 3 2 2 2 2 3 2 4" xfId="973" xr:uid="{74616E2B-BD8A-4066-9710-8BF615E5BE17}"/>
    <cellStyle name="Normal 3 3 2 2 2 2 3 2 4 2" xfId="2557" xr:uid="{52EDF882-476F-4095-A5D8-B28A8E76E5C2}"/>
    <cellStyle name="Normal 3 3 2 2 2 2 3 2 4 2 2" xfId="5725" xr:uid="{306BC304-EF5C-4162-B195-AA81219FCD7B}"/>
    <cellStyle name="Normal 3 3 2 2 2 2 3 2 4 3" xfId="4141" xr:uid="{91F5BD6B-36EF-43AE-8522-0BD9EC14EB51}"/>
    <cellStyle name="Normal 3 3 2 2 2 2 3 2 5" xfId="1765" xr:uid="{DC330C32-CC56-4A23-A19F-2FA47DFA0495}"/>
    <cellStyle name="Normal 3 3 2 2 2 2 3 2 5 2" xfId="4933" xr:uid="{6E81634A-5F0A-4E2C-BE37-8EF93753BF78}"/>
    <cellStyle name="Normal 3 3 2 2 2 2 3 2 6" xfId="3349" xr:uid="{8A83F4E2-DD3D-44BB-86E7-C3BC675F306F}"/>
    <cellStyle name="Normal 3 3 2 2 2 2 3 3" xfId="280" xr:uid="{A4937107-A42C-4EDE-8C3E-0A7343B5295B}"/>
    <cellStyle name="Normal 3 3 2 2 2 2 3 3 2" xfId="676" xr:uid="{324141C6-16A1-4337-9965-84672F639338}"/>
    <cellStyle name="Normal 3 3 2 2 2 2 3 3 2 2" xfId="1468" xr:uid="{C94FB443-A6AA-4E6F-9AE8-C8B21A6AFF0D}"/>
    <cellStyle name="Normal 3 3 2 2 2 2 3 3 2 2 2" xfId="3052" xr:uid="{9F7AA81A-FBA6-4B2E-8CDA-5EC39C3BA00A}"/>
    <cellStyle name="Normal 3 3 2 2 2 2 3 3 2 2 2 2" xfId="6220" xr:uid="{D26586D5-570B-4BE6-B18F-94D6763B3588}"/>
    <cellStyle name="Normal 3 3 2 2 2 2 3 3 2 2 3" xfId="4636" xr:uid="{3880868A-DDC0-4667-AA36-12DBBBE13842}"/>
    <cellStyle name="Normal 3 3 2 2 2 2 3 3 2 3" xfId="2260" xr:uid="{570748DA-1BFB-476D-A757-FA52E8A3C9DD}"/>
    <cellStyle name="Normal 3 3 2 2 2 2 3 3 2 3 2" xfId="5428" xr:uid="{46346530-D7A2-4190-B2B7-711E0C6033F6}"/>
    <cellStyle name="Normal 3 3 2 2 2 2 3 3 2 4" xfId="3844" xr:uid="{9CE13690-2C7C-4947-8A07-86D92CE9BD62}"/>
    <cellStyle name="Normal 3 3 2 2 2 2 3 3 3" xfId="1072" xr:uid="{4132CE5A-9433-4FAC-9B59-772E1EE4D244}"/>
    <cellStyle name="Normal 3 3 2 2 2 2 3 3 3 2" xfId="2656" xr:uid="{AEE9989C-4B27-4E9B-B216-9BA18135C6A5}"/>
    <cellStyle name="Normal 3 3 2 2 2 2 3 3 3 2 2" xfId="5824" xr:uid="{B9B39DAD-0CC5-4821-8449-33599FFB8DDA}"/>
    <cellStyle name="Normal 3 3 2 2 2 2 3 3 3 3" xfId="4240" xr:uid="{A367228C-FFE2-415B-8EC5-418407CAFC6E}"/>
    <cellStyle name="Normal 3 3 2 2 2 2 3 3 4" xfId="1864" xr:uid="{1F2CF842-4128-4B0E-B34B-D77F26C38FEF}"/>
    <cellStyle name="Normal 3 3 2 2 2 2 3 3 4 2" xfId="5032" xr:uid="{E304F95D-ADD7-49EC-82B4-7189FE4093F1}"/>
    <cellStyle name="Normal 3 3 2 2 2 2 3 3 5" xfId="3448" xr:uid="{8C04634F-C83C-4A82-B25E-C541F9121808}"/>
    <cellStyle name="Normal 3 3 2 2 2 2 3 4" xfId="478" xr:uid="{7CEB7BDE-370D-437A-B209-BD5B7F2D5115}"/>
    <cellStyle name="Normal 3 3 2 2 2 2 3 4 2" xfId="1270" xr:uid="{993697BC-84A9-4761-9C9C-97A147AA4E69}"/>
    <cellStyle name="Normal 3 3 2 2 2 2 3 4 2 2" xfId="2854" xr:uid="{9F0EFA0E-39D9-4545-8E91-F86C8B0391C3}"/>
    <cellStyle name="Normal 3 3 2 2 2 2 3 4 2 2 2" xfId="6022" xr:uid="{15015FE3-5DF3-432D-B8C6-B506F00EF86F}"/>
    <cellStyle name="Normal 3 3 2 2 2 2 3 4 2 3" xfId="4438" xr:uid="{A2315E97-EF3E-448D-91E9-F1B1A65B6C74}"/>
    <cellStyle name="Normal 3 3 2 2 2 2 3 4 3" xfId="2062" xr:uid="{06838AEC-A273-49D8-B1DB-476984DF8A14}"/>
    <cellStyle name="Normal 3 3 2 2 2 2 3 4 3 2" xfId="5230" xr:uid="{4F3D50FD-58DA-4462-82CA-B6F119037F9B}"/>
    <cellStyle name="Normal 3 3 2 2 2 2 3 4 4" xfId="3646" xr:uid="{189A5EEE-BDDC-48CE-A86C-C2A2CCB3B1D5}"/>
    <cellStyle name="Normal 3 3 2 2 2 2 3 5" xfId="874" xr:uid="{AF78CA3E-12B5-41C3-BCE4-2F79597E94A1}"/>
    <cellStyle name="Normal 3 3 2 2 2 2 3 5 2" xfId="2458" xr:uid="{D023FC9B-38D9-4245-87A6-71A5604E5DC7}"/>
    <cellStyle name="Normal 3 3 2 2 2 2 3 5 2 2" xfId="5626" xr:uid="{DD8EF458-7222-4E86-9D0F-84B90252E38C}"/>
    <cellStyle name="Normal 3 3 2 2 2 2 3 5 3" xfId="4042" xr:uid="{24F6BB6F-F21B-40E8-92AC-E780A274853F}"/>
    <cellStyle name="Normal 3 3 2 2 2 2 3 6" xfId="1666" xr:uid="{5F201D67-E08B-48BD-903C-32C2FFC6ACD1}"/>
    <cellStyle name="Normal 3 3 2 2 2 2 3 6 2" xfId="4834" xr:uid="{6FA5DCD2-58C4-4794-9DC3-AA3649DD01BC}"/>
    <cellStyle name="Normal 3 3 2 2 2 2 3 7" xfId="3250" xr:uid="{ECAF7D07-6B84-497F-A422-7A049C4BAFA7}"/>
    <cellStyle name="Normal 3 3 2 2 2 2 4" xfId="108" xr:uid="{00000000-0005-0000-0000-00002D000000}"/>
    <cellStyle name="Normal 3 3 2 2 2 2 4 2" xfId="207" xr:uid="{00000000-0005-0000-0000-00002E000000}"/>
    <cellStyle name="Normal 3 3 2 2 2 2 4 2 2" xfId="405" xr:uid="{DBD17415-3CD9-4C04-9DF9-017893ADD824}"/>
    <cellStyle name="Normal 3 3 2 2 2 2 4 2 2 2" xfId="801" xr:uid="{53EB1246-1465-42A6-9F3F-0F62FB142560}"/>
    <cellStyle name="Normal 3 3 2 2 2 2 4 2 2 2 2" xfId="1593" xr:uid="{02EADCF6-87D6-4339-8B8E-174086059B35}"/>
    <cellStyle name="Normal 3 3 2 2 2 2 4 2 2 2 2 2" xfId="3177" xr:uid="{6B74EFC0-CFA8-4CC1-B15E-786F57335025}"/>
    <cellStyle name="Normal 3 3 2 2 2 2 4 2 2 2 2 2 2" xfId="6345" xr:uid="{6B718BC1-7ACC-4612-B1E7-F473F66CA69F}"/>
    <cellStyle name="Normal 3 3 2 2 2 2 4 2 2 2 2 3" xfId="4761" xr:uid="{CD5FE5EE-488E-4F1A-90E6-2BE1611E3B4C}"/>
    <cellStyle name="Normal 3 3 2 2 2 2 4 2 2 2 3" xfId="2385" xr:uid="{3F4B6039-4E2A-485A-83BC-92211BAFBAE4}"/>
    <cellStyle name="Normal 3 3 2 2 2 2 4 2 2 2 3 2" xfId="5553" xr:uid="{A17D92B5-1DA4-451F-9978-1DD00DAB879C}"/>
    <cellStyle name="Normal 3 3 2 2 2 2 4 2 2 2 4" xfId="3969" xr:uid="{493808A1-4D9E-4345-8E2E-37FA28AE01A5}"/>
    <cellStyle name="Normal 3 3 2 2 2 2 4 2 2 3" xfId="1197" xr:uid="{260A0948-BA58-4670-97DD-4186F97AA12C}"/>
    <cellStyle name="Normal 3 3 2 2 2 2 4 2 2 3 2" xfId="2781" xr:uid="{7EB3757C-6F7A-4917-8838-E95F5513827E}"/>
    <cellStyle name="Normal 3 3 2 2 2 2 4 2 2 3 2 2" xfId="5949" xr:uid="{9BC87736-ADA4-46BB-AB45-C2B8FB94F5A7}"/>
    <cellStyle name="Normal 3 3 2 2 2 2 4 2 2 3 3" xfId="4365" xr:uid="{B6B08417-905F-4A09-B736-8174F3549DCC}"/>
    <cellStyle name="Normal 3 3 2 2 2 2 4 2 2 4" xfId="1989" xr:uid="{428D4565-0615-4823-8C74-A0FBB2E2086F}"/>
    <cellStyle name="Normal 3 3 2 2 2 2 4 2 2 4 2" xfId="5157" xr:uid="{490D4E30-6CEF-419B-ABB1-3B5F20CAC64E}"/>
    <cellStyle name="Normal 3 3 2 2 2 2 4 2 2 5" xfId="3573" xr:uid="{214A0981-BBD0-4158-B26E-143D83631DB8}"/>
    <cellStyle name="Normal 3 3 2 2 2 2 4 2 3" xfId="603" xr:uid="{46639C6A-AD33-4D76-A120-34E6C67139EF}"/>
    <cellStyle name="Normal 3 3 2 2 2 2 4 2 3 2" xfId="1395" xr:uid="{A92120B4-69DD-4652-A12B-5A938E85015F}"/>
    <cellStyle name="Normal 3 3 2 2 2 2 4 2 3 2 2" xfId="2979" xr:uid="{0E1D4A09-6AE6-49D8-BDF9-128F9790B7FC}"/>
    <cellStyle name="Normal 3 3 2 2 2 2 4 2 3 2 2 2" xfId="6147" xr:uid="{21953B64-7E8C-4E61-B3A6-2A39DD61EDBC}"/>
    <cellStyle name="Normal 3 3 2 2 2 2 4 2 3 2 3" xfId="4563" xr:uid="{D3A3341F-42B1-47B5-AF86-2C8B2BE06E09}"/>
    <cellStyle name="Normal 3 3 2 2 2 2 4 2 3 3" xfId="2187" xr:uid="{70A0EA13-0F6B-424F-8684-C2D811DA2C21}"/>
    <cellStyle name="Normal 3 3 2 2 2 2 4 2 3 3 2" xfId="5355" xr:uid="{E9E4FE3D-2833-418B-8997-7D7E1F626A3E}"/>
    <cellStyle name="Normal 3 3 2 2 2 2 4 2 3 4" xfId="3771" xr:uid="{2BB9E195-B61B-471F-A890-3C168EA98037}"/>
    <cellStyle name="Normal 3 3 2 2 2 2 4 2 4" xfId="999" xr:uid="{23202229-0547-4219-A951-BC275C50FE24}"/>
    <cellStyle name="Normal 3 3 2 2 2 2 4 2 4 2" xfId="2583" xr:uid="{80551224-B0C9-45D5-ABB7-C98447A50D74}"/>
    <cellStyle name="Normal 3 3 2 2 2 2 4 2 4 2 2" xfId="5751" xr:uid="{D94C411F-7DD7-489B-82C0-E6B231DCF401}"/>
    <cellStyle name="Normal 3 3 2 2 2 2 4 2 4 3" xfId="4167" xr:uid="{F5284ECA-3618-4FDF-831F-3988932D0EBA}"/>
    <cellStyle name="Normal 3 3 2 2 2 2 4 2 5" xfId="1791" xr:uid="{C59DF736-3DC5-488F-BBFA-38B0DE63BE13}"/>
    <cellStyle name="Normal 3 3 2 2 2 2 4 2 5 2" xfId="4959" xr:uid="{79D99E93-1674-4F80-8FE4-DD55EA5FB160}"/>
    <cellStyle name="Normal 3 3 2 2 2 2 4 2 6" xfId="3375" xr:uid="{6D6FF86D-9733-442D-86CD-FF34E7473A24}"/>
    <cellStyle name="Normal 3 3 2 2 2 2 4 3" xfId="306" xr:uid="{E6D5CF68-6D38-45A7-B12C-ADEEB38C2443}"/>
    <cellStyle name="Normal 3 3 2 2 2 2 4 3 2" xfId="702" xr:uid="{A06F6AA5-08F1-495D-9C9A-B648B2A092CF}"/>
    <cellStyle name="Normal 3 3 2 2 2 2 4 3 2 2" xfId="1494" xr:uid="{B02404AA-17D1-496A-9272-848FB9BBC514}"/>
    <cellStyle name="Normal 3 3 2 2 2 2 4 3 2 2 2" xfId="3078" xr:uid="{1E2C6181-E681-4572-BC88-B2C2375F377B}"/>
    <cellStyle name="Normal 3 3 2 2 2 2 4 3 2 2 2 2" xfId="6246" xr:uid="{DEE53E61-8548-49CD-8E21-2A9A24A7C3C6}"/>
    <cellStyle name="Normal 3 3 2 2 2 2 4 3 2 2 3" xfId="4662" xr:uid="{32FFA814-64E0-4471-A0ED-FC71093EB880}"/>
    <cellStyle name="Normal 3 3 2 2 2 2 4 3 2 3" xfId="2286" xr:uid="{38E41242-94EE-4EDE-9056-15A7B7FCA92B}"/>
    <cellStyle name="Normal 3 3 2 2 2 2 4 3 2 3 2" xfId="5454" xr:uid="{D6FD9C12-E822-44BB-BF2E-7093F4955C07}"/>
    <cellStyle name="Normal 3 3 2 2 2 2 4 3 2 4" xfId="3870" xr:uid="{FB4F234B-AA6F-44F0-9721-171985AEC5EC}"/>
    <cellStyle name="Normal 3 3 2 2 2 2 4 3 3" xfId="1098" xr:uid="{3C5EACA9-A96D-45F6-A7DE-01A40C7EE410}"/>
    <cellStyle name="Normal 3 3 2 2 2 2 4 3 3 2" xfId="2682" xr:uid="{8D3EB392-DC6E-4168-B958-E1035200EFEA}"/>
    <cellStyle name="Normal 3 3 2 2 2 2 4 3 3 2 2" xfId="5850" xr:uid="{C972A5CB-10B4-4688-ABBA-8624DE36B389}"/>
    <cellStyle name="Normal 3 3 2 2 2 2 4 3 3 3" xfId="4266" xr:uid="{D79891DE-0734-4F10-9CBA-40BF62C7C2F2}"/>
    <cellStyle name="Normal 3 3 2 2 2 2 4 3 4" xfId="1890" xr:uid="{28400C49-952F-4E51-9323-95EBD2563E38}"/>
    <cellStyle name="Normal 3 3 2 2 2 2 4 3 4 2" xfId="5058" xr:uid="{1676AD6E-DDF4-4A07-A9D8-38880FCC60D6}"/>
    <cellStyle name="Normal 3 3 2 2 2 2 4 3 5" xfId="3474" xr:uid="{E05F69D7-900E-41A1-BDEB-ED863081C5A2}"/>
    <cellStyle name="Normal 3 3 2 2 2 2 4 4" xfId="504" xr:uid="{80644662-C96A-47CD-A9D3-E9BA52322AFA}"/>
    <cellStyle name="Normal 3 3 2 2 2 2 4 4 2" xfId="1296" xr:uid="{5FB53246-CE76-41EB-A2A7-49D67715BF1F}"/>
    <cellStyle name="Normal 3 3 2 2 2 2 4 4 2 2" xfId="2880" xr:uid="{1DE1B5CE-D967-4783-A2FE-5A683BDBB463}"/>
    <cellStyle name="Normal 3 3 2 2 2 2 4 4 2 2 2" xfId="6048" xr:uid="{D206C99B-6F2A-477D-B674-344D9C582F70}"/>
    <cellStyle name="Normal 3 3 2 2 2 2 4 4 2 3" xfId="4464" xr:uid="{CBC7FEC4-51D4-4AFC-8A01-3AC3C17B035E}"/>
    <cellStyle name="Normal 3 3 2 2 2 2 4 4 3" xfId="2088" xr:uid="{A543711F-5E25-40AB-8BD5-81E10715E1D5}"/>
    <cellStyle name="Normal 3 3 2 2 2 2 4 4 3 2" xfId="5256" xr:uid="{69DB96CA-A181-4ED4-9CFE-78B7F0918EDE}"/>
    <cellStyle name="Normal 3 3 2 2 2 2 4 4 4" xfId="3672" xr:uid="{D1A763D2-8772-4BDE-A9CC-1AC38BF5B34D}"/>
    <cellStyle name="Normal 3 3 2 2 2 2 4 5" xfId="900" xr:uid="{30FAEA70-2FCB-484D-BFAC-C0F19FC216ED}"/>
    <cellStyle name="Normal 3 3 2 2 2 2 4 5 2" xfId="2484" xr:uid="{DEF49D24-1C34-4592-8E0E-2681953E79B2}"/>
    <cellStyle name="Normal 3 3 2 2 2 2 4 5 2 2" xfId="5652" xr:uid="{3F3A3C43-8013-4412-95B8-0F13FDFB261E}"/>
    <cellStyle name="Normal 3 3 2 2 2 2 4 5 3" xfId="4068" xr:uid="{DDC00DEC-E6AE-4F58-8627-AB27C8C70C31}"/>
    <cellStyle name="Normal 3 3 2 2 2 2 4 6" xfId="1692" xr:uid="{7F821A9B-687F-4854-B67D-54E52C17990B}"/>
    <cellStyle name="Normal 3 3 2 2 2 2 4 6 2" xfId="4860" xr:uid="{BD63BE8E-04EB-4F42-8899-D07F68342D5B}"/>
    <cellStyle name="Normal 3 3 2 2 2 2 4 7" xfId="3276" xr:uid="{68A4D9E3-D821-4F61-B263-AC77D2C9D3D3}"/>
    <cellStyle name="Normal 3 3 2 2 2 2 5" xfId="153" xr:uid="{00000000-0005-0000-0000-00002F000000}"/>
    <cellStyle name="Normal 3 3 2 2 2 2 5 2" xfId="351" xr:uid="{4F11AD85-B98A-45CD-9D74-242D101DD77A}"/>
    <cellStyle name="Normal 3 3 2 2 2 2 5 2 2" xfId="747" xr:uid="{9D6D5240-39C5-4773-8EEF-63426D28BD7E}"/>
    <cellStyle name="Normal 3 3 2 2 2 2 5 2 2 2" xfId="1539" xr:uid="{DAA5FEE5-6195-4279-A6CE-8DCA69BA6E7C}"/>
    <cellStyle name="Normal 3 3 2 2 2 2 5 2 2 2 2" xfId="3123" xr:uid="{5A3A6A6F-0D9D-4A7F-927F-D31E7690853E}"/>
    <cellStyle name="Normal 3 3 2 2 2 2 5 2 2 2 2 2" xfId="6291" xr:uid="{B66B05E9-246C-4342-AB07-059007B4462C}"/>
    <cellStyle name="Normal 3 3 2 2 2 2 5 2 2 2 3" xfId="4707" xr:uid="{F469EB16-5783-4612-AFAD-553883556119}"/>
    <cellStyle name="Normal 3 3 2 2 2 2 5 2 2 3" xfId="2331" xr:uid="{A62BA548-4EF2-445A-B1F9-5170E82C2D70}"/>
    <cellStyle name="Normal 3 3 2 2 2 2 5 2 2 3 2" xfId="5499" xr:uid="{EA9B6E43-073D-48DC-ABF7-B9D8EF76261D}"/>
    <cellStyle name="Normal 3 3 2 2 2 2 5 2 2 4" xfId="3915" xr:uid="{E652A02E-270F-446A-B6DB-FB530D0FFDEA}"/>
    <cellStyle name="Normal 3 3 2 2 2 2 5 2 3" xfId="1143" xr:uid="{C411911C-BAC9-4245-9904-8A084695F12C}"/>
    <cellStyle name="Normal 3 3 2 2 2 2 5 2 3 2" xfId="2727" xr:uid="{4FC18777-9AC1-4157-BF99-F23601D31F8E}"/>
    <cellStyle name="Normal 3 3 2 2 2 2 5 2 3 2 2" xfId="5895" xr:uid="{7C09E9D9-59E5-4516-9D92-37680D75A3EA}"/>
    <cellStyle name="Normal 3 3 2 2 2 2 5 2 3 3" xfId="4311" xr:uid="{11A2BD39-9306-4557-9360-3F0B5316856B}"/>
    <cellStyle name="Normal 3 3 2 2 2 2 5 2 4" xfId="1935" xr:uid="{A40C55B8-FED5-46ED-8206-F0E0931185AC}"/>
    <cellStyle name="Normal 3 3 2 2 2 2 5 2 4 2" xfId="5103" xr:uid="{5F6D58C1-3203-4BF9-9373-A8DB52E767D1}"/>
    <cellStyle name="Normal 3 3 2 2 2 2 5 2 5" xfId="3519" xr:uid="{D7478DC8-3A3D-4ED2-BA8E-03A1C131D7CA}"/>
    <cellStyle name="Normal 3 3 2 2 2 2 5 3" xfId="549" xr:uid="{4F3FF467-7154-416B-BB58-CC0BB20B0BB3}"/>
    <cellStyle name="Normal 3 3 2 2 2 2 5 3 2" xfId="1341" xr:uid="{74F760D9-26B5-49C3-B6F5-ACA5B6984E28}"/>
    <cellStyle name="Normal 3 3 2 2 2 2 5 3 2 2" xfId="2925" xr:uid="{6D9DC36B-6E6D-4C55-898D-E19E4BC1E8A8}"/>
    <cellStyle name="Normal 3 3 2 2 2 2 5 3 2 2 2" xfId="6093" xr:uid="{49F4C119-8FB0-4A70-8CF5-BDCE66D6CAD3}"/>
    <cellStyle name="Normal 3 3 2 2 2 2 5 3 2 3" xfId="4509" xr:uid="{9BA02112-BB33-4AD8-91C8-80522F61EFA6}"/>
    <cellStyle name="Normal 3 3 2 2 2 2 5 3 3" xfId="2133" xr:uid="{FC9C7158-6059-4A9C-8C48-BF4AD530E8A7}"/>
    <cellStyle name="Normal 3 3 2 2 2 2 5 3 3 2" xfId="5301" xr:uid="{48778984-F058-4A3F-8ABE-E9185030C497}"/>
    <cellStyle name="Normal 3 3 2 2 2 2 5 3 4" xfId="3717" xr:uid="{7718CF2A-0C0A-4600-9506-FA7153C12752}"/>
    <cellStyle name="Normal 3 3 2 2 2 2 5 4" xfId="945" xr:uid="{4370BC1A-AE31-453E-9833-F1C41C5720E1}"/>
    <cellStyle name="Normal 3 3 2 2 2 2 5 4 2" xfId="2529" xr:uid="{F558F12C-49DA-47B4-A5AF-511DF4191E18}"/>
    <cellStyle name="Normal 3 3 2 2 2 2 5 4 2 2" xfId="5697" xr:uid="{68309738-EA66-406D-9730-6A1CEF752842}"/>
    <cellStyle name="Normal 3 3 2 2 2 2 5 4 3" xfId="4113" xr:uid="{B3374339-AAB9-4B1F-A2A9-6777797A67B4}"/>
    <cellStyle name="Normal 3 3 2 2 2 2 5 5" xfId="1737" xr:uid="{58D65969-E0B2-4B25-B6A9-EE8E099490C7}"/>
    <cellStyle name="Normal 3 3 2 2 2 2 5 5 2" xfId="4905" xr:uid="{0D7726FD-F687-4F0A-A88C-9F065E5C0E93}"/>
    <cellStyle name="Normal 3 3 2 2 2 2 5 6" xfId="3321" xr:uid="{72571213-40C6-4B00-9220-302EE61D1A33}"/>
    <cellStyle name="Normal 3 3 2 2 2 2 6" xfId="252" xr:uid="{807BC659-570E-4849-AC4F-324BCD202867}"/>
    <cellStyle name="Normal 3 3 2 2 2 2 6 2" xfId="648" xr:uid="{5A7A761E-2B6F-4239-BD36-4C8B5DC88333}"/>
    <cellStyle name="Normal 3 3 2 2 2 2 6 2 2" xfId="1440" xr:uid="{41531FB7-34C0-4006-A839-7FF547284DB8}"/>
    <cellStyle name="Normal 3 3 2 2 2 2 6 2 2 2" xfId="3024" xr:uid="{E329BF25-BE39-4A58-B3A9-C054658376C0}"/>
    <cellStyle name="Normal 3 3 2 2 2 2 6 2 2 2 2" xfId="6192" xr:uid="{D7BFBFC1-AC25-46A5-A7AE-FAB087177735}"/>
    <cellStyle name="Normal 3 3 2 2 2 2 6 2 2 3" xfId="4608" xr:uid="{BFAFCABE-505A-4FA9-AB05-AE2573C1F71A}"/>
    <cellStyle name="Normal 3 3 2 2 2 2 6 2 3" xfId="2232" xr:uid="{92F6F63E-DEAF-49D2-AA8A-79E7F40CFD49}"/>
    <cellStyle name="Normal 3 3 2 2 2 2 6 2 3 2" xfId="5400" xr:uid="{1A562274-7F17-4C69-B04D-DA7AE0FD9848}"/>
    <cellStyle name="Normal 3 3 2 2 2 2 6 2 4" xfId="3816" xr:uid="{B582E174-7DFB-41BE-8887-C05B5882F7BC}"/>
    <cellStyle name="Normal 3 3 2 2 2 2 6 3" xfId="1044" xr:uid="{4D210D48-72AF-494B-A806-E22231E29527}"/>
    <cellStyle name="Normal 3 3 2 2 2 2 6 3 2" xfId="2628" xr:uid="{81D29A2E-45EA-4772-ADD6-EA7F72EF6484}"/>
    <cellStyle name="Normal 3 3 2 2 2 2 6 3 2 2" xfId="5796" xr:uid="{EBD2F2B4-2168-4E17-841A-A841FCD90975}"/>
    <cellStyle name="Normal 3 3 2 2 2 2 6 3 3" xfId="4212" xr:uid="{137B6C68-A1BA-4D23-9DEF-445E514A53D7}"/>
    <cellStyle name="Normal 3 3 2 2 2 2 6 4" xfId="1836" xr:uid="{FFD76DB2-78F8-4D33-8E8D-821EF7716B6D}"/>
    <cellStyle name="Normal 3 3 2 2 2 2 6 4 2" xfId="5004" xr:uid="{E3EEC657-BA0A-46D4-B4DC-0E4D4F628B7E}"/>
    <cellStyle name="Normal 3 3 2 2 2 2 6 5" xfId="3420" xr:uid="{9C5DDABF-243B-40F9-9656-5F5F0586A5C9}"/>
    <cellStyle name="Normal 3 3 2 2 2 2 7" xfId="450" xr:uid="{A239BD6B-1217-423E-BAC8-54C2B60651CC}"/>
    <cellStyle name="Normal 3 3 2 2 2 2 7 2" xfId="1242" xr:uid="{F62DBA31-35BB-4A0C-A9E6-FC5766D57C1C}"/>
    <cellStyle name="Normal 3 3 2 2 2 2 7 2 2" xfId="2826" xr:uid="{E18028BF-0304-49AC-AFDA-6F10A15F6102}"/>
    <cellStyle name="Normal 3 3 2 2 2 2 7 2 2 2" xfId="5994" xr:uid="{9040E899-06D3-4AB3-A40E-96946DE09B45}"/>
    <cellStyle name="Normal 3 3 2 2 2 2 7 2 3" xfId="4410" xr:uid="{63C7F517-EA57-4994-A499-C52570F53AAD}"/>
    <cellStyle name="Normal 3 3 2 2 2 2 7 3" xfId="2034" xr:uid="{190B5E9F-E45B-4D4D-8B4C-791226543C9F}"/>
    <cellStyle name="Normal 3 3 2 2 2 2 7 3 2" xfId="5202" xr:uid="{A31B5E5B-CD9E-4E6F-BDB9-5A3CACEA3FD7}"/>
    <cellStyle name="Normal 3 3 2 2 2 2 7 4" xfId="3618" xr:uid="{AC22B516-5884-449B-933A-830A1BCDD970}"/>
    <cellStyle name="Normal 3 3 2 2 2 2 8" xfId="846" xr:uid="{13E2543F-BECE-4B5A-AF38-6D0CB335708D}"/>
    <cellStyle name="Normal 3 3 2 2 2 2 8 2" xfId="2430" xr:uid="{F4524369-69C8-4B1F-AD49-148D27E42AD5}"/>
    <cellStyle name="Normal 3 3 2 2 2 2 8 2 2" xfId="5598" xr:uid="{66246F96-67B5-4F1E-8C59-A6F1D16E8A79}"/>
    <cellStyle name="Normal 3 3 2 2 2 2 8 3" xfId="4014" xr:uid="{27D34995-5DFD-4561-BB44-FEBE0365785C}"/>
    <cellStyle name="Normal 3 3 2 2 2 2 9" xfId="1638" xr:uid="{104A5074-BCA7-4372-B140-3FB90363213F}"/>
    <cellStyle name="Normal 3 3 2 2 2 2 9 2" xfId="4806" xr:uid="{7CACE43C-86BE-44B6-BD09-1A51216FD661}"/>
    <cellStyle name="Normal 3 3 2 2 2 3" xfId="74" xr:uid="{00000000-0005-0000-0000-000030000000}"/>
    <cellStyle name="Normal 3 3 2 2 2 3 2" xfId="173" xr:uid="{00000000-0005-0000-0000-000031000000}"/>
    <cellStyle name="Normal 3 3 2 2 2 3 2 2" xfId="371" xr:uid="{B5B7D733-40CB-40B6-A5C7-04F133E4E146}"/>
    <cellStyle name="Normal 3 3 2 2 2 3 2 2 2" xfId="767" xr:uid="{2FF9C621-A9B8-4284-8807-005D88B0A0C5}"/>
    <cellStyle name="Normal 3 3 2 2 2 3 2 2 2 2" xfId="1559" xr:uid="{87043587-C52D-4BF1-94DB-34E966155E1B}"/>
    <cellStyle name="Normal 3 3 2 2 2 3 2 2 2 2 2" xfId="3143" xr:uid="{507F6BFA-5D5A-4825-9C61-609B32A1C272}"/>
    <cellStyle name="Normal 3 3 2 2 2 3 2 2 2 2 2 2" xfId="6311" xr:uid="{268322AE-A9A8-415D-9EBD-25B2F6653639}"/>
    <cellStyle name="Normal 3 3 2 2 2 3 2 2 2 2 3" xfId="4727" xr:uid="{C5EBEA2B-1FDE-4900-B1BC-8C87D5F8D7CC}"/>
    <cellStyle name="Normal 3 3 2 2 2 3 2 2 2 3" xfId="2351" xr:uid="{243B7BD7-D1E9-416D-9A89-260F831A6C85}"/>
    <cellStyle name="Normal 3 3 2 2 2 3 2 2 2 3 2" xfId="5519" xr:uid="{A580C0D4-8200-4576-89A2-C5CC60E5DED3}"/>
    <cellStyle name="Normal 3 3 2 2 2 3 2 2 2 4" xfId="3935" xr:uid="{62228423-0DF0-4571-837C-88A03FC7D272}"/>
    <cellStyle name="Normal 3 3 2 2 2 3 2 2 3" xfId="1163" xr:uid="{165EF9DE-AD1D-445C-B833-2ABC388581E1}"/>
    <cellStyle name="Normal 3 3 2 2 2 3 2 2 3 2" xfId="2747" xr:uid="{BE73EC90-1991-4147-976F-F927172CACB3}"/>
    <cellStyle name="Normal 3 3 2 2 2 3 2 2 3 2 2" xfId="5915" xr:uid="{892A997E-3980-4CBC-ABDE-2517FA0056DB}"/>
    <cellStyle name="Normal 3 3 2 2 2 3 2 2 3 3" xfId="4331" xr:uid="{B3CFDC87-F5D7-4AF0-871D-65294C23488C}"/>
    <cellStyle name="Normal 3 3 2 2 2 3 2 2 4" xfId="1955" xr:uid="{6392ADDE-2764-45EC-9066-C9222BC0DC27}"/>
    <cellStyle name="Normal 3 3 2 2 2 3 2 2 4 2" xfId="5123" xr:uid="{148F4ED4-FBCE-4845-B594-B2A9D222268A}"/>
    <cellStyle name="Normal 3 3 2 2 2 3 2 2 5" xfId="3539" xr:uid="{89DE6D13-8191-4B67-B768-F27BA7A1CD59}"/>
    <cellStyle name="Normal 3 3 2 2 2 3 2 3" xfId="569" xr:uid="{38AC836F-D647-4D57-9AEF-97DC2543D5B3}"/>
    <cellStyle name="Normal 3 3 2 2 2 3 2 3 2" xfId="1361" xr:uid="{F5665430-D7CE-4AF8-AAA2-56BDA7CA9DFE}"/>
    <cellStyle name="Normal 3 3 2 2 2 3 2 3 2 2" xfId="2945" xr:uid="{F5D72991-74A2-4C04-AF16-C3A4EB314F0C}"/>
    <cellStyle name="Normal 3 3 2 2 2 3 2 3 2 2 2" xfId="6113" xr:uid="{404D98E5-0F1F-4229-A41D-5E980738B2C0}"/>
    <cellStyle name="Normal 3 3 2 2 2 3 2 3 2 3" xfId="4529" xr:uid="{F581B078-AADE-4ED1-B9CF-367387BD24C2}"/>
    <cellStyle name="Normal 3 3 2 2 2 3 2 3 3" xfId="2153" xr:uid="{A7A15FE9-B3B6-423B-92BE-C7BD66621E0E}"/>
    <cellStyle name="Normal 3 3 2 2 2 3 2 3 3 2" xfId="5321" xr:uid="{619E5A1E-C099-436A-93B0-B6B7AC72C305}"/>
    <cellStyle name="Normal 3 3 2 2 2 3 2 3 4" xfId="3737" xr:uid="{14BC6738-7789-4E43-A618-636CE04329ED}"/>
    <cellStyle name="Normal 3 3 2 2 2 3 2 4" xfId="965" xr:uid="{5BA663AC-CD92-42A2-972B-E1D0E07DB9A0}"/>
    <cellStyle name="Normal 3 3 2 2 2 3 2 4 2" xfId="2549" xr:uid="{6D8FC5CD-E476-4859-BE32-B457DD516A7B}"/>
    <cellStyle name="Normal 3 3 2 2 2 3 2 4 2 2" xfId="5717" xr:uid="{6ADE5A26-87CA-4CBF-BE2B-8EB7502057A2}"/>
    <cellStyle name="Normal 3 3 2 2 2 3 2 4 3" xfId="4133" xr:uid="{EC74249C-C35D-4A8B-9B39-EADE060CA29A}"/>
    <cellStyle name="Normal 3 3 2 2 2 3 2 5" xfId="1757" xr:uid="{09001B3D-E5C8-4B26-BE7E-7EE26035FCAF}"/>
    <cellStyle name="Normal 3 3 2 2 2 3 2 5 2" xfId="4925" xr:uid="{3F4BF791-670F-446E-B1EF-26374B4A62DC}"/>
    <cellStyle name="Normal 3 3 2 2 2 3 2 6" xfId="3341" xr:uid="{D804B33A-2FB2-48DE-974F-2E175360A753}"/>
    <cellStyle name="Normal 3 3 2 2 2 3 3" xfId="272" xr:uid="{979858CC-90ED-4B06-863D-7FCF707F4D2E}"/>
    <cellStyle name="Normal 3 3 2 2 2 3 3 2" xfId="668" xr:uid="{71A5A844-C087-4977-9212-816405190D21}"/>
    <cellStyle name="Normal 3 3 2 2 2 3 3 2 2" xfId="1460" xr:uid="{63978B31-2D41-48D4-8A84-D8C651B9966B}"/>
    <cellStyle name="Normal 3 3 2 2 2 3 3 2 2 2" xfId="3044" xr:uid="{C24D77F3-AC7D-4C29-90F9-73ACC5F046A5}"/>
    <cellStyle name="Normal 3 3 2 2 2 3 3 2 2 2 2" xfId="6212" xr:uid="{47A3A417-B2E4-4859-A92B-6095B8D11E11}"/>
    <cellStyle name="Normal 3 3 2 2 2 3 3 2 2 3" xfId="4628" xr:uid="{878F5B02-8042-4D96-9696-087F66294A17}"/>
    <cellStyle name="Normal 3 3 2 2 2 3 3 2 3" xfId="2252" xr:uid="{B3419107-7F80-4E45-B761-2EF1A286671F}"/>
    <cellStyle name="Normal 3 3 2 2 2 3 3 2 3 2" xfId="5420" xr:uid="{4D343EEE-64D8-4764-8835-0A9AFE0D9BE8}"/>
    <cellStyle name="Normal 3 3 2 2 2 3 3 2 4" xfId="3836" xr:uid="{B56020E0-E408-4482-B4A6-608EE914C460}"/>
    <cellStyle name="Normal 3 3 2 2 2 3 3 3" xfId="1064" xr:uid="{59B8FB75-BB36-4AB3-8C32-A881998931B9}"/>
    <cellStyle name="Normal 3 3 2 2 2 3 3 3 2" xfId="2648" xr:uid="{656D7129-A537-4279-9352-27B2D3AD2738}"/>
    <cellStyle name="Normal 3 3 2 2 2 3 3 3 2 2" xfId="5816" xr:uid="{479E87C2-CF29-410D-B056-24AF0327A0E0}"/>
    <cellStyle name="Normal 3 3 2 2 2 3 3 3 3" xfId="4232" xr:uid="{460F839C-79C8-498D-8A3C-5F302914EC53}"/>
    <cellStyle name="Normal 3 3 2 2 2 3 3 4" xfId="1856" xr:uid="{A730425C-078C-4D03-B71A-FFAC077E555F}"/>
    <cellStyle name="Normal 3 3 2 2 2 3 3 4 2" xfId="5024" xr:uid="{E5BD1E2A-2D74-4FE4-BB2D-E70A585445FA}"/>
    <cellStyle name="Normal 3 3 2 2 2 3 3 5" xfId="3440" xr:uid="{7440D5DE-A23A-4526-B978-FD407CC5FB77}"/>
    <cellStyle name="Normal 3 3 2 2 2 3 4" xfId="470" xr:uid="{18EB0A86-A0FC-495A-8D03-0E4F68F90776}"/>
    <cellStyle name="Normal 3 3 2 2 2 3 4 2" xfId="1262" xr:uid="{5DA87959-7B32-49BA-9CE5-96D5F515997E}"/>
    <cellStyle name="Normal 3 3 2 2 2 3 4 2 2" xfId="2846" xr:uid="{75384765-8627-4BE8-B748-B1E073AEA230}"/>
    <cellStyle name="Normal 3 3 2 2 2 3 4 2 2 2" xfId="6014" xr:uid="{2CF82D2A-001E-4EBF-9EA3-CBD45FB8CFC3}"/>
    <cellStyle name="Normal 3 3 2 2 2 3 4 2 3" xfId="4430" xr:uid="{36FFEBE6-7645-49CD-B7C7-F5EFC5F9D53F}"/>
    <cellStyle name="Normal 3 3 2 2 2 3 4 3" xfId="2054" xr:uid="{FBA9E426-E571-4644-8181-5EF22336145A}"/>
    <cellStyle name="Normal 3 3 2 2 2 3 4 3 2" xfId="5222" xr:uid="{054DD403-65DC-4A97-906C-0B730C3403BC}"/>
    <cellStyle name="Normal 3 3 2 2 2 3 4 4" xfId="3638" xr:uid="{1AF0A282-8A65-4906-9290-0E5CB1E6A258}"/>
    <cellStyle name="Normal 3 3 2 2 2 3 5" xfId="866" xr:uid="{EA7F7A10-19C9-429B-9377-8F249FDD3D30}"/>
    <cellStyle name="Normal 3 3 2 2 2 3 5 2" xfId="2450" xr:uid="{4EC30AEF-9045-44E9-A502-CC1BF704EA70}"/>
    <cellStyle name="Normal 3 3 2 2 2 3 5 2 2" xfId="5618" xr:uid="{1C13B031-B583-4D2D-9561-1D1D24295BCB}"/>
    <cellStyle name="Normal 3 3 2 2 2 3 5 3" xfId="4034" xr:uid="{C6D441A2-A0D7-4641-AF7A-54E3B1D34E28}"/>
    <cellStyle name="Normal 3 3 2 2 2 3 6" xfId="1658" xr:uid="{149979D2-5C59-4080-A1DF-BF528F452196}"/>
    <cellStyle name="Normal 3 3 2 2 2 3 6 2" xfId="4826" xr:uid="{FBCBB80A-622E-4037-A8E1-E1BE993A136A}"/>
    <cellStyle name="Normal 3 3 2 2 2 3 7" xfId="3242" xr:uid="{102F0334-D5BC-4FFF-BD75-FFA8A436BD55}"/>
    <cellStyle name="Normal 3 3 2 2 2 4" xfId="100" xr:uid="{00000000-0005-0000-0000-000032000000}"/>
    <cellStyle name="Normal 3 3 2 2 2 4 2" xfId="199" xr:uid="{00000000-0005-0000-0000-000033000000}"/>
    <cellStyle name="Normal 3 3 2 2 2 4 2 2" xfId="397" xr:uid="{F528490E-8E04-4B2C-9965-96BD57CD7F9D}"/>
    <cellStyle name="Normal 3 3 2 2 2 4 2 2 2" xfId="793" xr:uid="{8BFD31FF-41AD-4F11-AE39-984008F6CB05}"/>
    <cellStyle name="Normal 3 3 2 2 2 4 2 2 2 2" xfId="1585" xr:uid="{FF5F0D17-E69F-479F-B30F-950FBF54C239}"/>
    <cellStyle name="Normal 3 3 2 2 2 4 2 2 2 2 2" xfId="3169" xr:uid="{5ED45602-29D4-44A8-9301-1F2F0E3EA06D}"/>
    <cellStyle name="Normal 3 3 2 2 2 4 2 2 2 2 2 2" xfId="6337" xr:uid="{E80531D2-BD25-4F80-83A3-FBC373C38EBC}"/>
    <cellStyle name="Normal 3 3 2 2 2 4 2 2 2 2 3" xfId="4753" xr:uid="{1A6473AF-D868-496D-A439-07A38A904C8D}"/>
    <cellStyle name="Normal 3 3 2 2 2 4 2 2 2 3" xfId="2377" xr:uid="{B678E483-F1CD-4868-B9C4-0DF532157090}"/>
    <cellStyle name="Normal 3 3 2 2 2 4 2 2 2 3 2" xfId="5545" xr:uid="{819C1622-05FA-471E-987C-2C3D1A3548C6}"/>
    <cellStyle name="Normal 3 3 2 2 2 4 2 2 2 4" xfId="3961" xr:uid="{DA3586CE-9976-47D9-A9CE-60AA656ECBB8}"/>
    <cellStyle name="Normal 3 3 2 2 2 4 2 2 3" xfId="1189" xr:uid="{5CA65622-3FC9-4736-9C80-D1DE2C0FE9D3}"/>
    <cellStyle name="Normal 3 3 2 2 2 4 2 2 3 2" xfId="2773" xr:uid="{4D63C6A5-54D6-46BF-ABDF-158ABCF1A5D6}"/>
    <cellStyle name="Normal 3 3 2 2 2 4 2 2 3 2 2" xfId="5941" xr:uid="{DE921E14-E552-4ABC-B250-A9FA35B83FFB}"/>
    <cellStyle name="Normal 3 3 2 2 2 4 2 2 3 3" xfId="4357" xr:uid="{E206B1D3-F98E-412F-9061-53BC2C11FF10}"/>
    <cellStyle name="Normal 3 3 2 2 2 4 2 2 4" xfId="1981" xr:uid="{50C72192-DE91-4C53-ABB9-FA4F10812A93}"/>
    <cellStyle name="Normal 3 3 2 2 2 4 2 2 4 2" xfId="5149" xr:uid="{4E872F4C-9329-4DB9-99DE-ADD466718E91}"/>
    <cellStyle name="Normal 3 3 2 2 2 4 2 2 5" xfId="3565" xr:uid="{2CA205D9-398B-4734-B771-120EDED1E645}"/>
    <cellStyle name="Normal 3 3 2 2 2 4 2 3" xfId="595" xr:uid="{042ED632-7408-4FD8-80B0-ED0BEFC0EBDA}"/>
    <cellStyle name="Normal 3 3 2 2 2 4 2 3 2" xfId="1387" xr:uid="{865AC3A2-3CCC-4610-A4F8-D128FA1F292C}"/>
    <cellStyle name="Normal 3 3 2 2 2 4 2 3 2 2" xfId="2971" xr:uid="{856D7DC5-DA16-47E9-90EE-5F08D7E91039}"/>
    <cellStyle name="Normal 3 3 2 2 2 4 2 3 2 2 2" xfId="6139" xr:uid="{E8691663-1D52-449E-91D5-4FD2B225DB9D}"/>
    <cellStyle name="Normal 3 3 2 2 2 4 2 3 2 3" xfId="4555" xr:uid="{5B651111-913A-43DE-B125-106AA08C1040}"/>
    <cellStyle name="Normal 3 3 2 2 2 4 2 3 3" xfId="2179" xr:uid="{FBDAE8B7-6C2B-48A2-A569-AD22737BFCE5}"/>
    <cellStyle name="Normal 3 3 2 2 2 4 2 3 3 2" xfId="5347" xr:uid="{F6DDA876-B790-4B56-B3F2-C01DD3A58DE2}"/>
    <cellStyle name="Normal 3 3 2 2 2 4 2 3 4" xfId="3763" xr:uid="{064C1B53-ACCB-476B-B3A7-0330396FF0AB}"/>
    <cellStyle name="Normal 3 3 2 2 2 4 2 4" xfId="991" xr:uid="{419B8F79-F871-4150-87E4-B2FAA1AA62DC}"/>
    <cellStyle name="Normal 3 3 2 2 2 4 2 4 2" xfId="2575" xr:uid="{457CF099-B656-43D4-9098-642F3EE1DE6D}"/>
    <cellStyle name="Normal 3 3 2 2 2 4 2 4 2 2" xfId="5743" xr:uid="{F22AFB95-F478-4CD5-A646-A6E596D40864}"/>
    <cellStyle name="Normal 3 3 2 2 2 4 2 4 3" xfId="4159" xr:uid="{B19666C6-1A42-4A28-A207-69F6047937AE}"/>
    <cellStyle name="Normal 3 3 2 2 2 4 2 5" xfId="1783" xr:uid="{8D2A0177-8BF2-4704-99B9-23EC2E4126CA}"/>
    <cellStyle name="Normal 3 3 2 2 2 4 2 5 2" xfId="4951" xr:uid="{EBCD0385-AB4E-4320-A332-6A4AAB3D3E61}"/>
    <cellStyle name="Normal 3 3 2 2 2 4 2 6" xfId="3367" xr:uid="{CED28D7F-975E-4911-A2FA-677CD3113EAB}"/>
    <cellStyle name="Normal 3 3 2 2 2 4 3" xfId="298" xr:uid="{73A8CF1B-D451-4202-AC89-A1AC0B6909C8}"/>
    <cellStyle name="Normal 3 3 2 2 2 4 3 2" xfId="694" xr:uid="{02AF72BD-3EAC-4AA4-831C-A23825DE76DC}"/>
    <cellStyle name="Normal 3 3 2 2 2 4 3 2 2" xfId="1486" xr:uid="{8F7F845D-C74E-4ADC-97D7-3D221D48DED9}"/>
    <cellStyle name="Normal 3 3 2 2 2 4 3 2 2 2" xfId="3070" xr:uid="{B2B0898E-EB0C-41EF-B399-A7529042FAEF}"/>
    <cellStyle name="Normal 3 3 2 2 2 4 3 2 2 2 2" xfId="6238" xr:uid="{491B3F76-E4C2-4D82-92B1-7C3A351EB246}"/>
    <cellStyle name="Normal 3 3 2 2 2 4 3 2 2 3" xfId="4654" xr:uid="{F2C4D148-2A67-47EB-86B0-D3C7FEE22B78}"/>
    <cellStyle name="Normal 3 3 2 2 2 4 3 2 3" xfId="2278" xr:uid="{BC3623F3-304A-462D-9F11-17C479CB30F5}"/>
    <cellStyle name="Normal 3 3 2 2 2 4 3 2 3 2" xfId="5446" xr:uid="{B8276F9E-5CA4-4EE8-A9E2-8D410C57B19C}"/>
    <cellStyle name="Normal 3 3 2 2 2 4 3 2 4" xfId="3862" xr:uid="{98C2E15F-ECE8-417A-863C-75698D9F8E97}"/>
    <cellStyle name="Normal 3 3 2 2 2 4 3 3" xfId="1090" xr:uid="{7ACC264F-23BD-485B-B185-9C7E09317604}"/>
    <cellStyle name="Normal 3 3 2 2 2 4 3 3 2" xfId="2674" xr:uid="{95A26539-D1AA-4665-A5A7-A4B301A73F3E}"/>
    <cellStyle name="Normal 3 3 2 2 2 4 3 3 2 2" xfId="5842" xr:uid="{CE372AC1-C523-4AE6-950B-E53A8152CD95}"/>
    <cellStyle name="Normal 3 3 2 2 2 4 3 3 3" xfId="4258" xr:uid="{9BBE8CF1-5112-4535-892E-E7C3D21147C8}"/>
    <cellStyle name="Normal 3 3 2 2 2 4 3 4" xfId="1882" xr:uid="{C2EA58A2-ADE5-4EAA-A5C1-BC1EAB8AD7A1}"/>
    <cellStyle name="Normal 3 3 2 2 2 4 3 4 2" xfId="5050" xr:uid="{389FC907-1868-4A1D-9AAF-93988F6907C0}"/>
    <cellStyle name="Normal 3 3 2 2 2 4 3 5" xfId="3466" xr:uid="{6741A08E-D67F-4C89-B609-D4CAD6783997}"/>
    <cellStyle name="Normal 3 3 2 2 2 4 4" xfId="496" xr:uid="{0B79E69B-51BF-4773-B1CC-3FA7FC464FE5}"/>
    <cellStyle name="Normal 3 3 2 2 2 4 4 2" xfId="1288" xr:uid="{EC9BAA85-0C46-43D1-A13E-4E1FA51F623C}"/>
    <cellStyle name="Normal 3 3 2 2 2 4 4 2 2" xfId="2872" xr:uid="{ACB6493B-4E5C-4F67-B7E5-E659B1BAEFFC}"/>
    <cellStyle name="Normal 3 3 2 2 2 4 4 2 2 2" xfId="6040" xr:uid="{DA02A9F5-00A5-4DB3-8555-019C32B167C0}"/>
    <cellStyle name="Normal 3 3 2 2 2 4 4 2 3" xfId="4456" xr:uid="{4F384076-D924-4A46-995A-F7BD4D83C09F}"/>
    <cellStyle name="Normal 3 3 2 2 2 4 4 3" xfId="2080" xr:uid="{D3B91C33-428E-4F42-89F9-8CD35A750F18}"/>
    <cellStyle name="Normal 3 3 2 2 2 4 4 3 2" xfId="5248" xr:uid="{13D0C16C-74EE-42B9-AE55-8FB4058EE264}"/>
    <cellStyle name="Normal 3 3 2 2 2 4 4 4" xfId="3664" xr:uid="{CBC0D89D-9240-44D4-8DE0-AE3E4599A0AD}"/>
    <cellStyle name="Normal 3 3 2 2 2 4 5" xfId="892" xr:uid="{BCCB774A-1CEC-4B6F-B172-BD81D6BDBB91}"/>
    <cellStyle name="Normal 3 3 2 2 2 4 5 2" xfId="2476" xr:uid="{49CEE555-377F-4C49-973E-956E75C537BF}"/>
    <cellStyle name="Normal 3 3 2 2 2 4 5 2 2" xfId="5644" xr:uid="{C90B35FF-A32A-4514-B173-C9EA94CCFC9A}"/>
    <cellStyle name="Normal 3 3 2 2 2 4 5 3" xfId="4060" xr:uid="{CDD02C36-0A87-4AAD-80EA-AD93ABFF91E5}"/>
    <cellStyle name="Normal 3 3 2 2 2 4 6" xfId="1684" xr:uid="{F88FC334-D532-4217-8DE4-1598D64C7CE5}"/>
    <cellStyle name="Normal 3 3 2 2 2 4 6 2" xfId="4852" xr:uid="{2B2B425F-BDF2-4EA0-B87D-52327B8C4CBA}"/>
    <cellStyle name="Normal 3 3 2 2 2 4 7" xfId="3268" xr:uid="{10BD358D-7488-4829-BCB2-5F593340DBBA}"/>
    <cellStyle name="Normal 3 3 2 2 2 5" xfId="133" xr:uid="{00000000-0005-0000-0000-000034000000}"/>
    <cellStyle name="Normal 3 3 2 2 2 5 2" xfId="331" xr:uid="{3E255F52-F88E-49B4-AAAA-813B48946C9F}"/>
    <cellStyle name="Normal 3 3 2 2 2 5 2 2" xfId="727" xr:uid="{D8D08327-22C3-405B-83D0-E1AEBFCD419E}"/>
    <cellStyle name="Normal 3 3 2 2 2 5 2 2 2" xfId="1519" xr:uid="{186A975F-B4FA-4370-AD8A-E29E6537F902}"/>
    <cellStyle name="Normal 3 3 2 2 2 5 2 2 2 2" xfId="3103" xr:uid="{83C3B9A4-0037-4CEB-9589-FD098831D94C}"/>
    <cellStyle name="Normal 3 3 2 2 2 5 2 2 2 2 2" xfId="6271" xr:uid="{3B474593-A6D4-4794-B22D-2016AE645B5A}"/>
    <cellStyle name="Normal 3 3 2 2 2 5 2 2 2 3" xfId="4687" xr:uid="{A396573E-D5BE-48A4-8741-E6D8E70542F0}"/>
    <cellStyle name="Normal 3 3 2 2 2 5 2 2 3" xfId="2311" xr:uid="{8BF64915-8836-4E98-B22F-15A2694EE640}"/>
    <cellStyle name="Normal 3 3 2 2 2 5 2 2 3 2" xfId="5479" xr:uid="{A940B5FC-871F-4A94-8531-76A9E212ED16}"/>
    <cellStyle name="Normal 3 3 2 2 2 5 2 2 4" xfId="3895" xr:uid="{3C0BE7F8-280F-459A-A196-D7BF6028A5E2}"/>
    <cellStyle name="Normal 3 3 2 2 2 5 2 3" xfId="1123" xr:uid="{659770E8-1572-4452-88F6-9B2D9D699240}"/>
    <cellStyle name="Normal 3 3 2 2 2 5 2 3 2" xfId="2707" xr:uid="{70C0B418-6D87-413B-9E55-B505A1FCDC3F}"/>
    <cellStyle name="Normal 3 3 2 2 2 5 2 3 2 2" xfId="5875" xr:uid="{EC5BEAF3-0571-4FE8-BBF4-A66FEDE39175}"/>
    <cellStyle name="Normal 3 3 2 2 2 5 2 3 3" xfId="4291" xr:uid="{20B42E5B-7849-4E80-991A-2E823FAD2A0E}"/>
    <cellStyle name="Normal 3 3 2 2 2 5 2 4" xfId="1915" xr:uid="{D645A815-A9B4-4A25-A87D-A2630E838334}"/>
    <cellStyle name="Normal 3 3 2 2 2 5 2 4 2" xfId="5083" xr:uid="{DB9A75E2-BC6C-4580-B74D-DB399AC7AE23}"/>
    <cellStyle name="Normal 3 3 2 2 2 5 2 5" xfId="3499" xr:uid="{E1398579-5177-410E-8595-6A9F29F07B23}"/>
    <cellStyle name="Normal 3 3 2 2 2 5 3" xfId="529" xr:uid="{51AC347C-F224-4852-A41B-AFF637153213}"/>
    <cellStyle name="Normal 3 3 2 2 2 5 3 2" xfId="1321" xr:uid="{A1EF4B8E-697E-4756-8AA3-AD3EE6EAD8E1}"/>
    <cellStyle name="Normal 3 3 2 2 2 5 3 2 2" xfId="2905" xr:uid="{6F13259D-D5F9-4321-9183-A8AE6E5B4223}"/>
    <cellStyle name="Normal 3 3 2 2 2 5 3 2 2 2" xfId="6073" xr:uid="{6A9F3E9D-0D26-451F-A5AE-AD2EE1851717}"/>
    <cellStyle name="Normal 3 3 2 2 2 5 3 2 3" xfId="4489" xr:uid="{F2DDB1B1-D6AA-4CF6-A7BE-6FD0BCA054F6}"/>
    <cellStyle name="Normal 3 3 2 2 2 5 3 3" xfId="2113" xr:uid="{9CA16012-1BAF-4365-96C0-705B492567B5}"/>
    <cellStyle name="Normal 3 3 2 2 2 5 3 3 2" xfId="5281" xr:uid="{B7936F65-ADBE-4B18-AAFE-E1E8048A118E}"/>
    <cellStyle name="Normal 3 3 2 2 2 5 3 4" xfId="3697" xr:uid="{AFF97727-C461-4EB1-B464-A35EAF1A8A4B}"/>
    <cellStyle name="Normal 3 3 2 2 2 5 4" xfId="925" xr:uid="{4B526F16-5AFA-413A-88C2-BE23FA6942CB}"/>
    <cellStyle name="Normal 3 3 2 2 2 5 4 2" xfId="2509" xr:uid="{5AAC93E8-216C-4D38-9DB1-F9600DBA8E52}"/>
    <cellStyle name="Normal 3 3 2 2 2 5 4 2 2" xfId="5677" xr:uid="{F9B464F6-42C8-4191-AC40-05ECAD89580A}"/>
    <cellStyle name="Normal 3 3 2 2 2 5 4 3" xfId="4093" xr:uid="{A2684430-4701-47D4-9F41-741D90610BE6}"/>
    <cellStyle name="Normal 3 3 2 2 2 5 5" xfId="1717" xr:uid="{0120A194-F1E8-494B-B66E-5406800F1996}"/>
    <cellStyle name="Normal 3 3 2 2 2 5 5 2" xfId="4885" xr:uid="{EF456BE0-021B-42B3-92E0-A7202897A07F}"/>
    <cellStyle name="Normal 3 3 2 2 2 5 6" xfId="3301" xr:uid="{53055BE3-62A1-4404-BCA1-F44BAFA5F654}"/>
    <cellStyle name="Normal 3 3 2 2 2 6" xfId="232" xr:uid="{B85298D3-4A59-4A1F-B6D0-378E901423CA}"/>
    <cellStyle name="Normal 3 3 2 2 2 6 2" xfId="628" xr:uid="{6951B72C-B1D4-4B37-A3F5-896CEED2990C}"/>
    <cellStyle name="Normal 3 3 2 2 2 6 2 2" xfId="1420" xr:uid="{2099EB0A-A42D-42EF-A434-DADE3CD1D2D2}"/>
    <cellStyle name="Normal 3 3 2 2 2 6 2 2 2" xfId="3004" xr:uid="{76E641C8-43A4-43B9-9C6F-187A2C5F857A}"/>
    <cellStyle name="Normal 3 3 2 2 2 6 2 2 2 2" xfId="6172" xr:uid="{F486B2AD-192F-43A7-A848-A79B8CC2388D}"/>
    <cellStyle name="Normal 3 3 2 2 2 6 2 2 3" xfId="4588" xr:uid="{A2A58089-1991-4EA5-91FF-B279CEACEE27}"/>
    <cellStyle name="Normal 3 3 2 2 2 6 2 3" xfId="2212" xr:uid="{1135037C-230F-4F82-AFB7-168E98BEB3E6}"/>
    <cellStyle name="Normal 3 3 2 2 2 6 2 3 2" xfId="5380" xr:uid="{ABD6A15C-C3D8-4950-A5C4-396C5D813003}"/>
    <cellStyle name="Normal 3 3 2 2 2 6 2 4" xfId="3796" xr:uid="{4ABDE1F2-2178-4F56-9CDA-623BDE942832}"/>
    <cellStyle name="Normal 3 3 2 2 2 6 3" xfId="1024" xr:uid="{D398FC25-9AEA-4293-A976-36B143FBEB2A}"/>
    <cellStyle name="Normal 3 3 2 2 2 6 3 2" xfId="2608" xr:uid="{25378EB6-5DAA-4FB0-AFA5-8223BDDB88A4}"/>
    <cellStyle name="Normal 3 3 2 2 2 6 3 2 2" xfId="5776" xr:uid="{F96651DF-422C-4F38-BE1A-07D10FB16C72}"/>
    <cellStyle name="Normal 3 3 2 2 2 6 3 3" xfId="4192" xr:uid="{E9B1AC2E-93C2-4F6F-955F-D6B05D063150}"/>
    <cellStyle name="Normal 3 3 2 2 2 6 4" xfId="1816" xr:uid="{ED1D0B34-1817-44D2-9FDF-3FDE7F0E0EEA}"/>
    <cellStyle name="Normal 3 3 2 2 2 6 4 2" xfId="4984" xr:uid="{0C2905E2-009C-4BBF-8FAD-8A741A7D0533}"/>
    <cellStyle name="Normal 3 3 2 2 2 6 5" xfId="3400" xr:uid="{7F971C35-3F39-4062-8AEA-61A2ED811776}"/>
    <cellStyle name="Normal 3 3 2 2 2 7" xfId="430" xr:uid="{9E0AEE18-A3A3-4140-8BC8-D73832B5F119}"/>
    <cellStyle name="Normal 3 3 2 2 2 7 2" xfId="1222" xr:uid="{977822E7-FD4F-48B3-A474-4375D18C822D}"/>
    <cellStyle name="Normal 3 3 2 2 2 7 2 2" xfId="2806" xr:uid="{7971797D-984B-454B-A080-D9314E6EA638}"/>
    <cellStyle name="Normal 3 3 2 2 2 7 2 2 2" xfId="5974" xr:uid="{42E0C4D0-B2F1-4D33-8BF8-6BDC55CDA561}"/>
    <cellStyle name="Normal 3 3 2 2 2 7 2 3" xfId="4390" xr:uid="{50BECEC1-D0AD-4EBB-8851-5F7138709FEF}"/>
    <cellStyle name="Normal 3 3 2 2 2 7 3" xfId="2014" xr:uid="{1CD37D5E-D274-436B-80F0-F3B2DBBBC68D}"/>
    <cellStyle name="Normal 3 3 2 2 2 7 3 2" xfId="5182" xr:uid="{E33DF400-31DC-4A3C-A784-943065CACCA6}"/>
    <cellStyle name="Normal 3 3 2 2 2 7 4" xfId="3598" xr:uid="{F24B89D3-E3F7-4B0D-B855-16C67EE07C9C}"/>
    <cellStyle name="Normal 3 3 2 2 2 8" xfId="826" xr:uid="{9C3E1549-8E2C-4ACA-BFEF-FD3DBE6FD8BF}"/>
    <cellStyle name="Normal 3 3 2 2 2 8 2" xfId="2410" xr:uid="{8F241E37-270B-474F-BE8D-1E64B632F96F}"/>
    <cellStyle name="Normal 3 3 2 2 2 8 2 2" xfId="5578" xr:uid="{0D346C18-CB08-4E63-ACB5-F0E05CB8DE77}"/>
    <cellStyle name="Normal 3 3 2 2 2 8 3" xfId="3994" xr:uid="{2F493E39-B30B-4805-9D86-CC8B1AAC7543}"/>
    <cellStyle name="Normal 3 3 2 2 2 9" xfId="1618" xr:uid="{AAEB3025-F8C3-47AE-A54A-CE5CC30521BA}"/>
    <cellStyle name="Normal 3 3 2 2 2 9 2" xfId="4786" xr:uid="{AC4C5670-6ED3-481F-8FC6-EDF0377BE9D8}"/>
    <cellStyle name="Normal 3 3 2 2 3" xfId="51" xr:uid="{00000000-0005-0000-0000-000035000000}"/>
    <cellStyle name="Normal 3 3 2 2 3 2" xfId="150" xr:uid="{00000000-0005-0000-0000-000036000000}"/>
    <cellStyle name="Normal 3 3 2 2 3 2 2" xfId="348" xr:uid="{5601EE8F-3E44-4F97-BFD7-AE865DC4E5EE}"/>
    <cellStyle name="Normal 3 3 2 2 3 2 2 2" xfId="744" xr:uid="{C9548206-052C-4326-9F3B-D30C08186D6B}"/>
    <cellStyle name="Normal 3 3 2 2 3 2 2 2 2" xfId="1536" xr:uid="{35132F3A-9752-4E5F-AE3A-4F1DF4D6263F}"/>
    <cellStyle name="Normal 3 3 2 2 3 2 2 2 2 2" xfId="3120" xr:uid="{AB7AF0B2-A301-41D6-87C0-A8073AE82C4F}"/>
    <cellStyle name="Normal 3 3 2 2 3 2 2 2 2 2 2" xfId="6288" xr:uid="{14A4E27B-A53F-465F-B610-22F827BF2127}"/>
    <cellStyle name="Normal 3 3 2 2 3 2 2 2 2 3" xfId="4704" xr:uid="{94284376-D5A6-4026-90AA-83873B014EFE}"/>
    <cellStyle name="Normal 3 3 2 2 3 2 2 2 3" xfId="2328" xr:uid="{89716CA5-F16C-49E9-A5A8-444B7628E7DB}"/>
    <cellStyle name="Normal 3 3 2 2 3 2 2 2 3 2" xfId="5496" xr:uid="{8ABDFB21-25BA-41F5-B2F0-8E60CDC60424}"/>
    <cellStyle name="Normal 3 3 2 2 3 2 2 2 4" xfId="3912" xr:uid="{A8D84509-A7DF-4B0C-9E4B-7F6D4C565BFE}"/>
    <cellStyle name="Normal 3 3 2 2 3 2 2 3" xfId="1140" xr:uid="{F3637A2F-0A45-4A5E-B636-DE01AAF0D8DA}"/>
    <cellStyle name="Normal 3 3 2 2 3 2 2 3 2" xfId="2724" xr:uid="{616745BC-E355-4503-BCBA-322D7C1B5671}"/>
    <cellStyle name="Normal 3 3 2 2 3 2 2 3 2 2" xfId="5892" xr:uid="{E2B03736-2C03-44BF-9844-E7A99ACB116C}"/>
    <cellStyle name="Normal 3 3 2 2 3 2 2 3 3" xfId="4308" xr:uid="{06DEE9FA-FB82-4CB5-B0F4-78F0B73F14C5}"/>
    <cellStyle name="Normal 3 3 2 2 3 2 2 4" xfId="1932" xr:uid="{BFD48DFF-7AAA-44B8-95D6-4FDD066E127D}"/>
    <cellStyle name="Normal 3 3 2 2 3 2 2 4 2" xfId="5100" xr:uid="{F488B413-8A37-4750-A0C4-835FC1D1627E}"/>
    <cellStyle name="Normal 3 3 2 2 3 2 2 5" xfId="3516" xr:uid="{8436BD4D-4581-4207-ACC8-FD60F03D7B58}"/>
    <cellStyle name="Normal 3 3 2 2 3 2 3" xfId="546" xr:uid="{E63AD56A-FB80-4F40-AE77-FC5B8E29293F}"/>
    <cellStyle name="Normal 3 3 2 2 3 2 3 2" xfId="1338" xr:uid="{7FA3E8D6-4044-40BE-9008-04D3A7F19267}"/>
    <cellStyle name="Normal 3 3 2 2 3 2 3 2 2" xfId="2922" xr:uid="{50BC5318-84C9-47C3-B750-1EBADA429775}"/>
    <cellStyle name="Normal 3 3 2 2 3 2 3 2 2 2" xfId="6090" xr:uid="{6EDA9091-A8C0-4BB2-8FFE-EC66705EEB9D}"/>
    <cellStyle name="Normal 3 3 2 2 3 2 3 2 3" xfId="4506" xr:uid="{7009E4E8-2590-4F10-9BE9-98ED981627DB}"/>
    <cellStyle name="Normal 3 3 2 2 3 2 3 3" xfId="2130" xr:uid="{534D631B-DBBA-482E-8473-39B9B310914C}"/>
    <cellStyle name="Normal 3 3 2 2 3 2 3 3 2" xfId="5298" xr:uid="{A067DAE4-E934-467E-B2E8-BA666E61736F}"/>
    <cellStyle name="Normal 3 3 2 2 3 2 3 4" xfId="3714" xr:uid="{F12581CB-21AC-4587-8917-145658BE3279}"/>
    <cellStyle name="Normal 3 3 2 2 3 2 4" xfId="942" xr:uid="{CDE5471C-F6F0-4BEA-9AFC-23C8346C410C}"/>
    <cellStyle name="Normal 3 3 2 2 3 2 4 2" xfId="2526" xr:uid="{0A5928BE-DFD6-41D4-A167-B4348264973D}"/>
    <cellStyle name="Normal 3 3 2 2 3 2 4 2 2" xfId="5694" xr:uid="{F927E887-6A4B-4BA7-9B29-A3FC318B814E}"/>
    <cellStyle name="Normal 3 3 2 2 3 2 4 3" xfId="4110" xr:uid="{F21AE755-C68E-4768-A286-4C43EF2278B5}"/>
    <cellStyle name="Normal 3 3 2 2 3 2 5" xfId="1734" xr:uid="{78AF0E26-292C-4A32-A16C-B60427AD2622}"/>
    <cellStyle name="Normal 3 3 2 2 3 2 5 2" xfId="4902" xr:uid="{A1785818-A319-4D37-AD50-08B415F9DF35}"/>
    <cellStyle name="Normal 3 3 2 2 3 2 6" xfId="3318" xr:uid="{0DB1F9F0-9799-49C8-87F5-233A1926BFD6}"/>
    <cellStyle name="Normal 3 3 2 2 3 3" xfId="249" xr:uid="{DA97DF6E-DF6E-444D-8AD9-F846FBE9060D}"/>
    <cellStyle name="Normal 3 3 2 2 3 3 2" xfId="645" xr:uid="{7C1B2EC5-99E9-473B-B27B-C9D946EAC763}"/>
    <cellStyle name="Normal 3 3 2 2 3 3 2 2" xfId="1437" xr:uid="{EFFE390C-9AA6-4FA3-8C5F-6B928400B814}"/>
    <cellStyle name="Normal 3 3 2 2 3 3 2 2 2" xfId="3021" xr:uid="{DA62867F-4843-4373-A63B-AB5BB20BC3F9}"/>
    <cellStyle name="Normal 3 3 2 2 3 3 2 2 2 2" xfId="6189" xr:uid="{11996C32-A53B-4C65-A32C-931DDAB91536}"/>
    <cellStyle name="Normal 3 3 2 2 3 3 2 2 3" xfId="4605" xr:uid="{BC12BD35-8778-4945-95BA-065AF165A576}"/>
    <cellStyle name="Normal 3 3 2 2 3 3 2 3" xfId="2229" xr:uid="{FDFE88F4-0022-4C21-AEBE-32E6B8C745D7}"/>
    <cellStyle name="Normal 3 3 2 2 3 3 2 3 2" xfId="5397" xr:uid="{4E888A89-490C-4F1F-AC94-046FE80DEB40}"/>
    <cellStyle name="Normal 3 3 2 2 3 3 2 4" xfId="3813" xr:uid="{D99AD16D-BC2A-41B7-BE0F-0BFB1CAFE791}"/>
    <cellStyle name="Normal 3 3 2 2 3 3 3" xfId="1041" xr:uid="{3618CF7F-950F-4816-B25B-3AB377858ADE}"/>
    <cellStyle name="Normal 3 3 2 2 3 3 3 2" xfId="2625" xr:uid="{EF0F2FEE-4690-48A7-A560-7410079902CC}"/>
    <cellStyle name="Normal 3 3 2 2 3 3 3 2 2" xfId="5793" xr:uid="{2C62CA4B-9DC4-4061-8C9D-F51EA8D7778C}"/>
    <cellStyle name="Normal 3 3 2 2 3 3 3 3" xfId="4209" xr:uid="{22693DA3-5123-4425-A1B3-90FA1BDD05A4}"/>
    <cellStyle name="Normal 3 3 2 2 3 3 4" xfId="1833" xr:uid="{38D3C345-A740-46BD-9806-2D1503EAADCC}"/>
    <cellStyle name="Normal 3 3 2 2 3 3 4 2" xfId="5001" xr:uid="{D218A168-37CD-412C-A085-F6B39A89ADD2}"/>
    <cellStyle name="Normal 3 3 2 2 3 3 5" xfId="3417" xr:uid="{BD63E92E-6BD3-4B12-B3E4-FBF6970FF7D4}"/>
    <cellStyle name="Normal 3 3 2 2 3 4" xfId="447" xr:uid="{DE567170-3BEC-4D73-938D-180EA6FE8885}"/>
    <cellStyle name="Normal 3 3 2 2 3 4 2" xfId="1239" xr:uid="{DD3132CC-FD5F-49D3-87BD-050828A4B68D}"/>
    <cellStyle name="Normal 3 3 2 2 3 4 2 2" xfId="2823" xr:uid="{D91B7FA4-82CF-423C-955B-853D9D13F5C6}"/>
    <cellStyle name="Normal 3 3 2 2 3 4 2 2 2" xfId="5991" xr:uid="{607890FB-354F-454A-9F9D-D4EA6E8CB628}"/>
    <cellStyle name="Normal 3 3 2 2 3 4 2 3" xfId="4407" xr:uid="{EB04853D-D833-4214-9004-A7A0C0A1C5F0}"/>
    <cellStyle name="Normal 3 3 2 2 3 4 3" xfId="2031" xr:uid="{8CF78932-CEF9-49CA-B61C-6C9A2DFF88C3}"/>
    <cellStyle name="Normal 3 3 2 2 3 4 3 2" xfId="5199" xr:uid="{10F01759-0A37-40EF-ACB7-A65B49D4EC67}"/>
    <cellStyle name="Normal 3 3 2 2 3 4 4" xfId="3615" xr:uid="{81271F57-AFC1-4D45-8EFA-19FAB38F7683}"/>
    <cellStyle name="Normal 3 3 2 2 3 5" xfId="843" xr:uid="{A5390631-B905-43C2-A9E8-3E2F26D78D25}"/>
    <cellStyle name="Normal 3 3 2 2 3 5 2" xfId="2427" xr:uid="{2D57903B-C7EE-4836-B890-EDBFDD40EB71}"/>
    <cellStyle name="Normal 3 3 2 2 3 5 2 2" xfId="5595" xr:uid="{3E8BCB97-A25B-4FF2-A084-460B5B43827B}"/>
    <cellStyle name="Normal 3 3 2 2 3 5 3" xfId="4011" xr:uid="{B9A42408-4795-4AD8-B93B-3D8674F7E4C2}"/>
    <cellStyle name="Normal 3 3 2 2 3 6" xfId="1635" xr:uid="{631B3645-7589-4D1A-BD6F-039E59F788BD}"/>
    <cellStyle name="Normal 3 3 2 2 3 6 2" xfId="4803" xr:uid="{35872B5B-B918-4919-A516-EF727FC093F7}"/>
    <cellStyle name="Normal 3 3 2 2 3 7" xfId="3219" xr:uid="{5EF8B02D-971D-42A0-B3F4-ABA422C3C741}"/>
    <cellStyle name="Normal 3 3 2 2 4" xfId="71" xr:uid="{00000000-0005-0000-0000-000037000000}"/>
    <cellStyle name="Normal 3 3 2 2 4 2" xfId="170" xr:uid="{00000000-0005-0000-0000-000038000000}"/>
    <cellStyle name="Normal 3 3 2 2 4 2 2" xfId="368" xr:uid="{F3DD2071-1D5E-49B4-9B7F-48AA5C29BB12}"/>
    <cellStyle name="Normal 3 3 2 2 4 2 2 2" xfId="764" xr:uid="{6E2168A5-F6BC-472D-9AFC-1FDB1CDEDD08}"/>
    <cellStyle name="Normal 3 3 2 2 4 2 2 2 2" xfId="1556" xr:uid="{A8F064AA-9FF1-4B45-A033-996460210E53}"/>
    <cellStyle name="Normal 3 3 2 2 4 2 2 2 2 2" xfId="3140" xr:uid="{A43244BB-8DAC-4A15-B3EA-D8E8E26A4C7F}"/>
    <cellStyle name="Normal 3 3 2 2 4 2 2 2 2 2 2" xfId="6308" xr:uid="{167556E9-4EE4-4620-96A6-F84F224F8011}"/>
    <cellStyle name="Normal 3 3 2 2 4 2 2 2 2 3" xfId="4724" xr:uid="{07C12A1F-59D1-48AF-BC9C-ACE1DEF62522}"/>
    <cellStyle name="Normal 3 3 2 2 4 2 2 2 3" xfId="2348" xr:uid="{CE0D8BDC-0AD2-40FA-937E-35649205D91B}"/>
    <cellStyle name="Normal 3 3 2 2 4 2 2 2 3 2" xfId="5516" xr:uid="{C80C1866-EEE7-43B7-91BA-E4381AE04BE8}"/>
    <cellStyle name="Normal 3 3 2 2 4 2 2 2 4" xfId="3932" xr:uid="{0FE59D20-ECEF-4360-B9B9-089FF54B422C}"/>
    <cellStyle name="Normal 3 3 2 2 4 2 2 3" xfId="1160" xr:uid="{23688738-00B0-4EC3-83B4-85E9DA065D99}"/>
    <cellStyle name="Normal 3 3 2 2 4 2 2 3 2" xfId="2744" xr:uid="{F054211F-3CB2-4289-AFC7-3D0938F45128}"/>
    <cellStyle name="Normal 3 3 2 2 4 2 2 3 2 2" xfId="5912" xr:uid="{5AE7F866-3A5D-4E75-BC74-48B1510408B6}"/>
    <cellStyle name="Normal 3 3 2 2 4 2 2 3 3" xfId="4328" xr:uid="{6E24616D-518D-434B-81F4-B9C4A120753F}"/>
    <cellStyle name="Normal 3 3 2 2 4 2 2 4" xfId="1952" xr:uid="{ED486B90-A5C2-4DD6-B59C-01DB22274FB1}"/>
    <cellStyle name="Normal 3 3 2 2 4 2 2 4 2" xfId="5120" xr:uid="{D83C18C5-1CF8-4D31-9DC7-CB37DF6EB819}"/>
    <cellStyle name="Normal 3 3 2 2 4 2 2 5" xfId="3536" xr:uid="{73424851-7A1F-4D14-8EF6-D860BE1D67CF}"/>
    <cellStyle name="Normal 3 3 2 2 4 2 3" xfId="566" xr:uid="{54255BEA-84D0-44A2-8502-604EED1B5E12}"/>
    <cellStyle name="Normal 3 3 2 2 4 2 3 2" xfId="1358" xr:uid="{4D0547A4-AB49-4DCF-B554-5744850FD40F}"/>
    <cellStyle name="Normal 3 3 2 2 4 2 3 2 2" xfId="2942" xr:uid="{9C13E3F2-342B-424A-9051-BEF34AF54BA1}"/>
    <cellStyle name="Normal 3 3 2 2 4 2 3 2 2 2" xfId="6110" xr:uid="{90F3BC60-1A42-488C-A819-47B054D14C0B}"/>
    <cellStyle name="Normal 3 3 2 2 4 2 3 2 3" xfId="4526" xr:uid="{31C49F23-E620-4FD0-A970-601275EB3183}"/>
    <cellStyle name="Normal 3 3 2 2 4 2 3 3" xfId="2150" xr:uid="{36131A6C-3AE2-407E-B030-3F8EEACCA090}"/>
    <cellStyle name="Normal 3 3 2 2 4 2 3 3 2" xfId="5318" xr:uid="{92985D23-F5C4-477F-855D-F17EFF25A823}"/>
    <cellStyle name="Normal 3 3 2 2 4 2 3 4" xfId="3734" xr:uid="{62A0ADFE-B0FD-43A5-A146-0A2A4E192151}"/>
    <cellStyle name="Normal 3 3 2 2 4 2 4" xfId="962" xr:uid="{5E199739-D902-4814-AF8E-38604E6691CF}"/>
    <cellStyle name="Normal 3 3 2 2 4 2 4 2" xfId="2546" xr:uid="{7BAFF9B4-3A01-4941-89FE-E1C41B952823}"/>
    <cellStyle name="Normal 3 3 2 2 4 2 4 2 2" xfId="5714" xr:uid="{D5573FAB-75F4-419C-825C-4DFA93B2105A}"/>
    <cellStyle name="Normal 3 3 2 2 4 2 4 3" xfId="4130" xr:uid="{E6149436-07D4-4DF5-B5FB-7249E339D39D}"/>
    <cellStyle name="Normal 3 3 2 2 4 2 5" xfId="1754" xr:uid="{9B430486-98E8-436E-8191-28F82D656327}"/>
    <cellStyle name="Normal 3 3 2 2 4 2 5 2" xfId="4922" xr:uid="{B2C9D32B-ACC8-421C-BC2C-4631C9389445}"/>
    <cellStyle name="Normal 3 3 2 2 4 2 6" xfId="3338" xr:uid="{1BB1C9F3-6C20-46A8-992F-B3702065F87E}"/>
    <cellStyle name="Normal 3 3 2 2 4 3" xfId="269" xr:uid="{857C8B01-7717-4428-97D9-B0657ED63FE9}"/>
    <cellStyle name="Normal 3 3 2 2 4 3 2" xfId="665" xr:uid="{7B55FD5E-05F9-450B-B362-7D9D9CAECD70}"/>
    <cellStyle name="Normal 3 3 2 2 4 3 2 2" xfId="1457" xr:uid="{41322872-E59E-4EC2-A251-21EF03ADA3C3}"/>
    <cellStyle name="Normal 3 3 2 2 4 3 2 2 2" xfId="3041" xr:uid="{DF43BFBF-A96D-439B-BC59-0AA2B86B7DE6}"/>
    <cellStyle name="Normal 3 3 2 2 4 3 2 2 2 2" xfId="6209" xr:uid="{93A5BBAC-DDBE-4EA8-8F85-EA447B5B72F1}"/>
    <cellStyle name="Normal 3 3 2 2 4 3 2 2 3" xfId="4625" xr:uid="{F08DC402-C01F-4DAE-B9EF-7C96E2391DE9}"/>
    <cellStyle name="Normal 3 3 2 2 4 3 2 3" xfId="2249" xr:uid="{8BB68FC8-EF4B-4222-84BB-D46BCF2BC0F0}"/>
    <cellStyle name="Normal 3 3 2 2 4 3 2 3 2" xfId="5417" xr:uid="{11E72B9F-9361-481F-9076-BABAD3025EEA}"/>
    <cellStyle name="Normal 3 3 2 2 4 3 2 4" xfId="3833" xr:uid="{7B02AFD7-EBF2-4FA7-930A-8659FEC0B28D}"/>
    <cellStyle name="Normal 3 3 2 2 4 3 3" xfId="1061" xr:uid="{256055AD-B76E-4C1C-A913-DAC8D277594B}"/>
    <cellStyle name="Normal 3 3 2 2 4 3 3 2" xfId="2645" xr:uid="{53E3C4C0-B507-4B6C-9CB1-378FE439E83A}"/>
    <cellStyle name="Normal 3 3 2 2 4 3 3 2 2" xfId="5813" xr:uid="{88435146-28F8-476A-8E75-13A150ED0F7E}"/>
    <cellStyle name="Normal 3 3 2 2 4 3 3 3" xfId="4229" xr:uid="{058CC8A3-14AB-49B4-8E41-FE8A501D45A6}"/>
    <cellStyle name="Normal 3 3 2 2 4 3 4" xfId="1853" xr:uid="{4A6B39FB-D7EB-4E16-AEA6-6288D12DB1BF}"/>
    <cellStyle name="Normal 3 3 2 2 4 3 4 2" xfId="5021" xr:uid="{CCDE15F6-B2EE-4485-A113-CE0CB3D0AE78}"/>
    <cellStyle name="Normal 3 3 2 2 4 3 5" xfId="3437" xr:uid="{FF97F7DF-57E4-4A22-A1A4-E73A7216811F}"/>
    <cellStyle name="Normal 3 3 2 2 4 4" xfId="467" xr:uid="{F6B56503-A210-44EE-93E0-EA5E0D8D21AE}"/>
    <cellStyle name="Normal 3 3 2 2 4 4 2" xfId="1259" xr:uid="{F45E07C1-C22C-4170-B722-514B822A0458}"/>
    <cellStyle name="Normal 3 3 2 2 4 4 2 2" xfId="2843" xr:uid="{3E49B297-C23A-4B61-9B8D-FB6734CDF81D}"/>
    <cellStyle name="Normal 3 3 2 2 4 4 2 2 2" xfId="6011" xr:uid="{002C4600-CF76-46FC-99FC-90489B4388AD}"/>
    <cellStyle name="Normal 3 3 2 2 4 4 2 3" xfId="4427" xr:uid="{DDB037C5-D1AB-4BDF-B1EA-9D535AA72CF4}"/>
    <cellStyle name="Normal 3 3 2 2 4 4 3" xfId="2051" xr:uid="{0AD52FD5-C339-4563-AF21-9C0F3C92EAC9}"/>
    <cellStyle name="Normal 3 3 2 2 4 4 3 2" xfId="5219" xr:uid="{2927ED5F-B5FE-4F4A-9E12-631491E312E6}"/>
    <cellStyle name="Normal 3 3 2 2 4 4 4" xfId="3635" xr:uid="{EA35B2B5-93B1-4205-A5FD-F85AAE8E69D1}"/>
    <cellStyle name="Normal 3 3 2 2 4 5" xfId="863" xr:uid="{9CDB6EB4-3A08-40F4-B189-C99DAF3F43DB}"/>
    <cellStyle name="Normal 3 3 2 2 4 5 2" xfId="2447" xr:uid="{BB72B3D6-8512-416A-A865-5866EE91BCEB}"/>
    <cellStyle name="Normal 3 3 2 2 4 5 2 2" xfId="5615" xr:uid="{81A4BF2F-9FB0-44B2-B632-3AE9698A2EE2}"/>
    <cellStyle name="Normal 3 3 2 2 4 5 3" xfId="4031" xr:uid="{55206C74-5E8C-47B8-84DE-A4360A292B0C}"/>
    <cellStyle name="Normal 3 3 2 2 4 6" xfId="1655" xr:uid="{08CC5C55-0FBD-49C6-AB64-1BABBC640DC2}"/>
    <cellStyle name="Normal 3 3 2 2 4 6 2" xfId="4823" xr:uid="{CB963653-5B6E-4A5F-A643-596466EF96C4}"/>
    <cellStyle name="Normal 3 3 2 2 4 7" xfId="3239" xr:uid="{3ED3E6B4-A36E-4755-808E-5F3B90790BD3}"/>
    <cellStyle name="Normal 3 3 2 2 5" xfId="97" xr:uid="{00000000-0005-0000-0000-000039000000}"/>
    <cellStyle name="Normal 3 3 2 2 5 2" xfId="196" xr:uid="{00000000-0005-0000-0000-00003A000000}"/>
    <cellStyle name="Normal 3 3 2 2 5 2 2" xfId="394" xr:uid="{E9CAD735-03D8-4D1C-A445-DFF8D4581D28}"/>
    <cellStyle name="Normal 3 3 2 2 5 2 2 2" xfId="790" xr:uid="{2B4D1BE8-2B61-4203-BA05-61ECF6391E41}"/>
    <cellStyle name="Normal 3 3 2 2 5 2 2 2 2" xfId="1582" xr:uid="{FE08D89F-6C31-496E-858A-93971E10F598}"/>
    <cellStyle name="Normal 3 3 2 2 5 2 2 2 2 2" xfId="3166" xr:uid="{83DC01F2-0BE3-4896-B8A0-A0047EC2D321}"/>
    <cellStyle name="Normal 3 3 2 2 5 2 2 2 2 2 2" xfId="6334" xr:uid="{4C9628CF-9BC0-4761-9EDC-89AB99FE3927}"/>
    <cellStyle name="Normal 3 3 2 2 5 2 2 2 2 3" xfId="4750" xr:uid="{CE58BC53-6C33-491C-9850-D8EED0867252}"/>
    <cellStyle name="Normal 3 3 2 2 5 2 2 2 3" xfId="2374" xr:uid="{894789A2-AD2E-422C-9BCF-1A308626E24E}"/>
    <cellStyle name="Normal 3 3 2 2 5 2 2 2 3 2" xfId="5542" xr:uid="{F458C3FD-C1AD-4EE8-8D98-E1456164ED77}"/>
    <cellStyle name="Normal 3 3 2 2 5 2 2 2 4" xfId="3958" xr:uid="{A148F894-6795-43D1-AE1E-505655776E50}"/>
    <cellStyle name="Normal 3 3 2 2 5 2 2 3" xfId="1186" xr:uid="{9A910F1C-1B43-4425-84ED-21D67084826E}"/>
    <cellStyle name="Normal 3 3 2 2 5 2 2 3 2" xfId="2770" xr:uid="{00DC92A4-81CE-4D8A-B7AF-9BA842F07801}"/>
    <cellStyle name="Normal 3 3 2 2 5 2 2 3 2 2" xfId="5938" xr:uid="{EE53EEB5-DDAC-4DCD-B89C-7051F22AE3E7}"/>
    <cellStyle name="Normal 3 3 2 2 5 2 2 3 3" xfId="4354" xr:uid="{D39F611A-2ECD-4A93-8910-8CCA8FE282ED}"/>
    <cellStyle name="Normal 3 3 2 2 5 2 2 4" xfId="1978" xr:uid="{402D5CD3-C706-4077-89C7-8F8F847FF660}"/>
    <cellStyle name="Normal 3 3 2 2 5 2 2 4 2" xfId="5146" xr:uid="{480D7F90-69BA-43AA-8CDF-F1E0D080C1C8}"/>
    <cellStyle name="Normal 3 3 2 2 5 2 2 5" xfId="3562" xr:uid="{0A0B318D-2D9C-4181-90CF-B696DCFBC18A}"/>
    <cellStyle name="Normal 3 3 2 2 5 2 3" xfId="592" xr:uid="{AFDABD3A-9DA7-4ADA-8FA1-333688BC17C4}"/>
    <cellStyle name="Normal 3 3 2 2 5 2 3 2" xfId="1384" xr:uid="{BB268BFE-8CFA-4206-8E80-AA5FB91260F0}"/>
    <cellStyle name="Normal 3 3 2 2 5 2 3 2 2" xfId="2968" xr:uid="{44C1ACF6-F58F-4B20-9973-085005E79DD5}"/>
    <cellStyle name="Normal 3 3 2 2 5 2 3 2 2 2" xfId="6136" xr:uid="{DC03049C-6ECD-41F8-8B44-F66154313E16}"/>
    <cellStyle name="Normal 3 3 2 2 5 2 3 2 3" xfId="4552" xr:uid="{BE21E8CA-E221-4E8C-8C7E-F97D2D72BF48}"/>
    <cellStyle name="Normal 3 3 2 2 5 2 3 3" xfId="2176" xr:uid="{A00FCF3F-1D4A-4170-BD7A-D6D95A1B5EEB}"/>
    <cellStyle name="Normal 3 3 2 2 5 2 3 3 2" xfId="5344" xr:uid="{E3E67355-8A8F-4FE8-99FC-D4B1F8A26A39}"/>
    <cellStyle name="Normal 3 3 2 2 5 2 3 4" xfId="3760" xr:uid="{C551A2A6-AAAF-4D52-AE88-E736919948A9}"/>
    <cellStyle name="Normal 3 3 2 2 5 2 4" xfId="988" xr:uid="{467E58B4-36C4-41D3-9891-23E4BECE20D9}"/>
    <cellStyle name="Normal 3 3 2 2 5 2 4 2" xfId="2572" xr:uid="{443214F8-0A5F-45B3-8BC2-6E016B592B1B}"/>
    <cellStyle name="Normal 3 3 2 2 5 2 4 2 2" xfId="5740" xr:uid="{C33753B3-4AE1-42C1-AF8B-88B529F56F71}"/>
    <cellStyle name="Normal 3 3 2 2 5 2 4 3" xfId="4156" xr:uid="{D3FB64B2-AAAF-499D-B349-33630DCDB689}"/>
    <cellStyle name="Normal 3 3 2 2 5 2 5" xfId="1780" xr:uid="{ED5C4E13-5D8E-40F3-A1F0-D9B3C0F359C3}"/>
    <cellStyle name="Normal 3 3 2 2 5 2 5 2" xfId="4948" xr:uid="{AA375725-BA1E-425B-851A-8E1AAB40C997}"/>
    <cellStyle name="Normal 3 3 2 2 5 2 6" xfId="3364" xr:uid="{4864C441-C1D7-4E5A-A358-372CA1BA1782}"/>
    <cellStyle name="Normal 3 3 2 2 5 3" xfId="295" xr:uid="{846EC034-DCAF-4C22-BCE0-140EB1832CEF}"/>
    <cellStyle name="Normal 3 3 2 2 5 3 2" xfId="691" xr:uid="{0A610B3F-BBE1-47DA-B2C9-D37FAF547C8C}"/>
    <cellStyle name="Normal 3 3 2 2 5 3 2 2" xfId="1483" xr:uid="{61104B2D-BE4D-4014-B582-2D47300C9221}"/>
    <cellStyle name="Normal 3 3 2 2 5 3 2 2 2" xfId="3067" xr:uid="{F87E9285-89AC-483A-B20F-6D2232C8058F}"/>
    <cellStyle name="Normal 3 3 2 2 5 3 2 2 2 2" xfId="6235" xr:uid="{93F7F06E-B439-4263-B877-5CD1AE2236F7}"/>
    <cellStyle name="Normal 3 3 2 2 5 3 2 2 3" xfId="4651" xr:uid="{4A1239F7-32FE-4594-9D5D-BFA0D01206CE}"/>
    <cellStyle name="Normal 3 3 2 2 5 3 2 3" xfId="2275" xr:uid="{A33F2883-A2D4-4DDA-82E8-1796123C23C1}"/>
    <cellStyle name="Normal 3 3 2 2 5 3 2 3 2" xfId="5443" xr:uid="{7478E2D5-F6E2-430C-8946-8FDCF9E96003}"/>
    <cellStyle name="Normal 3 3 2 2 5 3 2 4" xfId="3859" xr:uid="{5391FC85-13D4-4E5F-8057-5C31929D083A}"/>
    <cellStyle name="Normal 3 3 2 2 5 3 3" xfId="1087" xr:uid="{09D81D2B-D97C-44D4-88F5-92B35FA08FAB}"/>
    <cellStyle name="Normal 3 3 2 2 5 3 3 2" xfId="2671" xr:uid="{875009A2-3451-49AF-A909-4A1B025EDE08}"/>
    <cellStyle name="Normal 3 3 2 2 5 3 3 2 2" xfId="5839" xr:uid="{DCB761AF-E9F3-4F79-901B-D9B0BA0424F8}"/>
    <cellStyle name="Normal 3 3 2 2 5 3 3 3" xfId="4255" xr:uid="{0E6C4C8A-B106-4270-BEAE-9964086C874B}"/>
    <cellStyle name="Normal 3 3 2 2 5 3 4" xfId="1879" xr:uid="{2666ADF9-2B82-4FDA-B8C4-8D73C152E270}"/>
    <cellStyle name="Normal 3 3 2 2 5 3 4 2" xfId="5047" xr:uid="{E7C5E60F-23DF-4FDF-AFAF-4224BF6FD558}"/>
    <cellStyle name="Normal 3 3 2 2 5 3 5" xfId="3463" xr:uid="{7741B93A-846E-4521-9A33-24089CA7DFE7}"/>
    <cellStyle name="Normal 3 3 2 2 5 4" xfId="493" xr:uid="{7F3D564C-0BC9-480B-AF3E-A89BC526C517}"/>
    <cellStyle name="Normal 3 3 2 2 5 4 2" xfId="1285" xr:uid="{02DE3E0B-C086-4736-8551-E516863256ED}"/>
    <cellStyle name="Normal 3 3 2 2 5 4 2 2" xfId="2869" xr:uid="{18E9A72E-88AD-4ABE-BD81-D399EB54B08A}"/>
    <cellStyle name="Normal 3 3 2 2 5 4 2 2 2" xfId="6037" xr:uid="{438EC149-283C-44E5-96B5-10D334B84BA8}"/>
    <cellStyle name="Normal 3 3 2 2 5 4 2 3" xfId="4453" xr:uid="{C23CAB38-02E3-45DE-ABD6-8FD79A81CC6F}"/>
    <cellStyle name="Normal 3 3 2 2 5 4 3" xfId="2077" xr:uid="{BB876A34-D7BF-4602-872B-7E9783DC5B14}"/>
    <cellStyle name="Normal 3 3 2 2 5 4 3 2" xfId="5245" xr:uid="{0B4712AB-2D2C-4304-A887-F3077C1A76E2}"/>
    <cellStyle name="Normal 3 3 2 2 5 4 4" xfId="3661" xr:uid="{CE970E9F-8E58-4395-AD80-4DC3B965BD34}"/>
    <cellStyle name="Normal 3 3 2 2 5 5" xfId="889" xr:uid="{5390010E-CAD3-4C86-997B-E7266559EC83}"/>
    <cellStyle name="Normal 3 3 2 2 5 5 2" xfId="2473" xr:uid="{EEFA7A46-87E7-42B0-BFD0-6C6DD0EF7FA1}"/>
    <cellStyle name="Normal 3 3 2 2 5 5 2 2" xfId="5641" xr:uid="{636F009C-7D0D-46AA-8C10-2E621DBC9B94}"/>
    <cellStyle name="Normal 3 3 2 2 5 5 3" xfId="4057" xr:uid="{1B92F60D-CAB9-462B-9EE7-8AE6BE5065CC}"/>
    <cellStyle name="Normal 3 3 2 2 5 6" xfId="1681" xr:uid="{4C855E4F-D621-4C94-93B4-F0265458D6F1}"/>
    <cellStyle name="Normal 3 3 2 2 5 6 2" xfId="4849" xr:uid="{1E9E0F0D-D520-4FFB-B244-0FDFEE30D9D2}"/>
    <cellStyle name="Normal 3 3 2 2 5 7" xfId="3265" xr:uid="{09B9A7F9-7DDF-48B2-9AB8-DB5C28DC8DC1}"/>
    <cellStyle name="Normal 3 3 2 2 6" xfId="130" xr:uid="{00000000-0005-0000-0000-00003B000000}"/>
    <cellStyle name="Normal 3 3 2 2 6 2" xfId="328" xr:uid="{1B1B47EE-5B6A-4615-8AC1-0A058F3E0017}"/>
    <cellStyle name="Normal 3 3 2 2 6 2 2" xfId="724" xr:uid="{32EC7DD7-BE24-4865-AE25-21E641B60832}"/>
    <cellStyle name="Normal 3 3 2 2 6 2 2 2" xfId="1516" xr:uid="{CF05A120-51F0-4476-AB0D-06424A7A1668}"/>
    <cellStyle name="Normal 3 3 2 2 6 2 2 2 2" xfId="3100" xr:uid="{7FC710B8-3100-46FD-828D-F7DB4E663BFA}"/>
    <cellStyle name="Normal 3 3 2 2 6 2 2 2 2 2" xfId="6268" xr:uid="{38BBCB32-B712-44E4-A36C-10C9F7D36AF2}"/>
    <cellStyle name="Normal 3 3 2 2 6 2 2 2 3" xfId="4684" xr:uid="{C1755470-DF34-4F4B-87A2-7AB2CD5739CF}"/>
    <cellStyle name="Normal 3 3 2 2 6 2 2 3" xfId="2308" xr:uid="{D4027991-3C37-463B-B7B1-CE4B58964B3E}"/>
    <cellStyle name="Normal 3 3 2 2 6 2 2 3 2" xfId="5476" xr:uid="{3C5FB0BA-339A-40FA-877B-4BB947D65DBE}"/>
    <cellStyle name="Normal 3 3 2 2 6 2 2 4" xfId="3892" xr:uid="{3B368E24-3FD0-40DA-9645-C10E885DCC21}"/>
    <cellStyle name="Normal 3 3 2 2 6 2 3" xfId="1120" xr:uid="{DF40380D-F6ED-4866-91F1-94F126DE9F73}"/>
    <cellStyle name="Normal 3 3 2 2 6 2 3 2" xfId="2704" xr:uid="{FCCD9AE4-B5C9-4DEC-9054-DA8A31F45406}"/>
    <cellStyle name="Normal 3 3 2 2 6 2 3 2 2" xfId="5872" xr:uid="{10D1B513-2670-4E98-B23E-C2BA66023E43}"/>
    <cellStyle name="Normal 3 3 2 2 6 2 3 3" xfId="4288" xr:uid="{A6FBFE2A-11D8-4491-ADFD-17027E2E2E8B}"/>
    <cellStyle name="Normal 3 3 2 2 6 2 4" xfId="1912" xr:uid="{660412F3-8CBC-4DC7-A0FD-2745E6462A60}"/>
    <cellStyle name="Normal 3 3 2 2 6 2 4 2" xfId="5080" xr:uid="{D642D1AB-FC01-4659-A538-5CAF1D31FE89}"/>
    <cellStyle name="Normal 3 3 2 2 6 2 5" xfId="3496" xr:uid="{A4C1F84F-97E8-489A-99B4-B125E84DF994}"/>
    <cellStyle name="Normal 3 3 2 2 6 3" xfId="526" xr:uid="{0A7632D9-9EA2-46CB-9F9E-F274625C6CB6}"/>
    <cellStyle name="Normal 3 3 2 2 6 3 2" xfId="1318" xr:uid="{CE88743D-51B1-46A2-92E7-6C2E978E3F75}"/>
    <cellStyle name="Normal 3 3 2 2 6 3 2 2" xfId="2902" xr:uid="{3344FE84-F868-4038-A6E9-1680735AB351}"/>
    <cellStyle name="Normal 3 3 2 2 6 3 2 2 2" xfId="6070" xr:uid="{C71329FB-7700-4F5A-9CE5-C837AA7AA616}"/>
    <cellStyle name="Normal 3 3 2 2 6 3 2 3" xfId="4486" xr:uid="{1E017B18-3609-45D7-9729-97B16E3699E4}"/>
    <cellStyle name="Normal 3 3 2 2 6 3 3" xfId="2110" xr:uid="{F10DB600-AE0B-4DA3-9544-AB45A7862131}"/>
    <cellStyle name="Normal 3 3 2 2 6 3 3 2" xfId="5278" xr:uid="{61C8DE01-EC83-479B-96FA-6B0AE1FC2B88}"/>
    <cellStyle name="Normal 3 3 2 2 6 3 4" xfId="3694" xr:uid="{D7F6C28F-440F-403F-B706-6F5B7C0D5737}"/>
    <cellStyle name="Normal 3 3 2 2 6 4" xfId="922" xr:uid="{6D22E16B-C502-476E-ADAC-F4E0C7ECF3D8}"/>
    <cellStyle name="Normal 3 3 2 2 6 4 2" xfId="2506" xr:uid="{E13CCC0B-0CEE-49F2-89D7-D8C5CE610AA3}"/>
    <cellStyle name="Normal 3 3 2 2 6 4 2 2" xfId="5674" xr:uid="{C43DCF0F-C40A-498C-87D5-3CC3F12D8C05}"/>
    <cellStyle name="Normal 3 3 2 2 6 4 3" xfId="4090" xr:uid="{26E0F358-D402-449D-9E9E-C743378B3311}"/>
    <cellStyle name="Normal 3 3 2 2 6 5" xfId="1714" xr:uid="{5DEDAB3B-1AE9-4B90-B959-65FE897A58A3}"/>
    <cellStyle name="Normal 3 3 2 2 6 5 2" xfId="4882" xr:uid="{80F31355-F054-48B8-AEA7-304B257EECE4}"/>
    <cellStyle name="Normal 3 3 2 2 6 6" xfId="3298" xr:uid="{A4E5DF86-CE41-4821-88A9-816CA52431E9}"/>
    <cellStyle name="Normal 3 3 2 2 7" xfId="229" xr:uid="{DBDFD894-86B6-4476-803F-85EB0E344DC7}"/>
    <cellStyle name="Normal 3 3 2 2 7 2" xfId="625" xr:uid="{202ED509-08D0-45E7-A7A0-111414913180}"/>
    <cellStyle name="Normal 3 3 2 2 7 2 2" xfId="1417" xr:uid="{6F86B368-A94B-4661-8B2A-C167C65DD17E}"/>
    <cellStyle name="Normal 3 3 2 2 7 2 2 2" xfId="3001" xr:uid="{FA77334B-DD62-481A-9E46-37349CF24D29}"/>
    <cellStyle name="Normal 3 3 2 2 7 2 2 2 2" xfId="6169" xr:uid="{1D69B44B-DB7D-4C08-AC45-577799B7ED2F}"/>
    <cellStyle name="Normal 3 3 2 2 7 2 2 3" xfId="4585" xr:uid="{D5DC9759-616F-4C99-B4F2-D081A80502D7}"/>
    <cellStyle name="Normal 3 3 2 2 7 2 3" xfId="2209" xr:uid="{B789FDD9-767C-4238-9EE8-3F5499984654}"/>
    <cellStyle name="Normal 3 3 2 2 7 2 3 2" xfId="5377" xr:uid="{BC504A76-5E9B-474B-8E98-43DE8145D53B}"/>
    <cellStyle name="Normal 3 3 2 2 7 2 4" xfId="3793" xr:uid="{AB682420-CCB8-442C-8B04-7A8634D2BFD0}"/>
    <cellStyle name="Normal 3 3 2 2 7 3" xfId="1021" xr:uid="{FF5F604D-5395-499A-B521-288E782CB0EA}"/>
    <cellStyle name="Normal 3 3 2 2 7 3 2" xfId="2605" xr:uid="{73F59C8F-676A-4B6A-A665-363DBD8DDB77}"/>
    <cellStyle name="Normal 3 3 2 2 7 3 2 2" xfId="5773" xr:uid="{2EE88096-F46C-4B0D-9B7F-DF3D35A578BB}"/>
    <cellStyle name="Normal 3 3 2 2 7 3 3" xfId="4189" xr:uid="{A670D18C-A724-4446-8CD0-1E153FEF2613}"/>
    <cellStyle name="Normal 3 3 2 2 7 4" xfId="1813" xr:uid="{05568361-0AAB-4337-B38C-771486D51C9F}"/>
    <cellStyle name="Normal 3 3 2 2 7 4 2" xfId="4981" xr:uid="{57E2C2BE-938E-43A9-8D71-6536FA8A0517}"/>
    <cellStyle name="Normal 3 3 2 2 7 5" xfId="3397" xr:uid="{0307548E-44B0-4038-B615-6CB0689831AF}"/>
    <cellStyle name="Normal 3 3 2 2 8" xfId="427" xr:uid="{0FF98122-DF8E-4280-A35F-AE3695262567}"/>
    <cellStyle name="Normal 3 3 2 2 8 2" xfId="1219" xr:uid="{3729F310-67E0-46C9-A3CF-3EE0C9BB01F6}"/>
    <cellStyle name="Normal 3 3 2 2 8 2 2" xfId="2803" xr:uid="{A3B12CB3-522F-463A-BD60-09EC7734A9CE}"/>
    <cellStyle name="Normal 3 3 2 2 8 2 2 2" xfId="5971" xr:uid="{88FD4E60-2CA1-4B06-841D-EE76947060E2}"/>
    <cellStyle name="Normal 3 3 2 2 8 2 3" xfId="4387" xr:uid="{8DFC318D-3637-4BCE-80BC-FF9949DDB202}"/>
    <cellStyle name="Normal 3 3 2 2 8 3" xfId="2011" xr:uid="{3435E987-2F9B-4490-BB89-44ABCB0FD18C}"/>
    <cellStyle name="Normal 3 3 2 2 8 3 2" xfId="5179" xr:uid="{6EBA3593-2B24-46C2-B1A1-12A5840B365C}"/>
    <cellStyle name="Normal 3 3 2 2 8 4" xfId="3595" xr:uid="{AE187CC5-2953-4C5C-8B28-7800F49335A7}"/>
    <cellStyle name="Normal 3 3 2 2 9" xfId="823" xr:uid="{848D7AB1-D9F7-4CC3-886B-180A28F8ABD0}"/>
    <cellStyle name="Normal 3 3 2 2 9 2" xfId="2407" xr:uid="{A984A842-935A-4FE9-A110-453C6DAC89F3}"/>
    <cellStyle name="Normal 3 3 2 2 9 2 2" xfId="5575" xr:uid="{DEA79252-154B-4B6C-BEC7-6704ED002596}"/>
    <cellStyle name="Normal 3 3 2 2 9 3" xfId="3991" xr:uid="{5416FBFC-BCC2-4081-A1BC-DB2989177B09}"/>
    <cellStyle name="Normal 3 3 2 3" xfId="47" xr:uid="{00000000-0005-0000-0000-00003C000000}"/>
    <cellStyle name="Normal 3 3 2 3 2" xfId="146" xr:uid="{00000000-0005-0000-0000-00003D000000}"/>
    <cellStyle name="Normal 3 3 2 3 2 2" xfId="344" xr:uid="{8218E0FF-7CCB-45B6-909B-DA7DFA2196B0}"/>
    <cellStyle name="Normal 3 3 2 3 2 2 2" xfId="740" xr:uid="{F51777B0-E974-4AA2-970E-ACC4C54FDE4A}"/>
    <cellStyle name="Normal 3 3 2 3 2 2 2 2" xfId="1532" xr:uid="{9E09A3CC-73D3-4515-8248-86C6995E27DC}"/>
    <cellStyle name="Normal 3 3 2 3 2 2 2 2 2" xfId="3116" xr:uid="{E65AEE70-2893-49E7-8776-CF2947741900}"/>
    <cellStyle name="Normal 3 3 2 3 2 2 2 2 2 2" xfId="6284" xr:uid="{497E27A8-2BA6-4E67-AC7D-0D72695E33C3}"/>
    <cellStyle name="Normal 3 3 2 3 2 2 2 2 3" xfId="4700" xr:uid="{C1D6EB12-A416-4750-9EF6-B727008586AB}"/>
    <cellStyle name="Normal 3 3 2 3 2 2 2 3" xfId="2324" xr:uid="{1B81362A-7226-484C-95AC-6774BBA6B6BD}"/>
    <cellStyle name="Normal 3 3 2 3 2 2 2 3 2" xfId="5492" xr:uid="{627D4F94-F81F-4F79-A530-0E58C7CE3191}"/>
    <cellStyle name="Normal 3 3 2 3 2 2 2 4" xfId="3908" xr:uid="{C9F49054-EB0D-4D2F-8D4E-E71D568DEAC4}"/>
    <cellStyle name="Normal 3 3 2 3 2 2 3" xfId="1136" xr:uid="{D328CD5A-E2C2-47D0-BA95-83945B577999}"/>
    <cellStyle name="Normal 3 3 2 3 2 2 3 2" xfId="2720" xr:uid="{A182F38F-B768-4C3E-940F-56BA25DD57F4}"/>
    <cellStyle name="Normal 3 3 2 3 2 2 3 2 2" xfId="5888" xr:uid="{3F223D5D-D78E-4C5A-9695-E53A3A6914DD}"/>
    <cellStyle name="Normal 3 3 2 3 2 2 3 3" xfId="4304" xr:uid="{56D4A71C-DE6D-41A0-8E15-8C79FF1638A3}"/>
    <cellStyle name="Normal 3 3 2 3 2 2 4" xfId="1928" xr:uid="{0E6E7F47-06D5-4619-A030-DA1F35B67AE3}"/>
    <cellStyle name="Normal 3 3 2 3 2 2 4 2" xfId="5096" xr:uid="{220CBC2B-EACB-4C9C-84D5-C7BE71431DE7}"/>
    <cellStyle name="Normal 3 3 2 3 2 2 5" xfId="3512" xr:uid="{9D846F2B-7886-46E8-B8E7-358DBD895F8F}"/>
    <cellStyle name="Normal 3 3 2 3 2 3" xfId="542" xr:uid="{60F44FFE-31AD-449A-9CAD-4E325BA6165C}"/>
    <cellStyle name="Normal 3 3 2 3 2 3 2" xfId="1334" xr:uid="{EA973307-50DA-4B2C-AA01-87940D9434C6}"/>
    <cellStyle name="Normal 3 3 2 3 2 3 2 2" xfId="2918" xr:uid="{CF795E4A-D859-4BE6-B0B0-D77115633F56}"/>
    <cellStyle name="Normal 3 3 2 3 2 3 2 2 2" xfId="6086" xr:uid="{9A33081F-785F-447F-9290-EE8B5B8A76EB}"/>
    <cellStyle name="Normal 3 3 2 3 2 3 2 3" xfId="4502" xr:uid="{51E1972C-8D78-4EBF-9E24-C232C01AD6C0}"/>
    <cellStyle name="Normal 3 3 2 3 2 3 3" xfId="2126" xr:uid="{A3200902-DC47-4E58-8618-FB5BC282F368}"/>
    <cellStyle name="Normal 3 3 2 3 2 3 3 2" xfId="5294" xr:uid="{BB9D259E-3740-4B71-A084-472C8998370A}"/>
    <cellStyle name="Normal 3 3 2 3 2 3 4" xfId="3710" xr:uid="{E86087DF-BDF4-46DF-A27E-41B7E37A5F0B}"/>
    <cellStyle name="Normal 3 3 2 3 2 4" xfId="938" xr:uid="{7CAA3A31-F580-4285-99A4-B304F29B1DB4}"/>
    <cellStyle name="Normal 3 3 2 3 2 4 2" xfId="2522" xr:uid="{0F1FC58B-BED3-4DE4-8765-08C6AB6E1642}"/>
    <cellStyle name="Normal 3 3 2 3 2 4 2 2" xfId="5690" xr:uid="{01000965-F06C-4956-BE30-1E799E812B34}"/>
    <cellStyle name="Normal 3 3 2 3 2 4 3" xfId="4106" xr:uid="{BDDEA0E8-FC50-49FF-B341-F62C697F3033}"/>
    <cellStyle name="Normal 3 3 2 3 2 5" xfId="1730" xr:uid="{A9703A79-9C5D-41E0-98B0-353C113D741C}"/>
    <cellStyle name="Normal 3 3 2 3 2 5 2" xfId="4898" xr:uid="{A0F42E10-F7E5-42B7-937D-288EF489D22F}"/>
    <cellStyle name="Normal 3 3 2 3 2 6" xfId="3314" xr:uid="{1F67A0AB-E69A-42D7-95D5-C9E5239A99CA}"/>
    <cellStyle name="Normal 3 3 2 3 3" xfId="245" xr:uid="{889C1E38-BD89-4BBE-A038-73541EC7755B}"/>
    <cellStyle name="Normal 3 3 2 3 3 2" xfId="641" xr:uid="{8DD9537A-BC16-42D3-BD4C-1CA2F05FA2CF}"/>
    <cellStyle name="Normal 3 3 2 3 3 2 2" xfId="1433" xr:uid="{F9CC27DF-0CD3-477F-BE52-57250015BCD4}"/>
    <cellStyle name="Normal 3 3 2 3 3 2 2 2" xfId="3017" xr:uid="{46A2016C-D6FC-44B4-9056-F8FD0896E31D}"/>
    <cellStyle name="Normal 3 3 2 3 3 2 2 2 2" xfId="6185" xr:uid="{E7F73694-4802-40F5-BE25-178D464801CE}"/>
    <cellStyle name="Normal 3 3 2 3 3 2 2 3" xfId="4601" xr:uid="{AFE043BF-D8DD-475E-B276-44ECBF84E1CC}"/>
    <cellStyle name="Normal 3 3 2 3 3 2 3" xfId="2225" xr:uid="{14055939-3028-4922-A659-7E5943B810E0}"/>
    <cellStyle name="Normal 3 3 2 3 3 2 3 2" xfId="5393" xr:uid="{877F4587-0868-43C5-A15F-BC39F03E6BAA}"/>
    <cellStyle name="Normal 3 3 2 3 3 2 4" xfId="3809" xr:uid="{7F0AC7A0-DE30-4D42-90C6-F66169569FA3}"/>
    <cellStyle name="Normal 3 3 2 3 3 3" xfId="1037" xr:uid="{FF9BCDA3-AFCB-4A29-9DAE-620C0BC63D24}"/>
    <cellStyle name="Normal 3 3 2 3 3 3 2" xfId="2621" xr:uid="{54911B93-8B55-4DE8-9031-521927F00AFE}"/>
    <cellStyle name="Normal 3 3 2 3 3 3 2 2" xfId="5789" xr:uid="{CEC4F7D0-42FF-41E1-ADFE-6877A72B3171}"/>
    <cellStyle name="Normal 3 3 2 3 3 3 3" xfId="4205" xr:uid="{2F34E1DA-5D0E-41FC-B2FF-6DC3C1556059}"/>
    <cellStyle name="Normal 3 3 2 3 3 4" xfId="1829" xr:uid="{46ED02C3-A26E-4E7A-AD79-5C237E280EAB}"/>
    <cellStyle name="Normal 3 3 2 3 3 4 2" xfId="4997" xr:uid="{8E89F025-AC43-4119-BF43-DA7F0F741F57}"/>
    <cellStyle name="Normal 3 3 2 3 3 5" xfId="3413" xr:uid="{0261A22B-5219-435C-A218-08420803E70A}"/>
    <cellStyle name="Normal 3 3 2 3 4" xfId="443" xr:uid="{D3E1D313-ED3C-436D-9843-F9BE49D88456}"/>
    <cellStyle name="Normal 3 3 2 3 4 2" xfId="1235" xr:uid="{28CC5302-8DFC-464C-B093-59DE4126AB49}"/>
    <cellStyle name="Normal 3 3 2 3 4 2 2" xfId="2819" xr:uid="{27E05457-27C3-4864-9296-125521A2E311}"/>
    <cellStyle name="Normal 3 3 2 3 4 2 2 2" xfId="5987" xr:uid="{408F1750-400F-4E13-9FB3-FDE079E314E7}"/>
    <cellStyle name="Normal 3 3 2 3 4 2 3" xfId="4403" xr:uid="{3C48D0A5-AD6F-4C16-8F06-73B1C9D0E1C6}"/>
    <cellStyle name="Normal 3 3 2 3 4 3" xfId="2027" xr:uid="{295EB487-6ED8-47B6-A822-1C14E8835C52}"/>
    <cellStyle name="Normal 3 3 2 3 4 3 2" xfId="5195" xr:uid="{9E21EE5D-73FD-4850-9FF7-E96463E94B05}"/>
    <cellStyle name="Normal 3 3 2 3 4 4" xfId="3611" xr:uid="{1CAA4D2D-79DB-4BEF-9EDC-E4CB84CF3BD7}"/>
    <cellStyle name="Normal 3 3 2 3 5" xfId="839" xr:uid="{E9BC2799-5EEB-463F-8F22-257D125D6A3D}"/>
    <cellStyle name="Normal 3 3 2 3 5 2" xfId="2423" xr:uid="{CD327E07-E7A1-4064-9DEC-1FB5E1A774B3}"/>
    <cellStyle name="Normal 3 3 2 3 5 2 2" xfId="5591" xr:uid="{70F40596-4E2B-4111-B34D-486C1C384FA8}"/>
    <cellStyle name="Normal 3 3 2 3 5 3" xfId="4007" xr:uid="{D0C684FF-5867-420B-933F-99582E0AF680}"/>
    <cellStyle name="Normal 3 3 2 3 6" xfId="1631" xr:uid="{02541684-A237-4876-AC74-EAB673FD1187}"/>
    <cellStyle name="Normal 3 3 2 3 6 2" xfId="4799" xr:uid="{963957ED-B4E4-4E06-AD7D-07BFD89B7A03}"/>
    <cellStyle name="Normal 3 3 2 3 7" xfId="3215" xr:uid="{81455C8F-1EC3-46E4-BC81-9C79ECE24851}"/>
    <cellStyle name="Normal 3 3 2 4" xfId="67" xr:uid="{00000000-0005-0000-0000-00003E000000}"/>
    <cellStyle name="Normal 3 3 2 4 2" xfId="166" xr:uid="{00000000-0005-0000-0000-00003F000000}"/>
    <cellStyle name="Normal 3 3 2 4 2 2" xfId="364" xr:uid="{4AC6C0A5-F8AC-42B7-A90C-5828564C3229}"/>
    <cellStyle name="Normal 3 3 2 4 2 2 2" xfId="760" xr:uid="{2D6307D7-544A-4E05-9B7F-1C857268BB8D}"/>
    <cellStyle name="Normal 3 3 2 4 2 2 2 2" xfId="1552" xr:uid="{0FB8ED2E-84D9-43E2-A2A5-29D9F2010D0B}"/>
    <cellStyle name="Normal 3 3 2 4 2 2 2 2 2" xfId="3136" xr:uid="{7E1BE9C2-E45E-4BDD-A847-14A19DD5660A}"/>
    <cellStyle name="Normal 3 3 2 4 2 2 2 2 2 2" xfId="6304" xr:uid="{1BFA7EFD-CD75-4ACD-ACB5-B09A7236FD07}"/>
    <cellStyle name="Normal 3 3 2 4 2 2 2 2 3" xfId="4720" xr:uid="{444189FF-0735-4C63-8A29-A59913DD5A26}"/>
    <cellStyle name="Normal 3 3 2 4 2 2 2 3" xfId="2344" xr:uid="{87DCA9A4-7097-430F-B5EA-47ED86B3AE1F}"/>
    <cellStyle name="Normal 3 3 2 4 2 2 2 3 2" xfId="5512" xr:uid="{D195CDBC-47FD-496A-9298-AA85996293D7}"/>
    <cellStyle name="Normal 3 3 2 4 2 2 2 4" xfId="3928" xr:uid="{E9F846F5-E601-4092-BBDF-DE41CCCD51E7}"/>
    <cellStyle name="Normal 3 3 2 4 2 2 3" xfId="1156" xr:uid="{7291FC4C-2570-4394-B70D-C52E0B3F0D34}"/>
    <cellStyle name="Normal 3 3 2 4 2 2 3 2" xfId="2740" xr:uid="{54D2356F-5EC4-4588-A164-B30B4447B0DF}"/>
    <cellStyle name="Normal 3 3 2 4 2 2 3 2 2" xfId="5908" xr:uid="{D877BCB6-EF90-4294-B846-E8FB2CC23FD7}"/>
    <cellStyle name="Normal 3 3 2 4 2 2 3 3" xfId="4324" xr:uid="{A2765B2A-7BF9-4D02-8E55-10053FF1B470}"/>
    <cellStyle name="Normal 3 3 2 4 2 2 4" xfId="1948" xr:uid="{B512D435-E6B8-4720-8154-AE7730500C54}"/>
    <cellStyle name="Normal 3 3 2 4 2 2 4 2" xfId="5116" xr:uid="{F3860F79-A448-4660-918D-61F05BC667EF}"/>
    <cellStyle name="Normal 3 3 2 4 2 2 5" xfId="3532" xr:uid="{D004D518-315B-4A97-B7A5-0298D8968BEB}"/>
    <cellStyle name="Normal 3 3 2 4 2 3" xfId="562" xr:uid="{E5B8528B-292A-4DAB-A20A-8BE414E7FCE2}"/>
    <cellStyle name="Normal 3 3 2 4 2 3 2" xfId="1354" xr:uid="{E80B6236-5183-4CE1-A5EA-59AE4C0557B0}"/>
    <cellStyle name="Normal 3 3 2 4 2 3 2 2" xfId="2938" xr:uid="{461BB257-157D-40B5-A288-56F63D0DD739}"/>
    <cellStyle name="Normal 3 3 2 4 2 3 2 2 2" xfId="6106" xr:uid="{574E86E4-BAE0-4FE2-B96E-ACB8999DD883}"/>
    <cellStyle name="Normal 3 3 2 4 2 3 2 3" xfId="4522" xr:uid="{93C3CD80-D597-4E4E-AC14-3C4ADA4D78F3}"/>
    <cellStyle name="Normal 3 3 2 4 2 3 3" xfId="2146" xr:uid="{C20AFD36-19A2-420C-A267-F5561EBB2FA6}"/>
    <cellStyle name="Normal 3 3 2 4 2 3 3 2" xfId="5314" xr:uid="{C37CEDB4-8AFF-4DDD-A0E5-16417E99461A}"/>
    <cellStyle name="Normal 3 3 2 4 2 3 4" xfId="3730" xr:uid="{AAA44A23-3674-4CDE-9DD0-24180B3E47E9}"/>
    <cellStyle name="Normal 3 3 2 4 2 4" xfId="958" xr:uid="{C969B861-C2A8-4229-B30A-DB7675E646F6}"/>
    <cellStyle name="Normal 3 3 2 4 2 4 2" xfId="2542" xr:uid="{57C2777E-13FB-4035-9F69-92B1E0F63426}"/>
    <cellStyle name="Normal 3 3 2 4 2 4 2 2" xfId="5710" xr:uid="{AE4D0AF5-DACC-449C-BE4E-7DA7DB7610C1}"/>
    <cellStyle name="Normal 3 3 2 4 2 4 3" xfId="4126" xr:uid="{47D43502-8BC8-428E-AA6D-D4231B819339}"/>
    <cellStyle name="Normal 3 3 2 4 2 5" xfId="1750" xr:uid="{B219B63F-8867-4F9C-968F-5C596D446D68}"/>
    <cellStyle name="Normal 3 3 2 4 2 5 2" xfId="4918" xr:uid="{BD6B2875-439A-4689-8873-CA4F99344447}"/>
    <cellStyle name="Normal 3 3 2 4 2 6" xfId="3334" xr:uid="{14CDE064-A1CB-48D2-A6E1-74CD00FE2B3A}"/>
    <cellStyle name="Normal 3 3 2 4 3" xfId="265" xr:uid="{407145D4-DF54-4C8E-8AEC-6CABA4FE5CA5}"/>
    <cellStyle name="Normal 3 3 2 4 3 2" xfId="661" xr:uid="{3CBB7021-43ED-445C-ADBF-48754C8C6245}"/>
    <cellStyle name="Normal 3 3 2 4 3 2 2" xfId="1453" xr:uid="{B2FE225B-9B11-4FD2-9979-DE04765EE445}"/>
    <cellStyle name="Normal 3 3 2 4 3 2 2 2" xfId="3037" xr:uid="{9141420D-D12C-493A-AC4A-DBD2FC3F16E7}"/>
    <cellStyle name="Normal 3 3 2 4 3 2 2 2 2" xfId="6205" xr:uid="{CF68E11D-7501-4FF0-93C3-BF7871434C6E}"/>
    <cellStyle name="Normal 3 3 2 4 3 2 2 3" xfId="4621" xr:uid="{F8879C4A-AD51-413F-9D03-B50583409C65}"/>
    <cellStyle name="Normal 3 3 2 4 3 2 3" xfId="2245" xr:uid="{2CE49533-8746-4B9E-B053-0CAB87B31C6F}"/>
    <cellStyle name="Normal 3 3 2 4 3 2 3 2" xfId="5413" xr:uid="{98DC80F4-F76B-46C4-A4D6-2CAA91D1642D}"/>
    <cellStyle name="Normal 3 3 2 4 3 2 4" xfId="3829" xr:uid="{DAA57657-E7EF-40F0-8634-EBEB2F57E738}"/>
    <cellStyle name="Normal 3 3 2 4 3 3" xfId="1057" xr:uid="{2C8ACA5F-F09D-4D1D-A7BA-57F6B918D60D}"/>
    <cellStyle name="Normal 3 3 2 4 3 3 2" xfId="2641" xr:uid="{FA9A2FF5-BB86-4B14-8823-58AFAC1CB1CF}"/>
    <cellStyle name="Normal 3 3 2 4 3 3 2 2" xfId="5809" xr:uid="{36E2DA5A-B2EE-4E5B-AEB5-8E2004CB3A93}"/>
    <cellStyle name="Normal 3 3 2 4 3 3 3" xfId="4225" xr:uid="{71CC6A58-3860-4F61-BBC5-6BA16ED2D296}"/>
    <cellStyle name="Normal 3 3 2 4 3 4" xfId="1849" xr:uid="{46C82C20-A8F3-477C-87EF-A426DFE4E62D}"/>
    <cellStyle name="Normal 3 3 2 4 3 4 2" xfId="5017" xr:uid="{6455B9FF-4D86-41E8-B34B-1E665A0621BF}"/>
    <cellStyle name="Normal 3 3 2 4 3 5" xfId="3433" xr:uid="{41847B83-2B1B-48BE-9C48-5D45575480EC}"/>
    <cellStyle name="Normal 3 3 2 4 4" xfId="463" xr:uid="{95EE8EAB-28FF-427C-BB63-9F346A4BE60A}"/>
    <cellStyle name="Normal 3 3 2 4 4 2" xfId="1255" xr:uid="{B07F2494-C6AA-49C6-B1EC-2DA8CDE9F6EE}"/>
    <cellStyle name="Normal 3 3 2 4 4 2 2" xfId="2839" xr:uid="{FE532DE8-D2E6-47F8-9D3B-3861A847500B}"/>
    <cellStyle name="Normal 3 3 2 4 4 2 2 2" xfId="6007" xr:uid="{818BA7CF-934F-42B6-9153-65B57562A0A6}"/>
    <cellStyle name="Normal 3 3 2 4 4 2 3" xfId="4423" xr:uid="{F71D3330-AB4D-4EF7-8793-34C0798D5E65}"/>
    <cellStyle name="Normal 3 3 2 4 4 3" xfId="2047" xr:uid="{93DD2642-FB24-499F-9E44-943F9B97018E}"/>
    <cellStyle name="Normal 3 3 2 4 4 3 2" xfId="5215" xr:uid="{9A5A94A3-C2D9-4719-8AAF-CBF8570DAE01}"/>
    <cellStyle name="Normal 3 3 2 4 4 4" xfId="3631" xr:uid="{7C9164D3-4136-460E-94F0-743AFED2F0B6}"/>
    <cellStyle name="Normal 3 3 2 4 5" xfId="859" xr:uid="{AAA5E5AD-F08A-4C6A-B8FC-C1C19BBD0525}"/>
    <cellStyle name="Normal 3 3 2 4 5 2" xfId="2443" xr:uid="{30DE3F6A-ACCA-415F-9990-440F6B9B6469}"/>
    <cellStyle name="Normal 3 3 2 4 5 2 2" xfId="5611" xr:uid="{193F2C03-1F5A-4BCD-9B81-7779AF1CD390}"/>
    <cellStyle name="Normal 3 3 2 4 5 3" xfId="4027" xr:uid="{DC22C696-4AD8-4AEB-B975-940B7969BCBB}"/>
    <cellStyle name="Normal 3 3 2 4 6" xfId="1651" xr:uid="{38215418-BAD1-406E-8AE0-8C497C4F6FA1}"/>
    <cellStyle name="Normal 3 3 2 4 6 2" xfId="4819" xr:uid="{5706F799-D4C7-4563-91CF-07A10D561B45}"/>
    <cellStyle name="Normal 3 3 2 4 7" xfId="3235" xr:uid="{AE980A9E-E110-4AA4-BF51-28E29CF207FC}"/>
    <cellStyle name="Normal 3 3 2 5" xfId="93" xr:uid="{00000000-0005-0000-0000-000040000000}"/>
    <cellStyle name="Normal 3 3 2 5 2" xfId="192" xr:uid="{00000000-0005-0000-0000-000041000000}"/>
    <cellStyle name="Normal 3 3 2 5 2 2" xfId="390" xr:uid="{85058527-A33A-46FF-AD24-1AF25F386506}"/>
    <cellStyle name="Normal 3 3 2 5 2 2 2" xfId="786" xr:uid="{1DC919B0-4F46-4C82-83D1-B31766D39E1F}"/>
    <cellStyle name="Normal 3 3 2 5 2 2 2 2" xfId="1578" xr:uid="{159DAF5A-3F06-44B9-A876-F8C9C9C1E5FE}"/>
    <cellStyle name="Normal 3 3 2 5 2 2 2 2 2" xfId="3162" xr:uid="{DB11A99F-5733-4E89-8CD7-0543F53F041B}"/>
    <cellStyle name="Normal 3 3 2 5 2 2 2 2 2 2" xfId="6330" xr:uid="{AEA04B8B-5C5E-4157-B5E7-D0ED909D865E}"/>
    <cellStyle name="Normal 3 3 2 5 2 2 2 2 3" xfId="4746" xr:uid="{E0C02F58-54FF-4053-AF1B-3B3D2C49D255}"/>
    <cellStyle name="Normal 3 3 2 5 2 2 2 3" xfId="2370" xr:uid="{EE178E93-D26A-4614-B01B-9064577125AF}"/>
    <cellStyle name="Normal 3 3 2 5 2 2 2 3 2" xfId="5538" xr:uid="{2439CACD-C0A5-42E2-B496-C297DB436F85}"/>
    <cellStyle name="Normal 3 3 2 5 2 2 2 4" xfId="3954" xr:uid="{1ED745D8-3821-44D4-9374-E8343E562408}"/>
    <cellStyle name="Normal 3 3 2 5 2 2 3" xfId="1182" xr:uid="{41D77E7F-7ABD-475A-BABF-1D4BB3952044}"/>
    <cellStyle name="Normal 3 3 2 5 2 2 3 2" xfId="2766" xr:uid="{E388B63C-33B3-4A07-8E5E-553F31706B04}"/>
    <cellStyle name="Normal 3 3 2 5 2 2 3 2 2" xfId="5934" xr:uid="{146A2192-93A9-4F4E-A640-A5986AA8C997}"/>
    <cellStyle name="Normal 3 3 2 5 2 2 3 3" xfId="4350" xr:uid="{4E0CE657-7559-4EB8-B6EF-6D4276419F25}"/>
    <cellStyle name="Normal 3 3 2 5 2 2 4" xfId="1974" xr:uid="{38B76D76-C6AC-470D-B73A-BE753E5A3466}"/>
    <cellStyle name="Normal 3 3 2 5 2 2 4 2" xfId="5142" xr:uid="{759A459E-BE87-4FA6-A570-1142939997AB}"/>
    <cellStyle name="Normal 3 3 2 5 2 2 5" xfId="3558" xr:uid="{2BE47105-B7D6-48CF-AB3D-36B2F73BFD86}"/>
    <cellStyle name="Normal 3 3 2 5 2 3" xfId="588" xr:uid="{B5F27995-BAE6-4228-A5C5-9CEADC54F8FA}"/>
    <cellStyle name="Normal 3 3 2 5 2 3 2" xfId="1380" xr:uid="{5B1981A1-E137-437C-99B2-3A4354169D8D}"/>
    <cellStyle name="Normal 3 3 2 5 2 3 2 2" xfId="2964" xr:uid="{6846AEA4-24AF-43B8-8F08-3B43F18DB212}"/>
    <cellStyle name="Normal 3 3 2 5 2 3 2 2 2" xfId="6132" xr:uid="{F1697DA9-8197-4D72-9903-6343F9DDECCA}"/>
    <cellStyle name="Normal 3 3 2 5 2 3 2 3" xfId="4548" xr:uid="{F084E0C7-9B9C-404B-980D-1AE79E5D80CB}"/>
    <cellStyle name="Normal 3 3 2 5 2 3 3" xfId="2172" xr:uid="{841705C3-F4B2-455F-B6E8-8F722059CD22}"/>
    <cellStyle name="Normal 3 3 2 5 2 3 3 2" xfId="5340" xr:uid="{3DDE9F25-95DE-4E08-BE33-2B1F774D2E27}"/>
    <cellStyle name="Normal 3 3 2 5 2 3 4" xfId="3756" xr:uid="{E4D699CD-6033-4964-9B04-35AB92FBD6C7}"/>
    <cellStyle name="Normal 3 3 2 5 2 4" xfId="984" xr:uid="{FBD8DBD1-FE9D-4B89-84C9-3DB992E55F04}"/>
    <cellStyle name="Normal 3 3 2 5 2 4 2" xfId="2568" xr:uid="{0FFEDA79-EFC7-4D06-AC4B-A2789F3414DF}"/>
    <cellStyle name="Normal 3 3 2 5 2 4 2 2" xfId="5736" xr:uid="{E26E49A1-221D-46CD-80A6-88674799EA6F}"/>
    <cellStyle name="Normal 3 3 2 5 2 4 3" xfId="4152" xr:uid="{F3AFA702-12D7-4FD8-8002-F91B43BEB267}"/>
    <cellStyle name="Normal 3 3 2 5 2 5" xfId="1776" xr:uid="{9B07C209-A612-4162-A0F5-84B3D25FB87B}"/>
    <cellStyle name="Normal 3 3 2 5 2 5 2" xfId="4944" xr:uid="{F95C98AF-77B9-4B5F-899C-5AC410563E0D}"/>
    <cellStyle name="Normal 3 3 2 5 2 6" xfId="3360" xr:uid="{4D289D8E-1424-469A-999E-4A1D27629D76}"/>
    <cellStyle name="Normal 3 3 2 5 3" xfId="291" xr:uid="{DBFE091D-F4EC-4587-8B7D-15D812CEBE55}"/>
    <cellStyle name="Normal 3 3 2 5 3 2" xfId="687" xr:uid="{429880D7-9C0D-4615-8166-3B1AF881040B}"/>
    <cellStyle name="Normal 3 3 2 5 3 2 2" xfId="1479" xr:uid="{5F8142BD-9A15-4835-A4B0-6D9E4E73FD63}"/>
    <cellStyle name="Normal 3 3 2 5 3 2 2 2" xfId="3063" xr:uid="{3E6F9984-6D50-4D3A-BA78-FF4CED399052}"/>
    <cellStyle name="Normal 3 3 2 5 3 2 2 2 2" xfId="6231" xr:uid="{8C4D6034-AEB6-40EA-B552-B1E0C024ED73}"/>
    <cellStyle name="Normal 3 3 2 5 3 2 2 3" xfId="4647" xr:uid="{DB66E38B-AC87-4039-8BF8-1F1CE3F78068}"/>
    <cellStyle name="Normal 3 3 2 5 3 2 3" xfId="2271" xr:uid="{7A1345F2-9F43-4C0D-B091-BE82C4335211}"/>
    <cellStyle name="Normal 3 3 2 5 3 2 3 2" xfId="5439" xr:uid="{B763B48B-7834-4015-B92C-E946F074CBED}"/>
    <cellStyle name="Normal 3 3 2 5 3 2 4" xfId="3855" xr:uid="{B41CFEF9-86BE-407F-A19C-6A512C87C059}"/>
    <cellStyle name="Normal 3 3 2 5 3 3" xfId="1083" xr:uid="{B6B6916B-06D2-4B59-AE7C-7D864EC8C565}"/>
    <cellStyle name="Normal 3 3 2 5 3 3 2" xfId="2667" xr:uid="{D691A2A3-4BB1-4C88-8BCE-41797E2E97D4}"/>
    <cellStyle name="Normal 3 3 2 5 3 3 2 2" xfId="5835" xr:uid="{D23DC98A-0F25-451A-9E60-C70298DA31DC}"/>
    <cellStyle name="Normal 3 3 2 5 3 3 3" xfId="4251" xr:uid="{4AC3898E-8FBF-45B7-92A9-333E073532B2}"/>
    <cellStyle name="Normal 3 3 2 5 3 4" xfId="1875" xr:uid="{C5CF8A43-C139-4D3F-B0CD-D55882EF25F3}"/>
    <cellStyle name="Normal 3 3 2 5 3 4 2" xfId="5043" xr:uid="{5784BAF6-FD2D-403B-8295-765966691F29}"/>
    <cellStyle name="Normal 3 3 2 5 3 5" xfId="3459" xr:uid="{783C846F-6274-473E-9E36-F8E20E9EDCE8}"/>
    <cellStyle name="Normal 3 3 2 5 4" xfId="489" xr:uid="{78745766-8A8F-4221-99EC-EFF0C312F24F}"/>
    <cellStyle name="Normal 3 3 2 5 4 2" xfId="1281" xr:uid="{0B87C9B2-68A4-47DD-A2E1-94D326533E6C}"/>
    <cellStyle name="Normal 3 3 2 5 4 2 2" xfId="2865" xr:uid="{BEA55825-BC44-45B7-BEFD-603A9B1E3133}"/>
    <cellStyle name="Normal 3 3 2 5 4 2 2 2" xfId="6033" xr:uid="{F769DFE3-F5AF-49D8-8294-AD9AF8088316}"/>
    <cellStyle name="Normal 3 3 2 5 4 2 3" xfId="4449" xr:uid="{B11A7669-56DA-4C4A-B91E-1DDE69337AB7}"/>
    <cellStyle name="Normal 3 3 2 5 4 3" xfId="2073" xr:uid="{921C4FDD-D155-490D-918C-182306170EFD}"/>
    <cellStyle name="Normal 3 3 2 5 4 3 2" xfId="5241" xr:uid="{F6D33D1D-3607-4180-B307-4D0610013589}"/>
    <cellStyle name="Normal 3 3 2 5 4 4" xfId="3657" xr:uid="{F788432E-CD27-4F35-BA3D-599B67CE7A8F}"/>
    <cellStyle name="Normal 3 3 2 5 5" xfId="885" xr:uid="{DE7D8573-3DDC-44DD-8B6E-9BD63634A187}"/>
    <cellStyle name="Normal 3 3 2 5 5 2" xfId="2469" xr:uid="{0D23D972-BE9C-46CD-BD50-FFD3E0EDF202}"/>
    <cellStyle name="Normal 3 3 2 5 5 2 2" xfId="5637" xr:uid="{82F80BA2-70AA-4553-BAD4-B28EF9398831}"/>
    <cellStyle name="Normal 3 3 2 5 5 3" xfId="4053" xr:uid="{7115A346-9B46-44E2-86B8-AEA72CBB1DE4}"/>
    <cellStyle name="Normal 3 3 2 5 6" xfId="1677" xr:uid="{20F319A0-D87F-4191-9208-2911EEA7D11B}"/>
    <cellStyle name="Normal 3 3 2 5 6 2" xfId="4845" xr:uid="{84690F23-E7CA-433D-8FD8-16F5220246BA}"/>
    <cellStyle name="Normal 3 3 2 5 7" xfId="3261" xr:uid="{A89DBC0C-EBD0-486B-959F-A062C60AFDCB}"/>
    <cellStyle name="Normal 3 3 2 6" xfId="126" xr:uid="{00000000-0005-0000-0000-000042000000}"/>
    <cellStyle name="Normal 3 3 2 6 2" xfId="324" xr:uid="{0CDF5C96-66D8-4DB8-87F9-FDC2538DA014}"/>
    <cellStyle name="Normal 3 3 2 6 2 2" xfId="720" xr:uid="{13E2E85D-9177-44B4-958C-E23298E266EC}"/>
    <cellStyle name="Normal 3 3 2 6 2 2 2" xfId="1512" xr:uid="{E895E493-7460-4107-9977-E21F171378D2}"/>
    <cellStyle name="Normal 3 3 2 6 2 2 2 2" xfId="3096" xr:uid="{69580167-6E83-475C-B6F8-E25589BF1ADD}"/>
    <cellStyle name="Normal 3 3 2 6 2 2 2 2 2" xfId="6264" xr:uid="{51DEB25E-6833-47B2-95B7-07A6C45BAB42}"/>
    <cellStyle name="Normal 3 3 2 6 2 2 2 3" xfId="4680" xr:uid="{7B67150A-847C-4093-A7AF-ED85D09711CE}"/>
    <cellStyle name="Normal 3 3 2 6 2 2 3" xfId="2304" xr:uid="{38835C1D-6DCB-46BB-BC52-96EF32D69D8D}"/>
    <cellStyle name="Normal 3 3 2 6 2 2 3 2" xfId="5472" xr:uid="{21CF436B-6F10-4137-B3D3-2CB6A2F072E3}"/>
    <cellStyle name="Normal 3 3 2 6 2 2 4" xfId="3888" xr:uid="{C3A63CBF-30B1-4DC9-A65B-DDD9F9ACD8A6}"/>
    <cellStyle name="Normal 3 3 2 6 2 3" xfId="1116" xr:uid="{6E10E5DB-64CD-4987-B40C-C68B44912C0A}"/>
    <cellStyle name="Normal 3 3 2 6 2 3 2" xfId="2700" xr:uid="{E15A1DC8-EA6E-44F0-9474-C3EB69A70850}"/>
    <cellStyle name="Normal 3 3 2 6 2 3 2 2" xfId="5868" xr:uid="{3190E03B-C343-4807-9BCA-66A773267048}"/>
    <cellStyle name="Normal 3 3 2 6 2 3 3" xfId="4284" xr:uid="{AEDE7BB4-D681-45B5-A674-C3525047A4A7}"/>
    <cellStyle name="Normal 3 3 2 6 2 4" xfId="1908" xr:uid="{C194CFBE-2A4D-450E-9FCB-AC3E1500DCA2}"/>
    <cellStyle name="Normal 3 3 2 6 2 4 2" xfId="5076" xr:uid="{867749A4-3192-4AC9-9027-C6BB6A32D5C1}"/>
    <cellStyle name="Normal 3 3 2 6 2 5" xfId="3492" xr:uid="{F1618B75-B282-44A8-B360-CAC91548E3B6}"/>
    <cellStyle name="Normal 3 3 2 6 3" xfId="522" xr:uid="{D26D52D2-80BB-46A0-AAB0-356AE6A67DD2}"/>
    <cellStyle name="Normal 3 3 2 6 3 2" xfId="1314" xr:uid="{6FBB076E-8417-4C5D-8D81-04F660D3697E}"/>
    <cellStyle name="Normal 3 3 2 6 3 2 2" xfId="2898" xr:uid="{1F9E4109-B510-4467-8070-F6B1CC8A0671}"/>
    <cellStyle name="Normal 3 3 2 6 3 2 2 2" xfId="6066" xr:uid="{51A3D83B-49C6-408E-87FE-C8FF9189D1E2}"/>
    <cellStyle name="Normal 3 3 2 6 3 2 3" xfId="4482" xr:uid="{850E4657-6508-4C68-BC9F-087C976A1194}"/>
    <cellStyle name="Normal 3 3 2 6 3 3" xfId="2106" xr:uid="{D69386CA-2D71-4CCF-9D41-99B0100A41C0}"/>
    <cellStyle name="Normal 3 3 2 6 3 3 2" xfId="5274" xr:uid="{1CCD8FB8-E4CA-4D4B-BF6B-4A50D924A85E}"/>
    <cellStyle name="Normal 3 3 2 6 3 4" xfId="3690" xr:uid="{0F17C901-B72F-43C0-8D15-103FBE9FB5E1}"/>
    <cellStyle name="Normal 3 3 2 6 4" xfId="918" xr:uid="{DA497933-35D8-4360-B9A2-27F87BC605EA}"/>
    <cellStyle name="Normal 3 3 2 6 4 2" xfId="2502" xr:uid="{6F9CA1A9-58D6-4695-A552-257E02B99962}"/>
    <cellStyle name="Normal 3 3 2 6 4 2 2" xfId="5670" xr:uid="{5C3B5CA3-AA17-4FEB-81B3-7BF1F4106230}"/>
    <cellStyle name="Normal 3 3 2 6 4 3" xfId="4086" xr:uid="{E196B4E8-A91E-453E-B72B-3024089B7F61}"/>
    <cellStyle name="Normal 3 3 2 6 5" xfId="1710" xr:uid="{84346154-6CD4-42F9-B44C-6D21CDA8D6AC}"/>
    <cellStyle name="Normal 3 3 2 6 5 2" xfId="4878" xr:uid="{C6D29BC4-AB7E-49C9-B20B-47F6B35261BF}"/>
    <cellStyle name="Normal 3 3 2 6 6" xfId="3294" xr:uid="{ED97747F-46F0-4C6D-9CF0-21149F86E399}"/>
    <cellStyle name="Normal 3 3 2 7" xfId="225" xr:uid="{98619AF8-4666-4918-832B-804E8C7D3D88}"/>
    <cellStyle name="Normal 3 3 2 7 2" xfId="621" xr:uid="{709984AE-6471-4F83-9135-32345664909E}"/>
    <cellStyle name="Normal 3 3 2 7 2 2" xfId="1413" xr:uid="{DCC19981-8A2A-4530-9DC6-C3846531E986}"/>
    <cellStyle name="Normal 3 3 2 7 2 2 2" xfId="2997" xr:uid="{B76859D9-3337-488A-A6B6-80BF55B6E9EB}"/>
    <cellStyle name="Normal 3 3 2 7 2 2 2 2" xfId="6165" xr:uid="{E1BB3756-E794-4A38-ABD6-FFA55C622520}"/>
    <cellStyle name="Normal 3 3 2 7 2 2 3" xfId="4581" xr:uid="{5ED1B944-0643-4479-860D-69EAEDE755E6}"/>
    <cellStyle name="Normal 3 3 2 7 2 3" xfId="2205" xr:uid="{A0F0B0A1-BAE1-472D-A733-CB58692CFD52}"/>
    <cellStyle name="Normal 3 3 2 7 2 3 2" xfId="5373" xr:uid="{9E3D7E15-8689-44C4-9618-1D7197B4E0CA}"/>
    <cellStyle name="Normal 3 3 2 7 2 4" xfId="3789" xr:uid="{DEFF12A0-65D6-469B-BEE8-0762A44CD8E7}"/>
    <cellStyle name="Normal 3 3 2 7 3" xfId="1017" xr:uid="{369C3060-DFA2-4DB3-BF24-6FF32D068DC1}"/>
    <cellStyle name="Normal 3 3 2 7 3 2" xfId="2601" xr:uid="{DA8E5620-7F88-40FE-A255-30E4C491272A}"/>
    <cellStyle name="Normal 3 3 2 7 3 2 2" xfId="5769" xr:uid="{59077473-5A7E-49DE-8C29-96B390B913FB}"/>
    <cellStyle name="Normal 3 3 2 7 3 3" xfId="4185" xr:uid="{C0843E1F-9D3E-40B7-9911-B84449247AF0}"/>
    <cellStyle name="Normal 3 3 2 7 4" xfId="1809" xr:uid="{DD201898-49EE-48BC-90FD-24C09B0CF047}"/>
    <cellStyle name="Normal 3 3 2 7 4 2" xfId="4977" xr:uid="{BC318AF4-CBFB-4A7D-9851-0B8491191E79}"/>
    <cellStyle name="Normal 3 3 2 7 5" xfId="3393" xr:uid="{FDBDB811-453F-4615-867A-801544C9D737}"/>
    <cellStyle name="Normal 3 3 2 8" xfId="423" xr:uid="{6B487458-E083-4BFD-A2CB-077651E6A79C}"/>
    <cellStyle name="Normal 3 3 2 8 2" xfId="1215" xr:uid="{29E9C0F3-5F9B-468E-899E-CD1D6B07616B}"/>
    <cellStyle name="Normal 3 3 2 8 2 2" xfId="2799" xr:uid="{C652D75C-6E44-43D9-8135-C438565E6E98}"/>
    <cellStyle name="Normal 3 3 2 8 2 2 2" xfId="5967" xr:uid="{F90FF96B-BF07-4F52-BABA-FD7DBD05E980}"/>
    <cellStyle name="Normal 3 3 2 8 2 3" xfId="4383" xr:uid="{643BFBB1-92A3-49CB-BA52-FEF1DD9DF6CD}"/>
    <cellStyle name="Normal 3 3 2 8 3" xfId="2007" xr:uid="{7A17119E-0F28-4C68-A47C-3BB8E77649BC}"/>
    <cellStyle name="Normal 3 3 2 8 3 2" xfId="5175" xr:uid="{7C0FADCA-4F42-4AB0-9032-8BBC8E9DB370}"/>
    <cellStyle name="Normal 3 3 2 8 4" xfId="3591" xr:uid="{9BE01EC9-2840-4686-B2AD-955F16D09D96}"/>
    <cellStyle name="Normal 3 3 2 9" xfId="819" xr:uid="{C7A84651-E599-44CF-84DC-49746DFFF44A}"/>
    <cellStyle name="Normal 3 3 2 9 2" xfId="2403" xr:uid="{3CDEB9DE-4883-44E8-AC90-29C6F271592C}"/>
    <cellStyle name="Normal 3 3 2 9 2 2" xfId="5571" xr:uid="{CDDC012E-59CA-4E1F-BF4E-12891AAA095B}"/>
    <cellStyle name="Normal 3 3 2 9 3" xfId="3987" xr:uid="{33F1D265-3F11-450A-AA4C-67B50A7FF971}"/>
    <cellStyle name="Normal 3 3 3" xfId="46" xr:uid="{00000000-0005-0000-0000-000043000000}"/>
    <cellStyle name="Normal 3 3 3 2" xfId="145" xr:uid="{00000000-0005-0000-0000-000044000000}"/>
    <cellStyle name="Normal 3 3 3 2 2" xfId="343" xr:uid="{2045C412-8A4C-4568-9122-B0E39940752C}"/>
    <cellStyle name="Normal 3 3 3 2 2 2" xfId="739" xr:uid="{8EF9DF9E-8FC5-44F6-8367-88C2FE06654C}"/>
    <cellStyle name="Normal 3 3 3 2 2 2 2" xfId="1531" xr:uid="{B421B007-E05E-407B-8615-207983560B05}"/>
    <cellStyle name="Normal 3 3 3 2 2 2 2 2" xfId="3115" xr:uid="{9ACCF441-08A6-4B04-9BDC-303EFD8AFBFD}"/>
    <cellStyle name="Normal 3 3 3 2 2 2 2 2 2" xfId="6283" xr:uid="{3D3E2F0D-38FD-4F7C-9A6E-F331DA7CF11E}"/>
    <cellStyle name="Normal 3 3 3 2 2 2 2 3" xfId="4699" xr:uid="{BA72B040-2DF0-45C3-AA09-50A7F33B0585}"/>
    <cellStyle name="Normal 3 3 3 2 2 2 3" xfId="2323" xr:uid="{536AD05C-B962-40D4-8E2F-8A1521914F1F}"/>
    <cellStyle name="Normal 3 3 3 2 2 2 3 2" xfId="5491" xr:uid="{2A75B97C-74A0-4E2B-AC70-6CDCC530522D}"/>
    <cellStyle name="Normal 3 3 3 2 2 2 4" xfId="3907" xr:uid="{C28C3EC9-956F-4EE4-BE6A-0D6D3741F38D}"/>
    <cellStyle name="Normal 3 3 3 2 2 3" xfId="1135" xr:uid="{49F1FF72-F941-40F6-8C59-2858A98D1C70}"/>
    <cellStyle name="Normal 3 3 3 2 2 3 2" xfId="2719" xr:uid="{3D6E2207-070F-4F4F-A2B1-FBA5BE07AF90}"/>
    <cellStyle name="Normal 3 3 3 2 2 3 2 2" xfId="5887" xr:uid="{8A722128-F8E8-401F-B023-03D80F3C7286}"/>
    <cellStyle name="Normal 3 3 3 2 2 3 3" xfId="4303" xr:uid="{422B75B5-A5DC-4327-9367-B0AB2EF5B58B}"/>
    <cellStyle name="Normal 3 3 3 2 2 4" xfId="1927" xr:uid="{91921787-95C3-4ABA-A7AC-661055B8BE7B}"/>
    <cellStyle name="Normal 3 3 3 2 2 4 2" xfId="5095" xr:uid="{90BBF4D3-E3AC-49AC-865D-FF351D8F1BD4}"/>
    <cellStyle name="Normal 3 3 3 2 2 5" xfId="3511" xr:uid="{0AD139D9-B53B-43F5-ADBD-27D814E15712}"/>
    <cellStyle name="Normal 3 3 3 2 3" xfId="541" xr:uid="{9D5D2E52-4F9C-4908-BC6B-E9017F9534A8}"/>
    <cellStyle name="Normal 3 3 3 2 3 2" xfId="1333" xr:uid="{F2D6D1EE-9A57-4BF4-AD17-B9554C246D93}"/>
    <cellStyle name="Normal 3 3 3 2 3 2 2" xfId="2917" xr:uid="{057F7F06-C695-4569-87F9-5BB13FF31AFE}"/>
    <cellStyle name="Normal 3 3 3 2 3 2 2 2" xfId="6085" xr:uid="{6BC31B0E-294D-4B17-858B-ECB75ABDA4FA}"/>
    <cellStyle name="Normal 3 3 3 2 3 2 3" xfId="4501" xr:uid="{C6FEBC48-A570-407D-88EE-B092D2B7D04B}"/>
    <cellStyle name="Normal 3 3 3 2 3 3" xfId="2125" xr:uid="{766CDEB9-5FE5-4B4A-B571-CEF93D468946}"/>
    <cellStyle name="Normal 3 3 3 2 3 3 2" xfId="5293" xr:uid="{D5E2BE46-EA60-4DD2-8AF6-4D85571D0BD4}"/>
    <cellStyle name="Normal 3 3 3 2 3 4" xfId="3709" xr:uid="{400B4E7F-944F-4016-81B9-DCB3660ED6A8}"/>
    <cellStyle name="Normal 3 3 3 2 4" xfId="937" xr:uid="{EC6C137B-F38F-4823-A504-8F374DAE3C33}"/>
    <cellStyle name="Normal 3 3 3 2 4 2" xfId="2521" xr:uid="{11537629-E64D-4F12-AC74-C2D155180109}"/>
    <cellStyle name="Normal 3 3 3 2 4 2 2" xfId="5689" xr:uid="{09CD3ACB-F479-40EC-9C44-D12682DE666B}"/>
    <cellStyle name="Normal 3 3 3 2 4 3" xfId="4105" xr:uid="{9E0CC073-904E-47E2-A854-2DC7EE41E72F}"/>
    <cellStyle name="Normal 3 3 3 2 5" xfId="1729" xr:uid="{DB521B3F-46FE-4C5D-88BF-2300B2AF1E02}"/>
    <cellStyle name="Normal 3 3 3 2 5 2" xfId="4897" xr:uid="{C01DD8B7-7CBD-40BE-980B-E08E5BC49F9C}"/>
    <cellStyle name="Normal 3 3 3 2 6" xfId="3313" xr:uid="{C95A64F9-7C94-4F47-B9F9-69E00C68CFA1}"/>
    <cellStyle name="Normal 3 3 3 3" xfId="244" xr:uid="{2E242D6D-F6FB-4325-B998-67799465F118}"/>
    <cellStyle name="Normal 3 3 3 3 2" xfId="640" xr:uid="{FDDB815E-7307-4A93-AC4C-B56A03EA05E1}"/>
    <cellStyle name="Normal 3 3 3 3 2 2" xfId="1432" xr:uid="{B534A02A-140F-41D4-AB1D-814B4F66A6E8}"/>
    <cellStyle name="Normal 3 3 3 3 2 2 2" xfId="3016" xr:uid="{0D08D986-39BD-45AC-9FB5-E14C0519B863}"/>
    <cellStyle name="Normal 3 3 3 3 2 2 2 2" xfId="6184" xr:uid="{DAFE538C-4A6E-482E-92BE-3380C97A9BA0}"/>
    <cellStyle name="Normal 3 3 3 3 2 2 3" xfId="4600" xr:uid="{E0D93BCA-EA2D-4D97-B72E-0BD6898535D2}"/>
    <cellStyle name="Normal 3 3 3 3 2 3" xfId="2224" xr:uid="{D52639CE-CD83-447D-83E3-5CBF5E3A575F}"/>
    <cellStyle name="Normal 3 3 3 3 2 3 2" xfId="5392" xr:uid="{E5565A29-2D72-433B-A542-C50DB1AFFDBF}"/>
    <cellStyle name="Normal 3 3 3 3 2 4" xfId="3808" xr:uid="{1059C7A2-B445-41E0-BD20-62641CE254A9}"/>
    <cellStyle name="Normal 3 3 3 3 3" xfId="1036" xr:uid="{2448A5C7-9BC7-4120-B595-448C5BB6386B}"/>
    <cellStyle name="Normal 3 3 3 3 3 2" xfId="2620" xr:uid="{56EC28CA-EC99-4D3A-BFEE-835A496FB5AB}"/>
    <cellStyle name="Normal 3 3 3 3 3 2 2" xfId="5788" xr:uid="{C1325687-9E42-4579-92BD-8C3F95226FBD}"/>
    <cellStyle name="Normal 3 3 3 3 3 3" xfId="4204" xr:uid="{51CE0F83-C8FB-4FE1-87EC-0522FC9FC543}"/>
    <cellStyle name="Normal 3 3 3 3 4" xfId="1828" xr:uid="{D90ADD64-D29D-4BC4-8157-D4EC63BDDFB4}"/>
    <cellStyle name="Normal 3 3 3 3 4 2" xfId="4996" xr:uid="{4B00F7C5-8CD0-47E0-B862-B3D31EB5652F}"/>
    <cellStyle name="Normal 3 3 3 3 5" xfId="3412" xr:uid="{5EA94CB0-8003-4467-A7D4-53973CD48DA8}"/>
    <cellStyle name="Normal 3 3 3 4" xfId="442" xr:uid="{C1C54B9C-66A0-4A34-ABEC-6A37231B6A0F}"/>
    <cellStyle name="Normal 3 3 3 4 2" xfId="1234" xr:uid="{53C449D9-D54A-4CEC-9651-C7A40CD7E03B}"/>
    <cellStyle name="Normal 3 3 3 4 2 2" xfId="2818" xr:uid="{53E66650-8608-45A5-A4E0-C836CE9DC202}"/>
    <cellStyle name="Normal 3 3 3 4 2 2 2" xfId="5986" xr:uid="{3FD1FADA-AA08-4DAA-852B-F4025552CDB0}"/>
    <cellStyle name="Normal 3 3 3 4 2 3" xfId="4402" xr:uid="{203B995F-0B3A-4154-9DC0-51E0EBB312C9}"/>
    <cellStyle name="Normal 3 3 3 4 3" xfId="2026" xr:uid="{CB09EB53-14F7-4511-91D3-B45F99E82154}"/>
    <cellStyle name="Normal 3 3 3 4 3 2" xfId="5194" xr:uid="{47358474-5E7E-45AE-8C36-AE6BC34CF620}"/>
    <cellStyle name="Normal 3 3 3 4 4" xfId="3610" xr:uid="{9C95C7F5-F5DC-4D9D-A229-783EB608BC22}"/>
    <cellStyle name="Normal 3 3 3 5" xfId="838" xr:uid="{8933A2CE-0E16-4E12-8B73-D322872586D4}"/>
    <cellStyle name="Normal 3 3 3 5 2" xfId="2422" xr:uid="{C4A2089A-9C61-4BD2-8FDA-68A3CA890FEF}"/>
    <cellStyle name="Normal 3 3 3 5 2 2" xfId="5590" xr:uid="{8A462378-9E2A-487D-9107-291E0E4B6724}"/>
    <cellStyle name="Normal 3 3 3 5 3" xfId="4006" xr:uid="{A152EA45-2FAC-4006-B110-084A6A4AF931}"/>
    <cellStyle name="Normal 3 3 3 6" xfId="1630" xr:uid="{133DE022-E614-4A5F-B2F5-DCBC4AD0B78D}"/>
    <cellStyle name="Normal 3 3 3 6 2" xfId="4798" xr:uid="{512AA6B8-6318-4B2C-A41F-2BEE94F03A36}"/>
    <cellStyle name="Normal 3 3 3 7" xfId="3214" xr:uid="{9512095B-0043-4962-AAA5-97F982FCF61A}"/>
    <cellStyle name="Normal 3 3 4" xfId="66" xr:uid="{00000000-0005-0000-0000-000045000000}"/>
    <cellStyle name="Normal 3 3 4 2" xfId="165" xr:uid="{00000000-0005-0000-0000-000046000000}"/>
    <cellStyle name="Normal 3 3 4 2 2" xfId="363" xr:uid="{4F40F145-0CC8-4D19-8331-A8325C3F0C35}"/>
    <cellStyle name="Normal 3 3 4 2 2 2" xfId="759" xr:uid="{ED3B135D-07AE-4D3F-A97A-6A24A54C9EA9}"/>
    <cellStyle name="Normal 3 3 4 2 2 2 2" xfId="1551" xr:uid="{B139109B-775A-4057-9545-1A584FDAF52C}"/>
    <cellStyle name="Normal 3 3 4 2 2 2 2 2" xfId="3135" xr:uid="{AB2C34CA-4E1C-413B-9583-3DB50435FCF6}"/>
    <cellStyle name="Normal 3 3 4 2 2 2 2 2 2" xfId="6303" xr:uid="{3DE8E7A7-FA75-4610-9D28-9E1A2DD54538}"/>
    <cellStyle name="Normal 3 3 4 2 2 2 2 3" xfId="4719" xr:uid="{B767951F-B01E-48B0-9E00-7AE078769E86}"/>
    <cellStyle name="Normal 3 3 4 2 2 2 3" xfId="2343" xr:uid="{05003862-F7EE-4F21-8F5B-A1424B1CED3E}"/>
    <cellStyle name="Normal 3 3 4 2 2 2 3 2" xfId="5511" xr:uid="{C9E41233-B73E-4109-AE9A-D03CC5C2E0AE}"/>
    <cellStyle name="Normal 3 3 4 2 2 2 4" xfId="3927" xr:uid="{D28FDA6D-3D40-4F59-B7A9-868BBB438D83}"/>
    <cellStyle name="Normal 3 3 4 2 2 3" xfId="1155" xr:uid="{1FF37964-9795-4F11-9D81-12807C3D739C}"/>
    <cellStyle name="Normal 3 3 4 2 2 3 2" xfId="2739" xr:uid="{90C884F1-D0F9-4F94-9111-E0FC5C3658FF}"/>
    <cellStyle name="Normal 3 3 4 2 2 3 2 2" xfId="5907" xr:uid="{00820E3E-740E-47F2-87CB-6C82BB13298E}"/>
    <cellStyle name="Normal 3 3 4 2 2 3 3" xfId="4323" xr:uid="{259ABBB2-CA86-4B97-B6DD-21E1966DBB9E}"/>
    <cellStyle name="Normal 3 3 4 2 2 4" xfId="1947" xr:uid="{1E0B221C-F719-4DA3-800F-F18E98CDA669}"/>
    <cellStyle name="Normal 3 3 4 2 2 4 2" xfId="5115" xr:uid="{FB95820C-77E7-49DB-9078-35EDF7F11E1A}"/>
    <cellStyle name="Normal 3 3 4 2 2 5" xfId="3531" xr:uid="{F2EA7236-52E2-4D9B-9600-E0A546D2436A}"/>
    <cellStyle name="Normal 3 3 4 2 3" xfId="561" xr:uid="{B070457E-E90C-4F27-A676-46E2BD6D4269}"/>
    <cellStyle name="Normal 3 3 4 2 3 2" xfId="1353" xr:uid="{CB5028DA-ACEB-489D-AAF2-5F5D42AB170E}"/>
    <cellStyle name="Normal 3 3 4 2 3 2 2" xfId="2937" xr:uid="{B6882518-707D-4239-8806-EC956677B569}"/>
    <cellStyle name="Normal 3 3 4 2 3 2 2 2" xfId="6105" xr:uid="{5A08D327-032F-45F7-A696-B9411728D09C}"/>
    <cellStyle name="Normal 3 3 4 2 3 2 3" xfId="4521" xr:uid="{D7DA9BD4-0928-46B6-A719-5A7B87F7DF71}"/>
    <cellStyle name="Normal 3 3 4 2 3 3" xfId="2145" xr:uid="{8F852E2E-C2B9-4E24-B5A3-887569E1F227}"/>
    <cellStyle name="Normal 3 3 4 2 3 3 2" xfId="5313" xr:uid="{302EE645-A087-4FAF-9BA1-5601AE25214B}"/>
    <cellStyle name="Normal 3 3 4 2 3 4" xfId="3729" xr:uid="{3664E847-AD6E-4B64-96EF-C7ECA5C3E328}"/>
    <cellStyle name="Normal 3 3 4 2 4" xfId="957" xr:uid="{7A777E19-92F5-4AC8-B235-D76FEC4C0207}"/>
    <cellStyle name="Normal 3 3 4 2 4 2" xfId="2541" xr:uid="{894BF995-4E48-43AB-905A-E114529725E4}"/>
    <cellStyle name="Normal 3 3 4 2 4 2 2" xfId="5709" xr:uid="{E8C0C073-35E3-420E-8B61-D60C26F5FB7A}"/>
    <cellStyle name="Normal 3 3 4 2 4 3" xfId="4125" xr:uid="{C2EAE9C1-F062-4DAE-8AE1-5CB805DDCEE0}"/>
    <cellStyle name="Normal 3 3 4 2 5" xfId="1749" xr:uid="{B8C13C4E-5940-488F-9B54-9DC996D1C76B}"/>
    <cellStyle name="Normal 3 3 4 2 5 2" xfId="4917" xr:uid="{50BF5FBC-08C8-4BEE-8EF2-12DCD3897785}"/>
    <cellStyle name="Normal 3 3 4 2 6" xfId="3333" xr:uid="{40F54CD3-998E-4864-9F5D-C75B2B9D7FE0}"/>
    <cellStyle name="Normal 3 3 4 3" xfId="264" xr:uid="{6B4ACCE5-1609-44BA-A8BC-BA1355331D70}"/>
    <cellStyle name="Normal 3 3 4 3 2" xfId="660" xr:uid="{294FAA52-5255-4239-B4D5-534D2D891525}"/>
    <cellStyle name="Normal 3 3 4 3 2 2" xfId="1452" xr:uid="{F628B56E-533C-4682-A52D-DDF2A78C916A}"/>
    <cellStyle name="Normal 3 3 4 3 2 2 2" xfId="3036" xr:uid="{707D6EE8-933C-4A8C-AC27-D2CCCBB69C08}"/>
    <cellStyle name="Normal 3 3 4 3 2 2 2 2" xfId="6204" xr:uid="{B11F8A15-E833-4C0F-AC31-6C78F92A9C12}"/>
    <cellStyle name="Normal 3 3 4 3 2 2 3" xfId="4620" xr:uid="{922800AB-8503-4B32-BD6F-ACA37295FA81}"/>
    <cellStyle name="Normal 3 3 4 3 2 3" xfId="2244" xr:uid="{BD143618-5EF0-4732-8364-AEC6CD3E8FB7}"/>
    <cellStyle name="Normal 3 3 4 3 2 3 2" xfId="5412" xr:uid="{2D2C863C-268A-4444-B14F-D147AEC469EF}"/>
    <cellStyle name="Normal 3 3 4 3 2 4" xfId="3828" xr:uid="{39E37D53-187F-4DEE-82D8-F4A7F63EEDAA}"/>
    <cellStyle name="Normal 3 3 4 3 3" xfId="1056" xr:uid="{3982FF0E-FC97-40A2-9ADC-0D5673CDF57F}"/>
    <cellStyle name="Normal 3 3 4 3 3 2" xfId="2640" xr:uid="{E9E64500-C74E-46DB-B82F-22D8AEAD133C}"/>
    <cellStyle name="Normal 3 3 4 3 3 2 2" xfId="5808" xr:uid="{BEB57A8E-7933-43A5-A240-0E782DCEFB06}"/>
    <cellStyle name="Normal 3 3 4 3 3 3" xfId="4224" xr:uid="{AF6B7626-E6EB-443D-80A1-F0BE3A2F4FBC}"/>
    <cellStyle name="Normal 3 3 4 3 4" xfId="1848" xr:uid="{3C3413CA-5CBF-49BE-8656-97920FF192E2}"/>
    <cellStyle name="Normal 3 3 4 3 4 2" xfId="5016" xr:uid="{BE18CB9A-EB19-462B-95E3-6A490851BD0E}"/>
    <cellStyle name="Normal 3 3 4 3 5" xfId="3432" xr:uid="{434D50AC-37C7-4103-8188-D39FBFE6AEFB}"/>
    <cellStyle name="Normal 3 3 4 4" xfId="462" xr:uid="{B4A6F2A6-F7CC-423D-918D-883CB6F26FDE}"/>
    <cellStyle name="Normal 3 3 4 4 2" xfId="1254" xr:uid="{4B638CDC-1138-4ED4-8B18-6D8A3484F689}"/>
    <cellStyle name="Normal 3 3 4 4 2 2" xfId="2838" xr:uid="{4BB577BC-CD11-49E0-9D9F-9E21D1D851A7}"/>
    <cellStyle name="Normal 3 3 4 4 2 2 2" xfId="6006" xr:uid="{6F018284-0A7A-4930-B5B0-46BBF47926D6}"/>
    <cellStyle name="Normal 3 3 4 4 2 3" xfId="4422" xr:uid="{440B8E0A-E3C3-42AE-B00D-917E973ED969}"/>
    <cellStyle name="Normal 3 3 4 4 3" xfId="2046" xr:uid="{DFAF8FB3-B87E-4D1D-8166-F36E4275088D}"/>
    <cellStyle name="Normal 3 3 4 4 3 2" xfId="5214" xr:uid="{033E3B96-C57D-4411-B2CD-580461221D3C}"/>
    <cellStyle name="Normal 3 3 4 4 4" xfId="3630" xr:uid="{32C7C099-170F-478D-8E14-75CACF847126}"/>
    <cellStyle name="Normal 3 3 4 5" xfId="858" xr:uid="{FA4D297E-B0F6-4365-95CF-A919D4B1A7E1}"/>
    <cellStyle name="Normal 3 3 4 5 2" xfId="2442" xr:uid="{48568E81-E541-4455-8C2A-80175BB25D13}"/>
    <cellStyle name="Normal 3 3 4 5 2 2" xfId="5610" xr:uid="{8AF63F00-9794-4038-89A4-D40C94897D96}"/>
    <cellStyle name="Normal 3 3 4 5 3" xfId="4026" xr:uid="{21F77DD4-E15D-4620-BC49-45BE17484D49}"/>
    <cellStyle name="Normal 3 3 4 6" xfId="1650" xr:uid="{96121ADC-FEA9-4F80-BDB3-6AA56897980B}"/>
    <cellStyle name="Normal 3 3 4 6 2" xfId="4818" xr:uid="{B4C8A698-B98B-4F04-852B-7D4FDA570735}"/>
    <cellStyle name="Normal 3 3 4 7" xfId="3234" xr:uid="{1A062BB2-A532-4EE7-A620-533AC6FFC244}"/>
    <cellStyle name="Normal 3 3 5" xfId="92" xr:uid="{00000000-0005-0000-0000-000047000000}"/>
    <cellStyle name="Normal 3 3 5 2" xfId="191" xr:uid="{00000000-0005-0000-0000-000048000000}"/>
    <cellStyle name="Normal 3 3 5 2 2" xfId="389" xr:uid="{3113343A-ADDF-426B-9E26-A49FC1BD467B}"/>
    <cellStyle name="Normal 3 3 5 2 2 2" xfId="785" xr:uid="{C0A0EC92-893A-4BD0-8BC4-A5F961D9A32C}"/>
    <cellStyle name="Normal 3 3 5 2 2 2 2" xfId="1577" xr:uid="{564441C6-1C18-4565-8BA4-5EBE3EAF6128}"/>
    <cellStyle name="Normal 3 3 5 2 2 2 2 2" xfId="3161" xr:uid="{B241958C-9881-44D9-AB08-C5EB66300C12}"/>
    <cellStyle name="Normal 3 3 5 2 2 2 2 2 2" xfId="6329" xr:uid="{BDF90F9D-7062-4533-BFD0-4D85B3D75F31}"/>
    <cellStyle name="Normal 3 3 5 2 2 2 2 3" xfId="4745" xr:uid="{70149C18-0C2F-4815-9590-C78D0362CA71}"/>
    <cellStyle name="Normal 3 3 5 2 2 2 3" xfId="2369" xr:uid="{11BF8EDF-2AC0-4085-A7A2-996CCB805A01}"/>
    <cellStyle name="Normal 3 3 5 2 2 2 3 2" xfId="5537" xr:uid="{B543702D-A271-4935-9D3F-BA1F2F08C802}"/>
    <cellStyle name="Normal 3 3 5 2 2 2 4" xfId="3953" xr:uid="{4C2C4C54-C9B4-4CFD-B3F6-01D5153BDCDE}"/>
    <cellStyle name="Normal 3 3 5 2 2 3" xfId="1181" xr:uid="{5E5270A4-FEBF-4387-B62F-AA6D219E1D79}"/>
    <cellStyle name="Normal 3 3 5 2 2 3 2" xfId="2765" xr:uid="{6463AD6D-5CDF-4095-A250-F01178365041}"/>
    <cellStyle name="Normal 3 3 5 2 2 3 2 2" xfId="5933" xr:uid="{48B25844-AC65-412A-A4A9-A679FBE9A211}"/>
    <cellStyle name="Normal 3 3 5 2 2 3 3" xfId="4349" xr:uid="{33C9A0A3-F8DE-4B1C-BFDC-7951B0688853}"/>
    <cellStyle name="Normal 3 3 5 2 2 4" xfId="1973" xr:uid="{A9508161-F164-4377-AEE7-D9BE89533FB3}"/>
    <cellStyle name="Normal 3 3 5 2 2 4 2" xfId="5141" xr:uid="{B7A35432-65A5-4739-8A5C-35BAF03F32D3}"/>
    <cellStyle name="Normal 3 3 5 2 2 5" xfId="3557" xr:uid="{8584ECE4-66A3-437A-BDA4-138A323F4823}"/>
    <cellStyle name="Normal 3 3 5 2 3" xfId="587" xr:uid="{012AF611-A12A-4882-A58D-F876CA0AD07E}"/>
    <cellStyle name="Normal 3 3 5 2 3 2" xfId="1379" xr:uid="{C807D5F6-9C13-4342-9FCB-A3ABFB2C310A}"/>
    <cellStyle name="Normal 3 3 5 2 3 2 2" xfId="2963" xr:uid="{E493692B-3303-415B-9C93-DDA1D3B6EEB2}"/>
    <cellStyle name="Normal 3 3 5 2 3 2 2 2" xfId="6131" xr:uid="{222F6067-A5A8-4BA3-8C11-229B684D3D21}"/>
    <cellStyle name="Normal 3 3 5 2 3 2 3" xfId="4547" xr:uid="{427DC279-2252-42DA-97E5-2760CA9D7A62}"/>
    <cellStyle name="Normal 3 3 5 2 3 3" xfId="2171" xr:uid="{D1C30899-1157-4B00-8FBF-30C16A267248}"/>
    <cellStyle name="Normal 3 3 5 2 3 3 2" xfId="5339" xr:uid="{0A3A2D7E-DF90-4962-8D99-EE28D96FA8DA}"/>
    <cellStyle name="Normal 3 3 5 2 3 4" xfId="3755" xr:uid="{AFC2BB32-C881-4B9F-A609-49957020F162}"/>
    <cellStyle name="Normal 3 3 5 2 4" xfId="983" xr:uid="{B0525281-79C5-4865-A7DD-B82F252DE1FB}"/>
    <cellStyle name="Normal 3 3 5 2 4 2" xfId="2567" xr:uid="{B8FB63A4-8722-4F39-A715-250DF05C3BD4}"/>
    <cellStyle name="Normal 3 3 5 2 4 2 2" xfId="5735" xr:uid="{A96B376C-E73F-4ED1-B398-80520DD89059}"/>
    <cellStyle name="Normal 3 3 5 2 4 3" xfId="4151" xr:uid="{51278A73-2044-4A22-B768-757146C89033}"/>
    <cellStyle name="Normal 3 3 5 2 5" xfId="1775" xr:uid="{EFB7641B-1CD5-403C-A3F9-51C39A943652}"/>
    <cellStyle name="Normal 3 3 5 2 5 2" xfId="4943" xr:uid="{3644ECA9-236C-47A1-8A0F-B317073D16B9}"/>
    <cellStyle name="Normal 3 3 5 2 6" xfId="3359" xr:uid="{648CC393-B55E-4295-A17B-27BC7B052EA4}"/>
    <cellStyle name="Normal 3 3 5 3" xfId="290" xr:uid="{8C3ED783-2CD2-4D10-BBD1-83F217DE8B83}"/>
    <cellStyle name="Normal 3 3 5 3 2" xfId="686" xr:uid="{C2965817-7703-44C3-A042-22712A11F62D}"/>
    <cellStyle name="Normal 3 3 5 3 2 2" xfId="1478" xr:uid="{8C9D3AD6-928B-4CBF-A39D-6C4398E2E607}"/>
    <cellStyle name="Normal 3 3 5 3 2 2 2" xfId="3062" xr:uid="{0AC1AF1C-A4DD-40F3-9EAF-9A5425A78969}"/>
    <cellStyle name="Normal 3 3 5 3 2 2 2 2" xfId="6230" xr:uid="{AB9DB6C9-7931-4970-8BB9-CFCB2E06F65E}"/>
    <cellStyle name="Normal 3 3 5 3 2 2 3" xfId="4646" xr:uid="{6768E7AC-A6CD-4B49-A671-94C927DDFCA0}"/>
    <cellStyle name="Normal 3 3 5 3 2 3" xfId="2270" xr:uid="{AAAF42C4-5E3B-4C6F-B228-1AB7D841FEEE}"/>
    <cellStyle name="Normal 3 3 5 3 2 3 2" xfId="5438" xr:uid="{C1F0ADEB-4C21-4EEA-AB14-4CCB8FFB5BDC}"/>
    <cellStyle name="Normal 3 3 5 3 2 4" xfId="3854" xr:uid="{0166EF14-1C22-4473-B314-2F1C2FCBD734}"/>
    <cellStyle name="Normal 3 3 5 3 3" xfId="1082" xr:uid="{4E789BB3-F691-4B08-A216-DCB01643CCB0}"/>
    <cellStyle name="Normal 3 3 5 3 3 2" xfId="2666" xr:uid="{6BAE6715-A05A-4C65-86E1-82E08A7CBBE4}"/>
    <cellStyle name="Normal 3 3 5 3 3 2 2" xfId="5834" xr:uid="{36973D46-2082-4C76-8739-23294BCA37A3}"/>
    <cellStyle name="Normal 3 3 5 3 3 3" xfId="4250" xr:uid="{74F593EB-DCFD-422E-B1C7-10AA6E8BBEA2}"/>
    <cellStyle name="Normal 3 3 5 3 4" xfId="1874" xr:uid="{1F264BCC-80D0-448A-899F-5902AFD6937F}"/>
    <cellStyle name="Normal 3 3 5 3 4 2" xfId="5042" xr:uid="{D0A9DC85-0FB6-418F-B22B-8A2B2BA23F63}"/>
    <cellStyle name="Normal 3 3 5 3 5" xfId="3458" xr:uid="{A2A059EA-E0CF-45B4-93C5-B684867BD797}"/>
    <cellStyle name="Normal 3 3 5 4" xfId="488" xr:uid="{74F6D910-6664-4B88-B1AD-C03DF21424DA}"/>
    <cellStyle name="Normal 3 3 5 4 2" xfId="1280" xr:uid="{8C2F2E4A-FC0C-445F-8266-8C801E7C66C5}"/>
    <cellStyle name="Normal 3 3 5 4 2 2" xfId="2864" xr:uid="{86C196E8-D028-4598-B8C3-072811EBC916}"/>
    <cellStyle name="Normal 3 3 5 4 2 2 2" xfId="6032" xr:uid="{73B75DE2-A346-448F-8AF2-88BE2561AF90}"/>
    <cellStyle name="Normal 3 3 5 4 2 3" xfId="4448" xr:uid="{D393E827-718E-417D-BFFE-852601A70EFB}"/>
    <cellStyle name="Normal 3 3 5 4 3" xfId="2072" xr:uid="{66367805-94F6-40ED-B529-B482AAEF737E}"/>
    <cellStyle name="Normal 3 3 5 4 3 2" xfId="5240" xr:uid="{B2C53672-2856-4456-BE7C-3AE9950BA661}"/>
    <cellStyle name="Normal 3 3 5 4 4" xfId="3656" xr:uid="{B2DB792B-8136-4334-BC4E-7BC9F4667B29}"/>
    <cellStyle name="Normal 3 3 5 5" xfId="884" xr:uid="{E24E2EB3-F183-48BE-A57B-E8AB4A11B550}"/>
    <cellStyle name="Normal 3 3 5 5 2" xfId="2468" xr:uid="{7151BC50-3D47-4085-92DD-900C7BC35741}"/>
    <cellStyle name="Normal 3 3 5 5 2 2" xfId="5636" xr:uid="{08B8DFFD-4AB1-45D4-8B8C-99E85F3477ED}"/>
    <cellStyle name="Normal 3 3 5 5 3" xfId="4052" xr:uid="{8415CA13-6165-4F8B-B075-F8FEB69BA854}"/>
    <cellStyle name="Normal 3 3 5 6" xfId="1676" xr:uid="{2F12B98E-1F89-4318-98AE-665A24EA07FC}"/>
    <cellStyle name="Normal 3 3 5 6 2" xfId="4844" xr:uid="{60B36347-A6A9-4FF0-9A8B-180945C8FD5D}"/>
    <cellStyle name="Normal 3 3 5 7" xfId="3260" xr:uid="{3A2A95D4-1D8E-4379-A85B-3FED108AF387}"/>
    <cellStyle name="Normal 3 3 6" xfId="125" xr:uid="{00000000-0005-0000-0000-000049000000}"/>
    <cellStyle name="Normal 3 3 6 2" xfId="323" xr:uid="{CAB08356-EABB-4909-BA67-4E50D9CFD5DC}"/>
    <cellStyle name="Normal 3 3 6 2 2" xfId="719" xr:uid="{A34794E4-3E67-49B4-ACA5-96170E725265}"/>
    <cellStyle name="Normal 3 3 6 2 2 2" xfId="1511" xr:uid="{AAB886C1-C20D-4222-BCAA-4B99948792C2}"/>
    <cellStyle name="Normal 3 3 6 2 2 2 2" xfId="3095" xr:uid="{B76F8401-DD8D-4060-8C08-CC0A67BAA6A7}"/>
    <cellStyle name="Normal 3 3 6 2 2 2 2 2" xfId="6263" xr:uid="{4A2D2E7A-0C20-4A83-83CD-0F1108357EA9}"/>
    <cellStyle name="Normal 3 3 6 2 2 2 3" xfId="4679" xr:uid="{C400B188-8E81-4023-B4DA-B5650A2C70DC}"/>
    <cellStyle name="Normal 3 3 6 2 2 3" xfId="2303" xr:uid="{3A87A485-E532-4369-9222-A40A40DB6644}"/>
    <cellStyle name="Normal 3 3 6 2 2 3 2" xfId="5471" xr:uid="{FE805F65-5567-4AFB-A943-7481EF17CD63}"/>
    <cellStyle name="Normal 3 3 6 2 2 4" xfId="3887" xr:uid="{DDF63F3E-1C6F-49F7-8304-8ED0FCC51434}"/>
    <cellStyle name="Normal 3 3 6 2 3" xfId="1115" xr:uid="{6CD1B26F-72AA-4D03-BB9C-5A84FF1470BF}"/>
    <cellStyle name="Normal 3 3 6 2 3 2" xfId="2699" xr:uid="{F0C6B2E7-65BA-48F1-8738-7C9024742251}"/>
    <cellStyle name="Normal 3 3 6 2 3 2 2" xfId="5867" xr:uid="{95A688EF-1A29-48F2-A7D5-F8A4FE9BAEC2}"/>
    <cellStyle name="Normal 3 3 6 2 3 3" xfId="4283" xr:uid="{FC46F56D-3A1F-40C2-BB6A-3959C795CE1E}"/>
    <cellStyle name="Normal 3 3 6 2 4" xfId="1907" xr:uid="{F133AC52-A651-4BB1-B4CD-BF6513070DBF}"/>
    <cellStyle name="Normal 3 3 6 2 4 2" xfId="5075" xr:uid="{CEB1B543-3B7E-493E-8F59-235B3F64DA76}"/>
    <cellStyle name="Normal 3 3 6 2 5" xfId="3491" xr:uid="{6B9665DD-07A4-4B2B-B3CC-8524442C4F17}"/>
    <cellStyle name="Normal 3 3 6 3" xfId="521" xr:uid="{8442751E-2FCB-43F1-B40C-1BBB9DE83C4C}"/>
    <cellStyle name="Normal 3 3 6 3 2" xfId="1313" xr:uid="{9BF8F882-94A6-4100-95F7-6D28E3D3ACD5}"/>
    <cellStyle name="Normal 3 3 6 3 2 2" xfId="2897" xr:uid="{F62DB816-036B-4D8C-AA51-20F9C6B57CCC}"/>
    <cellStyle name="Normal 3 3 6 3 2 2 2" xfId="6065" xr:uid="{8901B4B3-820F-42B2-BD3E-A880A23192BA}"/>
    <cellStyle name="Normal 3 3 6 3 2 3" xfId="4481" xr:uid="{1F331D0E-2E6F-4F26-99BC-06AB970CFF0D}"/>
    <cellStyle name="Normal 3 3 6 3 3" xfId="2105" xr:uid="{9B66EB11-275E-44FC-928D-33FD2BE7D685}"/>
    <cellStyle name="Normal 3 3 6 3 3 2" xfId="5273" xr:uid="{A1727BB1-2571-48BD-8BDD-71B144E5D88A}"/>
    <cellStyle name="Normal 3 3 6 3 4" xfId="3689" xr:uid="{452107B1-7562-4A42-A4DE-6AE443FF8805}"/>
    <cellStyle name="Normal 3 3 6 4" xfId="917" xr:uid="{15B7C282-6ED0-4E3D-8E45-27A1E9EECFA6}"/>
    <cellStyle name="Normal 3 3 6 4 2" xfId="2501" xr:uid="{FE4C840F-B673-4625-BD7E-6058B8149248}"/>
    <cellStyle name="Normal 3 3 6 4 2 2" xfId="5669" xr:uid="{D4A30AEF-42D2-48B8-9D80-6E5AB5EB362A}"/>
    <cellStyle name="Normal 3 3 6 4 3" xfId="4085" xr:uid="{F97DCD35-3BD8-494E-9E8C-4787B8CE8D7F}"/>
    <cellStyle name="Normal 3 3 6 5" xfId="1709" xr:uid="{E3F7A157-BC59-4969-804B-453D0780D15E}"/>
    <cellStyle name="Normal 3 3 6 5 2" xfId="4877" xr:uid="{1CD4453C-E210-406E-8C8F-8791D29BCD39}"/>
    <cellStyle name="Normal 3 3 6 6" xfId="3293" xr:uid="{AF6874C5-EAAB-41FF-9F70-3A4FDF245FA8}"/>
    <cellStyle name="Normal 3 3 7" xfId="224" xr:uid="{AC79D3B7-C810-4603-A0C7-A01D0483AF68}"/>
    <cellStyle name="Normal 3 3 7 2" xfId="620" xr:uid="{090CF917-29E6-4370-ADB8-44DA22556F09}"/>
    <cellStyle name="Normal 3 3 7 2 2" xfId="1412" xr:uid="{8DD2FA16-D1BA-4BB2-AA2C-972DAA7AC29C}"/>
    <cellStyle name="Normal 3 3 7 2 2 2" xfId="2996" xr:uid="{A2A4C716-8280-4A63-B8E4-9ED2039A36B3}"/>
    <cellStyle name="Normal 3 3 7 2 2 2 2" xfId="6164" xr:uid="{4E3D8876-F957-4A88-8895-A8CB1295E9B4}"/>
    <cellStyle name="Normal 3 3 7 2 2 3" xfId="4580" xr:uid="{90A1C781-EDD6-4C28-AAB1-C780E8562784}"/>
    <cellStyle name="Normal 3 3 7 2 3" xfId="2204" xr:uid="{64ACA8DC-A1A0-4F04-8411-6EE2A2A18369}"/>
    <cellStyle name="Normal 3 3 7 2 3 2" xfId="5372" xr:uid="{36DAA1D6-3A6C-47D7-91BA-ECBD9CD3BC40}"/>
    <cellStyle name="Normal 3 3 7 2 4" xfId="3788" xr:uid="{81458955-2B12-442E-8668-E75445EC0452}"/>
    <cellStyle name="Normal 3 3 7 3" xfId="1016" xr:uid="{BC977F57-368F-48DA-B258-B3CA90833721}"/>
    <cellStyle name="Normal 3 3 7 3 2" xfId="2600" xr:uid="{B44ABD28-6A8E-455C-809F-A09E083AE141}"/>
    <cellStyle name="Normal 3 3 7 3 2 2" xfId="5768" xr:uid="{BB99F776-1857-42F1-A27A-7B08C5B1FE4F}"/>
    <cellStyle name="Normal 3 3 7 3 3" xfId="4184" xr:uid="{0877D37E-E79E-40B1-8E6B-6E64E29C8F95}"/>
    <cellStyle name="Normal 3 3 7 4" xfId="1808" xr:uid="{95912720-3802-4C5F-B66B-33E4ADC3E9C7}"/>
    <cellStyle name="Normal 3 3 7 4 2" xfId="4976" xr:uid="{A6648935-ABB5-46B5-BBBA-94DAE7898194}"/>
    <cellStyle name="Normal 3 3 7 5" xfId="3392" xr:uid="{FB0E6ABD-EF4B-4D72-A0BE-B308D3F6997E}"/>
    <cellStyle name="Normal 3 3 8" xfId="422" xr:uid="{91A2AF1C-FC8A-48B0-82DB-1E045C464F05}"/>
    <cellStyle name="Normal 3 3 8 2" xfId="1214" xr:uid="{EC520094-BA1C-464A-90C1-AC7D3329068B}"/>
    <cellStyle name="Normal 3 3 8 2 2" xfId="2798" xr:uid="{AFB0F4AA-9525-43AC-A555-E3F4A75028F5}"/>
    <cellStyle name="Normal 3 3 8 2 2 2" xfId="5966" xr:uid="{D3975813-1F5C-4B96-AB9D-E8960E0612EB}"/>
    <cellStyle name="Normal 3 3 8 2 3" xfId="4382" xr:uid="{D90F5CEF-FEEC-480D-B23F-84186BD226C2}"/>
    <cellStyle name="Normal 3 3 8 3" xfId="2006" xr:uid="{36C76F67-CBCD-4B5A-8EB0-9616CAD92155}"/>
    <cellStyle name="Normal 3 3 8 3 2" xfId="5174" xr:uid="{19433D4D-9291-4B56-B4FF-43CCCE8DA3D9}"/>
    <cellStyle name="Normal 3 3 8 4" xfId="3590" xr:uid="{C48A7594-75FD-45D5-B4F7-4A6FF1A9E7B9}"/>
    <cellStyle name="Normal 3 3 9" xfId="818" xr:uid="{44E3BFE1-0281-47A8-9DC9-8A546A10D6AD}"/>
    <cellStyle name="Normal 3 3 9 2" xfId="2402" xr:uid="{CE7231F2-1517-4C82-8174-76D0B7165D9A}"/>
    <cellStyle name="Normal 3 3 9 2 2" xfId="5570" xr:uid="{67EF7891-5B23-4236-AA37-95E39FC7E3DE}"/>
    <cellStyle name="Normal 3 3 9 3" xfId="3986" xr:uid="{FD2DFEF0-8168-4F90-9773-8ECA3F87E075}"/>
    <cellStyle name="Normal 3 4" xfId="27" xr:uid="{00000000-0005-0000-0000-00004A000000}"/>
    <cellStyle name="Normal 3 4 10" xfId="821" xr:uid="{8AC119E0-3934-4F6E-BFD8-A43B1FB085E2}"/>
    <cellStyle name="Normal 3 4 10 2" xfId="2405" xr:uid="{D2FCDF33-00EC-4693-9FE8-F7FA07A42CE7}"/>
    <cellStyle name="Normal 3 4 10 2 2" xfId="5573" xr:uid="{A1A27771-D01B-4F1C-A7EC-2901EA6699D7}"/>
    <cellStyle name="Normal 3 4 10 3" xfId="3989" xr:uid="{B2ACD4AA-F44D-4990-B63B-43EAD93EC77D}"/>
    <cellStyle name="Normal 3 4 11" xfId="1613" xr:uid="{2086C12D-38DB-4F2D-8E56-636479AA6F1F}"/>
    <cellStyle name="Normal 3 4 11 2" xfId="4781" xr:uid="{73DEBDC1-7B67-4314-99C5-60287CC41286}"/>
    <cellStyle name="Normal 3 4 12" xfId="3197" xr:uid="{E8D05C42-CD9C-4335-8D5F-4268E03FF974}"/>
    <cellStyle name="Normal 3 4 2" xfId="28" xr:uid="{00000000-0005-0000-0000-00004B000000}"/>
    <cellStyle name="Normal 3 4 2 10" xfId="3198" xr:uid="{EF4B81C0-3092-447B-A5C7-6A565D569DA9}"/>
    <cellStyle name="Normal 3 4 2 2" xfId="50" xr:uid="{00000000-0005-0000-0000-00004C000000}"/>
    <cellStyle name="Normal 3 4 2 2 2" xfId="149" xr:uid="{00000000-0005-0000-0000-00004D000000}"/>
    <cellStyle name="Normal 3 4 2 2 2 2" xfId="347" xr:uid="{D4B02986-A996-4BB6-A80B-A35E88345B5F}"/>
    <cellStyle name="Normal 3 4 2 2 2 2 2" xfId="743" xr:uid="{3A54009E-687D-4EF4-A16A-4B90BB71E33F}"/>
    <cellStyle name="Normal 3 4 2 2 2 2 2 2" xfId="1535" xr:uid="{14DC4218-B0AB-43E5-81BC-F27690B2E1E8}"/>
    <cellStyle name="Normal 3 4 2 2 2 2 2 2 2" xfId="3119" xr:uid="{C9F4B4EF-84B3-43B0-94DF-D61261A9E047}"/>
    <cellStyle name="Normal 3 4 2 2 2 2 2 2 2 2" xfId="6287" xr:uid="{680C946A-51C6-4AC0-BD11-08CD50186998}"/>
    <cellStyle name="Normal 3 4 2 2 2 2 2 2 3" xfId="4703" xr:uid="{91190547-A1FF-4C7C-9485-302419D1A977}"/>
    <cellStyle name="Normal 3 4 2 2 2 2 2 3" xfId="2327" xr:uid="{D685FF9C-D172-46A8-8749-DDA381782656}"/>
    <cellStyle name="Normal 3 4 2 2 2 2 2 3 2" xfId="5495" xr:uid="{849A3E6B-6E2E-4EB8-89E6-87A4013B6D58}"/>
    <cellStyle name="Normal 3 4 2 2 2 2 2 4" xfId="3911" xr:uid="{9ABF9999-D2A7-4938-8C60-C105D96D5E83}"/>
    <cellStyle name="Normal 3 4 2 2 2 2 3" xfId="1139" xr:uid="{6A6AC97F-3DCE-4FDB-9B87-9F89BB1DD5CC}"/>
    <cellStyle name="Normal 3 4 2 2 2 2 3 2" xfId="2723" xr:uid="{4C84A5EB-0D93-4C74-A535-D9E8259343EB}"/>
    <cellStyle name="Normal 3 4 2 2 2 2 3 2 2" xfId="5891" xr:uid="{53AE4539-CB2C-46D4-A76A-2A9F6650B73D}"/>
    <cellStyle name="Normal 3 4 2 2 2 2 3 3" xfId="4307" xr:uid="{A4FBA703-8064-4D60-A210-D6F2B955A17B}"/>
    <cellStyle name="Normal 3 4 2 2 2 2 4" xfId="1931" xr:uid="{CD82C28B-DCAF-44AC-B44E-9DCD943FBDA4}"/>
    <cellStyle name="Normal 3 4 2 2 2 2 4 2" xfId="5099" xr:uid="{235622CD-F863-4CCC-BB81-DFFD3BF39D12}"/>
    <cellStyle name="Normal 3 4 2 2 2 2 5" xfId="3515" xr:uid="{853C0FEE-4405-439A-B25E-623069AFA736}"/>
    <cellStyle name="Normal 3 4 2 2 2 3" xfId="545" xr:uid="{0FC7F682-A213-452E-93CB-0A151A24FA19}"/>
    <cellStyle name="Normal 3 4 2 2 2 3 2" xfId="1337" xr:uid="{7C169A7C-2ED1-46A0-9274-8D285D6F84AF}"/>
    <cellStyle name="Normal 3 4 2 2 2 3 2 2" xfId="2921" xr:uid="{F607C2E1-E167-4ED5-A4B1-C147A47D7F68}"/>
    <cellStyle name="Normal 3 4 2 2 2 3 2 2 2" xfId="6089" xr:uid="{4C4A66AD-1A80-48F1-A2E8-2465125BB546}"/>
    <cellStyle name="Normal 3 4 2 2 2 3 2 3" xfId="4505" xr:uid="{06F832D7-AEB5-44DF-9E3E-739C82088B31}"/>
    <cellStyle name="Normal 3 4 2 2 2 3 3" xfId="2129" xr:uid="{80075D3C-BCA7-4066-9084-DF2CCE3A8784}"/>
    <cellStyle name="Normal 3 4 2 2 2 3 3 2" xfId="5297" xr:uid="{65116915-E10B-430A-883B-BC692677C96E}"/>
    <cellStyle name="Normal 3 4 2 2 2 3 4" xfId="3713" xr:uid="{8B082698-78C2-47CB-A307-AF7110E09839}"/>
    <cellStyle name="Normal 3 4 2 2 2 4" xfId="941" xr:uid="{674D3757-6955-4272-9311-35BB74A500D8}"/>
    <cellStyle name="Normal 3 4 2 2 2 4 2" xfId="2525" xr:uid="{55EFDD67-FA9F-4217-9C9A-123B4E672416}"/>
    <cellStyle name="Normal 3 4 2 2 2 4 2 2" xfId="5693" xr:uid="{624CAB1B-3B5F-4AE9-ACF5-3F9D5AB775A5}"/>
    <cellStyle name="Normal 3 4 2 2 2 4 3" xfId="4109" xr:uid="{4101CCD1-F7AA-4EE9-B068-95A8A8D0A2C6}"/>
    <cellStyle name="Normal 3 4 2 2 2 5" xfId="1733" xr:uid="{BB4B37B7-2DE9-4708-ACBB-DC5F63F8EE72}"/>
    <cellStyle name="Normal 3 4 2 2 2 5 2" xfId="4901" xr:uid="{0AF2FA0E-0F7B-4C12-91C1-599D6D37F82D}"/>
    <cellStyle name="Normal 3 4 2 2 2 6" xfId="3317" xr:uid="{76C1EEBB-1F6A-443D-BC99-3E708FB4F67E}"/>
    <cellStyle name="Normal 3 4 2 2 3" xfId="248" xr:uid="{5057AD6F-0BA0-4F22-A6B1-25BDE548AE52}"/>
    <cellStyle name="Normal 3 4 2 2 3 2" xfId="644" xr:uid="{B0DF16AB-004D-4365-BF0C-E19786C07CCB}"/>
    <cellStyle name="Normal 3 4 2 2 3 2 2" xfId="1436" xr:uid="{6A35B4CA-D242-43F1-B17E-8D1915FF7EAF}"/>
    <cellStyle name="Normal 3 4 2 2 3 2 2 2" xfId="3020" xr:uid="{C81865CF-BCD8-4658-BDFC-F80DD2A7FA70}"/>
    <cellStyle name="Normal 3 4 2 2 3 2 2 2 2" xfId="6188" xr:uid="{88B272A2-047A-45B4-9BF6-411154C77C83}"/>
    <cellStyle name="Normal 3 4 2 2 3 2 2 3" xfId="4604" xr:uid="{80FDD4FD-24AC-4C71-BC7F-7184A02B6E5C}"/>
    <cellStyle name="Normal 3 4 2 2 3 2 3" xfId="2228" xr:uid="{0DF5276C-A12C-4793-B3B5-F407124810E2}"/>
    <cellStyle name="Normal 3 4 2 2 3 2 3 2" xfId="5396" xr:uid="{A5B7CA8F-2F0F-4976-8BBD-B3002F15EB04}"/>
    <cellStyle name="Normal 3 4 2 2 3 2 4" xfId="3812" xr:uid="{084BD726-1BFB-4ED4-8C4B-8C866738AA07}"/>
    <cellStyle name="Normal 3 4 2 2 3 3" xfId="1040" xr:uid="{4E20964E-343A-4258-B007-70ECDA59FF62}"/>
    <cellStyle name="Normal 3 4 2 2 3 3 2" xfId="2624" xr:uid="{32714A3E-CD5C-4F2C-BA7E-88B464AED547}"/>
    <cellStyle name="Normal 3 4 2 2 3 3 2 2" xfId="5792" xr:uid="{66EAAA4A-41A0-4F75-A210-7AE9103C0EDD}"/>
    <cellStyle name="Normal 3 4 2 2 3 3 3" xfId="4208" xr:uid="{6E346A4E-148A-427F-9838-92B42E08B83E}"/>
    <cellStyle name="Normal 3 4 2 2 3 4" xfId="1832" xr:uid="{E73C6194-80E8-4D7B-8D85-17DD238F75D3}"/>
    <cellStyle name="Normal 3 4 2 2 3 4 2" xfId="5000" xr:uid="{770ECDAC-12A7-4C5E-AE10-E95842521823}"/>
    <cellStyle name="Normal 3 4 2 2 3 5" xfId="3416" xr:uid="{8D283CEA-8B4D-4C9F-8F74-416D050462A6}"/>
    <cellStyle name="Normal 3 4 2 2 4" xfId="446" xr:uid="{46099E09-2664-455D-84F2-783E04023247}"/>
    <cellStyle name="Normal 3 4 2 2 4 2" xfId="1238" xr:uid="{43D34BE8-42AE-48DC-9DFB-85D24D38A25C}"/>
    <cellStyle name="Normal 3 4 2 2 4 2 2" xfId="2822" xr:uid="{345E757C-FB45-41A1-A5CB-A5DEF80E7093}"/>
    <cellStyle name="Normal 3 4 2 2 4 2 2 2" xfId="5990" xr:uid="{8AACA5B1-B0FE-4C6F-9C9F-805BEE8E5CDA}"/>
    <cellStyle name="Normal 3 4 2 2 4 2 3" xfId="4406" xr:uid="{90A21CC8-7A40-4F93-BB98-1A50281714B2}"/>
    <cellStyle name="Normal 3 4 2 2 4 3" xfId="2030" xr:uid="{7DC1B4E1-842C-46BF-93C1-C49F2D8477D9}"/>
    <cellStyle name="Normal 3 4 2 2 4 3 2" xfId="5198" xr:uid="{C37A514B-878A-4CE7-BCF2-D8E1099FF014}"/>
    <cellStyle name="Normal 3 4 2 2 4 4" xfId="3614" xr:uid="{300F04FE-96DD-42CF-AC36-071A00413E53}"/>
    <cellStyle name="Normal 3 4 2 2 5" xfId="842" xr:uid="{7E64AE80-CB3A-4152-97BF-71F6A08B7CF6}"/>
    <cellStyle name="Normal 3 4 2 2 5 2" xfId="2426" xr:uid="{C4772DD0-61A5-4409-BCA5-56CCB81D99ED}"/>
    <cellStyle name="Normal 3 4 2 2 5 2 2" xfId="5594" xr:uid="{874A5916-7BFE-4644-B7FC-77C9B445EFBC}"/>
    <cellStyle name="Normal 3 4 2 2 5 3" xfId="4010" xr:uid="{4B70F20F-CBBA-4C62-AE75-AC2E12BE60E1}"/>
    <cellStyle name="Normal 3 4 2 2 6" xfId="1634" xr:uid="{2030CEEF-3639-46C5-A15C-E7F2FFFAD549}"/>
    <cellStyle name="Normal 3 4 2 2 6 2" xfId="4802" xr:uid="{A59DE6FD-F0FA-47B1-9AF9-001CEFD33BEE}"/>
    <cellStyle name="Normal 3 4 2 2 7" xfId="3218" xr:uid="{491410BF-4BA9-4B49-AA0D-5BED6E1D9C47}"/>
    <cellStyle name="Normal 3 4 2 3" xfId="70" xr:uid="{00000000-0005-0000-0000-00004E000000}"/>
    <cellStyle name="Normal 3 4 2 3 2" xfId="169" xr:uid="{00000000-0005-0000-0000-00004F000000}"/>
    <cellStyle name="Normal 3 4 2 3 2 2" xfId="367" xr:uid="{9C6F6361-91A8-47A0-8595-F381B337821C}"/>
    <cellStyle name="Normal 3 4 2 3 2 2 2" xfId="763" xr:uid="{EC57B7C3-E52A-4D49-9BBD-5928593112DB}"/>
    <cellStyle name="Normal 3 4 2 3 2 2 2 2" xfId="1555" xr:uid="{176F8C48-1F02-400D-9AC1-C847163FF10F}"/>
    <cellStyle name="Normal 3 4 2 3 2 2 2 2 2" xfId="3139" xr:uid="{A9367287-6054-43E2-9592-5FCE07415E18}"/>
    <cellStyle name="Normal 3 4 2 3 2 2 2 2 2 2" xfId="6307" xr:uid="{63F244AA-2483-44E1-81FF-9321B1FC1CCD}"/>
    <cellStyle name="Normal 3 4 2 3 2 2 2 2 3" xfId="4723" xr:uid="{3DDA7ABB-47C0-497A-B452-603700B3E305}"/>
    <cellStyle name="Normal 3 4 2 3 2 2 2 3" xfId="2347" xr:uid="{B7C1983B-2029-4DED-88AC-CFD558707ACB}"/>
    <cellStyle name="Normal 3 4 2 3 2 2 2 3 2" xfId="5515" xr:uid="{FEF3B0AF-DB2F-4B37-AF49-DD4AEFBC770E}"/>
    <cellStyle name="Normal 3 4 2 3 2 2 2 4" xfId="3931" xr:uid="{E8580E03-C081-424A-8228-F39CF39A6B99}"/>
    <cellStyle name="Normal 3 4 2 3 2 2 3" xfId="1159" xr:uid="{5328F8D3-6600-40EB-AB4C-F031EE10AEDA}"/>
    <cellStyle name="Normal 3 4 2 3 2 2 3 2" xfId="2743" xr:uid="{AC11C9BE-A14E-4B64-9D48-74CE06F94044}"/>
    <cellStyle name="Normal 3 4 2 3 2 2 3 2 2" xfId="5911" xr:uid="{31020DFD-B36B-48FE-85F3-1F176A896CD2}"/>
    <cellStyle name="Normal 3 4 2 3 2 2 3 3" xfId="4327" xr:uid="{53573A08-4AB4-420C-BD66-1BC64FC8F869}"/>
    <cellStyle name="Normal 3 4 2 3 2 2 4" xfId="1951" xr:uid="{6FE365B6-2F85-4D50-9234-8805B20A4358}"/>
    <cellStyle name="Normal 3 4 2 3 2 2 4 2" xfId="5119" xr:uid="{575A4381-C409-4D93-8A88-4C05EDE18246}"/>
    <cellStyle name="Normal 3 4 2 3 2 2 5" xfId="3535" xr:uid="{6E826F4C-226E-45FC-A325-6EEEFCAACAE3}"/>
    <cellStyle name="Normal 3 4 2 3 2 3" xfId="565" xr:uid="{AE7BBDC9-319F-429E-BC7E-BD929911313E}"/>
    <cellStyle name="Normal 3 4 2 3 2 3 2" xfId="1357" xr:uid="{69878E45-4F0E-4A30-A4EE-39E883B8B819}"/>
    <cellStyle name="Normal 3 4 2 3 2 3 2 2" xfId="2941" xr:uid="{06FBCD84-3DE2-41FB-8CBE-1BF8A1ED929E}"/>
    <cellStyle name="Normal 3 4 2 3 2 3 2 2 2" xfId="6109" xr:uid="{4CE2FFF6-E86B-47E8-BD20-BA192CDF2E8B}"/>
    <cellStyle name="Normal 3 4 2 3 2 3 2 3" xfId="4525" xr:uid="{AB5EA9E5-7CB6-4FB7-BE7E-83905EE21361}"/>
    <cellStyle name="Normal 3 4 2 3 2 3 3" xfId="2149" xr:uid="{19E851DD-56B8-4449-9BA6-C4E09C77D590}"/>
    <cellStyle name="Normal 3 4 2 3 2 3 3 2" xfId="5317" xr:uid="{89460857-89E7-4AB9-8822-4A24340C94FA}"/>
    <cellStyle name="Normal 3 4 2 3 2 3 4" xfId="3733" xr:uid="{C086730D-2F63-4A4E-970D-641ADFA48266}"/>
    <cellStyle name="Normal 3 4 2 3 2 4" xfId="961" xr:uid="{485D01D6-DB9C-47F1-9205-AA51BDB23693}"/>
    <cellStyle name="Normal 3 4 2 3 2 4 2" xfId="2545" xr:uid="{049E43C4-9CA3-4FDF-8A23-92C2AC4DFEAD}"/>
    <cellStyle name="Normal 3 4 2 3 2 4 2 2" xfId="5713" xr:uid="{9FD2071A-4B43-41F1-8218-67235697ED7C}"/>
    <cellStyle name="Normal 3 4 2 3 2 4 3" xfId="4129" xr:uid="{3B435245-9439-40B8-AFEA-B633F88F4866}"/>
    <cellStyle name="Normal 3 4 2 3 2 5" xfId="1753" xr:uid="{88569B31-1DC4-4B3E-8C39-A0B8C12058DE}"/>
    <cellStyle name="Normal 3 4 2 3 2 5 2" xfId="4921" xr:uid="{1F391098-362E-4A7D-AF0D-C4BD7C88B7DB}"/>
    <cellStyle name="Normal 3 4 2 3 2 6" xfId="3337" xr:uid="{B6009B1B-82EB-4ED5-8153-B862905BB5C7}"/>
    <cellStyle name="Normal 3 4 2 3 3" xfId="268" xr:uid="{EFAD51FE-D6C8-4241-831E-3D3FBB396D30}"/>
    <cellStyle name="Normal 3 4 2 3 3 2" xfId="664" xr:uid="{ADF07C82-A188-4881-8B4E-3BDB1C6EFCC1}"/>
    <cellStyle name="Normal 3 4 2 3 3 2 2" xfId="1456" xr:uid="{9C4CC763-1F5F-4DBB-91F1-937ACDC0380A}"/>
    <cellStyle name="Normal 3 4 2 3 3 2 2 2" xfId="3040" xr:uid="{230407B8-668F-4BF5-A03B-993FC9C71423}"/>
    <cellStyle name="Normal 3 4 2 3 3 2 2 2 2" xfId="6208" xr:uid="{6486C3E7-7F22-408D-97D5-3C3B957E2E4D}"/>
    <cellStyle name="Normal 3 4 2 3 3 2 2 3" xfId="4624" xr:uid="{8C5CAA1F-6B1D-46EF-BB43-9FB64B39DE53}"/>
    <cellStyle name="Normal 3 4 2 3 3 2 3" xfId="2248" xr:uid="{54182BD7-5910-46B6-8B20-55D27FD196B8}"/>
    <cellStyle name="Normal 3 4 2 3 3 2 3 2" xfId="5416" xr:uid="{CBD07748-681A-42AA-A3E4-A49152A13DC3}"/>
    <cellStyle name="Normal 3 4 2 3 3 2 4" xfId="3832" xr:uid="{8ACDBE84-394F-4318-AF8B-D6CDBB6BBFE3}"/>
    <cellStyle name="Normal 3 4 2 3 3 3" xfId="1060" xr:uid="{46EEA1F1-C9FA-4827-B1AC-18BEA13308D8}"/>
    <cellStyle name="Normal 3 4 2 3 3 3 2" xfId="2644" xr:uid="{CF7F660D-A27A-45CF-8C6F-B3B42FE99D66}"/>
    <cellStyle name="Normal 3 4 2 3 3 3 2 2" xfId="5812" xr:uid="{37D27B05-778E-4341-B974-C4337F6249AA}"/>
    <cellStyle name="Normal 3 4 2 3 3 3 3" xfId="4228" xr:uid="{C1D21243-67DA-4E1D-8B76-88E807DB1468}"/>
    <cellStyle name="Normal 3 4 2 3 3 4" xfId="1852" xr:uid="{1E16B3A4-2BC2-4987-A5B9-94601C6FE7DF}"/>
    <cellStyle name="Normal 3 4 2 3 3 4 2" xfId="5020" xr:uid="{4368A954-E4DF-405C-A2DC-541D71EB5C9F}"/>
    <cellStyle name="Normal 3 4 2 3 3 5" xfId="3436" xr:uid="{74A3D8D8-3E44-4942-AE11-65D0706EAF38}"/>
    <cellStyle name="Normal 3 4 2 3 4" xfId="466" xr:uid="{6A6F17E6-FEBD-48BF-943F-4AB0F750A909}"/>
    <cellStyle name="Normal 3 4 2 3 4 2" xfId="1258" xr:uid="{0C611244-5264-41E8-B98A-DCDCC3C00148}"/>
    <cellStyle name="Normal 3 4 2 3 4 2 2" xfId="2842" xr:uid="{7DB5430F-11F0-419A-A27A-00CDA53DE5AC}"/>
    <cellStyle name="Normal 3 4 2 3 4 2 2 2" xfId="6010" xr:uid="{C35F1154-308D-4232-8CD6-41F2D2497C98}"/>
    <cellStyle name="Normal 3 4 2 3 4 2 3" xfId="4426" xr:uid="{5F698358-33AC-4644-B8C9-3C8ED07D4BF6}"/>
    <cellStyle name="Normal 3 4 2 3 4 3" xfId="2050" xr:uid="{24A45B67-35D6-4C52-879D-FED8A3B94D1A}"/>
    <cellStyle name="Normal 3 4 2 3 4 3 2" xfId="5218" xr:uid="{F1C40469-26F3-4086-B10B-29F031C17C0E}"/>
    <cellStyle name="Normal 3 4 2 3 4 4" xfId="3634" xr:uid="{61C630B6-C0A7-458C-81B7-8DFC4ABB1969}"/>
    <cellStyle name="Normal 3 4 2 3 5" xfId="862" xr:uid="{E4CEBD29-E7E5-445E-9CE9-F922DA925FD0}"/>
    <cellStyle name="Normal 3 4 2 3 5 2" xfId="2446" xr:uid="{205EBD23-FBAB-4020-ADA6-3CDAFE2346B6}"/>
    <cellStyle name="Normal 3 4 2 3 5 2 2" xfId="5614" xr:uid="{CE6C6575-F61B-4D80-82C8-B927A126F629}"/>
    <cellStyle name="Normal 3 4 2 3 5 3" xfId="4030" xr:uid="{F0C2D300-22E0-4CF0-B20B-7596141B7FAB}"/>
    <cellStyle name="Normal 3 4 2 3 6" xfId="1654" xr:uid="{F16E124A-C03E-4261-B3BD-3ED69A3910E1}"/>
    <cellStyle name="Normal 3 4 2 3 6 2" xfId="4822" xr:uid="{605BDE9A-E2BB-4AAF-B13E-69843B0EE799}"/>
    <cellStyle name="Normal 3 4 2 3 7" xfId="3238" xr:uid="{192D3482-596C-47F1-A8D3-52DADD1B0378}"/>
    <cellStyle name="Normal 3 4 2 4" xfId="96" xr:uid="{00000000-0005-0000-0000-000050000000}"/>
    <cellStyle name="Normal 3 4 2 4 2" xfId="195" xr:uid="{00000000-0005-0000-0000-000051000000}"/>
    <cellStyle name="Normal 3 4 2 4 2 2" xfId="393" xr:uid="{21B451C1-49FC-4EC9-8634-D2B41F3972C3}"/>
    <cellStyle name="Normal 3 4 2 4 2 2 2" xfId="789" xr:uid="{D249BBDF-704C-45E1-9A52-9EA98AB5040B}"/>
    <cellStyle name="Normal 3 4 2 4 2 2 2 2" xfId="1581" xr:uid="{D3BB1EC7-2372-4CD8-B1D8-02118565D99F}"/>
    <cellStyle name="Normal 3 4 2 4 2 2 2 2 2" xfId="3165" xr:uid="{84039F2A-499C-45CD-86B2-FD899F05E29D}"/>
    <cellStyle name="Normal 3 4 2 4 2 2 2 2 2 2" xfId="6333" xr:uid="{69F593F2-91A0-48C8-BF47-38F8313AC5F9}"/>
    <cellStyle name="Normal 3 4 2 4 2 2 2 2 3" xfId="4749" xr:uid="{8A88B6FF-4767-4A34-BAC7-C0FCAFE56B69}"/>
    <cellStyle name="Normal 3 4 2 4 2 2 2 3" xfId="2373" xr:uid="{88FFEF54-C78C-415F-813F-4096B6ED03CE}"/>
    <cellStyle name="Normal 3 4 2 4 2 2 2 3 2" xfId="5541" xr:uid="{7EFE0FC7-7622-4FB1-B555-AF4A4BCA8B8D}"/>
    <cellStyle name="Normal 3 4 2 4 2 2 2 4" xfId="3957" xr:uid="{15F0BEA8-28E5-44EC-89F5-FBD2C7C65F2F}"/>
    <cellStyle name="Normal 3 4 2 4 2 2 3" xfId="1185" xr:uid="{58FB3364-F2C9-40B3-A4D2-E1602833D0E1}"/>
    <cellStyle name="Normal 3 4 2 4 2 2 3 2" xfId="2769" xr:uid="{CB570B80-8B46-49A1-BAA5-80D1B06EE990}"/>
    <cellStyle name="Normal 3 4 2 4 2 2 3 2 2" xfId="5937" xr:uid="{DBCEB89D-81E5-43B1-9AF4-E3F31B6B21FC}"/>
    <cellStyle name="Normal 3 4 2 4 2 2 3 3" xfId="4353" xr:uid="{0EB8CB13-A7CB-4824-B6E7-9C50587920BB}"/>
    <cellStyle name="Normal 3 4 2 4 2 2 4" xfId="1977" xr:uid="{D1347E59-CF56-48BC-A0B9-3A24EC7E8F31}"/>
    <cellStyle name="Normal 3 4 2 4 2 2 4 2" xfId="5145" xr:uid="{C02EE2C3-F535-485D-AEA1-3E9B3F53F501}"/>
    <cellStyle name="Normal 3 4 2 4 2 2 5" xfId="3561" xr:uid="{98553F09-8D28-46B4-BF75-9C86CE311242}"/>
    <cellStyle name="Normal 3 4 2 4 2 3" xfId="591" xr:uid="{FC85CDC8-0E4B-4220-83F3-5BAD8540CFEE}"/>
    <cellStyle name="Normal 3 4 2 4 2 3 2" xfId="1383" xr:uid="{A5D6B305-D228-4344-A441-808D04FBEFDF}"/>
    <cellStyle name="Normal 3 4 2 4 2 3 2 2" xfId="2967" xr:uid="{65CED764-2D04-4259-B6CD-A27CE82548B8}"/>
    <cellStyle name="Normal 3 4 2 4 2 3 2 2 2" xfId="6135" xr:uid="{5B771362-D86F-4975-AAE4-2DCC861AE398}"/>
    <cellStyle name="Normal 3 4 2 4 2 3 2 3" xfId="4551" xr:uid="{FBBFCB27-8D69-4504-ACB0-2D7180CE8A75}"/>
    <cellStyle name="Normal 3 4 2 4 2 3 3" xfId="2175" xr:uid="{B7644D83-35CD-45DD-8BA6-FC5F91EA96DA}"/>
    <cellStyle name="Normal 3 4 2 4 2 3 3 2" xfId="5343" xr:uid="{C168A0E6-D8B2-41E5-BF4A-77429819256F}"/>
    <cellStyle name="Normal 3 4 2 4 2 3 4" xfId="3759" xr:uid="{35A54DB2-CFF5-4668-89CB-2F0456348EA2}"/>
    <cellStyle name="Normal 3 4 2 4 2 4" xfId="987" xr:uid="{AE9B60A4-9889-4778-934E-E9A6C548E47D}"/>
    <cellStyle name="Normal 3 4 2 4 2 4 2" xfId="2571" xr:uid="{E020CF64-E0B4-4CA0-A369-5381BF4EE408}"/>
    <cellStyle name="Normal 3 4 2 4 2 4 2 2" xfId="5739" xr:uid="{656DC807-4FB0-475F-B8FC-CEBF10BBC792}"/>
    <cellStyle name="Normal 3 4 2 4 2 4 3" xfId="4155" xr:uid="{C79B694E-2F6D-407E-8CA7-89F3FC267C0E}"/>
    <cellStyle name="Normal 3 4 2 4 2 5" xfId="1779" xr:uid="{C39C6635-140D-4A9E-9122-B1AEAB43F934}"/>
    <cellStyle name="Normal 3 4 2 4 2 5 2" xfId="4947" xr:uid="{7F8B6D6A-2CDB-4BA9-8536-3D9210D0749B}"/>
    <cellStyle name="Normal 3 4 2 4 2 6" xfId="3363" xr:uid="{CB878A90-49BD-4BA8-ACCB-FC07B4F43C9C}"/>
    <cellStyle name="Normal 3 4 2 4 3" xfId="294" xr:uid="{7C49A6F7-8D5F-4186-A27F-42F0A15ACDE2}"/>
    <cellStyle name="Normal 3 4 2 4 3 2" xfId="690" xr:uid="{58AC0528-6131-4E92-A165-0D1D100ACB77}"/>
    <cellStyle name="Normal 3 4 2 4 3 2 2" xfId="1482" xr:uid="{23391D18-B914-430B-BD96-71D790F89567}"/>
    <cellStyle name="Normal 3 4 2 4 3 2 2 2" xfId="3066" xr:uid="{F1E35068-3CCC-4BA9-8529-992469DD281A}"/>
    <cellStyle name="Normal 3 4 2 4 3 2 2 2 2" xfId="6234" xr:uid="{A2650F49-6430-43B6-825D-13B9244BFDAA}"/>
    <cellStyle name="Normal 3 4 2 4 3 2 2 3" xfId="4650" xr:uid="{307905B5-77F8-4A1A-8825-02689F3E65FA}"/>
    <cellStyle name="Normal 3 4 2 4 3 2 3" xfId="2274" xr:uid="{4BFA0708-FD80-4FF0-8893-6E05BB5A01AA}"/>
    <cellStyle name="Normal 3 4 2 4 3 2 3 2" xfId="5442" xr:uid="{0C68FC57-C783-4688-8D65-F41ED8EC88C8}"/>
    <cellStyle name="Normal 3 4 2 4 3 2 4" xfId="3858" xr:uid="{80D0459C-4219-48E6-8E1C-E34641186AA1}"/>
    <cellStyle name="Normal 3 4 2 4 3 3" xfId="1086" xr:uid="{45D03B2B-0135-4D21-8E56-C271A4BBF1BB}"/>
    <cellStyle name="Normal 3 4 2 4 3 3 2" xfId="2670" xr:uid="{E43B9136-2800-4DB4-B695-7AC68530E966}"/>
    <cellStyle name="Normal 3 4 2 4 3 3 2 2" xfId="5838" xr:uid="{04A18550-492E-433F-B653-868B7F5DCD69}"/>
    <cellStyle name="Normal 3 4 2 4 3 3 3" xfId="4254" xr:uid="{377D178E-83AB-4E4C-B348-47F2D8B84958}"/>
    <cellStyle name="Normal 3 4 2 4 3 4" xfId="1878" xr:uid="{A3576F91-F2C9-4269-AC4D-BB18FA46777F}"/>
    <cellStyle name="Normal 3 4 2 4 3 4 2" xfId="5046" xr:uid="{78D43136-C828-4CF3-8341-298BE6E46BA7}"/>
    <cellStyle name="Normal 3 4 2 4 3 5" xfId="3462" xr:uid="{3F367816-0D9C-461C-8EFA-DAD6F5859C4A}"/>
    <cellStyle name="Normal 3 4 2 4 4" xfId="492" xr:uid="{F0466749-66F5-4D3E-8497-1AE4C9B8AD8D}"/>
    <cellStyle name="Normal 3 4 2 4 4 2" xfId="1284" xr:uid="{5D0C1B6A-E889-491D-87B4-3F8F0D4A7856}"/>
    <cellStyle name="Normal 3 4 2 4 4 2 2" xfId="2868" xr:uid="{ADEF0658-35CB-4D51-9A3D-F9F1D8B1207D}"/>
    <cellStyle name="Normal 3 4 2 4 4 2 2 2" xfId="6036" xr:uid="{806CA555-6800-4CAC-93DC-DD1EB96A2CC5}"/>
    <cellStyle name="Normal 3 4 2 4 4 2 3" xfId="4452" xr:uid="{8528FDAC-A35D-4022-94B8-0AA8C9646F52}"/>
    <cellStyle name="Normal 3 4 2 4 4 3" xfId="2076" xr:uid="{0AC285E7-30F1-4C51-9E5C-E39970D4AC2C}"/>
    <cellStyle name="Normal 3 4 2 4 4 3 2" xfId="5244" xr:uid="{3DCE0334-9A15-4163-B962-310810BB37D8}"/>
    <cellStyle name="Normal 3 4 2 4 4 4" xfId="3660" xr:uid="{421951E1-CDC3-4F2C-9D01-CCCB0416D2B6}"/>
    <cellStyle name="Normal 3 4 2 4 5" xfId="888" xr:uid="{0C2234FB-ACF1-4B66-827A-0589D8BF15E4}"/>
    <cellStyle name="Normal 3 4 2 4 5 2" xfId="2472" xr:uid="{F5C1FC99-7BC8-442E-8E45-5BFD013F3EA6}"/>
    <cellStyle name="Normal 3 4 2 4 5 2 2" xfId="5640" xr:uid="{F453EE3B-9822-4098-9AD7-4F0D8EE0A77F}"/>
    <cellStyle name="Normal 3 4 2 4 5 3" xfId="4056" xr:uid="{F0D1F0C7-4DE3-40CF-818B-A098C0908027}"/>
    <cellStyle name="Normal 3 4 2 4 6" xfId="1680" xr:uid="{BBFF6EE2-B2EE-4ADD-9267-6542A03BB611}"/>
    <cellStyle name="Normal 3 4 2 4 6 2" xfId="4848" xr:uid="{9050DB76-029F-45AB-B42D-617C92206E86}"/>
    <cellStyle name="Normal 3 4 2 4 7" xfId="3264" xr:uid="{D685C87D-D728-41F3-A15F-16BA1F08EDED}"/>
    <cellStyle name="Normal 3 4 2 5" xfId="129" xr:uid="{00000000-0005-0000-0000-000052000000}"/>
    <cellStyle name="Normal 3 4 2 5 2" xfId="327" xr:uid="{E91372FE-6090-4184-B2EE-3FB18EFFA509}"/>
    <cellStyle name="Normal 3 4 2 5 2 2" xfId="723" xr:uid="{18ABD0DF-6829-4AC6-98E6-7F2E3E03693E}"/>
    <cellStyle name="Normal 3 4 2 5 2 2 2" xfId="1515" xr:uid="{2AFDD7F8-0028-4249-B102-812CB5307859}"/>
    <cellStyle name="Normal 3 4 2 5 2 2 2 2" xfId="3099" xr:uid="{C7B6C0E0-03F0-47E6-9310-72B98BB9FDAA}"/>
    <cellStyle name="Normal 3 4 2 5 2 2 2 2 2" xfId="6267" xr:uid="{B5ED9F00-8CD9-4830-9043-775CB0F457C6}"/>
    <cellStyle name="Normal 3 4 2 5 2 2 2 3" xfId="4683" xr:uid="{BC2693FE-0AAA-44A4-9CC8-E8ADC8A9B94C}"/>
    <cellStyle name="Normal 3 4 2 5 2 2 3" xfId="2307" xr:uid="{4B908693-EF21-4F24-862C-82848FE23EDC}"/>
    <cellStyle name="Normal 3 4 2 5 2 2 3 2" xfId="5475" xr:uid="{DA09708B-42A0-4F94-9A9C-D9F181EB0606}"/>
    <cellStyle name="Normal 3 4 2 5 2 2 4" xfId="3891" xr:uid="{D528B70B-DE84-44E8-A6A1-49F17AFA9B53}"/>
    <cellStyle name="Normal 3 4 2 5 2 3" xfId="1119" xr:uid="{7E578E21-5D78-4C79-BBAE-C9E0FF8A3A53}"/>
    <cellStyle name="Normal 3 4 2 5 2 3 2" xfId="2703" xr:uid="{1EA5AFE0-535B-4F7F-89A6-BE8B12F3ACED}"/>
    <cellStyle name="Normal 3 4 2 5 2 3 2 2" xfId="5871" xr:uid="{64F387AD-1A3C-4D17-8A74-AEC3A2546A05}"/>
    <cellStyle name="Normal 3 4 2 5 2 3 3" xfId="4287" xr:uid="{DC90DE96-D37B-4169-8593-76927E147EAA}"/>
    <cellStyle name="Normal 3 4 2 5 2 4" xfId="1911" xr:uid="{300FD417-688F-4202-9F0E-84F873853FFF}"/>
    <cellStyle name="Normal 3 4 2 5 2 4 2" xfId="5079" xr:uid="{6A85A695-83B7-4C33-8C6E-3804A43494CE}"/>
    <cellStyle name="Normal 3 4 2 5 2 5" xfId="3495" xr:uid="{F7CCF0F4-ED69-4F46-9405-44E43197ADDA}"/>
    <cellStyle name="Normal 3 4 2 5 3" xfId="525" xr:uid="{39AC764F-3C7C-42EA-90FF-EBFDE7121F5F}"/>
    <cellStyle name="Normal 3 4 2 5 3 2" xfId="1317" xr:uid="{FCF84506-A1EE-451C-B100-0CD2C92689F4}"/>
    <cellStyle name="Normal 3 4 2 5 3 2 2" xfId="2901" xr:uid="{D8F8E5FF-A845-4864-95DC-3205C1C1D98B}"/>
    <cellStyle name="Normal 3 4 2 5 3 2 2 2" xfId="6069" xr:uid="{1B0D9EC3-175E-4623-B78B-A94BCD721464}"/>
    <cellStyle name="Normal 3 4 2 5 3 2 3" xfId="4485" xr:uid="{43A09109-4FF7-42D9-A8D0-6FB714D625D3}"/>
    <cellStyle name="Normal 3 4 2 5 3 3" xfId="2109" xr:uid="{91043F04-030E-4FDE-8B6F-2F5260AC6079}"/>
    <cellStyle name="Normal 3 4 2 5 3 3 2" xfId="5277" xr:uid="{C0263C35-5E72-44E4-B2C9-5342490D2BCD}"/>
    <cellStyle name="Normal 3 4 2 5 3 4" xfId="3693" xr:uid="{8A01CF3D-D985-4043-97F7-1292F728726C}"/>
    <cellStyle name="Normal 3 4 2 5 4" xfId="921" xr:uid="{82060C04-61FA-4357-B30C-E252521A5630}"/>
    <cellStyle name="Normal 3 4 2 5 4 2" xfId="2505" xr:uid="{9041B9EA-77B9-4BA1-AADF-D91E82474FC0}"/>
    <cellStyle name="Normal 3 4 2 5 4 2 2" xfId="5673" xr:uid="{38B5BD64-0DF0-43BE-9E7E-0FFB213D0AD5}"/>
    <cellStyle name="Normal 3 4 2 5 4 3" xfId="4089" xr:uid="{80561CCF-FDC9-4EBE-B5B6-3D1E49393CCA}"/>
    <cellStyle name="Normal 3 4 2 5 5" xfId="1713" xr:uid="{605745D5-DE90-4271-A2B0-D52EEE047E6A}"/>
    <cellStyle name="Normal 3 4 2 5 5 2" xfId="4881" xr:uid="{57E2219C-E98E-43B0-85F2-859F2AD50CC1}"/>
    <cellStyle name="Normal 3 4 2 5 6" xfId="3297" xr:uid="{1B3FC426-4059-49C4-9B84-9709C390B426}"/>
    <cellStyle name="Normal 3 4 2 6" xfId="228" xr:uid="{9D0C8413-5237-4C5A-B15A-0F67AB6A31AF}"/>
    <cellStyle name="Normal 3 4 2 6 2" xfId="624" xr:uid="{7CA69A87-E0C2-49E2-B72C-5EB2C872F3AD}"/>
    <cellStyle name="Normal 3 4 2 6 2 2" xfId="1416" xr:uid="{6431B7AD-2D57-4D2E-999F-9BC61C0A0F27}"/>
    <cellStyle name="Normal 3 4 2 6 2 2 2" xfId="3000" xr:uid="{1E6E29D4-7F7E-49E9-AB40-A26D3CDBE8A2}"/>
    <cellStyle name="Normal 3 4 2 6 2 2 2 2" xfId="6168" xr:uid="{85F8A1E8-2A72-48C9-AD38-6E6C1E703DAB}"/>
    <cellStyle name="Normal 3 4 2 6 2 2 3" xfId="4584" xr:uid="{74E1D2F3-43A6-42D6-BB5B-FD314919C2ED}"/>
    <cellStyle name="Normal 3 4 2 6 2 3" xfId="2208" xr:uid="{1D30C14D-A701-4047-A713-C15E5671DCAE}"/>
    <cellStyle name="Normal 3 4 2 6 2 3 2" xfId="5376" xr:uid="{A038F115-233E-4AB7-9D02-B9BAF4FB99E8}"/>
    <cellStyle name="Normal 3 4 2 6 2 4" xfId="3792" xr:uid="{BB419D34-F57A-407C-8FAC-8C9C2CA69740}"/>
    <cellStyle name="Normal 3 4 2 6 3" xfId="1020" xr:uid="{15E67618-4D46-46A8-9049-33C5ADC10B83}"/>
    <cellStyle name="Normal 3 4 2 6 3 2" xfId="2604" xr:uid="{2354EA22-2EAD-404E-A50F-9F7B64CB5092}"/>
    <cellStyle name="Normal 3 4 2 6 3 2 2" xfId="5772" xr:uid="{C2836044-D297-4269-8DC0-97AC8007A389}"/>
    <cellStyle name="Normal 3 4 2 6 3 3" xfId="4188" xr:uid="{FDCD4F28-3BA3-48A0-A63E-05D139FD7B29}"/>
    <cellStyle name="Normal 3 4 2 6 4" xfId="1812" xr:uid="{220E47CA-4C92-4885-A492-7FDF956AB423}"/>
    <cellStyle name="Normal 3 4 2 6 4 2" xfId="4980" xr:uid="{79C127B4-68E1-4542-8776-924872D59431}"/>
    <cellStyle name="Normal 3 4 2 6 5" xfId="3396" xr:uid="{AE8D9725-C290-4E8C-9E49-6A5842717569}"/>
    <cellStyle name="Normal 3 4 2 7" xfId="426" xr:uid="{F3958C19-17E3-4AC3-A1C1-DDD4BBA43659}"/>
    <cellStyle name="Normal 3 4 2 7 2" xfId="1218" xr:uid="{4C986060-609D-4FE4-B10A-108E95600619}"/>
    <cellStyle name="Normal 3 4 2 7 2 2" xfId="2802" xr:uid="{9C721BD8-1A8B-4006-A260-0053C5D72876}"/>
    <cellStyle name="Normal 3 4 2 7 2 2 2" xfId="5970" xr:uid="{A9B3E233-D4BB-4CFE-B35C-F40FCE5E4028}"/>
    <cellStyle name="Normal 3 4 2 7 2 3" xfId="4386" xr:uid="{655C7676-71F2-4E3A-8311-6652F5A25A30}"/>
    <cellStyle name="Normal 3 4 2 7 3" xfId="2010" xr:uid="{5D87C7EA-89CB-465D-953D-F126D63DE0C2}"/>
    <cellStyle name="Normal 3 4 2 7 3 2" xfId="5178" xr:uid="{26C4358C-F153-402D-AE23-B466D7E1C4DE}"/>
    <cellStyle name="Normal 3 4 2 7 4" xfId="3594" xr:uid="{14316F4A-1219-4CFA-B3B4-B99A21BBAEA8}"/>
    <cellStyle name="Normal 3 4 2 8" xfId="822" xr:uid="{E7C7FCC1-AC32-455F-B78D-24369C0DA591}"/>
    <cellStyle name="Normal 3 4 2 8 2" xfId="2406" xr:uid="{0AA9DF79-A92A-40AF-A609-DD9CA6EFBE1F}"/>
    <cellStyle name="Normal 3 4 2 8 2 2" xfId="5574" xr:uid="{440F45AA-2A21-450F-ACA3-57AB2B2DCDDE}"/>
    <cellStyle name="Normal 3 4 2 8 3" xfId="3990" xr:uid="{E036CCCA-5F04-4ACB-BE2D-A6260234DE55}"/>
    <cellStyle name="Normal 3 4 2 9" xfId="1614" xr:uid="{07EA6B34-DA3C-4DAB-B4C1-B796BEF932DF}"/>
    <cellStyle name="Normal 3 4 2 9 2" xfId="4782" xr:uid="{D121A5B7-C223-48CD-8DCD-FC9D2752C590}"/>
    <cellStyle name="Normal 3 4 3" xfId="38" xr:uid="{00000000-0005-0000-0000-000053000000}"/>
    <cellStyle name="Normal 3 4 3 10" xfId="3206" xr:uid="{959E994F-61DF-44B2-8E24-2086E8B82E20}"/>
    <cellStyle name="Normal 3 4 3 2" xfId="58" xr:uid="{00000000-0005-0000-0000-000054000000}"/>
    <cellStyle name="Normal 3 4 3 2 2" xfId="157" xr:uid="{00000000-0005-0000-0000-000055000000}"/>
    <cellStyle name="Normal 3 4 3 2 2 2" xfId="355" xr:uid="{2D53AFCE-E0B0-40BD-B57A-DDF1E53C77C2}"/>
    <cellStyle name="Normal 3 4 3 2 2 2 2" xfId="751" xr:uid="{F3B998BB-F552-4DDF-A33E-7B45614B2AAF}"/>
    <cellStyle name="Normal 3 4 3 2 2 2 2 2" xfId="1543" xr:uid="{B32EFB4D-28E6-4624-833A-8DC9546D09BF}"/>
    <cellStyle name="Normal 3 4 3 2 2 2 2 2 2" xfId="3127" xr:uid="{2C2B55FE-285D-4086-812A-C825BAF5AE79}"/>
    <cellStyle name="Normal 3 4 3 2 2 2 2 2 2 2" xfId="6295" xr:uid="{59036875-E9CE-451B-8D46-EA2AA604BC2E}"/>
    <cellStyle name="Normal 3 4 3 2 2 2 2 2 3" xfId="4711" xr:uid="{52AD918B-B020-4F0F-B5BA-FD3B8E5CE97D}"/>
    <cellStyle name="Normal 3 4 3 2 2 2 2 3" xfId="2335" xr:uid="{AE981F37-8CC8-4E51-A99A-D8DF72E7F788}"/>
    <cellStyle name="Normal 3 4 3 2 2 2 2 3 2" xfId="5503" xr:uid="{E293B988-CA8E-4327-8B04-5E05D6D1C54D}"/>
    <cellStyle name="Normal 3 4 3 2 2 2 2 4" xfId="3919" xr:uid="{D6594657-95C1-4D8F-BD27-A31B7FF9034D}"/>
    <cellStyle name="Normal 3 4 3 2 2 2 3" xfId="1147" xr:uid="{A90B7AFE-98D0-429C-8D77-B790D548F67D}"/>
    <cellStyle name="Normal 3 4 3 2 2 2 3 2" xfId="2731" xr:uid="{F48CC308-C41A-4406-A4A7-FAB578503A27}"/>
    <cellStyle name="Normal 3 4 3 2 2 2 3 2 2" xfId="5899" xr:uid="{6083AB19-EF3B-42BC-A1F0-D4D959419954}"/>
    <cellStyle name="Normal 3 4 3 2 2 2 3 3" xfId="4315" xr:uid="{40D79570-3FCB-4317-A325-27B66B229AE7}"/>
    <cellStyle name="Normal 3 4 3 2 2 2 4" xfId="1939" xr:uid="{89CCC22B-C8B3-4D9C-B2C4-27BE48DFFED8}"/>
    <cellStyle name="Normal 3 4 3 2 2 2 4 2" xfId="5107" xr:uid="{CFE87F76-6C6C-40DA-BBC5-27BF22AE6245}"/>
    <cellStyle name="Normal 3 4 3 2 2 2 5" xfId="3523" xr:uid="{253E600C-1DD5-4E3E-BBFF-B4E921D7A218}"/>
    <cellStyle name="Normal 3 4 3 2 2 3" xfId="553" xr:uid="{DBEE827E-D132-43A1-B1D9-B206C5681129}"/>
    <cellStyle name="Normal 3 4 3 2 2 3 2" xfId="1345" xr:uid="{75C2111B-F387-41E9-8C6E-72B941C2A200}"/>
    <cellStyle name="Normal 3 4 3 2 2 3 2 2" xfId="2929" xr:uid="{735F1AEE-F512-4FE5-89C9-93403BE5AF79}"/>
    <cellStyle name="Normal 3 4 3 2 2 3 2 2 2" xfId="6097" xr:uid="{6C8E6FDD-3610-4610-94A5-767117447237}"/>
    <cellStyle name="Normal 3 4 3 2 2 3 2 3" xfId="4513" xr:uid="{1C666081-75BE-442B-ADEE-359CCFA04826}"/>
    <cellStyle name="Normal 3 4 3 2 2 3 3" xfId="2137" xr:uid="{A6F6C785-30DC-4502-A094-0A68CDFA1761}"/>
    <cellStyle name="Normal 3 4 3 2 2 3 3 2" xfId="5305" xr:uid="{3820B872-4CBF-4CDF-B774-071649AD7F71}"/>
    <cellStyle name="Normal 3 4 3 2 2 3 4" xfId="3721" xr:uid="{80D66AC9-2349-423C-9549-E3E7A6A13CDC}"/>
    <cellStyle name="Normal 3 4 3 2 2 4" xfId="949" xr:uid="{0649A1ED-63E9-45D1-BF09-0924B3BDFF8C}"/>
    <cellStyle name="Normal 3 4 3 2 2 4 2" xfId="2533" xr:uid="{359BAE62-D662-4EAC-A522-C0A593B82DCC}"/>
    <cellStyle name="Normal 3 4 3 2 2 4 2 2" xfId="5701" xr:uid="{EE90B826-3EDE-4CD2-A374-51D4FD59EDE3}"/>
    <cellStyle name="Normal 3 4 3 2 2 4 3" xfId="4117" xr:uid="{757551D9-15BA-48DC-BFA9-4A5BB9CD236D}"/>
    <cellStyle name="Normal 3 4 3 2 2 5" xfId="1741" xr:uid="{420BCBCD-C32C-4721-98DC-B9379643016B}"/>
    <cellStyle name="Normal 3 4 3 2 2 5 2" xfId="4909" xr:uid="{79F61F30-34FF-4194-9F7B-649091D175E5}"/>
    <cellStyle name="Normal 3 4 3 2 2 6" xfId="3325" xr:uid="{64390510-7194-4FD5-ACD5-43C7BAB92CF1}"/>
    <cellStyle name="Normal 3 4 3 2 3" xfId="256" xr:uid="{C2EBE8B5-6444-49C4-AA76-8B8FC0771978}"/>
    <cellStyle name="Normal 3 4 3 2 3 2" xfId="652" xr:uid="{CBCA4CBA-F2F0-4A33-86B8-96736A8253F8}"/>
    <cellStyle name="Normal 3 4 3 2 3 2 2" xfId="1444" xr:uid="{8DA71038-C386-48D3-9384-C2E933B6A95A}"/>
    <cellStyle name="Normal 3 4 3 2 3 2 2 2" xfId="3028" xr:uid="{D2456770-7AB7-4CEF-B46D-E46523605639}"/>
    <cellStyle name="Normal 3 4 3 2 3 2 2 2 2" xfId="6196" xr:uid="{4973F245-DE84-4D90-B645-42D58A7F1396}"/>
    <cellStyle name="Normal 3 4 3 2 3 2 2 3" xfId="4612" xr:uid="{6F99586E-6E4C-4BB2-95EA-1E32469CA61C}"/>
    <cellStyle name="Normal 3 4 3 2 3 2 3" xfId="2236" xr:uid="{0A9B67C7-74AC-46BF-AE3D-C6401D37CCFD}"/>
    <cellStyle name="Normal 3 4 3 2 3 2 3 2" xfId="5404" xr:uid="{B2B4F4D0-613A-464E-9870-C97F722C3CE2}"/>
    <cellStyle name="Normal 3 4 3 2 3 2 4" xfId="3820" xr:uid="{7C946301-FA6A-49F3-BA74-CFF84645C4B6}"/>
    <cellStyle name="Normal 3 4 3 2 3 3" xfId="1048" xr:uid="{79D8FB5C-8F4A-4FAF-9152-05A57537C95A}"/>
    <cellStyle name="Normal 3 4 3 2 3 3 2" xfId="2632" xr:uid="{058FA6B3-2499-43F4-8DB9-C3AE786C2A37}"/>
    <cellStyle name="Normal 3 4 3 2 3 3 2 2" xfId="5800" xr:uid="{CB306326-4413-44F5-8E5C-9E8902D4F2AD}"/>
    <cellStyle name="Normal 3 4 3 2 3 3 3" xfId="4216" xr:uid="{B49499E8-86F3-49B8-B2A7-C93DB24E1F83}"/>
    <cellStyle name="Normal 3 4 3 2 3 4" xfId="1840" xr:uid="{9A5F00E3-36A5-44CB-A7CD-D2E9FB14B85B}"/>
    <cellStyle name="Normal 3 4 3 2 3 4 2" xfId="5008" xr:uid="{02A7528F-C868-4B12-9C5F-55A6630EB8AB}"/>
    <cellStyle name="Normal 3 4 3 2 3 5" xfId="3424" xr:uid="{A170AC3C-D105-43D5-92DB-7F2956C939BF}"/>
    <cellStyle name="Normal 3 4 3 2 4" xfId="454" xr:uid="{3C3F886D-569C-482E-95F0-0CBF071356C2}"/>
    <cellStyle name="Normal 3 4 3 2 4 2" xfId="1246" xr:uid="{A1E093E5-A249-449E-A7F4-149C53357E55}"/>
    <cellStyle name="Normal 3 4 3 2 4 2 2" xfId="2830" xr:uid="{EB3B29D1-ED34-436A-A2CF-BC0380460450}"/>
    <cellStyle name="Normal 3 4 3 2 4 2 2 2" xfId="5998" xr:uid="{609E3894-9482-4DD1-983A-85C27DECFDDD}"/>
    <cellStyle name="Normal 3 4 3 2 4 2 3" xfId="4414" xr:uid="{6839D3B5-8A42-4161-99D0-588B6D90B1E5}"/>
    <cellStyle name="Normal 3 4 3 2 4 3" xfId="2038" xr:uid="{46B018AD-CA3A-44B9-844E-FCDBD94EC94F}"/>
    <cellStyle name="Normal 3 4 3 2 4 3 2" xfId="5206" xr:uid="{4544A5D6-1577-448A-8E36-FBA146C84A40}"/>
    <cellStyle name="Normal 3 4 3 2 4 4" xfId="3622" xr:uid="{21A59119-92A5-4B44-AD6A-DD0CB6C48EF4}"/>
    <cellStyle name="Normal 3 4 3 2 5" xfId="850" xr:uid="{C8D38511-590B-43FC-A288-8F9079927B28}"/>
    <cellStyle name="Normal 3 4 3 2 5 2" xfId="2434" xr:uid="{9D877B5A-F9D1-413B-8965-9EE500AE2298}"/>
    <cellStyle name="Normal 3 4 3 2 5 2 2" xfId="5602" xr:uid="{6F724D6D-C6AC-412E-8B7A-4810AD4E0D23}"/>
    <cellStyle name="Normal 3 4 3 2 5 3" xfId="4018" xr:uid="{081FBAA5-A6AC-453A-A124-2899096D5B2D}"/>
    <cellStyle name="Normal 3 4 3 2 6" xfId="1642" xr:uid="{12D4910F-5846-46D4-A94E-F2B4704C4E52}"/>
    <cellStyle name="Normal 3 4 3 2 6 2" xfId="4810" xr:uid="{9B6D4102-6128-485D-A0E8-767774D09827}"/>
    <cellStyle name="Normal 3 4 3 2 7" xfId="3226" xr:uid="{2D22BC66-4BCA-4445-8FE7-66FDCAFA19F1}"/>
    <cellStyle name="Normal 3 4 3 3" xfId="78" xr:uid="{00000000-0005-0000-0000-000056000000}"/>
    <cellStyle name="Normal 3 4 3 3 2" xfId="177" xr:uid="{00000000-0005-0000-0000-000057000000}"/>
    <cellStyle name="Normal 3 4 3 3 2 2" xfId="375" xr:uid="{D0D68735-24FD-451A-A265-4AF81E22F375}"/>
    <cellStyle name="Normal 3 4 3 3 2 2 2" xfId="771" xr:uid="{40374EC3-9793-432E-BC11-691C0202DE95}"/>
    <cellStyle name="Normal 3 4 3 3 2 2 2 2" xfId="1563" xr:uid="{E581DECE-5416-44E4-A49C-9D767D6AB471}"/>
    <cellStyle name="Normal 3 4 3 3 2 2 2 2 2" xfId="3147" xr:uid="{70F4A75B-CC48-4D1E-9DA0-EFB8F9407306}"/>
    <cellStyle name="Normal 3 4 3 3 2 2 2 2 2 2" xfId="6315" xr:uid="{6BF0B967-C08E-47C1-A212-43D81922076D}"/>
    <cellStyle name="Normal 3 4 3 3 2 2 2 2 3" xfId="4731" xr:uid="{51BC1891-4D96-4F22-9532-D342E1D79212}"/>
    <cellStyle name="Normal 3 4 3 3 2 2 2 3" xfId="2355" xr:uid="{20CC03F6-366A-48E8-9828-2D1BFEAB28FA}"/>
    <cellStyle name="Normal 3 4 3 3 2 2 2 3 2" xfId="5523" xr:uid="{13DFE35C-6AAD-4AA9-83DE-C657B857A88C}"/>
    <cellStyle name="Normal 3 4 3 3 2 2 2 4" xfId="3939" xr:uid="{7506939B-2561-4EA1-9EC4-853900D25083}"/>
    <cellStyle name="Normal 3 4 3 3 2 2 3" xfId="1167" xr:uid="{91E27978-4690-4422-9EAD-B76A9E251F0E}"/>
    <cellStyle name="Normal 3 4 3 3 2 2 3 2" xfId="2751" xr:uid="{9E3AB716-7025-41D0-A417-780A9C223A57}"/>
    <cellStyle name="Normal 3 4 3 3 2 2 3 2 2" xfId="5919" xr:uid="{E2DB6E56-E1DF-4608-B5A6-CDE08AB8A69D}"/>
    <cellStyle name="Normal 3 4 3 3 2 2 3 3" xfId="4335" xr:uid="{575FF626-E5BF-4D76-9B81-88A62E2C4B2D}"/>
    <cellStyle name="Normal 3 4 3 3 2 2 4" xfId="1959" xr:uid="{534EB745-81D2-460B-A589-08DE696D9DA8}"/>
    <cellStyle name="Normal 3 4 3 3 2 2 4 2" xfId="5127" xr:uid="{D060077C-071C-4672-ACAB-8021A3A6CA01}"/>
    <cellStyle name="Normal 3 4 3 3 2 2 5" xfId="3543" xr:uid="{C0E91B6F-6E8B-4687-8331-918DFD7EB665}"/>
    <cellStyle name="Normal 3 4 3 3 2 3" xfId="573" xr:uid="{D50468EB-153A-4407-9486-DB37851601AF}"/>
    <cellStyle name="Normal 3 4 3 3 2 3 2" xfId="1365" xr:uid="{EB5170A5-C7A1-4318-BE3A-5C8EF5070125}"/>
    <cellStyle name="Normal 3 4 3 3 2 3 2 2" xfId="2949" xr:uid="{9878938E-E724-4C1D-84CA-8949BE7FC26B}"/>
    <cellStyle name="Normal 3 4 3 3 2 3 2 2 2" xfId="6117" xr:uid="{A6ABA7FD-8A3B-447D-B5C8-D19835A6468D}"/>
    <cellStyle name="Normal 3 4 3 3 2 3 2 3" xfId="4533" xr:uid="{754A99BC-EB42-44F1-8B23-DB94E91FE307}"/>
    <cellStyle name="Normal 3 4 3 3 2 3 3" xfId="2157" xr:uid="{F72FA73F-282A-4B8C-80CD-75C8E514D794}"/>
    <cellStyle name="Normal 3 4 3 3 2 3 3 2" xfId="5325" xr:uid="{8788130E-5232-4939-856B-FF29B050A8E9}"/>
    <cellStyle name="Normal 3 4 3 3 2 3 4" xfId="3741" xr:uid="{89F54822-75FA-4E96-BB77-14C2198E079F}"/>
    <cellStyle name="Normal 3 4 3 3 2 4" xfId="969" xr:uid="{52A12B91-6958-46FD-9D8F-AD085134EBF6}"/>
    <cellStyle name="Normal 3 4 3 3 2 4 2" xfId="2553" xr:uid="{BCA2E08A-1F3D-4DCD-BB89-BB322DB4203D}"/>
    <cellStyle name="Normal 3 4 3 3 2 4 2 2" xfId="5721" xr:uid="{46903252-B8D9-46C6-96C9-8A1EF24B1702}"/>
    <cellStyle name="Normal 3 4 3 3 2 4 3" xfId="4137" xr:uid="{1255A7B2-6C0C-4DAF-9CE7-61FBA62E83CE}"/>
    <cellStyle name="Normal 3 4 3 3 2 5" xfId="1761" xr:uid="{680294E8-D83D-4B20-A148-6E5F1A99908C}"/>
    <cellStyle name="Normal 3 4 3 3 2 5 2" xfId="4929" xr:uid="{D22F1BB4-68F7-4339-B5CC-8EBE0727D00A}"/>
    <cellStyle name="Normal 3 4 3 3 2 6" xfId="3345" xr:uid="{35B1BF71-F2AA-40E5-892B-825E77FA52D5}"/>
    <cellStyle name="Normal 3 4 3 3 3" xfId="276" xr:uid="{CBE71FFB-000B-4B98-99FE-9DC073501E71}"/>
    <cellStyle name="Normal 3 4 3 3 3 2" xfId="672" xr:uid="{9BD59F72-44F4-4FF0-9B32-E4C9E9DB1820}"/>
    <cellStyle name="Normal 3 4 3 3 3 2 2" xfId="1464" xr:uid="{5BE0047F-E3B4-4BAB-A7AE-20091BBDB24C}"/>
    <cellStyle name="Normal 3 4 3 3 3 2 2 2" xfId="3048" xr:uid="{AB68838A-7656-4A07-A0CA-B7972348F151}"/>
    <cellStyle name="Normal 3 4 3 3 3 2 2 2 2" xfId="6216" xr:uid="{6726B8A5-1574-429A-9582-3686913E6181}"/>
    <cellStyle name="Normal 3 4 3 3 3 2 2 3" xfId="4632" xr:uid="{ED2D0D1D-E040-4258-ABBE-64D14A8FC436}"/>
    <cellStyle name="Normal 3 4 3 3 3 2 3" xfId="2256" xr:uid="{F6BCB067-F2B5-4B25-98A2-222A137664F6}"/>
    <cellStyle name="Normal 3 4 3 3 3 2 3 2" xfId="5424" xr:uid="{0EC1DD09-884A-4E02-9893-1D2061926715}"/>
    <cellStyle name="Normal 3 4 3 3 3 2 4" xfId="3840" xr:uid="{0282CEAB-B1AC-4CAC-A85E-A1EAF3C22AD3}"/>
    <cellStyle name="Normal 3 4 3 3 3 3" xfId="1068" xr:uid="{CEF36A51-32EE-411C-BF91-2B02D9F31DA4}"/>
    <cellStyle name="Normal 3 4 3 3 3 3 2" xfId="2652" xr:uid="{50982EB2-6A93-44F0-B857-1C148BDEE1C6}"/>
    <cellStyle name="Normal 3 4 3 3 3 3 2 2" xfId="5820" xr:uid="{2B91C24C-196E-487F-8C33-2491D844596A}"/>
    <cellStyle name="Normal 3 4 3 3 3 3 3" xfId="4236" xr:uid="{BD11B1A5-5BFE-4F94-8AB4-5F36613FA2F8}"/>
    <cellStyle name="Normal 3 4 3 3 3 4" xfId="1860" xr:uid="{D7E23C2D-7A83-4C0E-AD8E-870E040A734D}"/>
    <cellStyle name="Normal 3 4 3 3 3 4 2" xfId="5028" xr:uid="{AA7BE6C4-BEC8-4425-8D50-D8C38DC24511}"/>
    <cellStyle name="Normal 3 4 3 3 3 5" xfId="3444" xr:uid="{46B03108-BA5E-4750-B710-F40BE29D5255}"/>
    <cellStyle name="Normal 3 4 3 3 4" xfId="474" xr:uid="{FA321A73-9E04-4EA1-B304-CC84BEBABF26}"/>
    <cellStyle name="Normal 3 4 3 3 4 2" xfId="1266" xr:uid="{787F7B5E-4328-4386-8189-52F4EFE04101}"/>
    <cellStyle name="Normal 3 4 3 3 4 2 2" xfId="2850" xr:uid="{3606CC7E-DBEF-4738-A25F-3DC5A4A15B08}"/>
    <cellStyle name="Normal 3 4 3 3 4 2 2 2" xfId="6018" xr:uid="{62A13195-5C4A-4BDF-8CA0-5EE84B3D0E62}"/>
    <cellStyle name="Normal 3 4 3 3 4 2 3" xfId="4434" xr:uid="{D1BE2251-A5D2-4B60-8E31-82713A78E428}"/>
    <cellStyle name="Normal 3 4 3 3 4 3" xfId="2058" xr:uid="{10830C1C-F88C-4BA6-9E20-757C12023E5A}"/>
    <cellStyle name="Normal 3 4 3 3 4 3 2" xfId="5226" xr:uid="{4CAEE019-B2C8-43D0-B684-D599EC262D8D}"/>
    <cellStyle name="Normal 3 4 3 3 4 4" xfId="3642" xr:uid="{D8F0154C-ABFE-4568-9CBB-AE78994F5E4B}"/>
    <cellStyle name="Normal 3 4 3 3 5" xfId="870" xr:uid="{449C2F93-1E3F-4DF8-A938-09A890AD04CF}"/>
    <cellStyle name="Normal 3 4 3 3 5 2" xfId="2454" xr:uid="{5B1BAE8C-41DB-454F-B8B7-25DE9BC26A9A}"/>
    <cellStyle name="Normal 3 4 3 3 5 2 2" xfId="5622" xr:uid="{941E39C0-59AD-4947-B0E8-6BBFE33E091B}"/>
    <cellStyle name="Normal 3 4 3 3 5 3" xfId="4038" xr:uid="{4DD9D7EE-4AC6-498F-BB93-ED0D840C5E8C}"/>
    <cellStyle name="Normal 3 4 3 3 6" xfId="1662" xr:uid="{CA65C98F-43B3-4650-8A31-9AD275F1D5C0}"/>
    <cellStyle name="Normal 3 4 3 3 6 2" xfId="4830" xr:uid="{61CBA2F3-1B2B-4DC4-866B-F6EE76F79A93}"/>
    <cellStyle name="Normal 3 4 3 3 7" xfId="3246" xr:uid="{5F91DE17-1681-48E5-84AE-5F328DF12157}"/>
    <cellStyle name="Normal 3 4 3 4" xfId="104" xr:uid="{00000000-0005-0000-0000-000058000000}"/>
    <cellStyle name="Normal 3 4 3 4 2" xfId="203" xr:uid="{00000000-0005-0000-0000-000059000000}"/>
    <cellStyle name="Normal 3 4 3 4 2 2" xfId="401" xr:uid="{8C170C79-A40C-42A0-A557-13E69B6B4118}"/>
    <cellStyle name="Normal 3 4 3 4 2 2 2" xfId="797" xr:uid="{1D3639CA-77B9-4D4B-94BB-E8E7FD37E7E5}"/>
    <cellStyle name="Normal 3 4 3 4 2 2 2 2" xfId="1589" xr:uid="{11DA165D-55F9-49E3-B6AB-FC86E9B4213A}"/>
    <cellStyle name="Normal 3 4 3 4 2 2 2 2 2" xfId="3173" xr:uid="{0FC72B62-F152-49E7-85B4-3EA683BBA005}"/>
    <cellStyle name="Normal 3 4 3 4 2 2 2 2 2 2" xfId="6341" xr:uid="{AF6D3308-BE6E-4224-AC3C-9D1737DF45C2}"/>
    <cellStyle name="Normal 3 4 3 4 2 2 2 2 3" xfId="4757" xr:uid="{07B3918A-CA7E-4048-BC20-EE71C4FADE25}"/>
    <cellStyle name="Normal 3 4 3 4 2 2 2 3" xfId="2381" xr:uid="{2C38FF2B-2F62-465B-A2F8-D95C0B07EB4E}"/>
    <cellStyle name="Normal 3 4 3 4 2 2 2 3 2" xfId="5549" xr:uid="{9DD232DF-DA29-48D0-95D5-269E3C30D756}"/>
    <cellStyle name="Normal 3 4 3 4 2 2 2 4" xfId="3965" xr:uid="{62CFAC71-A837-4393-B11D-768E96D81C5F}"/>
    <cellStyle name="Normal 3 4 3 4 2 2 3" xfId="1193" xr:uid="{41877D37-48D5-4F86-B36E-23ECC55BDFBF}"/>
    <cellStyle name="Normal 3 4 3 4 2 2 3 2" xfId="2777" xr:uid="{A6E5CD5F-C6F0-4785-B559-7376685F618D}"/>
    <cellStyle name="Normal 3 4 3 4 2 2 3 2 2" xfId="5945" xr:uid="{43200661-E5BE-4124-BF6E-1556CE61DBF8}"/>
    <cellStyle name="Normal 3 4 3 4 2 2 3 3" xfId="4361" xr:uid="{04FBBEB7-59AA-4CEC-B0BD-2450EDE03257}"/>
    <cellStyle name="Normal 3 4 3 4 2 2 4" xfId="1985" xr:uid="{F36A76E5-456C-464F-AB14-C54EC806EE06}"/>
    <cellStyle name="Normal 3 4 3 4 2 2 4 2" xfId="5153" xr:uid="{CE0C4CC3-CD5C-4FFD-A81F-BD9F7DA5CA8B}"/>
    <cellStyle name="Normal 3 4 3 4 2 2 5" xfId="3569" xr:uid="{3517EE04-29A6-4944-8188-193EE36CFB3C}"/>
    <cellStyle name="Normal 3 4 3 4 2 3" xfId="599" xr:uid="{CD97DC07-D76F-4019-A66C-95763CD48FE6}"/>
    <cellStyle name="Normal 3 4 3 4 2 3 2" xfId="1391" xr:uid="{E80EC4E6-F533-4382-B6CB-0FD7FBE2C613}"/>
    <cellStyle name="Normal 3 4 3 4 2 3 2 2" xfId="2975" xr:uid="{2955D68B-57D8-4B0D-8453-4A1FEBB0328C}"/>
    <cellStyle name="Normal 3 4 3 4 2 3 2 2 2" xfId="6143" xr:uid="{FF437577-E511-43D4-B24D-08EA22ADF9AC}"/>
    <cellStyle name="Normal 3 4 3 4 2 3 2 3" xfId="4559" xr:uid="{81681A3C-5110-458B-8ED4-3C4A2A61E951}"/>
    <cellStyle name="Normal 3 4 3 4 2 3 3" xfId="2183" xr:uid="{8884908F-9232-47FA-81FE-09450BE77AFC}"/>
    <cellStyle name="Normal 3 4 3 4 2 3 3 2" xfId="5351" xr:uid="{73D9C6A0-3C50-4837-94B4-4BA07517E17E}"/>
    <cellStyle name="Normal 3 4 3 4 2 3 4" xfId="3767" xr:uid="{BFE29CDE-A48F-46F7-9CA6-E5DC1FA05105}"/>
    <cellStyle name="Normal 3 4 3 4 2 4" xfId="995" xr:uid="{C6EF853A-C4CF-46DD-9582-7024EF9F73F8}"/>
    <cellStyle name="Normal 3 4 3 4 2 4 2" xfId="2579" xr:uid="{2BFD0914-60B8-49B5-B1C0-75A6A2EFECA8}"/>
    <cellStyle name="Normal 3 4 3 4 2 4 2 2" xfId="5747" xr:uid="{FE81C2CA-54F0-49AD-81D1-B4ACA1FEAC5A}"/>
    <cellStyle name="Normal 3 4 3 4 2 4 3" xfId="4163" xr:uid="{A42C271B-0316-4F68-92A7-FEE7862D3652}"/>
    <cellStyle name="Normal 3 4 3 4 2 5" xfId="1787" xr:uid="{8EEECA6C-6875-4366-B2B7-ABECB39F22EE}"/>
    <cellStyle name="Normal 3 4 3 4 2 5 2" xfId="4955" xr:uid="{3C353B0B-1181-4A7D-95F1-B7FB140E4F70}"/>
    <cellStyle name="Normal 3 4 3 4 2 6" xfId="3371" xr:uid="{0777D014-C526-4404-B1CE-8C4E89730754}"/>
    <cellStyle name="Normal 3 4 3 4 3" xfId="302" xr:uid="{36640DBA-E6FB-4C63-906C-553EE7A3154A}"/>
    <cellStyle name="Normal 3 4 3 4 3 2" xfId="698" xr:uid="{3349E9DD-BCB5-4C8C-8FE0-A135F1C55D47}"/>
    <cellStyle name="Normal 3 4 3 4 3 2 2" xfId="1490" xr:uid="{F18B4382-A6EF-4B06-8D4A-1563EADF425B}"/>
    <cellStyle name="Normal 3 4 3 4 3 2 2 2" xfId="3074" xr:uid="{2C1ACF7C-7904-4B6D-B71C-7E13A28CC930}"/>
    <cellStyle name="Normal 3 4 3 4 3 2 2 2 2" xfId="6242" xr:uid="{C330CAF2-14E3-421D-B126-928182FE9457}"/>
    <cellStyle name="Normal 3 4 3 4 3 2 2 3" xfId="4658" xr:uid="{6CCBFA71-75FC-4930-B994-C8B8CEB27DBA}"/>
    <cellStyle name="Normal 3 4 3 4 3 2 3" xfId="2282" xr:uid="{7C8E45FB-AB03-463A-8F3A-06DCEF85CAC0}"/>
    <cellStyle name="Normal 3 4 3 4 3 2 3 2" xfId="5450" xr:uid="{DB336FE9-02F5-45FB-9AEE-C8F495D33696}"/>
    <cellStyle name="Normal 3 4 3 4 3 2 4" xfId="3866" xr:uid="{96ED3B92-3F69-4448-B720-0AE9EEC1B559}"/>
    <cellStyle name="Normal 3 4 3 4 3 3" xfId="1094" xr:uid="{2758272B-DCF8-423F-BA5D-41FB0DFF03CB}"/>
    <cellStyle name="Normal 3 4 3 4 3 3 2" xfId="2678" xr:uid="{E90768C6-A78B-4106-B311-317C7F4D85F4}"/>
    <cellStyle name="Normal 3 4 3 4 3 3 2 2" xfId="5846" xr:uid="{1FC80D3F-433F-4C1C-8593-D2DB4DB9A553}"/>
    <cellStyle name="Normal 3 4 3 4 3 3 3" xfId="4262" xr:uid="{236D9529-6149-445C-A7F7-012488DFAF7A}"/>
    <cellStyle name="Normal 3 4 3 4 3 4" xfId="1886" xr:uid="{7230124B-1B14-4C4A-9224-D74BCE232B85}"/>
    <cellStyle name="Normal 3 4 3 4 3 4 2" xfId="5054" xr:uid="{80792438-4278-4682-8571-349C0EF0623F}"/>
    <cellStyle name="Normal 3 4 3 4 3 5" xfId="3470" xr:uid="{39DCFABF-E55A-436B-98DF-83E2A5A5B910}"/>
    <cellStyle name="Normal 3 4 3 4 4" xfId="500" xr:uid="{1BD9C037-2B05-430C-B6AE-EB023201C30B}"/>
    <cellStyle name="Normal 3 4 3 4 4 2" xfId="1292" xr:uid="{8CE5D747-19C4-4598-91DC-0B04147A9DC0}"/>
    <cellStyle name="Normal 3 4 3 4 4 2 2" xfId="2876" xr:uid="{071FD54E-8EAC-482A-885E-CE5DA751C2DA}"/>
    <cellStyle name="Normal 3 4 3 4 4 2 2 2" xfId="6044" xr:uid="{A255DB38-2AD7-45B5-90F7-2BC4E6C33A2B}"/>
    <cellStyle name="Normal 3 4 3 4 4 2 3" xfId="4460" xr:uid="{0AA3025D-17AB-48D3-A8D6-51C7C86CEA87}"/>
    <cellStyle name="Normal 3 4 3 4 4 3" xfId="2084" xr:uid="{1338049B-D4F2-4B31-822B-D21A5B876EE1}"/>
    <cellStyle name="Normal 3 4 3 4 4 3 2" xfId="5252" xr:uid="{11CD3A63-A2AC-4467-82EF-86EA4867811E}"/>
    <cellStyle name="Normal 3 4 3 4 4 4" xfId="3668" xr:uid="{8902E309-698E-471C-896D-AD8B3CA4B792}"/>
    <cellStyle name="Normal 3 4 3 4 5" xfId="896" xr:uid="{F827FDAB-A358-45B6-9CE3-68F57290A3CB}"/>
    <cellStyle name="Normal 3 4 3 4 5 2" xfId="2480" xr:uid="{A59B047E-1D9A-4F71-9C76-228A343CD8B1}"/>
    <cellStyle name="Normal 3 4 3 4 5 2 2" xfId="5648" xr:uid="{3A19C75F-9CB9-495F-AC65-02F848989B62}"/>
    <cellStyle name="Normal 3 4 3 4 5 3" xfId="4064" xr:uid="{E03BCAA6-82C0-4663-8758-7C3910B328D6}"/>
    <cellStyle name="Normal 3 4 3 4 6" xfId="1688" xr:uid="{939D84B8-89AE-4834-9B70-FF9A7B1FB5D0}"/>
    <cellStyle name="Normal 3 4 3 4 6 2" xfId="4856" xr:uid="{BD741069-3726-4FE6-AEE7-AFC3E1EDCD67}"/>
    <cellStyle name="Normal 3 4 3 4 7" xfId="3272" xr:uid="{B95621E4-45E9-47EE-AF5A-16262983E40B}"/>
    <cellStyle name="Normal 3 4 3 5" xfId="137" xr:uid="{00000000-0005-0000-0000-00005A000000}"/>
    <cellStyle name="Normal 3 4 3 5 2" xfId="335" xr:uid="{D9A8FBB1-8803-4916-8ECD-0534088293B9}"/>
    <cellStyle name="Normal 3 4 3 5 2 2" xfId="731" xr:uid="{6C108A53-83D6-4951-8483-641B761538C7}"/>
    <cellStyle name="Normal 3 4 3 5 2 2 2" xfId="1523" xr:uid="{28DA293C-8054-4074-903E-68426CAEC2ED}"/>
    <cellStyle name="Normal 3 4 3 5 2 2 2 2" xfId="3107" xr:uid="{6BFD7D85-8ADC-4555-9A45-86397B7A67E7}"/>
    <cellStyle name="Normal 3 4 3 5 2 2 2 2 2" xfId="6275" xr:uid="{D6BF5630-01B6-4F7B-BBEC-620455187990}"/>
    <cellStyle name="Normal 3 4 3 5 2 2 2 3" xfId="4691" xr:uid="{880745F0-F8DF-4AEF-B4D2-87823040377F}"/>
    <cellStyle name="Normal 3 4 3 5 2 2 3" xfId="2315" xr:uid="{26680D2E-FCFF-4C4A-9E83-5C1327818961}"/>
    <cellStyle name="Normal 3 4 3 5 2 2 3 2" xfId="5483" xr:uid="{85FA7D4D-7913-4AB6-AA08-1C81A0037893}"/>
    <cellStyle name="Normal 3 4 3 5 2 2 4" xfId="3899" xr:uid="{CCDC72A5-6644-4041-B9F5-D1A886BE7C41}"/>
    <cellStyle name="Normal 3 4 3 5 2 3" xfId="1127" xr:uid="{4E4A47C5-FC7B-47F5-B8B1-8A58BF1A72C0}"/>
    <cellStyle name="Normal 3 4 3 5 2 3 2" xfId="2711" xr:uid="{7ABE87AB-72F5-4E61-9DDD-C34ED6916477}"/>
    <cellStyle name="Normal 3 4 3 5 2 3 2 2" xfId="5879" xr:uid="{40A9F7CD-205D-4022-B827-226677FAC018}"/>
    <cellStyle name="Normal 3 4 3 5 2 3 3" xfId="4295" xr:uid="{549B897C-1BEE-46C0-9F57-DADF4D4C3B7F}"/>
    <cellStyle name="Normal 3 4 3 5 2 4" xfId="1919" xr:uid="{2C89BB63-1291-4C3A-ABEF-312F7F48FFE7}"/>
    <cellStyle name="Normal 3 4 3 5 2 4 2" xfId="5087" xr:uid="{FD2E34AF-F450-4477-BD01-2633879087FB}"/>
    <cellStyle name="Normal 3 4 3 5 2 5" xfId="3503" xr:uid="{D39E02DD-1771-4E37-B114-77C27F03BC1A}"/>
    <cellStyle name="Normal 3 4 3 5 3" xfId="533" xr:uid="{9440C022-9835-43C8-AE75-79D8E4CDCD29}"/>
    <cellStyle name="Normal 3 4 3 5 3 2" xfId="1325" xr:uid="{A8F59610-12A7-4C23-93C6-644831B2A777}"/>
    <cellStyle name="Normal 3 4 3 5 3 2 2" xfId="2909" xr:uid="{9A5C6697-0DD1-4754-A9F5-20F01AADBA60}"/>
    <cellStyle name="Normal 3 4 3 5 3 2 2 2" xfId="6077" xr:uid="{6ECD91A8-6DA9-44DD-A431-33F08AFC6230}"/>
    <cellStyle name="Normal 3 4 3 5 3 2 3" xfId="4493" xr:uid="{680432A5-9CE3-436D-935C-7410CC0A9C4D}"/>
    <cellStyle name="Normal 3 4 3 5 3 3" xfId="2117" xr:uid="{97E80D4B-D784-46E2-8F7A-DD49A48A9C72}"/>
    <cellStyle name="Normal 3 4 3 5 3 3 2" xfId="5285" xr:uid="{59F1C804-DFA6-4931-B92C-EEFA178D8D76}"/>
    <cellStyle name="Normal 3 4 3 5 3 4" xfId="3701" xr:uid="{03DE236A-DED6-459A-9233-82253FF03CD0}"/>
    <cellStyle name="Normal 3 4 3 5 4" xfId="929" xr:uid="{CE4D822D-FB74-448F-8590-CDE01A366798}"/>
    <cellStyle name="Normal 3 4 3 5 4 2" xfId="2513" xr:uid="{B8731C1C-9870-4A14-9780-07B94E49CE10}"/>
    <cellStyle name="Normal 3 4 3 5 4 2 2" xfId="5681" xr:uid="{4288A941-8E95-4842-AF13-78EE203415B2}"/>
    <cellStyle name="Normal 3 4 3 5 4 3" xfId="4097" xr:uid="{425F8947-F678-4617-8502-FBF8827E4ECC}"/>
    <cellStyle name="Normal 3 4 3 5 5" xfId="1721" xr:uid="{4B19ABBC-EAE9-4E6C-995D-F27B40BDEB83}"/>
    <cellStyle name="Normal 3 4 3 5 5 2" xfId="4889" xr:uid="{30A47F7A-7E3C-4BA0-BA24-9143C8BE47C8}"/>
    <cellStyle name="Normal 3 4 3 5 6" xfId="3305" xr:uid="{C29C4C2F-4978-4BB9-98E4-A844BD108911}"/>
    <cellStyle name="Normal 3 4 3 6" xfId="236" xr:uid="{362AC8DB-00CE-40E8-91E6-3CADB2697A5F}"/>
    <cellStyle name="Normal 3 4 3 6 2" xfId="632" xr:uid="{1863A1DE-CDEA-4D62-9952-CE12823F80F6}"/>
    <cellStyle name="Normal 3 4 3 6 2 2" xfId="1424" xr:uid="{1FB8C30D-8936-4244-980D-A005C4C3B830}"/>
    <cellStyle name="Normal 3 4 3 6 2 2 2" xfId="3008" xr:uid="{09F1D196-79C2-4206-B47F-5E2FFD46BC27}"/>
    <cellStyle name="Normal 3 4 3 6 2 2 2 2" xfId="6176" xr:uid="{FA8A52D4-EE28-4FF7-8983-911F95B8E067}"/>
    <cellStyle name="Normal 3 4 3 6 2 2 3" xfId="4592" xr:uid="{799EE676-FA18-4E88-B1F0-1721BDDB9629}"/>
    <cellStyle name="Normal 3 4 3 6 2 3" xfId="2216" xr:uid="{D645B65E-83AA-49B8-BC78-90C8288EC0C0}"/>
    <cellStyle name="Normal 3 4 3 6 2 3 2" xfId="5384" xr:uid="{9951CD61-28C1-47E6-B08E-2577256C86AB}"/>
    <cellStyle name="Normal 3 4 3 6 2 4" xfId="3800" xr:uid="{42F379BA-E7B3-40DE-840A-F5351DE64513}"/>
    <cellStyle name="Normal 3 4 3 6 3" xfId="1028" xr:uid="{43ADDDFE-361D-4EC0-A02D-0C92B6F4A221}"/>
    <cellStyle name="Normal 3 4 3 6 3 2" xfId="2612" xr:uid="{CBE0A086-71FA-449E-9132-B2A113F362EB}"/>
    <cellStyle name="Normal 3 4 3 6 3 2 2" xfId="5780" xr:uid="{CFDC6737-291D-4572-84DF-A0B67578E8CF}"/>
    <cellStyle name="Normal 3 4 3 6 3 3" xfId="4196" xr:uid="{5BB77214-0F87-46B8-AF41-1CEA7DF0572D}"/>
    <cellStyle name="Normal 3 4 3 6 4" xfId="1820" xr:uid="{BEAC9EC9-015F-400C-9AEC-5F8DF99671A7}"/>
    <cellStyle name="Normal 3 4 3 6 4 2" xfId="4988" xr:uid="{9A946C63-8D79-4C17-B453-72A6D57D7A6B}"/>
    <cellStyle name="Normal 3 4 3 6 5" xfId="3404" xr:uid="{8162A934-14AC-42A0-B303-EC331BB1123D}"/>
    <cellStyle name="Normal 3 4 3 7" xfId="434" xr:uid="{6A898CCF-2034-418D-A681-C4559F257986}"/>
    <cellStyle name="Normal 3 4 3 7 2" xfId="1226" xr:uid="{0E7F010B-CCCC-4854-860A-44C60B4D20C9}"/>
    <cellStyle name="Normal 3 4 3 7 2 2" xfId="2810" xr:uid="{6476D913-7661-4D66-B599-41BF39C19A59}"/>
    <cellStyle name="Normal 3 4 3 7 2 2 2" xfId="5978" xr:uid="{51318DEF-E48C-4379-8DF4-D7126DD79034}"/>
    <cellStyle name="Normal 3 4 3 7 2 3" xfId="4394" xr:uid="{56AA595D-C8A6-4DC3-B42C-FB304DCD4D79}"/>
    <cellStyle name="Normal 3 4 3 7 3" xfId="2018" xr:uid="{DB2D42F3-B84E-45DA-AF11-DD218659849C}"/>
    <cellStyle name="Normal 3 4 3 7 3 2" xfId="5186" xr:uid="{71461D74-C6A6-49D8-A60C-1ABA57D410FA}"/>
    <cellStyle name="Normal 3 4 3 7 4" xfId="3602" xr:uid="{26D98F74-819D-4AE6-954B-B74F52659B41}"/>
    <cellStyle name="Normal 3 4 3 8" xfId="830" xr:uid="{A0BF9C21-430F-4F0E-A840-CE0635759E63}"/>
    <cellStyle name="Normal 3 4 3 8 2" xfId="2414" xr:uid="{A6B59890-4C2B-4E16-8EC5-521F070FB133}"/>
    <cellStyle name="Normal 3 4 3 8 2 2" xfId="5582" xr:uid="{AE7354C6-0FDF-4A56-816D-1375F95C6A7F}"/>
    <cellStyle name="Normal 3 4 3 8 3" xfId="3998" xr:uid="{0458379C-0F2F-4833-8535-AAE447B05EBF}"/>
    <cellStyle name="Normal 3 4 3 9" xfId="1622" xr:uid="{47E84066-AD04-4E73-8F4C-5FAE4579BA9B}"/>
    <cellStyle name="Normal 3 4 3 9 2" xfId="4790" xr:uid="{2FD82913-0419-443B-A6F0-0E5301E05002}"/>
    <cellStyle name="Normal 3 4 4" xfId="49" xr:uid="{00000000-0005-0000-0000-00005B000000}"/>
    <cellStyle name="Normal 3 4 4 2" xfId="148" xr:uid="{00000000-0005-0000-0000-00005C000000}"/>
    <cellStyle name="Normal 3 4 4 2 2" xfId="346" xr:uid="{383D4789-1DE1-4771-8475-580EA7149F6F}"/>
    <cellStyle name="Normal 3 4 4 2 2 2" xfId="742" xr:uid="{CCBEBC43-29B6-4E23-A1A3-021234E83B41}"/>
    <cellStyle name="Normal 3 4 4 2 2 2 2" xfId="1534" xr:uid="{237E25EC-AAAE-4C67-8EF8-517240F43FB5}"/>
    <cellStyle name="Normal 3 4 4 2 2 2 2 2" xfId="3118" xr:uid="{BCB2EEE0-7A75-42FC-84E6-57A98C71D7F6}"/>
    <cellStyle name="Normal 3 4 4 2 2 2 2 2 2" xfId="6286" xr:uid="{220E42C4-9C6B-4D0D-B52C-7EF5ADEAE9A8}"/>
    <cellStyle name="Normal 3 4 4 2 2 2 2 3" xfId="4702" xr:uid="{DD54BFFF-4F33-4482-B0A8-11B0DCBE2430}"/>
    <cellStyle name="Normal 3 4 4 2 2 2 3" xfId="2326" xr:uid="{E3E2E026-0207-41ED-91BE-93DC93C46E8F}"/>
    <cellStyle name="Normal 3 4 4 2 2 2 3 2" xfId="5494" xr:uid="{B59A0105-3AFE-4A2D-99A6-EAB49B34F8B8}"/>
    <cellStyle name="Normal 3 4 4 2 2 2 4" xfId="3910" xr:uid="{B0376B97-02ED-4DF1-B852-292F437A95F6}"/>
    <cellStyle name="Normal 3 4 4 2 2 3" xfId="1138" xr:uid="{072AA94C-6A8C-4C01-8B15-46F368AB54DD}"/>
    <cellStyle name="Normal 3 4 4 2 2 3 2" xfId="2722" xr:uid="{54406B6C-025D-406B-8F52-CCFE9FF1C92A}"/>
    <cellStyle name="Normal 3 4 4 2 2 3 2 2" xfId="5890" xr:uid="{1BF3DED9-8679-49DB-949F-D16BEC1615A2}"/>
    <cellStyle name="Normal 3 4 4 2 2 3 3" xfId="4306" xr:uid="{397610AE-FF3D-47F4-BB69-C1AC3D579900}"/>
    <cellStyle name="Normal 3 4 4 2 2 4" xfId="1930" xr:uid="{5A5C2703-70D1-4387-BC46-E214F66EF046}"/>
    <cellStyle name="Normal 3 4 4 2 2 4 2" xfId="5098" xr:uid="{16CE0F32-7BB4-44D5-8E51-B2C9909A3F28}"/>
    <cellStyle name="Normal 3 4 4 2 2 5" xfId="3514" xr:uid="{CD276A61-47FC-48F2-A43E-A071DAC51F9D}"/>
    <cellStyle name="Normal 3 4 4 2 3" xfId="544" xr:uid="{9F3CAC3C-E0E7-49A3-95BC-3787BE3601B2}"/>
    <cellStyle name="Normal 3 4 4 2 3 2" xfId="1336" xr:uid="{1AF3DFD6-DE47-409F-8B1A-4AEB0425606A}"/>
    <cellStyle name="Normal 3 4 4 2 3 2 2" xfId="2920" xr:uid="{1BFCB7DD-EC52-40D5-ADCC-044AC4E1280A}"/>
    <cellStyle name="Normal 3 4 4 2 3 2 2 2" xfId="6088" xr:uid="{23497D73-98F9-4215-8D94-9A67E73CE3A1}"/>
    <cellStyle name="Normal 3 4 4 2 3 2 3" xfId="4504" xr:uid="{608C45B7-C9C9-46AA-B225-F96E141CAD29}"/>
    <cellStyle name="Normal 3 4 4 2 3 3" xfId="2128" xr:uid="{E6AD391B-C6E4-49E5-B925-42B8EC92F9DE}"/>
    <cellStyle name="Normal 3 4 4 2 3 3 2" xfId="5296" xr:uid="{4765FCF7-A5D9-4DD9-A3A6-23718C28F8A0}"/>
    <cellStyle name="Normal 3 4 4 2 3 4" xfId="3712" xr:uid="{6ECD0005-9BCE-4F1A-BD55-62377B0BE829}"/>
    <cellStyle name="Normal 3 4 4 2 4" xfId="940" xr:uid="{5922F0AD-E607-4726-9A22-52F8AEA2DD55}"/>
    <cellStyle name="Normal 3 4 4 2 4 2" xfId="2524" xr:uid="{B6701B61-722A-4F34-84F9-2297059AC9C1}"/>
    <cellStyle name="Normal 3 4 4 2 4 2 2" xfId="5692" xr:uid="{E79D65B6-3952-4397-9194-7457644F4678}"/>
    <cellStyle name="Normal 3 4 4 2 4 3" xfId="4108" xr:uid="{6C904A61-E4DE-4380-B15F-4A5630F3DF30}"/>
    <cellStyle name="Normal 3 4 4 2 5" xfId="1732" xr:uid="{4BF6DF9B-1D3F-40CA-AD45-E8B23A265195}"/>
    <cellStyle name="Normal 3 4 4 2 5 2" xfId="4900" xr:uid="{079E2077-5F3F-4A46-BD1D-A128FFA20C4C}"/>
    <cellStyle name="Normal 3 4 4 2 6" xfId="3316" xr:uid="{ED96DBB8-1430-42EE-92DD-E3B51257AA6B}"/>
    <cellStyle name="Normal 3 4 4 3" xfId="247" xr:uid="{93AEE8B3-14D1-4BE3-955C-C3C9E930F369}"/>
    <cellStyle name="Normal 3 4 4 3 2" xfId="643" xr:uid="{1728F7E3-1A6B-4998-A58D-339CF926F5D7}"/>
    <cellStyle name="Normal 3 4 4 3 2 2" xfId="1435" xr:uid="{792823C5-120B-4161-8A64-D0CF92598DF3}"/>
    <cellStyle name="Normal 3 4 4 3 2 2 2" xfId="3019" xr:uid="{BD526000-D71C-44CF-A3E7-59866F0B9E80}"/>
    <cellStyle name="Normal 3 4 4 3 2 2 2 2" xfId="6187" xr:uid="{09BD496A-6466-436F-A8A5-A78BDB164FA0}"/>
    <cellStyle name="Normal 3 4 4 3 2 2 3" xfId="4603" xr:uid="{AA648D69-C00F-4CDE-9751-D7370E029251}"/>
    <cellStyle name="Normal 3 4 4 3 2 3" xfId="2227" xr:uid="{186221D3-0DC8-42AC-BB59-5181F47CF700}"/>
    <cellStyle name="Normal 3 4 4 3 2 3 2" xfId="5395" xr:uid="{138F40D0-0B52-4C01-A866-A0B72CF34F64}"/>
    <cellStyle name="Normal 3 4 4 3 2 4" xfId="3811" xr:uid="{93BC4DC2-8FF9-4157-A4AC-C7211BCD0004}"/>
    <cellStyle name="Normal 3 4 4 3 3" xfId="1039" xr:uid="{87ADAF92-EB26-4F09-9273-AAEF2FA43609}"/>
    <cellStyle name="Normal 3 4 4 3 3 2" xfId="2623" xr:uid="{C952DC8D-65C3-4C87-8840-923A36DF31F8}"/>
    <cellStyle name="Normal 3 4 4 3 3 2 2" xfId="5791" xr:uid="{3B562304-19D5-4121-9F71-6756CAF2EB30}"/>
    <cellStyle name="Normal 3 4 4 3 3 3" xfId="4207" xr:uid="{1638DAF7-A541-45B3-A83F-B8FDB367E828}"/>
    <cellStyle name="Normal 3 4 4 3 4" xfId="1831" xr:uid="{3E7C0661-B83D-48CD-B424-6F33818FEF75}"/>
    <cellStyle name="Normal 3 4 4 3 4 2" xfId="4999" xr:uid="{4E1032BC-1331-47BF-9AC9-E3D6969B7D85}"/>
    <cellStyle name="Normal 3 4 4 3 5" xfId="3415" xr:uid="{4431F064-FE82-49A3-9D2D-05EBE30893AE}"/>
    <cellStyle name="Normal 3 4 4 4" xfId="445" xr:uid="{FF10765C-B770-4B29-9680-213C984D3FF4}"/>
    <cellStyle name="Normal 3 4 4 4 2" xfId="1237" xr:uid="{265F711C-CC9D-4049-A1DD-646CF8B288A6}"/>
    <cellStyle name="Normal 3 4 4 4 2 2" xfId="2821" xr:uid="{840DD008-5F65-4F7E-BD5A-7240ABCAFD21}"/>
    <cellStyle name="Normal 3 4 4 4 2 2 2" xfId="5989" xr:uid="{5C975DF8-42E5-4911-B5CE-CB427AB3216A}"/>
    <cellStyle name="Normal 3 4 4 4 2 3" xfId="4405" xr:uid="{46B90079-91F4-44E7-BE4A-38B0AEBFC630}"/>
    <cellStyle name="Normal 3 4 4 4 3" xfId="2029" xr:uid="{DB189405-839A-4248-940F-C93457AD7DD1}"/>
    <cellStyle name="Normal 3 4 4 4 3 2" xfId="5197" xr:uid="{974AF8DE-A3D2-4EDF-A46F-FD544A92372B}"/>
    <cellStyle name="Normal 3 4 4 4 4" xfId="3613" xr:uid="{878D9D1E-106F-4B49-A4C2-CB3CF2FC5E28}"/>
    <cellStyle name="Normal 3 4 4 5" xfId="841" xr:uid="{32AFB6DC-94E4-48D4-BECE-F53F5AC0736D}"/>
    <cellStyle name="Normal 3 4 4 5 2" xfId="2425" xr:uid="{EEB2FCC0-2616-4094-BB5F-85FE0AFED719}"/>
    <cellStyle name="Normal 3 4 4 5 2 2" xfId="5593" xr:uid="{716913DD-99DA-4AEB-A220-F47A09596EB2}"/>
    <cellStyle name="Normal 3 4 4 5 3" xfId="4009" xr:uid="{A56A72F4-537B-4A49-B278-DD6B9955B5BF}"/>
    <cellStyle name="Normal 3 4 4 6" xfId="1633" xr:uid="{48C888F2-1663-4AC1-A505-686374788F9C}"/>
    <cellStyle name="Normal 3 4 4 6 2" xfId="4801" xr:uid="{A8ECD1E8-BB61-4D26-89AA-10382AD8A7A3}"/>
    <cellStyle name="Normal 3 4 4 7" xfId="3217" xr:uid="{D1FCD3DD-6A3C-45F4-9201-8FBE2DFB259B}"/>
    <cellStyle name="Normal 3 4 5" xfId="69" xr:uid="{00000000-0005-0000-0000-00005D000000}"/>
    <cellStyle name="Normal 3 4 5 2" xfId="168" xr:uid="{00000000-0005-0000-0000-00005E000000}"/>
    <cellStyle name="Normal 3 4 5 2 2" xfId="366" xr:uid="{57BE6CEA-B5B8-4B9C-8726-A6B44A2E3FC2}"/>
    <cellStyle name="Normal 3 4 5 2 2 2" xfId="762" xr:uid="{89D252D1-7FE6-4546-B559-4DA926D5C35A}"/>
    <cellStyle name="Normal 3 4 5 2 2 2 2" xfId="1554" xr:uid="{C2F3382F-2558-4F78-A577-A362B9CB982C}"/>
    <cellStyle name="Normal 3 4 5 2 2 2 2 2" xfId="3138" xr:uid="{D53EFB9E-AAB8-4113-8F6E-8593DDB32D92}"/>
    <cellStyle name="Normal 3 4 5 2 2 2 2 2 2" xfId="6306" xr:uid="{FC1524DB-66CB-43E6-AA1E-EE784BC269CB}"/>
    <cellStyle name="Normal 3 4 5 2 2 2 2 3" xfId="4722" xr:uid="{726EF34B-8350-480B-B257-863BA4A8F952}"/>
    <cellStyle name="Normal 3 4 5 2 2 2 3" xfId="2346" xr:uid="{C159AFA9-5BEB-478A-B6BC-5B1E7FF60EF1}"/>
    <cellStyle name="Normal 3 4 5 2 2 2 3 2" xfId="5514" xr:uid="{028697BD-211E-4D41-8D34-19B86C4E865B}"/>
    <cellStyle name="Normal 3 4 5 2 2 2 4" xfId="3930" xr:uid="{07DC92B6-23D2-49FC-A20D-C69A348F4B4F}"/>
    <cellStyle name="Normal 3 4 5 2 2 3" xfId="1158" xr:uid="{DF32A2DD-6888-471A-9041-0205B11F86AF}"/>
    <cellStyle name="Normal 3 4 5 2 2 3 2" xfId="2742" xr:uid="{3CF9F55D-748D-48E1-AB4A-349FB8AE318B}"/>
    <cellStyle name="Normal 3 4 5 2 2 3 2 2" xfId="5910" xr:uid="{40435794-EC39-4ED3-A501-AFEDEAD6D715}"/>
    <cellStyle name="Normal 3 4 5 2 2 3 3" xfId="4326" xr:uid="{5E1D79B2-1AAD-45BD-BB99-1F568320ACF2}"/>
    <cellStyle name="Normal 3 4 5 2 2 4" xfId="1950" xr:uid="{96DF0CFD-5E2A-4868-B530-5016B9CAC51F}"/>
    <cellStyle name="Normal 3 4 5 2 2 4 2" xfId="5118" xr:uid="{573E3905-CDBC-4578-BC92-5AB164BABDDF}"/>
    <cellStyle name="Normal 3 4 5 2 2 5" xfId="3534" xr:uid="{5164E993-640D-446C-BACA-F7975E6EE51D}"/>
    <cellStyle name="Normal 3 4 5 2 3" xfId="564" xr:uid="{F85B8C14-2E60-410B-83F3-611CAD099954}"/>
    <cellStyle name="Normal 3 4 5 2 3 2" xfId="1356" xr:uid="{D3083C23-40CE-4322-B17C-4886D2005AD7}"/>
    <cellStyle name="Normal 3 4 5 2 3 2 2" xfId="2940" xr:uid="{EB2593A4-A88F-4959-AB07-6E062266673D}"/>
    <cellStyle name="Normal 3 4 5 2 3 2 2 2" xfId="6108" xr:uid="{416980D5-6884-4D23-8A6D-B03FE7D721F3}"/>
    <cellStyle name="Normal 3 4 5 2 3 2 3" xfId="4524" xr:uid="{B6C15549-CE1C-4F55-BCE0-DE68E5A5CBDD}"/>
    <cellStyle name="Normal 3 4 5 2 3 3" xfId="2148" xr:uid="{9940AE71-63AA-40E0-8957-B054E4D11AED}"/>
    <cellStyle name="Normal 3 4 5 2 3 3 2" xfId="5316" xr:uid="{2F5D44C4-817B-45F8-AC69-96AC5FCFA08E}"/>
    <cellStyle name="Normal 3 4 5 2 3 4" xfId="3732" xr:uid="{09FD5BAE-A642-42C7-B27A-E989E7B2D3C3}"/>
    <cellStyle name="Normal 3 4 5 2 4" xfId="960" xr:uid="{A7837F6D-3BFA-40B1-9113-5E545A666F71}"/>
    <cellStyle name="Normal 3 4 5 2 4 2" xfId="2544" xr:uid="{001B9350-672E-4D91-AAFF-B6A50DF660FC}"/>
    <cellStyle name="Normal 3 4 5 2 4 2 2" xfId="5712" xr:uid="{66868BF3-CE0C-495E-AA3B-AAEA2EFBDFC3}"/>
    <cellStyle name="Normal 3 4 5 2 4 3" xfId="4128" xr:uid="{AEC6912A-8E1A-4EF4-9799-1F310301C64F}"/>
    <cellStyle name="Normal 3 4 5 2 5" xfId="1752" xr:uid="{064181F8-391F-41C2-BAB7-E6C61904928E}"/>
    <cellStyle name="Normal 3 4 5 2 5 2" xfId="4920" xr:uid="{FCC2F0F2-0753-48C0-BA43-0C7D05A956B5}"/>
    <cellStyle name="Normal 3 4 5 2 6" xfId="3336" xr:uid="{FC5A1467-E757-4CC2-80B3-AB74AFD593A4}"/>
    <cellStyle name="Normal 3 4 5 3" xfId="267" xr:uid="{04F9C54C-3059-4778-BF92-CA7805FCD67D}"/>
    <cellStyle name="Normal 3 4 5 3 2" xfId="663" xr:uid="{302CD63C-46F3-4D67-B22F-BDD7677870BF}"/>
    <cellStyle name="Normal 3 4 5 3 2 2" xfId="1455" xr:uid="{38FB7BF5-8CAD-459E-92B0-CC923A42DF68}"/>
    <cellStyle name="Normal 3 4 5 3 2 2 2" xfId="3039" xr:uid="{CF830448-C700-448B-BD62-6ECEA5668F7D}"/>
    <cellStyle name="Normal 3 4 5 3 2 2 2 2" xfId="6207" xr:uid="{63C5AEAF-7AC2-485A-BB42-9FB97E327BD4}"/>
    <cellStyle name="Normal 3 4 5 3 2 2 3" xfId="4623" xr:uid="{FF80218D-64E1-4DEC-9C93-A77C67FEDCB0}"/>
    <cellStyle name="Normal 3 4 5 3 2 3" xfId="2247" xr:uid="{AE93352F-714B-495A-B781-73887859013B}"/>
    <cellStyle name="Normal 3 4 5 3 2 3 2" xfId="5415" xr:uid="{7C502DA1-525F-42E4-AE74-94CAAC24624D}"/>
    <cellStyle name="Normal 3 4 5 3 2 4" xfId="3831" xr:uid="{393ABF01-0D3B-43C9-96AA-5FF35AFA6BB5}"/>
    <cellStyle name="Normal 3 4 5 3 3" xfId="1059" xr:uid="{544D546A-E5B3-426F-91CF-9BF50131D91F}"/>
    <cellStyle name="Normal 3 4 5 3 3 2" xfId="2643" xr:uid="{BD1416AE-EF10-4D14-862C-A5D03783D4AF}"/>
    <cellStyle name="Normal 3 4 5 3 3 2 2" xfId="5811" xr:uid="{96D63C14-337B-46F4-ABEB-0366C42F546C}"/>
    <cellStyle name="Normal 3 4 5 3 3 3" xfId="4227" xr:uid="{AA539457-41D4-4B48-8974-8169EDFDB60C}"/>
    <cellStyle name="Normal 3 4 5 3 4" xfId="1851" xr:uid="{2996277E-4059-4D23-8F32-9B72054C4961}"/>
    <cellStyle name="Normal 3 4 5 3 4 2" xfId="5019" xr:uid="{48030AA0-0A36-4B06-8C84-5F62ABCAE058}"/>
    <cellStyle name="Normal 3 4 5 3 5" xfId="3435" xr:uid="{4B6BD4B2-964E-4BB2-930F-CC401492BA14}"/>
    <cellStyle name="Normal 3 4 5 4" xfId="465" xr:uid="{9EEE0CC3-8D60-453B-81A0-3EA065A298BE}"/>
    <cellStyle name="Normal 3 4 5 4 2" xfId="1257" xr:uid="{416E9243-4192-4128-B8C4-92D7E92CC36C}"/>
    <cellStyle name="Normal 3 4 5 4 2 2" xfId="2841" xr:uid="{65B63F87-4E95-4337-9614-5826ACF5D5BF}"/>
    <cellStyle name="Normal 3 4 5 4 2 2 2" xfId="6009" xr:uid="{FAD22313-26F7-49AC-B4DC-17EFDE895E25}"/>
    <cellStyle name="Normal 3 4 5 4 2 3" xfId="4425" xr:uid="{67422C77-4DC8-4138-BE57-2AF97F5C6B63}"/>
    <cellStyle name="Normal 3 4 5 4 3" xfId="2049" xr:uid="{4EBC51CC-8AF3-4B63-A71D-C3E3BB8539FB}"/>
    <cellStyle name="Normal 3 4 5 4 3 2" xfId="5217" xr:uid="{95CD44C7-6F3D-47FC-B8D7-CA241A63750F}"/>
    <cellStyle name="Normal 3 4 5 4 4" xfId="3633" xr:uid="{E2686B27-428D-49D8-8382-8F468DF1FC4E}"/>
    <cellStyle name="Normal 3 4 5 5" xfId="861" xr:uid="{8729177E-A292-45F3-8D99-1F718B22E764}"/>
    <cellStyle name="Normal 3 4 5 5 2" xfId="2445" xr:uid="{0C771407-3104-40FC-A7BA-689094E2E910}"/>
    <cellStyle name="Normal 3 4 5 5 2 2" xfId="5613" xr:uid="{A68C777F-5755-473A-89A1-E518A73F648A}"/>
    <cellStyle name="Normal 3 4 5 5 3" xfId="4029" xr:uid="{BA2F1C6B-7B56-4E6C-A365-C05BC095764E}"/>
    <cellStyle name="Normal 3 4 5 6" xfId="1653" xr:uid="{23A11DF9-EEBB-4966-A97D-35498421295F}"/>
    <cellStyle name="Normal 3 4 5 6 2" xfId="4821" xr:uid="{2F0A6DE2-C14D-4924-BCC3-F92A0E67597F}"/>
    <cellStyle name="Normal 3 4 5 7" xfId="3237" xr:uid="{2B21426A-F41A-4377-B5E8-AE3C9AB46BF7}"/>
    <cellStyle name="Normal 3 4 6" xfId="95" xr:uid="{00000000-0005-0000-0000-00005F000000}"/>
    <cellStyle name="Normal 3 4 6 2" xfId="194" xr:uid="{00000000-0005-0000-0000-000060000000}"/>
    <cellStyle name="Normal 3 4 6 2 2" xfId="392" xr:uid="{A1486CB2-F873-4D00-B097-F1B0B76B3F6B}"/>
    <cellStyle name="Normal 3 4 6 2 2 2" xfId="788" xr:uid="{8AF934F9-03AA-466E-98E8-F94749AE1C11}"/>
    <cellStyle name="Normal 3 4 6 2 2 2 2" xfId="1580" xr:uid="{36DE34B2-4DAE-4297-87FB-92F5488D622B}"/>
    <cellStyle name="Normal 3 4 6 2 2 2 2 2" xfId="3164" xr:uid="{CA020FC0-A7BC-4508-B9AE-4FAE6C646E60}"/>
    <cellStyle name="Normal 3 4 6 2 2 2 2 2 2" xfId="6332" xr:uid="{4366D1F7-E0A0-4899-B82F-1CFE1DF008BC}"/>
    <cellStyle name="Normal 3 4 6 2 2 2 2 3" xfId="4748" xr:uid="{A1E00074-DE37-4BD5-A794-63739FE0E5EA}"/>
    <cellStyle name="Normal 3 4 6 2 2 2 3" xfId="2372" xr:uid="{4650613A-2648-4E99-A192-350F98FDD122}"/>
    <cellStyle name="Normal 3 4 6 2 2 2 3 2" xfId="5540" xr:uid="{EF4243C3-6D39-4629-97DF-F91275B772ED}"/>
    <cellStyle name="Normal 3 4 6 2 2 2 4" xfId="3956" xr:uid="{B321269F-8C60-4AEB-B8D1-39F034EBC066}"/>
    <cellStyle name="Normal 3 4 6 2 2 3" xfId="1184" xr:uid="{A1B5A12D-194A-46FD-9955-559BED6790D4}"/>
    <cellStyle name="Normal 3 4 6 2 2 3 2" xfId="2768" xr:uid="{8C6EB09F-1725-4A1C-A37D-F2C2DE7DE7FB}"/>
    <cellStyle name="Normal 3 4 6 2 2 3 2 2" xfId="5936" xr:uid="{34A303D5-7D39-4ADB-A109-E05632CABC4B}"/>
    <cellStyle name="Normal 3 4 6 2 2 3 3" xfId="4352" xr:uid="{BA8C66C9-7968-4532-97E5-D080B68A2C5C}"/>
    <cellStyle name="Normal 3 4 6 2 2 4" xfId="1976" xr:uid="{7FC9A73C-B60E-49D8-9E12-762AE67DE147}"/>
    <cellStyle name="Normal 3 4 6 2 2 4 2" xfId="5144" xr:uid="{6D27ACB8-3587-4CF2-BE8B-F7AD943037CE}"/>
    <cellStyle name="Normal 3 4 6 2 2 5" xfId="3560" xr:uid="{C5BAF2ED-2152-4AB8-9AE6-BFA94BDDCECB}"/>
    <cellStyle name="Normal 3 4 6 2 3" xfId="590" xr:uid="{B7459350-069F-42B6-A8FA-489F9494018F}"/>
    <cellStyle name="Normal 3 4 6 2 3 2" xfId="1382" xr:uid="{E91B8081-B718-41FC-A8B1-C36E48E198C4}"/>
    <cellStyle name="Normal 3 4 6 2 3 2 2" xfId="2966" xr:uid="{982ADA78-7AEC-4BD9-9C51-B2876802A798}"/>
    <cellStyle name="Normal 3 4 6 2 3 2 2 2" xfId="6134" xr:uid="{FADDD66B-6220-45E3-868A-B35D201A21F0}"/>
    <cellStyle name="Normal 3 4 6 2 3 2 3" xfId="4550" xr:uid="{26D64C14-2B93-43F2-832C-3B01BF712270}"/>
    <cellStyle name="Normal 3 4 6 2 3 3" xfId="2174" xr:uid="{519196F9-7990-49C8-AAF2-80AB8A6FFEFA}"/>
    <cellStyle name="Normal 3 4 6 2 3 3 2" xfId="5342" xr:uid="{451451EC-8745-43DA-AC01-84E4FF6C69AD}"/>
    <cellStyle name="Normal 3 4 6 2 3 4" xfId="3758" xr:uid="{2AB4F651-7B37-48A5-886F-496021655BAB}"/>
    <cellStyle name="Normal 3 4 6 2 4" xfId="986" xr:uid="{082E8911-B54B-4CF4-93A4-C1740E242EC7}"/>
    <cellStyle name="Normal 3 4 6 2 4 2" xfId="2570" xr:uid="{637A7667-A766-485C-9138-0175D50DE215}"/>
    <cellStyle name="Normal 3 4 6 2 4 2 2" xfId="5738" xr:uid="{E6BE78E3-6579-420F-A588-8E6D920B65EF}"/>
    <cellStyle name="Normal 3 4 6 2 4 3" xfId="4154" xr:uid="{863B6BE2-9EDB-4D0F-8F33-2906AC673B1E}"/>
    <cellStyle name="Normal 3 4 6 2 5" xfId="1778" xr:uid="{20248D92-784D-4FE7-A3DB-E0F7970734CD}"/>
    <cellStyle name="Normal 3 4 6 2 5 2" xfId="4946" xr:uid="{0F2F9425-5F65-442E-B343-717AFEE75E43}"/>
    <cellStyle name="Normal 3 4 6 2 6" xfId="3362" xr:uid="{8C97F1BA-1516-4B5E-89ED-63B7CD85B21D}"/>
    <cellStyle name="Normal 3 4 6 3" xfId="293" xr:uid="{EB7DB588-C74D-4604-A50A-90CA89C4732E}"/>
    <cellStyle name="Normal 3 4 6 3 2" xfId="689" xr:uid="{653E13F2-6B90-45B0-86AD-35AF978984E9}"/>
    <cellStyle name="Normal 3 4 6 3 2 2" xfId="1481" xr:uid="{10C7815B-B120-4B44-AACB-3F4ACA37016F}"/>
    <cellStyle name="Normal 3 4 6 3 2 2 2" xfId="3065" xr:uid="{D5DCEE12-7DDB-44ED-983E-28E86B7066FA}"/>
    <cellStyle name="Normal 3 4 6 3 2 2 2 2" xfId="6233" xr:uid="{E0FFB9BB-652D-4617-A15E-5B7164CC4CC7}"/>
    <cellStyle name="Normal 3 4 6 3 2 2 3" xfId="4649" xr:uid="{F5A4BC91-CB7D-47BC-AAE5-7476D9D5EDCA}"/>
    <cellStyle name="Normal 3 4 6 3 2 3" xfId="2273" xr:uid="{31DCB679-7F50-45E0-9166-383CA764AFCD}"/>
    <cellStyle name="Normal 3 4 6 3 2 3 2" xfId="5441" xr:uid="{AAA49C43-CB44-4D9A-AD18-C5421E769B12}"/>
    <cellStyle name="Normal 3 4 6 3 2 4" xfId="3857" xr:uid="{ACB43D1B-55C8-4058-A14F-96E0E37785C1}"/>
    <cellStyle name="Normal 3 4 6 3 3" xfId="1085" xr:uid="{100605F8-5176-4645-A034-BAB90F8F26E9}"/>
    <cellStyle name="Normal 3 4 6 3 3 2" xfId="2669" xr:uid="{95E6E5E0-04BE-433C-BE25-90D155C473A1}"/>
    <cellStyle name="Normal 3 4 6 3 3 2 2" xfId="5837" xr:uid="{EACD7CF7-27C7-4259-8ECE-20369F7435B8}"/>
    <cellStyle name="Normal 3 4 6 3 3 3" xfId="4253" xr:uid="{32DF3B64-5B8B-440D-9BBA-64B415999C50}"/>
    <cellStyle name="Normal 3 4 6 3 4" xfId="1877" xr:uid="{19202B18-715A-4242-BCE1-E269CBABBBC0}"/>
    <cellStyle name="Normal 3 4 6 3 4 2" xfId="5045" xr:uid="{29DB2D84-C31C-4AC0-9D86-4FE20E9AE1E1}"/>
    <cellStyle name="Normal 3 4 6 3 5" xfId="3461" xr:uid="{93E40D30-921E-4010-8F6C-D458AE6DC08D}"/>
    <cellStyle name="Normal 3 4 6 4" xfId="491" xr:uid="{9C28E9BF-2EAE-48D0-89AF-C519FA74E278}"/>
    <cellStyle name="Normal 3 4 6 4 2" xfId="1283" xr:uid="{E544D46A-B293-459E-8050-43C70DD345CF}"/>
    <cellStyle name="Normal 3 4 6 4 2 2" xfId="2867" xr:uid="{09E7A874-6878-4E3E-9AC5-E6AD50106E38}"/>
    <cellStyle name="Normal 3 4 6 4 2 2 2" xfId="6035" xr:uid="{E3CE5064-E13E-415E-838D-530E56DCE348}"/>
    <cellStyle name="Normal 3 4 6 4 2 3" xfId="4451" xr:uid="{34366713-B1D2-448C-B8A7-F6BD59EE81BF}"/>
    <cellStyle name="Normal 3 4 6 4 3" xfId="2075" xr:uid="{54044B67-1CD0-429A-9FC2-754F358157A6}"/>
    <cellStyle name="Normal 3 4 6 4 3 2" xfId="5243" xr:uid="{DCE0F7F1-AC35-4127-8C3D-17AE6F4928DA}"/>
    <cellStyle name="Normal 3 4 6 4 4" xfId="3659" xr:uid="{15138373-E0EB-46B6-9D4F-76E25C2A449D}"/>
    <cellStyle name="Normal 3 4 6 5" xfId="887" xr:uid="{EE5A1F85-3EC2-4C08-B09B-28D87B14BF4E}"/>
    <cellStyle name="Normal 3 4 6 5 2" xfId="2471" xr:uid="{C3EE1F25-1D9D-43B9-B301-A804C1C14B5B}"/>
    <cellStyle name="Normal 3 4 6 5 2 2" xfId="5639" xr:uid="{E92929CD-0CD7-4C5A-8F7A-EB6A9577133C}"/>
    <cellStyle name="Normal 3 4 6 5 3" xfId="4055" xr:uid="{8B574363-F0B9-42B5-BFBD-624AADDF3A52}"/>
    <cellStyle name="Normal 3 4 6 6" xfId="1679" xr:uid="{7EE5173F-9215-44FE-86E5-8C9DA783FC16}"/>
    <cellStyle name="Normal 3 4 6 6 2" xfId="4847" xr:uid="{F0FC2192-BE8A-41F3-905F-00F3364DB98A}"/>
    <cellStyle name="Normal 3 4 6 7" xfId="3263" xr:uid="{4B7EEAEE-9047-4660-A017-526351081D3E}"/>
    <cellStyle name="Normal 3 4 7" xfId="128" xr:uid="{00000000-0005-0000-0000-000061000000}"/>
    <cellStyle name="Normal 3 4 7 2" xfId="326" xr:uid="{AA137085-9543-44CD-B7C3-A490876316D0}"/>
    <cellStyle name="Normal 3 4 7 2 2" xfId="722" xr:uid="{072A3002-6E72-47A8-B692-32CF53638071}"/>
    <cellStyle name="Normal 3 4 7 2 2 2" xfId="1514" xr:uid="{516C92BE-AAED-42A4-A590-6928FCD37921}"/>
    <cellStyle name="Normal 3 4 7 2 2 2 2" xfId="3098" xr:uid="{54282FE9-CBCA-4A22-9A03-07EC19B1CA9A}"/>
    <cellStyle name="Normal 3 4 7 2 2 2 2 2" xfId="6266" xr:uid="{127BCA7F-CA34-4A46-A420-FEE6E6573F84}"/>
    <cellStyle name="Normal 3 4 7 2 2 2 3" xfId="4682" xr:uid="{02F4B0D7-6F9B-4864-9A3B-0B15393B9BA2}"/>
    <cellStyle name="Normal 3 4 7 2 2 3" xfId="2306" xr:uid="{7DB53422-A23E-412E-AE12-EDC5AD625D42}"/>
    <cellStyle name="Normal 3 4 7 2 2 3 2" xfId="5474" xr:uid="{D1A5D5F6-427C-438A-97F0-A147C34BD6BD}"/>
    <cellStyle name="Normal 3 4 7 2 2 4" xfId="3890" xr:uid="{3415DCAF-1764-46CE-B51F-056915B4998A}"/>
    <cellStyle name="Normal 3 4 7 2 3" xfId="1118" xr:uid="{D00FC7CC-C050-4DFC-A81F-AE6853D9C5CC}"/>
    <cellStyle name="Normal 3 4 7 2 3 2" xfId="2702" xr:uid="{3CC6A7D3-974D-47B6-BF5E-523DE650D711}"/>
    <cellStyle name="Normal 3 4 7 2 3 2 2" xfId="5870" xr:uid="{B7935EEC-139B-4837-96F1-19B0768A0C79}"/>
    <cellStyle name="Normal 3 4 7 2 3 3" xfId="4286" xr:uid="{E6FBF89D-8D17-45FC-A2B4-A076C069807F}"/>
    <cellStyle name="Normal 3 4 7 2 4" xfId="1910" xr:uid="{E9E1ED1D-F5F2-4CBF-B603-56883EBC55E3}"/>
    <cellStyle name="Normal 3 4 7 2 4 2" xfId="5078" xr:uid="{ACD66D48-F2BF-46A3-B51B-E3621FE38A08}"/>
    <cellStyle name="Normal 3 4 7 2 5" xfId="3494" xr:uid="{DD68E224-4C16-4650-82EF-0ACE94818D1A}"/>
    <cellStyle name="Normal 3 4 7 3" xfId="524" xr:uid="{6B84285A-AC3E-4D8F-A709-E245A636B32D}"/>
    <cellStyle name="Normal 3 4 7 3 2" xfId="1316" xr:uid="{DBC858F3-3B6F-4963-840C-9E00E25BFAA3}"/>
    <cellStyle name="Normal 3 4 7 3 2 2" xfId="2900" xr:uid="{21B4EC8D-0634-4697-B1D6-F25CAE858476}"/>
    <cellStyle name="Normal 3 4 7 3 2 2 2" xfId="6068" xr:uid="{603BC905-9E8B-45BC-BE08-3ACAEACC6A37}"/>
    <cellStyle name="Normal 3 4 7 3 2 3" xfId="4484" xr:uid="{818D7B38-995F-453A-99AA-3A63477BD260}"/>
    <cellStyle name="Normal 3 4 7 3 3" xfId="2108" xr:uid="{65CF4B66-EED1-430B-AAB0-5E78C2C2E0CB}"/>
    <cellStyle name="Normal 3 4 7 3 3 2" xfId="5276" xr:uid="{BB7D82AC-C8E0-4A3F-AF33-A70BFBBD05C4}"/>
    <cellStyle name="Normal 3 4 7 3 4" xfId="3692" xr:uid="{2EC524DF-8C72-4CDE-8490-C211FD0B2EC1}"/>
    <cellStyle name="Normal 3 4 7 4" xfId="920" xr:uid="{48241DA1-B07F-4847-BA70-672A0D0AD4F2}"/>
    <cellStyle name="Normal 3 4 7 4 2" xfId="2504" xr:uid="{3300AE87-0F36-4E83-888F-74F3E0C1044C}"/>
    <cellStyle name="Normal 3 4 7 4 2 2" xfId="5672" xr:uid="{189B7998-395C-44A8-AA9F-6F2B7988A5FE}"/>
    <cellStyle name="Normal 3 4 7 4 3" xfId="4088" xr:uid="{A6ECB978-CCB2-4E37-84FB-2922E1FC00B6}"/>
    <cellStyle name="Normal 3 4 7 5" xfId="1712" xr:uid="{9FF91083-1673-4E51-989B-8604625AE8CB}"/>
    <cellStyle name="Normal 3 4 7 5 2" xfId="4880" xr:uid="{63828C02-5161-47F7-848D-C12CD98E23F8}"/>
    <cellStyle name="Normal 3 4 7 6" xfId="3296" xr:uid="{26D3E5C8-167C-4B13-B18A-0B9E0E9CB1CE}"/>
    <cellStyle name="Normal 3 4 8" xfId="227" xr:uid="{45F47A28-51C5-4D47-89C3-72D8633BC6DE}"/>
    <cellStyle name="Normal 3 4 8 2" xfId="623" xr:uid="{C3C82A85-C3F9-4240-AD0D-7D918D9DDA58}"/>
    <cellStyle name="Normal 3 4 8 2 2" xfId="1415" xr:uid="{4A47FA2C-81EE-478C-8B72-D026C3195046}"/>
    <cellStyle name="Normal 3 4 8 2 2 2" xfId="2999" xr:uid="{B08EA42E-CF9C-485C-9591-B17280047151}"/>
    <cellStyle name="Normal 3 4 8 2 2 2 2" xfId="6167" xr:uid="{FD4DC321-373D-42B3-80FD-FDA509A9F586}"/>
    <cellStyle name="Normal 3 4 8 2 2 3" xfId="4583" xr:uid="{6776971C-A6CD-4236-AD20-4896C1F27BFF}"/>
    <cellStyle name="Normal 3 4 8 2 3" xfId="2207" xr:uid="{97B27606-C4F5-4587-8A84-0E46042FCA5D}"/>
    <cellStyle name="Normal 3 4 8 2 3 2" xfId="5375" xr:uid="{55EC729C-EF65-4B2B-BCDA-C58A76C16831}"/>
    <cellStyle name="Normal 3 4 8 2 4" xfId="3791" xr:uid="{B7F746A2-3BAB-4A6D-B4C3-7618E21DA127}"/>
    <cellStyle name="Normal 3 4 8 3" xfId="1019" xr:uid="{5877C206-E29E-4598-842B-E52CB4C8AFAD}"/>
    <cellStyle name="Normal 3 4 8 3 2" xfId="2603" xr:uid="{0D7B5715-2358-4650-8972-D2C7BB039C46}"/>
    <cellStyle name="Normal 3 4 8 3 2 2" xfId="5771" xr:uid="{E19F74F5-BC88-4157-9D92-E509DB4ED8B9}"/>
    <cellStyle name="Normal 3 4 8 3 3" xfId="4187" xr:uid="{1ED96612-BC8A-465C-BC1B-8466113590B0}"/>
    <cellStyle name="Normal 3 4 8 4" xfId="1811" xr:uid="{E49795C4-FDC4-4C42-9F4F-396FD38678EE}"/>
    <cellStyle name="Normal 3 4 8 4 2" xfId="4979" xr:uid="{864F7FB7-E535-438F-A446-9866AC657409}"/>
    <cellStyle name="Normal 3 4 8 5" xfId="3395" xr:uid="{B010EB3E-6EBD-4A86-9472-2B7A97D81EA7}"/>
    <cellStyle name="Normal 3 4 9" xfId="425" xr:uid="{349F305A-F589-4C22-BAD5-E5970FE01D3C}"/>
    <cellStyle name="Normal 3 4 9 2" xfId="1217" xr:uid="{8A9241CE-B9A1-4425-9541-E6A825A009CB}"/>
    <cellStyle name="Normal 3 4 9 2 2" xfId="2801" xr:uid="{CC06C3C7-9300-428B-AAEB-4C8889B2428C}"/>
    <cellStyle name="Normal 3 4 9 2 2 2" xfId="5969" xr:uid="{2B32D998-0EE6-4548-B79C-6686065043FD}"/>
    <cellStyle name="Normal 3 4 9 2 3" xfId="4385" xr:uid="{41F12327-5C44-4054-BEE2-DB0018CE2B3F}"/>
    <cellStyle name="Normal 3 4 9 3" xfId="2009" xr:uid="{182D3727-1BC3-4E6D-9E1B-4CF516D3E1B1}"/>
    <cellStyle name="Normal 3 4 9 3 2" xfId="5177" xr:uid="{AD659964-ECC4-44F2-BA36-259583062DDC}"/>
    <cellStyle name="Normal 3 4 9 4" xfId="3593" xr:uid="{699344F6-1B5A-42F0-9822-AD10D08EA446}"/>
    <cellStyle name="Normal 3 5" xfId="33" xr:uid="{00000000-0005-0000-0000-000062000000}"/>
    <cellStyle name="Normal 3 5 10" xfId="825" xr:uid="{4B37C188-4E17-4ECE-8F50-D559C0D37F36}"/>
    <cellStyle name="Normal 3 5 10 2" xfId="2409" xr:uid="{F8650E1C-33F2-41E2-B5DC-11BA49FA38E3}"/>
    <cellStyle name="Normal 3 5 10 2 2" xfId="5577" xr:uid="{4B4505A5-339C-4597-87BA-3F59CC82FD92}"/>
    <cellStyle name="Normal 3 5 10 3" xfId="3993" xr:uid="{CDEDE8EE-2F15-4BF1-B3EB-DF377E630211}"/>
    <cellStyle name="Normal 3 5 11" xfId="1617" xr:uid="{7F11F01D-4958-456A-BA9B-0664E9684335}"/>
    <cellStyle name="Normal 3 5 11 2" xfId="4785" xr:uid="{7E56E890-CEC9-4EF8-8E56-C04554091FD2}"/>
    <cellStyle name="Normal 3 5 12" xfId="3201" xr:uid="{CF9C4F1D-B250-44BF-B9C9-42249BB298E9}"/>
    <cellStyle name="Normal 3 5 2" xfId="36" xr:uid="{00000000-0005-0000-0000-000063000000}"/>
    <cellStyle name="Normal 3 5 2 10" xfId="1620" xr:uid="{7B3FB1AA-7AAE-4F8F-943E-3364BB694C89}"/>
    <cellStyle name="Normal 3 5 2 10 2" xfId="4788" xr:uid="{2AB78B5C-8C1F-4CCD-9675-299AD135D21A}"/>
    <cellStyle name="Normal 3 5 2 11" xfId="3204" xr:uid="{9CDB4DD0-6B44-4585-B89C-63CA81C1E7A5}"/>
    <cellStyle name="Normal 3 5 2 2" xfId="39" xr:uid="{00000000-0005-0000-0000-000064000000}"/>
    <cellStyle name="Normal 3 5 2 2 10" xfId="3207" xr:uid="{C07BEF9F-740F-4BCF-9219-EBCF57C933CC}"/>
    <cellStyle name="Normal 3 5 2 2 2" xfId="59" xr:uid="{00000000-0005-0000-0000-000065000000}"/>
    <cellStyle name="Normal 3 5 2 2 2 10" xfId="3227" xr:uid="{DDD1D1F7-0041-4764-8C47-60536723AE14}"/>
    <cellStyle name="Normal 3 5 2 2 2 2" xfId="83" xr:uid="{00000000-0005-0000-0000-000066000000}"/>
    <cellStyle name="Normal 3 5 2 2 2 2 2" xfId="109" xr:uid="{00000000-0005-0000-0000-000067000000}"/>
    <cellStyle name="Normal 3 5 2 2 2 2 2 2" xfId="208" xr:uid="{00000000-0005-0000-0000-000068000000}"/>
    <cellStyle name="Normal 3 5 2 2 2 2 2 2 2" xfId="406" xr:uid="{B434B1FE-539B-43B2-8383-C94DC693EC05}"/>
    <cellStyle name="Normal 3 5 2 2 2 2 2 2 2 2" xfId="802" xr:uid="{ABE4CFE4-52E2-46B6-AEAE-C8E746009A61}"/>
    <cellStyle name="Normal 3 5 2 2 2 2 2 2 2 2 2" xfId="1594" xr:uid="{B1AE9869-63FE-43A2-AA1C-89FB838A91A3}"/>
    <cellStyle name="Normal 3 5 2 2 2 2 2 2 2 2 2 2" xfId="3178" xr:uid="{5D7D9559-ADB1-4042-9ED7-D9AC0959FAC9}"/>
    <cellStyle name="Normal 3 5 2 2 2 2 2 2 2 2 2 2 2" xfId="6346" xr:uid="{5C4C85CD-B1E0-4FC7-8907-965CA5E2B0B6}"/>
    <cellStyle name="Normal 3 5 2 2 2 2 2 2 2 2 2 3" xfId="4762" xr:uid="{30770C2D-87F7-4446-AB45-0CA14CB873AB}"/>
    <cellStyle name="Normal 3 5 2 2 2 2 2 2 2 2 3" xfId="2386" xr:uid="{D227FF50-0003-4B56-A96A-88A24E48078D}"/>
    <cellStyle name="Normal 3 5 2 2 2 2 2 2 2 2 3 2" xfId="5554" xr:uid="{5DA52827-557F-4149-992F-7890E573061B}"/>
    <cellStyle name="Normal 3 5 2 2 2 2 2 2 2 2 4" xfId="3970" xr:uid="{C184009C-DC2E-4A6A-B18B-2FF3A9635AAF}"/>
    <cellStyle name="Normal 3 5 2 2 2 2 2 2 2 3" xfId="1198" xr:uid="{5DB6A89E-9EF0-4C35-B0C4-6F936B078DD8}"/>
    <cellStyle name="Normal 3 5 2 2 2 2 2 2 2 3 2" xfId="2782" xr:uid="{F1F88945-4C6C-487B-8A23-D6A2D9522B06}"/>
    <cellStyle name="Normal 3 5 2 2 2 2 2 2 2 3 2 2" xfId="5950" xr:uid="{D6879D57-A718-4A53-B399-F0C5C9B0FB3D}"/>
    <cellStyle name="Normal 3 5 2 2 2 2 2 2 2 3 3" xfId="4366" xr:uid="{BC501CDA-67D3-441B-9C69-7B8C3DBB489B}"/>
    <cellStyle name="Normal 3 5 2 2 2 2 2 2 2 4" xfId="1990" xr:uid="{A9593B81-7E65-448A-954E-8E43E8CD2376}"/>
    <cellStyle name="Normal 3 5 2 2 2 2 2 2 2 4 2" xfId="5158" xr:uid="{09111DE9-869E-4BFD-9A5C-A6D1AA95E257}"/>
    <cellStyle name="Normal 3 5 2 2 2 2 2 2 2 5" xfId="3574" xr:uid="{2A27AD00-3992-48E5-BA1F-11FB9D1EE674}"/>
    <cellStyle name="Normal 3 5 2 2 2 2 2 2 3" xfId="604" xr:uid="{A57B6FA6-1140-443B-AE62-DB4567F5F943}"/>
    <cellStyle name="Normal 3 5 2 2 2 2 2 2 3 2" xfId="1396" xr:uid="{10D280E8-FF3C-4F4E-9B9F-4BC9C6FE4B8B}"/>
    <cellStyle name="Normal 3 5 2 2 2 2 2 2 3 2 2" xfId="2980" xr:uid="{83EB20AC-AB6D-447A-B1B0-1A265CEF090F}"/>
    <cellStyle name="Normal 3 5 2 2 2 2 2 2 3 2 2 2" xfId="6148" xr:uid="{DC7A8380-C7D8-4A35-B888-076CE783E5B4}"/>
    <cellStyle name="Normal 3 5 2 2 2 2 2 2 3 2 3" xfId="4564" xr:uid="{5E47ECE8-1433-4956-99BD-47916DCF5E24}"/>
    <cellStyle name="Normal 3 5 2 2 2 2 2 2 3 3" xfId="2188" xr:uid="{C4A38BEC-AADF-4FC9-8199-5B30B7E35F96}"/>
    <cellStyle name="Normal 3 5 2 2 2 2 2 2 3 3 2" xfId="5356" xr:uid="{9F7849FE-7EF7-461C-99B1-3BA39B36A317}"/>
    <cellStyle name="Normal 3 5 2 2 2 2 2 2 3 4" xfId="3772" xr:uid="{912B0425-24BB-4639-AC1D-9B4E409BF9FA}"/>
    <cellStyle name="Normal 3 5 2 2 2 2 2 2 4" xfId="1000" xr:uid="{122942B7-4AB3-4FA0-90E3-6A9AC775C2C1}"/>
    <cellStyle name="Normal 3 5 2 2 2 2 2 2 4 2" xfId="2584" xr:uid="{6704489F-3738-4AC6-8DE7-DBD5D4AE73F4}"/>
    <cellStyle name="Normal 3 5 2 2 2 2 2 2 4 2 2" xfId="5752" xr:uid="{70A22692-C5BC-41E8-955B-E5006CE62FC3}"/>
    <cellStyle name="Normal 3 5 2 2 2 2 2 2 4 3" xfId="4168" xr:uid="{02069568-D898-4073-9ACB-B24C47414B3E}"/>
    <cellStyle name="Normal 3 5 2 2 2 2 2 2 5" xfId="1792" xr:uid="{26EF18B1-7F1F-43D7-93B7-B08245ECD8B6}"/>
    <cellStyle name="Normal 3 5 2 2 2 2 2 2 5 2" xfId="4960" xr:uid="{5AFBEEB3-FC18-4017-9BE5-D5764F520916}"/>
    <cellStyle name="Normal 3 5 2 2 2 2 2 2 6" xfId="3376" xr:uid="{C885971F-0A7F-4673-882C-86B509E99D28}"/>
    <cellStyle name="Normal 3 5 2 2 2 2 2 3" xfId="307" xr:uid="{D33C8E7B-275B-4A65-8F93-709DA949ACB0}"/>
    <cellStyle name="Normal 3 5 2 2 2 2 2 3 2" xfId="703" xr:uid="{FC4B5738-8C18-4DC6-9604-9742D651D9D3}"/>
    <cellStyle name="Normal 3 5 2 2 2 2 2 3 2 2" xfId="1495" xr:uid="{61DB8650-E86F-489D-AD9E-F0B97C41A9CB}"/>
    <cellStyle name="Normal 3 5 2 2 2 2 2 3 2 2 2" xfId="3079" xr:uid="{39924B3F-196B-41BB-A9BA-B491ED170D6C}"/>
    <cellStyle name="Normal 3 5 2 2 2 2 2 3 2 2 2 2" xfId="6247" xr:uid="{784A1C43-B819-4431-92A7-4678FACCDEAD}"/>
    <cellStyle name="Normal 3 5 2 2 2 2 2 3 2 2 3" xfId="4663" xr:uid="{6A5501A6-FAF6-47CD-8D73-68671ACBA0D1}"/>
    <cellStyle name="Normal 3 5 2 2 2 2 2 3 2 3" xfId="2287" xr:uid="{A730AA55-DB4D-4254-973B-B5F22CF7C12F}"/>
    <cellStyle name="Normal 3 5 2 2 2 2 2 3 2 3 2" xfId="5455" xr:uid="{62DAA4A2-288C-4234-BB4F-90A1FED7DDCB}"/>
    <cellStyle name="Normal 3 5 2 2 2 2 2 3 2 4" xfId="3871" xr:uid="{CE92369A-ACE8-45A9-AC2C-D87B241FCB09}"/>
    <cellStyle name="Normal 3 5 2 2 2 2 2 3 3" xfId="1099" xr:uid="{D4BB0EE2-1EA2-4466-8299-ACBF6D5B9EAC}"/>
    <cellStyle name="Normal 3 5 2 2 2 2 2 3 3 2" xfId="2683" xr:uid="{D3573CA3-7CAA-4593-8876-F9E5CDBAFDBC}"/>
    <cellStyle name="Normal 3 5 2 2 2 2 2 3 3 2 2" xfId="5851" xr:uid="{0A37DDAE-C427-47F7-B757-0658704D9596}"/>
    <cellStyle name="Normal 3 5 2 2 2 2 2 3 3 3" xfId="4267" xr:uid="{9934861B-679D-4318-B7D1-4C9E54AFA952}"/>
    <cellStyle name="Normal 3 5 2 2 2 2 2 3 4" xfId="1891" xr:uid="{75893418-3480-4E9B-897C-55FE7460C24E}"/>
    <cellStyle name="Normal 3 5 2 2 2 2 2 3 4 2" xfId="5059" xr:uid="{B49B2F61-2F0D-4AF4-9725-6C0DFD1C7D57}"/>
    <cellStyle name="Normal 3 5 2 2 2 2 2 3 5" xfId="3475" xr:uid="{57893F61-CF66-484C-8484-DFBDCFE289BC}"/>
    <cellStyle name="Normal 3 5 2 2 2 2 2 4" xfId="505" xr:uid="{7838F123-14C7-411A-A673-A38768C55564}"/>
    <cellStyle name="Normal 3 5 2 2 2 2 2 4 2" xfId="1297" xr:uid="{6A67125E-C0AD-4624-B3F0-6C25B48AD09A}"/>
    <cellStyle name="Normal 3 5 2 2 2 2 2 4 2 2" xfId="2881" xr:uid="{675EBA29-130B-404E-A9A3-4E59DDDA48DA}"/>
    <cellStyle name="Normal 3 5 2 2 2 2 2 4 2 2 2" xfId="6049" xr:uid="{42508959-405B-47C4-BD87-2F9B2D41E717}"/>
    <cellStyle name="Normal 3 5 2 2 2 2 2 4 2 3" xfId="4465" xr:uid="{F8D243B1-0D81-40CC-A433-C0C28ECA10F3}"/>
    <cellStyle name="Normal 3 5 2 2 2 2 2 4 3" xfId="2089" xr:uid="{0A3B8EDF-D2F1-4B52-9ECA-7E327DEA6D5D}"/>
    <cellStyle name="Normal 3 5 2 2 2 2 2 4 3 2" xfId="5257" xr:uid="{1533E915-83FF-4986-811C-2C8F84AAE6E3}"/>
    <cellStyle name="Normal 3 5 2 2 2 2 2 4 4" xfId="3673" xr:uid="{6450B7A2-EFD8-404C-B559-4B042545874C}"/>
    <cellStyle name="Normal 3 5 2 2 2 2 2 5" xfId="901" xr:uid="{7078CA5B-17A2-4063-9CD7-DA9558063079}"/>
    <cellStyle name="Normal 3 5 2 2 2 2 2 5 2" xfId="2485" xr:uid="{2FFF83FF-7543-4BAA-ADDA-3AA9DB99F833}"/>
    <cellStyle name="Normal 3 5 2 2 2 2 2 5 2 2" xfId="5653" xr:uid="{C477B0AD-2071-4875-BC66-D0925A70706F}"/>
    <cellStyle name="Normal 3 5 2 2 2 2 2 5 3" xfId="4069" xr:uid="{DA066249-6C4D-450A-AAF0-8DFFC1CB30A3}"/>
    <cellStyle name="Normal 3 5 2 2 2 2 2 6" xfId="1693" xr:uid="{475B7A3A-9C45-4784-9287-C0332D998737}"/>
    <cellStyle name="Normal 3 5 2 2 2 2 2 6 2" xfId="4861" xr:uid="{6BBEBA24-798C-4266-BEF7-990070F56D9F}"/>
    <cellStyle name="Normal 3 5 2 2 2 2 2 7" xfId="3277" xr:uid="{1F94E68E-350D-46D4-B6ED-260190B2BC99}"/>
    <cellStyle name="Normal 3 5 2 2 2 2 3" xfId="182" xr:uid="{00000000-0005-0000-0000-000069000000}"/>
    <cellStyle name="Normal 3 5 2 2 2 2 3 2" xfId="380" xr:uid="{8405ACC3-23C7-45E7-B514-93FB95155DF5}"/>
    <cellStyle name="Normal 3 5 2 2 2 2 3 2 2" xfId="776" xr:uid="{44342179-1EF5-43B6-816A-99F06431425E}"/>
    <cellStyle name="Normal 3 5 2 2 2 2 3 2 2 2" xfId="1568" xr:uid="{FC6DB472-7376-4D6C-93AE-2E5F90DBE398}"/>
    <cellStyle name="Normal 3 5 2 2 2 2 3 2 2 2 2" xfId="3152" xr:uid="{E78DABED-25E9-4AB6-B051-281258F0C61C}"/>
    <cellStyle name="Normal 3 5 2 2 2 2 3 2 2 2 2 2" xfId="6320" xr:uid="{2C1B07F2-53D4-4960-93AD-7278FA956E63}"/>
    <cellStyle name="Normal 3 5 2 2 2 2 3 2 2 2 3" xfId="4736" xr:uid="{2042219F-D914-4BEF-BEC9-4BF7F4F82DE3}"/>
    <cellStyle name="Normal 3 5 2 2 2 2 3 2 2 3" xfId="2360" xr:uid="{01A1DE82-30F5-42CC-9FC2-ED860722D76E}"/>
    <cellStyle name="Normal 3 5 2 2 2 2 3 2 2 3 2" xfId="5528" xr:uid="{29E7C3F2-200B-4F1D-ADD7-34ED9F8BD427}"/>
    <cellStyle name="Normal 3 5 2 2 2 2 3 2 2 4" xfId="3944" xr:uid="{A31467F0-0961-454C-8579-16BB93F11A33}"/>
    <cellStyle name="Normal 3 5 2 2 2 2 3 2 3" xfId="1172" xr:uid="{FE759984-E976-49C1-8597-F928166F4D5C}"/>
    <cellStyle name="Normal 3 5 2 2 2 2 3 2 3 2" xfId="2756" xr:uid="{A29711BB-5938-435F-B254-5D6B8A2574F7}"/>
    <cellStyle name="Normal 3 5 2 2 2 2 3 2 3 2 2" xfId="5924" xr:uid="{34AC3F4E-3E1A-4C82-9FC5-046DF7F6AE6B}"/>
    <cellStyle name="Normal 3 5 2 2 2 2 3 2 3 3" xfId="4340" xr:uid="{D5D8A49F-7914-4EB2-B878-674850195EC1}"/>
    <cellStyle name="Normal 3 5 2 2 2 2 3 2 4" xfId="1964" xr:uid="{DB08622D-D3E6-4488-B171-8C54DDAECD4F}"/>
    <cellStyle name="Normal 3 5 2 2 2 2 3 2 4 2" xfId="5132" xr:uid="{7FF9A045-B468-48BF-8800-347E22360419}"/>
    <cellStyle name="Normal 3 5 2 2 2 2 3 2 5" xfId="3548" xr:uid="{457E59F5-C099-4FB9-B01E-D9CD96068D39}"/>
    <cellStyle name="Normal 3 5 2 2 2 2 3 3" xfId="578" xr:uid="{38452D51-1F4C-4DCA-A380-A85515D77C86}"/>
    <cellStyle name="Normal 3 5 2 2 2 2 3 3 2" xfId="1370" xr:uid="{6A58D7C6-0C9C-4287-9464-5E00B8ADA07C}"/>
    <cellStyle name="Normal 3 5 2 2 2 2 3 3 2 2" xfId="2954" xr:uid="{048E0B70-84BB-4D69-8EA6-1019FD2D1562}"/>
    <cellStyle name="Normal 3 5 2 2 2 2 3 3 2 2 2" xfId="6122" xr:uid="{A4BAB127-A057-4837-A9F3-A68D724A8D3D}"/>
    <cellStyle name="Normal 3 5 2 2 2 2 3 3 2 3" xfId="4538" xr:uid="{D16BEF3E-D012-4ACD-8752-3CAB11C10FE5}"/>
    <cellStyle name="Normal 3 5 2 2 2 2 3 3 3" xfId="2162" xr:uid="{83E7E001-A914-4DE4-9E5C-C913FFA1FB8F}"/>
    <cellStyle name="Normal 3 5 2 2 2 2 3 3 3 2" xfId="5330" xr:uid="{CF9ABF1E-468B-47E7-B089-035CE1B6E44B}"/>
    <cellStyle name="Normal 3 5 2 2 2 2 3 3 4" xfId="3746" xr:uid="{D3790555-801A-4EE4-A7F9-F66D87F82629}"/>
    <cellStyle name="Normal 3 5 2 2 2 2 3 4" xfId="974" xr:uid="{EBA9A36F-F710-41A9-B63B-934085080DF0}"/>
    <cellStyle name="Normal 3 5 2 2 2 2 3 4 2" xfId="2558" xr:uid="{51E0E4C9-7DE5-414F-B0AA-54C80F4C2598}"/>
    <cellStyle name="Normal 3 5 2 2 2 2 3 4 2 2" xfId="5726" xr:uid="{B904A5F7-A97F-405D-9D7A-723C5FF77551}"/>
    <cellStyle name="Normal 3 5 2 2 2 2 3 4 3" xfId="4142" xr:uid="{6AAF19BC-3707-4779-98EF-7F9391E3B83D}"/>
    <cellStyle name="Normal 3 5 2 2 2 2 3 5" xfId="1766" xr:uid="{F164F4E8-43C9-4C23-BF85-19B0D90FB87E}"/>
    <cellStyle name="Normal 3 5 2 2 2 2 3 5 2" xfId="4934" xr:uid="{78A31563-FF63-4E9F-8F6B-365BEFF1D016}"/>
    <cellStyle name="Normal 3 5 2 2 2 2 3 6" xfId="3350" xr:uid="{0FB9D242-0AF7-481C-BE8B-649070D5F0A7}"/>
    <cellStyle name="Normal 3 5 2 2 2 2 4" xfId="281" xr:uid="{B6158E04-E069-4200-882A-5E58A8282EE4}"/>
    <cellStyle name="Normal 3 5 2 2 2 2 4 2" xfId="677" xr:uid="{37F812C9-5FB7-4C8D-858B-FB2EEDEA75D3}"/>
    <cellStyle name="Normal 3 5 2 2 2 2 4 2 2" xfId="1469" xr:uid="{F1F0CF27-C25F-45C2-A813-6AC5B61383C0}"/>
    <cellStyle name="Normal 3 5 2 2 2 2 4 2 2 2" xfId="3053" xr:uid="{2304D30A-7679-4B25-ACAD-8423242E4569}"/>
    <cellStyle name="Normal 3 5 2 2 2 2 4 2 2 2 2" xfId="6221" xr:uid="{C0D4DAF6-F8CA-426F-AA5E-5F7ED64EDE5C}"/>
    <cellStyle name="Normal 3 5 2 2 2 2 4 2 2 3" xfId="4637" xr:uid="{47E57E91-F6F9-446E-B6CA-6BC9A398B302}"/>
    <cellStyle name="Normal 3 5 2 2 2 2 4 2 3" xfId="2261" xr:uid="{F9805CE6-904F-4AFC-9E5A-37981C311C97}"/>
    <cellStyle name="Normal 3 5 2 2 2 2 4 2 3 2" xfId="5429" xr:uid="{F8EB418E-4BA8-4842-BD39-7FF3E5448EAF}"/>
    <cellStyle name="Normal 3 5 2 2 2 2 4 2 4" xfId="3845" xr:uid="{5EB00424-A858-4EE2-BD55-5753CAD05059}"/>
    <cellStyle name="Normal 3 5 2 2 2 2 4 3" xfId="1073" xr:uid="{DA8FEA0D-CB57-41D5-B12C-49CB660671D3}"/>
    <cellStyle name="Normal 3 5 2 2 2 2 4 3 2" xfId="2657" xr:uid="{C990CC96-7ABA-44E2-81D0-B76BD1E46B2D}"/>
    <cellStyle name="Normal 3 5 2 2 2 2 4 3 2 2" xfId="5825" xr:uid="{49B5E9C5-8795-4988-83F7-3676B581DEA0}"/>
    <cellStyle name="Normal 3 5 2 2 2 2 4 3 3" xfId="4241" xr:uid="{785E0F60-DB74-4CDA-8934-5B2EE8E7069F}"/>
    <cellStyle name="Normal 3 5 2 2 2 2 4 4" xfId="1865" xr:uid="{BBE4472F-3686-411D-B987-592444F7071E}"/>
    <cellStyle name="Normal 3 5 2 2 2 2 4 4 2" xfId="5033" xr:uid="{32A45F76-67E3-439A-92D9-806D339EEAC9}"/>
    <cellStyle name="Normal 3 5 2 2 2 2 4 5" xfId="3449" xr:uid="{464058A8-48B2-4A75-AD4A-ACF317B9E96E}"/>
    <cellStyle name="Normal 3 5 2 2 2 2 5" xfId="479" xr:uid="{43237702-5A2F-4EC1-83E6-4078B1C23044}"/>
    <cellStyle name="Normal 3 5 2 2 2 2 5 2" xfId="1271" xr:uid="{590E7724-9A0E-4388-9B62-F79DBCFBD12B}"/>
    <cellStyle name="Normal 3 5 2 2 2 2 5 2 2" xfId="2855" xr:uid="{244E45E1-C601-4471-9BEF-AC4F2A5C0735}"/>
    <cellStyle name="Normal 3 5 2 2 2 2 5 2 2 2" xfId="6023" xr:uid="{AE17D8A9-A3B4-4B02-8360-47D360D3BCB2}"/>
    <cellStyle name="Normal 3 5 2 2 2 2 5 2 3" xfId="4439" xr:uid="{24E7E775-08F1-4180-ADE2-200E8E00D1CA}"/>
    <cellStyle name="Normal 3 5 2 2 2 2 5 3" xfId="2063" xr:uid="{7AE405AA-8D14-4A28-A502-262C23A51A5C}"/>
    <cellStyle name="Normal 3 5 2 2 2 2 5 3 2" xfId="5231" xr:uid="{AA523C32-D3BF-4423-9D0B-89CF876398C5}"/>
    <cellStyle name="Normal 3 5 2 2 2 2 5 4" xfId="3647" xr:uid="{73444B25-A3CA-4FC8-BF08-A001B3AE3EAC}"/>
    <cellStyle name="Normal 3 5 2 2 2 2 6" xfId="875" xr:uid="{0CF1D5D0-FF79-4171-853B-3839B43510D9}"/>
    <cellStyle name="Normal 3 5 2 2 2 2 6 2" xfId="2459" xr:uid="{D487C8F2-0A9E-4474-B1C6-96E47BA53C6B}"/>
    <cellStyle name="Normal 3 5 2 2 2 2 6 2 2" xfId="5627" xr:uid="{3499A22C-3BC9-476A-B883-336CE36DD746}"/>
    <cellStyle name="Normal 3 5 2 2 2 2 6 3" xfId="4043" xr:uid="{4C28E457-77D7-4A8A-89A5-BDD73C9AE71E}"/>
    <cellStyle name="Normal 3 5 2 2 2 2 7" xfId="1667" xr:uid="{F7A43C87-2E35-46E5-BF72-752F7AE1F6C1}"/>
    <cellStyle name="Normal 3 5 2 2 2 2 7 2" xfId="4835" xr:uid="{17B5AC1B-449F-4129-A749-48A5760977E5}"/>
    <cellStyle name="Normal 3 5 2 2 2 2 8" xfId="3251" xr:uid="{03883E6C-FBFE-432A-818E-9F330A26029D}"/>
    <cellStyle name="Normal 3 5 2 2 2 3" xfId="80" xr:uid="{00000000-0005-0000-0000-00006A000000}"/>
    <cellStyle name="Normal 3 5 2 2 2 3 2" xfId="179" xr:uid="{00000000-0005-0000-0000-00006B000000}"/>
    <cellStyle name="Normal 3 5 2 2 2 3 2 2" xfId="377" xr:uid="{2DAE2D7C-ECD1-4F96-96A0-1538C432DADE}"/>
    <cellStyle name="Normal 3 5 2 2 2 3 2 2 2" xfId="773" xr:uid="{5E16E0C8-A6FE-4B2B-9643-8846467E45FC}"/>
    <cellStyle name="Normal 3 5 2 2 2 3 2 2 2 2" xfId="1565" xr:uid="{A498F673-497C-4842-B4FE-724D55BFCD7A}"/>
    <cellStyle name="Normal 3 5 2 2 2 3 2 2 2 2 2" xfId="3149" xr:uid="{44088CA7-C471-4F0F-8116-0533DA2D8247}"/>
    <cellStyle name="Normal 3 5 2 2 2 3 2 2 2 2 2 2" xfId="6317" xr:uid="{BBB3037F-F881-4017-89F1-72F38CEED0D9}"/>
    <cellStyle name="Normal 3 5 2 2 2 3 2 2 2 2 3" xfId="4733" xr:uid="{0F0F8462-E864-43E8-9309-703AD62F0087}"/>
    <cellStyle name="Normal 3 5 2 2 2 3 2 2 2 3" xfId="2357" xr:uid="{1F72431F-E77F-433B-BB34-D648D20F2C27}"/>
    <cellStyle name="Normal 3 5 2 2 2 3 2 2 2 3 2" xfId="5525" xr:uid="{5EFAD18B-2C05-4CFB-BE77-C9EB1FA66145}"/>
    <cellStyle name="Normal 3 5 2 2 2 3 2 2 2 4" xfId="3941" xr:uid="{0B0B3071-563D-4C59-8732-FE3EC4879826}"/>
    <cellStyle name="Normal 3 5 2 2 2 3 2 2 3" xfId="1169" xr:uid="{46DFB86F-5DE7-4EAA-B117-69525A0FAE8B}"/>
    <cellStyle name="Normal 3 5 2 2 2 3 2 2 3 2" xfId="2753" xr:uid="{09F8C87C-F7BB-4755-BB3E-585153F996FE}"/>
    <cellStyle name="Normal 3 5 2 2 2 3 2 2 3 2 2" xfId="5921" xr:uid="{E68B22E4-49BB-437C-8808-AC5C37EFAA8D}"/>
    <cellStyle name="Normal 3 5 2 2 2 3 2 2 3 3" xfId="4337" xr:uid="{339640DA-A6D6-46D6-ADD2-CBEE89398E02}"/>
    <cellStyle name="Normal 3 5 2 2 2 3 2 2 4" xfId="1961" xr:uid="{845787E0-AD38-46A5-9562-0DA1ABF68B5B}"/>
    <cellStyle name="Normal 3 5 2 2 2 3 2 2 4 2" xfId="5129" xr:uid="{14EA2F8F-04F8-496B-9F65-7096A4FD6348}"/>
    <cellStyle name="Normal 3 5 2 2 2 3 2 2 5" xfId="3545" xr:uid="{E44CC284-21BC-4532-A10C-2BEF70D75759}"/>
    <cellStyle name="Normal 3 5 2 2 2 3 2 3" xfId="575" xr:uid="{A1E083CA-DC19-46B8-83B9-D7F403D30B07}"/>
    <cellStyle name="Normal 3 5 2 2 2 3 2 3 2" xfId="1367" xr:uid="{0419D94E-AC71-44CC-9354-DEA5C934F5E6}"/>
    <cellStyle name="Normal 3 5 2 2 2 3 2 3 2 2" xfId="2951" xr:uid="{13B595D5-BEEC-4615-9B4D-F335604F7BCB}"/>
    <cellStyle name="Normal 3 5 2 2 2 3 2 3 2 2 2" xfId="6119" xr:uid="{8BA70528-AFD2-4283-9805-26C3E2F697A2}"/>
    <cellStyle name="Normal 3 5 2 2 2 3 2 3 2 3" xfId="4535" xr:uid="{B4B18BF7-53A0-4C5E-A341-4B76728CEE79}"/>
    <cellStyle name="Normal 3 5 2 2 2 3 2 3 3" xfId="2159" xr:uid="{F57AA618-1859-40C1-84AB-C8CA0D2E85F3}"/>
    <cellStyle name="Normal 3 5 2 2 2 3 2 3 3 2" xfId="5327" xr:uid="{F9E356EC-BA44-4782-9365-0BF30CFAAE59}"/>
    <cellStyle name="Normal 3 5 2 2 2 3 2 3 4" xfId="3743" xr:uid="{05500976-33F1-4647-A3E1-5C8A3B5F94BB}"/>
    <cellStyle name="Normal 3 5 2 2 2 3 2 4" xfId="971" xr:uid="{3A7BD94F-85C5-4135-B880-6F3FE3E10E55}"/>
    <cellStyle name="Normal 3 5 2 2 2 3 2 4 2" xfId="2555" xr:uid="{0F0B044D-FE0E-45FF-8A9C-8FD1554A9AA6}"/>
    <cellStyle name="Normal 3 5 2 2 2 3 2 4 2 2" xfId="5723" xr:uid="{B48D2195-06B2-4DBC-8EAC-DCE65A709CDA}"/>
    <cellStyle name="Normal 3 5 2 2 2 3 2 4 3" xfId="4139" xr:uid="{F245F3E5-EB8D-4325-A21A-F1DD6C257CAA}"/>
    <cellStyle name="Normal 3 5 2 2 2 3 2 5" xfId="1763" xr:uid="{2672AFC9-2C23-4813-846F-647272A01341}"/>
    <cellStyle name="Normal 3 5 2 2 2 3 2 5 2" xfId="4931" xr:uid="{FBF145AD-F45E-42E4-A9B3-B6443BEEB4D3}"/>
    <cellStyle name="Normal 3 5 2 2 2 3 2 6" xfId="3347" xr:uid="{C7896AC4-50A6-4333-80BD-7513EDE0FA77}"/>
    <cellStyle name="Normal 3 5 2 2 2 3 3" xfId="278" xr:uid="{EDEED772-683D-4DCB-86A4-E8AB96A8103A}"/>
    <cellStyle name="Normal 3 5 2 2 2 3 3 2" xfId="674" xr:uid="{495631F7-2234-47FB-B9AF-DA74638A9687}"/>
    <cellStyle name="Normal 3 5 2 2 2 3 3 2 2" xfId="1466" xr:uid="{43A039E2-6516-489F-8546-EEA1F74BB527}"/>
    <cellStyle name="Normal 3 5 2 2 2 3 3 2 2 2" xfId="3050" xr:uid="{825C00EE-2F06-49DC-8C40-BF732A9AC562}"/>
    <cellStyle name="Normal 3 5 2 2 2 3 3 2 2 2 2" xfId="6218" xr:uid="{B4015EF7-57A2-478B-BB70-49EB8E61D037}"/>
    <cellStyle name="Normal 3 5 2 2 2 3 3 2 2 3" xfId="4634" xr:uid="{2F969A7C-2DA2-406F-8940-B1545AB23136}"/>
    <cellStyle name="Normal 3 5 2 2 2 3 3 2 3" xfId="2258" xr:uid="{8E55E5BF-8BD3-482E-9099-023B01E4C1B6}"/>
    <cellStyle name="Normal 3 5 2 2 2 3 3 2 3 2" xfId="5426" xr:uid="{86F1AFD7-FBCC-45A5-BE59-A8209D5F551D}"/>
    <cellStyle name="Normal 3 5 2 2 2 3 3 2 4" xfId="3842" xr:uid="{33A9FF63-5FBC-43F4-87A5-0AF39B9205D5}"/>
    <cellStyle name="Normal 3 5 2 2 2 3 3 3" xfId="1070" xr:uid="{FA2E62A6-E538-4818-B352-B9FE874876B4}"/>
    <cellStyle name="Normal 3 5 2 2 2 3 3 3 2" xfId="2654" xr:uid="{4D648469-25DA-410D-98F9-BE3CC9B0C99D}"/>
    <cellStyle name="Normal 3 5 2 2 2 3 3 3 2 2" xfId="5822" xr:uid="{E28E1296-2C79-45E4-B55E-1EA87D58F002}"/>
    <cellStyle name="Normal 3 5 2 2 2 3 3 3 3" xfId="4238" xr:uid="{E7F9F73C-7E83-4CA8-8217-FC6872DC365D}"/>
    <cellStyle name="Normal 3 5 2 2 2 3 3 4" xfId="1862" xr:uid="{A7AC6B03-27C5-47CA-8C1E-93611DEE4ACD}"/>
    <cellStyle name="Normal 3 5 2 2 2 3 3 4 2" xfId="5030" xr:uid="{B6D40E2B-B259-4C67-A379-F01D2072E84E}"/>
    <cellStyle name="Normal 3 5 2 2 2 3 3 5" xfId="3446" xr:uid="{1DF0EEDF-FB66-4AD8-808E-F8761622AE37}"/>
    <cellStyle name="Normal 3 5 2 2 2 3 4" xfId="476" xr:uid="{9470CC1A-4850-4746-B884-EB1137620489}"/>
    <cellStyle name="Normal 3 5 2 2 2 3 4 2" xfId="1268" xr:uid="{693A5B88-710C-406E-B2A7-89F7B45D2B56}"/>
    <cellStyle name="Normal 3 5 2 2 2 3 4 2 2" xfId="2852" xr:uid="{4FC4519B-81B0-4A0D-BCAC-61E4F3A63927}"/>
    <cellStyle name="Normal 3 5 2 2 2 3 4 2 2 2" xfId="6020" xr:uid="{2141C051-2D37-4283-91AD-A9FF1191D0ED}"/>
    <cellStyle name="Normal 3 5 2 2 2 3 4 2 3" xfId="4436" xr:uid="{9D4EED45-325C-46CA-8C8D-34D7607663DF}"/>
    <cellStyle name="Normal 3 5 2 2 2 3 4 3" xfId="2060" xr:uid="{5DD0B787-A2FF-4EAB-9EEE-8EDC07B24B10}"/>
    <cellStyle name="Normal 3 5 2 2 2 3 4 3 2" xfId="5228" xr:uid="{903CA632-916C-4C7F-A07A-F0B13B93F347}"/>
    <cellStyle name="Normal 3 5 2 2 2 3 4 4" xfId="3644" xr:uid="{630FDC61-6AEC-4661-8632-26D850DCFA63}"/>
    <cellStyle name="Normal 3 5 2 2 2 3 5" xfId="872" xr:uid="{AB3B07E8-ACD7-41A9-92F2-7F8DFF182D9E}"/>
    <cellStyle name="Normal 3 5 2 2 2 3 5 2" xfId="2456" xr:uid="{6BA4045E-DFEB-4A08-85F6-2AB8EBC9EF8B}"/>
    <cellStyle name="Normal 3 5 2 2 2 3 5 2 2" xfId="5624" xr:uid="{8110E396-D105-4A7A-A379-914054AD8B4F}"/>
    <cellStyle name="Normal 3 5 2 2 2 3 5 3" xfId="4040" xr:uid="{089D8939-E18E-4E7F-8B59-DD1078678F35}"/>
    <cellStyle name="Normal 3 5 2 2 2 3 6" xfId="1664" xr:uid="{DB24D6DB-6392-48AB-B43E-FAD54EE60327}"/>
    <cellStyle name="Normal 3 5 2 2 2 3 6 2" xfId="4832" xr:uid="{442A31A0-F242-4888-AE3B-B6C37A2A697A}"/>
    <cellStyle name="Normal 3 5 2 2 2 3 7" xfId="3248" xr:uid="{DD4FCF65-9B01-46D8-97A8-1286B5286495}"/>
    <cellStyle name="Normal 3 5 2 2 2 4" xfId="106" xr:uid="{00000000-0005-0000-0000-00006C000000}"/>
    <cellStyle name="Normal 3 5 2 2 2 4 2" xfId="205" xr:uid="{00000000-0005-0000-0000-00006D000000}"/>
    <cellStyle name="Normal 3 5 2 2 2 4 2 2" xfId="403" xr:uid="{2B896AA6-C828-4829-AC7C-FBB9F55E04CD}"/>
    <cellStyle name="Normal 3 5 2 2 2 4 2 2 2" xfId="799" xr:uid="{B0672D11-7A43-4778-BF61-1333E9520BDE}"/>
    <cellStyle name="Normal 3 5 2 2 2 4 2 2 2 2" xfId="1591" xr:uid="{BFDE4B10-A562-4571-BEB2-108DA0792349}"/>
    <cellStyle name="Normal 3 5 2 2 2 4 2 2 2 2 2" xfId="3175" xr:uid="{0D884BBD-97CF-497D-A025-CDCFA6F534D6}"/>
    <cellStyle name="Normal 3 5 2 2 2 4 2 2 2 2 2 2" xfId="6343" xr:uid="{8EFBD195-8452-4F71-907D-F264B77255C4}"/>
    <cellStyle name="Normal 3 5 2 2 2 4 2 2 2 2 3" xfId="4759" xr:uid="{193A08C6-3E4B-4296-8012-23AE25AB6D98}"/>
    <cellStyle name="Normal 3 5 2 2 2 4 2 2 2 3" xfId="2383" xr:uid="{5EDE06F9-0165-44B8-BF91-D4FF907FF90A}"/>
    <cellStyle name="Normal 3 5 2 2 2 4 2 2 2 3 2" xfId="5551" xr:uid="{6E372887-8B50-495A-BFF9-2765FB554840}"/>
    <cellStyle name="Normal 3 5 2 2 2 4 2 2 2 4" xfId="3967" xr:uid="{2DC530FF-9FE5-4DF5-9B4D-7D4D71A539DD}"/>
    <cellStyle name="Normal 3 5 2 2 2 4 2 2 3" xfId="1195" xr:uid="{16D0DCD5-7D4B-418C-9B69-DA2964A2C355}"/>
    <cellStyle name="Normal 3 5 2 2 2 4 2 2 3 2" xfId="2779" xr:uid="{8F47A8E6-CD56-4BF5-AE5B-BB05FF59D388}"/>
    <cellStyle name="Normal 3 5 2 2 2 4 2 2 3 2 2" xfId="5947" xr:uid="{343263E7-F5A5-4565-885B-BA12B3226B72}"/>
    <cellStyle name="Normal 3 5 2 2 2 4 2 2 3 3" xfId="4363" xr:uid="{11EC8A27-A039-4D7C-B0C6-EC02B4CB05D3}"/>
    <cellStyle name="Normal 3 5 2 2 2 4 2 2 4" xfId="1987" xr:uid="{499F422C-62A4-4432-868E-14DF753705E4}"/>
    <cellStyle name="Normal 3 5 2 2 2 4 2 2 4 2" xfId="5155" xr:uid="{3F8F0B55-CDC7-4D25-8287-9BD223C9E3C5}"/>
    <cellStyle name="Normal 3 5 2 2 2 4 2 2 5" xfId="3571" xr:uid="{A989F309-7D44-497B-851F-58D12F43C817}"/>
    <cellStyle name="Normal 3 5 2 2 2 4 2 3" xfId="601" xr:uid="{591F72E9-8B22-49EA-B6B9-A184C3234AFE}"/>
    <cellStyle name="Normal 3 5 2 2 2 4 2 3 2" xfId="1393" xr:uid="{E7101B42-B08D-424F-8FF1-A0E9A9A91CE4}"/>
    <cellStyle name="Normal 3 5 2 2 2 4 2 3 2 2" xfId="2977" xr:uid="{7383A3EE-0EA2-4FB4-A8AD-27EF11B2DF9F}"/>
    <cellStyle name="Normal 3 5 2 2 2 4 2 3 2 2 2" xfId="6145" xr:uid="{F9D3301E-5D6C-40E1-98C5-C5ACA57F876A}"/>
    <cellStyle name="Normal 3 5 2 2 2 4 2 3 2 3" xfId="4561" xr:uid="{959C99E8-E46D-478A-8116-AE3A5FF55B43}"/>
    <cellStyle name="Normal 3 5 2 2 2 4 2 3 3" xfId="2185" xr:uid="{6925DE79-4D75-47A2-9ACF-153F608B1F21}"/>
    <cellStyle name="Normal 3 5 2 2 2 4 2 3 3 2" xfId="5353" xr:uid="{1FCD3BFB-6C0A-4A99-A553-402842FF527A}"/>
    <cellStyle name="Normal 3 5 2 2 2 4 2 3 4" xfId="3769" xr:uid="{93F67A76-2C22-46BB-AB60-2996DCF7418F}"/>
    <cellStyle name="Normal 3 5 2 2 2 4 2 4" xfId="997" xr:uid="{2AA5B48F-F54F-43BA-8A07-A07F3CA9DB90}"/>
    <cellStyle name="Normal 3 5 2 2 2 4 2 4 2" xfId="2581" xr:uid="{A4B4A938-F509-4557-8885-72DEA85C2CE3}"/>
    <cellStyle name="Normal 3 5 2 2 2 4 2 4 2 2" xfId="5749" xr:uid="{2C54FCEF-397E-4D0B-BB4C-C217B0B209D8}"/>
    <cellStyle name="Normal 3 5 2 2 2 4 2 4 3" xfId="4165" xr:uid="{115164A9-8F9F-4666-86C5-67AF7ACC9F78}"/>
    <cellStyle name="Normal 3 5 2 2 2 4 2 5" xfId="1789" xr:uid="{BA4AF6E4-95B1-4D18-B2FA-8E74E04D5A0E}"/>
    <cellStyle name="Normal 3 5 2 2 2 4 2 5 2" xfId="4957" xr:uid="{08B20E15-A293-4468-AF52-7405127087AA}"/>
    <cellStyle name="Normal 3 5 2 2 2 4 2 6" xfId="3373" xr:uid="{028E8B2A-B68F-4CE9-A114-F34A9FF6375D}"/>
    <cellStyle name="Normal 3 5 2 2 2 4 3" xfId="304" xr:uid="{CB1A8128-D0C2-4164-8A50-831AC4FDCD18}"/>
    <cellStyle name="Normal 3 5 2 2 2 4 3 2" xfId="700" xr:uid="{EB7E89D3-CF6E-43AF-AF88-1A84BE648105}"/>
    <cellStyle name="Normal 3 5 2 2 2 4 3 2 2" xfId="1492" xr:uid="{EB22BAAE-54CB-4D6D-9AF1-D111114CCC92}"/>
    <cellStyle name="Normal 3 5 2 2 2 4 3 2 2 2" xfId="3076" xr:uid="{DEC674D7-E03F-4E01-8AA9-53D31CF474F5}"/>
    <cellStyle name="Normal 3 5 2 2 2 4 3 2 2 2 2" xfId="6244" xr:uid="{19663807-F2C4-4C09-B28A-7807A73075B0}"/>
    <cellStyle name="Normal 3 5 2 2 2 4 3 2 2 3" xfId="4660" xr:uid="{F234D084-FDF9-4923-9BC3-02E765E99279}"/>
    <cellStyle name="Normal 3 5 2 2 2 4 3 2 3" xfId="2284" xr:uid="{15961FEC-7BE0-43C2-98F4-936DD2453206}"/>
    <cellStyle name="Normal 3 5 2 2 2 4 3 2 3 2" xfId="5452" xr:uid="{067FC47C-BBA0-4F23-BEC2-3AE0BA1B62FC}"/>
    <cellStyle name="Normal 3 5 2 2 2 4 3 2 4" xfId="3868" xr:uid="{6799A405-40A5-4628-A25E-29CAFA6D7253}"/>
    <cellStyle name="Normal 3 5 2 2 2 4 3 3" xfId="1096" xr:uid="{C04FBCDB-70D2-45D7-A3DB-2992BB8F3C88}"/>
    <cellStyle name="Normal 3 5 2 2 2 4 3 3 2" xfId="2680" xr:uid="{A6D2F077-EFAC-470B-99EC-67919E41C0C9}"/>
    <cellStyle name="Normal 3 5 2 2 2 4 3 3 2 2" xfId="5848" xr:uid="{2F1A5382-422E-4040-80D0-43F99D03DE26}"/>
    <cellStyle name="Normal 3 5 2 2 2 4 3 3 3" xfId="4264" xr:uid="{8EF7EC97-19FB-4678-A0E3-FEBB27F5383D}"/>
    <cellStyle name="Normal 3 5 2 2 2 4 3 4" xfId="1888" xr:uid="{141A753E-7D5E-4380-98B3-C86246229C28}"/>
    <cellStyle name="Normal 3 5 2 2 2 4 3 4 2" xfId="5056" xr:uid="{036EC16B-05EA-4656-8762-BF5F97D5DC59}"/>
    <cellStyle name="Normal 3 5 2 2 2 4 3 5" xfId="3472" xr:uid="{03056808-7EC1-4395-BBD7-8782374008BD}"/>
    <cellStyle name="Normal 3 5 2 2 2 4 4" xfId="502" xr:uid="{D3C0F7A6-90B5-40A0-8E18-F69F6AAF71D9}"/>
    <cellStyle name="Normal 3 5 2 2 2 4 4 2" xfId="1294" xr:uid="{69DA500D-AACC-440D-B6B5-9F56E5756AE5}"/>
    <cellStyle name="Normal 3 5 2 2 2 4 4 2 2" xfId="2878" xr:uid="{25B642A6-1B1D-42E1-A83A-51F770A01AFC}"/>
    <cellStyle name="Normal 3 5 2 2 2 4 4 2 2 2" xfId="6046" xr:uid="{89FD21B4-B8A9-4EA7-82CD-D80978030C7E}"/>
    <cellStyle name="Normal 3 5 2 2 2 4 4 2 3" xfId="4462" xr:uid="{35580F8D-8B73-4E6E-AA41-6BBAF0EADDDA}"/>
    <cellStyle name="Normal 3 5 2 2 2 4 4 3" xfId="2086" xr:uid="{A86FD522-0F93-4CB1-9BC4-11CDC4A67638}"/>
    <cellStyle name="Normal 3 5 2 2 2 4 4 3 2" xfId="5254" xr:uid="{ADB6B7C3-D9FD-450E-8587-CE856C20D9ED}"/>
    <cellStyle name="Normal 3 5 2 2 2 4 4 4" xfId="3670" xr:uid="{6100DC3D-9B9F-4705-99C2-A549C0EA88A8}"/>
    <cellStyle name="Normal 3 5 2 2 2 4 5" xfId="898" xr:uid="{47B9AFF0-FC19-4E8B-9CDF-0646B9542AE5}"/>
    <cellStyle name="Normal 3 5 2 2 2 4 5 2" xfId="2482" xr:uid="{ADEE5DCD-0033-4AA5-BAA4-3C3D408A869C}"/>
    <cellStyle name="Normal 3 5 2 2 2 4 5 2 2" xfId="5650" xr:uid="{2C068515-F7B0-491B-8543-5334340EB78B}"/>
    <cellStyle name="Normal 3 5 2 2 2 4 5 3" xfId="4066" xr:uid="{F4948041-6300-41C4-8ACB-56F04B048D41}"/>
    <cellStyle name="Normal 3 5 2 2 2 4 6" xfId="1690" xr:uid="{96B8B759-C6A5-4922-A0A0-FE9DADF9E60C}"/>
    <cellStyle name="Normal 3 5 2 2 2 4 6 2" xfId="4858" xr:uid="{F4C16944-B36A-477F-A96C-5FB9F9B90F5A}"/>
    <cellStyle name="Normal 3 5 2 2 2 4 7" xfId="3274" xr:uid="{90ABCFEA-0D11-4133-8D76-6923AD2BF1C4}"/>
    <cellStyle name="Normal 3 5 2 2 2 5" xfId="158" xr:uid="{00000000-0005-0000-0000-00006E000000}"/>
    <cellStyle name="Normal 3 5 2 2 2 5 2" xfId="356" xr:uid="{3028D0DB-B259-492A-9AFB-7CBB607DEB61}"/>
    <cellStyle name="Normal 3 5 2 2 2 5 2 2" xfId="752" xr:uid="{2CDE361E-2903-4AA9-B890-E6FC5E087676}"/>
    <cellStyle name="Normal 3 5 2 2 2 5 2 2 2" xfId="1544" xr:uid="{40D3BBF4-EED7-4A97-BB35-131C6065C899}"/>
    <cellStyle name="Normal 3 5 2 2 2 5 2 2 2 2" xfId="3128" xr:uid="{F799A9B3-7018-4F4D-9301-F4953A5CDF98}"/>
    <cellStyle name="Normal 3 5 2 2 2 5 2 2 2 2 2" xfId="6296" xr:uid="{E54560C5-774B-4F17-ADD3-3B6A0AB8DCB7}"/>
    <cellStyle name="Normal 3 5 2 2 2 5 2 2 2 3" xfId="4712" xr:uid="{AED9D8F6-7B8C-49D9-B245-4B189D6DFC3C}"/>
    <cellStyle name="Normal 3 5 2 2 2 5 2 2 3" xfId="2336" xr:uid="{A9580F61-1D23-4ED8-B65E-F473E68DA739}"/>
    <cellStyle name="Normal 3 5 2 2 2 5 2 2 3 2" xfId="5504" xr:uid="{6E641129-3720-4653-A981-ED55768F99F9}"/>
    <cellStyle name="Normal 3 5 2 2 2 5 2 2 4" xfId="3920" xr:uid="{45D00060-ECD3-4F4B-9A8C-F2919EED5777}"/>
    <cellStyle name="Normal 3 5 2 2 2 5 2 3" xfId="1148" xr:uid="{DD26B2D1-391C-4195-9875-75F66DD707D3}"/>
    <cellStyle name="Normal 3 5 2 2 2 5 2 3 2" xfId="2732" xr:uid="{B0317151-4B7A-4E30-A8B4-61763EB67FAC}"/>
    <cellStyle name="Normal 3 5 2 2 2 5 2 3 2 2" xfId="5900" xr:uid="{C570DA27-645F-47B9-B54B-30F06E09793F}"/>
    <cellStyle name="Normal 3 5 2 2 2 5 2 3 3" xfId="4316" xr:uid="{B3C5BBD8-D535-4853-9359-37DD773C0B5F}"/>
    <cellStyle name="Normal 3 5 2 2 2 5 2 4" xfId="1940" xr:uid="{CEC1A50A-1B56-4D80-B0B9-81F1A1D41400}"/>
    <cellStyle name="Normal 3 5 2 2 2 5 2 4 2" xfId="5108" xr:uid="{0C0926BD-2927-43E0-BE68-0705BD51D732}"/>
    <cellStyle name="Normal 3 5 2 2 2 5 2 5" xfId="3524" xr:uid="{CFFA8934-92FE-4E31-842D-7CE13DDEE448}"/>
    <cellStyle name="Normal 3 5 2 2 2 5 3" xfId="554" xr:uid="{E7EC76E3-54E9-42ED-9D3B-93007014AF44}"/>
    <cellStyle name="Normal 3 5 2 2 2 5 3 2" xfId="1346" xr:uid="{1FBC2490-361F-400E-85E2-E4FD83CEA321}"/>
    <cellStyle name="Normal 3 5 2 2 2 5 3 2 2" xfId="2930" xr:uid="{49328DAA-35EF-4F8C-9BA8-92148FD6FCDD}"/>
    <cellStyle name="Normal 3 5 2 2 2 5 3 2 2 2" xfId="6098" xr:uid="{BE715331-0234-4F13-8243-17C61F83CBE2}"/>
    <cellStyle name="Normal 3 5 2 2 2 5 3 2 3" xfId="4514" xr:uid="{4A7144D0-A489-4073-B31C-F90CF000F127}"/>
    <cellStyle name="Normal 3 5 2 2 2 5 3 3" xfId="2138" xr:uid="{38542A99-7D0F-43B3-9ED0-F4ED04CA0CB5}"/>
    <cellStyle name="Normal 3 5 2 2 2 5 3 3 2" xfId="5306" xr:uid="{C3F90BAA-2D4F-40B7-BC4E-BEC1613A47C1}"/>
    <cellStyle name="Normal 3 5 2 2 2 5 3 4" xfId="3722" xr:uid="{FB121D7F-7068-4A47-B7DD-BE0FE6AF6444}"/>
    <cellStyle name="Normal 3 5 2 2 2 5 4" xfId="950" xr:uid="{5B3D5BA1-81F8-44B0-974B-983F19B41520}"/>
    <cellStyle name="Normal 3 5 2 2 2 5 4 2" xfId="2534" xr:uid="{EA51C98C-B233-4B59-99B1-A21576EDDC6C}"/>
    <cellStyle name="Normal 3 5 2 2 2 5 4 2 2" xfId="5702" xr:uid="{982B5D27-8836-469A-A136-EDCE5F3747AE}"/>
    <cellStyle name="Normal 3 5 2 2 2 5 4 3" xfId="4118" xr:uid="{6B795FAF-FF3D-4A82-98CE-F338AE6C592B}"/>
    <cellStyle name="Normal 3 5 2 2 2 5 5" xfId="1742" xr:uid="{AFED5ABA-A0B8-4BF1-A965-D566B2078C82}"/>
    <cellStyle name="Normal 3 5 2 2 2 5 5 2" xfId="4910" xr:uid="{DD0403CA-D6D0-4B17-8DFD-D164000C987F}"/>
    <cellStyle name="Normal 3 5 2 2 2 5 6" xfId="3326" xr:uid="{6922F73C-13DA-4BFF-BB95-FB76CFB317DB}"/>
    <cellStyle name="Normal 3 5 2 2 2 6" xfId="257" xr:uid="{24D2F517-4452-4540-AAF8-2C9F67408B41}"/>
    <cellStyle name="Normal 3 5 2 2 2 6 2" xfId="653" xr:uid="{1DD2CC1B-06B8-4B09-A263-6A23AC29964A}"/>
    <cellStyle name="Normal 3 5 2 2 2 6 2 2" xfId="1445" xr:uid="{9CA88C1C-DA4A-4141-B9F5-E13A802C8750}"/>
    <cellStyle name="Normal 3 5 2 2 2 6 2 2 2" xfId="3029" xr:uid="{F32344A8-2A54-4D1E-B8AD-5AAC261CBFDC}"/>
    <cellStyle name="Normal 3 5 2 2 2 6 2 2 2 2" xfId="6197" xr:uid="{738166D6-C8C0-4EEE-99C2-E34C44E11F4E}"/>
    <cellStyle name="Normal 3 5 2 2 2 6 2 2 3" xfId="4613" xr:uid="{3F559FAF-902D-4791-8444-B0329ED26DB6}"/>
    <cellStyle name="Normal 3 5 2 2 2 6 2 3" xfId="2237" xr:uid="{BC88499F-B34A-4E88-91D1-4BA86E26D4AB}"/>
    <cellStyle name="Normal 3 5 2 2 2 6 2 3 2" xfId="5405" xr:uid="{254C5E38-9F72-44F1-B363-83B2C1D4B952}"/>
    <cellStyle name="Normal 3 5 2 2 2 6 2 4" xfId="3821" xr:uid="{FE3A467A-7FC2-4848-B9E0-C21E28286600}"/>
    <cellStyle name="Normal 3 5 2 2 2 6 3" xfId="1049" xr:uid="{5517B676-5BE4-45CC-BFFB-AE15FEDBE049}"/>
    <cellStyle name="Normal 3 5 2 2 2 6 3 2" xfId="2633" xr:uid="{F7DAEBC5-6E8A-407F-A9D3-0A52CB593BDB}"/>
    <cellStyle name="Normal 3 5 2 2 2 6 3 2 2" xfId="5801" xr:uid="{E4C3FF10-7A04-4D5E-856A-DCF43731329D}"/>
    <cellStyle name="Normal 3 5 2 2 2 6 3 3" xfId="4217" xr:uid="{DA496EB9-2FC0-4A0E-940F-2229903169EA}"/>
    <cellStyle name="Normal 3 5 2 2 2 6 4" xfId="1841" xr:uid="{50A9BB2D-4273-42C6-B2DD-445BCB5E432A}"/>
    <cellStyle name="Normal 3 5 2 2 2 6 4 2" xfId="5009" xr:uid="{45AC04C8-3EF1-4D98-9841-E4DB7648119B}"/>
    <cellStyle name="Normal 3 5 2 2 2 6 5" xfId="3425" xr:uid="{D35CE1FD-F274-4CB0-B460-DDA060BDD4D5}"/>
    <cellStyle name="Normal 3 5 2 2 2 7" xfId="455" xr:uid="{0FF23EB8-6084-452B-8BAC-DC7D13483987}"/>
    <cellStyle name="Normal 3 5 2 2 2 7 2" xfId="1247" xr:uid="{D03790D7-4718-4B23-8192-12E5F9E0CB98}"/>
    <cellStyle name="Normal 3 5 2 2 2 7 2 2" xfId="2831" xr:uid="{1F7B1D3A-D46B-4C76-9A7E-72A1FC239334}"/>
    <cellStyle name="Normal 3 5 2 2 2 7 2 2 2" xfId="5999" xr:uid="{32112231-9A03-48D2-9C2A-DD033BE556D7}"/>
    <cellStyle name="Normal 3 5 2 2 2 7 2 3" xfId="4415" xr:uid="{2036F107-D736-4C06-82CA-5B2A54AE7503}"/>
    <cellStyle name="Normal 3 5 2 2 2 7 3" xfId="2039" xr:uid="{800120CA-3191-41E2-9CBF-958A94403473}"/>
    <cellStyle name="Normal 3 5 2 2 2 7 3 2" xfId="5207" xr:uid="{4B24C66C-80F8-4E83-812C-34D72BBAA286}"/>
    <cellStyle name="Normal 3 5 2 2 2 7 4" xfId="3623" xr:uid="{CB6FAC0A-B04D-41AE-9B08-A2FA040668B6}"/>
    <cellStyle name="Normal 3 5 2 2 2 8" xfId="851" xr:uid="{FFF3368E-0617-4950-BFBB-78ED5D051AC7}"/>
    <cellStyle name="Normal 3 5 2 2 2 8 2" xfId="2435" xr:uid="{5287CA41-C38B-4B37-8604-0A17E776D9BD}"/>
    <cellStyle name="Normal 3 5 2 2 2 8 2 2" xfId="5603" xr:uid="{C7CF14B6-84D2-4C4F-839D-51CE021E5CAA}"/>
    <cellStyle name="Normal 3 5 2 2 2 8 3" xfId="4019" xr:uid="{FB786B98-A556-41DF-BFBF-79A7B25F9744}"/>
    <cellStyle name="Normal 3 5 2 2 2 9" xfId="1643" xr:uid="{28D26BD0-76D2-4441-ADED-339910A60EB2}"/>
    <cellStyle name="Normal 3 5 2 2 2 9 2" xfId="4811" xr:uid="{1BC4864F-9D4B-4C39-9647-4C0D4F7AD2B6}"/>
    <cellStyle name="Normal 3 5 2 2 3" xfId="79" xr:uid="{00000000-0005-0000-0000-00006F000000}"/>
    <cellStyle name="Normal 3 5 2 2 3 2" xfId="178" xr:uid="{00000000-0005-0000-0000-000070000000}"/>
    <cellStyle name="Normal 3 5 2 2 3 2 2" xfId="376" xr:uid="{35CFEADC-3996-4086-9279-5DF8DC48E118}"/>
    <cellStyle name="Normal 3 5 2 2 3 2 2 2" xfId="772" xr:uid="{63176681-0367-493D-A04A-9AC5253E3B71}"/>
    <cellStyle name="Normal 3 5 2 2 3 2 2 2 2" xfId="1564" xr:uid="{EEDD5FEF-E0BD-4C5C-917F-157E81B5A9EA}"/>
    <cellStyle name="Normal 3 5 2 2 3 2 2 2 2 2" xfId="3148" xr:uid="{CC641F07-49BA-47E5-A2D2-A7208727C92B}"/>
    <cellStyle name="Normal 3 5 2 2 3 2 2 2 2 2 2" xfId="6316" xr:uid="{24EE419F-F000-42D6-BA28-CD42DFB328AC}"/>
    <cellStyle name="Normal 3 5 2 2 3 2 2 2 2 3" xfId="4732" xr:uid="{67177213-112F-4ED2-826F-30A8D028F0FE}"/>
    <cellStyle name="Normal 3 5 2 2 3 2 2 2 3" xfId="2356" xr:uid="{FBB342D5-C1CA-443A-BC7F-AF8796E8600C}"/>
    <cellStyle name="Normal 3 5 2 2 3 2 2 2 3 2" xfId="5524" xr:uid="{6877B4E7-4709-4DD3-8777-5215BFFDDA82}"/>
    <cellStyle name="Normal 3 5 2 2 3 2 2 2 4" xfId="3940" xr:uid="{7E784AC6-F3C1-4BCA-B08B-6CCC017C2B78}"/>
    <cellStyle name="Normal 3 5 2 2 3 2 2 3" xfId="1168" xr:uid="{28B36AD0-1BC0-416E-AA6B-E2BBE114C4DB}"/>
    <cellStyle name="Normal 3 5 2 2 3 2 2 3 2" xfId="2752" xr:uid="{16B2BE7E-EE27-440B-974F-A0BF89DAD9D2}"/>
    <cellStyle name="Normal 3 5 2 2 3 2 2 3 2 2" xfId="5920" xr:uid="{180C0FD3-9CF5-4DAD-BA9C-56A31652E915}"/>
    <cellStyle name="Normal 3 5 2 2 3 2 2 3 3" xfId="4336" xr:uid="{E8DC87A0-EA72-45CE-949E-7BA5C11B98ED}"/>
    <cellStyle name="Normal 3 5 2 2 3 2 2 4" xfId="1960" xr:uid="{70D5D8DF-4A6B-41DA-B4D2-5CBF0F5C2B6E}"/>
    <cellStyle name="Normal 3 5 2 2 3 2 2 4 2" xfId="5128" xr:uid="{86EF7B8A-A637-49A5-88E0-C93994142624}"/>
    <cellStyle name="Normal 3 5 2 2 3 2 2 5" xfId="3544" xr:uid="{B1BE10D1-88FB-4CCB-9D12-D2C8447B8506}"/>
    <cellStyle name="Normal 3 5 2 2 3 2 3" xfId="574" xr:uid="{45003489-D02E-48B5-B405-928EB8C7BC5A}"/>
    <cellStyle name="Normal 3 5 2 2 3 2 3 2" xfId="1366" xr:uid="{D1E42E0F-F169-4CA4-9925-6126D380E7D9}"/>
    <cellStyle name="Normal 3 5 2 2 3 2 3 2 2" xfId="2950" xr:uid="{42F04BE7-D65E-4325-9BB0-5A591EA8C390}"/>
    <cellStyle name="Normal 3 5 2 2 3 2 3 2 2 2" xfId="6118" xr:uid="{73F2742D-B353-4FE9-A5CA-57A13D864723}"/>
    <cellStyle name="Normal 3 5 2 2 3 2 3 2 3" xfId="4534" xr:uid="{ADDB5DB2-7AD1-4401-9E65-56919419B477}"/>
    <cellStyle name="Normal 3 5 2 2 3 2 3 3" xfId="2158" xr:uid="{CDBA9A7D-2BDF-4149-A240-94C62A831E45}"/>
    <cellStyle name="Normal 3 5 2 2 3 2 3 3 2" xfId="5326" xr:uid="{58893B48-B3A8-4F75-BAC4-3CB1CD214BCF}"/>
    <cellStyle name="Normal 3 5 2 2 3 2 3 4" xfId="3742" xr:uid="{126F8BDB-01A0-4D14-BB96-B023D3E6CE9F}"/>
    <cellStyle name="Normal 3 5 2 2 3 2 4" xfId="970" xr:uid="{BE578D59-6AFC-4C2D-937B-9D6C90BFBB47}"/>
    <cellStyle name="Normal 3 5 2 2 3 2 4 2" xfId="2554" xr:uid="{3DB63F22-7FEC-47EA-BB40-6B56DAD1C2D5}"/>
    <cellStyle name="Normal 3 5 2 2 3 2 4 2 2" xfId="5722" xr:uid="{358D75E4-3437-4B37-ABE7-9F0903768ECF}"/>
    <cellStyle name="Normal 3 5 2 2 3 2 4 3" xfId="4138" xr:uid="{22230090-391A-443B-AB1F-2722435B2DA7}"/>
    <cellStyle name="Normal 3 5 2 2 3 2 5" xfId="1762" xr:uid="{B437B0A1-FA47-4625-A5C5-3C1FD110D704}"/>
    <cellStyle name="Normal 3 5 2 2 3 2 5 2" xfId="4930" xr:uid="{8B1A83F8-6CA1-4D22-B6DD-6A1B920DB54A}"/>
    <cellStyle name="Normal 3 5 2 2 3 2 6" xfId="3346" xr:uid="{269D3114-6CC8-4228-850F-B958C8C9D73A}"/>
    <cellStyle name="Normal 3 5 2 2 3 3" xfId="277" xr:uid="{A023FC84-ABE0-4B61-B311-16AD269EC048}"/>
    <cellStyle name="Normal 3 5 2 2 3 3 2" xfId="673" xr:uid="{35C85EF1-30D7-48C1-A8EB-17641869865A}"/>
    <cellStyle name="Normal 3 5 2 2 3 3 2 2" xfId="1465" xr:uid="{D69A4723-C413-4FCD-8C0B-2854957EC194}"/>
    <cellStyle name="Normal 3 5 2 2 3 3 2 2 2" xfId="3049" xr:uid="{5E65E418-DFB5-45FD-A051-AA6BA643460D}"/>
    <cellStyle name="Normal 3 5 2 2 3 3 2 2 2 2" xfId="6217" xr:uid="{6AD784C5-662A-4D80-B705-25CE0A240619}"/>
    <cellStyle name="Normal 3 5 2 2 3 3 2 2 3" xfId="4633" xr:uid="{AB6A9271-75DA-40C5-B843-F9B66FE1F8EB}"/>
    <cellStyle name="Normal 3 5 2 2 3 3 2 3" xfId="2257" xr:uid="{F1D607AF-943F-4096-881D-14A2D6C08E4C}"/>
    <cellStyle name="Normal 3 5 2 2 3 3 2 3 2" xfId="5425" xr:uid="{3BF60BAE-58FB-4B10-AA49-C8A5053D6DAD}"/>
    <cellStyle name="Normal 3 5 2 2 3 3 2 4" xfId="3841" xr:uid="{51DC262A-391B-4044-A6DE-52AFE988B776}"/>
    <cellStyle name="Normal 3 5 2 2 3 3 3" xfId="1069" xr:uid="{DDEC46A3-51CB-4F4F-9E23-C146E1E978B3}"/>
    <cellStyle name="Normal 3 5 2 2 3 3 3 2" xfId="2653" xr:uid="{F70BF330-F6DD-44B5-8286-72B541D8A79C}"/>
    <cellStyle name="Normal 3 5 2 2 3 3 3 2 2" xfId="5821" xr:uid="{6DD3C177-9CC0-40B6-91C2-8B8B801AF651}"/>
    <cellStyle name="Normal 3 5 2 2 3 3 3 3" xfId="4237" xr:uid="{EBC11E96-3DC3-4EAE-89B1-CD632FA8A028}"/>
    <cellStyle name="Normal 3 5 2 2 3 3 4" xfId="1861" xr:uid="{28B5EDFC-71E1-417D-9E53-E63400F875CA}"/>
    <cellStyle name="Normal 3 5 2 2 3 3 4 2" xfId="5029" xr:uid="{00FDAA08-430B-4F11-B624-A902B71DDA93}"/>
    <cellStyle name="Normal 3 5 2 2 3 3 5" xfId="3445" xr:uid="{1E63389C-7D7B-470F-8566-631081792761}"/>
    <cellStyle name="Normal 3 5 2 2 3 4" xfId="475" xr:uid="{87B8838C-16F6-46F2-813F-FDF80940B71D}"/>
    <cellStyle name="Normal 3 5 2 2 3 4 2" xfId="1267" xr:uid="{5FF979ED-623F-44EC-BE6E-43DDB9CCDE4C}"/>
    <cellStyle name="Normal 3 5 2 2 3 4 2 2" xfId="2851" xr:uid="{5DB55266-D000-4C5F-AA4D-557D4C015066}"/>
    <cellStyle name="Normal 3 5 2 2 3 4 2 2 2" xfId="6019" xr:uid="{C2C5171A-52EF-42BE-9929-B59C23369C45}"/>
    <cellStyle name="Normal 3 5 2 2 3 4 2 3" xfId="4435" xr:uid="{AEDEC25B-BC2A-4BBC-9191-848970F30BEB}"/>
    <cellStyle name="Normal 3 5 2 2 3 4 3" xfId="2059" xr:uid="{245F6415-F5A8-4747-8F21-04F97F1B334D}"/>
    <cellStyle name="Normal 3 5 2 2 3 4 3 2" xfId="5227" xr:uid="{FCF9194A-517E-4AC1-A305-7749B423DE8D}"/>
    <cellStyle name="Normal 3 5 2 2 3 4 4" xfId="3643" xr:uid="{4B743C61-4620-404C-94E4-AE4B5FFE159A}"/>
    <cellStyle name="Normal 3 5 2 2 3 5" xfId="871" xr:uid="{AEFAF857-8B5C-4433-9099-0D8CB65C3675}"/>
    <cellStyle name="Normal 3 5 2 2 3 5 2" xfId="2455" xr:uid="{5810BDB0-81A3-4B07-BDA6-BB1FDE82CDDB}"/>
    <cellStyle name="Normal 3 5 2 2 3 5 2 2" xfId="5623" xr:uid="{CE37207F-1900-4DE3-998D-093FBE13D1C1}"/>
    <cellStyle name="Normal 3 5 2 2 3 5 3" xfId="4039" xr:uid="{C8F4FFF5-B6CD-4713-8E49-0A58CBD9E565}"/>
    <cellStyle name="Normal 3 5 2 2 3 6" xfId="1663" xr:uid="{203761AF-FA11-4416-AA57-9E183EBB125C}"/>
    <cellStyle name="Normal 3 5 2 2 3 6 2" xfId="4831" xr:uid="{A1C1B116-38AC-411C-969B-CF42C950ECA9}"/>
    <cellStyle name="Normal 3 5 2 2 3 7" xfId="3247" xr:uid="{AD36B5BD-D301-48A6-87D8-DB9AB6515874}"/>
    <cellStyle name="Normal 3 5 2 2 4" xfId="105" xr:uid="{00000000-0005-0000-0000-000071000000}"/>
    <cellStyle name="Normal 3 5 2 2 4 2" xfId="204" xr:uid="{00000000-0005-0000-0000-000072000000}"/>
    <cellStyle name="Normal 3 5 2 2 4 2 2" xfId="402" xr:uid="{080D481B-814C-4395-9071-78C56725EEC7}"/>
    <cellStyle name="Normal 3 5 2 2 4 2 2 2" xfId="798" xr:uid="{00DAC080-B754-4BDF-A833-7BEA52EAAD0D}"/>
    <cellStyle name="Normal 3 5 2 2 4 2 2 2 2" xfId="1590" xr:uid="{7EA6D2AF-9E10-49FB-8ED9-3B200113DB00}"/>
    <cellStyle name="Normal 3 5 2 2 4 2 2 2 2 2" xfId="3174" xr:uid="{23C83C84-9A81-4C3C-9D20-56D91CB314D8}"/>
    <cellStyle name="Normal 3 5 2 2 4 2 2 2 2 2 2" xfId="6342" xr:uid="{52211900-39C6-4C4E-9CEA-0DC3F2FD1AC5}"/>
    <cellStyle name="Normal 3 5 2 2 4 2 2 2 2 3" xfId="4758" xr:uid="{9869C0AA-493A-4EA7-863C-ED713C409672}"/>
    <cellStyle name="Normal 3 5 2 2 4 2 2 2 3" xfId="2382" xr:uid="{831A334C-579F-436E-AA96-8AAACDB35349}"/>
    <cellStyle name="Normal 3 5 2 2 4 2 2 2 3 2" xfId="5550" xr:uid="{84A4BCBA-C172-442E-9D43-6F9B77E4E154}"/>
    <cellStyle name="Normal 3 5 2 2 4 2 2 2 4" xfId="3966" xr:uid="{7980F5EB-FCDC-4257-86DE-2A9232ECCF93}"/>
    <cellStyle name="Normal 3 5 2 2 4 2 2 3" xfId="1194" xr:uid="{B46DD883-5AC4-4915-8790-73C2880D79AF}"/>
    <cellStyle name="Normal 3 5 2 2 4 2 2 3 2" xfId="2778" xr:uid="{F118D522-86B4-486B-A556-D500F6E66606}"/>
    <cellStyle name="Normal 3 5 2 2 4 2 2 3 2 2" xfId="5946" xr:uid="{AE06DFFF-FE07-4595-ABB1-DE48BBE353C0}"/>
    <cellStyle name="Normal 3 5 2 2 4 2 2 3 3" xfId="4362" xr:uid="{C0DC12BD-D08D-4B2C-9F2B-F22D959CF522}"/>
    <cellStyle name="Normal 3 5 2 2 4 2 2 4" xfId="1986" xr:uid="{6A673BDE-3867-447E-AF4B-F38E011A4611}"/>
    <cellStyle name="Normal 3 5 2 2 4 2 2 4 2" xfId="5154" xr:uid="{8B455981-B22F-47FA-BFA0-12405549C085}"/>
    <cellStyle name="Normal 3 5 2 2 4 2 2 5" xfId="3570" xr:uid="{974D67A2-C431-4D05-811E-92082E6B01D3}"/>
    <cellStyle name="Normal 3 5 2 2 4 2 3" xfId="600" xr:uid="{72EC2684-8043-47C4-B45D-3070D7D4BAB8}"/>
    <cellStyle name="Normal 3 5 2 2 4 2 3 2" xfId="1392" xr:uid="{27DD2A9A-5DE3-4DEC-93A5-AF2FD37C5B2E}"/>
    <cellStyle name="Normal 3 5 2 2 4 2 3 2 2" xfId="2976" xr:uid="{87D2AE3D-3F67-4859-9E29-DC7B0A6D666A}"/>
    <cellStyle name="Normal 3 5 2 2 4 2 3 2 2 2" xfId="6144" xr:uid="{A366B1AF-9D47-4E15-BAB7-BF58B5673E5F}"/>
    <cellStyle name="Normal 3 5 2 2 4 2 3 2 3" xfId="4560" xr:uid="{75512060-36C5-4674-B700-1FE9F8C3B09E}"/>
    <cellStyle name="Normal 3 5 2 2 4 2 3 3" xfId="2184" xr:uid="{F2F5B836-C93C-4125-9F2C-60FB2EC5BD25}"/>
    <cellStyle name="Normal 3 5 2 2 4 2 3 3 2" xfId="5352" xr:uid="{66640D84-84E3-4F81-8A6F-91CE49F64BFC}"/>
    <cellStyle name="Normal 3 5 2 2 4 2 3 4" xfId="3768" xr:uid="{0946F9F7-BF30-416F-914E-5EA62F60B6A5}"/>
    <cellStyle name="Normal 3 5 2 2 4 2 4" xfId="996" xr:uid="{79381446-62C0-469E-B16E-A55547DB1226}"/>
    <cellStyle name="Normal 3 5 2 2 4 2 4 2" xfId="2580" xr:uid="{64D2FA8A-78DB-4750-93EB-6066B81DE61D}"/>
    <cellStyle name="Normal 3 5 2 2 4 2 4 2 2" xfId="5748" xr:uid="{E5DA29A2-C135-499F-8018-AC45072F6CDE}"/>
    <cellStyle name="Normal 3 5 2 2 4 2 4 3" xfId="4164" xr:uid="{88D83B8C-0CD7-42D0-BB32-53114F210F3B}"/>
    <cellStyle name="Normal 3 5 2 2 4 2 5" xfId="1788" xr:uid="{74449BB5-7BF5-4274-AC15-CE68A246420C}"/>
    <cellStyle name="Normal 3 5 2 2 4 2 5 2" xfId="4956" xr:uid="{0582CACE-0DC2-4F3B-97FA-2681EF626397}"/>
    <cellStyle name="Normal 3 5 2 2 4 2 6" xfId="3372" xr:uid="{A3091E7F-61DA-4C08-B581-BA355443BE0E}"/>
    <cellStyle name="Normal 3 5 2 2 4 3" xfId="303" xr:uid="{400E2696-061D-454B-9F5C-BE02FBCA3B38}"/>
    <cellStyle name="Normal 3 5 2 2 4 3 2" xfId="699" xr:uid="{B6A18C33-BC27-40B9-B1E3-6115265A5C92}"/>
    <cellStyle name="Normal 3 5 2 2 4 3 2 2" xfId="1491" xr:uid="{CD70C331-11AB-4988-9754-62846AFB711A}"/>
    <cellStyle name="Normal 3 5 2 2 4 3 2 2 2" xfId="3075" xr:uid="{D426F320-2E2E-47E0-8DD3-1887F31BA809}"/>
    <cellStyle name="Normal 3 5 2 2 4 3 2 2 2 2" xfId="6243" xr:uid="{96387363-906B-4F47-8EF6-22A9D390A724}"/>
    <cellStyle name="Normal 3 5 2 2 4 3 2 2 3" xfId="4659" xr:uid="{4745E609-1E7A-4ADB-9626-8C8FEFCE3B78}"/>
    <cellStyle name="Normal 3 5 2 2 4 3 2 3" xfId="2283" xr:uid="{CF11CFB1-4C1C-4D69-94DD-B4638A98C395}"/>
    <cellStyle name="Normal 3 5 2 2 4 3 2 3 2" xfId="5451" xr:uid="{E4E944B1-96B4-4A28-B6F2-1AFF5F234704}"/>
    <cellStyle name="Normal 3 5 2 2 4 3 2 4" xfId="3867" xr:uid="{CDC13BEB-FF0F-4BC0-9B35-5C2320D8F31C}"/>
    <cellStyle name="Normal 3 5 2 2 4 3 3" xfId="1095" xr:uid="{2F985D22-920E-49CD-9112-6785C0896D25}"/>
    <cellStyle name="Normal 3 5 2 2 4 3 3 2" xfId="2679" xr:uid="{4488C169-808F-476F-AA42-2EF284D84B37}"/>
    <cellStyle name="Normal 3 5 2 2 4 3 3 2 2" xfId="5847" xr:uid="{912086BA-3F26-4BA9-9E3E-17D067C10C7A}"/>
    <cellStyle name="Normal 3 5 2 2 4 3 3 3" xfId="4263" xr:uid="{F22FEB0C-C2A6-42FD-8E19-EE1D134E595F}"/>
    <cellStyle name="Normal 3 5 2 2 4 3 4" xfId="1887" xr:uid="{6E4249AC-0881-4BB3-96DD-13C075B942F8}"/>
    <cellStyle name="Normal 3 5 2 2 4 3 4 2" xfId="5055" xr:uid="{088F7553-00C0-4097-BE0F-E7AF96F9849C}"/>
    <cellStyle name="Normal 3 5 2 2 4 3 5" xfId="3471" xr:uid="{9AD6BE1E-35BF-4CD6-882D-21DAFF58B8A3}"/>
    <cellStyle name="Normal 3 5 2 2 4 4" xfId="501" xr:uid="{2550C54D-7312-4090-AFC9-C7C77CE84FF7}"/>
    <cellStyle name="Normal 3 5 2 2 4 4 2" xfId="1293" xr:uid="{D3B69457-C193-4CCA-ADAA-F84B786D5731}"/>
    <cellStyle name="Normal 3 5 2 2 4 4 2 2" xfId="2877" xr:uid="{0B2A38A6-10C1-4213-8E10-B9B73A91D8DB}"/>
    <cellStyle name="Normal 3 5 2 2 4 4 2 2 2" xfId="6045" xr:uid="{B7164211-72E7-4F37-9A42-C184DE99C80A}"/>
    <cellStyle name="Normal 3 5 2 2 4 4 2 3" xfId="4461" xr:uid="{60EE72BB-22E4-4A69-81A8-4CE126BECB08}"/>
    <cellStyle name="Normal 3 5 2 2 4 4 3" xfId="2085" xr:uid="{91316ADA-593A-4FD2-AD4C-0D3FA6A7995F}"/>
    <cellStyle name="Normal 3 5 2 2 4 4 3 2" xfId="5253" xr:uid="{2A3E8271-D878-41C3-8025-FD87F8886B3D}"/>
    <cellStyle name="Normal 3 5 2 2 4 4 4" xfId="3669" xr:uid="{A8AA9690-FC3B-4B2C-9302-9B4478E776E6}"/>
    <cellStyle name="Normal 3 5 2 2 4 5" xfId="897" xr:uid="{857FA34A-30D1-4AF3-9982-164D7692C6F0}"/>
    <cellStyle name="Normal 3 5 2 2 4 5 2" xfId="2481" xr:uid="{17D4FD85-80F5-4932-9A16-30737E8B7169}"/>
    <cellStyle name="Normal 3 5 2 2 4 5 2 2" xfId="5649" xr:uid="{EE835EC3-10C3-4749-8EDC-68BA97DEB0C2}"/>
    <cellStyle name="Normal 3 5 2 2 4 5 3" xfId="4065" xr:uid="{840CB332-E3C8-4C9B-905E-5BF28346B56D}"/>
    <cellStyle name="Normal 3 5 2 2 4 6" xfId="1689" xr:uid="{AC461165-CABD-46AF-981A-556C174695EB}"/>
    <cellStyle name="Normal 3 5 2 2 4 6 2" xfId="4857" xr:uid="{BF010A96-C582-47D6-B37F-B24C38436122}"/>
    <cellStyle name="Normal 3 5 2 2 4 7" xfId="3273" xr:uid="{335BACDA-FB26-4074-BF6E-46A824A58927}"/>
    <cellStyle name="Normal 3 5 2 2 5" xfId="138" xr:uid="{00000000-0005-0000-0000-000073000000}"/>
    <cellStyle name="Normal 3 5 2 2 5 2" xfId="336" xr:uid="{7E0EEAA0-4A30-4A3A-B11B-C1387AD07285}"/>
    <cellStyle name="Normal 3 5 2 2 5 2 2" xfId="732" xr:uid="{4A68281A-36D9-4ADB-B45B-D7D97C73AB98}"/>
    <cellStyle name="Normal 3 5 2 2 5 2 2 2" xfId="1524" xr:uid="{6F1EEBC5-A1E0-42D6-BE1A-9E2CFD622645}"/>
    <cellStyle name="Normal 3 5 2 2 5 2 2 2 2" xfId="3108" xr:uid="{BF571792-A6E0-491E-8398-0FA4035B2581}"/>
    <cellStyle name="Normal 3 5 2 2 5 2 2 2 2 2" xfId="6276" xr:uid="{8AC4E7A9-92E6-4284-8025-B1A7B7E3E412}"/>
    <cellStyle name="Normal 3 5 2 2 5 2 2 2 3" xfId="4692" xr:uid="{BD4356AD-D450-42EC-B794-71750B4F3C34}"/>
    <cellStyle name="Normal 3 5 2 2 5 2 2 3" xfId="2316" xr:uid="{F54A0992-D842-4578-B26B-283A6DFA3EF9}"/>
    <cellStyle name="Normal 3 5 2 2 5 2 2 3 2" xfId="5484" xr:uid="{107C2B7D-A6C5-415E-AA33-F09C92D7105B}"/>
    <cellStyle name="Normal 3 5 2 2 5 2 2 4" xfId="3900" xr:uid="{7E1384EB-7FDB-4544-B72B-EF8649A05616}"/>
    <cellStyle name="Normal 3 5 2 2 5 2 3" xfId="1128" xr:uid="{0EE936FB-9805-4465-BC9A-AE42D988CF40}"/>
    <cellStyle name="Normal 3 5 2 2 5 2 3 2" xfId="2712" xr:uid="{7808FF12-92C5-49EF-9CD8-3C7C4EFED79A}"/>
    <cellStyle name="Normal 3 5 2 2 5 2 3 2 2" xfId="5880" xr:uid="{298F7038-C8F7-480D-A938-7469F369F665}"/>
    <cellStyle name="Normal 3 5 2 2 5 2 3 3" xfId="4296" xr:uid="{76027426-0F10-45CC-8A50-F95EE57E45BE}"/>
    <cellStyle name="Normal 3 5 2 2 5 2 4" xfId="1920" xr:uid="{C665834D-E5EF-4763-8BEC-B4E3191A4831}"/>
    <cellStyle name="Normal 3 5 2 2 5 2 4 2" xfId="5088" xr:uid="{47E70CB3-3A9C-40DE-9484-2C36089F7664}"/>
    <cellStyle name="Normal 3 5 2 2 5 2 5" xfId="3504" xr:uid="{0F0C4C19-BEB5-457B-8441-AFC561A7F7DD}"/>
    <cellStyle name="Normal 3 5 2 2 5 3" xfId="534" xr:uid="{2D65C3E4-A586-4C6D-AAAD-252A43BAFADE}"/>
    <cellStyle name="Normal 3 5 2 2 5 3 2" xfId="1326" xr:uid="{2438E9A1-0A77-43AB-B589-28F96515AC41}"/>
    <cellStyle name="Normal 3 5 2 2 5 3 2 2" xfId="2910" xr:uid="{41C5F539-4691-4C0C-AACA-065CCE32F6C7}"/>
    <cellStyle name="Normal 3 5 2 2 5 3 2 2 2" xfId="6078" xr:uid="{2632626E-7152-4BA4-9F26-272AE9545371}"/>
    <cellStyle name="Normal 3 5 2 2 5 3 2 3" xfId="4494" xr:uid="{2B3C6F8B-7195-449F-A372-8B3E18126D2E}"/>
    <cellStyle name="Normal 3 5 2 2 5 3 3" xfId="2118" xr:uid="{3B2B30C3-02D4-491C-BFE7-93730266046C}"/>
    <cellStyle name="Normal 3 5 2 2 5 3 3 2" xfId="5286" xr:uid="{FA7407AC-A24D-44FB-8913-C62F897D8B62}"/>
    <cellStyle name="Normal 3 5 2 2 5 3 4" xfId="3702" xr:uid="{39036AC2-1320-4373-B12B-F0E9F223E14C}"/>
    <cellStyle name="Normal 3 5 2 2 5 4" xfId="930" xr:uid="{1E59B623-011A-4A03-A9A2-81D3A36AAB08}"/>
    <cellStyle name="Normal 3 5 2 2 5 4 2" xfId="2514" xr:uid="{CD94BD28-0E41-40CC-A60F-48EA0BD17616}"/>
    <cellStyle name="Normal 3 5 2 2 5 4 2 2" xfId="5682" xr:uid="{2A4493BD-A0C8-4459-9142-5FF754EA93F0}"/>
    <cellStyle name="Normal 3 5 2 2 5 4 3" xfId="4098" xr:uid="{16FBD3FF-2019-402F-8A19-B000CC2CD279}"/>
    <cellStyle name="Normal 3 5 2 2 5 5" xfId="1722" xr:uid="{23E768BD-9E19-4B28-B590-BD55B1CBF02F}"/>
    <cellStyle name="Normal 3 5 2 2 5 5 2" xfId="4890" xr:uid="{30A3B32C-FFAC-4322-B81A-FE8ACE930506}"/>
    <cellStyle name="Normal 3 5 2 2 5 6" xfId="3306" xr:uid="{F47CE485-6063-4D7E-A128-902EE3CA1D51}"/>
    <cellStyle name="Normal 3 5 2 2 6" xfId="237" xr:uid="{987A3252-5148-4500-9CA7-7647C9D3877E}"/>
    <cellStyle name="Normal 3 5 2 2 6 2" xfId="633" xr:uid="{220E94F4-2203-4776-9FFC-272383A854A4}"/>
    <cellStyle name="Normal 3 5 2 2 6 2 2" xfId="1425" xr:uid="{225FC597-5CCA-4747-BBA5-B61C6802D100}"/>
    <cellStyle name="Normal 3 5 2 2 6 2 2 2" xfId="3009" xr:uid="{9B7EAC14-8FEF-4946-ACDF-5D48EBFC4704}"/>
    <cellStyle name="Normal 3 5 2 2 6 2 2 2 2" xfId="6177" xr:uid="{927ECE9B-48A2-4018-A13A-7D7F491046A4}"/>
    <cellStyle name="Normal 3 5 2 2 6 2 2 3" xfId="4593" xr:uid="{CAC113B7-F361-4A6C-8B96-9B7EABB114E9}"/>
    <cellStyle name="Normal 3 5 2 2 6 2 3" xfId="2217" xr:uid="{FC0A5A6C-EBD1-450E-BE05-DDCF85C0A8F1}"/>
    <cellStyle name="Normal 3 5 2 2 6 2 3 2" xfId="5385" xr:uid="{3FAD9354-A7FA-40BC-99F3-5A956B577BEE}"/>
    <cellStyle name="Normal 3 5 2 2 6 2 4" xfId="3801" xr:uid="{D355BBBB-4B56-4EAA-A916-EB5071609D66}"/>
    <cellStyle name="Normal 3 5 2 2 6 3" xfId="1029" xr:uid="{6077C518-44E6-4520-9E5B-425A2E7BFD53}"/>
    <cellStyle name="Normal 3 5 2 2 6 3 2" xfId="2613" xr:uid="{76880DEC-FB14-4EDC-879B-BBC44C92039B}"/>
    <cellStyle name="Normal 3 5 2 2 6 3 2 2" xfId="5781" xr:uid="{D59412E9-4B27-421C-8532-76BF443CB981}"/>
    <cellStyle name="Normal 3 5 2 2 6 3 3" xfId="4197" xr:uid="{C4645489-865A-4E40-BE73-2591BB141267}"/>
    <cellStyle name="Normal 3 5 2 2 6 4" xfId="1821" xr:uid="{08EDE62B-DA00-4699-BD16-CBA0039CAD8B}"/>
    <cellStyle name="Normal 3 5 2 2 6 4 2" xfId="4989" xr:uid="{0FC09441-71EE-4B1B-BE03-296D982286FE}"/>
    <cellStyle name="Normal 3 5 2 2 6 5" xfId="3405" xr:uid="{BCD035B8-ED42-4A89-87E2-8967FA72E6C0}"/>
    <cellStyle name="Normal 3 5 2 2 7" xfId="435" xr:uid="{E06869C5-2FBE-4D93-9080-9DB1BE177864}"/>
    <cellStyle name="Normal 3 5 2 2 7 2" xfId="1227" xr:uid="{306B66B7-0067-48F4-BAAD-46D8A276F85F}"/>
    <cellStyle name="Normal 3 5 2 2 7 2 2" xfId="2811" xr:uid="{9F6C5E9F-1656-4B00-8A25-3C6F0FB3175F}"/>
    <cellStyle name="Normal 3 5 2 2 7 2 2 2" xfId="5979" xr:uid="{EEBC2969-3343-4915-9C40-FD788D86CBB1}"/>
    <cellStyle name="Normal 3 5 2 2 7 2 3" xfId="4395" xr:uid="{84DE4BB1-36F8-4415-8961-DFB45F910B41}"/>
    <cellStyle name="Normal 3 5 2 2 7 3" xfId="2019" xr:uid="{E374FE47-FD8A-46D2-A745-12C1DA07A9D5}"/>
    <cellStyle name="Normal 3 5 2 2 7 3 2" xfId="5187" xr:uid="{C6DB2925-7BD9-4B3B-8852-EB146DD00E2E}"/>
    <cellStyle name="Normal 3 5 2 2 7 4" xfId="3603" xr:uid="{EB56FC01-12BC-49DF-A31C-9A110C186E5B}"/>
    <cellStyle name="Normal 3 5 2 2 8" xfId="831" xr:uid="{973CBEAE-8C6E-4EBC-A5C2-C7C4F1343F37}"/>
    <cellStyle name="Normal 3 5 2 2 8 2" xfId="2415" xr:uid="{DA4ED28C-A041-4F49-B1ED-B4AD330ACDB1}"/>
    <cellStyle name="Normal 3 5 2 2 8 2 2" xfId="5583" xr:uid="{66B41BBE-02F9-4C01-9955-1EABE052E4A5}"/>
    <cellStyle name="Normal 3 5 2 2 8 3" xfId="3999" xr:uid="{EADC4AD7-8D89-4FDE-B6C6-CEAF9213492B}"/>
    <cellStyle name="Normal 3 5 2 2 9" xfId="1623" xr:uid="{E3184025-F3AE-48A1-913E-8A7B3864ADF6}"/>
    <cellStyle name="Normal 3 5 2 2 9 2" xfId="4791" xr:uid="{AE12A751-4867-485A-B267-17C7A9E874E1}"/>
    <cellStyle name="Normal 3 5 2 3" xfId="56" xr:uid="{00000000-0005-0000-0000-000074000000}"/>
    <cellStyle name="Normal 3 5 2 3 2" xfId="155" xr:uid="{00000000-0005-0000-0000-000075000000}"/>
    <cellStyle name="Normal 3 5 2 3 2 2" xfId="353" xr:uid="{5A0B631A-98E4-42B5-A1F5-411454B06026}"/>
    <cellStyle name="Normal 3 5 2 3 2 2 2" xfId="749" xr:uid="{588F6AC3-B131-43DB-873A-EA5BB248C005}"/>
    <cellStyle name="Normal 3 5 2 3 2 2 2 2" xfId="1541" xr:uid="{0C71F641-AD9C-4B20-B1C8-D85B116A84FD}"/>
    <cellStyle name="Normal 3 5 2 3 2 2 2 2 2" xfId="3125" xr:uid="{E7315D6B-CC13-40F7-8A84-5707220D1C3E}"/>
    <cellStyle name="Normal 3 5 2 3 2 2 2 2 2 2" xfId="6293" xr:uid="{D576A51B-071B-4981-8388-D928915DF03A}"/>
    <cellStyle name="Normal 3 5 2 3 2 2 2 2 3" xfId="4709" xr:uid="{CC4D33CA-91EB-4E7D-9B73-DAEF90CC9FF0}"/>
    <cellStyle name="Normal 3 5 2 3 2 2 2 3" xfId="2333" xr:uid="{996975EE-1AE7-44BD-9E47-070128FC583C}"/>
    <cellStyle name="Normal 3 5 2 3 2 2 2 3 2" xfId="5501" xr:uid="{1AFE5CF9-320C-436F-AAB1-1E105AB524FA}"/>
    <cellStyle name="Normal 3 5 2 3 2 2 2 4" xfId="3917" xr:uid="{EF1E6424-E040-4212-AF11-6DE18CD5A8A2}"/>
    <cellStyle name="Normal 3 5 2 3 2 2 3" xfId="1145" xr:uid="{35E30569-6B92-4A6E-A1B0-FAD651AE86BA}"/>
    <cellStyle name="Normal 3 5 2 3 2 2 3 2" xfId="2729" xr:uid="{D9904664-43DD-4F6F-827B-C58241CA6462}"/>
    <cellStyle name="Normal 3 5 2 3 2 2 3 2 2" xfId="5897" xr:uid="{34345487-38D4-48DD-9F79-E0FAB7C1F680}"/>
    <cellStyle name="Normal 3 5 2 3 2 2 3 3" xfId="4313" xr:uid="{58E4CD6D-7C2D-4904-8003-53B0DFE1C43B}"/>
    <cellStyle name="Normal 3 5 2 3 2 2 4" xfId="1937" xr:uid="{8A2FFC12-02C3-4A62-BED8-C0E5BB97A1B3}"/>
    <cellStyle name="Normal 3 5 2 3 2 2 4 2" xfId="5105" xr:uid="{213B5459-A85A-4CFC-BA93-DF8674E029E5}"/>
    <cellStyle name="Normal 3 5 2 3 2 2 5" xfId="3521" xr:uid="{4076CEA0-CB0C-4F3A-94B9-D35FF98B09EE}"/>
    <cellStyle name="Normal 3 5 2 3 2 3" xfId="551" xr:uid="{222E1217-3927-42C7-AE57-C645D352C324}"/>
    <cellStyle name="Normal 3 5 2 3 2 3 2" xfId="1343" xr:uid="{57FC52F0-33DF-41A6-9930-DDB3C8B0D0F1}"/>
    <cellStyle name="Normal 3 5 2 3 2 3 2 2" xfId="2927" xr:uid="{098419E2-3208-4681-9998-7FD85D787DC3}"/>
    <cellStyle name="Normal 3 5 2 3 2 3 2 2 2" xfId="6095" xr:uid="{E205279E-218A-45AC-92BD-1A517F1D8D5E}"/>
    <cellStyle name="Normal 3 5 2 3 2 3 2 3" xfId="4511" xr:uid="{E6AE4496-953A-4EAB-821B-E94AB295BAA9}"/>
    <cellStyle name="Normal 3 5 2 3 2 3 3" xfId="2135" xr:uid="{031A792F-6ED8-4C5A-80E2-A9EA1E2CA5A3}"/>
    <cellStyle name="Normal 3 5 2 3 2 3 3 2" xfId="5303" xr:uid="{FE36A925-1FA0-4524-BC5A-43B7C89705F2}"/>
    <cellStyle name="Normal 3 5 2 3 2 3 4" xfId="3719" xr:uid="{DAB1D2DE-A5A3-4C71-AF6B-4B5291650518}"/>
    <cellStyle name="Normal 3 5 2 3 2 4" xfId="947" xr:uid="{FA759FAF-9973-4A7D-8EEF-2AF9CFD8CCA1}"/>
    <cellStyle name="Normal 3 5 2 3 2 4 2" xfId="2531" xr:uid="{5452BBB8-0994-4907-A3D9-7CEDAC736657}"/>
    <cellStyle name="Normal 3 5 2 3 2 4 2 2" xfId="5699" xr:uid="{2ECCD98C-26CF-4CE9-8649-7ADF1C2AAA40}"/>
    <cellStyle name="Normal 3 5 2 3 2 4 3" xfId="4115" xr:uid="{2CC2E228-122B-4BF8-BF94-AB72A4B11046}"/>
    <cellStyle name="Normal 3 5 2 3 2 5" xfId="1739" xr:uid="{EA6CA7BC-9698-4942-9C40-A6BB1CBD0D2A}"/>
    <cellStyle name="Normal 3 5 2 3 2 5 2" xfId="4907" xr:uid="{2689E636-0196-49E8-BB78-E9CFA4BB52D0}"/>
    <cellStyle name="Normal 3 5 2 3 2 6" xfId="3323" xr:uid="{C32155A1-C16B-43D0-9104-754FA717824C}"/>
    <cellStyle name="Normal 3 5 2 3 3" xfId="254" xr:uid="{1C8BC84F-BC9D-4162-B138-5879C92C0944}"/>
    <cellStyle name="Normal 3 5 2 3 3 2" xfId="650" xr:uid="{590215D6-F151-4B88-8C67-ADA68385D70B}"/>
    <cellStyle name="Normal 3 5 2 3 3 2 2" xfId="1442" xr:uid="{31104DE1-BE47-4235-A09B-EE200DED3F43}"/>
    <cellStyle name="Normal 3 5 2 3 3 2 2 2" xfId="3026" xr:uid="{A5AB8230-1678-4B28-845D-883ECCB11931}"/>
    <cellStyle name="Normal 3 5 2 3 3 2 2 2 2" xfId="6194" xr:uid="{B2E9E1C6-0FDF-437E-9E88-D24FFC7C3DC0}"/>
    <cellStyle name="Normal 3 5 2 3 3 2 2 3" xfId="4610" xr:uid="{9E578F35-C2AB-41EA-959E-43DB0FDBE033}"/>
    <cellStyle name="Normal 3 5 2 3 3 2 3" xfId="2234" xr:uid="{E18852BE-6DC3-4FA1-B9F0-7BAEC08A796C}"/>
    <cellStyle name="Normal 3 5 2 3 3 2 3 2" xfId="5402" xr:uid="{49834170-3B38-43EA-B807-6F82ED533D51}"/>
    <cellStyle name="Normal 3 5 2 3 3 2 4" xfId="3818" xr:uid="{62DE888A-A4F8-4D8D-AD7E-DC2855AC5591}"/>
    <cellStyle name="Normal 3 5 2 3 3 3" xfId="1046" xr:uid="{46AE7EE5-16BC-499F-A9D0-124517EE174F}"/>
    <cellStyle name="Normal 3 5 2 3 3 3 2" xfId="2630" xr:uid="{B91E1DD4-89A8-4C65-A0FB-15DC9A686D0C}"/>
    <cellStyle name="Normal 3 5 2 3 3 3 2 2" xfId="5798" xr:uid="{7A078CE6-3062-4B0B-A34B-61B27AA767DA}"/>
    <cellStyle name="Normal 3 5 2 3 3 3 3" xfId="4214" xr:uid="{FD7FCE92-F283-4A58-B4E7-48CAB74F0B9B}"/>
    <cellStyle name="Normal 3 5 2 3 3 4" xfId="1838" xr:uid="{95B92A02-18D9-4DD4-814E-92F6E5121762}"/>
    <cellStyle name="Normal 3 5 2 3 3 4 2" xfId="5006" xr:uid="{D2630817-0F13-4F9B-9CAF-240AB9340962}"/>
    <cellStyle name="Normal 3 5 2 3 3 5" xfId="3422" xr:uid="{D0BB5B8A-72DF-4F02-8FDB-0CA63884E4C3}"/>
    <cellStyle name="Normal 3 5 2 3 4" xfId="452" xr:uid="{D0C14052-63D5-46C3-8B03-945FFC0E774B}"/>
    <cellStyle name="Normal 3 5 2 3 4 2" xfId="1244" xr:uid="{B3628891-0D54-4019-91C7-080F05F842D6}"/>
    <cellStyle name="Normal 3 5 2 3 4 2 2" xfId="2828" xr:uid="{809CC4BB-40E7-4398-83EF-185084912633}"/>
    <cellStyle name="Normal 3 5 2 3 4 2 2 2" xfId="5996" xr:uid="{5068D8CE-6D55-4881-91C4-1D8328B8E8E5}"/>
    <cellStyle name="Normal 3 5 2 3 4 2 3" xfId="4412" xr:uid="{A4ACF4C8-02C3-4151-A920-4747C90EBA05}"/>
    <cellStyle name="Normal 3 5 2 3 4 3" xfId="2036" xr:uid="{976FE39D-E80B-4478-A47F-7CC30BB8F01D}"/>
    <cellStyle name="Normal 3 5 2 3 4 3 2" xfId="5204" xr:uid="{6B12B257-0D7B-4B6F-998C-9B3010C4E49D}"/>
    <cellStyle name="Normal 3 5 2 3 4 4" xfId="3620" xr:uid="{8FA0497F-C65E-43D4-8E73-EFFA46D4A84E}"/>
    <cellStyle name="Normal 3 5 2 3 5" xfId="848" xr:uid="{CAFB1044-45AA-4A97-A30E-EEC125202F74}"/>
    <cellStyle name="Normal 3 5 2 3 5 2" xfId="2432" xr:uid="{847E18C3-CCE9-467E-8307-0E2B96BDFA9F}"/>
    <cellStyle name="Normal 3 5 2 3 5 2 2" xfId="5600" xr:uid="{3DB93C49-CD94-4040-B251-0A59205CF6A4}"/>
    <cellStyle name="Normal 3 5 2 3 5 3" xfId="4016" xr:uid="{8F1541C5-9FB5-4135-8DC7-2F0DB7604F38}"/>
    <cellStyle name="Normal 3 5 2 3 6" xfId="1640" xr:uid="{1B803F91-EDCC-4FA7-A999-BB0A446FF42F}"/>
    <cellStyle name="Normal 3 5 2 3 6 2" xfId="4808" xr:uid="{A671B72A-D72B-4031-B5AC-4162BA2D3AFC}"/>
    <cellStyle name="Normal 3 5 2 3 7" xfId="3224" xr:uid="{8377F2F4-59C6-4F0D-AA60-30784FE1A8DB}"/>
    <cellStyle name="Normal 3 5 2 4" xfId="76" xr:uid="{00000000-0005-0000-0000-000076000000}"/>
    <cellStyle name="Normal 3 5 2 4 2" xfId="175" xr:uid="{00000000-0005-0000-0000-000077000000}"/>
    <cellStyle name="Normal 3 5 2 4 2 2" xfId="373" xr:uid="{12A1C76B-2BC7-4B16-8D09-B66DFC5FB628}"/>
    <cellStyle name="Normal 3 5 2 4 2 2 2" xfId="769" xr:uid="{638E944E-0663-44B7-B27A-AC7C54E015CB}"/>
    <cellStyle name="Normal 3 5 2 4 2 2 2 2" xfId="1561" xr:uid="{DFB91A9D-E720-4D20-8CD2-B3FCF8CB882D}"/>
    <cellStyle name="Normal 3 5 2 4 2 2 2 2 2" xfId="3145" xr:uid="{50D341B2-20EA-47DB-9DD6-75B7474DD409}"/>
    <cellStyle name="Normal 3 5 2 4 2 2 2 2 2 2" xfId="6313" xr:uid="{40A338A7-D35C-4DF6-9CEB-9730D48968DC}"/>
    <cellStyle name="Normal 3 5 2 4 2 2 2 2 3" xfId="4729" xr:uid="{D1558B54-531A-457E-8FAA-22C6CBDE8C24}"/>
    <cellStyle name="Normal 3 5 2 4 2 2 2 3" xfId="2353" xr:uid="{4AAF9FBA-D800-4649-806B-426F88275B85}"/>
    <cellStyle name="Normal 3 5 2 4 2 2 2 3 2" xfId="5521" xr:uid="{AF3BF15F-C434-427C-B475-CD76B960A066}"/>
    <cellStyle name="Normal 3 5 2 4 2 2 2 4" xfId="3937" xr:uid="{DC019FD5-DDB7-4ED6-8652-838AD875B266}"/>
    <cellStyle name="Normal 3 5 2 4 2 2 3" xfId="1165" xr:uid="{8EE2858C-0998-44BD-8D60-917B6568EDBD}"/>
    <cellStyle name="Normal 3 5 2 4 2 2 3 2" xfId="2749" xr:uid="{803F79F5-7738-4B67-94D9-30C4DA99B3B6}"/>
    <cellStyle name="Normal 3 5 2 4 2 2 3 2 2" xfId="5917" xr:uid="{3450F4C0-B8C5-46F8-B343-0820F4D9668C}"/>
    <cellStyle name="Normal 3 5 2 4 2 2 3 3" xfId="4333" xr:uid="{55D0DDAC-6DAF-41ED-8C03-1C6FD8B739E7}"/>
    <cellStyle name="Normal 3 5 2 4 2 2 4" xfId="1957" xr:uid="{0AE7092B-3F7A-49B1-BDE9-B536BADD7B13}"/>
    <cellStyle name="Normal 3 5 2 4 2 2 4 2" xfId="5125" xr:uid="{B170EE42-3C4E-4C62-8573-9D4ABCBB109B}"/>
    <cellStyle name="Normal 3 5 2 4 2 2 5" xfId="3541" xr:uid="{FB1BCEA1-1842-4A2A-BB8E-9FA7626528F5}"/>
    <cellStyle name="Normal 3 5 2 4 2 3" xfId="571" xr:uid="{73D23C01-4FE8-467B-B7F8-7C108FC5AF3F}"/>
    <cellStyle name="Normal 3 5 2 4 2 3 2" xfId="1363" xr:uid="{B3D2F295-342B-4B66-AA44-F2528B04B6FE}"/>
    <cellStyle name="Normal 3 5 2 4 2 3 2 2" xfId="2947" xr:uid="{13BF7669-991D-4BD6-B69D-106A7CB3605C}"/>
    <cellStyle name="Normal 3 5 2 4 2 3 2 2 2" xfId="6115" xr:uid="{135CA3BD-B822-42FA-B92E-2AF544CCE501}"/>
    <cellStyle name="Normal 3 5 2 4 2 3 2 3" xfId="4531" xr:uid="{A97F0CD8-36D8-4672-8089-7C1E18446FBC}"/>
    <cellStyle name="Normal 3 5 2 4 2 3 3" xfId="2155" xr:uid="{2FEA648B-0A94-4D1A-A29A-7C6B50F52F5F}"/>
    <cellStyle name="Normal 3 5 2 4 2 3 3 2" xfId="5323" xr:uid="{36FBC565-E1A6-493E-8280-93E9D67B41FB}"/>
    <cellStyle name="Normal 3 5 2 4 2 3 4" xfId="3739" xr:uid="{B9632A8D-B43D-4456-858F-1E5E57E2B67C}"/>
    <cellStyle name="Normal 3 5 2 4 2 4" xfId="967" xr:uid="{7047BD7F-4E00-4819-89A6-50A92F76AE74}"/>
    <cellStyle name="Normal 3 5 2 4 2 4 2" xfId="2551" xr:uid="{99F7A106-28DE-4D13-B65A-893098394494}"/>
    <cellStyle name="Normal 3 5 2 4 2 4 2 2" xfId="5719" xr:uid="{0D7B443F-1FBE-4BD8-B624-2CB5119724F0}"/>
    <cellStyle name="Normal 3 5 2 4 2 4 3" xfId="4135" xr:uid="{7232D74F-34A4-43AE-B2EC-515A07DF2B99}"/>
    <cellStyle name="Normal 3 5 2 4 2 5" xfId="1759" xr:uid="{1F21B53C-69E5-431C-8F84-0195855D9491}"/>
    <cellStyle name="Normal 3 5 2 4 2 5 2" xfId="4927" xr:uid="{68395E7D-7779-424B-A0BA-AD88EF4848F8}"/>
    <cellStyle name="Normal 3 5 2 4 2 6" xfId="3343" xr:uid="{3B59D3BB-EAC6-4CB0-88AF-0E75E85124D8}"/>
    <cellStyle name="Normal 3 5 2 4 3" xfId="274" xr:uid="{D28BC78A-8CB3-4AE2-BDC7-E80535164D4A}"/>
    <cellStyle name="Normal 3 5 2 4 3 2" xfId="670" xr:uid="{755FCC86-C810-4C46-B83E-14391EF2A5A8}"/>
    <cellStyle name="Normal 3 5 2 4 3 2 2" xfId="1462" xr:uid="{189EB69C-6183-4F3E-B28F-CAF2E632C93E}"/>
    <cellStyle name="Normal 3 5 2 4 3 2 2 2" xfId="3046" xr:uid="{F3534043-32C2-4E5B-BFF9-8EF68F100761}"/>
    <cellStyle name="Normal 3 5 2 4 3 2 2 2 2" xfId="6214" xr:uid="{FEF29641-97D6-4E81-9283-A37C80F7D43A}"/>
    <cellStyle name="Normal 3 5 2 4 3 2 2 3" xfId="4630" xr:uid="{93BF110D-1F35-4409-9750-B26EAD4971F2}"/>
    <cellStyle name="Normal 3 5 2 4 3 2 3" xfId="2254" xr:uid="{DD90F068-BC32-4A3B-B43B-E5A92C25B464}"/>
    <cellStyle name="Normal 3 5 2 4 3 2 3 2" xfId="5422" xr:uid="{E4D7DF54-EF2A-42A0-B46C-2606A3E24412}"/>
    <cellStyle name="Normal 3 5 2 4 3 2 4" xfId="3838" xr:uid="{1DDDD327-C8FA-4E16-98CA-BC631B4937C7}"/>
    <cellStyle name="Normal 3 5 2 4 3 3" xfId="1066" xr:uid="{CAAE62D6-356F-4DAC-A8A8-400D26415F75}"/>
    <cellStyle name="Normal 3 5 2 4 3 3 2" xfId="2650" xr:uid="{386AE0F3-FC3E-45E0-AD4B-B43E68DEF10E}"/>
    <cellStyle name="Normal 3 5 2 4 3 3 2 2" xfId="5818" xr:uid="{468B2C1C-17E7-494C-BB13-E15E676A1BE0}"/>
    <cellStyle name="Normal 3 5 2 4 3 3 3" xfId="4234" xr:uid="{748AB00A-5B5C-451B-8937-888CB20FDF17}"/>
    <cellStyle name="Normal 3 5 2 4 3 4" xfId="1858" xr:uid="{46EB0CA4-47D8-46C7-8557-BE5907F88647}"/>
    <cellStyle name="Normal 3 5 2 4 3 4 2" xfId="5026" xr:uid="{5A0F20FE-E205-4417-A240-B3EC2912037B}"/>
    <cellStyle name="Normal 3 5 2 4 3 5" xfId="3442" xr:uid="{1CC8993A-520E-4E38-B9C5-EC456D3D198E}"/>
    <cellStyle name="Normal 3 5 2 4 4" xfId="472" xr:uid="{A0EA4EE2-6165-48E5-A2A6-320E3EB3705B}"/>
    <cellStyle name="Normal 3 5 2 4 4 2" xfId="1264" xr:uid="{0BD7F5B6-D265-4698-A0D1-F8C66AB178B4}"/>
    <cellStyle name="Normal 3 5 2 4 4 2 2" xfId="2848" xr:uid="{DA69AA9F-CA28-4396-90DA-774583719840}"/>
    <cellStyle name="Normal 3 5 2 4 4 2 2 2" xfId="6016" xr:uid="{859DE547-0AAD-4203-B665-EA16A903252F}"/>
    <cellStyle name="Normal 3 5 2 4 4 2 3" xfId="4432" xr:uid="{B4A88B82-ACF1-4B29-A6DF-9C3BD2C825DD}"/>
    <cellStyle name="Normal 3 5 2 4 4 3" xfId="2056" xr:uid="{4B0DD135-DBEF-4A66-AC32-804720E22611}"/>
    <cellStyle name="Normal 3 5 2 4 4 3 2" xfId="5224" xr:uid="{D4A15178-5BBE-4D94-8769-092283F4BEF6}"/>
    <cellStyle name="Normal 3 5 2 4 4 4" xfId="3640" xr:uid="{F2DB6DC1-436A-42C4-AD38-C762EE31B2C3}"/>
    <cellStyle name="Normal 3 5 2 4 5" xfId="868" xr:uid="{B4ABCCC5-C261-417E-AD67-137BC96FE2A2}"/>
    <cellStyle name="Normal 3 5 2 4 5 2" xfId="2452" xr:uid="{B3111EEB-204B-45A0-A078-99098E93FDF8}"/>
    <cellStyle name="Normal 3 5 2 4 5 2 2" xfId="5620" xr:uid="{DD5305A2-65F5-4B88-9360-04120C0083D5}"/>
    <cellStyle name="Normal 3 5 2 4 5 3" xfId="4036" xr:uid="{32B2B30C-F86F-498F-A32B-5333CB9E5F1A}"/>
    <cellStyle name="Normal 3 5 2 4 6" xfId="1660" xr:uid="{984E711D-6140-4DE6-8144-93059CECEC19}"/>
    <cellStyle name="Normal 3 5 2 4 6 2" xfId="4828" xr:uid="{9003CE19-8BC6-488E-A2FD-9210A36FBF62}"/>
    <cellStyle name="Normal 3 5 2 4 7" xfId="3244" xr:uid="{DE0AB699-5C53-4FEB-9591-6667E208B976}"/>
    <cellStyle name="Normal 3 5 2 5" xfId="102" xr:uid="{00000000-0005-0000-0000-000078000000}"/>
    <cellStyle name="Normal 3 5 2 5 2" xfId="201" xr:uid="{00000000-0005-0000-0000-000079000000}"/>
    <cellStyle name="Normal 3 5 2 5 2 2" xfId="399" xr:uid="{FD03BB06-CB94-46D0-95CA-9356361F67C9}"/>
    <cellStyle name="Normal 3 5 2 5 2 2 2" xfId="795" xr:uid="{527204E4-FEC3-4DEB-9856-B915559193BD}"/>
    <cellStyle name="Normal 3 5 2 5 2 2 2 2" xfId="1587" xr:uid="{57F02D51-983C-4BCF-B823-60C009DEBA4C}"/>
    <cellStyle name="Normal 3 5 2 5 2 2 2 2 2" xfId="3171" xr:uid="{971BEE64-C4C6-4417-BA22-EDA2EC023A94}"/>
    <cellStyle name="Normal 3 5 2 5 2 2 2 2 2 2" xfId="6339" xr:uid="{B378BE18-3CC7-4DA8-BFA9-BA980EA2A0BA}"/>
    <cellStyle name="Normal 3 5 2 5 2 2 2 2 3" xfId="4755" xr:uid="{265FBC7D-8656-4754-B757-7FBA9F40982B}"/>
    <cellStyle name="Normal 3 5 2 5 2 2 2 3" xfId="2379" xr:uid="{117BEB10-FB11-427C-9182-1C42D9A14030}"/>
    <cellStyle name="Normal 3 5 2 5 2 2 2 3 2" xfId="5547" xr:uid="{7EBA80EC-552F-43CB-9AAA-C9DDAB7BE666}"/>
    <cellStyle name="Normal 3 5 2 5 2 2 2 4" xfId="3963" xr:uid="{744292B3-7044-4EDB-BDEA-018F2AC0603A}"/>
    <cellStyle name="Normal 3 5 2 5 2 2 3" xfId="1191" xr:uid="{BB25F841-18A1-4AC7-B63B-F57D052C10EE}"/>
    <cellStyle name="Normal 3 5 2 5 2 2 3 2" xfId="2775" xr:uid="{DB007BAA-DBE6-4DCB-842C-7394E9B88DCF}"/>
    <cellStyle name="Normal 3 5 2 5 2 2 3 2 2" xfId="5943" xr:uid="{BEE0E192-C3D3-4C74-B22A-10E1B2E934BF}"/>
    <cellStyle name="Normal 3 5 2 5 2 2 3 3" xfId="4359" xr:uid="{714ADE43-16FB-4239-9263-0C5B3352FC26}"/>
    <cellStyle name="Normal 3 5 2 5 2 2 4" xfId="1983" xr:uid="{447CA9FB-BDCF-48D4-A535-AE6039A84E0C}"/>
    <cellStyle name="Normal 3 5 2 5 2 2 4 2" xfId="5151" xr:uid="{DC2EDDBA-7C3E-43FF-8315-AE4590A0B6CC}"/>
    <cellStyle name="Normal 3 5 2 5 2 2 5" xfId="3567" xr:uid="{1715818E-00E7-49B3-9F16-03143E934845}"/>
    <cellStyle name="Normal 3 5 2 5 2 3" xfId="597" xr:uid="{373CEC95-10C5-4C38-8AAC-4D6D0E5E698B}"/>
    <cellStyle name="Normal 3 5 2 5 2 3 2" xfId="1389" xr:uid="{686435CB-D3C7-4326-98DE-F88F743898C2}"/>
    <cellStyle name="Normal 3 5 2 5 2 3 2 2" xfId="2973" xr:uid="{00DECF1E-724A-4F40-A625-24EE70A8CCA7}"/>
    <cellStyle name="Normal 3 5 2 5 2 3 2 2 2" xfId="6141" xr:uid="{6CE9BEFC-481A-4118-B513-C0B47F42A866}"/>
    <cellStyle name="Normal 3 5 2 5 2 3 2 3" xfId="4557" xr:uid="{48CBE0D4-ADA4-46F0-A674-949EF1CECD82}"/>
    <cellStyle name="Normal 3 5 2 5 2 3 3" xfId="2181" xr:uid="{32CBB7C0-628D-4873-AE9E-48F33F466E0E}"/>
    <cellStyle name="Normal 3 5 2 5 2 3 3 2" xfId="5349" xr:uid="{522375F0-6426-4FBD-9100-17AE6A5D389C}"/>
    <cellStyle name="Normal 3 5 2 5 2 3 4" xfId="3765" xr:uid="{87736247-FA3B-40DB-AF62-000EE506EA64}"/>
    <cellStyle name="Normal 3 5 2 5 2 4" xfId="993" xr:uid="{A407248A-05A8-4ECA-9D71-D7FEDCBE1776}"/>
    <cellStyle name="Normal 3 5 2 5 2 4 2" xfId="2577" xr:uid="{AC1E28A7-B5D3-40C1-A19B-5E0A778D0B89}"/>
    <cellStyle name="Normal 3 5 2 5 2 4 2 2" xfId="5745" xr:uid="{C60429BE-1F75-48CC-9F3D-B0BE1F217957}"/>
    <cellStyle name="Normal 3 5 2 5 2 4 3" xfId="4161" xr:uid="{5B8D01CA-A590-4ACA-B350-76CA265582D7}"/>
    <cellStyle name="Normal 3 5 2 5 2 5" xfId="1785" xr:uid="{63E3DA6C-6307-405F-95E9-4E9C928FC028}"/>
    <cellStyle name="Normal 3 5 2 5 2 5 2" xfId="4953" xr:uid="{A11C4DEE-4E23-46C9-B256-CA5AC1C06C13}"/>
    <cellStyle name="Normal 3 5 2 5 2 6" xfId="3369" xr:uid="{18C1C14B-94B4-43D6-944E-E53F2536534B}"/>
    <cellStyle name="Normal 3 5 2 5 3" xfId="300" xr:uid="{62F05EAD-1885-48C7-AE0D-BA7A85FCC979}"/>
    <cellStyle name="Normal 3 5 2 5 3 2" xfId="696" xr:uid="{54C03444-ECD0-411B-8265-1913AA56A77D}"/>
    <cellStyle name="Normal 3 5 2 5 3 2 2" xfId="1488" xr:uid="{7DE484FD-F26D-4DD0-9CB4-900976B91E0A}"/>
    <cellStyle name="Normal 3 5 2 5 3 2 2 2" xfId="3072" xr:uid="{6211A2DC-EAC6-43EF-94E5-D0CD9B8D66BF}"/>
    <cellStyle name="Normal 3 5 2 5 3 2 2 2 2" xfId="6240" xr:uid="{E4F4E580-5A1C-429A-99BD-96484D9FC954}"/>
    <cellStyle name="Normal 3 5 2 5 3 2 2 3" xfId="4656" xr:uid="{2444418E-6043-4FDE-88AC-16A607861EF3}"/>
    <cellStyle name="Normal 3 5 2 5 3 2 3" xfId="2280" xr:uid="{93719BC0-5300-42D7-8D4A-11DBB454A4C7}"/>
    <cellStyle name="Normal 3 5 2 5 3 2 3 2" xfId="5448" xr:uid="{B65E1932-6C00-4A27-9905-A49221E40713}"/>
    <cellStyle name="Normal 3 5 2 5 3 2 4" xfId="3864" xr:uid="{8E009684-D2AA-409F-A90D-AB2CC3F38863}"/>
    <cellStyle name="Normal 3 5 2 5 3 3" xfId="1092" xr:uid="{B7CE5A8F-1589-4154-A2D4-8F89D2DD013E}"/>
    <cellStyle name="Normal 3 5 2 5 3 3 2" xfId="2676" xr:uid="{B181E337-FF92-40E9-965E-C7CCB4E0415E}"/>
    <cellStyle name="Normal 3 5 2 5 3 3 2 2" xfId="5844" xr:uid="{DDB01E16-B77F-4D6C-B1C9-B8231F133C16}"/>
    <cellStyle name="Normal 3 5 2 5 3 3 3" xfId="4260" xr:uid="{C63FDF16-B8DD-4565-A211-F97E286EEFB9}"/>
    <cellStyle name="Normal 3 5 2 5 3 4" xfId="1884" xr:uid="{2BA9B4C1-0983-42C9-B6DC-1341F2A77F55}"/>
    <cellStyle name="Normal 3 5 2 5 3 4 2" xfId="5052" xr:uid="{E1845D93-DC29-4B83-A7AA-3E511104DF54}"/>
    <cellStyle name="Normal 3 5 2 5 3 5" xfId="3468" xr:uid="{7153F058-D925-494A-B376-94885B245A0C}"/>
    <cellStyle name="Normal 3 5 2 5 4" xfId="498" xr:uid="{071E90E6-7482-4537-9043-4CB959D00B68}"/>
    <cellStyle name="Normal 3 5 2 5 4 2" xfId="1290" xr:uid="{72CAC789-0B71-4704-B52B-DC96D2BEDB9C}"/>
    <cellStyle name="Normal 3 5 2 5 4 2 2" xfId="2874" xr:uid="{164CE78E-7032-4E35-AD3A-782CFCEFC8A9}"/>
    <cellStyle name="Normal 3 5 2 5 4 2 2 2" xfId="6042" xr:uid="{C40E4DC9-62AF-4306-B02C-86780EA23715}"/>
    <cellStyle name="Normal 3 5 2 5 4 2 3" xfId="4458" xr:uid="{1046641E-1426-4B0E-B456-A00AC7ED56C7}"/>
    <cellStyle name="Normal 3 5 2 5 4 3" xfId="2082" xr:uid="{C110F56C-A29B-43DD-A400-E0C956CA4B8F}"/>
    <cellStyle name="Normal 3 5 2 5 4 3 2" xfId="5250" xr:uid="{AF657E71-03AF-4EDD-A4DA-0383A389474E}"/>
    <cellStyle name="Normal 3 5 2 5 4 4" xfId="3666" xr:uid="{45669DDB-655B-412A-A665-0BED414E48FB}"/>
    <cellStyle name="Normal 3 5 2 5 5" xfId="894" xr:uid="{0807EDCC-C6F4-44ED-82BE-6F543D9FEDCC}"/>
    <cellStyle name="Normal 3 5 2 5 5 2" xfId="2478" xr:uid="{1B0B3EEC-943A-42EA-8A9C-6F55C3598584}"/>
    <cellStyle name="Normal 3 5 2 5 5 2 2" xfId="5646" xr:uid="{6B4A2CED-A57B-4821-81CA-A39B535589CA}"/>
    <cellStyle name="Normal 3 5 2 5 5 3" xfId="4062" xr:uid="{6EB39D0D-B234-4AE9-AE81-772B5632828E}"/>
    <cellStyle name="Normal 3 5 2 5 6" xfId="1686" xr:uid="{32BF02CE-1B80-4C04-9E97-8E8EC23EE11A}"/>
    <cellStyle name="Normal 3 5 2 5 6 2" xfId="4854" xr:uid="{81D9C801-7C82-4496-9A6B-A733EAB3FCA4}"/>
    <cellStyle name="Normal 3 5 2 5 7" xfId="3270" xr:uid="{68FAF41A-E578-4F20-81A4-EBE5A752CB2D}"/>
    <cellStyle name="Normal 3 5 2 6" xfId="135" xr:uid="{00000000-0005-0000-0000-00007A000000}"/>
    <cellStyle name="Normal 3 5 2 6 2" xfId="333" xr:uid="{8925C009-A465-49DE-90BD-C731ECF6D3E9}"/>
    <cellStyle name="Normal 3 5 2 6 2 2" xfId="729" xr:uid="{80575E7B-3A27-4A63-BF80-CF867C4C8DC8}"/>
    <cellStyle name="Normal 3 5 2 6 2 2 2" xfId="1521" xr:uid="{252CACD8-DA3B-4F4D-AC90-8FDDCF26A70E}"/>
    <cellStyle name="Normal 3 5 2 6 2 2 2 2" xfId="3105" xr:uid="{D413AFAE-73D4-4741-B0BA-D909B67491B4}"/>
    <cellStyle name="Normal 3 5 2 6 2 2 2 2 2" xfId="6273" xr:uid="{2208611D-48DA-483E-BECC-0347FBA4C8CB}"/>
    <cellStyle name="Normal 3 5 2 6 2 2 2 3" xfId="4689" xr:uid="{C25EF29A-F013-4CA1-B216-42B5E47482F2}"/>
    <cellStyle name="Normal 3 5 2 6 2 2 3" xfId="2313" xr:uid="{228B32C0-A3AA-422F-AF76-BE2FF06A457E}"/>
    <cellStyle name="Normal 3 5 2 6 2 2 3 2" xfId="5481" xr:uid="{C476B1D0-DDE4-4F98-9926-A9828C937D68}"/>
    <cellStyle name="Normal 3 5 2 6 2 2 4" xfId="3897" xr:uid="{4B8C5257-0C7A-490D-911F-260AA9BBE481}"/>
    <cellStyle name="Normal 3 5 2 6 2 3" xfId="1125" xr:uid="{E290AFAD-4BC9-4DD5-BCA4-38BD90DBB03A}"/>
    <cellStyle name="Normal 3 5 2 6 2 3 2" xfId="2709" xr:uid="{9F9954D4-DCF4-44D0-BF7B-3CFE1619E9A6}"/>
    <cellStyle name="Normal 3 5 2 6 2 3 2 2" xfId="5877" xr:uid="{CF1C433F-E7CC-4AE2-978A-28690D7CF9CC}"/>
    <cellStyle name="Normal 3 5 2 6 2 3 3" xfId="4293" xr:uid="{7AB5817F-C148-41AB-8BF3-23C120B2BE32}"/>
    <cellStyle name="Normal 3 5 2 6 2 4" xfId="1917" xr:uid="{8A4B2CA9-4EA4-4C46-BE24-9323ED0EEF22}"/>
    <cellStyle name="Normal 3 5 2 6 2 4 2" xfId="5085" xr:uid="{5CA679BD-2FF5-492F-A756-FEDEFD789441}"/>
    <cellStyle name="Normal 3 5 2 6 2 5" xfId="3501" xr:uid="{CC361D7A-65A1-4671-BE35-80DBA7D2ECDC}"/>
    <cellStyle name="Normal 3 5 2 6 3" xfId="531" xr:uid="{C5F5D874-2835-4635-BD66-6A40116D8B37}"/>
    <cellStyle name="Normal 3 5 2 6 3 2" xfId="1323" xr:uid="{06D65FC6-D88F-480A-B4CB-848390F6AC9E}"/>
    <cellStyle name="Normal 3 5 2 6 3 2 2" xfId="2907" xr:uid="{91651983-DCE8-466A-838C-F4EB00C47791}"/>
    <cellStyle name="Normal 3 5 2 6 3 2 2 2" xfId="6075" xr:uid="{76E87F8E-935E-4BD7-9249-7F964AFA5B00}"/>
    <cellStyle name="Normal 3 5 2 6 3 2 3" xfId="4491" xr:uid="{0BEC692B-EBF8-4D6D-BBB7-D78D7A135D78}"/>
    <cellStyle name="Normal 3 5 2 6 3 3" xfId="2115" xr:uid="{1EB54735-04E9-4703-9A3D-E4A230C84478}"/>
    <cellStyle name="Normal 3 5 2 6 3 3 2" xfId="5283" xr:uid="{5620C970-594F-401D-A343-CF4964D448E1}"/>
    <cellStyle name="Normal 3 5 2 6 3 4" xfId="3699" xr:uid="{0235B747-D84F-4399-8A08-4812B14CF0B4}"/>
    <cellStyle name="Normal 3 5 2 6 4" xfId="927" xr:uid="{2A8A1268-4F3B-4CF8-82BE-AFC6B69481DD}"/>
    <cellStyle name="Normal 3 5 2 6 4 2" xfId="2511" xr:uid="{9885A230-2422-4E0F-920E-594BE93B7928}"/>
    <cellStyle name="Normal 3 5 2 6 4 2 2" xfId="5679" xr:uid="{F1B0D300-01F5-4ABE-80BE-C7AEF71836A3}"/>
    <cellStyle name="Normal 3 5 2 6 4 3" xfId="4095" xr:uid="{2CA0B510-044D-4DCF-94E9-D53D24AE422F}"/>
    <cellStyle name="Normal 3 5 2 6 5" xfId="1719" xr:uid="{5C89F6CB-0765-4AC0-8772-AA0D46CAE537}"/>
    <cellStyle name="Normal 3 5 2 6 5 2" xfId="4887" xr:uid="{1ED4E6E1-0A15-4AE9-A23F-DE549E3291B9}"/>
    <cellStyle name="Normal 3 5 2 6 6" xfId="3303" xr:uid="{CD9096AA-91CA-406F-A6BC-B2A22BB0BDA5}"/>
    <cellStyle name="Normal 3 5 2 7" xfId="234" xr:uid="{1C732B6B-3ED7-46AC-96B7-7C681F6326AC}"/>
    <cellStyle name="Normal 3 5 2 7 2" xfId="630" xr:uid="{8178E1B6-5167-47B0-B6A7-DA1DEC55AE31}"/>
    <cellStyle name="Normal 3 5 2 7 2 2" xfId="1422" xr:uid="{1E1E173A-6091-4959-8D61-84497C41D29E}"/>
    <cellStyle name="Normal 3 5 2 7 2 2 2" xfId="3006" xr:uid="{0B2EC093-D278-4D47-A229-D5A4B85C6F06}"/>
    <cellStyle name="Normal 3 5 2 7 2 2 2 2" xfId="6174" xr:uid="{7DACE375-F679-4A15-B19E-82F057CCFD10}"/>
    <cellStyle name="Normal 3 5 2 7 2 2 3" xfId="4590" xr:uid="{BA55E5E4-7E80-4C77-8B90-F2D4120C5CE4}"/>
    <cellStyle name="Normal 3 5 2 7 2 3" xfId="2214" xr:uid="{7CBB4960-09AD-4FF8-B25F-1CF1413E2972}"/>
    <cellStyle name="Normal 3 5 2 7 2 3 2" xfId="5382" xr:uid="{66D3FD53-C707-4ED1-9BF4-1971B8E8D85D}"/>
    <cellStyle name="Normal 3 5 2 7 2 4" xfId="3798" xr:uid="{CD4EFAF2-DDBB-43A8-A74B-7E22C2A02A3D}"/>
    <cellStyle name="Normal 3 5 2 7 3" xfId="1026" xr:uid="{F86FC9EE-7DD1-4CBE-BDB6-33FE287A8B0D}"/>
    <cellStyle name="Normal 3 5 2 7 3 2" xfId="2610" xr:uid="{582388D6-88A9-47F1-9175-DBCF3E6777BB}"/>
    <cellStyle name="Normal 3 5 2 7 3 2 2" xfId="5778" xr:uid="{8521834B-BD3D-447F-896A-462B09CAEE6A}"/>
    <cellStyle name="Normal 3 5 2 7 3 3" xfId="4194" xr:uid="{326F5A76-AAFE-4C61-A7FA-1C3C36DF6281}"/>
    <cellStyle name="Normal 3 5 2 7 4" xfId="1818" xr:uid="{B4C686A0-556F-4F6F-A318-86EE32E7592B}"/>
    <cellStyle name="Normal 3 5 2 7 4 2" xfId="4986" xr:uid="{BDD97A16-B8A4-4E34-9186-6AD9AE688E55}"/>
    <cellStyle name="Normal 3 5 2 7 5" xfId="3402" xr:uid="{A8D404F1-80B0-4A75-815D-F30B26E68D7B}"/>
    <cellStyle name="Normal 3 5 2 8" xfId="432" xr:uid="{7475C836-F19A-4FD9-8420-F3B40E20A730}"/>
    <cellStyle name="Normal 3 5 2 8 2" xfId="1224" xr:uid="{2B3F7EF5-45C0-49C2-9918-87A596CC84CB}"/>
    <cellStyle name="Normal 3 5 2 8 2 2" xfId="2808" xr:uid="{8269AD5B-3A13-4F72-B567-05E6667AD1DB}"/>
    <cellStyle name="Normal 3 5 2 8 2 2 2" xfId="5976" xr:uid="{7587DE2B-0876-4681-B25B-00772CCD273B}"/>
    <cellStyle name="Normal 3 5 2 8 2 3" xfId="4392" xr:uid="{129D4E49-3C11-4315-B709-49D5E9A10F59}"/>
    <cellStyle name="Normal 3 5 2 8 3" xfId="2016" xr:uid="{2B5C1286-D7DC-443A-8D0A-32EEB0FAE542}"/>
    <cellStyle name="Normal 3 5 2 8 3 2" xfId="5184" xr:uid="{194E3782-11D1-4C0A-B320-424F303181F6}"/>
    <cellStyle name="Normal 3 5 2 8 4" xfId="3600" xr:uid="{7573620B-605D-4EF1-BE24-651F02C3D84A}"/>
    <cellStyle name="Normal 3 5 2 9" xfId="828" xr:uid="{1F113B29-3648-405B-8BB7-68FD88D1CC45}"/>
    <cellStyle name="Normal 3 5 2 9 2" xfId="2412" xr:uid="{89D067CD-04A2-48EC-A5FA-F4B567CC25F0}"/>
    <cellStyle name="Normal 3 5 2 9 2 2" xfId="5580" xr:uid="{22C773BD-F278-40DE-A741-35A6FE00F4DB}"/>
    <cellStyle name="Normal 3 5 2 9 3" xfId="3996" xr:uid="{47F75311-5405-4F50-8349-4858521E85B9}"/>
    <cellStyle name="Normal 3 5 3" xfId="37" xr:uid="{00000000-0005-0000-0000-00007B000000}"/>
    <cellStyle name="Normal 3 5 3 10" xfId="3205" xr:uid="{C1705E6C-D5B2-4F29-8A2D-1B007B2640EB}"/>
    <cellStyle name="Normal 3 5 3 2" xfId="57" xr:uid="{00000000-0005-0000-0000-00007C000000}"/>
    <cellStyle name="Normal 3 5 3 2 10" xfId="3225" xr:uid="{2876BA80-5562-47ED-876A-CD43BDB9D243}"/>
    <cellStyle name="Normal 3 5 3 2 2" xfId="84" xr:uid="{00000000-0005-0000-0000-00007D000000}"/>
    <cellStyle name="Normal 3 5 3 2 2 2" xfId="110" xr:uid="{00000000-0005-0000-0000-00007E000000}"/>
    <cellStyle name="Normal 3 5 3 2 2 2 2" xfId="209" xr:uid="{00000000-0005-0000-0000-00007F000000}"/>
    <cellStyle name="Normal 3 5 3 2 2 2 2 2" xfId="407" xr:uid="{EABD9EAB-3F81-41CA-AACE-B9A629C83670}"/>
    <cellStyle name="Normal 3 5 3 2 2 2 2 2 2" xfId="803" xr:uid="{5D60BC0F-68B0-46C2-9585-246380084703}"/>
    <cellStyle name="Normal 3 5 3 2 2 2 2 2 2 2" xfId="1595" xr:uid="{95EBCC7A-7AAC-487B-A328-D5136D365775}"/>
    <cellStyle name="Normal 3 5 3 2 2 2 2 2 2 2 2" xfId="3179" xr:uid="{25BC7FC0-E19A-4973-9F42-3550660008C2}"/>
    <cellStyle name="Normal 3 5 3 2 2 2 2 2 2 2 2 2" xfId="6347" xr:uid="{0A054D8B-416B-433E-AC5D-130348D82C0C}"/>
    <cellStyle name="Normal 3 5 3 2 2 2 2 2 2 2 3" xfId="4763" xr:uid="{54BE4E92-2442-4965-9F78-3C81776343FE}"/>
    <cellStyle name="Normal 3 5 3 2 2 2 2 2 2 3" xfId="2387" xr:uid="{8969888C-DCDB-4D12-88E8-F1659AD18A0B}"/>
    <cellStyle name="Normal 3 5 3 2 2 2 2 2 2 3 2" xfId="5555" xr:uid="{B1D2B184-19BE-40EB-ABD0-679B22C2CDC2}"/>
    <cellStyle name="Normal 3 5 3 2 2 2 2 2 2 4" xfId="3971" xr:uid="{C8930B9E-103D-4798-9176-0FA44F67EB6E}"/>
    <cellStyle name="Normal 3 5 3 2 2 2 2 2 3" xfId="1199" xr:uid="{2D3A2169-5FC5-4C13-AE3A-9126897E89A6}"/>
    <cellStyle name="Normal 3 5 3 2 2 2 2 2 3 2" xfId="2783" xr:uid="{98F795FC-0F0A-4BCB-860D-AF3349DAF450}"/>
    <cellStyle name="Normal 3 5 3 2 2 2 2 2 3 2 2" xfId="5951" xr:uid="{D611FD9F-5620-456B-AA84-328C0102CA51}"/>
    <cellStyle name="Normal 3 5 3 2 2 2 2 2 3 3" xfId="4367" xr:uid="{8F46768D-73BA-49BE-9DD7-D22A590FF349}"/>
    <cellStyle name="Normal 3 5 3 2 2 2 2 2 4" xfId="1991" xr:uid="{82FCC3B4-A90F-40E2-B139-A2D9C2F26BB8}"/>
    <cellStyle name="Normal 3 5 3 2 2 2 2 2 4 2" xfId="5159" xr:uid="{E3E4B251-2752-4930-A277-26A44E6CBBD9}"/>
    <cellStyle name="Normal 3 5 3 2 2 2 2 2 5" xfId="3575" xr:uid="{54A3B540-D275-4D5F-A35F-A4C6C50B101F}"/>
    <cellStyle name="Normal 3 5 3 2 2 2 2 3" xfId="605" xr:uid="{732A2175-CF67-486E-BC0E-E8E793BBCCF1}"/>
    <cellStyle name="Normal 3 5 3 2 2 2 2 3 2" xfId="1397" xr:uid="{DE481435-A45A-4DB5-A34F-D977D99E0D4F}"/>
    <cellStyle name="Normal 3 5 3 2 2 2 2 3 2 2" xfId="2981" xr:uid="{BCF3E082-276B-4CAC-BBC1-9155E40713BB}"/>
    <cellStyle name="Normal 3 5 3 2 2 2 2 3 2 2 2" xfId="6149" xr:uid="{B32E4F96-362A-40A1-A8D3-D880CA953938}"/>
    <cellStyle name="Normal 3 5 3 2 2 2 2 3 2 3" xfId="4565" xr:uid="{F27157F3-F448-4906-9289-79A0C189F6D3}"/>
    <cellStyle name="Normal 3 5 3 2 2 2 2 3 3" xfId="2189" xr:uid="{5CC2E937-DFCC-46F7-BF0C-5A29C2BDF52C}"/>
    <cellStyle name="Normal 3 5 3 2 2 2 2 3 3 2" xfId="5357" xr:uid="{84246343-AC31-4A74-9CE4-8562DC4C2724}"/>
    <cellStyle name="Normal 3 5 3 2 2 2 2 3 4" xfId="3773" xr:uid="{A8398CCB-F149-4830-949F-7713E78CCE17}"/>
    <cellStyle name="Normal 3 5 3 2 2 2 2 4" xfId="1001" xr:uid="{8EC49FD3-9910-4F52-BC73-E6B9E7032459}"/>
    <cellStyle name="Normal 3 5 3 2 2 2 2 4 2" xfId="2585" xr:uid="{C889BD01-A84B-49A8-83C6-2C7199D78F76}"/>
    <cellStyle name="Normal 3 5 3 2 2 2 2 4 2 2" xfId="5753" xr:uid="{AD31BD17-9DF2-4519-8B5B-251BB579BBB3}"/>
    <cellStyle name="Normal 3 5 3 2 2 2 2 4 3" xfId="4169" xr:uid="{E1619655-DEA3-4B72-AC7D-D105E78C5A73}"/>
    <cellStyle name="Normal 3 5 3 2 2 2 2 5" xfId="1793" xr:uid="{8D0D733B-6837-4469-BF1D-CED934CBFB33}"/>
    <cellStyle name="Normal 3 5 3 2 2 2 2 5 2" xfId="4961" xr:uid="{B9916B74-AE01-4866-AAE9-8292FBB6F1E4}"/>
    <cellStyle name="Normal 3 5 3 2 2 2 2 6" xfId="3377" xr:uid="{59E8E7D5-66FA-4C90-9969-574C3CE3FB99}"/>
    <cellStyle name="Normal 3 5 3 2 2 2 3" xfId="308" xr:uid="{1A9EC57B-7043-4490-9EFF-9428E51D6072}"/>
    <cellStyle name="Normal 3 5 3 2 2 2 3 2" xfId="704" xr:uid="{CADD5600-1DE4-43E8-8FED-D3A18479F061}"/>
    <cellStyle name="Normal 3 5 3 2 2 2 3 2 2" xfId="1496" xr:uid="{B18EE7FB-D735-46B7-8E9A-C5B38BE485A4}"/>
    <cellStyle name="Normal 3 5 3 2 2 2 3 2 2 2" xfId="3080" xr:uid="{A31D7366-B62E-4E97-87B8-1F49A706356D}"/>
    <cellStyle name="Normal 3 5 3 2 2 2 3 2 2 2 2" xfId="6248" xr:uid="{19EA8FB9-3DFA-4A56-96BA-E25A32EDCDB5}"/>
    <cellStyle name="Normal 3 5 3 2 2 2 3 2 2 3" xfId="4664" xr:uid="{66502E03-CDC6-4506-8357-918919C9B126}"/>
    <cellStyle name="Normal 3 5 3 2 2 2 3 2 3" xfId="2288" xr:uid="{3289499C-ED35-4898-97AD-C73522727DE5}"/>
    <cellStyle name="Normal 3 5 3 2 2 2 3 2 3 2" xfId="5456" xr:uid="{BCACFBA4-3CD6-454A-8D90-A604C224EA00}"/>
    <cellStyle name="Normal 3 5 3 2 2 2 3 2 4" xfId="3872" xr:uid="{896BDD24-A307-4194-B805-13C4117E7037}"/>
    <cellStyle name="Normal 3 5 3 2 2 2 3 3" xfId="1100" xr:uid="{014BA1C4-7BAD-4E02-99AC-A1FD337B0403}"/>
    <cellStyle name="Normal 3 5 3 2 2 2 3 3 2" xfId="2684" xr:uid="{C2612519-591E-4FDC-980A-975C5FE2A847}"/>
    <cellStyle name="Normal 3 5 3 2 2 2 3 3 2 2" xfId="5852" xr:uid="{3D922F00-B32D-4C3A-B82A-BE9822C05428}"/>
    <cellStyle name="Normal 3 5 3 2 2 2 3 3 3" xfId="4268" xr:uid="{E355B83D-3CD1-4E13-86B8-13C341D0C631}"/>
    <cellStyle name="Normal 3 5 3 2 2 2 3 4" xfId="1892" xr:uid="{8FCD0B9F-6725-4037-9E58-232F12CA900F}"/>
    <cellStyle name="Normal 3 5 3 2 2 2 3 4 2" xfId="5060" xr:uid="{1A3BB76E-848A-43BD-906A-9A4744F6F89E}"/>
    <cellStyle name="Normal 3 5 3 2 2 2 3 5" xfId="3476" xr:uid="{8F77BB83-1E71-42E5-9FEF-2CB53C8E2CB3}"/>
    <cellStyle name="Normal 3 5 3 2 2 2 4" xfId="506" xr:uid="{BE6BB1B9-C1C5-4039-BE5C-F722FA0F3488}"/>
    <cellStyle name="Normal 3 5 3 2 2 2 4 2" xfId="1298" xr:uid="{CCEB0445-47CF-401F-BB0E-C1A6492C433A}"/>
    <cellStyle name="Normal 3 5 3 2 2 2 4 2 2" xfId="2882" xr:uid="{AEC8F733-DB08-4059-81EF-A857F020AAD5}"/>
    <cellStyle name="Normal 3 5 3 2 2 2 4 2 2 2" xfId="6050" xr:uid="{13D368B2-0121-462A-987F-CB29B20ECA73}"/>
    <cellStyle name="Normal 3 5 3 2 2 2 4 2 3" xfId="4466" xr:uid="{0AB89BB1-019B-422E-B50A-D8654825F401}"/>
    <cellStyle name="Normal 3 5 3 2 2 2 4 3" xfId="2090" xr:uid="{11FF2F71-635B-472E-9BC9-437FBAE5DD39}"/>
    <cellStyle name="Normal 3 5 3 2 2 2 4 3 2" xfId="5258" xr:uid="{7D3D11D3-4C2B-41A8-AF0B-EE5F5962B703}"/>
    <cellStyle name="Normal 3 5 3 2 2 2 4 4" xfId="3674" xr:uid="{73ACCBC7-2618-4658-9A65-6AEA7E965235}"/>
    <cellStyle name="Normal 3 5 3 2 2 2 5" xfId="902" xr:uid="{D96E3F6F-7C07-464B-8596-074387DB41A5}"/>
    <cellStyle name="Normal 3 5 3 2 2 2 5 2" xfId="2486" xr:uid="{078E81A7-A6AC-4D19-A935-E836DF3D9E56}"/>
    <cellStyle name="Normal 3 5 3 2 2 2 5 2 2" xfId="5654" xr:uid="{CED62F40-79F3-4CF4-AABF-3824B5711E96}"/>
    <cellStyle name="Normal 3 5 3 2 2 2 5 3" xfId="4070" xr:uid="{9AC2556D-DB4C-4431-B334-683FA6558625}"/>
    <cellStyle name="Normal 3 5 3 2 2 2 6" xfId="1694" xr:uid="{22718E5C-4D4D-4C5C-ADB7-292294F483ED}"/>
    <cellStyle name="Normal 3 5 3 2 2 2 6 2" xfId="4862" xr:uid="{CCF1F3E2-8053-4918-B090-5DCFDD0A1806}"/>
    <cellStyle name="Normal 3 5 3 2 2 2 7" xfId="3278" xr:uid="{85113202-7AD1-4A20-A6F4-54E861B751AF}"/>
    <cellStyle name="Normal 3 5 3 2 2 3" xfId="183" xr:uid="{00000000-0005-0000-0000-000080000000}"/>
    <cellStyle name="Normal 3 5 3 2 2 3 2" xfId="381" xr:uid="{B823121E-D3F5-4897-85B8-BAC32ED15BB6}"/>
    <cellStyle name="Normal 3 5 3 2 2 3 2 2" xfId="777" xr:uid="{9982BD44-A049-44C0-88F0-0403F5A0E794}"/>
    <cellStyle name="Normal 3 5 3 2 2 3 2 2 2" xfId="1569" xr:uid="{E1E944EE-12EC-418A-BC95-6BF1CD3C6009}"/>
    <cellStyle name="Normal 3 5 3 2 2 3 2 2 2 2" xfId="3153" xr:uid="{0DA29BB7-9D4A-44BE-AEA9-660FB64CC679}"/>
    <cellStyle name="Normal 3 5 3 2 2 3 2 2 2 2 2" xfId="6321" xr:uid="{00F28BFC-3F05-471A-883B-20522D3BE0E9}"/>
    <cellStyle name="Normal 3 5 3 2 2 3 2 2 2 3" xfId="4737" xr:uid="{E8974FEC-0D3E-4E00-84F1-7225E363F82C}"/>
    <cellStyle name="Normal 3 5 3 2 2 3 2 2 3" xfId="2361" xr:uid="{50B9E09C-0155-480B-9A5B-6F70377B9AC6}"/>
    <cellStyle name="Normal 3 5 3 2 2 3 2 2 3 2" xfId="5529" xr:uid="{BED48C18-41B6-4410-9A51-2F80E464DF37}"/>
    <cellStyle name="Normal 3 5 3 2 2 3 2 2 4" xfId="3945" xr:uid="{1609DE0E-F650-47C8-92C6-A1EBB8ADF58B}"/>
    <cellStyle name="Normal 3 5 3 2 2 3 2 3" xfId="1173" xr:uid="{ECA8D74C-A77F-4D22-AF9D-4949499CA612}"/>
    <cellStyle name="Normal 3 5 3 2 2 3 2 3 2" xfId="2757" xr:uid="{83E63BEF-D82C-48E4-9BA0-986C2207AB52}"/>
    <cellStyle name="Normal 3 5 3 2 2 3 2 3 2 2" xfId="5925" xr:uid="{C344A2AA-167C-479E-98B9-B272F26D1FB3}"/>
    <cellStyle name="Normal 3 5 3 2 2 3 2 3 3" xfId="4341" xr:uid="{4F46B46A-B957-4054-A50B-E8C4F7EDB37A}"/>
    <cellStyle name="Normal 3 5 3 2 2 3 2 4" xfId="1965" xr:uid="{EA4DD582-CA06-4E76-8DC7-5CB78B7130F1}"/>
    <cellStyle name="Normal 3 5 3 2 2 3 2 4 2" xfId="5133" xr:uid="{BDD51266-EFDA-4683-B87C-EB59B3AAF4D4}"/>
    <cellStyle name="Normal 3 5 3 2 2 3 2 5" xfId="3549" xr:uid="{45BD39F0-BBC3-4500-9402-033CED809812}"/>
    <cellStyle name="Normal 3 5 3 2 2 3 3" xfId="579" xr:uid="{2771BF18-E86F-4D8E-9EAC-1561B2B852EB}"/>
    <cellStyle name="Normal 3 5 3 2 2 3 3 2" xfId="1371" xr:uid="{EBCCAC7C-D055-4B69-828D-8971B480F406}"/>
    <cellStyle name="Normal 3 5 3 2 2 3 3 2 2" xfId="2955" xr:uid="{5306634E-E9CF-4565-94BB-6E01B8DF8377}"/>
    <cellStyle name="Normal 3 5 3 2 2 3 3 2 2 2" xfId="6123" xr:uid="{35503CF0-75D2-471C-A1D7-D5BB097D2149}"/>
    <cellStyle name="Normal 3 5 3 2 2 3 3 2 3" xfId="4539" xr:uid="{72ACC695-4506-4FE5-BF0A-AA6B46E6CC18}"/>
    <cellStyle name="Normal 3 5 3 2 2 3 3 3" xfId="2163" xr:uid="{C2E3DA9B-26DA-4405-95A5-2B6FDA0BE7E9}"/>
    <cellStyle name="Normal 3 5 3 2 2 3 3 3 2" xfId="5331" xr:uid="{2A8EB446-9D81-4F4C-9813-23568DE068C8}"/>
    <cellStyle name="Normal 3 5 3 2 2 3 3 4" xfId="3747" xr:uid="{9807C959-5863-47C2-8ABB-7275DE9A3F56}"/>
    <cellStyle name="Normal 3 5 3 2 2 3 4" xfId="975" xr:uid="{8901A85C-5C91-4455-8FB4-B632222B8FF2}"/>
    <cellStyle name="Normal 3 5 3 2 2 3 4 2" xfId="2559" xr:uid="{36B8D4E6-99AC-4054-833D-00D7435910C1}"/>
    <cellStyle name="Normal 3 5 3 2 2 3 4 2 2" xfId="5727" xr:uid="{73297474-2B22-443D-AC72-11EC6CFA7038}"/>
    <cellStyle name="Normal 3 5 3 2 2 3 4 3" xfId="4143" xr:uid="{42CF7CA6-E5E4-4A10-9F04-759EE1759830}"/>
    <cellStyle name="Normal 3 5 3 2 2 3 5" xfId="1767" xr:uid="{468E42FD-7E56-4124-A8B6-59CB92DEE607}"/>
    <cellStyle name="Normal 3 5 3 2 2 3 5 2" xfId="4935" xr:uid="{80AFF678-0F2C-4633-BAA3-8A5529DC2B47}"/>
    <cellStyle name="Normal 3 5 3 2 2 3 6" xfId="3351" xr:uid="{C6349C85-2937-4F0D-A140-F0709A79247C}"/>
    <cellStyle name="Normal 3 5 3 2 2 4" xfId="282" xr:uid="{33C0DC99-C183-49B4-B850-5A9183D2F3BB}"/>
    <cellStyle name="Normal 3 5 3 2 2 4 2" xfId="678" xr:uid="{7DF7ABFA-9F4B-4DEE-A1EB-6D5031971CF9}"/>
    <cellStyle name="Normal 3 5 3 2 2 4 2 2" xfId="1470" xr:uid="{F80F367C-BDD1-4295-8919-DE16E151C028}"/>
    <cellStyle name="Normal 3 5 3 2 2 4 2 2 2" xfId="3054" xr:uid="{B61D5B03-1EAB-49C4-85B1-F465069B6B7F}"/>
    <cellStyle name="Normal 3 5 3 2 2 4 2 2 2 2" xfId="6222" xr:uid="{458C591C-4FDA-466F-AF3F-11AFCA0A1000}"/>
    <cellStyle name="Normal 3 5 3 2 2 4 2 2 3" xfId="4638" xr:uid="{318DB73A-8EBB-4D22-8D62-DE0398870F6F}"/>
    <cellStyle name="Normal 3 5 3 2 2 4 2 3" xfId="2262" xr:uid="{E525EE9F-882A-49D6-9EAD-A973D57B5206}"/>
    <cellStyle name="Normal 3 5 3 2 2 4 2 3 2" xfId="5430" xr:uid="{B5D117F5-1754-4600-8586-9172D74852E5}"/>
    <cellStyle name="Normal 3 5 3 2 2 4 2 4" xfId="3846" xr:uid="{FE04577D-7F73-40AB-9BB2-91A99D62C714}"/>
    <cellStyle name="Normal 3 5 3 2 2 4 3" xfId="1074" xr:uid="{ABA4001A-79AD-40A7-82FD-7D455B68E304}"/>
    <cellStyle name="Normal 3 5 3 2 2 4 3 2" xfId="2658" xr:uid="{E11D0F46-EB74-4D11-9398-60C0B6D791BA}"/>
    <cellStyle name="Normal 3 5 3 2 2 4 3 2 2" xfId="5826" xr:uid="{B6916630-B5F8-4BBB-BDEE-4F40AA992053}"/>
    <cellStyle name="Normal 3 5 3 2 2 4 3 3" xfId="4242" xr:uid="{EE116582-03AE-407C-ADFE-D1A11A5F611A}"/>
    <cellStyle name="Normal 3 5 3 2 2 4 4" xfId="1866" xr:uid="{A0B72CC3-A3CD-40D3-864A-EB842335A6D6}"/>
    <cellStyle name="Normal 3 5 3 2 2 4 4 2" xfId="5034" xr:uid="{2C9AD509-8CF5-4557-8FF7-337ADA4E8003}"/>
    <cellStyle name="Normal 3 5 3 2 2 4 5" xfId="3450" xr:uid="{70109188-970E-498F-9047-9F9D6D7F0D51}"/>
    <cellStyle name="Normal 3 5 3 2 2 5" xfId="480" xr:uid="{F9507C66-377C-42A6-9DBF-117563E2403E}"/>
    <cellStyle name="Normal 3 5 3 2 2 5 2" xfId="1272" xr:uid="{DC03D96C-1FC2-481C-A0DB-5E9E342EF211}"/>
    <cellStyle name="Normal 3 5 3 2 2 5 2 2" xfId="2856" xr:uid="{EC263D63-DD78-4DC8-A671-5A1B4F8441B7}"/>
    <cellStyle name="Normal 3 5 3 2 2 5 2 2 2" xfId="6024" xr:uid="{108DE463-0052-4A93-9933-B8FA7295F28B}"/>
    <cellStyle name="Normal 3 5 3 2 2 5 2 3" xfId="4440" xr:uid="{ADA55A06-0096-4051-8E1C-6A32ADB54847}"/>
    <cellStyle name="Normal 3 5 3 2 2 5 3" xfId="2064" xr:uid="{E5E20B01-C8AA-440C-A6F2-E59A0C2B8B61}"/>
    <cellStyle name="Normal 3 5 3 2 2 5 3 2" xfId="5232" xr:uid="{73844D17-FE59-44E9-9B8B-B288052FABA0}"/>
    <cellStyle name="Normal 3 5 3 2 2 5 4" xfId="3648" xr:uid="{4722D638-CF88-4901-AE21-4E8A4CCBD375}"/>
    <cellStyle name="Normal 3 5 3 2 2 6" xfId="876" xr:uid="{6AF944C9-2A92-42AB-99C8-72B7A60450E4}"/>
    <cellStyle name="Normal 3 5 3 2 2 6 2" xfId="2460" xr:uid="{463B53B3-7371-4B5B-A43B-08326906F55A}"/>
    <cellStyle name="Normal 3 5 3 2 2 6 2 2" xfId="5628" xr:uid="{61E6A7D5-828C-460B-8C1F-639E5CA5A192}"/>
    <cellStyle name="Normal 3 5 3 2 2 6 3" xfId="4044" xr:uid="{F8A560C7-D7D6-4C4F-A729-7E2AB8F2E456}"/>
    <cellStyle name="Normal 3 5 3 2 2 7" xfId="1668" xr:uid="{0FA17A84-FE94-42A9-B4F9-4D5C3136057C}"/>
    <cellStyle name="Normal 3 5 3 2 2 7 2" xfId="4836" xr:uid="{BFB81A3F-0396-43E1-B70E-70D873540742}"/>
    <cellStyle name="Normal 3 5 3 2 2 8" xfId="3252" xr:uid="{65958780-1583-42F6-B4FF-C77410D9F66D}"/>
    <cellStyle name="Normal 3 5 3 2 3" xfId="81" xr:uid="{00000000-0005-0000-0000-000081000000}"/>
    <cellStyle name="Normal 3 5 3 2 3 2" xfId="180" xr:uid="{00000000-0005-0000-0000-000082000000}"/>
    <cellStyle name="Normal 3 5 3 2 3 2 2" xfId="378" xr:uid="{A02365F9-AB4A-4465-A975-AFA321AFFAC7}"/>
    <cellStyle name="Normal 3 5 3 2 3 2 2 2" xfId="774" xr:uid="{FC0B2C30-5CBF-4898-9569-1D17E328C5DC}"/>
    <cellStyle name="Normal 3 5 3 2 3 2 2 2 2" xfId="1566" xr:uid="{C895106A-4095-46D4-B241-EBCC477025FA}"/>
    <cellStyle name="Normal 3 5 3 2 3 2 2 2 2 2" xfId="3150" xr:uid="{A500C9F7-543C-4504-96B0-F07810845F07}"/>
    <cellStyle name="Normal 3 5 3 2 3 2 2 2 2 2 2" xfId="6318" xr:uid="{CE7F1F64-4B7A-4876-8E86-AF8F48436A30}"/>
    <cellStyle name="Normal 3 5 3 2 3 2 2 2 2 3" xfId="4734" xr:uid="{409350D5-C4BC-4578-BD3E-59B9AA9F2242}"/>
    <cellStyle name="Normal 3 5 3 2 3 2 2 2 3" xfId="2358" xr:uid="{CC2FC1FA-DBE3-4D54-A296-FDFE3921D48F}"/>
    <cellStyle name="Normal 3 5 3 2 3 2 2 2 3 2" xfId="5526" xr:uid="{EC4FEC86-0290-450F-8509-372AA87ECDB0}"/>
    <cellStyle name="Normal 3 5 3 2 3 2 2 2 4" xfId="3942" xr:uid="{E8CF3DFB-838B-491A-8471-BB6C3E24C498}"/>
    <cellStyle name="Normal 3 5 3 2 3 2 2 3" xfId="1170" xr:uid="{6F39EFBC-65E1-4DF3-8B55-ABF767C8F0F6}"/>
    <cellStyle name="Normal 3 5 3 2 3 2 2 3 2" xfId="2754" xr:uid="{0DF21F29-04E9-47FE-A781-09412B0A756A}"/>
    <cellStyle name="Normal 3 5 3 2 3 2 2 3 2 2" xfId="5922" xr:uid="{FC38A16E-AD42-4112-A6C1-56BFBB22B550}"/>
    <cellStyle name="Normal 3 5 3 2 3 2 2 3 3" xfId="4338" xr:uid="{A0489CFD-0D3A-46A7-BF11-C051408A8BDF}"/>
    <cellStyle name="Normal 3 5 3 2 3 2 2 4" xfId="1962" xr:uid="{0C24DB33-797D-4767-8A94-9545F40748DF}"/>
    <cellStyle name="Normal 3 5 3 2 3 2 2 4 2" xfId="5130" xr:uid="{11B31F0D-DEC2-4B80-9BF7-3E895D12E9E2}"/>
    <cellStyle name="Normal 3 5 3 2 3 2 2 5" xfId="3546" xr:uid="{17597CE6-B66C-41B0-97A9-D1652D70D6C3}"/>
    <cellStyle name="Normal 3 5 3 2 3 2 3" xfId="576" xr:uid="{BA8B08F7-F7A9-48F9-A0A3-748F2A0CEFEB}"/>
    <cellStyle name="Normal 3 5 3 2 3 2 3 2" xfId="1368" xr:uid="{3203E73A-13D5-497E-9ACC-3CE4705AEDBC}"/>
    <cellStyle name="Normal 3 5 3 2 3 2 3 2 2" xfId="2952" xr:uid="{220DE077-6A48-4919-891F-DAE40110DD80}"/>
    <cellStyle name="Normal 3 5 3 2 3 2 3 2 2 2" xfId="6120" xr:uid="{477D5369-47D9-4F7B-BF69-BAD80722779A}"/>
    <cellStyle name="Normal 3 5 3 2 3 2 3 2 3" xfId="4536" xr:uid="{11B6A9A2-0965-45AB-AF07-9EB15E9BF647}"/>
    <cellStyle name="Normal 3 5 3 2 3 2 3 3" xfId="2160" xr:uid="{99832142-AC3E-4E1F-99DB-5F4986C97B75}"/>
    <cellStyle name="Normal 3 5 3 2 3 2 3 3 2" xfId="5328" xr:uid="{B1760AB5-F740-4637-8500-D3E1A254FEFC}"/>
    <cellStyle name="Normal 3 5 3 2 3 2 3 4" xfId="3744" xr:uid="{7ED1A24E-754D-4409-8FA9-FDB35AF1EBD4}"/>
    <cellStyle name="Normal 3 5 3 2 3 2 4" xfId="972" xr:uid="{414DA269-5B93-4F4A-982C-A3E8877370EB}"/>
    <cellStyle name="Normal 3 5 3 2 3 2 4 2" xfId="2556" xr:uid="{B747DDB1-4C98-41B5-9F44-2DD092205F0B}"/>
    <cellStyle name="Normal 3 5 3 2 3 2 4 2 2" xfId="5724" xr:uid="{6ADAF740-31FA-4DE2-953A-4571B1170C66}"/>
    <cellStyle name="Normal 3 5 3 2 3 2 4 3" xfId="4140" xr:uid="{4310BEFB-D5F5-4A85-AF9F-2E74DDA786FD}"/>
    <cellStyle name="Normal 3 5 3 2 3 2 5" xfId="1764" xr:uid="{BA4B747D-5181-4132-AE4E-498A86298989}"/>
    <cellStyle name="Normal 3 5 3 2 3 2 5 2" xfId="4932" xr:uid="{D3076A59-8657-4521-9624-30AD6F76F377}"/>
    <cellStyle name="Normal 3 5 3 2 3 2 6" xfId="3348" xr:uid="{B4EDB65E-0241-4B65-97CC-2BD26A3568F0}"/>
    <cellStyle name="Normal 3 5 3 2 3 3" xfId="279" xr:uid="{344083BA-9D3A-4921-934F-7036AFC9162F}"/>
    <cellStyle name="Normal 3 5 3 2 3 3 2" xfId="675" xr:uid="{465A4AF5-3DA3-4051-8575-79DFC1B84F9A}"/>
    <cellStyle name="Normal 3 5 3 2 3 3 2 2" xfId="1467" xr:uid="{F650E0F3-5863-4FEB-9ED9-82CB0D781C14}"/>
    <cellStyle name="Normal 3 5 3 2 3 3 2 2 2" xfId="3051" xr:uid="{F1F1073E-8369-480D-A793-A1C0310E6A95}"/>
    <cellStyle name="Normal 3 5 3 2 3 3 2 2 2 2" xfId="6219" xr:uid="{97A84EDE-0469-4013-B6C1-0DC4B05C8B3D}"/>
    <cellStyle name="Normal 3 5 3 2 3 3 2 2 3" xfId="4635" xr:uid="{25CAD5BB-3466-47B1-BAC7-972A4945DA48}"/>
    <cellStyle name="Normal 3 5 3 2 3 3 2 3" xfId="2259" xr:uid="{222DB0A1-2489-439A-B67B-820F211A2B69}"/>
    <cellStyle name="Normal 3 5 3 2 3 3 2 3 2" xfId="5427" xr:uid="{FF36F64E-4C42-46C6-972C-7BF44579CC13}"/>
    <cellStyle name="Normal 3 5 3 2 3 3 2 4" xfId="3843" xr:uid="{E9CC0979-0BFF-476C-B1C8-55C311B026ED}"/>
    <cellStyle name="Normal 3 5 3 2 3 3 3" xfId="1071" xr:uid="{DD33C3B1-9647-4851-833C-D33CAEECA049}"/>
    <cellStyle name="Normal 3 5 3 2 3 3 3 2" xfId="2655" xr:uid="{90B9ECDF-0AA7-4E42-AE4B-6C9D8FF390D3}"/>
    <cellStyle name="Normal 3 5 3 2 3 3 3 2 2" xfId="5823" xr:uid="{5DC2785B-4250-41A2-A5A0-4ECAEF98AAC5}"/>
    <cellStyle name="Normal 3 5 3 2 3 3 3 3" xfId="4239" xr:uid="{62EF62CD-1BC2-46FA-900D-362C9134272A}"/>
    <cellStyle name="Normal 3 5 3 2 3 3 4" xfId="1863" xr:uid="{70102DA6-DAD4-41FC-ADEA-ACFEA97D995B}"/>
    <cellStyle name="Normal 3 5 3 2 3 3 4 2" xfId="5031" xr:uid="{E70E534B-5A7E-4A76-B12A-98C3D7F209F2}"/>
    <cellStyle name="Normal 3 5 3 2 3 3 5" xfId="3447" xr:uid="{11E77A15-ED11-4940-AEC3-4E0582002629}"/>
    <cellStyle name="Normal 3 5 3 2 3 4" xfId="477" xr:uid="{AFF6F392-FAB1-45F3-ACC2-B5F277A75115}"/>
    <cellStyle name="Normal 3 5 3 2 3 4 2" xfId="1269" xr:uid="{DF43C1B7-7A0B-4875-94AE-7A19BB0B22E7}"/>
    <cellStyle name="Normal 3 5 3 2 3 4 2 2" xfId="2853" xr:uid="{AA404C8A-D71A-432D-B86F-AB2A31CBCA33}"/>
    <cellStyle name="Normal 3 5 3 2 3 4 2 2 2" xfId="6021" xr:uid="{A53A0935-E5F5-458E-BD5A-0A233EB8D611}"/>
    <cellStyle name="Normal 3 5 3 2 3 4 2 3" xfId="4437" xr:uid="{05070719-994C-4C61-AD1F-E1DF4A803842}"/>
    <cellStyle name="Normal 3 5 3 2 3 4 3" xfId="2061" xr:uid="{F2E3A416-3B05-4536-AEFA-0A3EFE0C429C}"/>
    <cellStyle name="Normal 3 5 3 2 3 4 3 2" xfId="5229" xr:uid="{9ACAA47B-B50A-4722-A4FE-A248CDBB447C}"/>
    <cellStyle name="Normal 3 5 3 2 3 4 4" xfId="3645" xr:uid="{F588C94E-B902-4E01-8C0D-527610A96F2A}"/>
    <cellStyle name="Normal 3 5 3 2 3 5" xfId="873" xr:uid="{E2BD3354-3CCD-42A8-9FAC-38BE3ADF57BE}"/>
    <cellStyle name="Normal 3 5 3 2 3 5 2" xfId="2457" xr:uid="{E6B12B5D-A2D4-41BA-86AE-030C7BD5B305}"/>
    <cellStyle name="Normal 3 5 3 2 3 5 2 2" xfId="5625" xr:uid="{6CA80059-07BE-42E4-8363-C88379018CA1}"/>
    <cellStyle name="Normal 3 5 3 2 3 5 3" xfId="4041" xr:uid="{DBF2AE5C-F5B0-4F2C-A773-4DE3815C2E0E}"/>
    <cellStyle name="Normal 3 5 3 2 3 6" xfId="1665" xr:uid="{8F274EB8-868C-460C-BB3C-1F6646687689}"/>
    <cellStyle name="Normal 3 5 3 2 3 6 2" xfId="4833" xr:uid="{C27BC9FB-A1AC-4F95-965F-D21569579259}"/>
    <cellStyle name="Normal 3 5 3 2 3 7" xfId="3249" xr:uid="{EA67258D-7B1A-4007-BBD3-E04BA04B8C5B}"/>
    <cellStyle name="Normal 3 5 3 2 4" xfId="107" xr:uid="{00000000-0005-0000-0000-000083000000}"/>
    <cellStyle name="Normal 3 5 3 2 4 2" xfId="206" xr:uid="{00000000-0005-0000-0000-000084000000}"/>
    <cellStyle name="Normal 3 5 3 2 4 2 2" xfId="404" xr:uid="{20ED9497-EA4F-45D1-A297-6978E98E11F1}"/>
    <cellStyle name="Normal 3 5 3 2 4 2 2 2" xfId="800" xr:uid="{C0ADBBE3-2C72-414F-9064-5392D23F83CC}"/>
    <cellStyle name="Normal 3 5 3 2 4 2 2 2 2" xfId="1592" xr:uid="{CC0EE6EC-E9CA-44E1-AF40-F64B1BED4091}"/>
    <cellStyle name="Normal 3 5 3 2 4 2 2 2 2 2" xfId="3176" xr:uid="{EF583A23-EA98-4E86-86B7-48273A0DA50C}"/>
    <cellStyle name="Normal 3 5 3 2 4 2 2 2 2 2 2" xfId="6344" xr:uid="{241735B4-5350-4274-9A9F-1BC90605D8AB}"/>
    <cellStyle name="Normal 3 5 3 2 4 2 2 2 2 3" xfId="4760" xr:uid="{FE4CF270-EE4F-4FE1-A541-DEE2822DDD4E}"/>
    <cellStyle name="Normal 3 5 3 2 4 2 2 2 3" xfId="2384" xr:uid="{3747897A-9828-4911-9C1A-0E5D18452C75}"/>
    <cellStyle name="Normal 3 5 3 2 4 2 2 2 3 2" xfId="5552" xr:uid="{7AA92253-A5BB-46E6-8E25-79087B7E6DEB}"/>
    <cellStyle name="Normal 3 5 3 2 4 2 2 2 4" xfId="3968" xr:uid="{0C98B5ED-B489-47AC-8FBF-EA76FAA2A7A5}"/>
    <cellStyle name="Normal 3 5 3 2 4 2 2 3" xfId="1196" xr:uid="{CF0B4255-909D-4333-9C5D-3DD4EFD664DE}"/>
    <cellStyle name="Normal 3 5 3 2 4 2 2 3 2" xfId="2780" xr:uid="{7559E130-F4C6-4F05-81D4-6DB71108FB7F}"/>
    <cellStyle name="Normal 3 5 3 2 4 2 2 3 2 2" xfId="5948" xr:uid="{5E88B491-D0C8-46F7-AC3A-7043EB90AA50}"/>
    <cellStyle name="Normal 3 5 3 2 4 2 2 3 3" xfId="4364" xr:uid="{36E82842-209C-44F5-9F47-9A0FB71C979E}"/>
    <cellStyle name="Normal 3 5 3 2 4 2 2 4" xfId="1988" xr:uid="{E8683F6C-F629-4F5D-9EBF-BFCBD4B35A46}"/>
    <cellStyle name="Normal 3 5 3 2 4 2 2 4 2" xfId="5156" xr:uid="{9AAFA044-A52B-4A01-851F-251C1290915F}"/>
    <cellStyle name="Normal 3 5 3 2 4 2 2 5" xfId="3572" xr:uid="{8697309A-16DE-4A5D-84DE-29C009973446}"/>
    <cellStyle name="Normal 3 5 3 2 4 2 3" xfId="602" xr:uid="{842C2395-043C-42BE-A7A2-A94808F3678A}"/>
    <cellStyle name="Normal 3 5 3 2 4 2 3 2" xfId="1394" xr:uid="{A9A53F32-1E39-4A24-8E96-DB4A771B61AB}"/>
    <cellStyle name="Normal 3 5 3 2 4 2 3 2 2" xfId="2978" xr:uid="{7D18E121-A7BD-48E9-8C2C-38FD31918C78}"/>
    <cellStyle name="Normal 3 5 3 2 4 2 3 2 2 2" xfId="6146" xr:uid="{8400D46C-F2AB-464E-AE7A-AF02E889DC86}"/>
    <cellStyle name="Normal 3 5 3 2 4 2 3 2 3" xfId="4562" xr:uid="{6EFF9B12-A4D2-46D4-A1E9-5D3C4A441C4E}"/>
    <cellStyle name="Normal 3 5 3 2 4 2 3 3" xfId="2186" xr:uid="{980078C3-6A20-424E-AA92-C43B4927C13F}"/>
    <cellStyle name="Normal 3 5 3 2 4 2 3 3 2" xfId="5354" xr:uid="{824160F7-4C69-4DC8-9520-0EC5EDEAA84F}"/>
    <cellStyle name="Normal 3 5 3 2 4 2 3 4" xfId="3770" xr:uid="{975F4A7E-CACC-4C40-ABB9-8680B272FA27}"/>
    <cellStyle name="Normal 3 5 3 2 4 2 4" xfId="998" xr:uid="{5481C876-D9F1-428D-955E-1530C4903947}"/>
    <cellStyle name="Normal 3 5 3 2 4 2 4 2" xfId="2582" xr:uid="{91730838-5C65-4E0B-A10D-1BDACECA96E1}"/>
    <cellStyle name="Normal 3 5 3 2 4 2 4 2 2" xfId="5750" xr:uid="{B9EA1E6B-CDC9-4EE6-B169-1DC11BF48B3E}"/>
    <cellStyle name="Normal 3 5 3 2 4 2 4 3" xfId="4166" xr:uid="{F15760E3-9EAA-4D21-AA7A-AF1E7AEA692D}"/>
    <cellStyle name="Normal 3 5 3 2 4 2 5" xfId="1790" xr:uid="{17E9F5D8-BEBE-4E38-9DAB-73B717BC1D10}"/>
    <cellStyle name="Normal 3 5 3 2 4 2 5 2" xfId="4958" xr:uid="{52AD9B0C-6144-4D00-AD98-20B25B1705D0}"/>
    <cellStyle name="Normal 3 5 3 2 4 2 6" xfId="3374" xr:uid="{C6A8ADC7-AA9A-4D21-9C33-9B5591FD01D8}"/>
    <cellStyle name="Normal 3 5 3 2 4 3" xfId="305" xr:uid="{1D3D89C9-6963-42D7-95D5-8D63E9103CB0}"/>
    <cellStyle name="Normal 3 5 3 2 4 3 2" xfId="701" xr:uid="{7B445B91-CCFF-418C-87CF-1548D8DC60B2}"/>
    <cellStyle name="Normal 3 5 3 2 4 3 2 2" xfId="1493" xr:uid="{F8FCE2C0-52C0-476C-B40C-CA6541C0125F}"/>
    <cellStyle name="Normal 3 5 3 2 4 3 2 2 2" xfId="3077" xr:uid="{B8B087EB-4AC7-4A4B-9E6C-33EC19D1F5E3}"/>
    <cellStyle name="Normal 3 5 3 2 4 3 2 2 2 2" xfId="6245" xr:uid="{EE9685D1-CFBD-4E45-80FA-8A7E4D8356C5}"/>
    <cellStyle name="Normal 3 5 3 2 4 3 2 2 3" xfId="4661" xr:uid="{A2B0D259-B0AB-45C8-BA04-BB8E884F2716}"/>
    <cellStyle name="Normal 3 5 3 2 4 3 2 3" xfId="2285" xr:uid="{61CE8B6C-F624-4F25-BC76-542257861718}"/>
    <cellStyle name="Normal 3 5 3 2 4 3 2 3 2" xfId="5453" xr:uid="{BF9C50FC-DA8F-4238-B6AA-913C37F65274}"/>
    <cellStyle name="Normal 3 5 3 2 4 3 2 4" xfId="3869" xr:uid="{AAA1A1D9-136E-4D02-A5D4-80637D574C98}"/>
    <cellStyle name="Normal 3 5 3 2 4 3 3" xfId="1097" xr:uid="{C1342F34-A9BD-4632-807D-80AAE85EEEDA}"/>
    <cellStyle name="Normal 3 5 3 2 4 3 3 2" xfId="2681" xr:uid="{E2A34291-365F-4312-8E43-2FC2C13ECB19}"/>
    <cellStyle name="Normal 3 5 3 2 4 3 3 2 2" xfId="5849" xr:uid="{5BAD6A61-48FB-4ADC-8EAF-FD8FE99342D1}"/>
    <cellStyle name="Normal 3 5 3 2 4 3 3 3" xfId="4265" xr:uid="{4EDBDA50-9627-4007-8B54-63A08A471D11}"/>
    <cellStyle name="Normal 3 5 3 2 4 3 4" xfId="1889" xr:uid="{D826DC83-3C76-4377-9F73-30DFDBE25F6A}"/>
    <cellStyle name="Normal 3 5 3 2 4 3 4 2" xfId="5057" xr:uid="{B2778D45-301F-4D30-A95D-8FB930BB8716}"/>
    <cellStyle name="Normal 3 5 3 2 4 3 5" xfId="3473" xr:uid="{A3ECAA1E-0A46-44EF-AB3C-EE119D3BBA84}"/>
    <cellStyle name="Normal 3 5 3 2 4 4" xfId="503" xr:uid="{00A8F44B-3ED2-476C-B4A6-D41DDE4042B6}"/>
    <cellStyle name="Normal 3 5 3 2 4 4 2" xfId="1295" xr:uid="{CAE173EA-0088-4015-B70A-FF3A976AA33F}"/>
    <cellStyle name="Normal 3 5 3 2 4 4 2 2" xfId="2879" xr:uid="{DC6C8F03-24B1-4F70-A9E0-5641924678CA}"/>
    <cellStyle name="Normal 3 5 3 2 4 4 2 2 2" xfId="6047" xr:uid="{05FF1C50-8014-4484-BD23-0FF2980D3873}"/>
    <cellStyle name="Normal 3 5 3 2 4 4 2 3" xfId="4463" xr:uid="{068FC6EE-56E4-4C26-8131-FCD156F1B458}"/>
    <cellStyle name="Normal 3 5 3 2 4 4 3" xfId="2087" xr:uid="{2BD1CB9C-3DCC-449A-ADA8-61185FE2193D}"/>
    <cellStyle name="Normal 3 5 3 2 4 4 3 2" xfId="5255" xr:uid="{859FC7CD-3D48-45A9-B8BB-925BBD4692F5}"/>
    <cellStyle name="Normal 3 5 3 2 4 4 4" xfId="3671" xr:uid="{ED23F196-574E-48EB-B004-BC1A2C36D59A}"/>
    <cellStyle name="Normal 3 5 3 2 4 5" xfId="899" xr:uid="{9E572A72-2007-449E-B84A-B1931BA2EDA5}"/>
    <cellStyle name="Normal 3 5 3 2 4 5 2" xfId="2483" xr:uid="{3251AB6D-0A70-4855-B479-45B28CCFB8DF}"/>
    <cellStyle name="Normal 3 5 3 2 4 5 2 2" xfId="5651" xr:uid="{1EE04429-9B58-4C88-9DA0-7430F909A9E7}"/>
    <cellStyle name="Normal 3 5 3 2 4 5 3" xfId="4067" xr:uid="{16841BCC-AACF-436E-8C9A-B292EB20EBE1}"/>
    <cellStyle name="Normal 3 5 3 2 4 6" xfId="1691" xr:uid="{A4BD21D4-2E89-48D2-827A-31E85B0C6A16}"/>
    <cellStyle name="Normal 3 5 3 2 4 6 2" xfId="4859" xr:uid="{97FE6137-E038-4834-9A94-79CCFD8779C1}"/>
    <cellStyle name="Normal 3 5 3 2 4 7" xfId="3275" xr:uid="{2E8A8B7F-1399-46F4-B5D5-70FC54E7288D}"/>
    <cellStyle name="Normal 3 5 3 2 5" xfId="156" xr:uid="{00000000-0005-0000-0000-000085000000}"/>
    <cellStyle name="Normal 3 5 3 2 5 2" xfId="354" xr:uid="{183BD645-9FEA-480D-9CC8-1705DBABBD2B}"/>
    <cellStyle name="Normal 3 5 3 2 5 2 2" xfId="750" xr:uid="{EA3DE934-DCE1-4DB9-8DAA-02A08DCA32D2}"/>
    <cellStyle name="Normal 3 5 3 2 5 2 2 2" xfId="1542" xr:uid="{2A65AD7F-1598-4179-9F8A-83598C3A5B5B}"/>
    <cellStyle name="Normal 3 5 3 2 5 2 2 2 2" xfId="3126" xr:uid="{4363CB69-B91E-468C-97BA-1215D0A99CE2}"/>
    <cellStyle name="Normal 3 5 3 2 5 2 2 2 2 2" xfId="6294" xr:uid="{E90AC92F-9F64-4D4D-B450-914C73AA7C1B}"/>
    <cellStyle name="Normal 3 5 3 2 5 2 2 2 3" xfId="4710" xr:uid="{EF45FFB2-2EC1-4BEF-9BD8-D75B4B88C2B2}"/>
    <cellStyle name="Normal 3 5 3 2 5 2 2 3" xfId="2334" xr:uid="{8A240595-AD06-4BC0-8FD3-ABB08C0FB31B}"/>
    <cellStyle name="Normal 3 5 3 2 5 2 2 3 2" xfId="5502" xr:uid="{5E361CA7-ACB2-4865-86C5-31580D6827B9}"/>
    <cellStyle name="Normal 3 5 3 2 5 2 2 4" xfId="3918" xr:uid="{56E703B5-A056-4EBE-A667-70AE6579134B}"/>
    <cellStyle name="Normal 3 5 3 2 5 2 3" xfId="1146" xr:uid="{89BE5417-38B7-4F7F-88BF-8B1C58BD7853}"/>
    <cellStyle name="Normal 3 5 3 2 5 2 3 2" xfId="2730" xr:uid="{160751D5-4F61-4B1E-982D-4E5817848FE9}"/>
    <cellStyle name="Normal 3 5 3 2 5 2 3 2 2" xfId="5898" xr:uid="{85144503-96D7-46DA-B506-5D04F91DBD97}"/>
    <cellStyle name="Normal 3 5 3 2 5 2 3 3" xfId="4314" xr:uid="{6BD17C9E-7C28-49D7-8368-B88C67A9A44B}"/>
    <cellStyle name="Normal 3 5 3 2 5 2 4" xfId="1938" xr:uid="{899EC399-BF58-49CC-B9E1-4E6DE972AA0E}"/>
    <cellStyle name="Normal 3 5 3 2 5 2 4 2" xfId="5106" xr:uid="{622AA0EB-E159-49CA-A196-944A5865949C}"/>
    <cellStyle name="Normal 3 5 3 2 5 2 5" xfId="3522" xr:uid="{648F7963-DB28-4721-AA75-1D9C063CA78C}"/>
    <cellStyle name="Normal 3 5 3 2 5 3" xfId="552" xr:uid="{6C038C1D-DADC-4B38-A6B7-B9A1A60B2385}"/>
    <cellStyle name="Normal 3 5 3 2 5 3 2" xfId="1344" xr:uid="{E543C3C3-F9F9-4E0D-8CCD-C6A258A1306B}"/>
    <cellStyle name="Normal 3 5 3 2 5 3 2 2" xfId="2928" xr:uid="{41E2ED12-6AE2-4C08-97C7-3127BB8544C8}"/>
    <cellStyle name="Normal 3 5 3 2 5 3 2 2 2" xfId="6096" xr:uid="{29ED895A-6395-4FC3-B489-678547C8284B}"/>
    <cellStyle name="Normal 3 5 3 2 5 3 2 3" xfId="4512" xr:uid="{0AC0E3EA-0B70-440C-AC76-0E4D18E8A9A0}"/>
    <cellStyle name="Normal 3 5 3 2 5 3 3" xfId="2136" xr:uid="{DD38E6B8-E5D3-4906-BAC7-2BE6E0C0B26F}"/>
    <cellStyle name="Normal 3 5 3 2 5 3 3 2" xfId="5304" xr:uid="{00508654-BDDF-49DD-9EB3-772246D28C74}"/>
    <cellStyle name="Normal 3 5 3 2 5 3 4" xfId="3720" xr:uid="{7FF44723-F5DA-4C6B-AF54-6DB13EEC382C}"/>
    <cellStyle name="Normal 3 5 3 2 5 4" xfId="948" xr:uid="{C05F1CC4-B9C8-4A50-84E9-AED8FAD7FA81}"/>
    <cellStyle name="Normal 3 5 3 2 5 4 2" xfId="2532" xr:uid="{6B334C20-B2D2-44DB-9B55-5BCAC4C649FE}"/>
    <cellStyle name="Normal 3 5 3 2 5 4 2 2" xfId="5700" xr:uid="{B571E0F1-7682-41CD-8D8D-6BD63F441F4C}"/>
    <cellStyle name="Normal 3 5 3 2 5 4 3" xfId="4116" xr:uid="{2CBBD879-28BA-430C-8211-08FFDEF56B19}"/>
    <cellStyle name="Normal 3 5 3 2 5 5" xfId="1740" xr:uid="{9DEB4095-F44B-4531-9731-185168A6A1D0}"/>
    <cellStyle name="Normal 3 5 3 2 5 5 2" xfId="4908" xr:uid="{E9A0AE5E-0E78-4DFD-B9BF-22391D24D3BF}"/>
    <cellStyle name="Normal 3 5 3 2 5 6" xfId="3324" xr:uid="{C639F2E1-31A3-4CFE-B0F6-37D54156AE25}"/>
    <cellStyle name="Normal 3 5 3 2 6" xfId="255" xr:uid="{493210D3-E20E-41FB-B057-BDBEC99FE43A}"/>
    <cellStyle name="Normal 3 5 3 2 6 2" xfId="651" xr:uid="{332EF305-9760-42A4-BC7B-F2E933040387}"/>
    <cellStyle name="Normal 3 5 3 2 6 2 2" xfId="1443" xr:uid="{FB714FAF-08B7-47CF-AD5D-C4B540370C50}"/>
    <cellStyle name="Normal 3 5 3 2 6 2 2 2" xfId="3027" xr:uid="{6BA1FEBA-9CDD-444A-94C1-5FB9BBCEA758}"/>
    <cellStyle name="Normal 3 5 3 2 6 2 2 2 2" xfId="6195" xr:uid="{EC5B0CAC-E20D-403B-A7C8-1AC038A6C457}"/>
    <cellStyle name="Normal 3 5 3 2 6 2 2 3" xfId="4611" xr:uid="{266587F6-94B9-469E-90A6-E1B3EFEA7D66}"/>
    <cellStyle name="Normal 3 5 3 2 6 2 3" xfId="2235" xr:uid="{77EED956-0498-432D-B310-3CA0719A1EDA}"/>
    <cellStyle name="Normal 3 5 3 2 6 2 3 2" xfId="5403" xr:uid="{66D4B06C-382A-4909-A1E6-3958DC835040}"/>
    <cellStyle name="Normal 3 5 3 2 6 2 4" xfId="3819" xr:uid="{FE64A613-D166-4190-9882-0FC982687249}"/>
    <cellStyle name="Normal 3 5 3 2 6 3" xfId="1047" xr:uid="{8F344393-2EE4-4E23-8D52-0462C51BDCF5}"/>
    <cellStyle name="Normal 3 5 3 2 6 3 2" xfId="2631" xr:uid="{C442E072-9386-49AD-8876-C0AC0849E140}"/>
    <cellStyle name="Normal 3 5 3 2 6 3 2 2" xfId="5799" xr:uid="{1BEAD1FB-6B79-4D24-8ED0-12B919018AF8}"/>
    <cellStyle name="Normal 3 5 3 2 6 3 3" xfId="4215" xr:uid="{06685B70-9E66-40E2-AD36-8CD7AC35E42F}"/>
    <cellStyle name="Normal 3 5 3 2 6 4" xfId="1839" xr:uid="{1D423276-6E4D-41E4-AB91-12210443293F}"/>
    <cellStyle name="Normal 3 5 3 2 6 4 2" xfId="5007" xr:uid="{3F767383-C65F-4769-8FAE-B6B730DDC59D}"/>
    <cellStyle name="Normal 3 5 3 2 6 5" xfId="3423" xr:uid="{84FB60A3-CB3F-4C22-9B36-7A1AD5A00E0D}"/>
    <cellStyle name="Normal 3 5 3 2 7" xfId="453" xr:uid="{B627E287-201C-4485-B6EE-50E2A2591821}"/>
    <cellStyle name="Normal 3 5 3 2 7 2" xfId="1245" xr:uid="{680A3B71-FD10-416C-A88C-E38F56C0F28F}"/>
    <cellStyle name="Normal 3 5 3 2 7 2 2" xfId="2829" xr:uid="{D49320F8-DBDE-4D8B-92BA-2E56E0186358}"/>
    <cellStyle name="Normal 3 5 3 2 7 2 2 2" xfId="5997" xr:uid="{7CED5BFB-3980-48FE-A9BF-708FDED02C42}"/>
    <cellStyle name="Normal 3 5 3 2 7 2 3" xfId="4413" xr:uid="{84D0A9DC-55F1-45C6-9E47-5AE6EF7993DA}"/>
    <cellStyle name="Normal 3 5 3 2 7 3" xfId="2037" xr:uid="{8E69AF59-9DA7-4E5D-B3A7-14E35001CBF7}"/>
    <cellStyle name="Normal 3 5 3 2 7 3 2" xfId="5205" xr:uid="{311647F0-F485-4D7C-808A-E8B333BA897C}"/>
    <cellStyle name="Normal 3 5 3 2 7 4" xfId="3621" xr:uid="{6498AFFC-E906-4958-8EBF-E21BD4626C2A}"/>
    <cellStyle name="Normal 3 5 3 2 8" xfId="849" xr:uid="{18E301F9-87B6-4EAA-AB36-9A5FB989275B}"/>
    <cellStyle name="Normal 3 5 3 2 8 2" xfId="2433" xr:uid="{85DDF260-A714-4E78-8CBE-AFABF5D522A6}"/>
    <cellStyle name="Normal 3 5 3 2 8 2 2" xfId="5601" xr:uid="{978F78C2-0986-4F3B-838E-41B579FBF58E}"/>
    <cellStyle name="Normal 3 5 3 2 8 3" xfId="4017" xr:uid="{47F6CC67-77B0-4E14-BEFF-F7BC43DA7034}"/>
    <cellStyle name="Normal 3 5 3 2 9" xfId="1641" xr:uid="{67390665-D9D8-4202-93BA-6B2A937B1206}"/>
    <cellStyle name="Normal 3 5 3 2 9 2" xfId="4809" xr:uid="{8BF5B5F2-24A9-4039-93E9-CA747DE84C23}"/>
    <cellStyle name="Normal 3 5 3 3" xfId="77" xr:uid="{00000000-0005-0000-0000-000086000000}"/>
    <cellStyle name="Normal 3 5 3 3 2" xfId="176" xr:uid="{00000000-0005-0000-0000-000087000000}"/>
    <cellStyle name="Normal 3 5 3 3 2 2" xfId="374" xr:uid="{BAD99D02-B1B6-4F67-BFE4-AD3A4BB9ACBC}"/>
    <cellStyle name="Normal 3 5 3 3 2 2 2" xfId="770" xr:uid="{DA2140B1-9E34-45B1-B4CE-22741EC1A636}"/>
    <cellStyle name="Normal 3 5 3 3 2 2 2 2" xfId="1562" xr:uid="{1BECF2AA-110D-411A-A299-9AD10D8B077F}"/>
    <cellStyle name="Normal 3 5 3 3 2 2 2 2 2" xfId="3146" xr:uid="{2553E74B-EFEB-4C92-AC6E-DCC6868B9D97}"/>
    <cellStyle name="Normal 3 5 3 3 2 2 2 2 2 2" xfId="6314" xr:uid="{CBA0738C-728F-423D-A0E5-F5A9CE9E3CA8}"/>
    <cellStyle name="Normal 3 5 3 3 2 2 2 2 3" xfId="4730" xr:uid="{396250B4-7A15-4D9D-95D3-AA326944FB43}"/>
    <cellStyle name="Normal 3 5 3 3 2 2 2 3" xfId="2354" xr:uid="{6C4448DC-7BB6-4C69-87EB-5C44B71D7C2E}"/>
    <cellStyle name="Normal 3 5 3 3 2 2 2 3 2" xfId="5522" xr:uid="{AFF3E3DD-98DF-47D8-B447-9C0B83A7556B}"/>
    <cellStyle name="Normal 3 5 3 3 2 2 2 4" xfId="3938" xr:uid="{49194B3B-DAAF-4C0C-9918-C81C008ECEB2}"/>
    <cellStyle name="Normal 3 5 3 3 2 2 3" xfId="1166" xr:uid="{98407F16-4BB4-4EA0-8319-622C242571B9}"/>
    <cellStyle name="Normal 3 5 3 3 2 2 3 2" xfId="2750" xr:uid="{8059B9E1-A0F6-428A-B64E-07380F8E0C12}"/>
    <cellStyle name="Normal 3 5 3 3 2 2 3 2 2" xfId="5918" xr:uid="{03378523-E2C6-4CFD-8A10-3468D156D2EE}"/>
    <cellStyle name="Normal 3 5 3 3 2 2 3 3" xfId="4334" xr:uid="{8A11D611-7DAF-4A28-BAA3-64AB5FDA43C5}"/>
    <cellStyle name="Normal 3 5 3 3 2 2 4" xfId="1958" xr:uid="{BEFCA11C-9787-416F-899E-31CCD750FE34}"/>
    <cellStyle name="Normal 3 5 3 3 2 2 4 2" xfId="5126" xr:uid="{4FFEFC08-8C7D-44F1-AF86-8D00306F21D9}"/>
    <cellStyle name="Normal 3 5 3 3 2 2 5" xfId="3542" xr:uid="{35B887BD-5E9B-4BF6-BC50-07786DC47EC8}"/>
    <cellStyle name="Normal 3 5 3 3 2 3" xfId="572" xr:uid="{9A82DA5C-7825-4BFF-8049-DA0EA8734AA6}"/>
    <cellStyle name="Normal 3 5 3 3 2 3 2" xfId="1364" xr:uid="{BFE31F47-C3BA-4469-97B1-00D4CFCBDE34}"/>
    <cellStyle name="Normal 3 5 3 3 2 3 2 2" xfId="2948" xr:uid="{D9376184-62BC-49B8-94BD-7AA28EF2F95B}"/>
    <cellStyle name="Normal 3 5 3 3 2 3 2 2 2" xfId="6116" xr:uid="{81771B95-4B46-40EB-8861-69C49BEE0ED3}"/>
    <cellStyle name="Normal 3 5 3 3 2 3 2 3" xfId="4532" xr:uid="{827773E7-F054-4709-8E85-D4DF65917AEA}"/>
    <cellStyle name="Normal 3 5 3 3 2 3 3" xfId="2156" xr:uid="{1A82CF0F-F375-4B8D-AAF0-E15B25CFCC72}"/>
    <cellStyle name="Normal 3 5 3 3 2 3 3 2" xfId="5324" xr:uid="{B1724101-C81C-4D81-A590-F900A181EBF2}"/>
    <cellStyle name="Normal 3 5 3 3 2 3 4" xfId="3740" xr:uid="{C9EBB2DA-5B2C-430B-AE0B-8D15744AFDAF}"/>
    <cellStyle name="Normal 3 5 3 3 2 4" xfId="968" xr:uid="{15638BC8-9E23-4656-AA8A-F30D0BAF1592}"/>
    <cellStyle name="Normal 3 5 3 3 2 4 2" xfId="2552" xr:uid="{E63BF74E-916D-4B7A-AFCB-EC4C2EB2EA6B}"/>
    <cellStyle name="Normal 3 5 3 3 2 4 2 2" xfId="5720" xr:uid="{6BEE7CAD-B255-4FA2-9BD4-CB4DFF1E272C}"/>
    <cellStyle name="Normal 3 5 3 3 2 4 3" xfId="4136" xr:uid="{AF8E4A42-C85F-4FB9-AA1C-4EADE5054364}"/>
    <cellStyle name="Normal 3 5 3 3 2 5" xfId="1760" xr:uid="{7A59087C-4E0F-4CEC-B1B4-94C080505485}"/>
    <cellStyle name="Normal 3 5 3 3 2 5 2" xfId="4928" xr:uid="{FF409632-BBC7-4F72-AB20-E2C798535292}"/>
    <cellStyle name="Normal 3 5 3 3 2 6" xfId="3344" xr:uid="{105A9FDF-59EF-4379-97EB-32B89A4B17ED}"/>
    <cellStyle name="Normal 3 5 3 3 3" xfId="275" xr:uid="{19B93B76-203E-4D1D-A133-12DC0D502B79}"/>
    <cellStyle name="Normal 3 5 3 3 3 2" xfId="671" xr:uid="{8D1BCE58-80E5-480D-B7B7-6BA8D69D9C3A}"/>
    <cellStyle name="Normal 3 5 3 3 3 2 2" xfId="1463" xr:uid="{3336F152-508E-4A03-BE1F-8ECA22184D11}"/>
    <cellStyle name="Normal 3 5 3 3 3 2 2 2" xfId="3047" xr:uid="{1054A851-9D12-4247-897C-0E11CDD29375}"/>
    <cellStyle name="Normal 3 5 3 3 3 2 2 2 2" xfId="6215" xr:uid="{98F7B111-82C7-4040-9CBF-4C2E9FD0275B}"/>
    <cellStyle name="Normal 3 5 3 3 3 2 2 3" xfId="4631" xr:uid="{BCD7D654-7B22-4A7A-9B6F-7B9D107AC715}"/>
    <cellStyle name="Normal 3 5 3 3 3 2 3" xfId="2255" xr:uid="{051BCD06-A4CC-4FA7-A61F-2276E0918AF9}"/>
    <cellStyle name="Normal 3 5 3 3 3 2 3 2" xfId="5423" xr:uid="{DD49CB9C-855D-41C0-A03D-0A25464A4D92}"/>
    <cellStyle name="Normal 3 5 3 3 3 2 4" xfId="3839" xr:uid="{95019053-B346-4341-983D-49B756824386}"/>
    <cellStyle name="Normal 3 5 3 3 3 3" xfId="1067" xr:uid="{F7C2B4D7-F262-4A9A-908D-96B9D25E733C}"/>
    <cellStyle name="Normal 3 5 3 3 3 3 2" xfId="2651" xr:uid="{9936EB9B-04A1-4BDC-B0B2-3E7844C98097}"/>
    <cellStyle name="Normal 3 5 3 3 3 3 2 2" xfId="5819" xr:uid="{5840A3A6-AEAD-4DE8-81A6-1B929C463D29}"/>
    <cellStyle name="Normal 3 5 3 3 3 3 3" xfId="4235" xr:uid="{07DE901C-BD74-4036-9F13-8A05F53A38ED}"/>
    <cellStyle name="Normal 3 5 3 3 3 4" xfId="1859" xr:uid="{28806961-F24A-4B66-BDAB-8DC207F1049B}"/>
    <cellStyle name="Normal 3 5 3 3 3 4 2" xfId="5027" xr:uid="{27B2F220-4281-47B3-8310-CA7E090895DB}"/>
    <cellStyle name="Normal 3 5 3 3 3 5" xfId="3443" xr:uid="{E4195DCC-0427-4DCF-B901-B662D5687BB8}"/>
    <cellStyle name="Normal 3 5 3 3 4" xfId="473" xr:uid="{BBBF865C-27AE-4DB9-B7B3-C113AD74448D}"/>
    <cellStyle name="Normal 3 5 3 3 4 2" xfId="1265" xr:uid="{1140CC86-4AE1-4825-9917-A1D918CD858E}"/>
    <cellStyle name="Normal 3 5 3 3 4 2 2" xfId="2849" xr:uid="{2D71D24A-E7FF-4F88-BE3A-B2FB0F81DFE0}"/>
    <cellStyle name="Normal 3 5 3 3 4 2 2 2" xfId="6017" xr:uid="{239C74B8-CCC5-45DE-827E-CDDB5A65822A}"/>
    <cellStyle name="Normal 3 5 3 3 4 2 3" xfId="4433" xr:uid="{B1C71F52-0BF8-45FA-ADC9-548A66BC8FED}"/>
    <cellStyle name="Normal 3 5 3 3 4 3" xfId="2057" xr:uid="{F330805D-95EF-437A-93AF-0E5E540A7763}"/>
    <cellStyle name="Normal 3 5 3 3 4 3 2" xfId="5225" xr:uid="{895DC652-FD3E-4358-B2D8-989D8418F224}"/>
    <cellStyle name="Normal 3 5 3 3 4 4" xfId="3641" xr:uid="{845687B3-EAA5-4B0A-B3B7-8629ABEA915A}"/>
    <cellStyle name="Normal 3 5 3 3 5" xfId="869" xr:uid="{A0A4EFD4-6A72-41EB-A8F2-69136B056EC7}"/>
    <cellStyle name="Normal 3 5 3 3 5 2" xfId="2453" xr:uid="{64CF3C4C-F884-4667-BCA5-48B141BC5474}"/>
    <cellStyle name="Normal 3 5 3 3 5 2 2" xfId="5621" xr:uid="{1318AE7D-B052-4F92-AC8F-73F45B35DA98}"/>
    <cellStyle name="Normal 3 5 3 3 5 3" xfId="4037" xr:uid="{4FC52C4B-7E29-41D1-8680-DA0B4034F72A}"/>
    <cellStyle name="Normal 3 5 3 3 6" xfId="1661" xr:uid="{E8E4E331-FC72-445C-AF66-0E1022692DCF}"/>
    <cellStyle name="Normal 3 5 3 3 6 2" xfId="4829" xr:uid="{131E51BF-DAF2-4B61-8480-7BDEC16C0F6F}"/>
    <cellStyle name="Normal 3 5 3 3 7" xfId="3245" xr:uid="{6EE44D6A-39BC-43AE-B8BF-1E87C926B11B}"/>
    <cellStyle name="Normal 3 5 3 4" xfId="103" xr:uid="{00000000-0005-0000-0000-000088000000}"/>
    <cellStyle name="Normal 3 5 3 4 2" xfId="202" xr:uid="{00000000-0005-0000-0000-000089000000}"/>
    <cellStyle name="Normal 3 5 3 4 2 2" xfId="400" xr:uid="{7019E4B3-E97E-4289-90FF-59BA9465E7A4}"/>
    <cellStyle name="Normal 3 5 3 4 2 2 2" xfId="796" xr:uid="{582941F2-31AE-4FEA-9809-4B61D9F1F0CF}"/>
    <cellStyle name="Normal 3 5 3 4 2 2 2 2" xfId="1588" xr:uid="{A2CB14E1-6734-4233-A7F9-CE1AB1749F47}"/>
    <cellStyle name="Normal 3 5 3 4 2 2 2 2 2" xfId="3172" xr:uid="{36F042EC-AA40-4CA3-B160-BA2E8EC6B7B0}"/>
    <cellStyle name="Normal 3 5 3 4 2 2 2 2 2 2" xfId="6340" xr:uid="{C7541344-E2C6-437E-8FF6-DE77056910CC}"/>
    <cellStyle name="Normal 3 5 3 4 2 2 2 2 3" xfId="4756" xr:uid="{C331927C-9234-4F52-8CA9-E6FDC1FF6F21}"/>
    <cellStyle name="Normal 3 5 3 4 2 2 2 3" xfId="2380" xr:uid="{03DA32D5-C1BF-4AF9-A7C1-46E1D69CFC8C}"/>
    <cellStyle name="Normal 3 5 3 4 2 2 2 3 2" xfId="5548" xr:uid="{D00DDA11-8B22-4E08-B759-98EB464FAB91}"/>
    <cellStyle name="Normal 3 5 3 4 2 2 2 4" xfId="3964" xr:uid="{16ADA5C7-315D-46E5-89A3-3AA55CC2A2FA}"/>
    <cellStyle name="Normal 3 5 3 4 2 2 3" xfId="1192" xr:uid="{0DCBBE7C-A400-4BCD-8439-23032A0CBBAE}"/>
    <cellStyle name="Normal 3 5 3 4 2 2 3 2" xfId="2776" xr:uid="{47A9C3C2-EAA6-46F5-AD4A-764A6FBF2030}"/>
    <cellStyle name="Normal 3 5 3 4 2 2 3 2 2" xfId="5944" xr:uid="{095F7145-3389-40BB-8943-DA0CF3ADF88E}"/>
    <cellStyle name="Normal 3 5 3 4 2 2 3 3" xfId="4360" xr:uid="{DDA21B6C-23B4-4342-9CF5-3D16C3C0A000}"/>
    <cellStyle name="Normal 3 5 3 4 2 2 4" xfId="1984" xr:uid="{6705C23F-5E57-4CD6-A1C6-E54558E6F9B2}"/>
    <cellStyle name="Normal 3 5 3 4 2 2 4 2" xfId="5152" xr:uid="{A4491D54-9718-442C-9BC3-A0E707263D06}"/>
    <cellStyle name="Normal 3 5 3 4 2 2 5" xfId="3568" xr:uid="{5B1AB2D6-3E2E-44CC-9BF5-9EA5CDCD5906}"/>
    <cellStyle name="Normal 3 5 3 4 2 3" xfId="598" xr:uid="{F8F1E14C-48D6-43A4-9511-DF84F9BA9EC7}"/>
    <cellStyle name="Normal 3 5 3 4 2 3 2" xfId="1390" xr:uid="{D217E33F-AFBA-4902-99F0-22F2C7E32C1F}"/>
    <cellStyle name="Normal 3 5 3 4 2 3 2 2" xfId="2974" xr:uid="{1E501C93-A851-47A4-A9E7-2CD0CD3A941F}"/>
    <cellStyle name="Normal 3 5 3 4 2 3 2 2 2" xfId="6142" xr:uid="{91A7FAB3-C66F-4DB0-A301-EB3C7532F832}"/>
    <cellStyle name="Normal 3 5 3 4 2 3 2 3" xfId="4558" xr:uid="{159F8CC5-F023-4722-8470-577353D4D3DF}"/>
    <cellStyle name="Normal 3 5 3 4 2 3 3" xfId="2182" xr:uid="{2C7A7785-A0CE-4E05-8CA0-980D5B128EEE}"/>
    <cellStyle name="Normal 3 5 3 4 2 3 3 2" xfId="5350" xr:uid="{DD962362-42DE-4641-B978-8BB769A986F5}"/>
    <cellStyle name="Normal 3 5 3 4 2 3 4" xfId="3766" xr:uid="{4AE0E443-20CD-4167-86E0-67B67732FB7A}"/>
    <cellStyle name="Normal 3 5 3 4 2 4" xfId="994" xr:uid="{EB2E8166-1F09-47A1-B512-50483A272261}"/>
    <cellStyle name="Normal 3 5 3 4 2 4 2" xfId="2578" xr:uid="{60BE340D-AA6F-4B40-907A-FBB27A838069}"/>
    <cellStyle name="Normal 3 5 3 4 2 4 2 2" xfId="5746" xr:uid="{9FDD5A51-4C35-4488-B71F-E079141CDC7B}"/>
    <cellStyle name="Normal 3 5 3 4 2 4 3" xfId="4162" xr:uid="{FBCDC04D-23EA-4654-B25A-0FF2C35EB3CE}"/>
    <cellStyle name="Normal 3 5 3 4 2 5" xfId="1786" xr:uid="{99955AE9-AFA6-46DD-B0A8-56A93CB718CE}"/>
    <cellStyle name="Normal 3 5 3 4 2 5 2" xfId="4954" xr:uid="{2956735A-0FEA-4EB3-9C05-2DB60BD5272B}"/>
    <cellStyle name="Normal 3 5 3 4 2 6" xfId="3370" xr:uid="{3862C41D-112A-4AEB-85ED-16ABE183344B}"/>
    <cellStyle name="Normal 3 5 3 4 3" xfId="301" xr:uid="{CAA263AB-148A-4E9D-91AB-28BF407FFB50}"/>
    <cellStyle name="Normal 3 5 3 4 3 2" xfId="697" xr:uid="{C49F4C84-3DD0-4510-9B27-6C7044C972B3}"/>
    <cellStyle name="Normal 3 5 3 4 3 2 2" xfId="1489" xr:uid="{EBEE036B-6BDF-4333-B175-0E61CD93CA93}"/>
    <cellStyle name="Normal 3 5 3 4 3 2 2 2" xfId="3073" xr:uid="{DF16800F-8E3A-4304-9E9E-26CCEC2CF7C9}"/>
    <cellStyle name="Normal 3 5 3 4 3 2 2 2 2" xfId="6241" xr:uid="{94E956A8-F9C9-46DD-9360-53053A9A982F}"/>
    <cellStyle name="Normal 3 5 3 4 3 2 2 3" xfId="4657" xr:uid="{52EACC9F-C44D-46BC-ABF9-A2185CD1B100}"/>
    <cellStyle name="Normal 3 5 3 4 3 2 3" xfId="2281" xr:uid="{BDA3AE74-4810-4D89-9C6E-A6EC5B4D95EC}"/>
    <cellStyle name="Normal 3 5 3 4 3 2 3 2" xfId="5449" xr:uid="{659EBD8E-0287-4A75-BF11-7A7365D26B6C}"/>
    <cellStyle name="Normal 3 5 3 4 3 2 4" xfId="3865" xr:uid="{DDF54935-FC37-4F5E-87DA-FEC4593AD1A3}"/>
    <cellStyle name="Normal 3 5 3 4 3 3" xfId="1093" xr:uid="{F5486F61-85B7-4EA3-A205-AC0996933A52}"/>
    <cellStyle name="Normal 3 5 3 4 3 3 2" xfId="2677" xr:uid="{0438C64D-CD4E-4BEA-B095-B78929BB58E6}"/>
    <cellStyle name="Normal 3 5 3 4 3 3 2 2" xfId="5845" xr:uid="{7E936438-CE10-4267-B318-DE53D1EEB743}"/>
    <cellStyle name="Normal 3 5 3 4 3 3 3" xfId="4261" xr:uid="{CA0BC6E0-A5F1-470E-8202-207C7D89A8B9}"/>
    <cellStyle name="Normal 3 5 3 4 3 4" xfId="1885" xr:uid="{FEB02E88-9AE5-49A4-AB29-F22F4B432779}"/>
    <cellStyle name="Normal 3 5 3 4 3 4 2" xfId="5053" xr:uid="{C728C9D4-72ED-4477-B68B-8914F65F0FC8}"/>
    <cellStyle name="Normal 3 5 3 4 3 5" xfId="3469" xr:uid="{6B233979-6E7C-4515-AD0F-C88D568E6DD8}"/>
    <cellStyle name="Normal 3 5 3 4 4" xfId="499" xr:uid="{74395234-0487-41A4-B8C5-37E50A359833}"/>
    <cellStyle name="Normal 3 5 3 4 4 2" xfId="1291" xr:uid="{90EB5A10-B2FD-43A5-AB63-5D565E827B76}"/>
    <cellStyle name="Normal 3 5 3 4 4 2 2" xfId="2875" xr:uid="{D110870D-5A31-44D4-A0CB-DC0B04BCEFC4}"/>
    <cellStyle name="Normal 3 5 3 4 4 2 2 2" xfId="6043" xr:uid="{03C4D6D5-898D-4339-978F-1F20FC1D0DD0}"/>
    <cellStyle name="Normal 3 5 3 4 4 2 3" xfId="4459" xr:uid="{B9FED74F-10B9-4CF5-A2C2-7445E8DF1F41}"/>
    <cellStyle name="Normal 3 5 3 4 4 3" xfId="2083" xr:uid="{2AEA0B67-4D8A-4308-9EE1-803E1D0C30A2}"/>
    <cellStyle name="Normal 3 5 3 4 4 3 2" xfId="5251" xr:uid="{8F9CE38C-4568-483E-B4D5-79F8B9068799}"/>
    <cellStyle name="Normal 3 5 3 4 4 4" xfId="3667" xr:uid="{C716B88D-C2D4-4C65-8C03-79253482659A}"/>
    <cellStyle name="Normal 3 5 3 4 5" xfId="895" xr:uid="{893DD2CA-155F-47B1-BED7-2C085EA33FA2}"/>
    <cellStyle name="Normal 3 5 3 4 5 2" xfId="2479" xr:uid="{84EA0C8B-2E47-4862-952D-78323A3AB8C9}"/>
    <cellStyle name="Normal 3 5 3 4 5 2 2" xfId="5647" xr:uid="{4B78BDD0-BCB5-4B58-BBF0-6A2407768699}"/>
    <cellStyle name="Normal 3 5 3 4 5 3" xfId="4063" xr:uid="{1E6AB621-1A8B-401E-B034-5A41D627BB15}"/>
    <cellStyle name="Normal 3 5 3 4 6" xfId="1687" xr:uid="{82AFBF95-4F12-4E16-873F-40628CB02F59}"/>
    <cellStyle name="Normal 3 5 3 4 6 2" xfId="4855" xr:uid="{BBDF00F6-CBC7-4E2C-9B4A-F2E3CF4F7F23}"/>
    <cellStyle name="Normal 3 5 3 4 7" xfId="3271" xr:uid="{59CADFFB-7B1D-4440-976D-662011CD2D3F}"/>
    <cellStyle name="Normal 3 5 3 5" xfId="136" xr:uid="{00000000-0005-0000-0000-00008A000000}"/>
    <cellStyle name="Normal 3 5 3 5 2" xfId="334" xr:uid="{72AFD7F3-A294-4BD2-AC8E-34D4442A4537}"/>
    <cellStyle name="Normal 3 5 3 5 2 2" xfId="730" xr:uid="{F3D83F07-0B61-46B8-8EB1-AE487626345F}"/>
    <cellStyle name="Normal 3 5 3 5 2 2 2" xfId="1522" xr:uid="{9E2F0507-8110-4E5D-863F-F9E4484862D2}"/>
    <cellStyle name="Normal 3 5 3 5 2 2 2 2" xfId="3106" xr:uid="{7C5D2D8B-DD73-4380-BE62-0EC8C1BFB22C}"/>
    <cellStyle name="Normal 3 5 3 5 2 2 2 2 2" xfId="6274" xr:uid="{41DF3051-2702-4192-9C9B-C7D0814AFF0E}"/>
    <cellStyle name="Normal 3 5 3 5 2 2 2 3" xfId="4690" xr:uid="{63FA5BEA-2C00-49B9-BC2F-C8277FE77397}"/>
    <cellStyle name="Normal 3 5 3 5 2 2 3" xfId="2314" xr:uid="{C29FD3C1-CDAC-48CA-A898-5CDA01B1982A}"/>
    <cellStyle name="Normal 3 5 3 5 2 2 3 2" xfId="5482" xr:uid="{29AB1E3B-6624-4F24-809D-7FACCAB095EB}"/>
    <cellStyle name="Normal 3 5 3 5 2 2 4" xfId="3898" xr:uid="{EE42E122-C2C4-4F28-9A46-6FF78E64AF45}"/>
    <cellStyle name="Normal 3 5 3 5 2 3" xfId="1126" xr:uid="{369D5DD7-FF61-4C69-B47B-25E2040DFEF9}"/>
    <cellStyle name="Normal 3 5 3 5 2 3 2" xfId="2710" xr:uid="{AB56DF31-D123-48EC-BFD2-A5C71731A289}"/>
    <cellStyle name="Normal 3 5 3 5 2 3 2 2" xfId="5878" xr:uid="{B7B4F1DB-CB1B-45F8-BB41-794612B59989}"/>
    <cellStyle name="Normal 3 5 3 5 2 3 3" xfId="4294" xr:uid="{2EB1D96E-E991-4DA5-A674-3E2C6A629EA4}"/>
    <cellStyle name="Normal 3 5 3 5 2 4" xfId="1918" xr:uid="{8F350F8A-0436-45FB-8606-08F3B9F5245C}"/>
    <cellStyle name="Normal 3 5 3 5 2 4 2" xfId="5086" xr:uid="{A8F0447D-A5EB-4A60-9B98-39FE89CC5FB2}"/>
    <cellStyle name="Normal 3 5 3 5 2 5" xfId="3502" xr:uid="{3D36491B-4A2A-4A9E-AEC8-E03828C89232}"/>
    <cellStyle name="Normal 3 5 3 5 3" xfId="532" xr:uid="{B9A6B999-62FB-43D3-B76E-707A05DD24D3}"/>
    <cellStyle name="Normal 3 5 3 5 3 2" xfId="1324" xr:uid="{D4F8677A-503E-4B62-9719-811E064231E4}"/>
    <cellStyle name="Normal 3 5 3 5 3 2 2" xfId="2908" xr:uid="{73CD6172-E7B9-4F43-BE6C-45B131CF3A2F}"/>
    <cellStyle name="Normal 3 5 3 5 3 2 2 2" xfId="6076" xr:uid="{C6AB65BB-AE18-4F43-9E7A-FAEF914040EE}"/>
    <cellStyle name="Normal 3 5 3 5 3 2 3" xfId="4492" xr:uid="{03748623-CEC9-441A-A1AA-E363FAA253D0}"/>
    <cellStyle name="Normal 3 5 3 5 3 3" xfId="2116" xr:uid="{F27CD970-D11C-4ECB-B0D0-507A29B66C9D}"/>
    <cellStyle name="Normal 3 5 3 5 3 3 2" xfId="5284" xr:uid="{8B285415-9DE4-4051-93E3-931C1C11770B}"/>
    <cellStyle name="Normal 3 5 3 5 3 4" xfId="3700" xr:uid="{27830F0B-E65F-42C3-8452-FCA68C042A59}"/>
    <cellStyle name="Normal 3 5 3 5 4" xfId="928" xr:uid="{930705FF-11C8-4D38-B2B1-F31FC7D0BAAF}"/>
    <cellStyle name="Normal 3 5 3 5 4 2" xfId="2512" xr:uid="{BCC28D14-2503-44A0-9738-1176294329EC}"/>
    <cellStyle name="Normal 3 5 3 5 4 2 2" xfId="5680" xr:uid="{46507D74-72CA-4D7A-914A-C5C34EA58585}"/>
    <cellStyle name="Normal 3 5 3 5 4 3" xfId="4096" xr:uid="{8E221358-E94E-4D0C-8CD9-D38AA2825A5A}"/>
    <cellStyle name="Normal 3 5 3 5 5" xfId="1720" xr:uid="{FCDA450B-6553-4D00-A578-4658D796E125}"/>
    <cellStyle name="Normal 3 5 3 5 5 2" xfId="4888" xr:uid="{EAA857E6-18AB-42C6-AF65-832A41346FDF}"/>
    <cellStyle name="Normal 3 5 3 5 6" xfId="3304" xr:uid="{BF9940E9-531B-4B22-B4D6-02626B08222F}"/>
    <cellStyle name="Normal 3 5 3 6" xfId="235" xr:uid="{F5A73320-826E-46C0-B28F-AECA5C97BF65}"/>
    <cellStyle name="Normal 3 5 3 6 2" xfId="631" xr:uid="{B84A22D7-2DB5-4DCB-87BA-605CC72B31F5}"/>
    <cellStyle name="Normal 3 5 3 6 2 2" xfId="1423" xr:uid="{8B9A6CED-5525-44BA-8A14-BEDC482E00F7}"/>
    <cellStyle name="Normal 3 5 3 6 2 2 2" xfId="3007" xr:uid="{2AEB3F8E-6D90-41B7-B15A-6F2FCE040885}"/>
    <cellStyle name="Normal 3 5 3 6 2 2 2 2" xfId="6175" xr:uid="{BAEC0299-3AB8-4D02-8C43-AE9C04F9DCFC}"/>
    <cellStyle name="Normal 3 5 3 6 2 2 3" xfId="4591" xr:uid="{87375DFF-1EB9-4BAF-8A50-D400F3F4FD32}"/>
    <cellStyle name="Normal 3 5 3 6 2 3" xfId="2215" xr:uid="{2D1BEFB8-EA35-49DA-BC43-3632A37F03DD}"/>
    <cellStyle name="Normal 3 5 3 6 2 3 2" xfId="5383" xr:uid="{BD231A54-302C-446A-8314-2F1718BB5A72}"/>
    <cellStyle name="Normal 3 5 3 6 2 4" xfId="3799" xr:uid="{6789D6C3-DB99-401F-AEF9-6879B8902D30}"/>
    <cellStyle name="Normal 3 5 3 6 3" xfId="1027" xr:uid="{1B085114-BB3A-4BB6-A4A4-C9D04F7B8F65}"/>
    <cellStyle name="Normal 3 5 3 6 3 2" xfId="2611" xr:uid="{221E14F5-CA1D-4DB1-B1AA-4FD599CAC9D2}"/>
    <cellStyle name="Normal 3 5 3 6 3 2 2" xfId="5779" xr:uid="{492804B9-E9BE-487B-9732-C561CE4869AF}"/>
    <cellStyle name="Normal 3 5 3 6 3 3" xfId="4195" xr:uid="{2069D191-281D-41B0-85C0-FFF5062DF4A9}"/>
    <cellStyle name="Normal 3 5 3 6 4" xfId="1819" xr:uid="{FC84BDA5-5624-415D-A4F5-C0345139B31A}"/>
    <cellStyle name="Normal 3 5 3 6 4 2" xfId="4987" xr:uid="{D9EB3F7E-E4DA-4FAB-83CE-96E12049C9BB}"/>
    <cellStyle name="Normal 3 5 3 6 5" xfId="3403" xr:uid="{03BF241E-DA01-409F-B345-5E8966B6EAAA}"/>
    <cellStyle name="Normal 3 5 3 7" xfId="433" xr:uid="{DB888A02-CBE2-444A-87D1-B00D3DAC0C29}"/>
    <cellStyle name="Normal 3 5 3 7 2" xfId="1225" xr:uid="{D202A202-F72C-49E3-B003-FC291272ACEA}"/>
    <cellStyle name="Normal 3 5 3 7 2 2" xfId="2809" xr:uid="{E116EA5D-AAD5-4B88-A491-06EE56487C01}"/>
    <cellStyle name="Normal 3 5 3 7 2 2 2" xfId="5977" xr:uid="{E52D5E05-A4DB-49FB-81BE-73637B1F0DB9}"/>
    <cellStyle name="Normal 3 5 3 7 2 3" xfId="4393" xr:uid="{32D01745-2294-4B3E-A6B0-FE6940D6A58A}"/>
    <cellStyle name="Normal 3 5 3 7 3" xfId="2017" xr:uid="{20285267-0DB4-4F76-BED0-40FAB4622FE4}"/>
    <cellStyle name="Normal 3 5 3 7 3 2" xfId="5185" xr:uid="{B54AC26C-EF89-448F-95E9-5442AE43927A}"/>
    <cellStyle name="Normal 3 5 3 7 4" xfId="3601" xr:uid="{A8D37B37-79FC-4A4C-B4CA-7464B518ECA8}"/>
    <cellStyle name="Normal 3 5 3 8" xfId="829" xr:uid="{9185E956-7C67-4021-9E98-305C4177799F}"/>
    <cellStyle name="Normal 3 5 3 8 2" xfId="2413" xr:uid="{E53607F2-ABD6-4E48-8FA6-03DF4F1EB063}"/>
    <cellStyle name="Normal 3 5 3 8 2 2" xfId="5581" xr:uid="{E5E6EDF9-3377-4E35-B830-C8720EE5BDD0}"/>
    <cellStyle name="Normal 3 5 3 8 3" xfId="3997" xr:uid="{E33FE0C1-80B0-400B-BABF-41177973D72B}"/>
    <cellStyle name="Normal 3 5 3 9" xfId="1621" xr:uid="{E8AF3242-7D39-4079-B53F-BE80BF8CF98C}"/>
    <cellStyle name="Normal 3 5 3 9 2" xfId="4789" xr:uid="{856EC9EA-085E-4AF2-AE45-758E1471C409}"/>
    <cellStyle name="Normal 3 5 4" xfId="53" xr:uid="{00000000-0005-0000-0000-00008B000000}"/>
    <cellStyle name="Normal 3 5 4 2" xfId="152" xr:uid="{00000000-0005-0000-0000-00008C000000}"/>
    <cellStyle name="Normal 3 5 4 2 2" xfId="350" xr:uid="{97A73E7B-ACDC-4CA2-91AC-52D7D85293DB}"/>
    <cellStyle name="Normal 3 5 4 2 2 2" xfId="746" xr:uid="{A1C81685-DA8A-4C62-B55A-93C908181D24}"/>
    <cellStyle name="Normal 3 5 4 2 2 2 2" xfId="1538" xr:uid="{1E18CC16-8CE3-4D0D-A6C9-7B11DAAA485F}"/>
    <cellStyle name="Normal 3 5 4 2 2 2 2 2" xfId="3122" xr:uid="{3B3BD19D-D74D-4C5A-8AF1-D8455F57598F}"/>
    <cellStyle name="Normal 3 5 4 2 2 2 2 2 2" xfId="6290" xr:uid="{F091FCC0-99F1-45D2-959F-6680758DF9DF}"/>
    <cellStyle name="Normal 3 5 4 2 2 2 2 3" xfId="4706" xr:uid="{777F8268-4C65-4541-ABB2-DA0706B1946C}"/>
    <cellStyle name="Normal 3 5 4 2 2 2 3" xfId="2330" xr:uid="{21A0B0C6-673E-46A1-9A7E-5AA41CDFCDE5}"/>
    <cellStyle name="Normal 3 5 4 2 2 2 3 2" xfId="5498" xr:uid="{4FE115A6-E9B0-470C-86B2-3C866728A3BD}"/>
    <cellStyle name="Normal 3 5 4 2 2 2 4" xfId="3914" xr:uid="{802036AA-87D5-4A9E-9EA9-4B34F7686BAF}"/>
    <cellStyle name="Normal 3 5 4 2 2 3" xfId="1142" xr:uid="{AD300C4A-8459-4AB8-B382-19840556BE8E}"/>
    <cellStyle name="Normal 3 5 4 2 2 3 2" xfId="2726" xr:uid="{2F09C6E7-EAC4-4A7C-B56D-08B3367A7925}"/>
    <cellStyle name="Normal 3 5 4 2 2 3 2 2" xfId="5894" xr:uid="{2285EDEB-D724-4616-9E7C-DEA4294E7A06}"/>
    <cellStyle name="Normal 3 5 4 2 2 3 3" xfId="4310" xr:uid="{19F2A774-5B4B-40BF-97DE-A72D666589C0}"/>
    <cellStyle name="Normal 3 5 4 2 2 4" xfId="1934" xr:uid="{26B60C79-EAEF-4E84-A665-C9C4F2BFE6C4}"/>
    <cellStyle name="Normal 3 5 4 2 2 4 2" xfId="5102" xr:uid="{F8CEBA44-4E1E-49A1-BC0B-3B62DAACF889}"/>
    <cellStyle name="Normal 3 5 4 2 2 5" xfId="3518" xr:uid="{A9FDCE7E-457C-435F-AD5A-6F5EDA008001}"/>
    <cellStyle name="Normal 3 5 4 2 3" xfId="548" xr:uid="{ABE9DF62-20A7-4408-A6AD-5A1480F4D862}"/>
    <cellStyle name="Normal 3 5 4 2 3 2" xfId="1340" xr:uid="{705B3EBE-7824-4EC6-96C5-3E526E3D1DCB}"/>
    <cellStyle name="Normal 3 5 4 2 3 2 2" xfId="2924" xr:uid="{BB2B2EEF-4881-4C14-9646-5E679D4632D6}"/>
    <cellStyle name="Normal 3 5 4 2 3 2 2 2" xfId="6092" xr:uid="{357D8CA6-F100-4C7E-AC4C-686DCC7B0056}"/>
    <cellStyle name="Normal 3 5 4 2 3 2 3" xfId="4508" xr:uid="{A9A94B98-59DD-40F6-BC0D-A1EDFC981700}"/>
    <cellStyle name="Normal 3 5 4 2 3 3" xfId="2132" xr:uid="{3CDCD49F-967A-4C1B-BDFF-E9BECDE260BC}"/>
    <cellStyle name="Normal 3 5 4 2 3 3 2" xfId="5300" xr:uid="{3330F93F-CA7F-47B3-871A-0EE826020ABF}"/>
    <cellStyle name="Normal 3 5 4 2 3 4" xfId="3716" xr:uid="{9D71F50B-7C1B-4DE3-9C87-11795273EB25}"/>
    <cellStyle name="Normal 3 5 4 2 4" xfId="944" xr:uid="{371A8D93-758F-46C7-8008-1163D2B08A62}"/>
    <cellStyle name="Normal 3 5 4 2 4 2" xfId="2528" xr:uid="{0A6A6829-D9AD-4504-A481-623286B4B705}"/>
    <cellStyle name="Normal 3 5 4 2 4 2 2" xfId="5696" xr:uid="{E7E80449-7A72-4711-B52D-BEA4C92FD75C}"/>
    <cellStyle name="Normal 3 5 4 2 4 3" xfId="4112" xr:uid="{C781D67C-BCB6-412D-AD70-CA14DD34F90F}"/>
    <cellStyle name="Normal 3 5 4 2 5" xfId="1736" xr:uid="{7732D64E-D155-427C-8685-20D27B44E0A2}"/>
    <cellStyle name="Normal 3 5 4 2 5 2" xfId="4904" xr:uid="{9157DDFA-B284-4866-8850-1B250D7114D5}"/>
    <cellStyle name="Normal 3 5 4 2 6" xfId="3320" xr:uid="{4DBD0014-E841-4D2C-94EA-63327FCF9166}"/>
    <cellStyle name="Normal 3 5 4 3" xfId="251" xr:uid="{649F0AE2-774F-4EA6-B6CE-94D6D5F003A7}"/>
    <cellStyle name="Normal 3 5 4 3 2" xfId="647" xr:uid="{6EB77EAA-8A41-4B39-8170-A395B36FD7CE}"/>
    <cellStyle name="Normal 3 5 4 3 2 2" xfId="1439" xr:uid="{2366AA15-3D2F-4B7F-9B2C-D1BA9E643B47}"/>
    <cellStyle name="Normal 3 5 4 3 2 2 2" xfId="3023" xr:uid="{E42DC7DE-F0CE-4F21-8494-6EEB4ACA2D9A}"/>
    <cellStyle name="Normal 3 5 4 3 2 2 2 2" xfId="6191" xr:uid="{CFB43CA0-6688-4485-8EA7-CEBD708A9764}"/>
    <cellStyle name="Normal 3 5 4 3 2 2 3" xfId="4607" xr:uid="{83ACD4D0-EAFA-43C3-822B-543B87C38D2F}"/>
    <cellStyle name="Normal 3 5 4 3 2 3" xfId="2231" xr:uid="{1BBAA300-2C74-41F2-B786-B03DC7159E93}"/>
    <cellStyle name="Normal 3 5 4 3 2 3 2" xfId="5399" xr:uid="{78A8C440-6886-4E89-9262-5CA2413C6830}"/>
    <cellStyle name="Normal 3 5 4 3 2 4" xfId="3815" xr:uid="{9314C179-35E9-423C-8EC1-747B9715FF57}"/>
    <cellStyle name="Normal 3 5 4 3 3" xfId="1043" xr:uid="{16756D3A-1617-4D7F-8715-4B7D96A687FE}"/>
    <cellStyle name="Normal 3 5 4 3 3 2" xfId="2627" xr:uid="{7EFEC979-41A7-4A17-9DBC-A0778E9C79A4}"/>
    <cellStyle name="Normal 3 5 4 3 3 2 2" xfId="5795" xr:uid="{D410710A-3983-432C-B784-3930E132430F}"/>
    <cellStyle name="Normal 3 5 4 3 3 3" xfId="4211" xr:uid="{27C1D471-2F6F-4DD8-A40A-73D592C051DD}"/>
    <cellStyle name="Normal 3 5 4 3 4" xfId="1835" xr:uid="{08787EDB-1721-4DAD-86D9-4812C8CC13C2}"/>
    <cellStyle name="Normal 3 5 4 3 4 2" xfId="5003" xr:uid="{100C9FB9-6C3D-4B9C-A18E-D56A59F518B4}"/>
    <cellStyle name="Normal 3 5 4 3 5" xfId="3419" xr:uid="{79193B91-558F-450F-89A2-B86F3832D624}"/>
    <cellStyle name="Normal 3 5 4 4" xfId="449" xr:uid="{AF042446-5F1D-4230-B1B0-8431F17C475F}"/>
    <cellStyle name="Normal 3 5 4 4 2" xfId="1241" xr:uid="{77B56A9F-085B-44AA-AAB0-0EFB790CB461}"/>
    <cellStyle name="Normal 3 5 4 4 2 2" xfId="2825" xr:uid="{9E427D5E-E854-452D-866D-0C77C4E397FD}"/>
    <cellStyle name="Normal 3 5 4 4 2 2 2" xfId="5993" xr:uid="{CEE3B122-F611-4F14-A40F-56460C873E85}"/>
    <cellStyle name="Normal 3 5 4 4 2 3" xfId="4409" xr:uid="{4EEEDE10-3D05-45B4-972B-35A1620420B1}"/>
    <cellStyle name="Normal 3 5 4 4 3" xfId="2033" xr:uid="{84811FC5-9A11-4629-818E-27AD76FBD1FE}"/>
    <cellStyle name="Normal 3 5 4 4 3 2" xfId="5201" xr:uid="{EBE5DEC9-725D-4F73-88EC-B8DC40A65B14}"/>
    <cellStyle name="Normal 3 5 4 4 4" xfId="3617" xr:uid="{38322CF4-6664-428E-810E-C9D268110724}"/>
    <cellStyle name="Normal 3 5 4 5" xfId="845" xr:uid="{3485D8AA-D209-4B20-B5AC-6DD1667FC882}"/>
    <cellStyle name="Normal 3 5 4 5 2" xfId="2429" xr:uid="{69C1B45D-7347-4608-9967-6A328EFC662E}"/>
    <cellStyle name="Normal 3 5 4 5 2 2" xfId="5597" xr:uid="{023836AA-7F75-441B-A794-F989C7B0027E}"/>
    <cellStyle name="Normal 3 5 4 5 3" xfId="4013" xr:uid="{97A75786-F0B0-405F-910D-513357B80E7E}"/>
    <cellStyle name="Normal 3 5 4 6" xfId="1637" xr:uid="{0CB35ADF-93A9-448F-B6C2-B928C2295E3E}"/>
    <cellStyle name="Normal 3 5 4 6 2" xfId="4805" xr:uid="{2415FABE-939C-4993-973D-305F9DCDABF9}"/>
    <cellStyle name="Normal 3 5 4 7" xfId="3221" xr:uid="{31B1777B-7622-4CEE-B82D-1186CB70EA61}"/>
    <cellStyle name="Normal 3 5 5" xfId="73" xr:uid="{00000000-0005-0000-0000-00008D000000}"/>
    <cellStyle name="Normal 3 5 5 2" xfId="172" xr:uid="{00000000-0005-0000-0000-00008E000000}"/>
    <cellStyle name="Normal 3 5 5 2 2" xfId="370" xr:uid="{AD880B39-4121-4D27-92E8-84AB23D75478}"/>
    <cellStyle name="Normal 3 5 5 2 2 2" xfId="766" xr:uid="{825692BA-EF04-4E09-AC0D-6715D152C877}"/>
    <cellStyle name="Normal 3 5 5 2 2 2 2" xfId="1558" xr:uid="{128B91C0-D643-42CF-9BB9-3D8EE1BF09BF}"/>
    <cellStyle name="Normal 3 5 5 2 2 2 2 2" xfId="3142" xr:uid="{DFC15886-C1DA-40E2-8DDE-15AC8DF356D6}"/>
    <cellStyle name="Normal 3 5 5 2 2 2 2 2 2" xfId="6310" xr:uid="{8B8149C2-1A6C-4189-A64C-EB6E1207CB26}"/>
    <cellStyle name="Normal 3 5 5 2 2 2 2 3" xfId="4726" xr:uid="{6902FFF5-79EE-4EDB-8B58-B838D8E61315}"/>
    <cellStyle name="Normal 3 5 5 2 2 2 3" xfId="2350" xr:uid="{279F3312-4A67-47D7-B382-CBD4BB60AFA6}"/>
    <cellStyle name="Normal 3 5 5 2 2 2 3 2" xfId="5518" xr:uid="{EB270E28-6940-48DD-A34D-7F028947D11F}"/>
    <cellStyle name="Normal 3 5 5 2 2 2 4" xfId="3934" xr:uid="{692CCFC5-4AD6-4D80-ADE2-9541741C456A}"/>
    <cellStyle name="Normal 3 5 5 2 2 3" xfId="1162" xr:uid="{C61D4E37-FA6A-4571-957E-E5133DBCBB23}"/>
    <cellStyle name="Normal 3 5 5 2 2 3 2" xfId="2746" xr:uid="{67997D86-F669-4815-97FE-500ABF6A5BF5}"/>
    <cellStyle name="Normal 3 5 5 2 2 3 2 2" xfId="5914" xr:uid="{020AFCFB-7E9E-4F34-8C9C-34E48DD24E16}"/>
    <cellStyle name="Normal 3 5 5 2 2 3 3" xfId="4330" xr:uid="{F95601B2-5B35-4E1A-84E3-0367B76BB4C8}"/>
    <cellStyle name="Normal 3 5 5 2 2 4" xfId="1954" xr:uid="{3801D227-D9B4-4AC3-9E63-DBC1DEE3C3D5}"/>
    <cellStyle name="Normal 3 5 5 2 2 4 2" xfId="5122" xr:uid="{6B4B9B4A-F70A-46A9-9D06-CF5FC73D210C}"/>
    <cellStyle name="Normal 3 5 5 2 2 5" xfId="3538" xr:uid="{DD96F6DF-3B62-4220-9A03-E95DB8CA3474}"/>
    <cellStyle name="Normal 3 5 5 2 3" xfId="568" xr:uid="{2BB15553-CCEE-4899-88BA-F4B927C12B2C}"/>
    <cellStyle name="Normal 3 5 5 2 3 2" xfId="1360" xr:uid="{745DE66B-B696-4B37-BF3C-EFE496833004}"/>
    <cellStyle name="Normal 3 5 5 2 3 2 2" xfId="2944" xr:uid="{A891B163-EAF7-44A7-B039-85452EC77E43}"/>
    <cellStyle name="Normal 3 5 5 2 3 2 2 2" xfId="6112" xr:uid="{6E34FE49-A51D-48E5-AC8D-1F544904E960}"/>
    <cellStyle name="Normal 3 5 5 2 3 2 3" xfId="4528" xr:uid="{8F8F4F4F-1D3D-433D-A430-29191F110711}"/>
    <cellStyle name="Normal 3 5 5 2 3 3" xfId="2152" xr:uid="{3C78007E-5887-4DF5-9BEF-90D9C8467286}"/>
    <cellStyle name="Normal 3 5 5 2 3 3 2" xfId="5320" xr:uid="{27C8CA2D-4597-4F00-84BE-1CA2127E7EBF}"/>
    <cellStyle name="Normal 3 5 5 2 3 4" xfId="3736" xr:uid="{990D2FAE-3B52-45CA-8301-39ABF1913366}"/>
    <cellStyle name="Normal 3 5 5 2 4" xfId="964" xr:uid="{59A08E7F-C06F-4C41-A6A0-5D169F32088F}"/>
    <cellStyle name="Normal 3 5 5 2 4 2" xfId="2548" xr:uid="{7F9495AD-BCD8-450A-A25A-D6B58AD853E4}"/>
    <cellStyle name="Normal 3 5 5 2 4 2 2" xfId="5716" xr:uid="{B48C76D7-052A-49F7-9A33-4BB1F7AFAD4D}"/>
    <cellStyle name="Normal 3 5 5 2 4 3" xfId="4132" xr:uid="{E2FF0E3D-8173-4EA7-8E29-68E96CD0CA96}"/>
    <cellStyle name="Normal 3 5 5 2 5" xfId="1756" xr:uid="{47DBA6E0-09E2-4E12-BC78-9615C4CA9703}"/>
    <cellStyle name="Normal 3 5 5 2 5 2" xfId="4924" xr:uid="{E60D005C-4B6A-437C-BD38-BE3B428472F1}"/>
    <cellStyle name="Normal 3 5 5 2 6" xfId="3340" xr:uid="{4EDD433B-41E5-4E79-A5AA-693944910635}"/>
    <cellStyle name="Normal 3 5 5 3" xfId="271" xr:uid="{701E27EA-1B4C-4C87-BEBD-080025AFF4B5}"/>
    <cellStyle name="Normal 3 5 5 3 2" xfId="667" xr:uid="{E0A4C940-9F8A-4509-B98D-F8D7131FD8DA}"/>
    <cellStyle name="Normal 3 5 5 3 2 2" xfId="1459" xr:uid="{D2BD3F64-A999-435D-B4E4-F2E418C5D084}"/>
    <cellStyle name="Normal 3 5 5 3 2 2 2" xfId="3043" xr:uid="{6E508E20-12A0-4EDF-A3DD-3322546958FD}"/>
    <cellStyle name="Normal 3 5 5 3 2 2 2 2" xfId="6211" xr:uid="{995C33F4-B9B0-4DA6-AACE-AFD1A7CACC29}"/>
    <cellStyle name="Normal 3 5 5 3 2 2 3" xfId="4627" xr:uid="{7F443373-459A-4387-99B6-4DF6B15BF772}"/>
    <cellStyle name="Normal 3 5 5 3 2 3" xfId="2251" xr:uid="{BCE2FA14-B155-4D0E-9061-CCAE9881B56F}"/>
    <cellStyle name="Normal 3 5 5 3 2 3 2" xfId="5419" xr:uid="{60E2ACC1-E61E-42B3-BCBA-7D303EA2E1AD}"/>
    <cellStyle name="Normal 3 5 5 3 2 4" xfId="3835" xr:uid="{FEB988BD-A758-424F-871D-38DB4B817847}"/>
    <cellStyle name="Normal 3 5 5 3 3" xfId="1063" xr:uid="{7A10AB4F-7328-4397-8214-615B704D4976}"/>
    <cellStyle name="Normal 3 5 5 3 3 2" xfId="2647" xr:uid="{E186875A-9A85-4A5D-8A0A-DFDFB0DA29FE}"/>
    <cellStyle name="Normal 3 5 5 3 3 2 2" xfId="5815" xr:uid="{CB060538-E609-45F3-A8AE-8A24A9D9CB0C}"/>
    <cellStyle name="Normal 3 5 5 3 3 3" xfId="4231" xr:uid="{F297323D-8A1A-42E2-8BFD-AAA4024D11C4}"/>
    <cellStyle name="Normal 3 5 5 3 4" xfId="1855" xr:uid="{0576D111-64C4-454B-8A5E-6C1FDDC45C9A}"/>
    <cellStyle name="Normal 3 5 5 3 4 2" xfId="5023" xr:uid="{C425FCD7-86EB-4B1D-86B5-DA411402E5EC}"/>
    <cellStyle name="Normal 3 5 5 3 5" xfId="3439" xr:uid="{AFDA60A9-D362-405D-A520-D901B823A057}"/>
    <cellStyle name="Normal 3 5 5 4" xfId="469" xr:uid="{B3727259-F223-4F8B-8840-CD98BB1DF140}"/>
    <cellStyle name="Normal 3 5 5 4 2" xfId="1261" xr:uid="{B3DEDAFF-67CD-4FE0-AE10-0E31E4287E94}"/>
    <cellStyle name="Normal 3 5 5 4 2 2" xfId="2845" xr:uid="{84F0EA69-7608-4596-BDF6-E5F69188E600}"/>
    <cellStyle name="Normal 3 5 5 4 2 2 2" xfId="6013" xr:uid="{AE039083-D010-41EB-8A97-33579193E58A}"/>
    <cellStyle name="Normal 3 5 5 4 2 3" xfId="4429" xr:uid="{D5CA2182-FE33-4A92-A345-0B937DC2E744}"/>
    <cellStyle name="Normal 3 5 5 4 3" xfId="2053" xr:uid="{2381152C-C5D9-416D-A288-3676BDE97E97}"/>
    <cellStyle name="Normal 3 5 5 4 3 2" xfId="5221" xr:uid="{A25A71B2-15CA-4AA3-9263-B86BA1BAAAD9}"/>
    <cellStyle name="Normal 3 5 5 4 4" xfId="3637" xr:uid="{69A0CA47-8A75-44A3-95C5-3401D7B0CB35}"/>
    <cellStyle name="Normal 3 5 5 5" xfId="865" xr:uid="{770F9366-471B-4F71-B800-25E99935E46E}"/>
    <cellStyle name="Normal 3 5 5 5 2" xfId="2449" xr:uid="{49125380-4971-4278-9B12-0C5901935401}"/>
    <cellStyle name="Normal 3 5 5 5 2 2" xfId="5617" xr:uid="{9707CE93-5B3B-457E-9AA7-84143339A222}"/>
    <cellStyle name="Normal 3 5 5 5 3" xfId="4033" xr:uid="{9B9DFAEA-951D-47C9-85C1-732EF1E62084}"/>
    <cellStyle name="Normal 3 5 5 6" xfId="1657" xr:uid="{07B42468-9F66-43E3-90A4-DEC066E2A698}"/>
    <cellStyle name="Normal 3 5 5 6 2" xfId="4825" xr:uid="{44C014CC-3B16-470E-84E1-CFA0D905129A}"/>
    <cellStyle name="Normal 3 5 5 7" xfId="3241" xr:uid="{A8F4DB56-74E2-4160-9C83-A0BE020623D4}"/>
    <cellStyle name="Normal 3 5 6" xfId="99" xr:uid="{00000000-0005-0000-0000-00008F000000}"/>
    <cellStyle name="Normal 3 5 6 2" xfId="198" xr:uid="{00000000-0005-0000-0000-000090000000}"/>
    <cellStyle name="Normal 3 5 6 2 2" xfId="396" xr:uid="{E5E2E681-68F0-40AD-88F5-6A99C1A4FC56}"/>
    <cellStyle name="Normal 3 5 6 2 2 2" xfId="792" xr:uid="{AAA94633-7301-49BC-ABDB-AF3EB97C0A34}"/>
    <cellStyle name="Normal 3 5 6 2 2 2 2" xfId="1584" xr:uid="{1B75F64F-EFAF-4919-B7C6-ECDE41DC4B4B}"/>
    <cellStyle name="Normal 3 5 6 2 2 2 2 2" xfId="3168" xr:uid="{E77E0027-89C5-400E-B144-6AED3A6FF142}"/>
    <cellStyle name="Normal 3 5 6 2 2 2 2 2 2" xfId="6336" xr:uid="{0EB06D2C-A536-413C-9E12-01A1CCC26255}"/>
    <cellStyle name="Normal 3 5 6 2 2 2 2 3" xfId="4752" xr:uid="{2F63D517-C8BD-4633-8FA8-844B012673CC}"/>
    <cellStyle name="Normal 3 5 6 2 2 2 3" xfId="2376" xr:uid="{5ECDD5D7-66CC-4C04-B3CC-B32AE8E63A21}"/>
    <cellStyle name="Normal 3 5 6 2 2 2 3 2" xfId="5544" xr:uid="{82D4818B-2EAC-4F3C-948F-F8D6EDF9B756}"/>
    <cellStyle name="Normal 3 5 6 2 2 2 4" xfId="3960" xr:uid="{93128299-8E51-42A3-AA9A-AB7D861CADFD}"/>
    <cellStyle name="Normal 3 5 6 2 2 3" xfId="1188" xr:uid="{5BE117B8-FCAF-48A6-A3A9-68F3042C8E1D}"/>
    <cellStyle name="Normal 3 5 6 2 2 3 2" xfId="2772" xr:uid="{4A64C99C-6794-4CB0-9524-28B81B67C82C}"/>
    <cellStyle name="Normal 3 5 6 2 2 3 2 2" xfId="5940" xr:uid="{12A4D5CF-FA4A-4431-A531-E637D6482E25}"/>
    <cellStyle name="Normal 3 5 6 2 2 3 3" xfId="4356" xr:uid="{048BD716-631C-486F-8D89-2DF48D29952F}"/>
    <cellStyle name="Normal 3 5 6 2 2 4" xfId="1980" xr:uid="{8DEC59B7-7053-47A0-935F-3EA1C9A0983B}"/>
    <cellStyle name="Normal 3 5 6 2 2 4 2" xfId="5148" xr:uid="{0832A91F-4FB0-4D9C-AB51-F8D5003CC12F}"/>
    <cellStyle name="Normal 3 5 6 2 2 5" xfId="3564" xr:uid="{BEB418DD-E029-4500-9A58-EAF6C4621B67}"/>
    <cellStyle name="Normal 3 5 6 2 3" xfId="594" xr:uid="{283D86C1-7E07-4511-B31C-C4F682544EEA}"/>
    <cellStyle name="Normal 3 5 6 2 3 2" xfId="1386" xr:uid="{48348033-4A0E-429D-9D16-6E8E49745C91}"/>
    <cellStyle name="Normal 3 5 6 2 3 2 2" xfId="2970" xr:uid="{41AC0443-4800-4FDA-AABE-F79E30C9BEB1}"/>
    <cellStyle name="Normal 3 5 6 2 3 2 2 2" xfId="6138" xr:uid="{E6451CE6-39B5-45B7-9D8F-953B4F586901}"/>
    <cellStyle name="Normal 3 5 6 2 3 2 3" xfId="4554" xr:uid="{25879B55-BE5D-44A9-8372-39DB8931844A}"/>
    <cellStyle name="Normal 3 5 6 2 3 3" xfId="2178" xr:uid="{FEA48440-44A5-4463-9D0A-C53F358977C1}"/>
    <cellStyle name="Normal 3 5 6 2 3 3 2" xfId="5346" xr:uid="{E1792896-B4B8-445F-944D-6BA674BA718F}"/>
    <cellStyle name="Normal 3 5 6 2 3 4" xfId="3762" xr:uid="{B8713AB3-3F86-4E20-A834-56D0FE119B58}"/>
    <cellStyle name="Normal 3 5 6 2 4" xfId="990" xr:uid="{8963A769-E677-4D8D-9BEA-9046DE265B35}"/>
    <cellStyle name="Normal 3 5 6 2 4 2" xfId="2574" xr:uid="{44DA1C6F-5D39-4263-A6BB-6C8678BDBFCE}"/>
    <cellStyle name="Normal 3 5 6 2 4 2 2" xfId="5742" xr:uid="{22C6D064-2F1F-4646-8D2D-3F554635EAA3}"/>
    <cellStyle name="Normal 3 5 6 2 4 3" xfId="4158" xr:uid="{69345B8B-87B3-4785-BB15-8FFC2DAD34A5}"/>
    <cellStyle name="Normal 3 5 6 2 5" xfId="1782" xr:uid="{1967A1D1-1539-44D1-B390-BF9C34592C33}"/>
    <cellStyle name="Normal 3 5 6 2 5 2" xfId="4950" xr:uid="{98DB2509-1742-4F95-9857-1D62D9071E08}"/>
    <cellStyle name="Normal 3 5 6 2 6" xfId="3366" xr:uid="{392CE6C3-E23F-4420-94A6-77A2BE110855}"/>
    <cellStyle name="Normal 3 5 6 3" xfId="297" xr:uid="{E250190A-2D90-40F1-9B10-6A994729C329}"/>
    <cellStyle name="Normal 3 5 6 3 2" xfId="693" xr:uid="{07525357-426D-4EE6-A6A9-7A739811985E}"/>
    <cellStyle name="Normal 3 5 6 3 2 2" xfId="1485" xr:uid="{C7240D46-35E6-4A3D-BA00-081C8AE2A558}"/>
    <cellStyle name="Normal 3 5 6 3 2 2 2" xfId="3069" xr:uid="{3101776E-4F11-4A9A-96D3-5A3313B075E3}"/>
    <cellStyle name="Normal 3 5 6 3 2 2 2 2" xfId="6237" xr:uid="{8F7CEC92-8A9B-45E5-9210-85F7FAB5A30C}"/>
    <cellStyle name="Normal 3 5 6 3 2 2 3" xfId="4653" xr:uid="{8E849D15-471B-497E-A0B7-5D2967A300F6}"/>
    <cellStyle name="Normal 3 5 6 3 2 3" xfId="2277" xr:uid="{8447BD13-94ED-4F73-A0A2-73D2E06A494D}"/>
    <cellStyle name="Normal 3 5 6 3 2 3 2" xfId="5445" xr:uid="{22F56A45-2768-46A8-8352-4AE4C9DBC29B}"/>
    <cellStyle name="Normal 3 5 6 3 2 4" xfId="3861" xr:uid="{F69A2E26-DD62-4D24-B9D6-FC3223FCD607}"/>
    <cellStyle name="Normal 3 5 6 3 3" xfId="1089" xr:uid="{4BD639DA-D6C3-4395-9A26-951EBDC0ADFC}"/>
    <cellStyle name="Normal 3 5 6 3 3 2" xfId="2673" xr:uid="{5B5D250B-7CD0-4742-9730-651A78C3A9B4}"/>
    <cellStyle name="Normal 3 5 6 3 3 2 2" xfId="5841" xr:uid="{F2D96AEA-EACB-440E-829D-482A7F7CC9F3}"/>
    <cellStyle name="Normal 3 5 6 3 3 3" xfId="4257" xr:uid="{D5AE0047-DB50-47F0-8C31-4D964A0FD449}"/>
    <cellStyle name="Normal 3 5 6 3 4" xfId="1881" xr:uid="{CCF0998F-6C8A-43CC-8254-621DE1ACF564}"/>
    <cellStyle name="Normal 3 5 6 3 4 2" xfId="5049" xr:uid="{1201A54C-FF00-401C-9820-ACEE97058C6F}"/>
    <cellStyle name="Normal 3 5 6 3 5" xfId="3465" xr:uid="{2AFF79E2-FFF3-4DE3-8F2F-DD5631EA8C17}"/>
    <cellStyle name="Normal 3 5 6 4" xfId="495" xr:uid="{D26D6EBB-1473-474B-BAA8-58B622D243B8}"/>
    <cellStyle name="Normal 3 5 6 4 2" xfId="1287" xr:uid="{F640FE0D-2E36-4195-95A1-A2DFC97D529B}"/>
    <cellStyle name="Normal 3 5 6 4 2 2" xfId="2871" xr:uid="{C7960511-9EC8-4A48-AEBA-DD2118C1A960}"/>
    <cellStyle name="Normal 3 5 6 4 2 2 2" xfId="6039" xr:uid="{BDF88BFD-5688-4230-AD4F-A2C45B892585}"/>
    <cellStyle name="Normal 3 5 6 4 2 3" xfId="4455" xr:uid="{AA2DCE53-25C6-4214-9BD8-7A546B21F327}"/>
    <cellStyle name="Normal 3 5 6 4 3" xfId="2079" xr:uid="{31A79D0F-CFF0-4413-8691-007E746F70CF}"/>
    <cellStyle name="Normal 3 5 6 4 3 2" xfId="5247" xr:uid="{21DF5A5C-6D3E-4C80-A397-4839343ACCDA}"/>
    <cellStyle name="Normal 3 5 6 4 4" xfId="3663" xr:uid="{1AFAF563-7D07-4594-AC1E-703379F6BF82}"/>
    <cellStyle name="Normal 3 5 6 5" xfId="891" xr:uid="{4B93BA56-BDA2-4B3A-A439-857FB29C4FDA}"/>
    <cellStyle name="Normal 3 5 6 5 2" xfId="2475" xr:uid="{36976BE0-C08A-4B38-9289-10D512865B01}"/>
    <cellStyle name="Normal 3 5 6 5 2 2" xfId="5643" xr:uid="{D043F1F4-B92E-4A0B-8A44-68FDEA0E5C5C}"/>
    <cellStyle name="Normal 3 5 6 5 3" xfId="4059" xr:uid="{8D91F73E-01B2-41DE-9058-13B2DFE3AB76}"/>
    <cellStyle name="Normal 3 5 6 6" xfId="1683" xr:uid="{8AAD5A6A-EB66-4C6D-98E4-AC2C28C3662D}"/>
    <cellStyle name="Normal 3 5 6 6 2" xfId="4851" xr:uid="{7DFE578A-17D8-429C-AF6A-30FC9B700664}"/>
    <cellStyle name="Normal 3 5 6 7" xfId="3267" xr:uid="{CF182EC1-5979-4E2F-84EB-93B68214BAA5}"/>
    <cellStyle name="Normal 3 5 7" xfId="132" xr:uid="{00000000-0005-0000-0000-000091000000}"/>
    <cellStyle name="Normal 3 5 7 2" xfId="330" xr:uid="{63F82DAF-3709-4008-B922-21F264D5FC5F}"/>
    <cellStyle name="Normal 3 5 7 2 2" xfId="726" xr:uid="{667E9E41-596E-435B-9069-931099591166}"/>
    <cellStyle name="Normal 3 5 7 2 2 2" xfId="1518" xr:uid="{2C64D5BA-28E6-4F65-8EDD-AB284E9E74BD}"/>
    <cellStyle name="Normal 3 5 7 2 2 2 2" xfId="3102" xr:uid="{25CF3781-3C92-484A-8BC2-343E4F340390}"/>
    <cellStyle name="Normal 3 5 7 2 2 2 2 2" xfId="6270" xr:uid="{E7AFD821-7267-400B-9F93-DD68AB3D9FFB}"/>
    <cellStyle name="Normal 3 5 7 2 2 2 3" xfId="4686" xr:uid="{7C55886C-61DC-4E74-B506-24CBE0EFA933}"/>
    <cellStyle name="Normal 3 5 7 2 2 3" xfId="2310" xr:uid="{37C2A0F9-AF84-4A22-9CE3-3684F2BD1E0D}"/>
    <cellStyle name="Normal 3 5 7 2 2 3 2" xfId="5478" xr:uid="{A60C8959-5288-4211-90AD-F5D2CF6D2906}"/>
    <cellStyle name="Normal 3 5 7 2 2 4" xfId="3894" xr:uid="{16C6B3C9-3C86-4E44-A529-B000FFB4A2FF}"/>
    <cellStyle name="Normal 3 5 7 2 3" xfId="1122" xr:uid="{5E3C085D-6559-4A4D-BAD7-5627EE8EB793}"/>
    <cellStyle name="Normal 3 5 7 2 3 2" xfId="2706" xr:uid="{F956366A-FAEE-47BC-829E-940712E44B3C}"/>
    <cellStyle name="Normal 3 5 7 2 3 2 2" xfId="5874" xr:uid="{9A53D55E-4342-4497-A5E0-1774A62F0F46}"/>
    <cellStyle name="Normal 3 5 7 2 3 3" xfId="4290" xr:uid="{4435624E-B69A-41A6-959A-95B491E2A050}"/>
    <cellStyle name="Normal 3 5 7 2 4" xfId="1914" xr:uid="{0E34AFAF-F3AF-49A0-90EB-2A1DCAB231B0}"/>
    <cellStyle name="Normal 3 5 7 2 4 2" xfId="5082" xr:uid="{B59D81CF-7D8D-4D1A-937C-76B7E927C61F}"/>
    <cellStyle name="Normal 3 5 7 2 5" xfId="3498" xr:uid="{C3EA2658-4334-4E6E-9625-997C210FCE17}"/>
    <cellStyle name="Normal 3 5 7 3" xfId="528" xr:uid="{5241BD38-DD7E-4547-B389-60F58B4DFC91}"/>
    <cellStyle name="Normal 3 5 7 3 2" xfId="1320" xr:uid="{15F27B2E-51C0-436B-A4E9-DC3DF4B81076}"/>
    <cellStyle name="Normal 3 5 7 3 2 2" xfId="2904" xr:uid="{44A2CE8B-78BE-4FAE-9199-DAE619AADCCC}"/>
    <cellStyle name="Normal 3 5 7 3 2 2 2" xfId="6072" xr:uid="{A5B2CBC4-0A82-4CD0-A7E1-2965BAAA0A91}"/>
    <cellStyle name="Normal 3 5 7 3 2 3" xfId="4488" xr:uid="{C6B096FA-EABD-4AA7-9BBF-C420159B4768}"/>
    <cellStyle name="Normal 3 5 7 3 3" xfId="2112" xr:uid="{D0B0D194-FADB-4A78-A958-157F41C24A56}"/>
    <cellStyle name="Normal 3 5 7 3 3 2" xfId="5280" xr:uid="{9862A770-5AB4-4F8E-823B-D8295CF96296}"/>
    <cellStyle name="Normal 3 5 7 3 4" xfId="3696" xr:uid="{D7282B17-CE1F-4F22-8F1D-8C79093EE4E6}"/>
    <cellStyle name="Normal 3 5 7 4" xfId="924" xr:uid="{0FFBA617-F7FD-4C0E-9CDE-5AF638695C0E}"/>
    <cellStyle name="Normal 3 5 7 4 2" xfId="2508" xr:uid="{730888A3-9455-412D-9A60-7E03BABCF8E0}"/>
    <cellStyle name="Normal 3 5 7 4 2 2" xfId="5676" xr:uid="{63AD32AE-6FB7-42BC-B092-BA8B81B30893}"/>
    <cellStyle name="Normal 3 5 7 4 3" xfId="4092" xr:uid="{09C8DBE7-4490-43F8-9BBB-99278E32C973}"/>
    <cellStyle name="Normal 3 5 7 5" xfId="1716" xr:uid="{83E72971-72BB-4B41-92EF-6E78B9A83237}"/>
    <cellStyle name="Normal 3 5 7 5 2" xfId="4884" xr:uid="{1CC6AD0F-5B4C-4BEA-A6FB-C5D15FFC236D}"/>
    <cellStyle name="Normal 3 5 7 6" xfId="3300" xr:uid="{AE6F299F-A297-4498-855C-4D9345131B5A}"/>
    <cellStyle name="Normal 3 5 8" xfId="231" xr:uid="{DE60C739-1679-4695-9B66-BC2C267CF4DD}"/>
    <cellStyle name="Normal 3 5 8 2" xfId="627" xr:uid="{64DF989C-3A92-459D-AA19-7696996347F7}"/>
    <cellStyle name="Normal 3 5 8 2 2" xfId="1419" xr:uid="{1D3C610D-6C0A-4E8F-B83A-C7D4896B78A4}"/>
    <cellStyle name="Normal 3 5 8 2 2 2" xfId="3003" xr:uid="{D20A24DD-8314-40A5-8AA5-E16A3C9A4A75}"/>
    <cellStyle name="Normal 3 5 8 2 2 2 2" xfId="6171" xr:uid="{62277A14-3313-4B47-906E-32EF0BF2D2E4}"/>
    <cellStyle name="Normal 3 5 8 2 2 3" xfId="4587" xr:uid="{D5B3BDFF-20A5-493D-9535-73AB4CAAC3CC}"/>
    <cellStyle name="Normal 3 5 8 2 3" xfId="2211" xr:uid="{633BEEF3-9325-4020-B8B9-E163DC25DBD0}"/>
    <cellStyle name="Normal 3 5 8 2 3 2" xfId="5379" xr:uid="{79A0C40A-99C6-4F3F-99C5-9D86D5808502}"/>
    <cellStyle name="Normal 3 5 8 2 4" xfId="3795" xr:uid="{53D0E80A-6026-4FA0-9FF7-5CF1DACDE463}"/>
    <cellStyle name="Normal 3 5 8 3" xfId="1023" xr:uid="{3AB5DEBB-41EC-4DB5-8C10-96BD396AF99D}"/>
    <cellStyle name="Normal 3 5 8 3 2" xfId="2607" xr:uid="{FF5834F5-B0D7-4E40-88D9-4CF4F52604B1}"/>
    <cellStyle name="Normal 3 5 8 3 2 2" xfId="5775" xr:uid="{E876D154-D54D-45EA-BE41-030889CB2042}"/>
    <cellStyle name="Normal 3 5 8 3 3" xfId="4191" xr:uid="{D67CC6B2-9A79-4A71-B1EA-B8AB31F5E2F0}"/>
    <cellStyle name="Normal 3 5 8 4" xfId="1815" xr:uid="{28F5A40F-EA98-4694-BB33-CDF779F45619}"/>
    <cellStyle name="Normal 3 5 8 4 2" xfId="4983" xr:uid="{D14B733A-3541-40B5-BAF2-94801008CB6D}"/>
    <cellStyle name="Normal 3 5 8 5" xfId="3399" xr:uid="{BA776775-E885-4CFA-AEE9-05E3C65F9767}"/>
    <cellStyle name="Normal 3 5 9" xfId="429" xr:uid="{ECB46571-EBA1-4E91-993F-A75F075A29D7}"/>
    <cellStyle name="Normal 3 5 9 2" xfId="1221" xr:uid="{ECA912F6-BEBC-4CBB-83E3-485F3764A72D}"/>
    <cellStyle name="Normal 3 5 9 2 2" xfId="2805" xr:uid="{12AA0E98-C5A4-4640-94FD-F65D979421D4}"/>
    <cellStyle name="Normal 3 5 9 2 2 2" xfId="5973" xr:uid="{F9E1FF4F-AF66-45AC-B25F-0FE48766C038}"/>
    <cellStyle name="Normal 3 5 9 2 3" xfId="4389" xr:uid="{3FD204B6-1DCA-40FC-997D-02B9CC26AC64}"/>
    <cellStyle name="Normal 3 5 9 3" xfId="2013" xr:uid="{4DE7DAA4-948A-44B2-9635-2761ACF8A1D8}"/>
    <cellStyle name="Normal 3 5 9 3 2" xfId="5181" xr:uid="{B68C7628-2D2F-42EC-BB15-5BFBF67BECCC}"/>
    <cellStyle name="Normal 3 5 9 4" xfId="3597" xr:uid="{2156D4EC-BEFD-4061-B311-54DC6BF32335}"/>
    <cellStyle name="Normal 3 6" xfId="16" xr:uid="{00000000-0005-0000-0000-000092000000}"/>
    <cellStyle name="Normal 3 6 2" xfId="119" xr:uid="{00000000-0005-0000-0000-000093000000}"/>
    <cellStyle name="Normal 3 6 2 2" xfId="317" xr:uid="{8AB57530-125A-46F6-AD2A-E5929F51ECEA}"/>
    <cellStyle name="Normal 3 6 2 2 2" xfId="713" xr:uid="{173BA237-869A-4360-A223-2A309E135CEE}"/>
    <cellStyle name="Normal 3 6 2 2 2 2" xfId="1505" xr:uid="{CB25DB1D-D4C8-41D3-B230-A8C3BFFA779F}"/>
    <cellStyle name="Normal 3 6 2 2 2 2 2" xfId="3089" xr:uid="{0799ECDD-174C-4F09-8EAD-44E54A4EE0D6}"/>
    <cellStyle name="Normal 3 6 2 2 2 2 2 2" xfId="6257" xr:uid="{45CDE878-A2E4-484F-B8F4-8ED237109496}"/>
    <cellStyle name="Normal 3 6 2 2 2 2 3" xfId="4673" xr:uid="{93462BBA-5DE1-4F7F-947A-EDA8BFBDA824}"/>
    <cellStyle name="Normal 3 6 2 2 2 3" xfId="2297" xr:uid="{F33E2FB4-1E0E-4614-9F71-100834414178}"/>
    <cellStyle name="Normal 3 6 2 2 2 3 2" xfId="5465" xr:uid="{8FAC2C45-A5EF-4B6A-8C67-06F179CC4AA6}"/>
    <cellStyle name="Normal 3 6 2 2 2 4" xfId="3881" xr:uid="{FF3080A8-6B68-496A-A113-2B184E68EE7E}"/>
    <cellStyle name="Normal 3 6 2 2 3" xfId="1109" xr:uid="{7C993E10-BC87-4886-A03C-7E23F450C915}"/>
    <cellStyle name="Normal 3 6 2 2 3 2" xfId="2693" xr:uid="{81A3EEB5-00CA-4DA5-8153-2C37E044EE81}"/>
    <cellStyle name="Normal 3 6 2 2 3 2 2" xfId="5861" xr:uid="{1206E706-D7C9-4228-9A23-84984A53BEAC}"/>
    <cellStyle name="Normal 3 6 2 2 3 3" xfId="4277" xr:uid="{441243D9-DC07-41AC-918E-B98EB2196C4C}"/>
    <cellStyle name="Normal 3 6 2 2 4" xfId="1901" xr:uid="{4AEA3243-CBD5-4F66-A519-CDF52D237BD2}"/>
    <cellStyle name="Normal 3 6 2 2 4 2" xfId="5069" xr:uid="{D5064B73-7263-42DC-98DE-6087A0491005}"/>
    <cellStyle name="Normal 3 6 2 2 5" xfId="3485" xr:uid="{A1DA8D4F-A0E5-49A5-902D-4227D678CFD4}"/>
    <cellStyle name="Normal 3 6 2 3" xfId="515" xr:uid="{8B9533E3-6C27-44EB-9A76-666981C1C2FB}"/>
    <cellStyle name="Normal 3 6 2 3 2" xfId="1307" xr:uid="{B48E992E-0E71-4EDA-A459-85897A484DC3}"/>
    <cellStyle name="Normal 3 6 2 3 2 2" xfId="2891" xr:uid="{18F9C4BE-1F02-4EE1-B291-3B08AFFE5668}"/>
    <cellStyle name="Normal 3 6 2 3 2 2 2" xfId="6059" xr:uid="{595AD134-EE23-4235-95C4-66CC48CEA729}"/>
    <cellStyle name="Normal 3 6 2 3 2 3" xfId="4475" xr:uid="{0B6395EB-E190-4814-952E-82477D6D6625}"/>
    <cellStyle name="Normal 3 6 2 3 3" xfId="2099" xr:uid="{0F4818E4-3D13-4754-9DA3-3CFBF0B71233}"/>
    <cellStyle name="Normal 3 6 2 3 3 2" xfId="5267" xr:uid="{174E2F33-882E-4EEB-8C67-6DD0F8420B32}"/>
    <cellStyle name="Normal 3 6 2 3 4" xfId="3683" xr:uid="{8CC963BF-4B7D-4A98-9E4B-1AB2EED18A26}"/>
    <cellStyle name="Normal 3 6 2 4" xfId="911" xr:uid="{DA204F95-1F05-48B7-B8A1-933F365FA705}"/>
    <cellStyle name="Normal 3 6 2 4 2" xfId="2495" xr:uid="{61EEAD9E-60FA-40EE-9B5B-7258F2943934}"/>
    <cellStyle name="Normal 3 6 2 4 2 2" xfId="5663" xr:uid="{BEDF5C59-58FB-471F-A7AF-E593A8725E26}"/>
    <cellStyle name="Normal 3 6 2 4 3" xfId="4079" xr:uid="{F0780D18-DF7E-45E0-9833-D2B4790D1BC2}"/>
    <cellStyle name="Normal 3 6 2 5" xfId="1703" xr:uid="{71EACFBC-A7B4-4B02-BD3D-E704B6EE1E72}"/>
    <cellStyle name="Normal 3 6 2 5 2" xfId="4871" xr:uid="{43B4C1BB-AAAE-4A3E-ADFA-B16560F9B1ED}"/>
    <cellStyle name="Normal 3 6 2 6" xfId="3287" xr:uid="{4C57FC33-DEC2-4C4F-9462-6CCD65F10C34}"/>
    <cellStyle name="Normal 3 6 3" xfId="218" xr:uid="{4E1B2CEE-7928-41B8-9AD0-10C84EBE2A5D}"/>
    <cellStyle name="Normal 3 6 3 2" xfId="614" xr:uid="{0E3FFCFE-623C-4AAA-82D3-296D8EDA5215}"/>
    <cellStyle name="Normal 3 6 3 2 2" xfId="1406" xr:uid="{9CEE39DB-2213-4D00-8FEE-0129AC6CFE15}"/>
    <cellStyle name="Normal 3 6 3 2 2 2" xfId="2990" xr:uid="{A86772F7-A738-4F2D-8975-4853B5A418AC}"/>
    <cellStyle name="Normal 3 6 3 2 2 2 2" xfId="6158" xr:uid="{33A2C4E7-A8F9-4408-9461-0D0E9BABB705}"/>
    <cellStyle name="Normal 3 6 3 2 2 3" xfId="4574" xr:uid="{B81D6DE3-FCC4-4EF2-B031-D29885FA29BF}"/>
    <cellStyle name="Normal 3 6 3 2 3" xfId="2198" xr:uid="{E9D37CCB-5788-4B66-AA19-0D52AE10AC7B}"/>
    <cellStyle name="Normal 3 6 3 2 3 2" xfId="5366" xr:uid="{EE81E97A-21BB-430C-A3F1-C7F5CBBFEAC3}"/>
    <cellStyle name="Normal 3 6 3 2 4" xfId="3782" xr:uid="{39A731D9-896C-4B1C-BB45-42A1A6B69FA7}"/>
    <cellStyle name="Normal 3 6 3 3" xfId="1010" xr:uid="{86C8C1FE-5E9A-4C7D-A070-53AC7786D838}"/>
    <cellStyle name="Normal 3 6 3 3 2" xfId="2594" xr:uid="{E319052D-85EB-45A8-BCAC-D3CC37DAA8BC}"/>
    <cellStyle name="Normal 3 6 3 3 2 2" xfId="5762" xr:uid="{16BA29E6-D934-45A2-ADAE-4D7B000504A8}"/>
    <cellStyle name="Normal 3 6 3 3 3" xfId="4178" xr:uid="{98507162-B85F-40CC-BDA9-75F85CE259AE}"/>
    <cellStyle name="Normal 3 6 3 4" xfId="1802" xr:uid="{A30BF61B-EC90-4424-8567-505DAD1E911D}"/>
    <cellStyle name="Normal 3 6 3 4 2" xfId="4970" xr:uid="{A57D7C8D-256F-442B-A9BA-A7E2C1AD6726}"/>
    <cellStyle name="Normal 3 6 3 5" xfId="3386" xr:uid="{692ED0CE-7299-41C2-A05A-A96CD5B7B1F6}"/>
    <cellStyle name="Normal 3 6 4" xfId="416" xr:uid="{C9E61DCC-2929-4765-90DE-8D21C3826022}"/>
    <cellStyle name="Normal 3 6 4 2" xfId="1208" xr:uid="{99E21EB5-2BF9-41A3-BA16-A625FF063D12}"/>
    <cellStyle name="Normal 3 6 4 2 2" xfId="2792" xr:uid="{A8AFB241-BE8A-486F-B383-C5E29554F71E}"/>
    <cellStyle name="Normal 3 6 4 2 2 2" xfId="5960" xr:uid="{8750F3CF-BB8F-45E8-AB12-CC5FCB1913FC}"/>
    <cellStyle name="Normal 3 6 4 2 3" xfId="4376" xr:uid="{8F4C8061-7BF6-4770-8B47-4BCA6D4134E2}"/>
    <cellStyle name="Normal 3 6 4 3" xfId="2000" xr:uid="{26B034DD-0F1C-45A5-9DC3-75C15A4007F8}"/>
    <cellStyle name="Normal 3 6 4 3 2" xfId="5168" xr:uid="{571598AD-6229-4638-8291-2AE704A8E202}"/>
    <cellStyle name="Normal 3 6 4 4" xfId="3584" xr:uid="{34F4DD0D-9CC4-4CAA-8CB4-B02DE00C0769}"/>
    <cellStyle name="Normal 3 6 5" xfId="812" xr:uid="{6EC3CA4C-AD2F-4182-989C-21EB87F12FAC}"/>
    <cellStyle name="Normal 3 6 5 2" xfId="2396" xr:uid="{8F837DCA-D044-4FE6-B4E4-61407A6DBF2B}"/>
    <cellStyle name="Normal 3 6 5 2 2" xfId="5564" xr:uid="{BA264A35-E276-4193-92A3-2AF58928614A}"/>
    <cellStyle name="Normal 3 6 5 3" xfId="3980" xr:uid="{7889DC8B-8600-45CA-BD9B-270DFD877D3D}"/>
    <cellStyle name="Normal 3 6 6" xfId="1604" xr:uid="{BADA2DB7-39DD-4A72-9B15-93366175C710}"/>
    <cellStyle name="Normal 3 6 6 2" xfId="4772" xr:uid="{D4F3A5A2-EAB5-4925-B2FF-91D23E5708D8}"/>
    <cellStyle name="Normal 3 6 7" xfId="3188" xr:uid="{448E0160-A0CC-444B-ABE4-DB75AF507B08}"/>
    <cellStyle name="Normal 3 7" xfId="40" xr:uid="{00000000-0005-0000-0000-000094000000}"/>
    <cellStyle name="Normal 3 7 2" xfId="139" xr:uid="{00000000-0005-0000-0000-000095000000}"/>
    <cellStyle name="Normal 3 7 2 2" xfId="337" xr:uid="{DADCB012-66E0-4074-98B1-0498E05CD818}"/>
    <cellStyle name="Normal 3 7 2 2 2" xfId="733" xr:uid="{B1695F23-625E-411E-BCF6-F7CE3006E8D1}"/>
    <cellStyle name="Normal 3 7 2 2 2 2" xfId="1525" xr:uid="{76BFA7F0-FFA5-4105-81E5-BC80E4B1874D}"/>
    <cellStyle name="Normal 3 7 2 2 2 2 2" xfId="3109" xr:uid="{B1FA1823-D69C-41E2-B837-9376307E088A}"/>
    <cellStyle name="Normal 3 7 2 2 2 2 2 2" xfId="6277" xr:uid="{FEDBCD80-9B14-4493-9915-55B542CECB65}"/>
    <cellStyle name="Normal 3 7 2 2 2 2 3" xfId="4693" xr:uid="{271B5664-825E-4E9B-8229-B21B0F61AF6D}"/>
    <cellStyle name="Normal 3 7 2 2 2 3" xfId="2317" xr:uid="{BBCA44CB-7D5A-4621-B615-4CE41F490644}"/>
    <cellStyle name="Normal 3 7 2 2 2 3 2" xfId="5485" xr:uid="{2065E2A3-9DED-46B4-8F12-0A3C68AE5113}"/>
    <cellStyle name="Normal 3 7 2 2 2 4" xfId="3901" xr:uid="{0A8010EB-40E3-4322-BD49-2DEB24D405AD}"/>
    <cellStyle name="Normal 3 7 2 2 3" xfId="1129" xr:uid="{920AAE58-1A48-4059-8906-7BBDD35A5E45}"/>
    <cellStyle name="Normal 3 7 2 2 3 2" xfId="2713" xr:uid="{8D93C39F-048A-4EAD-AB5B-BCA4F54B91DF}"/>
    <cellStyle name="Normal 3 7 2 2 3 2 2" xfId="5881" xr:uid="{E10FEB70-4E9A-47E5-8BD4-C3E856A2A06E}"/>
    <cellStyle name="Normal 3 7 2 2 3 3" xfId="4297" xr:uid="{0670E336-8C55-4E50-B1CB-E0F1A710B69F}"/>
    <cellStyle name="Normal 3 7 2 2 4" xfId="1921" xr:uid="{B84FA639-5046-4166-8972-1AF90EF5676D}"/>
    <cellStyle name="Normal 3 7 2 2 4 2" xfId="5089" xr:uid="{69D9125C-BAD4-4327-BC69-AB9034159132}"/>
    <cellStyle name="Normal 3 7 2 2 5" xfId="3505" xr:uid="{E8E8E249-4596-4E47-8674-5E8A20591A93}"/>
    <cellStyle name="Normal 3 7 2 3" xfId="535" xr:uid="{2BBFC11A-5B28-415A-96D5-007AF15C9E76}"/>
    <cellStyle name="Normal 3 7 2 3 2" xfId="1327" xr:uid="{38EF3827-081C-4F76-ACD0-4A9C7A66591C}"/>
    <cellStyle name="Normal 3 7 2 3 2 2" xfId="2911" xr:uid="{A4BF8173-E7A0-4B49-805D-584380DBAAD1}"/>
    <cellStyle name="Normal 3 7 2 3 2 2 2" xfId="6079" xr:uid="{0FCCA225-30B6-4DC2-95F3-0CFB4D6E4CE5}"/>
    <cellStyle name="Normal 3 7 2 3 2 3" xfId="4495" xr:uid="{FBE2E6AD-81B4-490A-8AD5-9F11E141150C}"/>
    <cellStyle name="Normal 3 7 2 3 3" xfId="2119" xr:uid="{8CFCEA84-D527-4FC2-A867-2ECC57819126}"/>
    <cellStyle name="Normal 3 7 2 3 3 2" xfId="5287" xr:uid="{67F47D2A-849B-421C-8D09-ED363F58C1C0}"/>
    <cellStyle name="Normal 3 7 2 3 4" xfId="3703" xr:uid="{8B5DEA08-F3AB-4DB3-8B1F-C6D22FDC3CB6}"/>
    <cellStyle name="Normal 3 7 2 4" xfId="931" xr:uid="{8D27588B-4343-4F19-8134-8D76C81B229D}"/>
    <cellStyle name="Normal 3 7 2 4 2" xfId="2515" xr:uid="{E6DCA727-FE6E-4B93-851C-C04C483E034C}"/>
    <cellStyle name="Normal 3 7 2 4 2 2" xfId="5683" xr:uid="{0B08E228-9810-47C4-B4B8-A2AC4F54FAE7}"/>
    <cellStyle name="Normal 3 7 2 4 3" xfId="4099" xr:uid="{20DDA38E-0D88-467F-8714-E159A09F8FCB}"/>
    <cellStyle name="Normal 3 7 2 5" xfId="1723" xr:uid="{24CB9A96-AFEC-4783-9A39-82FF16AA54FD}"/>
    <cellStyle name="Normal 3 7 2 5 2" xfId="4891" xr:uid="{507A4B1F-E1B2-45DF-A493-E25167DF3D93}"/>
    <cellStyle name="Normal 3 7 2 6" xfId="3307" xr:uid="{6FC5BDC5-3D03-4B52-B80A-299DCCC29D32}"/>
    <cellStyle name="Normal 3 7 3" xfId="238" xr:uid="{09F218C4-4F54-46C5-B14F-DB75A8AD46D8}"/>
    <cellStyle name="Normal 3 7 3 2" xfId="634" xr:uid="{73A19ED7-1496-4238-AA40-C0771484B82F}"/>
    <cellStyle name="Normal 3 7 3 2 2" xfId="1426" xr:uid="{C5EAF191-2BDB-4C5E-AE71-82A5AE42F204}"/>
    <cellStyle name="Normal 3 7 3 2 2 2" xfId="3010" xr:uid="{1872D261-B061-497B-AD8A-26A85B083CC9}"/>
    <cellStyle name="Normal 3 7 3 2 2 2 2" xfId="6178" xr:uid="{5EA946EE-8E50-423E-8647-B1AE3AB2E5B6}"/>
    <cellStyle name="Normal 3 7 3 2 2 3" xfId="4594" xr:uid="{41A93900-E67A-47F8-B7F2-6FCB8268F0A9}"/>
    <cellStyle name="Normal 3 7 3 2 3" xfId="2218" xr:uid="{76DABEA1-0345-4E5F-9914-CC02E7969F3B}"/>
    <cellStyle name="Normal 3 7 3 2 3 2" xfId="5386" xr:uid="{C0BD99E5-6F5A-4027-ABF0-9CA840532308}"/>
    <cellStyle name="Normal 3 7 3 2 4" xfId="3802" xr:uid="{32779705-EDDB-432A-820C-096FEEE2244C}"/>
    <cellStyle name="Normal 3 7 3 3" xfId="1030" xr:uid="{BB33DD45-07F2-4226-BCCD-1EB857999DA7}"/>
    <cellStyle name="Normal 3 7 3 3 2" xfId="2614" xr:uid="{FAAF28B0-452B-4B5E-A5D0-60873D02F53A}"/>
    <cellStyle name="Normal 3 7 3 3 2 2" xfId="5782" xr:uid="{1542E64E-AEBB-455F-916F-8E2C4FCAF9EE}"/>
    <cellStyle name="Normal 3 7 3 3 3" xfId="4198" xr:uid="{AAB07B42-E74B-492E-A06C-1F926B0D0B04}"/>
    <cellStyle name="Normal 3 7 3 4" xfId="1822" xr:uid="{D8047E5F-D623-4A78-9401-4CD8190AB419}"/>
    <cellStyle name="Normal 3 7 3 4 2" xfId="4990" xr:uid="{D4455C6A-9FE9-4B46-B304-8AEB120920C4}"/>
    <cellStyle name="Normal 3 7 3 5" xfId="3406" xr:uid="{D7B1DCDF-938E-49C9-848C-3E366CC244AE}"/>
    <cellStyle name="Normal 3 7 4" xfId="436" xr:uid="{7D81CB14-CECD-4073-B05B-86C3A77CD15D}"/>
    <cellStyle name="Normal 3 7 4 2" xfId="1228" xr:uid="{9910CCBF-8C3C-4E40-B0A4-864DCD2C2681}"/>
    <cellStyle name="Normal 3 7 4 2 2" xfId="2812" xr:uid="{AA308330-5F5F-461E-8F2D-300732250C63}"/>
    <cellStyle name="Normal 3 7 4 2 2 2" xfId="5980" xr:uid="{B662CF14-EB09-45E6-ABEE-7DAC1A521417}"/>
    <cellStyle name="Normal 3 7 4 2 3" xfId="4396" xr:uid="{003CF98E-0F9E-4FDC-9A0D-E233AB9410DE}"/>
    <cellStyle name="Normal 3 7 4 3" xfId="2020" xr:uid="{EE64D52A-07E5-4CC6-9A03-2D4629866856}"/>
    <cellStyle name="Normal 3 7 4 3 2" xfId="5188" xr:uid="{9DC08361-AC37-47B5-8AA2-17B2DB14A614}"/>
    <cellStyle name="Normal 3 7 4 4" xfId="3604" xr:uid="{0C26BC39-5124-43A1-92F3-6AABFCC2D2A6}"/>
    <cellStyle name="Normal 3 7 5" xfId="832" xr:uid="{F985811B-A6BC-4E64-A6BE-39843A535D74}"/>
    <cellStyle name="Normal 3 7 5 2" xfId="2416" xr:uid="{1310D782-0129-43B2-B4FA-8C54E38CA08C}"/>
    <cellStyle name="Normal 3 7 5 2 2" xfId="5584" xr:uid="{A3E30841-8C71-4E96-A5C2-C3BA2AB5EBF6}"/>
    <cellStyle name="Normal 3 7 5 3" xfId="4000" xr:uid="{86A62EEE-C6B2-4B2E-8FCD-401B937BB999}"/>
    <cellStyle name="Normal 3 7 6" xfId="1624" xr:uid="{69225904-891A-4A17-B0E6-E350EE8BA89D}"/>
    <cellStyle name="Normal 3 7 6 2" xfId="4792" xr:uid="{E2FB6B67-1E2D-4897-A92B-80B4FEA1480D}"/>
    <cellStyle name="Normal 3 7 7" xfId="3208" xr:uid="{B9AB4DAE-3EA1-459A-8F65-85DF821D3208}"/>
    <cellStyle name="Normal 3 8" xfId="60" xr:uid="{00000000-0005-0000-0000-000096000000}"/>
    <cellStyle name="Normal 3 8 2" xfId="159" xr:uid="{00000000-0005-0000-0000-000097000000}"/>
    <cellStyle name="Normal 3 8 2 2" xfId="357" xr:uid="{F04F0F95-9F81-404C-ACFF-50B129529814}"/>
    <cellStyle name="Normal 3 8 2 2 2" xfId="753" xr:uid="{00C6C5E4-BC75-4BB1-A4C0-0A1FFACDF30D}"/>
    <cellStyle name="Normal 3 8 2 2 2 2" xfId="1545" xr:uid="{7B7D597F-901D-42A3-AF47-868AB69C1F00}"/>
    <cellStyle name="Normal 3 8 2 2 2 2 2" xfId="3129" xr:uid="{F7E5C33E-4C4B-4619-82A7-B3A84E08623A}"/>
    <cellStyle name="Normal 3 8 2 2 2 2 2 2" xfId="6297" xr:uid="{6653C3EE-5CE7-49EF-8CE5-9735A3C4015E}"/>
    <cellStyle name="Normal 3 8 2 2 2 2 3" xfId="4713" xr:uid="{FDD97CFF-9357-4B0B-979C-BEF1E8834B74}"/>
    <cellStyle name="Normal 3 8 2 2 2 3" xfId="2337" xr:uid="{C1ADC07F-7545-44C5-93C8-B29F9061206A}"/>
    <cellStyle name="Normal 3 8 2 2 2 3 2" xfId="5505" xr:uid="{F6B8FA54-A85F-4866-B40C-B2DA73078194}"/>
    <cellStyle name="Normal 3 8 2 2 2 4" xfId="3921" xr:uid="{0E56F876-6457-4E29-A1B2-A400B2281C3A}"/>
    <cellStyle name="Normal 3 8 2 2 3" xfId="1149" xr:uid="{B0FBE750-248B-4A78-994D-8C56D722CC86}"/>
    <cellStyle name="Normal 3 8 2 2 3 2" xfId="2733" xr:uid="{649812B5-3397-4CEF-8EC3-C45E31A0350A}"/>
    <cellStyle name="Normal 3 8 2 2 3 2 2" xfId="5901" xr:uid="{FC13EC5F-166F-4696-8C1F-DE87D1E2E745}"/>
    <cellStyle name="Normal 3 8 2 2 3 3" xfId="4317" xr:uid="{76B6F60A-F29D-430A-B4CF-87224D59FD55}"/>
    <cellStyle name="Normal 3 8 2 2 4" xfId="1941" xr:uid="{E59E776D-6577-4AD9-9843-34C3BA90E9A4}"/>
    <cellStyle name="Normal 3 8 2 2 4 2" xfId="5109" xr:uid="{4152FD10-4901-4425-BA1C-76812AAD43E5}"/>
    <cellStyle name="Normal 3 8 2 2 5" xfId="3525" xr:uid="{977F16AD-CE60-4EBC-9F10-16A0A4576B87}"/>
    <cellStyle name="Normal 3 8 2 3" xfId="555" xr:uid="{F9338183-24C1-48BA-8EE8-035954F7DCCB}"/>
    <cellStyle name="Normal 3 8 2 3 2" xfId="1347" xr:uid="{EE92DB26-562D-45E8-821D-C03F20404D66}"/>
    <cellStyle name="Normal 3 8 2 3 2 2" xfId="2931" xr:uid="{9590E322-C735-42EB-B3FB-C329DAAE7C83}"/>
    <cellStyle name="Normal 3 8 2 3 2 2 2" xfId="6099" xr:uid="{5D530EC9-5BD5-4F00-8C3E-C6938AF2D34A}"/>
    <cellStyle name="Normal 3 8 2 3 2 3" xfId="4515" xr:uid="{66898F8A-DC71-43DC-A4F0-A1BFBB66453F}"/>
    <cellStyle name="Normal 3 8 2 3 3" xfId="2139" xr:uid="{4A15119A-2B34-4F66-9081-779861A53DA2}"/>
    <cellStyle name="Normal 3 8 2 3 3 2" xfId="5307" xr:uid="{ABB1F8F7-B9D1-42BE-80D0-0324D88ACBBF}"/>
    <cellStyle name="Normal 3 8 2 3 4" xfId="3723" xr:uid="{DB23CAB9-773F-4E3E-B5CD-3139EFF7DC64}"/>
    <cellStyle name="Normal 3 8 2 4" xfId="951" xr:uid="{38D85D41-F27D-4AE3-B305-912418A9A414}"/>
    <cellStyle name="Normal 3 8 2 4 2" xfId="2535" xr:uid="{C4B3C846-C590-40F9-9612-F9225E48E441}"/>
    <cellStyle name="Normal 3 8 2 4 2 2" xfId="5703" xr:uid="{0507ADCF-B719-4CA0-A326-F21101E29438}"/>
    <cellStyle name="Normal 3 8 2 4 3" xfId="4119" xr:uid="{C9660339-594A-4A0B-A131-88F9ED89F166}"/>
    <cellStyle name="Normal 3 8 2 5" xfId="1743" xr:uid="{7BC10E03-60EA-44F6-BAA2-5812E77B274D}"/>
    <cellStyle name="Normal 3 8 2 5 2" xfId="4911" xr:uid="{09717129-AA3B-40D4-9F0C-0045C214D2B7}"/>
    <cellStyle name="Normal 3 8 2 6" xfId="3327" xr:uid="{5EE3114E-1F56-4F7A-9515-E6E6964F72FF}"/>
    <cellStyle name="Normal 3 8 3" xfId="258" xr:uid="{43F7C818-5296-4CDF-92B3-5E1DCD25D3D9}"/>
    <cellStyle name="Normal 3 8 3 2" xfId="654" xr:uid="{AAB5ED53-F053-4C22-B487-B891ED2456A1}"/>
    <cellStyle name="Normal 3 8 3 2 2" xfId="1446" xr:uid="{BE5E0DFB-62F9-41BB-A3B6-96BEFCC6044A}"/>
    <cellStyle name="Normal 3 8 3 2 2 2" xfId="3030" xr:uid="{ED96F8C8-0798-4523-A9AF-821D1FA67A76}"/>
    <cellStyle name="Normal 3 8 3 2 2 2 2" xfId="6198" xr:uid="{000A5A79-C9B2-4A2A-A961-0EFD08A759F3}"/>
    <cellStyle name="Normal 3 8 3 2 2 3" xfId="4614" xr:uid="{F3224118-5DAD-4E08-A2F7-AA8141A5A051}"/>
    <cellStyle name="Normal 3 8 3 2 3" xfId="2238" xr:uid="{BCCE3EF3-A1E3-40CF-9564-CDB2E15324C2}"/>
    <cellStyle name="Normal 3 8 3 2 3 2" xfId="5406" xr:uid="{73062A14-1547-4C34-8E80-594171B11510}"/>
    <cellStyle name="Normal 3 8 3 2 4" xfId="3822" xr:uid="{EC3162F4-6915-41BB-ACFE-3B4B4EA327C1}"/>
    <cellStyle name="Normal 3 8 3 3" xfId="1050" xr:uid="{12B0B499-E2D4-41F5-B0F0-2C5D0386197A}"/>
    <cellStyle name="Normal 3 8 3 3 2" xfId="2634" xr:uid="{5572F3AA-7578-4BA6-AC00-E7C33C11E90A}"/>
    <cellStyle name="Normal 3 8 3 3 2 2" xfId="5802" xr:uid="{2D5DD6E6-0AA6-4C63-B1E1-3B383A7B6965}"/>
    <cellStyle name="Normal 3 8 3 3 3" xfId="4218" xr:uid="{F27A28D7-5262-4EE5-95A0-A7346F846F0D}"/>
    <cellStyle name="Normal 3 8 3 4" xfId="1842" xr:uid="{ED678353-B448-4BE2-90DC-1C2862090EA9}"/>
    <cellStyle name="Normal 3 8 3 4 2" xfId="5010" xr:uid="{BC820428-A24E-4B98-BCDE-56DFBB349FAB}"/>
    <cellStyle name="Normal 3 8 3 5" xfId="3426" xr:uid="{BAB0833B-258B-4BAC-9164-1CF6A55A44D2}"/>
    <cellStyle name="Normal 3 8 4" xfId="456" xr:uid="{37CB333A-9D71-4762-9680-F8ACD34181FD}"/>
    <cellStyle name="Normal 3 8 4 2" xfId="1248" xr:uid="{F25B042E-EE71-4181-9706-4F6DBA43A86E}"/>
    <cellStyle name="Normal 3 8 4 2 2" xfId="2832" xr:uid="{5980B061-D4AD-4FA3-B178-906A88838314}"/>
    <cellStyle name="Normal 3 8 4 2 2 2" xfId="6000" xr:uid="{E28CED1A-6177-4A5C-B5B1-755BDF17683A}"/>
    <cellStyle name="Normal 3 8 4 2 3" xfId="4416" xr:uid="{7CA28EDB-917E-44DC-A099-1C547459ED76}"/>
    <cellStyle name="Normal 3 8 4 3" xfId="2040" xr:uid="{504CA3F1-C7B0-4AC9-94FC-1B3840B8CC43}"/>
    <cellStyle name="Normal 3 8 4 3 2" xfId="5208" xr:uid="{CCB39D2D-5DD0-4486-B4B2-BB44959B02C0}"/>
    <cellStyle name="Normal 3 8 4 4" xfId="3624" xr:uid="{A04DA833-1CE7-4A03-8DD7-50997E2FF361}"/>
    <cellStyle name="Normal 3 8 5" xfId="852" xr:uid="{C0414D65-9DDA-4AF2-A319-0FCB2AE91F90}"/>
    <cellStyle name="Normal 3 8 5 2" xfId="2436" xr:uid="{457717FC-D0EC-475F-B427-A138A0CEE4D6}"/>
    <cellStyle name="Normal 3 8 5 2 2" xfId="5604" xr:uid="{12EB6AFD-91D2-4571-9403-3DB6A76E3B10}"/>
    <cellStyle name="Normal 3 8 5 3" xfId="4020" xr:uid="{4AD9B97A-73CF-4292-B3C6-DC0E282F8BD4}"/>
    <cellStyle name="Normal 3 8 6" xfId="1644" xr:uid="{97F936C4-18B6-459F-BE71-1F88AF1ED68B}"/>
    <cellStyle name="Normal 3 8 6 2" xfId="4812" xr:uid="{4B735F16-6183-42F6-A385-946EE9F3D515}"/>
    <cellStyle name="Normal 3 8 7" xfId="3228" xr:uid="{969BF158-70E0-4093-A057-4F7DF1B85F8D}"/>
    <cellStyle name="Normal 3 9" xfId="86" xr:uid="{00000000-0005-0000-0000-000098000000}"/>
    <cellStyle name="Normal 3 9 2" xfId="185" xr:uid="{00000000-0005-0000-0000-000099000000}"/>
    <cellStyle name="Normal 3 9 2 2" xfId="383" xr:uid="{8ECDA86C-4A3D-4364-8962-1E0F6598C781}"/>
    <cellStyle name="Normal 3 9 2 2 2" xfId="779" xr:uid="{0D47E95F-D199-4F20-BD3E-9AA3C694DCF0}"/>
    <cellStyle name="Normal 3 9 2 2 2 2" xfId="1571" xr:uid="{31939996-609B-4E08-9FBD-6DA9446788FE}"/>
    <cellStyle name="Normal 3 9 2 2 2 2 2" xfId="3155" xr:uid="{A13BC3E3-B085-460C-8D4F-F80B1AD60FE9}"/>
    <cellStyle name="Normal 3 9 2 2 2 2 2 2" xfId="6323" xr:uid="{C95A507B-D042-4542-A4E3-0511FF628199}"/>
    <cellStyle name="Normal 3 9 2 2 2 2 3" xfId="4739" xr:uid="{8ABF3E94-7605-4BD9-A3AD-F2A62C19A6CE}"/>
    <cellStyle name="Normal 3 9 2 2 2 3" xfId="2363" xr:uid="{992C5E5B-07C2-41CB-A48D-A6522468226F}"/>
    <cellStyle name="Normal 3 9 2 2 2 3 2" xfId="5531" xr:uid="{B5604A61-0FC2-4649-B7E0-9F548630B5B4}"/>
    <cellStyle name="Normal 3 9 2 2 2 4" xfId="3947" xr:uid="{76289405-6387-4AEE-B1D1-F0741A9B5D89}"/>
    <cellStyle name="Normal 3 9 2 2 3" xfId="1175" xr:uid="{26B13415-4AFF-4A11-ADF2-4E019EF1D291}"/>
    <cellStyle name="Normal 3 9 2 2 3 2" xfId="2759" xr:uid="{5DEAC8E1-72F5-4421-9127-891D68AC6FEF}"/>
    <cellStyle name="Normal 3 9 2 2 3 2 2" xfId="5927" xr:uid="{BED0AFE3-0AAE-4111-B365-8476FEB57455}"/>
    <cellStyle name="Normal 3 9 2 2 3 3" xfId="4343" xr:uid="{6D1E150F-3027-4D34-BC1F-F0E8FC767960}"/>
    <cellStyle name="Normal 3 9 2 2 4" xfId="1967" xr:uid="{7974FDC4-6A80-4143-A844-13F1AB5CBA1D}"/>
    <cellStyle name="Normal 3 9 2 2 4 2" xfId="5135" xr:uid="{834F3AE1-F5CD-4659-B551-0B20797AFE3A}"/>
    <cellStyle name="Normal 3 9 2 2 5" xfId="3551" xr:uid="{70DB6F2B-D318-41B3-B068-E62A00A5F31F}"/>
    <cellStyle name="Normal 3 9 2 3" xfId="581" xr:uid="{F6C6D02C-5922-46E0-AFCB-AFB897943B90}"/>
    <cellStyle name="Normal 3 9 2 3 2" xfId="1373" xr:uid="{D2CE0775-830D-4CB6-A857-73B7BDB302D8}"/>
    <cellStyle name="Normal 3 9 2 3 2 2" xfId="2957" xr:uid="{4359989B-5088-44E3-9289-89E88D551D1B}"/>
    <cellStyle name="Normal 3 9 2 3 2 2 2" xfId="6125" xr:uid="{75EEB993-B142-4BAC-BBA6-1327AB0B1704}"/>
    <cellStyle name="Normal 3 9 2 3 2 3" xfId="4541" xr:uid="{D5545AA6-2813-4807-84C5-57A9D942E830}"/>
    <cellStyle name="Normal 3 9 2 3 3" xfId="2165" xr:uid="{95383D02-9C00-473E-A81D-DEB68AA8743C}"/>
    <cellStyle name="Normal 3 9 2 3 3 2" xfId="5333" xr:uid="{59BFDF43-DD62-43C3-91DD-63821BEBE509}"/>
    <cellStyle name="Normal 3 9 2 3 4" xfId="3749" xr:uid="{7A8AA6E4-477B-4ACB-9E8A-E05A83535A74}"/>
    <cellStyle name="Normal 3 9 2 4" xfId="977" xr:uid="{509EB261-216E-4602-9762-0366BDCBA3F6}"/>
    <cellStyle name="Normal 3 9 2 4 2" xfId="2561" xr:uid="{B96DF15E-C6FF-4E26-8DEC-7B42A81D67B5}"/>
    <cellStyle name="Normal 3 9 2 4 2 2" xfId="5729" xr:uid="{2381EB60-4A41-46A9-8E78-17B2C417DB37}"/>
    <cellStyle name="Normal 3 9 2 4 3" xfId="4145" xr:uid="{FC9F6E59-AAA0-45F9-AEC6-936C10C2507F}"/>
    <cellStyle name="Normal 3 9 2 5" xfId="1769" xr:uid="{36F0C906-5BFC-4610-9CAC-7AEF7985A143}"/>
    <cellStyle name="Normal 3 9 2 5 2" xfId="4937" xr:uid="{89C78E1A-9BA4-4CD7-AC8F-C292F6D104ED}"/>
    <cellStyle name="Normal 3 9 2 6" xfId="3353" xr:uid="{39246CBB-423F-49E3-B926-3D0EDC418E99}"/>
    <cellStyle name="Normal 3 9 3" xfId="284" xr:uid="{062680B0-CCCB-4E86-9385-207DC71D4C3E}"/>
    <cellStyle name="Normal 3 9 3 2" xfId="680" xr:uid="{B16434FD-BE0F-42D0-A30F-3F6BF53FC072}"/>
    <cellStyle name="Normal 3 9 3 2 2" xfId="1472" xr:uid="{C1495BC1-7C1B-4B2E-8CE7-6A7BC28AF551}"/>
    <cellStyle name="Normal 3 9 3 2 2 2" xfId="3056" xr:uid="{17D3F6DD-2324-4A83-A749-42E12AEB2F07}"/>
    <cellStyle name="Normal 3 9 3 2 2 2 2" xfId="6224" xr:uid="{6D459722-ECF1-4701-813F-F1836C71CDB2}"/>
    <cellStyle name="Normal 3 9 3 2 2 3" xfId="4640" xr:uid="{6AB3E2E4-348D-467B-9B97-99C39902BFD5}"/>
    <cellStyle name="Normal 3 9 3 2 3" xfId="2264" xr:uid="{62E760FB-B21D-4C24-BF53-E09582345A5D}"/>
    <cellStyle name="Normal 3 9 3 2 3 2" xfId="5432" xr:uid="{FC2DE1CB-E4D3-4940-A9C3-110851026A83}"/>
    <cellStyle name="Normal 3 9 3 2 4" xfId="3848" xr:uid="{53B66EE0-0ABD-4B78-A619-97F26CD002EF}"/>
    <cellStyle name="Normal 3 9 3 3" xfId="1076" xr:uid="{E5DA595C-ED41-4B43-BFA4-180FEE5A3689}"/>
    <cellStyle name="Normal 3 9 3 3 2" xfId="2660" xr:uid="{2B37E047-1FED-4CEA-B254-310EF8E92EAC}"/>
    <cellStyle name="Normal 3 9 3 3 2 2" xfId="5828" xr:uid="{01D8FD41-7936-41C1-AE50-E10010A0B60F}"/>
    <cellStyle name="Normal 3 9 3 3 3" xfId="4244" xr:uid="{B6B5452C-9530-47E1-B5C0-98848DE4DDE7}"/>
    <cellStyle name="Normal 3 9 3 4" xfId="1868" xr:uid="{719A67A9-5F8F-429A-B889-5EEC131BBBD1}"/>
    <cellStyle name="Normal 3 9 3 4 2" xfId="5036" xr:uid="{DC0513FB-058D-4C10-899B-3430BF3E1F77}"/>
    <cellStyle name="Normal 3 9 3 5" xfId="3452" xr:uid="{326308B1-F07A-44F5-9A15-9065C54FFE7E}"/>
    <cellStyle name="Normal 3 9 4" xfId="482" xr:uid="{9A466285-BADD-4EC7-9420-5A0F0D60B317}"/>
    <cellStyle name="Normal 3 9 4 2" xfId="1274" xr:uid="{A02085AF-7080-4C87-8E21-C39539E14D49}"/>
    <cellStyle name="Normal 3 9 4 2 2" xfId="2858" xr:uid="{0177D5BA-80E6-4046-832A-2C637DDFF11E}"/>
    <cellStyle name="Normal 3 9 4 2 2 2" xfId="6026" xr:uid="{0E83DD65-6A89-4529-BDE3-A38B056DB3D6}"/>
    <cellStyle name="Normal 3 9 4 2 3" xfId="4442" xr:uid="{058981B6-0468-447C-8A86-1E616CE44DCA}"/>
    <cellStyle name="Normal 3 9 4 3" xfId="2066" xr:uid="{D08A4D03-3DE4-4799-8644-DD01079FE718}"/>
    <cellStyle name="Normal 3 9 4 3 2" xfId="5234" xr:uid="{A9659EAD-C591-4119-AFD0-0B06B745FFBC}"/>
    <cellStyle name="Normal 3 9 4 4" xfId="3650" xr:uid="{8CBBC674-A44A-4799-88B5-921259DF70B5}"/>
    <cellStyle name="Normal 3 9 5" xfId="878" xr:uid="{CD521D70-1A2D-4E77-875C-A2C6BDCE6A56}"/>
    <cellStyle name="Normal 3 9 5 2" xfId="2462" xr:uid="{FCCB85DB-1BFC-426F-941B-3EAAC63ADC22}"/>
    <cellStyle name="Normal 3 9 5 2 2" xfId="5630" xr:uid="{D6254F89-6C93-40F2-BAD8-F1C6700D4C19}"/>
    <cellStyle name="Normal 3 9 5 3" xfId="4046" xr:uid="{FAFD5EA0-E7DD-48E7-903D-404FC43E8352}"/>
    <cellStyle name="Normal 3 9 6" xfId="1670" xr:uid="{777D4480-E0C5-43FB-ABE6-77C812AAE425}"/>
    <cellStyle name="Normal 3 9 6 2" xfId="4838" xr:uid="{A6E221B6-A957-48E2-BA67-A7DE4383E1D7}"/>
    <cellStyle name="Normal 3 9 7" xfId="3254" xr:uid="{4302F412-8E63-4009-AD5A-EDDE48386B49}"/>
    <cellStyle name="Normal 4" xfId="11" xr:uid="{00000000-0005-0000-0000-00009A000000}"/>
    <cellStyle name="Normal 4 10" xfId="807" xr:uid="{0220F197-9861-4B2B-B634-171EE4A4A408}"/>
    <cellStyle name="Normal 4 10 2" xfId="2391" xr:uid="{D4107686-8D30-4DB8-9204-D426D8C11C99}"/>
    <cellStyle name="Normal 4 10 2 2" xfId="5559" xr:uid="{EA7C133C-C716-4D0D-98F2-655BFE02E4B6}"/>
    <cellStyle name="Normal 4 10 3" xfId="3975" xr:uid="{545C3A58-E45A-47BA-896C-F865B732E847}"/>
    <cellStyle name="Normal 4 11" xfId="1599" xr:uid="{B8E29AC9-4C88-4A6F-80B9-432C96AE954D}"/>
    <cellStyle name="Normal 4 11 2" xfId="4767" xr:uid="{5808816D-24E4-414A-AAB0-C82D44A69F0D}"/>
    <cellStyle name="Normal 4 12" xfId="3183" xr:uid="{92F57F1F-7389-4A19-A98A-2E22D3312FC9}"/>
    <cellStyle name="Normal 4 2" xfId="18" xr:uid="{00000000-0005-0000-0000-00009B000000}"/>
    <cellStyle name="Normal 4 2 10" xfId="1606" xr:uid="{4F08E152-8882-4A7F-8B60-2F0C7D4473AF}"/>
    <cellStyle name="Normal 4 2 10 2" xfId="4774" xr:uid="{033CA4A7-71DC-4E0A-AD8C-BC0C864A0206}"/>
    <cellStyle name="Normal 4 2 11" xfId="3190" xr:uid="{5E866EF3-2327-445E-9BC4-80193F68367B}"/>
    <cellStyle name="Normal 4 2 2" xfId="26" xr:uid="{00000000-0005-0000-0000-00009C000000}"/>
    <cellStyle name="Normal 4 2 2 10" xfId="1612" xr:uid="{A05248F2-8C1D-4ABB-928A-A5B256AC1612}"/>
    <cellStyle name="Normal 4 2 2 10 2" xfId="4780" xr:uid="{80089B2C-30A1-48E3-B938-511A0217B99D}"/>
    <cellStyle name="Normal 4 2 2 11" xfId="3196" xr:uid="{05EB9B7E-DD20-4E5D-8A88-1DC24BA6357E}"/>
    <cellStyle name="Normal 4 2 2 2" xfId="32" xr:uid="{00000000-0005-0000-0000-00009D000000}"/>
    <cellStyle name="Normal 4 2 2 2 10" xfId="1616" xr:uid="{FF423146-DEEA-4CB1-B927-26270039A2D9}"/>
    <cellStyle name="Normal 4 2 2 2 10 2" xfId="4784" xr:uid="{E57F6FB8-B464-4655-8981-ADCC23B3C1CF}"/>
    <cellStyle name="Normal 4 2 2 2 11" xfId="3200" xr:uid="{81727CF0-EE7C-4F22-B2BA-649125C3DC51}"/>
    <cellStyle name="Normal 4 2 2 2 2" xfId="35" xr:uid="{00000000-0005-0000-0000-00009E000000}"/>
    <cellStyle name="Normal 4 2 2 2 2 10" xfId="3203" xr:uid="{0F3C84C7-7CF3-4F95-8AE4-186E13C83D0C}"/>
    <cellStyle name="Normal 4 2 2 2 2 2" xfId="55" xr:uid="{00000000-0005-0000-0000-00009F000000}"/>
    <cellStyle name="Normal 4 2 2 2 2 2 2" xfId="154" xr:uid="{00000000-0005-0000-0000-0000A0000000}"/>
    <cellStyle name="Normal 4 2 2 2 2 2 2 2" xfId="352" xr:uid="{7F733A92-B3CC-47E6-9F5E-174DDD3665AD}"/>
    <cellStyle name="Normal 4 2 2 2 2 2 2 2 2" xfId="748" xr:uid="{711DAF43-803F-497A-8C68-3C58AA5FFF55}"/>
    <cellStyle name="Normal 4 2 2 2 2 2 2 2 2 2" xfId="1540" xr:uid="{7A67E1D2-676D-4E74-8AE1-F8271FF7F916}"/>
    <cellStyle name="Normal 4 2 2 2 2 2 2 2 2 2 2" xfId="3124" xr:uid="{7A44E920-C83E-4D27-9819-C913A667BC0A}"/>
    <cellStyle name="Normal 4 2 2 2 2 2 2 2 2 2 2 2" xfId="6292" xr:uid="{650FFB25-C6B0-4099-B04A-F1027DDC474E}"/>
    <cellStyle name="Normal 4 2 2 2 2 2 2 2 2 2 3" xfId="4708" xr:uid="{0B95B74F-CF3A-429D-B711-B96198E28071}"/>
    <cellStyle name="Normal 4 2 2 2 2 2 2 2 2 3" xfId="2332" xr:uid="{0C079992-B325-4CA9-882B-F347F54D50EA}"/>
    <cellStyle name="Normal 4 2 2 2 2 2 2 2 2 3 2" xfId="5500" xr:uid="{3FAB22D6-EA22-4844-A96C-46C96DBB3DEC}"/>
    <cellStyle name="Normal 4 2 2 2 2 2 2 2 2 4" xfId="3916" xr:uid="{6A7E90C5-DC92-4198-9F0D-66CEF8CAAEAD}"/>
    <cellStyle name="Normal 4 2 2 2 2 2 2 2 3" xfId="1144" xr:uid="{CBA75080-AEF3-4941-BA50-4BE059D5D2D7}"/>
    <cellStyle name="Normal 4 2 2 2 2 2 2 2 3 2" xfId="2728" xr:uid="{E0959F1B-9BD9-407A-80D7-2FD9942463F7}"/>
    <cellStyle name="Normal 4 2 2 2 2 2 2 2 3 2 2" xfId="5896" xr:uid="{B64FE3D8-37B7-4A4D-9CC3-44B3541ED8D1}"/>
    <cellStyle name="Normal 4 2 2 2 2 2 2 2 3 3" xfId="4312" xr:uid="{E82B6A66-3072-4A34-9B10-F90BCB1DD8ED}"/>
    <cellStyle name="Normal 4 2 2 2 2 2 2 2 4" xfId="1936" xr:uid="{16DF9BCE-1795-4C67-943D-74FA36D5A56F}"/>
    <cellStyle name="Normal 4 2 2 2 2 2 2 2 4 2" xfId="5104" xr:uid="{C5A51320-E97D-4BE7-9FA7-F3C8E57664A1}"/>
    <cellStyle name="Normal 4 2 2 2 2 2 2 2 5" xfId="3520" xr:uid="{159C8E0C-3674-467A-B841-CEB809FF8B80}"/>
    <cellStyle name="Normal 4 2 2 2 2 2 2 3" xfId="550" xr:uid="{11756FDA-895E-40EB-9538-727FC49B42FE}"/>
    <cellStyle name="Normal 4 2 2 2 2 2 2 3 2" xfId="1342" xr:uid="{92C10942-1778-45CF-AC51-E78B5B1DB9EF}"/>
    <cellStyle name="Normal 4 2 2 2 2 2 2 3 2 2" xfId="2926" xr:uid="{58CD4388-3E8D-4814-92F8-2A9C6937C2BD}"/>
    <cellStyle name="Normal 4 2 2 2 2 2 2 3 2 2 2" xfId="6094" xr:uid="{8C51649C-9880-49D9-96D3-B143AA80D25C}"/>
    <cellStyle name="Normal 4 2 2 2 2 2 2 3 2 3" xfId="4510" xr:uid="{49324350-CDDE-4254-8CC2-6D41CAE13E80}"/>
    <cellStyle name="Normal 4 2 2 2 2 2 2 3 3" xfId="2134" xr:uid="{2D052F5C-B421-455E-87B8-48414772B17C}"/>
    <cellStyle name="Normal 4 2 2 2 2 2 2 3 3 2" xfId="5302" xr:uid="{EEED37EB-771B-4348-BF8F-6F5C703D8996}"/>
    <cellStyle name="Normal 4 2 2 2 2 2 2 3 4" xfId="3718" xr:uid="{ED63ADB3-9C2C-4851-9A5C-06AA7B9CCFF7}"/>
    <cellStyle name="Normal 4 2 2 2 2 2 2 4" xfId="946" xr:uid="{B73D0435-9629-489D-A30B-8CD025434BB6}"/>
    <cellStyle name="Normal 4 2 2 2 2 2 2 4 2" xfId="2530" xr:uid="{B42D29C5-C18A-42E2-893E-E20195FA1965}"/>
    <cellStyle name="Normal 4 2 2 2 2 2 2 4 2 2" xfId="5698" xr:uid="{8EC9957C-4ADC-42D9-B062-881DC98D8A94}"/>
    <cellStyle name="Normal 4 2 2 2 2 2 2 4 3" xfId="4114" xr:uid="{9FE01852-814B-4799-8CAC-99868AC5ACBE}"/>
    <cellStyle name="Normal 4 2 2 2 2 2 2 5" xfId="1738" xr:uid="{EEA6215E-020F-4315-9C5B-F1B9C3539937}"/>
    <cellStyle name="Normal 4 2 2 2 2 2 2 5 2" xfId="4906" xr:uid="{5B77D7EF-D1D2-4DFF-A415-7D8B7770A109}"/>
    <cellStyle name="Normal 4 2 2 2 2 2 2 6" xfId="3322" xr:uid="{F5E9E7F7-F408-467F-9636-1504CEC36F94}"/>
    <cellStyle name="Normal 4 2 2 2 2 2 3" xfId="253" xr:uid="{C502D2F3-EBC9-4768-954E-9DA73B0447E8}"/>
    <cellStyle name="Normal 4 2 2 2 2 2 3 2" xfId="649" xr:uid="{9B6C1783-3D65-4411-B292-5CEBE31CB4F5}"/>
    <cellStyle name="Normal 4 2 2 2 2 2 3 2 2" xfId="1441" xr:uid="{806780C8-5108-4D74-8FE6-C0C0C0302078}"/>
    <cellStyle name="Normal 4 2 2 2 2 2 3 2 2 2" xfId="3025" xr:uid="{7222C21D-26F9-44A5-B00F-5DDDDE696D26}"/>
    <cellStyle name="Normal 4 2 2 2 2 2 3 2 2 2 2" xfId="6193" xr:uid="{78779C0D-790E-4ED5-A61F-F126E00F717E}"/>
    <cellStyle name="Normal 4 2 2 2 2 2 3 2 2 3" xfId="4609" xr:uid="{249DF9F7-A5A3-4181-990A-772056E5F6FD}"/>
    <cellStyle name="Normal 4 2 2 2 2 2 3 2 3" xfId="2233" xr:uid="{2F3D71C8-3454-4C3F-A49D-ABF54198E6F7}"/>
    <cellStyle name="Normal 4 2 2 2 2 2 3 2 3 2" xfId="5401" xr:uid="{EEE5C6F2-CA93-4C0E-AF32-75E5A7BEED98}"/>
    <cellStyle name="Normal 4 2 2 2 2 2 3 2 4" xfId="3817" xr:uid="{70E1E5A5-7B8E-44AB-978E-6DBE2104B975}"/>
    <cellStyle name="Normal 4 2 2 2 2 2 3 3" xfId="1045" xr:uid="{CDCA081F-37E4-4015-A9D5-DA0DB113BD6B}"/>
    <cellStyle name="Normal 4 2 2 2 2 2 3 3 2" xfId="2629" xr:uid="{214300DB-D939-4408-A439-A50A5F1E3146}"/>
    <cellStyle name="Normal 4 2 2 2 2 2 3 3 2 2" xfId="5797" xr:uid="{884FA0A2-4642-48B0-B11D-D4EBEB6DF158}"/>
    <cellStyle name="Normal 4 2 2 2 2 2 3 3 3" xfId="4213" xr:uid="{F28D2B13-1815-4B2C-9A12-40F9F7FC3B4A}"/>
    <cellStyle name="Normal 4 2 2 2 2 2 3 4" xfId="1837" xr:uid="{24FCB9DF-B124-48F0-9D26-FA8BE21F1F8F}"/>
    <cellStyle name="Normal 4 2 2 2 2 2 3 4 2" xfId="5005" xr:uid="{AFA9A8E4-98E1-464E-829F-EFC5327C141B}"/>
    <cellStyle name="Normal 4 2 2 2 2 2 3 5" xfId="3421" xr:uid="{BBCE2785-FB02-414C-8202-BF54EAC75688}"/>
    <cellStyle name="Normal 4 2 2 2 2 2 4" xfId="451" xr:uid="{09B95158-3B10-4C09-9F8F-2C73786C137C}"/>
    <cellStyle name="Normal 4 2 2 2 2 2 4 2" xfId="1243" xr:uid="{DF555C40-CB74-435B-8341-CEA966D6B1D6}"/>
    <cellStyle name="Normal 4 2 2 2 2 2 4 2 2" xfId="2827" xr:uid="{E53DC55E-A6EA-460D-93B4-1478DF65A585}"/>
    <cellStyle name="Normal 4 2 2 2 2 2 4 2 2 2" xfId="5995" xr:uid="{E5AFC5F0-E301-4553-99DC-B2C86513225C}"/>
    <cellStyle name="Normal 4 2 2 2 2 2 4 2 3" xfId="4411" xr:uid="{16661C28-30F8-4C15-B753-C4EB977F4A06}"/>
    <cellStyle name="Normal 4 2 2 2 2 2 4 3" xfId="2035" xr:uid="{3A153586-8B80-4027-8BC7-44BA537D864C}"/>
    <cellStyle name="Normal 4 2 2 2 2 2 4 3 2" xfId="5203" xr:uid="{2DFF7157-7198-43F9-BFA6-6B5F301144B8}"/>
    <cellStyle name="Normal 4 2 2 2 2 2 4 4" xfId="3619" xr:uid="{6B4E1A62-4CB0-4929-9443-54A275519AF3}"/>
    <cellStyle name="Normal 4 2 2 2 2 2 5" xfId="847" xr:uid="{EC87C2E5-31AB-4125-9712-0AD899360F95}"/>
    <cellStyle name="Normal 4 2 2 2 2 2 5 2" xfId="2431" xr:uid="{FBEEA6A3-B9D5-4D4A-90A5-FC38B4EE6A28}"/>
    <cellStyle name="Normal 4 2 2 2 2 2 5 2 2" xfId="5599" xr:uid="{5CA025EB-2405-4F23-BAE9-455323D376CB}"/>
    <cellStyle name="Normal 4 2 2 2 2 2 5 3" xfId="4015" xr:uid="{0810EFDA-0936-4C7E-90FC-6DD009790D89}"/>
    <cellStyle name="Normal 4 2 2 2 2 2 6" xfId="1639" xr:uid="{AE4DF83F-10A0-4A3C-9E8D-4C3A03987A15}"/>
    <cellStyle name="Normal 4 2 2 2 2 2 6 2" xfId="4807" xr:uid="{8FD697C2-61AD-4728-8891-0CF32A3BEF94}"/>
    <cellStyle name="Normal 4 2 2 2 2 2 7" xfId="3223" xr:uid="{62B3B7FA-1807-4D98-BE7A-06511371CF68}"/>
    <cellStyle name="Normal 4 2 2 2 2 3" xfId="75" xr:uid="{00000000-0005-0000-0000-0000A1000000}"/>
    <cellStyle name="Normal 4 2 2 2 2 3 2" xfId="174" xr:uid="{00000000-0005-0000-0000-0000A2000000}"/>
    <cellStyle name="Normal 4 2 2 2 2 3 2 2" xfId="372" xr:uid="{DA7FD7AB-598C-4A59-979E-035D7605E203}"/>
    <cellStyle name="Normal 4 2 2 2 2 3 2 2 2" xfId="768" xr:uid="{06C457E3-4621-43C5-8EB8-F3A29AE7A495}"/>
    <cellStyle name="Normal 4 2 2 2 2 3 2 2 2 2" xfId="1560" xr:uid="{E08F5C26-6A1A-4F69-854E-F11B15C0E538}"/>
    <cellStyle name="Normal 4 2 2 2 2 3 2 2 2 2 2" xfId="3144" xr:uid="{55AF74DD-359A-40B6-99D4-8958B0FCB0A9}"/>
    <cellStyle name="Normal 4 2 2 2 2 3 2 2 2 2 2 2" xfId="6312" xr:uid="{B341D372-33B8-43D1-B40D-D88BBAA5288C}"/>
    <cellStyle name="Normal 4 2 2 2 2 3 2 2 2 2 3" xfId="4728" xr:uid="{5ACF03C2-5971-43B3-928D-761DEFF2D050}"/>
    <cellStyle name="Normal 4 2 2 2 2 3 2 2 2 3" xfId="2352" xr:uid="{4BD7C18E-6B60-4744-A428-B9EC40F2EF05}"/>
    <cellStyle name="Normal 4 2 2 2 2 3 2 2 2 3 2" xfId="5520" xr:uid="{B7E1BFD8-7DD6-42CF-B914-851C991AB486}"/>
    <cellStyle name="Normal 4 2 2 2 2 3 2 2 2 4" xfId="3936" xr:uid="{2CCEBC2C-4985-4244-A8EF-AE9A6840B422}"/>
    <cellStyle name="Normal 4 2 2 2 2 3 2 2 3" xfId="1164" xr:uid="{E202CE3C-5FC3-4804-8962-314FCECFCC8D}"/>
    <cellStyle name="Normal 4 2 2 2 2 3 2 2 3 2" xfId="2748" xr:uid="{A307FA52-62D9-46E6-85FC-828F939DF7D6}"/>
    <cellStyle name="Normal 4 2 2 2 2 3 2 2 3 2 2" xfId="5916" xr:uid="{E12EEB0F-4F3B-4CEF-B04A-B83CD78A67FE}"/>
    <cellStyle name="Normal 4 2 2 2 2 3 2 2 3 3" xfId="4332" xr:uid="{014F08F3-B30C-4B60-BC25-1BBF0F9C2D1D}"/>
    <cellStyle name="Normal 4 2 2 2 2 3 2 2 4" xfId="1956" xr:uid="{843B1837-115A-4DB4-892A-262493272619}"/>
    <cellStyle name="Normal 4 2 2 2 2 3 2 2 4 2" xfId="5124" xr:uid="{AFBEF5B8-08B6-413F-819E-199C152B6F8B}"/>
    <cellStyle name="Normal 4 2 2 2 2 3 2 2 5" xfId="3540" xr:uid="{112C19B9-7D31-4603-9FF3-9EC13A6E259B}"/>
    <cellStyle name="Normal 4 2 2 2 2 3 2 3" xfId="570" xr:uid="{B9A8F1CB-7144-4DCC-99D2-BB1B9C3740CD}"/>
    <cellStyle name="Normal 4 2 2 2 2 3 2 3 2" xfId="1362" xr:uid="{63B966BD-1BE8-4E7B-A5D2-900C8DC0A764}"/>
    <cellStyle name="Normal 4 2 2 2 2 3 2 3 2 2" xfId="2946" xr:uid="{8B4FFD08-D975-4088-8FB3-64C63E0AA25B}"/>
    <cellStyle name="Normal 4 2 2 2 2 3 2 3 2 2 2" xfId="6114" xr:uid="{F9525C0B-9283-4A1A-879B-E8A6B83E080A}"/>
    <cellStyle name="Normal 4 2 2 2 2 3 2 3 2 3" xfId="4530" xr:uid="{8029343F-FDB5-4ED6-B7BD-B6DD524ED520}"/>
    <cellStyle name="Normal 4 2 2 2 2 3 2 3 3" xfId="2154" xr:uid="{88CE633E-B2DF-4B0A-8596-F17317E2A8D8}"/>
    <cellStyle name="Normal 4 2 2 2 2 3 2 3 3 2" xfId="5322" xr:uid="{4FF607A1-ECDF-4354-B2F5-FCD2EBDE94D9}"/>
    <cellStyle name="Normal 4 2 2 2 2 3 2 3 4" xfId="3738" xr:uid="{927FCE15-737F-4BC8-897F-FA93D4AA0A15}"/>
    <cellStyle name="Normal 4 2 2 2 2 3 2 4" xfId="966" xr:uid="{F572AFB2-08B6-40F3-99B0-A3776258AA41}"/>
    <cellStyle name="Normal 4 2 2 2 2 3 2 4 2" xfId="2550" xr:uid="{38730200-7E7B-4160-9486-51F69237B95B}"/>
    <cellStyle name="Normal 4 2 2 2 2 3 2 4 2 2" xfId="5718" xr:uid="{1D3B1CB0-575D-4474-8599-BEAB78BCB85C}"/>
    <cellStyle name="Normal 4 2 2 2 2 3 2 4 3" xfId="4134" xr:uid="{532D2463-FD17-45C9-93B4-01E6016E774F}"/>
    <cellStyle name="Normal 4 2 2 2 2 3 2 5" xfId="1758" xr:uid="{15CDEEC8-58AF-4109-80C9-EDC10FE04B69}"/>
    <cellStyle name="Normal 4 2 2 2 2 3 2 5 2" xfId="4926" xr:uid="{D64578B9-97E9-4DBE-9449-4D8B22A741A6}"/>
    <cellStyle name="Normal 4 2 2 2 2 3 2 6" xfId="3342" xr:uid="{30DB1E6E-A7A9-4C4F-81A2-570143EA7C78}"/>
    <cellStyle name="Normal 4 2 2 2 2 3 3" xfId="273" xr:uid="{4ECA85C0-F396-489B-80AD-93ED404B3C67}"/>
    <cellStyle name="Normal 4 2 2 2 2 3 3 2" xfId="669" xr:uid="{8F7C6091-FDF9-4B72-B9A1-A4535EA81E07}"/>
    <cellStyle name="Normal 4 2 2 2 2 3 3 2 2" xfId="1461" xr:uid="{880CBE4C-622C-4058-B941-8EDC5856CFF0}"/>
    <cellStyle name="Normal 4 2 2 2 2 3 3 2 2 2" xfId="3045" xr:uid="{63608F28-24FF-49DD-B7E8-106FF17D631B}"/>
    <cellStyle name="Normal 4 2 2 2 2 3 3 2 2 2 2" xfId="6213" xr:uid="{44A9AF3F-A818-44D8-98F3-F78E7D7E456D}"/>
    <cellStyle name="Normal 4 2 2 2 2 3 3 2 2 3" xfId="4629" xr:uid="{86405B8E-0EFA-4F55-80B4-47B425B20CFF}"/>
    <cellStyle name="Normal 4 2 2 2 2 3 3 2 3" xfId="2253" xr:uid="{A4094EEC-C499-476D-B6DC-FEBFFA739E01}"/>
    <cellStyle name="Normal 4 2 2 2 2 3 3 2 3 2" xfId="5421" xr:uid="{17CA6A2B-0532-406F-B6B8-F2E2E8C02C7E}"/>
    <cellStyle name="Normal 4 2 2 2 2 3 3 2 4" xfId="3837" xr:uid="{7EE44D71-684B-442E-BFE3-3661F948FC93}"/>
    <cellStyle name="Normal 4 2 2 2 2 3 3 3" xfId="1065" xr:uid="{80453CE2-6100-4789-8D9D-1D83C1A8D353}"/>
    <cellStyle name="Normal 4 2 2 2 2 3 3 3 2" xfId="2649" xr:uid="{432E0539-C8D4-4C1F-847E-45557B202311}"/>
    <cellStyle name="Normal 4 2 2 2 2 3 3 3 2 2" xfId="5817" xr:uid="{624D4E34-DB1A-4ED2-BC04-87F2EE7B7272}"/>
    <cellStyle name="Normal 4 2 2 2 2 3 3 3 3" xfId="4233" xr:uid="{DB0C333F-BBD4-468F-926F-BC952DBC554E}"/>
    <cellStyle name="Normal 4 2 2 2 2 3 3 4" xfId="1857" xr:uid="{EFE19FDF-589F-4686-A491-F0953229D065}"/>
    <cellStyle name="Normal 4 2 2 2 2 3 3 4 2" xfId="5025" xr:uid="{8C35468B-FC8C-44E7-9F56-64B9389DE9DC}"/>
    <cellStyle name="Normal 4 2 2 2 2 3 3 5" xfId="3441" xr:uid="{97DE04C7-C701-466C-BF01-3E57BE5A1579}"/>
    <cellStyle name="Normal 4 2 2 2 2 3 4" xfId="471" xr:uid="{3949822C-D04D-40B1-8337-6451E49B4218}"/>
    <cellStyle name="Normal 4 2 2 2 2 3 4 2" xfId="1263" xr:uid="{50A39E3B-DAB9-4F6A-8EA4-4E96CEB39E85}"/>
    <cellStyle name="Normal 4 2 2 2 2 3 4 2 2" xfId="2847" xr:uid="{EACE5FC0-82AB-490D-B1E6-E156BD58C39A}"/>
    <cellStyle name="Normal 4 2 2 2 2 3 4 2 2 2" xfId="6015" xr:uid="{DBE91EEE-98FA-4F83-A506-08F10ECAE4CE}"/>
    <cellStyle name="Normal 4 2 2 2 2 3 4 2 3" xfId="4431" xr:uid="{3905B5AD-7D20-4032-8B46-E6632FBB8D19}"/>
    <cellStyle name="Normal 4 2 2 2 2 3 4 3" xfId="2055" xr:uid="{9804B4FF-FD8D-43EB-9BB1-2CC3038027BB}"/>
    <cellStyle name="Normal 4 2 2 2 2 3 4 3 2" xfId="5223" xr:uid="{38370E32-516C-4A01-A893-4197FD21AE6C}"/>
    <cellStyle name="Normal 4 2 2 2 2 3 4 4" xfId="3639" xr:uid="{02DDCCEF-D5F9-4692-BC42-34D11C8F4B6D}"/>
    <cellStyle name="Normal 4 2 2 2 2 3 5" xfId="867" xr:uid="{0552E79B-E5A4-45E6-A3E1-350CACE90DCC}"/>
    <cellStyle name="Normal 4 2 2 2 2 3 5 2" xfId="2451" xr:uid="{5D3B1756-99CD-41E3-BAAF-844D79BFEB73}"/>
    <cellStyle name="Normal 4 2 2 2 2 3 5 2 2" xfId="5619" xr:uid="{5BC6C845-D81C-4AB8-A248-FF2DB737F63B}"/>
    <cellStyle name="Normal 4 2 2 2 2 3 5 3" xfId="4035" xr:uid="{A6B1CC0F-A0F2-4E93-9791-97B69B4BF63E}"/>
    <cellStyle name="Normal 4 2 2 2 2 3 6" xfId="1659" xr:uid="{13C80316-C5FD-4B68-B860-4AEC10AF1F6F}"/>
    <cellStyle name="Normal 4 2 2 2 2 3 6 2" xfId="4827" xr:uid="{73B5723D-C0C2-438D-9964-1F4ED077001F}"/>
    <cellStyle name="Normal 4 2 2 2 2 3 7" xfId="3243" xr:uid="{3D255417-1222-47DF-9BD7-12487685AFF5}"/>
    <cellStyle name="Normal 4 2 2 2 2 4" xfId="101" xr:uid="{00000000-0005-0000-0000-0000A3000000}"/>
    <cellStyle name="Normal 4 2 2 2 2 4 2" xfId="200" xr:uid="{00000000-0005-0000-0000-0000A4000000}"/>
    <cellStyle name="Normal 4 2 2 2 2 4 2 2" xfId="398" xr:uid="{18282B92-2B37-457D-ACEF-B3EB372C91D4}"/>
    <cellStyle name="Normal 4 2 2 2 2 4 2 2 2" xfId="794" xr:uid="{8F79E568-427F-4F61-95C9-C25AD2D68844}"/>
    <cellStyle name="Normal 4 2 2 2 2 4 2 2 2 2" xfId="1586" xr:uid="{5B3D9BED-60A3-49CC-B73D-CF797E4823D9}"/>
    <cellStyle name="Normal 4 2 2 2 2 4 2 2 2 2 2" xfId="3170" xr:uid="{4DD6748E-D57E-48E1-94B3-5604214C89CB}"/>
    <cellStyle name="Normal 4 2 2 2 2 4 2 2 2 2 2 2" xfId="6338" xr:uid="{82F6D893-361F-4DF3-917D-4B65DBC8E322}"/>
    <cellStyle name="Normal 4 2 2 2 2 4 2 2 2 2 3" xfId="4754" xr:uid="{E4C492AB-4D57-4591-B1A0-6E5E707201E9}"/>
    <cellStyle name="Normal 4 2 2 2 2 4 2 2 2 3" xfId="2378" xr:uid="{7CCD5E20-91C4-45C1-9403-BECE4E239DAD}"/>
    <cellStyle name="Normal 4 2 2 2 2 4 2 2 2 3 2" xfId="5546" xr:uid="{4303065B-8020-4553-A810-CD3EFFCCD5A7}"/>
    <cellStyle name="Normal 4 2 2 2 2 4 2 2 2 4" xfId="3962" xr:uid="{7E8D2A48-CD80-44BF-B671-DFA0E65F05FC}"/>
    <cellStyle name="Normal 4 2 2 2 2 4 2 2 3" xfId="1190" xr:uid="{D33F14B5-1BC2-4F3C-A3F0-5AFB3F7490A6}"/>
    <cellStyle name="Normal 4 2 2 2 2 4 2 2 3 2" xfId="2774" xr:uid="{FBC933D5-83B0-4D77-80E3-81B0E311A0C1}"/>
    <cellStyle name="Normal 4 2 2 2 2 4 2 2 3 2 2" xfId="5942" xr:uid="{627CB4B2-3C61-4F0A-B66F-A94DDC12BB14}"/>
    <cellStyle name="Normal 4 2 2 2 2 4 2 2 3 3" xfId="4358" xr:uid="{4EA43B88-D18D-49A7-AD69-F3ACE9FBA567}"/>
    <cellStyle name="Normal 4 2 2 2 2 4 2 2 4" xfId="1982" xr:uid="{FB17F1A9-467F-4D49-AA99-773544AA9142}"/>
    <cellStyle name="Normal 4 2 2 2 2 4 2 2 4 2" xfId="5150" xr:uid="{0517C6FC-A3D9-44D5-9570-50A6BE186CF2}"/>
    <cellStyle name="Normal 4 2 2 2 2 4 2 2 5" xfId="3566" xr:uid="{97D4D22A-975A-4D2D-ADBB-CD754AE75E74}"/>
    <cellStyle name="Normal 4 2 2 2 2 4 2 3" xfId="596" xr:uid="{3FCBE4BA-04A8-4D0B-B056-2C3F22E03F78}"/>
    <cellStyle name="Normal 4 2 2 2 2 4 2 3 2" xfId="1388" xr:uid="{1587699B-F211-445D-9E43-6A3C80194DB3}"/>
    <cellStyle name="Normal 4 2 2 2 2 4 2 3 2 2" xfId="2972" xr:uid="{59CB1CB8-F34E-4FE8-91BE-2CBA34F81F18}"/>
    <cellStyle name="Normal 4 2 2 2 2 4 2 3 2 2 2" xfId="6140" xr:uid="{801FF3E3-F2FF-4525-97FC-D4CDFB72C1A4}"/>
    <cellStyle name="Normal 4 2 2 2 2 4 2 3 2 3" xfId="4556" xr:uid="{9B8F0D9B-3426-474B-AF74-E49F42EE8B2F}"/>
    <cellStyle name="Normal 4 2 2 2 2 4 2 3 3" xfId="2180" xr:uid="{06026C2A-C878-4D12-97FB-45BD6F991AAE}"/>
    <cellStyle name="Normal 4 2 2 2 2 4 2 3 3 2" xfId="5348" xr:uid="{2B1DDC1E-BF2C-4B37-A976-BB6A60508876}"/>
    <cellStyle name="Normal 4 2 2 2 2 4 2 3 4" xfId="3764" xr:uid="{0A8FAD94-1470-4467-B8E2-4394C60DCEB5}"/>
    <cellStyle name="Normal 4 2 2 2 2 4 2 4" xfId="992" xr:uid="{256D0918-8B89-4438-A2B6-1A3D3400485A}"/>
    <cellStyle name="Normal 4 2 2 2 2 4 2 4 2" xfId="2576" xr:uid="{C74066B6-C57F-496E-B5B8-C23DCE15E3D9}"/>
    <cellStyle name="Normal 4 2 2 2 2 4 2 4 2 2" xfId="5744" xr:uid="{9E3AD77F-CFBB-4E60-9A96-83C9F9A33EE2}"/>
    <cellStyle name="Normal 4 2 2 2 2 4 2 4 3" xfId="4160" xr:uid="{48DB4890-226D-482B-A769-199D856D4A35}"/>
    <cellStyle name="Normal 4 2 2 2 2 4 2 5" xfId="1784" xr:uid="{7627EEE0-D9E9-4DEE-B0CB-E70BADD4D6FE}"/>
    <cellStyle name="Normal 4 2 2 2 2 4 2 5 2" xfId="4952" xr:uid="{411FF8D5-2D91-4B22-8A4C-ABCF687C98AD}"/>
    <cellStyle name="Normal 4 2 2 2 2 4 2 6" xfId="3368" xr:uid="{2D5B642C-4129-486B-8156-33B025DAEE1C}"/>
    <cellStyle name="Normal 4 2 2 2 2 4 3" xfId="299" xr:uid="{D3B2B5EF-3D1F-43BA-AAE9-FFF9DE67C1FA}"/>
    <cellStyle name="Normal 4 2 2 2 2 4 3 2" xfId="695" xr:uid="{99274339-063A-4478-8370-F0BCC29A1D9D}"/>
    <cellStyle name="Normal 4 2 2 2 2 4 3 2 2" xfId="1487" xr:uid="{B6E44607-49F0-4A9A-94B5-282CE7BE75AB}"/>
    <cellStyle name="Normal 4 2 2 2 2 4 3 2 2 2" xfId="3071" xr:uid="{0C5CBD4B-6D4C-4F92-8084-92D35E2FA2A7}"/>
    <cellStyle name="Normal 4 2 2 2 2 4 3 2 2 2 2" xfId="6239" xr:uid="{4C4247D6-4938-4773-ABFF-7B8C96DF6DE4}"/>
    <cellStyle name="Normal 4 2 2 2 2 4 3 2 2 3" xfId="4655" xr:uid="{662F0A53-8A03-4B50-AFDC-7177BD272F00}"/>
    <cellStyle name="Normal 4 2 2 2 2 4 3 2 3" xfId="2279" xr:uid="{1EAF9ADB-DDF7-47FD-AAE4-B41AA7A11B9D}"/>
    <cellStyle name="Normal 4 2 2 2 2 4 3 2 3 2" xfId="5447" xr:uid="{88436842-EF33-4836-B59D-E6AA44013317}"/>
    <cellStyle name="Normal 4 2 2 2 2 4 3 2 4" xfId="3863" xr:uid="{A206E60B-3217-44E8-B44A-BEBEAED5D1B2}"/>
    <cellStyle name="Normal 4 2 2 2 2 4 3 3" xfId="1091" xr:uid="{74632D8F-949C-4932-9F12-C5459486B0A9}"/>
    <cellStyle name="Normal 4 2 2 2 2 4 3 3 2" xfId="2675" xr:uid="{5855A102-9B6F-4887-AB83-055BBDA4014D}"/>
    <cellStyle name="Normal 4 2 2 2 2 4 3 3 2 2" xfId="5843" xr:uid="{ABF83032-A181-4AEB-B9DA-AE92220A7927}"/>
    <cellStyle name="Normal 4 2 2 2 2 4 3 3 3" xfId="4259" xr:uid="{A2349654-B68B-4242-B973-01C0651E7FFA}"/>
    <cellStyle name="Normal 4 2 2 2 2 4 3 4" xfId="1883" xr:uid="{4C73A0E3-927E-45F2-8DD9-04E5562B8BE5}"/>
    <cellStyle name="Normal 4 2 2 2 2 4 3 4 2" xfId="5051" xr:uid="{86D90F5E-A2D3-4D84-B8B7-6627F09676D0}"/>
    <cellStyle name="Normal 4 2 2 2 2 4 3 5" xfId="3467" xr:uid="{6645E89A-6678-49BF-8E02-98F3C9818084}"/>
    <cellStyle name="Normal 4 2 2 2 2 4 4" xfId="497" xr:uid="{28A57951-FB2A-4515-A7F0-5A3E6D67A476}"/>
    <cellStyle name="Normal 4 2 2 2 2 4 4 2" xfId="1289" xr:uid="{43F4579E-6151-4490-B235-999BC56A4A93}"/>
    <cellStyle name="Normal 4 2 2 2 2 4 4 2 2" xfId="2873" xr:uid="{DC53D44C-9FF7-440C-993B-EBEE59CD6450}"/>
    <cellStyle name="Normal 4 2 2 2 2 4 4 2 2 2" xfId="6041" xr:uid="{3532DF04-F9D5-460E-AA0D-A743742E7D2F}"/>
    <cellStyle name="Normal 4 2 2 2 2 4 4 2 3" xfId="4457" xr:uid="{6D849898-AB38-4BC4-B6DC-D84BD95A0DF7}"/>
    <cellStyle name="Normal 4 2 2 2 2 4 4 3" xfId="2081" xr:uid="{93975117-FE18-4259-9EFB-53F7ED918D88}"/>
    <cellStyle name="Normal 4 2 2 2 2 4 4 3 2" xfId="5249" xr:uid="{C7944142-0BDF-4A1E-B280-3674F81E9F85}"/>
    <cellStyle name="Normal 4 2 2 2 2 4 4 4" xfId="3665" xr:uid="{99D3804F-1C05-440D-BD81-65DE622F3284}"/>
    <cellStyle name="Normal 4 2 2 2 2 4 5" xfId="893" xr:uid="{6EF75E5C-6BE6-4E94-9D5B-1643B64E1FAD}"/>
    <cellStyle name="Normal 4 2 2 2 2 4 5 2" xfId="2477" xr:uid="{3C714540-4AC6-4AE8-806D-7D0F4D52768E}"/>
    <cellStyle name="Normal 4 2 2 2 2 4 5 2 2" xfId="5645" xr:uid="{F093E2A9-A664-467A-865B-8CAB2D372696}"/>
    <cellStyle name="Normal 4 2 2 2 2 4 5 3" xfId="4061" xr:uid="{51F13088-4B43-44DA-A457-141F51AC1F61}"/>
    <cellStyle name="Normal 4 2 2 2 2 4 6" xfId="1685" xr:uid="{C31ADFE4-DB83-4FC1-965C-09EEDF8A064B}"/>
    <cellStyle name="Normal 4 2 2 2 2 4 6 2" xfId="4853" xr:uid="{2A1B8967-8D33-40BF-B4D0-C28F42320182}"/>
    <cellStyle name="Normal 4 2 2 2 2 4 7" xfId="3269" xr:uid="{1C7D9F22-A4FA-47F4-8531-2E9A456F421A}"/>
    <cellStyle name="Normal 4 2 2 2 2 5" xfId="134" xr:uid="{00000000-0005-0000-0000-0000A5000000}"/>
    <cellStyle name="Normal 4 2 2 2 2 5 2" xfId="332" xr:uid="{7697F6CC-38E1-4434-8DBB-F0CBD368E465}"/>
    <cellStyle name="Normal 4 2 2 2 2 5 2 2" xfId="728" xr:uid="{CC3F936C-1821-45D7-A8F7-AB99852A9C7A}"/>
    <cellStyle name="Normal 4 2 2 2 2 5 2 2 2" xfId="1520" xr:uid="{F6A79F7A-6771-423F-85AD-2DC7C5D9CA78}"/>
    <cellStyle name="Normal 4 2 2 2 2 5 2 2 2 2" xfId="3104" xr:uid="{09709200-15CA-45A2-9A74-EBD076801B95}"/>
    <cellStyle name="Normal 4 2 2 2 2 5 2 2 2 2 2" xfId="6272" xr:uid="{30823EA6-EE08-416C-9AEF-D82B7B8DD98F}"/>
    <cellStyle name="Normal 4 2 2 2 2 5 2 2 2 3" xfId="4688" xr:uid="{3E3413E9-3482-4D64-AFD4-A12E0817736A}"/>
    <cellStyle name="Normal 4 2 2 2 2 5 2 2 3" xfId="2312" xr:uid="{2E64AF03-A47E-4D37-9420-3937FC765724}"/>
    <cellStyle name="Normal 4 2 2 2 2 5 2 2 3 2" xfId="5480" xr:uid="{7CCC1835-1724-437A-9366-E67E22ECC4F3}"/>
    <cellStyle name="Normal 4 2 2 2 2 5 2 2 4" xfId="3896" xr:uid="{89DDB98D-FE02-4A82-A888-DC8C427EC9D0}"/>
    <cellStyle name="Normal 4 2 2 2 2 5 2 3" xfId="1124" xr:uid="{FEEDE642-7DC0-45B5-979B-6F0B6A6D40AC}"/>
    <cellStyle name="Normal 4 2 2 2 2 5 2 3 2" xfId="2708" xr:uid="{557E600E-D5A3-4A51-8556-88537B11A258}"/>
    <cellStyle name="Normal 4 2 2 2 2 5 2 3 2 2" xfId="5876" xr:uid="{B913C874-0549-4547-8F8C-192FF15674F3}"/>
    <cellStyle name="Normal 4 2 2 2 2 5 2 3 3" xfId="4292" xr:uid="{8711920C-AF5A-474B-B5EC-E89FAD310ACA}"/>
    <cellStyle name="Normal 4 2 2 2 2 5 2 4" xfId="1916" xr:uid="{C1E373A8-ADBE-4451-A143-CCEA7ABE53F5}"/>
    <cellStyle name="Normal 4 2 2 2 2 5 2 4 2" xfId="5084" xr:uid="{92BD5A40-209D-45A6-AA11-4BC169AA37EE}"/>
    <cellStyle name="Normal 4 2 2 2 2 5 2 5" xfId="3500" xr:uid="{E9E689CC-458A-4120-9C76-87F826575070}"/>
    <cellStyle name="Normal 4 2 2 2 2 5 3" xfId="530" xr:uid="{05A91BFE-0E85-47C2-8179-ED30D52C3FC7}"/>
    <cellStyle name="Normal 4 2 2 2 2 5 3 2" xfId="1322" xr:uid="{1F7E02D1-7D73-4C64-B4D3-24A0A87E29B9}"/>
    <cellStyle name="Normal 4 2 2 2 2 5 3 2 2" xfId="2906" xr:uid="{F17BA84E-52DC-44EE-9B9E-700CAD15AC4D}"/>
    <cellStyle name="Normal 4 2 2 2 2 5 3 2 2 2" xfId="6074" xr:uid="{0F3F4424-7198-4E07-8D38-7DA178063286}"/>
    <cellStyle name="Normal 4 2 2 2 2 5 3 2 3" xfId="4490" xr:uid="{69128606-6A47-4FE4-817C-86CB9FACE70B}"/>
    <cellStyle name="Normal 4 2 2 2 2 5 3 3" xfId="2114" xr:uid="{697E1CFA-C14E-4ABF-A5FD-6B287DA4147E}"/>
    <cellStyle name="Normal 4 2 2 2 2 5 3 3 2" xfId="5282" xr:uid="{97B1FF83-83FD-41BD-95D4-00524887EE34}"/>
    <cellStyle name="Normal 4 2 2 2 2 5 3 4" xfId="3698" xr:uid="{99D10C7B-C119-4F82-BEA4-5A1B3B208BB4}"/>
    <cellStyle name="Normal 4 2 2 2 2 5 4" xfId="926" xr:uid="{7345FCD5-04B5-4CCC-AE30-263229B21CD4}"/>
    <cellStyle name="Normal 4 2 2 2 2 5 4 2" xfId="2510" xr:uid="{39D99C51-4A04-42B9-AD6A-5ED11D9472E3}"/>
    <cellStyle name="Normal 4 2 2 2 2 5 4 2 2" xfId="5678" xr:uid="{44C503EA-74B9-4E08-94DF-DC4C6ED4CF4D}"/>
    <cellStyle name="Normal 4 2 2 2 2 5 4 3" xfId="4094" xr:uid="{D30E4F8E-ABB6-4586-AF8F-56F00D7C4000}"/>
    <cellStyle name="Normal 4 2 2 2 2 5 5" xfId="1718" xr:uid="{88545012-464F-4B30-9B41-98F5B080E8C3}"/>
    <cellStyle name="Normal 4 2 2 2 2 5 5 2" xfId="4886" xr:uid="{3812F6A3-6215-4E9B-A77B-6DF869AA4867}"/>
    <cellStyle name="Normal 4 2 2 2 2 5 6" xfId="3302" xr:uid="{16BEB077-6AE5-49DE-B943-CB5D884C7AD8}"/>
    <cellStyle name="Normal 4 2 2 2 2 6" xfId="233" xr:uid="{8C0F40D2-7E7E-4B25-B749-C8F1CEDDF56E}"/>
    <cellStyle name="Normal 4 2 2 2 2 6 2" xfId="629" xr:uid="{98EFFFF4-AEAC-4E79-93F6-B5851B588C70}"/>
    <cellStyle name="Normal 4 2 2 2 2 6 2 2" xfId="1421" xr:uid="{BBAD689A-96F6-44E3-B745-581F2DFA0877}"/>
    <cellStyle name="Normal 4 2 2 2 2 6 2 2 2" xfId="3005" xr:uid="{798D0C58-61C2-4C15-97D1-A51EE8506C53}"/>
    <cellStyle name="Normal 4 2 2 2 2 6 2 2 2 2" xfId="6173" xr:uid="{0445EEE9-0110-42F3-8BD2-EA04549107A3}"/>
    <cellStyle name="Normal 4 2 2 2 2 6 2 2 3" xfId="4589" xr:uid="{08635134-93FA-4A46-BD32-C2FE2E0F3548}"/>
    <cellStyle name="Normal 4 2 2 2 2 6 2 3" xfId="2213" xr:uid="{8FA0D417-E8C3-4B0E-8C9B-B7FFBBB1DD01}"/>
    <cellStyle name="Normal 4 2 2 2 2 6 2 3 2" xfId="5381" xr:uid="{17AADCE5-DD01-41F6-95D0-B037894AB2F9}"/>
    <cellStyle name="Normal 4 2 2 2 2 6 2 4" xfId="3797" xr:uid="{01F80896-7C72-4FE7-B169-9B979C3F1E4C}"/>
    <cellStyle name="Normal 4 2 2 2 2 6 3" xfId="1025" xr:uid="{58AE56D0-77BB-4FCB-97D0-A8A594616566}"/>
    <cellStyle name="Normal 4 2 2 2 2 6 3 2" xfId="2609" xr:uid="{F588290D-3430-468D-B5AE-FCA65E926EDB}"/>
    <cellStyle name="Normal 4 2 2 2 2 6 3 2 2" xfId="5777" xr:uid="{A7EA88F4-7F76-42F6-984D-C8C7ACF92C05}"/>
    <cellStyle name="Normal 4 2 2 2 2 6 3 3" xfId="4193" xr:uid="{6F982F70-DAA8-4DBC-9498-FEC1A35286FA}"/>
    <cellStyle name="Normal 4 2 2 2 2 6 4" xfId="1817" xr:uid="{98CC28E0-09D4-4607-A227-BA9294D586BE}"/>
    <cellStyle name="Normal 4 2 2 2 2 6 4 2" xfId="4985" xr:uid="{270C8678-3D8D-43AB-9646-6CE5243BBF40}"/>
    <cellStyle name="Normal 4 2 2 2 2 6 5" xfId="3401" xr:uid="{7B55039E-2542-475E-B793-98D55B88BCD7}"/>
    <cellStyle name="Normal 4 2 2 2 2 7" xfId="431" xr:uid="{69E487DE-EEFA-4C88-8C13-5B8DCDB3E46A}"/>
    <cellStyle name="Normal 4 2 2 2 2 7 2" xfId="1223" xr:uid="{CA751BEF-9CB7-4E34-8337-2B236A22A294}"/>
    <cellStyle name="Normal 4 2 2 2 2 7 2 2" xfId="2807" xr:uid="{7C9483AB-B05D-4CD7-B1EC-F64D161A4BC5}"/>
    <cellStyle name="Normal 4 2 2 2 2 7 2 2 2" xfId="5975" xr:uid="{4EE378EB-0DEA-4A80-9012-E780D3688179}"/>
    <cellStyle name="Normal 4 2 2 2 2 7 2 3" xfId="4391" xr:uid="{8A1BC49A-4D58-4751-A36E-20C809577EF9}"/>
    <cellStyle name="Normal 4 2 2 2 2 7 3" xfId="2015" xr:uid="{25AB436E-2F8C-46FD-96B1-F47FA7C7725C}"/>
    <cellStyle name="Normal 4 2 2 2 2 7 3 2" xfId="5183" xr:uid="{766F774D-0706-43D8-936D-A68E0CC07D38}"/>
    <cellStyle name="Normal 4 2 2 2 2 7 4" xfId="3599" xr:uid="{A33AC02B-8E07-4A5E-AE6D-230B3438F373}"/>
    <cellStyle name="Normal 4 2 2 2 2 8" xfId="827" xr:uid="{F30070B5-CF1F-40A4-864B-E6E304F9A251}"/>
    <cellStyle name="Normal 4 2 2 2 2 8 2" xfId="2411" xr:uid="{A83021F0-6F82-4841-B202-CBE50E93A9D3}"/>
    <cellStyle name="Normal 4 2 2 2 2 8 2 2" xfId="5579" xr:uid="{658EBB4B-6C60-4F55-9ADC-1D1C84D0E27E}"/>
    <cellStyle name="Normal 4 2 2 2 2 8 3" xfId="3995" xr:uid="{BF600C2E-8512-4F40-9017-118C6FE6A9A2}"/>
    <cellStyle name="Normal 4 2 2 2 2 9" xfId="1619" xr:uid="{E5CFCC5A-D950-4BAF-97AB-80FAEDE29553}"/>
    <cellStyle name="Normal 4 2 2 2 2 9 2" xfId="4787" xr:uid="{3F3BF911-CD02-4EA9-8CD4-0D68132B2E76}"/>
    <cellStyle name="Normal 4 2 2 2 3" xfId="52" xr:uid="{00000000-0005-0000-0000-0000A6000000}"/>
    <cellStyle name="Normal 4 2 2 2 3 2" xfId="151" xr:uid="{00000000-0005-0000-0000-0000A7000000}"/>
    <cellStyle name="Normal 4 2 2 2 3 2 2" xfId="349" xr:uid="{8E6F0411-2B9F-478F-965F-8E62765A1283}"/>
    <cellStyle name="Normal 4 2 2 2 3 2 2 2" xfId="745" xr:uid="{C83538DB-C125-40DA-9EFC-5F9F86632DCF}"/>
    <cellStyle name="Normal 4 2 2 2 3 2 2 2 2" xfId="1537" xr:uid="{FA3E6D19-9A68-4E44-A114-401D135BC8A2}"/>
    <cellStyle name="Normal 4 2 2 2 3 2 2 2 2 2" xfId="3121" xr:uid="{C6B1B7A2-32A4-412B-B3FB-B21CEA948BB7}"/>
    <cellStyle name="Normal 4 2 2 2 3 2 2 2 2 2 2" xfId="6289" xr:uid="{87408E58-D0DA-4724-A92E-66F0726E6A37}"/>
    <cellStyle name="Normal 4 2 2 2 3 2 2 2 2 3" xfId="4705" xr:uid="{21B341EB-E7B5-4B38-95D9-A637F60C893C}"/>
    <cellStyle name="Normal 4 2 2 2 3 2 2 2 3" xfId="2329" xr:uid="{DD30FD27-0A0B-4DC4-917D-3E048C5086CC}"/>
    <cellStyle name="Normal 4 2 2 2 3 2 2 2 3 2" xfId="5497" xr:uid="{8D6EEF9E-B9DA-4AAF-8E48-3AE172C29A85}"/>
    <cellStyle name="Normal 4 2 2 2 3 2 2 2 4" xfId="3913" xr:uid="{EBFACD0C-51B3-48DE-87C5-D075D68D1287}"/>
    <cellStyle name="Normal 4 2 2 2 3 2 2 3" xfId="1141" xr:uid="{E56C5EAD-5509-4F96-B0C3-5393A937C4C5}"/>
    <cellStyle name="Normal 4 2 2 2 3 2 2 3 2" xfId="2725" xr:uid="{0A02DF0D-BFB6-4E42-BC65-08FD4939D09E}"/>
    <cellStyle name="Normal 4 2 2 2 3 2 2 3 2 2" xfId="5893" xr:uid="{9D7E9B5C-9F47-46FC-AC4A-996648DB322D}"/>
    <cellStyle name="Normal 4 2 2 2 3 2 2 3 3" xfId="4309" xr:uid="{B50A5C62-A2D0-44AD-A0A6-BE058EB3585F}"/>
    <cellStyle name="Normal 4 2 2 2 3 2 2 4" xfId="1933" xr:uid="{30FBF20A-99A0-420D-A492-23A3351FA037}"/>
    <cellStyle name="Normal 4 2 2 2 3 2 2 4 2" xfId="5101" xr:uid="{3A602253-6BB8-4BE3-8025-2F07AF8202E0}"/>
    <cellStyle name="Normal 4 2 2 2 3 2 2 5" xfId="3517" xr:uid="{DEA7BEA1-E156-4C32-B734-E77446EDB75A}"/>
    <cellStyle name="Normal 4 2 2 2 3 2 3" xfId="547" xr:uid="{321F8CF3-892F-4343-8A7A-1CB9DCC8A432}"/>
    <cellStyle name="Normal 4 2 2 2 3 2 3 2" xfId="1339" xr:uid="{787E1078-F294-4163-AA89-D516382637AF}"/>
    <cellStyle name="Normal 4 2 2 2 3 2 3 2 2" xfId="2923" xr:uid="{6C28A8EF-958D-41CD-872F-F84C009BB031}"/>
    <cellStyle name="Normal 4 2 2 2 3 2 3 2 2 2" xfId="6091" xr:uid="{C91A12E4-043A-428A-A606-35D6D7A2D888}"/>
    <cellStyle name="Normal 4 2 2 2 3 2 3 2 3" xfId="4507" xr:uid="{EEFE192E-4CC3-4813-9988-FECFF7966C75}"/>
    <cellStyle name="Normal 4 2 2 2 3 2 3 3" xfId="2131" xr:uid="{8FB5BC3B-A2FC-4A38-BF49-0B6692FA6519}"/>
    <cellStyle name="Normal 4 2 2 2 3 2 3 3 2" xfId="5299" xr:uid="{0C7BCBEA-9D49-4812-86BB-2C253F548780}"/>
    <cellStyle name="Normal 4 2 2 2 3 2 3 4" xfId="3715" xr:uid="{258A9F65-36C1-4022-B520-13AA094A91E2}"/>
    <cellStyle name="Normal 4 2 2 2 3 2 4" xfId="943" xr:uid="{0548BEBB-6A71-43BB-B900-0B887397C91C}"/>
    <cellStyle name="Normal 4 2 2 2 3 2 4 2" xfId="2527" xr:uid="{CB0817B3-8C1E-451A-94AF-ED4A6FB7A51C}"/>
    <cellStyle name="Normal 4 2 2 2 3 2 4 2 2" xfId="5695" xr:uid="{EC7EA414-DEE7-42A6-BCCE-E33B6C418562}"/>
    <cellStyle name="Normal 4 2 2 2 3 2 4 3" xfId="4111" xr:uid="{C66B7CFB-9A70-4A9B-9BDE-8F03D01AB7DA}"/>
    <cellStyle name="Normal 4 2 2 2 3 2 5" xfId="1735" xr:uid="{40A5B172-D289-4475-B8B4-0B6F5124DC41}"/>
    <cellStyle name="Normal 4 2 2 2 3 2 5 2" xfId="4903" xr:uid="{FA3EB394-69BC-49FA-A71C-EA66BBE43561}"/>
    <cellStyle name="Normal 4 2 2 2 3 2 6" xfId="3319" xr:uid="{E39FB220-8EB0-453F-B5E7-10D5E2FDEA8B}"/>
    <cellStyle name="Normal 4 2 2 2 3 3" xfId="250" xr:uid="{BAD7C1F8-C2D4-4A6D-8D7D-1E9EE888A643}"/>
    <cellStyle name="Normal 4 2 2 2 3 3 2" xfId="646" xr:uid="{84B25B9A-18E8-4E32-85D5-B454FDD2C8CB}"/>
    <cellStyle name="Normal 4 2 2 2 3 3 2 2" xfId="1438" xr:uid="{843BCA1D-9490-4776-8DC8-024EAE52E205}"/>
    <cellStyle name="Normal 4 2 2 2 3 3 2 2 2" xfId="3022" xr:uid="{888291EE-A283-43AB-A908-94E655283C39}"/>
    <cellStyle name="Normal 4 2 2 2 3 3 2 2 2 2" xfId="6190" xr:uid="{5CC5E814-EAB0-409E-8937-7F03DAD9E624}"/>
    <cellStyle name="Normal 4 2 2 2 3 3 2 2 3" xfId="4606" xr:uid="{D7177801-1A28-490D-8301-45EE57A510A4}"/>
    <cellStyle name="Normal 4 2 2 2 3 3 2 3" xfId="2230" xr:uid="{B9B1500A-C346-43EA-B36E-CF3B0CF6B7A8}"/>
    <cellStyle name="Normal 4 2 2 2 3 3 2 3 2" xfId="5398" xr:uid="{5269A595-E1A8-4B35-B07B-64E5DD6517CC}"/>
    <cellStyle name="Normal 4 2 2 2 3 3 2 4" xfId="3814" xr:uid="{4A3E802A-AEB0-4725-90B0-D46A89DA86E3}"/>
    <cellStyle name="Normal 4 2 2 2 3 3 3" xfId="1042" xr:uid="{8EDA59BF-F429-4CBF-9B4C-348109709425}"/>
    <cellStyle name="Normal 4 2 2 2 3 3 3 2" xfId="2626" xr:uid="{19F269A2-0E5D-4C34-A5BB-F986BB8E806B}"/>
    <cellStyle name="Normal 4 2 2 2 3 3 3 2 2" xfId="5794" xr:uid="{44293405-85A4-49F3-9649-210AEB7A6BC1}"/>
    <cellStyle name="Normal 4 2 2 2 3 3 3 3" xfId="4210" xr:uid="{89A31C8C-4497-476B-9ABD-028684C7F8BF}"/>
    <cellStyle name="Normal 4 2 2 2 3 3 4" xfId="1834" xr:uid="{00B5E192-9EB3-41F6-9AC4-EEDA68B7E888}"/>
    <cellStyle name="Normal 4 2 2 2 3 3 4 2" xfId="5002" xr:uid="{3249BCAC-392A-44CE-9CE3-EA6C252DA147}"/>
    <cellStyle name="Normal 4 2 2 2 3 3 5" xfId="3418" xr:uid="{C5A3C87B-6F08-4EF9-BF0F-FF73C4432080}"/>
    <cellStyle name="Normal 4 2 2 2 3 4" xfId="448" xr:uid="{C2EAAD71-3AE5-4180-A292-9A137F0807B8}"/>
    <cellStyle name="Normal 4 2 2 2 3 4 2" xfId="1240" xr:uid="{653C504D-3763-4470-84CB-3EFDE5B24236}"/>
    <cellStyle name="Normal 4 2 2 2 3 4 2 2" xfId="2824" xr:uid="{7196F7A7-E311-49CE-8D95-FCC36EAC01B9}"/>
    <cellStyle name="Normal 4 2 2 2 3 4 2 2 2" xfId="5992" xr:uid="{B971B54A-B2D2-465A-83B8-A60136439965}"/>
    <cellStyle name="Normal 4 2 2 2 3 4 2 3" xfId="4408" xr:uid="{FBC2DFCD-0E6C-4C32-BB70-F571264931C2}"/>
    <cellStyle name="Normal 4 2 2 2 3 4 3" xfId="2032" xr:uid="{26EB9F32-DB1A-4C86-AB6F-C3FF5C4DF008}"/>
    <cellStyle name="Normal 4 2 2 2 3 4 3 2" xfId="5200" xr:uid="{5ACD6D52-1A09-4689-B073-95E7F85D828B}"/>
    <cellStyle name="Normal 4 2 2 2 3 4 4" xfId="3616" xr:uid="{BA932BFA-F753-4AFA-A0BA-438249C1847E}"/>
    <cellStyle name="Normal 4 2 2 2 3 5" xfId="844" xr:uid="{684F336A-7C90-42E6-8818-240E786333E9}"/>
    <cellStyle name="Normal 4 2 2 2 3 5 2" xfId="2428" xr:uid="{BAD1CB67-531F-4826-B90D-90670B6AECB5}"/>
    <cellStyle name="Normal 4 2 2 2 3 5 2 2" xfId="5596" xr:uid="{5F2AA37F-0AF4-40FE-A3D8-30364351EAAD}"/>
    <cellStyle name="Normal 4 2 2 2 3 5 3" xfId="4012" xr:uid="{A501B6D5-2588-4C06-82D9-F5EA2FC46486}"/>
    <cellStyle name="Normal 4 2 2 2 3 6" xfId="1636" xr:uid="{2120EC23-E850-41A3-9A69-20EBBF6D7FEA}"/>
    <cellStyle name="Normal 4 2 2 2 3 6 2" xfId="4804" xr:uid="{A675E90E-FFD2-446B-AA54-B61C2A467FCC}"/>
    <cellStyle name="Normal 4 2 2 2 3 7" xfId="3220" xr:uid="{29D1563C-6A04-4229-893E-1B953BED1B2A}"/>
    <cellStyle name="Normal 4 2 2 2 4" xfId="72" xr:uid="{00000000-0005-0000-0000-0000A8000000}"/>
    <cellStyle name="Normal 4 2 2 2 4 2" xfId="171" xr:uid="{00000000-0005-0000-0000-0000A9000000}"/>
    <cellStyle name="Normal 4 2 2 2 4 2 2" xfId="369" xr:uid="{A8099CF4-E6C2-4E67-AA22-BF1495C8A969}"/>
    <cellStyle name="Normal 4 2 2 2 4 2 2 2" xfId="765" xr:uid="{1E0BDE4C-6DF8-4020-B322-EBCF7C1576BA}"/>
    <cellStyle name="Normal 4 2 2 2 4 2 2 2 2" xfId="1557" xr:uid="{1DA10856-CF8E-497C-8251-9CC93CCFFD58}"/>
    <cellStyle name="Normal 4 2 2 2 4 2 2 2 2 2" xfId="3141" xr:uid="{ACA6CC48-0D90-44E9-B750-BF3600E952DF}"/>
    <cellStyle name="Normal 4 2 2 2 4 2 2 2 2 2 2" xfId="6309" xr:uid="{73462037-CF7D-4461-A90B-24BB5689FD92}"/>
    <cellStyle name="Normal 4 2 2 2 4 2 2 2 2 3" xfId="4725" xr:uid="{ECA8A53A-EA03-4B98-8A5B-AD6A648AD947}"/>
    <cellStyle name="Normal 4 2 2 2 4 2 2 2 3" xfId="2349" xr:uid="{C2DF3E94-F40E-4E66-A258-5BC2D843D0C4}"/>
    <cellStyle name="Normal 4 2 2 2 4 2 2 2 3 2" xfId="5517" xr:uid="{8FD7C1B7-65DF-49FB-A946-014119428E90}"/>
    <cellStyle name="Normal 4 2 2 2 4 2 2 2 4" xfId="3933" xr:uid="{0CBE0E3E-B920-460D-BA44-794D3DB8C06F}"/>
    <cellStyle name="Normal 4 2 2 2 4 2 2 3" xfId="1161" xr:uid="{95BC0AB4-C239-4318-A2F4-455D08ABC64A}"/>
    <cellStyle name="Normal 4 2 2 2 4 2 2 3 2" xfId="2745" xr:uid="{162A7301-D1CC-4254-8925-8B0E12C4F092}"/>
    <cellStyle name="Normal 4 2 2 2 4 2 2 3 2 2" xfId="5913" xr:uid="{B6F9926D-5FBD-4800-AEF5-FCB0A3B2FA26}"/>
    <cellStyle name="Normal 4 2 2 2 4 2 2 3 3" xfId="4329" xr:uid="{E6EF2F07-E862-4856-8DD9-B90E77E17DE2}"/>
    <cellStyle name="Normal 4 2 2 2 4 2 2 4" xfId="1953" xr:uid="{4A8F07B3-7726-40BA-8187-70F0105031EB}"/>
    <cellStyle name="Normal 4 2 2 2 4 2 2 4 2" xfId="5121" xr:uid="{D370C8B6-0448-4989-ADC1-A683ACBD97EF}"/>
    <cellStyle name="Normal 4 2 2 2 4 2 2 5" xfId="3537" xr:uid="{24A6A4B0-2AD8-4683-B4EB-D1A95D721BF4}"/>
    <cellStyle name="Normal 4 2 2 2 4 2 3" xfId="567" xr:uid="{A1D33F38-CE55-4018-AA10-EB8F9E46674B}"/>
    <cellStyle name="Normal 4 2 2 2 4 2 3 2" xfId="1359" xr:uid="{5FACBF2F-BFA8-4CDC-8D76-F2387C5F7578}"/>
    <cellStyle name="Normal 4 2 2 2 4 2 3 2 2" xfId="2943" xr:uid="{B39F0991-F9B1-48FE-ABD9-5019DE55B128}"/>
    <cellStyle name="Normal 4 2 2 2 4 2 3 2 2 2" xfId="6111" xr:uid="{D37A0B4D-C34D-4CB8-B99B-6D6D89F66219}"/>
    <cellStyle name="Normal 4 2 2 2 4 2 3 2 3" xfId="4527" xr:uid="{25996A6E-C6EF-4314-9AD6-DB767321443C}"/>
    <cellStyle name="Normal 4 2 2 2 4 2 3 3" xfId="2151" xr:uid="{E325C8FB-0776-493D-90A5-0B0EDA3143A6}"/>
    <cellStyle name="Normal 4 2 2 2 4 2 3 3 2" xfId="5319" xr:uid="{A31CD277-D4E8-401C-95CB-C41275CF816E}"/>
    <cellStyle name="Normal 4 2 2 2 4 2 3 4" xfId="3735" xr:uid="{D03900DB-7BF3-4716-845A-71B2F55A6384}"/>
    <cellStyle name="Normal 4 2 2 2 4 2 4" xfId="963" xr:uid="{B5689616-1646-45D9-BFD4-DF74B8D04893}"/>
    <cellStyle name="Normal 4 2 2 2 4 2 4 2" xfId="2547" xr:uid="{8FE0639B-7EA9-4081-BD4A-9D5613DACFAA}"/>
    <cellStyle name="Normal 4 2 2 2 4 2 4 2 2" xfId="5715" xr:uid="{305BB13D-5DAF-49F5-98E2-933E93580B4A}"/>
    <cellStyle name="Normal 4 2 2 2 4 2 4 3" xfId="4131" xr:uid="{C4803C1B-AA23-42CF-8795-C715B9F845E7}"/>
    <cellStyle name="Normal 4 2 2 2 4 2 5" xfId="1755" xr:uid="{DB2A61EE-EB79-46F9-9F9C-E589D843DA3B}"/>
    <cellStyle name="Normal 4 2 2 2 4 2 5 2" xfId="4923" xr:uid="{00501C2E-C399-4F69-BC39-7584F4B76EB1}"/>
    <cellStyle name="Normal 4 2 2 2 4 2 6" xfId="3339" xr:uid="{418ECF02-08A4-498C-9174-4BDAD4C0E6CC}"/>
    <cellStyle name="Normal 4 2 2 2 4 3" xfId="270" xr:uid="{77219528-5E3C-4318-8311-07DE9DC87FBE}"/>
    <cellStyle name="Normal 4 2 2 2 4 3 2" xfId="666" xr:uid="{3FB62BB7-C9CA-4F48-86DE-E75B7C586523}"/>
    <cellStyle name="Normal 4 2 2 2 4 3 2 2" xfId="1458" xr:uid="{2BB1D6C5-5BDF-4CB6-978C-E1C48706767B}"/>
    <cellStyle name="Normal 4 2 2 2 4 3 2 2 2" xfId="3042" xr:uid="{6D6713BC-7517-4156-B736-51F3B79E2F34}"/>
    <cellStyle name="Normal 4 2 2 2 4 3 2 2 2 2" xfId="6210" xr:uid="{F9D3B488-BCA9-4218-A3B6-4E555E2DA200}"/>
    <cellStyle name="Normal 4 2 2 2 4 3 2 2 3" xfId="4626" xr:uid="{B0791B2B-09C4-4CE7-9153-2760DD901099}"/>
    <cellStyle name="Normal 4 2 2 2 4 3 2 3" xfId="2250" xr:uid="{D5D33222-0BFE-4EF0-996D-80CF41422EAF}"/>
    <cellStyle name="Normal 4 2 2 2 4 3 2 3 2" xfId="5418" xr:uid="{E105EB40-C40F-44C8-ADEF-839880DA4D6B}"/>
    <cellStyle name="Normal 4 2 2 2 4 3 2 4" xfId="3834" xr:uid="{92F58A6A-0D45-48BC-9E15-40437BD7382C}"/>
    <cellStyle name="Normal 4 2 2 2 4 3 3" xfId="1062" xr:uid="{7D6E43D6-B9D1-4FD6-82AC-1251A492C945}"/>
    <cellStyle name="Normal 4 2 2 2 4 3 3 2" xfId="2646" xr:uid="{B01BD16A-EFF4-473D-A7A4-30D9C0ED1413}"/>
    <cellStyle name="Normal 4 2 2 2 4 3 3 2 2" xfId="5814" xr:uid="{43080F75-C111-4221-B62D-18A2C2035D40}"/>
    <cellStyle name="Normal 4 2 2 2 4 3 3 3" xfId="4230" xr:uid="{D489EC27-3068-4C09-AB64-DF01D2E3D907}"/>
    <cellStyle name="Normal 4 2 2 2 4 3 4" xfId="1854" xr:uid="{0623B472-AE5A-47C7-87F6-05C41EF2B8D0}"/>
    <cellStyle name="Normal 4 2 2 2 4 3 4 2" xfId="5022" xr:uid="{4E80E811-B56C-4713-9398-7CBE8267AABC}"/>
    <cellStyle name="Normal 4 2 2 2 4 3 5" xfId="3438" xr:uid="{2C78644A-1914-4E47-95A4-7FB09105BA74}"/>
    <cellStyle name="Normal 4 2 2 2 4 4" xfId="468" xr:uid="{E1D718F5-8AD8-4C56-A8B9-A50DA90CA3FF}"/>
    <cellStyle name="Normal 4 2 2 2 4 4 2" xfId="1260" xr:uid="{2FCC3E2B-03DD-4620-8520-140642B763F4}"/>
    <cellStyle name="Normal 4 2 2 2 4 4 2 2" xfId="2844" xr:uid="{116C60F1-4022-404C-9AF0-0714B4DD4C38}"/>
    <cellStyle name="Normal 4 2 2 2 4 4 2 2 2" xfId="6012" xr:uid="{D2F982C6-B5AC-446E-9300-26C6EE77C27C}"/>
    <cellStyle name="Normal 4 2 2 2 4 4 2 3" xfId="4428" xr:uid="{2AF5DC11-4EB5-42F3-9D21-EE98BAB827ED}"/>
    <cellStyle name="Normal 4 2 2 2 4 4 3" xfId="2052" xr:uid="{4FD44DB7-E5FE-47B0-9754-75654902EB1D}"/>
    <cellStyle name="Normal 4 2 2 2 4 4 3 2" xfId="5220" xr:uid="{90343FDE-F184-434A-8096-12EA1F38AE27}"/>
    <cellStyle name="Normal 4 2 2 2 4 4 4" xfId="3636" xr:uid="{3DDBD962-059C-458C-B1D6-671640794539}"/>
    <cellStyle name="Normal 4 2 2 2 4 5" xfId="864" xr:uid="{7E4CED65-7C6E-40A9-B76F-4C9E5CAC876B}"/>
    <cellStyle name="Normal 4 2 2 2 4 5 2" xfId="2448" xr:uid="{20A9F505-EDC8-4E38-ABED-0380161E2CBF}"/>
    <cellStyle name="Normal 4 2 2 2 4 5 2 2" xfId="5616" xr:uid="{B3EEC659-AFAD-4165-8F65-ED2A93F1CC1F}"/>
    <cellStyle name="Normal 4 2 2 2 4 5 3" xfId="4032" xr:uid="{F6315EE2-9AA4-49CC-A237-5F2F7C7FEAA6}"/>
    <cellStyle name="Normal 4 2 2 2 4 6" xfId="1656" xr:uid="{5C5AEE7D-2CF8-4AA1-88FF-4A7B40476743}"/>
    <cellStyle name="Normal 4 2 2 2 4 6 2" xfId="4824" xr:uid="{6F692696-521B-4817-82A6-99F4990B6E56}"/>
    <cellStyle name="Normal 4 2 2 2 4 7" xfId="3240" xr:uid="{EE94D67D-021C-425F-8F2C-A08F4B2117D5}"/>
    <cellStyle name="Normal 4 2 2 2 5" xfId="98" xr:uid="{00000000-0005-0000-0000-0000AA000000}"/>
    <cellStyle name="Normal 4 2 2 2 5 2" xfId="197" xr:uid="{00000000-0005-0000-0000-0000AB000000}"/>
    <cellStyle name="Normal 4 2 2 2 5 2 2" xfId="395" xr:uid="{008E181B-B02A-4FA0-8560-9F51939C1B02}"/>
    <cellStyle name="Normal 4 2 2 2 5 2 2 2" xfId="791" xr:uid="{46FEE329-4CB1-4684-956E-B3F30A1E78D9}"/>
    <cellStyle name="Normal 4 2 2 2 5 2 2 2 2" xfId="1583" xr:uid="{16301689-D616-4BE4-813B-D3A1EA8B293F}"/>
    <cellStyle name="Normal 4 2 2 2 5 2 2 2 2 2" xfId="3167" xr:uid="{9EF3CF83-D00E-417C-B8D8-8E004A3E8275}"/>
    <cellStyle name="Normal 4 2 2 2 5 2 2 2 2 2 2" xfId="6335" xr:uid="{F8F35773-0006-47BA-AE08-65054464EA02}"/>
    <cellStyle name="Normal 4 2 2 2 5 2 2 2 2 3" xfId="4751" xr:uid="{7234FDFE-A728-4869-83A4-B3687B38068A}"/>
    <cellStyle name="Normal 4 2 2 2 5 2 2 2 3" xfId="2375" xr:uid="{916B9BD4-607D-4131-86EB-DD920550573D}"/>
    <cellStyle name="Normal 4 2 2 2 5 2 2 2 3 2" xfId="5543" xr:uid="{B7A98AAB-97B9-4353-9EA9-25399106E4C3}"/>
    <cellStyle name="Normal 4 2 2 2 5 2 2 2 4" xfId="3959" xr:uid="{BA0E9F50-1698-400E-8F5F-00C14BC61CE3}"/>
    <cellStyle name="Normal 4 2 2 2 5 2 2 3" xfId="1187" xr:uid="{291199DF-E533-4176-BC44-6954C587397C}"/>
    <cellStyle name="Normal 4 2 2 2 5 2 2 3 2" xfId="2771" xr:uid="{2A9EF256-34DD-42C6-87A3-D2D5B372C198}"/>
    <cellStyle name="Normal 4 2 2 2 5 2 2 3 2 2" xfId="5939" xr:uid="{DA226AD5-DE88-4B08-A56E-CC64268923C1}"/>
    <cellStyle name="Normal 4 2 2 2 5 2 2 3 3" xfId="4355" xr:uid="{6482CE88-C328-47DD-A45D-AB5CF8654EF1}"/>
    <cellStyle name="Normal 4 2 2 2 5 2 2 4" xfId="1979" xr:uid="{D5CCDC75-D7FB-413F-A831-66F943289D03}"/>
    <cellStyle name="Normal 4 2 2 2 5 2 2 4 2" xfId="5147" xr:uid="{10099070-E7EA-4872-9AA0-B9875E2D2B3E}"/>
    <cellStyle name="Normal 4 2 2 2 5 2 2 5" xfId="3563" xr:uid="{19AF95D0-A954-43F6-8D9F-33C03C9C083A}"/>
    <cellStyle name="Normal 4 2 2 2 5 2 3" xfId="593" xr:uid="{B5A00898-9169-4AD3-921D-C5DF907500C5}"/>
    <cellStyle name="Normal 4 2 2 2 5 2 3 2" xfId="1385" xr:uid="{AB89B75D-7C93-4061-9456-ADD2CA71A951}"/>
    <cellStyle name="Normal 4 2 2 2 5 2 3 2 2" xfId="2969" xr:uid="{E1197A90-DCEF-4838-8F79-3987DB42413A}"/>
    <cellStyle name="Normal 4 2 2 2 5 2 3 2 2 2" xfId="6137" xr:uid="{304E784A-A7DC-433E-8DD1-DBD9827925B0}"/>
    <cellStyle name="Normal 4 2 2 2 5 2 3 2 3" xfId="4553" xr:uid="{773A079F-528A-472F-BF90-9A543D4BAF59}"/>
    <cellStyle name="Normal 4 2 2 2 5 2 3 3" xfId="2177" xr:uid="{0C3793FA-1BF6-4AC6-B0A5-0A3C5D7C7F55}"/>
    <cellStyle name="Normal 4 2 2 2 5 2 3 3 2" xfId="5345" xr:uid="{8DE4B850-3168-4798-B67B-9F059E1B5EBA}"/>
    <cellStyle name="Normal 4 2 2 2 5 2 3 4" xfId="3761" xr:uid="{86E04D78-F6ED-4D64-8573-CC827E2D1376}"/>
    <cellStyle name="Normal 4 2 2 2 5 2 4" xfId="989" xr:uid="{212A30A8-B8DB-4BFA-A018-4C57DEB4AC2A}"/>
    <cellStyle name="Normal 4 2 2 2 5 2 4 2" xfId="2573" xr:uid="{0947154E-F29C-4FE0-835D-27F90FDCEA79}"/>
    <cellStyle name="Normal 4 2 2 2 5 2 4 2 2" xfId="5741" xr:uid="{95EBB8AD-7FBE-4CFC-B3BB-F6A5DFE2400E}"/>
    <cellStyle name="Normal 4 2 2 2 5 2 4 3" xfId="4157" xr:uid="{3E641240-4B41-4CCB-9388-52E650A7A92B}"/>
    <cellStyle name="Normal 4 2 2 2 5 2 5" xfId="1781" xr:uid="{55E219E3-4030-4AB3-B105-77E5664776D3}"/>
    <cellStyle name="Normal 4 2 2 2 5 2 5 2" xfId="4949" xr:uid="{E68BA86B-1BEF-4CA9-93AB-E9180E3BB305}"/>
    <cellStyle name="Normal 4 2 2 2 5 2 6" xfId="3365" xr:uid="{62DA8C70-A2F9-451D-97F9-2949E79EE9A6}"/>
    <cellStyle name="Normal 4 2 2 2 5 3" xfId="296" xr:uid="{6002F287-2063-4E68-A41E-BA09DD78E0C8}"/>
    <cellStyle name="Normal 4 2 2 2 5 3 2" xfId="692" xr:uid="{5509AE38-8A0B-4377-9C05-A21ED487F9AA}"/>
    <cellStyle name="Normal 4 2 2 2 5 3 2 2" xfId="1484" xr:uid="{F6BA6964-5F35-4988-8B3E-672250E09DC4}"/>
    <cellStyle name="Normal 4 2 2 2 5 3 2 2 2" xfId="3068" xr:uid="{F1041D1B-7155-4313-9823-A3537936DDC1}"/>
    <cellStyle name="Normal 4 2 2 2 5 3 2 2 2 2" xfId="6236" xr:uid="{19BF0C45-F72E-43C9-83F1-DA7D0E927809}"/>
    <cellStyle name="Normal 4 2 2 2 5 3 2 2 3" xfId="4652" xr:uid="{F7C4F62B-DA87-4DF5-882D-3EAEB67CF8E6}"/>
    <cellStyle name="Normal 4 2 2 2 5 3 2 3" xfId="2276" xr:uid="{9860DE67-5024-4224-8400-302BED75FB86}"/>
    <cellStyle name="Normal 4 2 2 2 5 3 2 3 2" xfId="5444" xr:uid="{260B18D9-4FE5-4772-97D9-62E45DE635B1}"/>
    <cellStyle name="Normal 4 2 2 2 5 3 2 4" xfId="3860" xr:uid="{D9576408-E040-4414-9CAA-D3F0656EF262}"/>
    <cellStyle name="Normal 4 2 2 2 5 3 3" xfId="1088" xr:uid="{BA849EC6-2E6D-40FC-A303-2FA0D5848754}"/>
    <cellStyle name="Normal 4 2 2 2 5 3 3 2" xfId="2672" xr:uid="{470AC886-F159-4BED-A6C0-0DE890C4BC80}"/>
    <cellStyle name="Normal 4 2 2 2 5 3 3 2 2" xfId="5840" xr:uid="{CA8556B8-EE15-4ED4-A72B-1DFBD73BD2D8}"/>
    <cellStyle name="Normal 4 2 2 2 5 3 3 3" xfId="4256" xr:uid="{06EA39C0-98BD-4587-8DB4-DAA069FFDBFA}"/>
    <cellStyle name="Normal 4 2 2 2 5 3 4" xfId="1880" xr:uid="{499088A3-11DA-4FA8-AEEF-4568EF0E0768}"/>
    <cellStyle name="Normal 4 2 2 2 5 3 4 2" xfId="5048" xr:uid="{E177D0DE-EB2B-4751-8440-5449B04C60CE}"/>
    <cellStyle name="Normal 4 2 2 2 5 3 5" xfId="3464" xr:uid="{F7DE0286-C7A4-4B84-952A-94B3C9782107}"/>
    <cellStyle name="Normal 4 2 2 2 5 4" xfId="494" xr:uid="{73639989-D35F-46AF-981E-D4F01B08B9BF}"/>
    <cellStyle name="Normal 4 2 2 2 5 4 2" xfId="1286" xr:uid="{18CA6355-0648-428E-8C90-5E9CE945DCF7}"/>
    <cellStyle name="Normal 4 2 2 2 5 4 2 2" xfId="2870" xr:uid="{37146000-6FE9-443E-A3F8-EC4910FBDF12}"/>
    <cellStyle name="Normal 4 2 2 2 5 4 2 2 2" xfId="6038" xr:uid="{B86E82BC-367F-42A7-8190-7666C97A071F}"/>
    <cellStyle name="Normal 4 2 2 2 5 4 2 3" xfId="4454" xr:uid="{73030DE0-AA03-43FD-8000-599E06346976}"/>
    <cellStyle name="Normal 4 2 2 2 5 4 3" xfId="2078" xr:uid="{790E8695-E2AE-42BA-9DF2-1EF5EE71D9F9}"/>
    <cellStyle name="Normal 4 2 2 2 5 4 3 2" xfId="5246" xr:uid="{E883C7DB-86E8-4E96-A4BB-FF67EE764DC4}"/>
    <cellStyle name="Normal 4 2 2 2 5 4 4" xfId="3662" xr:uid="{106FCBB9-97CE-4FAB-8463-1031AA218CE4}"/>
    <cellStyle name="Normal 4 2 2 2 5 5" xfId="890" xr:uid="{D06B1173-4DF1-4EBF-9F6B-67CC2A5CA090}"/>
    <cellStyle name="Normal 4 2 2 2 5 5 2" xfId="2474" xr:uid="{347EE4AB-6B96-4CE7-BE3C-27F3E540A9E1}"/>
    <cellStyle name="Normal 4 2 2 2 5 5 2 2" xfId="5642" xr:uid="{A17D955B-8C4B-443B-B9BC-9077F758111B}"/>
    <cellStyle name="Normal 4 2 2 2 5 5 3" xfId="4058" xr:uid="{CE0CE4AE-A776-40B2-865A-19378AD880FA}"/>
    <cellStyle name="Normal 4 2 2 2 5 6" xfId="1682" xr:uid="{4DBB6C0D-C565-4B3D-835A-62C9BD5F9608}"/>
    <cellStyle name="Normal 4 2 2 2 5 6 2" xfId="4850" xr:uid="{446FD759-3D18-41A2-B367-7810C741230F}"/>
    <cellStyle name="Normal 4 2 2 2 5 7" xfId="3266" xr:uid="{E106C9D2-26FB-458E-B514-2ABB7388CEFB}"/>
    <cellStyle name="Normal 4 2 2 2 6" xfId="131" xr:uid="{00000000-0005-0000-0000-0000AC000000}"/>
    <cellStyle name="Normal 4 2 2 2 6 2" xfId="329" xr:uid="{DC14150F-7C59-417E-92ED-C180009C4C49}"/>
    <cellStyle name="Normal 4 2 2 2 6 2 2" xfId="725" xr:uid="{465F890C-7392-4D32-A79D-39650E9F6EA1}"/>
    <cellStyle name="Normal 4 2 2 2 6 2 2 2" xfId="1517" xr:uid="{3885917B-73EA-4BCF-A4F6-197DF9BE7659}"/>
    <cellStyle name="Normal 4 2 2 2 6 2 2 2 2" xfId="3101" xr:uid="{915FB134-3F27-4998-B6BE-70D27D13B032}"/>
    <cellStyle name="Normal 4 2 2 2 6 2 2 2 2 2" xfId="6269" xr:uid="{50F97AD9-4593-4958-AB3D-0CBDD6EDB21E}"/>
    <cellStyle name="Normal 4 2 2 2 6 2 2 2 3" xfId="4685" xr:uid="{98DCC22F-B48B-447F-B53F-94B54D95E80C}"/>
    <cellStyle name="Normal 4 2 2 2 6 2 2 3" xfId="2309" xr:uid="{3A85E410-4CDF-415A-8ADC-3EC472BB8577}"/>
    <cellStyle name="Normal 4 2 2 2 6 2 2 3 2" xfId="5477" xr:uid="{D0686082-F2B4-40C4-A9D1-DBBFB80C384A}"/>
    <cellStyle name="Normal 4 2 2 2 6 2 2 4" xfId="3893" xr:uid="{54ABF47C-1ED5-446E-BB04-3E2F7400E4FD}"/>
    <cellStyle name="Normal 4 2 2 2 6 2 3" xfId="1121" xr:uid="{4E461F3B-B2D8-463C-B5A1-E4EBC7B5CC2E}"/>
    <cellStyle name="Normal 4 2 2 2 6 2 3 2" xfId="2705" xr:uid="{9CA3BA8E-AD46-4D9F-9FE2-23E8A19270A6}"/>
    <cellStyle name="Normal 4 2 2 2 6 2 3 2 2" xfId="5873" xr:uid="{964C1E55-46B8-496B-8FCE-FF9B6DFBB5E7}"/>
    <cellStyle name="Normal 4 2 2 2 6 2 3 3" xfId="4289" xr:uid="{44C13FE5-B1C0-48B1-A44A-282113C777ED}"/>
    <cellStyle name="Normal 4 2 2 2 6 2 4" xfId="1913" xr:uid="{51CC7EEA-9DD9-489F-994E-CCC4549C63FD}"/>
    <cellStyle name="Normal 4 2 2 2 6 2 4 2" xfId="5081" xr:uid="{99BF80A3-CB22-49AB-B7FA-75A1ED8D0993}"/>
    <cellStyle name="Normal 4 2 2 2 6 2 5" xfId="3497" xr:uid="{BAF3A4AF-CDC4-4504-8A64-CFC8415D404A}"/>
    <cellStyle name="Normal 4 2 2 2 6 3" xfId="527" xr:uid="{643585C9-D02A-44A7-AD4F-FF489D370E28}"/>
    <cellStyle name="Normal 4 2 2 2 6 3 2" xfId="1319" xr:uid="{3F7AEF98-967A-4C11-B2E4-1DE2FF9A6BB7}"/>
    <cellStyle name="Normal 4 2 2 2 6 3 2 2" xfId="2903" xr:uid="{50193DF2-562F-4DDE-8140-49EA23FD028F}"/>
    <cellStyle name="Normal 4 2 2 2 6 3 2 2 2" xfId="6071" xr:uid="{C6436C30-A348-43D1-953C-DB00DE30AEC0}"/>
    <cellStyle name="Normal 4 2 2 2 6 3 2 3" xfId="4487" xr:uid="{D5D32279-ABE4-40D5-9F4A-83AC4DB3F92E}"/>
    <cellStyle name="Normal 4 2 2 2 6 3 3" xfId="2111" xr:uid="{5DBA1DC4-DD1E-4657-83B4-83E98323CFFC}"/>
    <cellStyle name="Normal 4 2 2 2 6 3 3 2" xfId="5279" xr:uid="{81BABEE0-4CA5-430F-8135-7BA80AE86C9F}"/>
    <cellStyle name="Normal 4 2 2 2 6 3 4" xfId="3695" xr:uid="{DA6A913C-B040-4B83-B41A-3A6C4B0C6C2B}"/>
    <cellStyle name="Normal 4 2 2 2 6 4" xfId="923" xr:uid="{65C3EE8D-98B4-48EB-8657-2FB013AA9B29}"/>
    <cellStyle name="Normal 4 2 2 2 6 4 2" xfId="2507" xr:uid="{7FB8E802-1F95-4E54-A948-9175F8578D4E}"/>
    <cellStyle name="Normal 4 2 2 2 6 4 2 2" xfId="5675" xr:uid="{BD711FEF-33EF-41CA-84F0-FD72432031D2}"/>
    <cellStyle name="Normal 4 2 2 2 6 4 3" xfId="4091" xr:uid="{EF58F047-11DA-4114-812F-416854041A70}"/>
    <cellStyle name="Normal 4 2 2 2 6 5" xfId="1715" xr:uid="{E922AB74-106C-46EE-B864-A1C35D28981D}"/>
    <cellStyle name="Normal 4 2 2 2 6 5 2" xfId="4883" xr:uid="{AC0DD3FA-DA31-4EF1-8AE0-368742C9A58B}"/>
    <cellStyle name="Normal 4 2 2 2 6 6" xfId="3299" xr:uid="{037AC6B0-2EC8-4259-81BB-DB00265046F7}"/>
    <cellStyle name="Normal 4 2 2 2 7" xfId="230" xr:uid="{535808ED-846B-40AF-9526-A589805C8B27}"/>
    <cellStyle name="Normal 4 2 2 2 7 2" xfId="626" xr:uid="{6BFADC05-0671-42CE-A465-5F13A3D636A3}"/>
    <cellStyle name="Normal 4 2 2 2 7 2 2" xfId="1418" xr:uid="{96314EB1-2CA3-4FC3-83AD-E879A9DEF2A7}"/>
    <cellStyle name="Normal 4 2 2 2 7 2 2 2" xfId="3002" xr:uid="{B555F58D-61DE-4739-A6B4-3C9921954DAD}"/>
    <cellStyle name="Normal 4 2 2 2 7 2 2 2 2" xfId="6170" xr:uid="{FAB2A4B7-AFC1-4DA7-9723-8B751169B7A1}"/>
    <cellStyle name="Normal 4 2 2 2 7 2 2 3" xfId="4586" xr:uid="{FA28AB2E-E9B2-43D2-816D-8210E73284E5}"/>
    <cellStyle name="Normal 4 2 2 2 7 2 3" xfId="2210" xr:uid="{65DADF5C-98A0-4376-B84D-1E8BE5DC1C23}"/>
    <cellStyle name="Normal 4 2 2 2 7 2 3 2" xfId="5378" xr:uid="{1323D2FD-8C5C-4662-AA36-FAFC474139C2}"/>
    <cellStyle name="Normal 4 2 2 2 7 2 4" xfId="3794" xr:uid="{C0144BAF-588E-44F8-84BE-A02E8A973D32}"/>
    <cellStyle name="Normal 4 2 2 2 7 3" xfId="1022" xr:uid="{D9901FEE-B3AE-4F82-9B28-3FA3408F394D}"/>
    <cellStyle name="Normal 4 2 2 2 7 3 2" xfId="2606" xr:uid="{DB43487E-6F76-4E46-BCD9-09841C4059C2}"/>
    <cellStyle name="Normal 4 2 2 2 7 3 2 2" xfId="5774" xr:uid="{28C57D4D-DDE1-4512-B6F6-DD22F736C4B0}"/>
    <cellStyle name="Normal 4 2 2 2 7 3 3" xfId="4190" xr:uid="{22E621A1-9232-4D2D-A554-7CB31F9EF56C}"/>
    <cellStyle name="Normal 4 2 2 2 7 4" xfId="1814" xr:uid="{BB044CBA-5706-4EC9-8004-E254D8394B35}"/>
    <cellStyle name="Normal 4 2 2 2 7 4 2" xfId="4982" xr:uid="{53621802-E39B-431D-8E69-75EA28023BC3}"/>
    <cellStyle name="Normal 4 2 2 2 7 5" xfId="3398" xr:uid="{91093FAF-50E8-4E94-9E2F-676D73BE10B9}"/>
    <cellStyle name="Normal 4 2 2 2 8" xfId="428" xr:uid="{F3A8741F-4E2B-4580-85A4-7BA28539D43B}"/>
    <cellStyle name="Normal 4 2 2 2 8 2" xfId="1220" xr:uid="{C45F0EC8-1483-4201-8F4F-A67F26B2E729}"/>
    <cellStyle name="Normal 4 2 2 2 8 2 2" xfId="2804" xr:uid="{68268A70-3EE4-4F31-9075-EB90EE29E899}"/>
    <cellStyle name="Normal 4 2 2 2 8 2 2 2" xfId="5972" xr:uid="{5A006FF8-DEFB-4E2D-B06E-0D1AA861BC0F}"/>
    <cellStyle name="Normal 4 2 2 2 8 2 3" xfId="4388" xr:uid="{FA4906F9-C53B-4877-857E-4F584BD67187}"/>
    <cellStyle name="Normal 4 2 2 2 8 3" xfId="2012" xr:uid="{E789905B-FBE6-4FD8-A303-F2A17B2B3A2A}"/>
    <cellStyle name="Normal 4 2 2 2 8 3 2" xfId="5180" xr:uid="{91A01EC0-7461-4808-A87E-D51EB8A89F07}"/>
    <cellStyle name="Normal 4 2 2 2 8 4" xfId="3596" xr:uid="{3000919F-5C19-4C7F-90C2-02D77DA45D62}"/>
    <cellStyle name="Normal 4 2 2 2 9" xfId="824" xr:uid="{59784BC3-F7F4-443A-8A5E-8D5D782A30CB}"/>
    <cellStyle name="Normal 4 2 2 2 9 2" xfId="2408" xr:uid="{16C88B83-26D8-48EB-9898-320CCE648D99}"/>
    <cellStyle name="Normal 4 2 2 2 9 2 2" xfId="5576" xr:uid="{3D51B0C5-1A3D-41C6-A766-87EC81AE994C}"/>
    <cellStyle name="Normal 4 2 2 2 9 3" xfId="3992" xr:uid="{25A4DB7D-868A-4822-94F6-89488067A594}"/>
    <cellStyle name="Normal 4 2 2 3" xfId="48" xr:uid="{00000000-0005-0000-0000-0000AD000000}"/>
    <cellStyle name="Normal 4 2 2 3 2" xfId="147" xr:uid="{00000000-0005-0000-0000-0000AE000000}"/>
    <cellStyle name="Normal 4 2 2 3 2 2" xfId="345" xr:uid="{99E6A5CD-98AE-448F-96F6-F1002AB219E6}"/>
    <cellStyle name="Normal 4 2 2 3 2 2 2" xfId="741" xr:uid="{02019BEE-8670-4DF2-86C5-7EF2AC8B5A0E}"/>
    <cellStyle name="Normal 4 2 2 3 2 2 2 2" xfId="1533" xr:uid="{73900DC5-E641-4BE6-AA83-655F9CBAA6D7}"/>
    <cellStyle name="Normal 4 2 2 3 2 2 2 2 2" xfId="3117" xr:uid="{37C47707-0240-466C-A896-B7045A4EB308}"/>
    <cellStyle name="Normal 4 2 2 3 2 2 2 2 2 2" xfId="6285" xr:uid="{1C7DDF9A-D74C-4700-84E9-570B0198B52F}"/>
    <cellStyle name="Normal 4 2 2 3 2 2 2 2 3" xfId="4701" xr:uid="{FACCA259-C25B-4603-9BA5-9C8E3BBE7190}"/>
    <cellStyle name="Normal 4 2 2 3 2 2 2 3" xfId="2325" xr:uid="{0D183D9D-C7B7-4C96-B65D-2C2C07FAFC10}"/>
    <cellStyle name="Normal 4 2 2 3 2 2 2 3 2" xfId="5493" xr:uid="{CBCB4B79-C0CA-42FF-B090-D2DF3ACF8A37}"/>
    <cellStyle name="Normal 4 2 2 3 2 2 2 4" xfId="3909" xr:uid="{A78A16C4-556B-4409-8A4C-A1757E24A5BE}"/>
    <cellStyle name="Normal 4 2 2 3 2 2 3" xfId="1137" xr:uid="{BA55FF6E-5370-4003-A7F4-FB1C2372DB3D}"/>
    <cellStyle name="Normal 4 2 2 3 2 2 3 2" xfId="2721" xr:uid="{DD165F82-9F15-488E-A1F4-706DCE2D7DC7}"/>
    <cellStyle name="Normal 4 2 2 3 2 2 3 2 2" xfId="5889" xr:uid="{AAE95F12-BBE8-4FCE-A7DA-E8F2785086B0}"/>
    <cellStyle name="Normal 4 2 2 3 2 2 3 3" xfId="4305" xr:uid="{927D7766-258D-4081-9EFD-E1350F59C00C}"/>
    <cellStyle name="Normal 4 2 2 3 2 2 4" xfId="1929" xr:uid="{DF5E2291-2E69-4CDC-A715-7EF45C350938}"/>
    <cellStyle name="Normal 4 2 2 3 2 2 4 2" xfId="5097" xr:uid="{454624C8-F8D5-49A9-9CE8-9F9EFC45B385}"/>
    <cellStyle name="Normal 4 2 2 3 2 2 5" xfId="3513" xr:uid="{41720899-C618-4AE0-B772-A5E8F21970EB}"/>
    <cellStyle name="Normal 4 2 2 3 2 3" xfId="543" xr:uid="{0174816A-1768-4519-B1E3-D283DDEFC49B}"/>
    <cellStyle name="Normal 4 2 2 3 2 3 2" xfId="1335" xr:uid="{44601E31-A18B-4048-A75A-F67A4ED968E6}"/>
    <cellStyle name="Normal 4 2 2 3 2 3 2 2" xfId="2919" xr:uid="{52A029D7-2C00-4347-9AB8-9FA04399F1FA}"/>
    <cellStyle name="Normal 4 2 2 3 2 3 2 2 2" xfId="6087" xr:uid="{6EE87A87-834D-4348-947B-B27D428BE611}"/>
    <cellStyle name="Normal 4 2 2 3 2 3 2 3" xfId="4503" xr:uid="{FF7B628D-4117-4C0F-9D7F-C08AED544297}"/>
    <cellStyle name="Normal 4 2 2 3 2 3 3" xfId="2127" xr:uid="{33BE51E4-8525-49DD-AFE0-856ABED8923F}"/>
    <cellStyle name="Normal 4 2 2 3 2 3 3 2" xfId="5295" xr:uid="{BA3473A7-8D3E-4537-9859-9CF2DE4BBEB1}"/>
    <cellStyle name="Normal 4 2 2 3 2 3 4" xfId="3711" xr:uid="{96F82041-0AE8-4C4E-AAC2-7E36B580F500}"/>
    <cellStyle name="Normal 4 2 2 3 2 4" xfId="939" xr:uid="{F2379E44-CCDD-4984-8AA5-58FF05CEC57A}"/>
    <cellStyle name="Normal 4 2 2 3 2 4 2" xfId="2523" xr:uid="{8D098D3D-EDCF-4606-BF79-3351602F4588}"/>
    <cellStyle name="Normal 4 2 2 3 2 4 2 2" xfId="5691" xr:uid="{E2A1BDAB-4387-4BA0-9254-611021F303C9}"/>
    <cellStyle name="Normal 4 2 2 3 2 4 3" xfId="4107" xr:uid="{FEA70EA6-47F5-443F-9A21-7A8C170811D1}"/>
    <cellStyle name="Normal 4 2 2 3 2 5" xfId="1731" xr:uid="{61C31E96-8E4B-42E1-B3C2-41BBEAC4D7B6}"/>
    <cellStyle name="Normal 4 2 2 3 2 5 2" xfId="4899" xr:uid="{A87F3C09-DE92-4C77-8927-786E8ABF457C}"/>
    <cellStyle name="Normal 4 2 2 3 2 6" xfId="3315" xr:uid="{AB2F2406-D55D-488E-86F2-53AA5A8C5E15}"/>
    <cellStyle name="Normal 4 2 2 3 3" xfId="246" xr:uid="{AD160D1D-FC69-4359-AE2B-A62B35F5F024}"/>
    <cellStyle name="Normal 4 2 2 3 3 2" xfId="642" xr:uid="{EBF93129-593C-4698-AB5D-83225A81D6A3}"/>
    <cellStyle name="Normal 4 2 2 3 3 2 2" xfId="1434" xr:uid="{02DEF753-1D83-44E6-A1B4-F1020123E873}"/>
    <cellStyle name="Normal 4 2 2 3 3 2 2 2" xfId="3018" xr:uid="{5DFFBC74-2CA3-4F50-91F6-82C58CEC387C}"/>
    <cellStyle name="Normal 4 2 2 3 3 2 2 2 2" xfId="6186" xr:uid="{669FDAB1-3F97-4D46-8823-E458B42D035B}"/>
    <cellStyle name="Normal 4 2 2 3 3 2 2 3" xfId="4602" xr:uid="{C7422F3F-8CF1-426C-9005-CFEEFC1875C2}"/>
    <cellStyle name="Normal 4 2 2 3 3 2 3" xfId="2226" xr:uid="{08104451-A288-48DD-AE9A-8E256F33FB7C}"/>
    <cellStyle name="Normal 4 2 2 3 3 2 3 2" xfId="5394" xr:uid="{BE8CFB88-C33B-4802-969A-EEFADA03829B}"/>
    <cellStyle name="Normal 4 2 2 3 3 2 4" xfId="3810" xr:uid="{FFB12652-BFB4-4803-AC18-39EB9B24171A}"/>
    <cellStyle name="Normal 4 2 2 3 3 3" xfId="1038" xr:uid="{B23BF153-70E8-4DC3-9076-AEA97E0A9D5D}"/>
    <cellStyle name="Normal 4 2 2 3 3 3 2" xfId="2622" xr:uid="{85FB2D2F-98A6-4A99-91CD-81A15418CB0B}"/>
    <cellStyle name="Normal 4 2 2 3 3 3 2 2" xfId="5790" xr:uid="{3D93EE62-1FAA-492E-8741-4BD6BAD12841}"/>
    <cellStyle name="Normal 4 2 2 3 3 3 3" xfId="4206" xr:uid="{B0F09C78-55BF-4801-8022-1C8175F2E07C}"/>
    <cellStyle name="Normal 4 2 2 3 3 4" xfId="1830" xr:uid="{371000F5-EDBA-4D2D-8184-2E9FAC370446}"/>
    <cellStyle name="Normal 4 2 2 3 3 4 2" xfId="4998" xr:uid="{E36FE2CE-1A05-40A4-88F4-EA9C8251798D}"/>
    <cellStyle name="Normal 4 2 2 3 3 5" xfId="3414" xr:uid="{E799C290-E12D-4F4D-8472-38CE2BB04F44}"/>
    <cellStyle name="Normal 4 2 2 3 4" xfId="444" xr:uid="{414DCC63-741E-429D-AB13-88477282C8E5}"/>
    <cellStyle name="Normal 4 2 2 3 4 2" xfId="1236" xr:uid="{7476CCC8-299C-44E0-8E19-22D266A9CE41}"/>
    <cellStyle name="Normal 4 2 2 3 4 2 2" xfId="2820" xr:uid="{BC31034E-92DE-4749-9590-F285A411C19F}"/>
    <cellStyle name="Normal 4 2 2 3 4 2 2 2" xfId="5988" xr:uid="{041F5DAF-64D7-4F8C-AAD1-DE8AEA930562}"/>
    <cellStyle name="Normal 4 2 2 3 4 2 3" xfId="4404" xr:uid="{86D672C2-0B89-4B9D-B8FD-57FFB38B1451}"/>
    <cellStyle name="Normal 4 2 2 3 4 3" xfId="2028" xr:uid="{D97F7D5E-C420-4800-A496-DF5C251D0964}"/>
    <cellStyle name="Normal 4 2 2 3 4 3 2" xfId="5196" xr:uid="{721A57F8-3C4E-4E18-B453-75F2FFF62FC9}"/>
    <cellStyle name="Normal 4 2 2 3 4 4" xfId="3612" xr:uid="{E3F19503-48C0-4830-B274-B2BAE1A7CB45}"/>
    <cellStyle name="Normal 4 2 2 3 5" xfId="840" xr:uid="{70190891-FBD6-4F1A-B12B-8BE98A913152}"/>
    <cellStyle name="Normal 4 2 2 3 5 2" xfId="2424" xr:uid="{0F05A9BF-DF4A-48CD-8E6C-6313267AA1F3}"/>
    <cellStyle name="Normal 4 2 2 3 5 2 2" xfId="5592" xr:uid="{81DF91CB-EFA4-4B2A-A976-E3B1F80A89A6}"/>
    <cellStyle name="Normal 4 2 2 3 5 3" xfId="4008" xr:uid="{58B04AA2-79E4-4742-98D7-D109754231E3}"/>
    <cellStyle name="Normal 4 2 2 3 6" xfId="1632" xr:uid="{8307EC02-D582-4A0A-892A-060EADF8F5AF}"/>
    <cellStyle name="Normal 4 2 2 3 6 2" xfId="4800" xr:uid="{27165035-576B-4911-862C-41AAFC8129ED}"/>
    <cellStyle name="Normal 4 2 2 3 7" xfId="3216" xr:uid="{D850A291-FC18-49A3-84D3-47CCD6984B3A}"/>
    <cellStyle name="Normal 4 2 2 4" xfId="68" xr:uid="{00000000-0005-0000-0000-0000AF000000}"/>
    <cellStyle name="Normal 4 2 2 4 2" xfId="167" xr:uid="{00000000-0005-0000-0000-0000B0000000}"/>
    <cellStyle name="Normal 4 2 2 4 2 2" xfId="365" xr:uid="{4272A98A-96CB-4B27-9557-6C4E051B7DB3}"/>
    <cellStyle name="Normal 4 2 2 4 2 2 2" xfId="761" xr:uid="{BFA1EBE4-F556-442E-A384-A52C5674A524}"/>
    <cellStyle name="Normal 4 2 2 4 2 2 2 2" xfId="1553" xr:uid="{A156D03B-F386-49C5-A313-D601A907B2AF}"/>
    <cellStyle name="Normal 4 2 2 4 2 2 2 2 2" xfId="3137" xr:uid="{CC10418B-4EC3-43D4-9AA4-88978A0A8E09}"/>
    <cellStyle name="Normal 4 2 2 4 2 2 2 2 2 2" xfId="6305" xr:uid="{CCD59EFB-6835-439A-9C36-56F246189FF0}"/>
    <cellStyle name="Normal 4 2 2 4 2 2 2 2 3" xfId="4721" xr:uid="{0CB6EE9B-1C24-4254-B402-69BA6276BD10}"/>
    <cellStyle name="Normal 4 2 2 4 2 2 2 3" xfId="2345" xr:uid="{06F63B57-1B12-4B09-9375-8BA60B78F962}"/>
    <cellStyle name="Normal 4 2 2 4 2 2 2 3 2" xfId="5513" xr:uid="{63AC16F0-1BE0-4F1E-BBB0-2DDBF5271B50}"/>
    <cellStyle name="Normal 4 2 2 4 2 2 2 4" xfId="3929" xr:uid="{C1FB6A09-273E-498A-BB14-E5BAE8DB9287}"/>
    <cellStyle name="Normal 4 2 2 4 2 2 3" xfId="1157" xr:uid="{62F73950-020D-41FC-9121-0DFC8B6AB982}"/>
    <cellStyle name="Normal 4 2 2 4 2 2 3 2" xfId="2741" xr:uid="{3DC3A46F-EAD3-4CD2-81AB-D7F3B8B25679}"/>
    <cellStyle name="Normal 4 2 2 4 2 2 3 2 2" xfId="5909" xr:uid="{DBE7A6B3-CEA4-44B6-A38E-AE111AA3C41A}"/>
    <cellStyle name="Normal 4 2 2 4 2 2 3 3" xfId="4325" xr:uid="{E3EBFA40-9AB6-4340-AAF0-86247BDC94EE}"/>
    <cellStyle name="Normal 4 2 2 4 2 2 4" xfId="1949" xr:uid="{D9132427-7635-4486-B26F-6678F4A5925E}"/>
    <cellStyle name="Normal 4 2 2 4 2 2 4 2" xfId="5117" xr:uid="{30F3F71C-9CF8-4483-B375-2ED344BDAF75}"/>
    <cellStyle name="Normal 4 2 2 4 2 2 5" xfId="3533" xr:uid="{80AA7D8B-25F2-455F-A633-D7360E72F543}"/>
    <cellStyle name="Normal 4 2 2 4 2 3" xfId="563" xr:uid="{293AF556-D68D-4A54-88D9-DC2C2EB7C7AD}"/>
    <cellStyle name="Normal 4 2 2 4 2 3 2" xfId="1355" xr:uid="{5852937F-D51F-49FA-B246-38B11C94F436}"/>
    <cellStyle name="Normal 4 2 2 4 2 3 2 2" xfId="2939" xr:uid="{9394901B-8F97-453D-BF22-E45C502EF4BB}"/>
    <cellStyle name="Normal 4 2 2 4 2 3 2 2 2" xfId="6107" xr:uid="{F97F260E-36DA-4F13-8089-CFF63DE1ED83}"/>
    <cellStyle name="Normal 4 2 2 4 2 3 2 3" xfId="4523" xr:uid="{2CD46258-3FA1-49D3-AE64-0BAF164F0F8E}"/>
    <cellStyle name="Normal 4 2 2 4 2 3 3" xfId="2147" xr:uid="{5DA32540-91FE-4536-86EB-3FE7B8607BF9}"/>
    <cellStyle name="Normal 4 2 2 4 2 3 3 2" xfId="5315" xr:uid="{9B40E18D-1073-4F56-BD4F-8DC4D8871C2F}"/>
    <cellStyle name="Normal 4 2 2 4 2 3 4" xfId="3731" xr:uid="{ABC2DDD5-0AAE-4D76-A7D3-E77781B2E4BD}"/>
    <cellStyle name="Normal 4 2 2 4 2 4" xfId="959" xr:uid="{3875882C-CB54-4001-B2F2-6F6476BDAC07}"/>
    <cellStyle name="Normal 4 2 2 4 2 4 2" xfId="2543" xr:uid="{07C2D0C6-B96C-490E-BA7D-C7E87F8435BE}"/>
    <cellStyle name="Normal 4 2 2 4 2 4 2 2" xfId="5711" xr:uid="{4B500764-91D8-4712-96FE-0FF3DDAEF149}"/>
    <cellStyle name="Normal 4 2 2 4 2 4 3" xfId="4127" xr:uid="{53F1062D-6ADC-431C-9E93-1FC76265BF6D}"/>
    <cellStyle name="Normal 4 2 2 4 2 5" xfId="1751" xr:uid="{57028AE2-4044-4086-A797-D55547A96538}"/>
    <cellStyle name="Normal 4 2 2 4 2 5 2" xfId="4919" xr:uid="{EABBF950-8FDD-4C98-8163-737642C3C8C0}"/>
    <cellStyle name="Normal 4 2 2 4 2 6" xfId="3335" xr:uid="{55824572-7A78-467F-B43E-D5305EB0D69A}"/>
    <cellStyle name="Normal 4 2 2 4 3" xfId="266" xr:uid="{06A2AA1C-BCC6-47A9-9401-8744C1CD44AD}"/>
    <cellStyle name="Normal 4 2 2 4 3 2" xfId="662" xr:uid="{6A4F2338-BBFA-4503-9E84-D33EAFCEADDF}"/>
    <cellStyle name="Normal 4 2 2 4 3 2 2" xfId="1454" xr:uid="{AF366071-C720-459E-A214-F26840D4279C}"/>
    <cellStyle name="Normal 4 2 2 4 3 2 2 2" xfId="3038" xr:uid="{5C271CF7-99FE-47C6-81E3-B06C3831BA28}"/>
    <cellStyle name="Normal 4 2 2 4 3 2 2 2 2" xfId="6206" xr:uid="{17DA6A13-FE0B-47CC-BABE-1D493A449C23}"/>
    <cellStyle name="Normal 4 2 2 4 3 2 2 3" xfId="4622" xr:uid="{5017DC42-75CA-4A5A-9598-48C5F2435627}"/>
    <cellStyle name="Normal 4 2 2 4 3 2 3" xfId="2246" xr:uid="{6B059269-DC44-4467-9FDA-017F69DA9498}"/>
    <cellStyle name="Normal 4 2 2 4 3 2 3 2" xfId="5414" xr:uid="{4324311E-D6A5-4DB0-ACB0-40A645977D5A}"/>
    <cellStyle name="Normal 4 2 2 4 3 2 4" xfId="3830" xr:uid="{05E1F1EC-53D6-46F7-9FE9-766C42747463}"/>
    <cellStyle name="Normal 4 2 2 4 3 3" xfId="1058" xr:uid="{DF02EDFE-C164-45B2-9ABE-D02F6EF8D068}"/>
    <cellStyle name="Normal 4 2 2 4 3 3 2" xfId="2642" xr:uid="{7627ADDA-99E7-427D-808D-E5E0B760526E}"/>
    <cellStyle name="Normal 4 2 2 4 3 3 2 2" xfId="5810" xr:uid="{1FD43D05-2039-48EA-BF56-9DFC95F04859}"/>
    <cellStyle name="Normal 4 2 2 4 3 3 3" xfId="4226" xr:uid="{7A45F8FA-7BEA-462E-9089-9CA7D16F4F10}"/>
    <cellStyle name="Normal 4 2 2 4 3 4" xfId="1850" xr:uid="{5001FE6B-F945-4226-A95D-8E3C70A9F6B6}"/>
    <cellStyle name="Normal 4 2 2 4 3 4 2" xfId="5018" xr:uid="{57823DFC-CB73-4964-9B11-DB9376604176}"/>
    <cellStyle name="Normal 4 2 2 4 3 5" xfId="3434" xr:uid="{FE254399-5815-4168-A092-F2E431D2DED6}"/>
    <cellStyle name="Normal 4 2 2 4 4" xfId="464" xr:uid="{6D73D201-B650-44CC-B91B-F69E1743BB6A}"/>
    <cellStyle name="Normal 4 2 2 4 4 2" xfId="1256" xr:uid="{8507AF47-5599-4C27-9D79-E66B809CA6BE}"/>
    <cellStyle name="Normal 4 2 2 4 4 2 2" xfId="2840" xr:uid="{89B5485D-6231-48EF-AA79-7C19D9C12550}"/>
    <cellStyle name="Normal 4 2 2 4 4 2 2 2" xfId="6008" xr:uid="{96E0086B-BAED-4081-9E02-B073C65E4FF8}"/>
    <cellStyle name="Normal 4 2 2 4 4 2 3" xfId="4424" xr:uid="{FB179502-0D9F-47DF-89D2-667D52605473}"/>
    <cellStyle name="Normal 4 2 2 4 4 3" xfId="2048" xr:uid="{0D4FAD15-49F6-4150-94CA-E8CBDD57F2C2}"/>
    <cellStyle name="Normal 4 2 2 4 4 3 2" xfId="5216" xr:uid="{BBC31D94-EF0F-4079-A65F-DED1024C75AF}"/>
    <cellStyle name="Normal 4 2 2 4 4 4" xfId="3632" xr:uid="{5602C6B9-77F9-4172-A403-4A5AD48012BC}"/>
    <cellStyle name="Normal 4 2 2 4 5" xfId="860" xr:uid="{8781B765-E10A-4A96-B941-BB4A4AB683D8}"/>
    <cellStyle name="Normal 4 2 2 4 5 2" xfId="2444" xr:uid="{C31EC7AC-E399-4492-92A1-2F0C9F80B3CB}"/>
    <cellStyle name="Normal 4 2 2 4 5 2 2" xfId="5612" xr:uid="{056F9564-DA4C-4B2C-BC73-BEE2C99256B4}"/>
    <cellStyle name="Normal 4 2 2 4 5 3" xfId="4028" xr:uid="{E45E052E-0E95-46D0-B5EF-974F704638B3}"/>
    <cellStyle name="Normal 4 2 2 4 6" xfId="1652" xr:uid="{7DC61DEF-C404-41EE-97E6-2256A00C5D90}"/>
    <cellStyle name="Normal 4 2 2 4 6 2" xfId="4820" xr:uid="{FE4F84C3-E34D-4480-B9FA-63FC3FC787E8}"/>
    <cellStyle name="Normal 4 2 2 4 7" xfId="3236" xr:uid="{E4CBA783-52DC-4F8E-B53F-9726B80D0D51}"/>
    <cellStyle name="Normal 4 2 2 5" xfId="94" xr:uid="{00000000-0005-0000-0000-0000B1000000}"/>
    <cellStyle name="Normal 4 2 2 5 2" xfId="193" xr:uid="{00000000-0005-0000-0000-0000B2000000}"/>
    <cellStyle name="Normal 4 2 2 5 2 2" xfId="391" xr:uid="{7FF07383-8DC8-4714-A426-0CA24ABFBF59}"/>
    <cellStyle name="Normal 4 2 2 5 2 2 2" xfId="787" xr:uid="{43F0EDA8-2AC4-480E-A02D-EDE0B84D5585}"/>
    <cellStyle name="Normal 4 2 2 5 2 2 2 2" xfId="1579" xr:uid="{3F844C62-5A6F-4940-AD01-90D4AD7CCFD9}"/>
    <cellStyle name="Normal 4 2 2 5 2 2 2 2 2" xfId="3163" xr:uid="{B5F4751D-48AA-4BA4-8E87-D05868494C2C}"/>
    <cellStyle name="Normal 4 2 2 5 2 2 2 2 2 2" xfId="6331" xr:uid="{27FF44DB-E670-4402-BC3C-BFD9D0C7F0CF}"/>
    <cellStyle name="Normal 4 2 2 5 2 2 2 2 3" xfId="4747" xr:uid="{8A3E1442-A099-41C8-847B-1008231CC6A2}"/>
    <cellStyle name="Normal 4 2 2 5 2 2 2 3" xfId="2371" xr:uid="{8536E9B1-31CB-43FB-B050-55DBC888B7B9}"/>
    <cellStyle name="Normal 4 2 2 5 2 2 2 3 2" xfId="5539" xr:uid="{26A0B009-E8D9-4C2B-9A0B-354D13C144F4}"/>
    <cellStyle name="Normal 4 2 2 5 2 2 2 4" xfId="3955" xr:uid="{437D8816-1E39-4AD0-9D61-DC58F44690E6}"/>
    <cellStyle name="Normal 4 2 2 5 2 2 3" xfId="1183" xr:uid="{B7FDE3F0-FFF4-4D4F-AE17-94A808B297C7}"/>
    <cellStyle name="Normal 4 2 2 5 2 2 3 2" xfId="2767" xr:uid="{3194D014-40A3-4E52-96EE-D5EAE490A40C}"/>
    <cellStyle name="Normal 4 2 2 5 2 2 3 2 2" xfId="5935" xr:uid="{5F173751-7FD7-49C0-950A-8C2B13419E70}"/>
    <cellStyle name="Normal 4 2 2 5 2 2 3 3" xfId="4351" xr:uid="{8EC6AB0F-06A7-4616-BF51-12B9D1784F86}"/>
    <cellStyle name="Normal 4 2 2 5 2 2 4" xfId="1975" xr:uid="{163078B8-15B0-4CD4-9FEC-015DBE95D1F7}"/>
    <cellStyle name="Normal 4 2 2 5 2 2 4 2" xfId="5143" xr:uid="{B03B6669-2A4B-4967-9627-FC2DCF749042}"/>
    <cellStyle name="Normal 4 2 2 5 2 2 5" xfId="3559" xr:uid="{AF1D3E35-716B-4800-BC85-62321ADC2610}"/>
    <cellStyle name="Normal 4 2 2 5 2 3" xfId="589" xr:uid="{8F64DADA-9DEE-42FC-9779-6E9D862F53E9}"/>
    <cellStyle name="Normal 4 2 2 5 2 3 2" xfId="1381" xr:uid="{418F0E4B-3BDE-4B44-AC97-A5C5A820BFB9}"/>
    <cellStyle name="Normal 4 2 2 5 2 3 2 2" xfId="2965" xr:uid="{6A22F9DB-D0D1-470A-910B-C6A090A79911}"/>
    <cellStyle name="Normal 4 2 2 5 2 3 2 2 2" xfId="6133" xr:uid="{7303F43F-618A-484E-981C-59387B726CF3}"/>
    <cellStyle name="Normal 4 2 2 5 2 3 2 3" xfId="4549" xr:uid="{B03BE90B-3BC6-41BA-8114-A8253B6772BB}"/>
    <cellStyle name="Normal 4 2 2 5 2 3 3" xfId="2173" xr:uid="{F858CA90-B932-430E-8246-E22D94145FE9}"/>
    <cellStyle name="Normal 4 2 2 5 2 3 3 2" xfId="5341" xr:uid="{BCD44AC8-EDF8-47BE-A303-70E957332AC9}"/>
    <cellStyle name="Normal 4 2 2 5 2 3 4" xfId="3757" xr:uid="{79017BB6-2361-4CEB-A557-4F044221343E}"/>
    <cellStyle name="Normal 4 2 2 5 2 4" xfId="985" xr:uid="{EDBCFB5B-1913-40FD-93EC-FC927F0A18C3}"/>
    <cellStyle name="Normal 4 2 2 5 2 4 2" xfId="2569" xr:uid="{5C286077-49B5-4153-9CEC-39F587FCA378}"/>
    <cellStyle name="Normal 4 2 2 5 2 4 2 2" xfId="5737" xr:uid="{A61C014C-9896-4DBD-930E-924F789D7C70}"/>
    <cellStyle name="Normal 4 2 2 5 2 4 3" xfId="4153" xr:uid="{B630D470-196A-4F72-A594-16804F02F66D}"/>
    <cellStyle name="Normal 4 2 2 5 2 5" xfId="1777" xr:uid="{2737647D-22A5-4FF8-90B1-B60B6EE9598B}"/>
    <cellStyle name="Normal 4 2 2 5 2 5 2" xfId="4945" xr:uid="{9CBE0B09-79A6-411A-808A-5DF0B85071D4}"/>
    <cellStyle name="Normal 4 2 2 5 2 6" xfId="3361" xr:uid="{1BBF91A4-008E-44EA-B001-2F6684ABD333}"/>
    <cellStyle name="Normal 4 2 2 5 3" xfId="292" xr:uid="{B44D7E4F-0C04-445B-A04B-B6F8EA09E998}"/>
    <cellStyle name="Normal 4 2 2 5 3 2" xfId="688" xr:uid="{5AB79263-B824-437A-8BD8-5463C0FFBF52}"/>
    <cellStyle name="Normal 4 2 2 5 3 2 2" xfId="1480" xr:uid="{3A6A25C1-735E-4602-A936-1AAC8E2FC973}"/>
    <cellStyle name="Normal 4 2 2 5 3 2 2 2" xfId="3064" xr:uid="{2EA32C90-2600-45E9-879D-47679BF656EF}"/>
    <cellStyle name="Normal 4 2 2 5 3 2 2 2 2" xfId="6232" xr:uid="{4F2819EF-F857-4859-B5BD-D7F7E726E3F5}"/>
    <cellStyle name="Normal 4 2 2 5 3 2 2 3" xfId="4648" xr:uid="{D0614520-E663-475D-8F19-B92503228FB2}"/>
    <cellStyle name="Normal 4 2 2 5 3 2 3" xfId="2272" xr:uid="{79CFC286-A9DE-40D5-B027-3D1D71232E0C}"/>
    <cellStyle name="Normal 4 2 2 5 3 2 3 2" xfId="5440" xr:uid="{0EA6965A-D4AB-42FE-AD34-6BD0EF98D63F}"/>
    <cellStyle name="Normal 4 2 2 5 3 2 4" xfId="3856" xr:uid="{A1CF0DBD-E10A-4031-A1B3-AC0A298222EE}"/>
    <cellStyle name="Normal 4 2 2 5 3 3" xfId="1084" xr:uid="{413DFAC4-D665-4C08-B11A-1304E4979614}"/>
    <cellStyle name="Normal 4 2 2 5 3 3 2" xfId="2668" xr:uid="{AC3FCCD0-9D37-43FA-8E86-285478EDB208}"/>
    <cellStyle name="Normal 4 2 2 5 3 3 2 2" xfId="5836" xr:uid="{289BBB5E-0EE5-4751-BEB0-7D1B233A66A0}"/>
    <cellStyle name="Normal 4 2 2 5 3 3 3" xfId="4252" xr:uid="{E2CE3D0C-A88B-4F4C-8B88-8CCC3F0051EA}"/>
    <cellStyle name="Normal 4 2 2 5 3 4" xfId="1876" xr:uid="{52ECEB14-995F-44C6-878D-CD7CF40ADE11}"/>
    <cellStyle name="Normal 4 2 2 5 3 4 2" xfId="5044" xr:uid="{F128AF9B-1106-440F-AB2E-FCD245151133}"/>
    <cellStyle name="Normal 4 2 2 5 3 5" xfId="3460" xr:uid="{4AF6DFB0-C2AF-4284-AE7D-84AA07BF8517}"/>
    <cellStyle name="Normal 4 2 2 5 4" xfId="490" xr:uid="{CB99F336-85CE-435A-81E6-C6BA598B8096}"/>
    <cellStyle name="Normal 4 2 2 5 4 2" xfId="1282" xr:uid="{33BFF34A-855B-4391-851C-1F99F70D6C1F}"/>
    <cellStyle name="Normal 4 2 2 5 4 2 2" xfId="2866" xr:uid="{9A1814FA-7FDF-48A9-9161-6F70DA3E2202}"/>
    <cellStyle name="Normal 4 2 2 5 4 2 2 2" xfId="6034" xr:uid="{928BEED8-FBA9-4B1D-8E65-44312E9AB585}"/>
    <cellStyle name="Normal 4 2 2 5 4 2 3" xfId="4450" xr:uid="{7249BDDF-84A3-4B36-9D4E-407ED4BC8F80}"/>
    <cellStyle name="Normal 4 2 2 5 4 3" xfId="2074" xr:uid="{F85DE7BC-246E-4B72-A800-2B8B398895BB}"/>
    <cellStyle name="Normal 4 2 2 5 4 3 2" xfId="5242" xr:uid="{688C5EE0-14AA-4BD7-ACA3-673DEA086784}"/>
    <cellStyle name="Normal 4 2 2 5 4 4" xfId="3658" xr:uid="{970026CA-E8F6-4852-8DD9-E35D7B027B99}"/>
    <cellStyle name="Normal 4 2 2 5 5" xfId="886" xr:uid="{5D364F02-8039-42F6-9613-18A2C2939471}"/>
    <cellStyle name="Normal 4 2 2 5 5 2" xfId="2470" xr:uid="{0D8B0517-B0B8-4F1A-AE4C-FE569D18BE5A}"/>
    <cellStyle name="Normal 4 2 2 5 5 2 2" xfId="5638" xr:uid="{F39B4BE6-A12F-43C6-92DA-21723F338DDD}"/>
    <cellStyle name="Normal 4 2 2 5 5 3" xfId="4054" xr:uid="{540FE231-C9CC-4FAE-B6EE-979C96A26820}"/>
    <cellStyle name="Normal 4 2 2 5 6" xfId="1678" xr:uid="{539161A2-0CB8-4B27-9127-6942226E844E}"/>
    <cellStyle name="Normal 4 2 2 5 6 2" xfId="4846" xr:uid="{ECF26C61-E49B-41D2-AFB9-A9C261129451}"/>
    <cellStyle name="Normal 4 2 2 5 7" xfId="3262" xr:uid="{C1553722-E6CC-4141-AFAD-331CF43CC59E}"/>
    <cellStyle name="Normal 4 2 2 6" xfId="127" xr:uid="{00000000-0005-0000-0000-0000B3000000}"/>
    <cellStyle name="Normal 4 2 2 6 2" xfId="325" xr:uid="{3614A009-FD64-4BAE-BEE8-B5BC3DE0A08B}"/>
    <cellStyle name="Normal 4 2 2 6 2 2" xfId="721" xr:uid="{2F8B3688-A022-4A88-8C8D-A2F0ACE83660}"/>
    <cellStyle name="Normal 4 2 2 6 2 2 2" xfId="1513" xr:uid="{1042EEF1-D6DC-4B5A-B89F-6B5B2153CA48}"/>
    <cellStyle name="Normal 4 2 2 6 2 2 2 2" xfId="3097" xr:uid="{57D66C9B-2955-486F-8A89-E1D775B0D638}"/>
    <cellStyle name="Normal 4 2 2 6 2 2 2 2 2" xfId="6265" xr:uid="{FC8A6F12-A3D8-4F29-9FA4-32452B328D46}"/>
    <cellStyle name="Normal 4 2 2 6 2 2 2 3" xfId="4681" xr:uid="{81752FA0-F99B-4555-B67C-87CCF165129C}"/>
    <cellStyle name="Normal 4 2 2 6 2 2 3" xfId="2305" xr:uid="{A459342E-CE0A-4B63-9204-8564EE7CAACD}"/>
    <cellStyle name="Normal 4 2 2 6 2 2 3 2" xfId="5473" xr:uid="{64E6F61B-B392-42F9-A2FC-19F41F0194EE}"/>
    <cellStyle name="Normal 4 2 2 6 2 2 4" xfId="3889" xr:uid="{109D27AF-1800-4A0C-A405-7437BB921D01}"/>
    <cellStyle name="Normal 4 2 2 6 2 3" xfId="1117" xr:uid="{AAACB824-7946-4776-A5DD-7058A3951ABD}"/>
    <cellStyle name="Normal 4 2 2 6 2 3 2" xfId="2701" xr:uid="{DD12734C-AF22-4934-A1D1-01D6BF45C5B6}"/>
    <cellStyle name="Normal 4 2 2 6 2 3 2 2" xfId="5869" xr:uid="{5E3B7EBC-C2D9-4830-AF7D-79A9C37A4D7F}"/>
    <cellStyle name="Normal 4 2 2 6 2 3 3" xfId="4285" xr:uid="{5AB32ACF-06F7-47C0-B13C-0BD80792ACFA}"/>
    <cellStyle name="Normal 4 2 2 6 2 4" xfId="1909" xr:uid="{F74250F1-320C-4774-9BD9-2C9E23A57C8C}"/>
    <cellStyle name="Normal 4 2 2 6 2 4 2" xfId="5077" xr:uid="{6E7F6BAE-FDF7-4749-BFC3-B4B020B525F3}"/>
    <cellStyle name="Normal 4 2 2 6 2 5" xfId="3493" xr:uid="{69E8A384-039D-40ED-BCFE-3343D517EBFE}"/>
    <cellStyle name="Normal 4 2 2 6 3" xfId="523" xr:uid="{C0313F66-6DE6-4346-8927-683C001990D7}"/>
    <cellStyle name="Normal 4 2 2 6 3 2" xfId="1315" xr:uid="{E6EFB67D-1200-4A4A-AF69-3131B7B0AA09}"/>
    <cellStyle name="Normal 4 2 2 6 3 2 2" xfId="2899" xr:uid="{8541DA08-DD23-40FA-B8BE-5EC52403D0B0}"/>
    <cellStyle name="Normal 4 2 2 6 3 2 2 2" xfId="6067" xr:uid="{DAD1FD0E-5849-4024-8078-18F07287B47B}"/>
    <cellStyle name="Normal 4 2 2 6 3 2 3" xfId="4483" xr:uid="{287AFA88-DF80-452E-AB89-C7BFB79F63E8}"/>
    <cellStyle name="Normal 4 2 2 6 3 3" xfId="2107" xr:uid="{30E96D66-9466-4DD7-8FCC-591D5BF0D773}"/>
    <cellStyle name="Normal 4 2 2 6 3 3 2" xfId="5275" xr:uid="{A857DD48-4FFD-4DEF-8537-17364B186235}"/>
    <cellStyle name="Normal 4 2 2 6 3 4" xfId="3691" xr:uid="{F0DD6577-DCA7-4172-8EB5-448C5F1F996D}"/>
    <cellStyle name="Normal 4 2 2 6 4" xfId="919" xr:uid="{F211C961-DF15-4E11-B4AE-1EC32177B4A0}"/>
    <cellStyle name="Normal 4 2 2 6 4 2" xfId="2503" xr:uid="{08B55C7D-72FD-40ED-8A1F-6B871E6D64AB}"/>
    <cellStyle name="Normal 4 2 2 6 4 2 2" xfId="5671" xr:uid="{1FACFA22-E17F-4A5B-941B-9804435A3D12}"/>
    <cellStyle name="Normal 4 2 2 6 4 3" xfId="4087" xr:uid="{DBA38767-5109-4345-A43D-05983C692C2C}"/>
    <cellStyle name="Normal 4 2 2 6 5" xfId="1711" xr:uid="{E88F0517-F7FD-4206-87D7-44197C78FA87}"/>
    <cellStyle name="Normal 4 2 2 6 5 2" xfId="4879" xr:uid="{7DAE92C3-1D26-4F02-BADE-4A7E8E9DA20A}"/>
    <cellStyle name="Normal 4 2 2 6 6" xfId="3295" xr:uid="{87CBF4D1-FB83-4E09-B844-F05E7D999D00}"/>
    <cellStyle name="Normal 4 2 2 7" xfId="226" xr:uid="{18F353A7-D292-42BB-BE18-FBAE01DD838A}"/>
    <cellStyle name="Normal 4 2 2 7 2" xfId="622" xr:uid="{3932AF72-5F94-4831-BF7E-B5B496F86BFE}"/>
    <cellStyle name="Normal 4 2 2 7 2 2" xfId="1414" xr:uid="{5C3454E7-6D95-49A7-A48A-D4BC59A94844}"/>
    <cellStyle name="Normal 4 2 2 7 2 2 2" xfId="2998" xr:uid="{50C120B2-0FCC-4E1A-8BB6-FD21E9223B04}"/>
    <cellStyle name="Normal 4 2 2 7 2 2 2 2" xfId="6166" xr:uid="{A0F96FC7-326C-416E-9C8E-A53097BF2DF4}"/>
    <cellStyle name="Normal 4 2 2 7 2 2 3" xfId="4582" xr:uid="{A0043F28-1D32-415D-ABBE-083F36F1839A}"/>
    <cellStyle name="Normal 4 2 2 7 2 3" xfId="2206" xr:uid="{C58FB1C5-8557-4A6E-808C-E727077BF28F}"/>
    <cellStyle name="Normal 4 2 2 7 2 3 2" xfId="5374" xr:uid="{F209EC11-8746-4119-AB89-1382BE5D51A1}"/>
    <cellStyle name="Normal 4 2 2 7 2 4" xfId="3790" xr:uid="{BFA83CBC-7863-4DA9-A548-5B336E074BBC}"/>
    <cellStyle name="Normal 4 2 2 7 3" xfId="1018" xr:uid="{43B69C70-09C5-46F9-9F98-6CB5B5C33D15}"/>
    <cellStyle name="Normal 4 2 2 7 3 2" xfId="2602" xr:uid="{A525A875-4B7C-4B88-B360-3D25F010065C}"/>
    <cellStyle name="Normal 4 2 2 7 3 2 2" xfId="5770" xr:uid="{F621C4E9-4EAC-48B0-A14A-4F23EA8050EF}"/>
    <cellStyle name="Normal 4 2 2 7 3 3" xfId="4186" xr:uid="{03EBD0BE-A892-4282-927A-2E89DB9B0402}"/>
    <cellStyle name="Normal 4 2 2 7 4" xfId="1810" xr:uid="{46F4C292-B839-4224-BB4D-04DB4C3AEDF2}"/>
    <cellStyle name="Normal 4 2 2 7 4 2" xfId="4978" xr:uid="{1900A126-E7AA-4F60-8B65-FEA18723C1BE}"/>
    <cellStyle name="Normal 4 2 2 7 5" xfId="3394" xr:uid="{92D68FE7-16FE-45FC-B21D-25559AD48D03}"/>
    <cellStyle name="Normal 4 2 2 8" xfId="424" xr:uid="{45A12045-A476-4AE2-84A4-C00A5CB8C5C8}"/>
    <cellStyle name="Normal 4 2 2 8 2" xfId="1216" xr:uid="{1FC76049-52B7-4272-9DBB-EE3C3D2555CA}"/>
    <cellStyle name="Normal 4 2 2 8 2 2" xfId="2800" xr:uid="{C889C5A1-ED55-46AA-8C10-D9762EAE0F79}"/>
    <cellStyle name="Normal 4 2 2 8 2 2 2" xfId="5968" xr:uid="{4101135A-A92A-4D3C-9EF6-FA49F1328490}"/>
    <cellStyle name="Normal 4 2 2 8 2 3" xfId="4384" xr:uid="{CDAAEB5D-360C-4F42-8238-E24085C5BA72}"/>
    <cellStyle name="Normal 4 2 2 8 3" xfId="2008" xr:uid="{ED5DD2A6-23C7-459C-B29C-71572C90F0EF}"/>
    <cellStyle name="Normal 4 2 2 8 3 2" xfId="5176" xr:uid="{4E9C5484-43AD-4E5F-B5AF-335C84DC00C2}"/>
    <cellStyle name="Normal 4 2 2 8 4" xfId="3592" xr:uid="{3F5DC19C-C18B-4D8A-B223-60D202AB2DCB}"/>
    <cellStyle name="Normal 4 2 2 9" xfId="820" xr:uid="{4766910B-BCD3-4198-ADA2-847A8D64B17B}"/>
    <cellStyle name="Normal 4 2 2 9 2" xfId="2404" xr:uid="{642A87D4-3775-429D-95D8-BF782EC834FC}"/>
    <cellStyle name="Normal 4 2 2 9 2 2" xfId="5572" xr:uid="{07A03C9E-1F4F-4E7F-B51E-A8CBC6D01C4C}"/>
    <cellStyle name="Normal 4 2 2 9 3" xfId="3988" xr:uid="{30E422AE-1431-4A24-B113-2B4557B5798E}"/>
    <cellStyle name="Normal 4 2 3" xfId="42" xr:uid="{00000000-0005-0000-0000-0000B4000000}"/>
    <cellStyle name="Normal 4 2 3 2" xfId="141" xr:uid="{00000000-0005-0000-0000-0000B5000000}"/>
    <cellStyle name="Normal 4 2 3 2 2" xfId="339" xr:uid="{83F51C91-2E45-49F2-8CC9-C82017021E23}"/>
    <cellStyle name="Normal 4 2 3 2 2 2" xfId="735" xr:uid="{497D599D-8230-4B00-88A9-094C4A01A25E}"/>
    <cellStyle name="Normal 4 2 3 2 2 2 2" xfId="1527" xr:uid="{82DCC296-5A19-4F7E-89E6-CA32BCDD5ED1}"/>
    <cellStyle name="Normal 4 2 3 2 2 2 2 2" xfId="3111" xr:uid="{F09EC8B8-4AAD-4908-8E5B-9F5C9C74113E}"/>
    <cellStyle name="Normal 4 2 3 2 2 2 2 2 2" xfId="6279" xr:uid="{8200ACAF-A88D-4D50-A462-1FF28E6A860A}"/>
    <cellStyle name="Normal 4 2 3 2 2 2 2 3" xfId="4695" xr:uid="{E4C6A8A9-D90F-4000-BEE1-DFCE9A79FC27}"/>
    <cellStyle name="Normal 4 2 3 2 2 2 3" xfId="2319" xr:uid="{2AD69103-F527-4ED4-954C-A2363BD98249}"/>
    <cellStyle name="Normal 4 2 3 2 2 2 3 2" xfId="5487" xr:uid="{D6757F4C-77B6-4A40-9FCA-130C5B403FB2}"/>
    <cellStyle name="Normal 4 2 3 2 2 2 4" xfId="3903" xr:uid="{BA790BA6-79BE-4783-8057-62B1A420CADB}"/>
    <cellStyle name="Normal 4 2 3 2 2 3" xfId="1131" xr:uid="{FAC0E8F2-DB9B-4B4D-A0AD-007B5B3238E7}"/>
    <cellStyle name="Normal 4 2 3 2 2 3 2" xfId="2715" xr:uid="{6E6623EC-9DAB-45EB-9607-2646CAB04FE2}"/>
    <cellStyle name="Normal 4 2 3 2 2 3 2 2" xfId="5883" xr:uid="{EDA15293-7D17-4A29-B753-C32DA8E99112}"/>
    <cellStyle name="Normal 4 2 3 2 2 3 3" xfId="4299" xr:uid="{5FEECDE8-719B-4620-9DC8-6B9825469EF2}"/>
    <cellStyle name="Normal 4 2 3 2 2 4" xfId="1923" xr:uid="{7962444D-4DA1-4EFB-BEEE-9A2A75DDFB47}"/>
    <cellStyle name="Normal 4 2 3 2 2 4 2" xfId="5091" xr:uid="{1BF34BAE-B07E-466D-8DF9-6ABEF2EAAE70}"/>
    <cellStyle name="Normal 4 2 3 2 2 5" xfId="3507" xr:uid="{C2D8F996-3301-44D2-9C01-649F7B7B45AC}"/>
    <cellStyle name="Normal 4 2 3 2 3" xfId="537" xr:uid="{9C38DFF5-8B69-4D65-A12E-B67EEE9B33B6}"/>
    <cellStyle name="Normal 4 2 3 2 3 2" xfId="1329" xr:uid="{25ED2B6D-B5AB-4834-BE01-BA35E39F9712}"/>
    <cellStyle name="Normal 4 2 3 2 3 2 2" xfId="2913" xr:uid="{020C757D-F585-47CA-AD28-22EB043CB7A4}"/>
    <cellStyle name="Normal 4 2 3 2 3 2 2 2" xfId="6081" xr:uid="{162DBB3F-8521-42F5-838C-1B11D75AD24C}"/>
    <cellStyle name="Normal 4 2 3 2 3 2 3" xfId="4497" xr:uid="{D18E72DA-6CAC-4EF1-AE01-9B732EFD0A40}"/>
    <cellStyle name="Normal 4 2 3 2 3 3" xfId="2121" xr:uid="{90B000ED-C647-47F1-9ED3-E3C2DAA60B3F}"/>
    <cellStyle name="Normal 4 2 3 2 3 3 2" xfId="5289" xr:uid="{2A88554D-8353-4655-A144-EB53AF411D79}"/>
    <cellStyle name="Normal 4 2 3 2 3 4" xfId="3705" xr:uid="{838B4A72-5CFD-413A-BDD7-BEB4479A228B}"/>
    <cellStyle name="Normal 4 2 3 2 4" xfId="933" xr:uid="{813D1786-CE1E-4AD2-9C94-9651DF50BEBB}"/>
    <cellStyle name="Normal 4 2 3 2 4 2" xfId="2517" xr:uid="{E87ADF63-A502-475B-8B6B-652EA869DC37}"/>
    <cellStyle name="Normal 4 2 3 2 4 2 2" xfId="5685" xr:uid="{7F9070A3-A68E-469D-A063-88213FF81BF8}"/>
    <cellStyle name="Normal 4 2 3 2 4 3" xfId="4101" xr:uid="{FDF98574-DE6A-4CE0-B487-1F39D2A0FA04}"/>
    <cellStyle name="Normal 4 2 3 2 5" xfId="1725" xr:uid="{FD5A2151-36B0-443F-BA16-F2730DF0D328}"/>
    <cellStyle name="Normal 4 2 3 2 5 2" xfId="4893" xr:uid="{F703C98B-946B-4B33-A8E6-620285985825}"/>
    <cellStyle name="Normal 4 2 3 2 6" xfId="3309" xr:uid="{F36BEA9B-F9E1-40A4-8D26-8476FA42DA79}"/>
    <cellStyle name="Normal 4 2 3 3" xfId="240" xr:uid="{0DBD168F-B699-4D69-8006-5727D19C10D8}"/>
    <cellStyle name="Normal 4 2 3 3 2" xfId="636" xr:uid="{CB7741C9-23AA-4CEA-B83F-496D71F560AD}"/>
    <cellStyle name="Normal 4 2 3 3 2 2" xfId="1428" xr:uid="{18767A52-1B53-485C-AF13-29323863CCA5}"/>
    <cellStyle name="Normal 4 2 3 3 2 2 2" xfId="3012" xr:uid="{6597C434-0C24-4D8F-89AF-7D567F328447}"/>
    <cellStyle name="Normal 4 2 3 3 2 2 2 2" xfId="6180" xr:uid="{5606B167-F020-4F23-AF21-EC95E7D671BB}"/>
    <cellStyle name="Normal 4 2 3 3 2 2 3" xfId="4596" xr:uid="{D13982CA-0791-48EE-B015-48517CFA0976}"/>
    <cellStyle name="Normal 4 2 3 3 2 3" xfId="2220" xr:uid="{6F9C4638-E632-422E-A689-9E9276E98B11}"/>
    <cellStyle name="Normal 4 2 3 3 2 3 2" xfId="5388" xr:uid="{1995787F-FD3D-45F8-B7A8-BE64C2572D2C}"/>
    <cellStyle name="Normal 4 2 3 3 2 4" xfId="3804" xr:uid="{C025F95A-053B-4642-BF6A-A432BC7EA015}"/>
    <cellStyle name="Normal 4 2 3 3 3" xfId="1032" xr:uid="{2B1F576C-EF45-44D6-909D-F7BEE7A7AE2A}"/>
    <cellStyle name="Normal 4 2 3 3 3 2" xfId="2616" xr:uid="{45BFC0BD-980F-4C09-ABDF-A2BE376ABE12}"/>
    <cellStyle name="Normal 4 2 3 3 3 2 2" xfId="5784" xr:uid="{8F51E39E-7B12-41B9-9F27-353BD17DDB17}"/>
    <cellStyle name="Normal 4 2 3 3 3 3" xfId="4200" xr:uid="{26961E10-DC0D-4207-BA67-DDBB1885BE27}"/>
    <cellStyle name="Normal 4 2 3 3 4" xfId="1824" xr:uid="{4BAA5110-AAA0-40EF-A778-3568746A2380}"/>
    <cellStyle name="Normal 4 2 3 3 4 2" xfId="4992" xr:uid="{EF0D9CF2-506A-4905-B778-ABDBB7159411}"/>
    <cellStyle name="Normal 4 2 3 3 5" xfId="3408" xr:uid="{413DC977-DC1E-44C3-A4F7-23BD6A0F416A}"/>
    <cellStyle name="Normal 4 2 3 4" xfId="438" xr:uid="{37979705-62D2-4E9D-B218-46F8E1F864EF}"/>
    <cellStyle name="Normal 4 2 3 4 2" xfId="1230" xr:uid="{80485E4A-D0A6-4506-B97D-F6411CB69DC5}"/>
    <cellStyle name="Normal 4 2 3 4 2 2" xfId="2814" xr:uid="{C264671E-DC46-445D-90F3-0B9160CBA102}"/>
    <cellStyle name="Normal 4 2 3 4 2 2 2" xfId="5982" xr:uid="{7B41315B-C953-4593-8F36-A1B4F35B2A61}"/>
    <cellStyle name="Normal 4 2 3 4 2 3" xfId="4398" xr:uid="{6C0E386B-3341-4536-9BD0-294B80482F3B}"/>
    <cellStyle name="Normal 4 2 3 4 3" xfId="2022" xr:uid="{A56B9155-574C-4031-9C76-E9CE2A173A47}"/>
    <cellStyle name="Normal 4 2 3 4 3 2" xfId="5190" xr:uid="{B48C59EA-DA17-43D7-B14A-3EF5A893F417}"/>
    <cellStyle name="Normal 4 2 3 4 4" xfId="3606" xr:uid="{D613D9EA-07F0-4186-BA69-A6F1BCC8808A}"/>
    <cellStyle name="Normal 4 2 3 5" xfId="834" xr:uid="{B0CC52C9-3F60-425E-9040-31DB40084349}"/>
    <cellStyle name="Normal 4 2 3 5 2" xfId="2418" xr:uid="{0ACAC794-CA73-4844-88DC-28E648F8F119}"/>
    <cellStyle name="Normal 4 2 3 5 2 2" xfId="5586" xr:uid="{A912E683-FDF6-44B9-ADB3-EB5A3231885C}"/>
    <cellStyle name="Normal 4 2 3 5 3" xfId="4002" xr:uid="{3271BAC0-BEEB-4E34-A8DE-3DB4AF70CCE1}"/>
    <cellStyle name="Normal 4 2 3 6" xfId="1626" xr:uid="{620D56A4-61D3-4428-B567-BFC9ECC5A745}"/>
    <cellStyle name="Normal 4 2 3 6 2" xfId="4794" xr:uid="{CAE00A1F-499F-4192-95C7-AA1BA6B9327F}"/>
    <cellStyle name="Normal 4 2 3 7" xfId="3210" xr:uid="{38B0BA48-6DC3-4EE6-8E4E-F482A9E6AA54}"/>
    <cellStyle name="Normal 4 2 4" xfId="62" xr:uid="{00000000-0005-0000-0000-0000B6000000}"/>
    <cellStyle name="Normal 4 2 4 2" xfId="161" xr:uid="{00000000-0005-0000-0000-0000B7000000}"/>
    <cellStyle name="Normal 4 2 4 2 2" xfId="359" xr:uid="{29DB9289-6E1B-44E6-832C-68944E98CA9B}"/>
    <cellStyle name="Normal 4 2 4 2 2 2" xfId="755" xr:uid="{617EC591-CC58-4D12-9253-DADA7ADF15C4}"/>
    <cellStyle name="Normal 4 2 4 2 2 2 2" xfId="1547" xr:uid="{D2224138-F432-4725-89A8-99B2D8F11F41}"/>
    <cellStyle name="Normal 4 2 4 2 2 2 2 2" xfId="3131" xr:uid="{AF6B3ED2-9BAB-4320-ADB5-29DA38CFB89B}"/>
    <cellStyle name="Normal 4 2 4 2 2 2 2 2 2" xfId="6299" xr:uid="{9410EDA3-CA2F-4E11-9C65-0433409BED46}"/>
    <cellStyle name="Normal 4 2 4 2 2 2 2 3" xfId="4715" xr:uid="{98647757-89E2-4F70-BE6C-214D39D79CE2}"/>
    <cellStyle name="Normal 4 2 4 2 2 2 3" xfId="2339" xr:uid="{374FAF14-8C94-44D0-9B16-D1AEF2FC985C}"/>
    <cellStyle name="Normal 4 2 4 2 2 2 3 2" xfId="5507" xr:uid="{6C32C148-D6C7-474C-AB8B-A336A6E56514}"/>
    <cellStyle name="Normal 4 2 4 2 2 2 4" xfId="3923" xr:uid="{7A3F0FF6-6BF2-4642-B7BC-738D786AFABC}"/>
    <cellStyle name="Normal 4 2 4 2 2 3" xfId="1151" xr:uid="{BC50CE9B-5A96-4F94-A0FE-14DC893960EA}"/>
    <cellStyle name="Normal 4 2 4 2 2 3 2" xfId="2735" xr:uid="{866728AC-DCEA-42F5-B8E8-AE8DD22850E9}"/>
    <cellStyle name="Normal 4 2 4 2 2 3 2 2" xfId="5903" xr:uid="{B0922977-932F-4137-96F6-EE0905578C1E}"/>
    <cellStyle name="Normal 4 2 4 2 2 3 3" xfId="4319" xr:uid="{A226F666-DBE2-422F-92D7-290209E42CA5}"/>
    <cellStyle name="Normal 4 2 4 2 2 4" xfId="1943" xr:uid="{BBF34BB9-A41D-4F16-8FEE-E6054E8C7E58}"/>
    <cellStyle name="Normal 4 2 4 2 2 4 2" xfId="5111" xr:uid="{610741A8-9E46-4FBA-8CAA-162315D479D4}"/>
    <cellStyle name="Normal 4 2 4 2 2 5" xfId="3527" xr:uid="{2267BCE4-6717-43A6-B24F-5E5749496B55}"/>
    <cellStyle name="Normal 4 2 4 2 3" xfId="557" xr:uid="{038F263B-A0E4-436D-AB8F-3CA5E9DC73FE}"/>
    <cellStyle name="Normal 4 2 4 2 3 2" xfId="1349" xr:uid="{5A14DE6A-8A61-43C7-A9D9-2433B9A3D7A1}"/>
    <cellStyle name="Normal 4 2 4 2 3 2 2" xfId="2933" xr:uid="{D14C89E9-75C8-42C1-A6E9-F6D4ED9074DA}"/>
    <cellStyle name="Normal 4 2 4 2 3 2 2 2" xfId="6101" xr:uid="{C8312D3A-A3A2-4930-8C65-D95E99A70C8C}"/>
    <cellStyle name="Normal 4 2 4 2 3 2 3" xfId="4517" xr:uid="{C7AC392C-659C-494A-819A-DEDB93A0FEAB}"/>
    <cellStyle name="Normal 4 2 4 2 3 3" xfId="2141" xr:uid="{CC4FD089-5F7C-4E82-9BB6-20DD4F2D28D4}"/>
    <cellStyle name="Normal 4 2 4 2 3 3 2" xfId="5309" xr:uid="{136B8B48-E74D-41E6-8917-445CEA274A2C}"/>
    <cellStyle name="Normal 4 2 4 2 3 4" xfId="3725" xr:uid="{54A463B4-FC2E-48F9-AC82-DD25ABB8C136}"/>
    <cellStyle name="Normal 4 2 4 2 4" xfId="953" xr:uid="{01D2A568-D6C9-4FD0-83DE-ECDF9F4F7826}"/>
    <cellStyle name="Normal 4 2 4 2 4 2" xfId="2537" xr:uid="{FF9A2B09-13E2-4E9E-9B9E-3E32BF820032}"/>
    <cellStyle name="Normal 4 2 4 2 4 2 2" xfId="5705" xr:uid="{9421014C-F8B6-449C-88EF-CCA869403555}"/>
    <cellStyle name="Normal 4 2 4 2 4 3" xfId="4121" xr:uid="{9782623E-2CA6-4FAA-8747-401FA96B5A99}"/>
    <cellStyle name="Normal 4 2 4 2 5" xfId="1745" xr:uid="{9067C26A-8D74-47B1-9586-B9A8A027947E}"/>
    <cellStyle name="Normal 4 2 4 2 5 2" xfId="4913" xr:uid="{06C6A3EC-E809-4367-AC2B-7BD3ECBD0F80}"/>
    <cellStyle name="Normal 4 2 4 2 6" xfId="3329" xr:uid="{84DFFE5F-CAD1-4798-B982-6DC0CE132B65}"/>
    <cellStyle name="Normal 4 2 4 3" xfId="260" xr:uid="{DB58A33D-5520-48E1-921C-24C10873E3B0}"/>
    <cellStyle name="Normal 4 2 4 3 2" xfId="656" xr:uid="{9FAB871A-4634-40D4-B55B-1D4F8152E0C5}"/>
    <cellStyle name="Normal 4 2 4 3 2 2" xfId="1448" xr:uid="{90F6CCF2-52B9-44D4-9C70-318D91D51AEA}"/>
    <cellStyle name="Normal 4 2 4 3 2 2 2" xfId="3032" xr:uid="{D464FE56-3083-4625-9DBA-86F9B03D1380}"/>
    <cellStyle name="Normal 4 2 4 3 2 2 2 2" xfId="6200" xr:uid="{504024BB-74B5-47AB-BE90-A4BB5CA4A85D}"/>
    <cellStyle name="Normal 4 2 4 3 2 2 3" xfId="4616" xr:uid="{8F30137C-3BEA-47F8-BF9C-431E24465790}"/>
    <cellStyle name="Normal 4 2 4 3 2 3" xfId="2240" xr:uid="{179527F4-828E-40EE-A7AF-08F768CFB9FA}"/>
    <cellStyle name="Normal 4 2 4 3 2 3 2" xfId="5408" xr:uid="{62A7E7BC-6BB0-4428-B9DD-4A0EA6E66CC3}"/>
    <cellStyle name="Normal 4 2 4 3 2 4" xfId="3824" xr:uid="{A46DE416-4291-41DB-96FE-0A6D2A97DC2F}"/>
    <cellStyle name="Normal 4 2 4 3 3" xfId="1052" xr:uid="{CF40EFEB-5FF7-4D1E-8167-6947DA808C13}"/>
    <cellStyle name="Normal 4 2 4 3 3 2" xfId="2636" xr:uid="{ECE05220-3D52-4B45-AABC-92DA1F40E4D3}"/>
    <cellStyle name="Normal 4 2 4 3 3 2 2" xfId="5804" xr:uid="{4B0170F5-E991-48F1-B680-0A220125BD68}"/>
    <cellStyle name="Normal 4 2 4 3 3 3" xfId="4220" xr:uid="{15BDA5E2-C6FA-4794-AE4C-7832ADBE4A40}"/>
    <cellStyle name="Normal 4 2 4 3 4" xfId="1844" xr:uid="{2AFA2E13-FDF5-470C-B4D4-335E740FD571}"/>
    <cellStyle name="Normal 4 2 4 3 4 2" xfId="5012" xr:uid="{912368DC-0774-4620-B607-D6DD37392F57}"/>
    <cellStyle name="Normal 4 2 4 3 5" xfId="3428" xr:uid="{E0891F95-E996-4A3F-9D49-5D214FFAA99E}"/>
    <cellStyle name="Normal 4 2 4 4" xfId="458" xr:uid="{19E001D8-CE54-47ED-94DC-905185678DF3}"/>
    <cellStyle name="Normal 4 2 4 4 2" xfId="1250" xr:uid="{0372F984-C43D-45BB-B29E-176BE8BA51E1}"/>
    <cellStyle name="Normal 4 2 4 4 2 2" xfId="2834" xr:uid="{359177A6-C68B-4F8F-8508-BC6EA53F5D32}"/>
    <cellStyle name="Normal 4 2 4 4 2 2 2" xfId="6002" xr:uid="{83CEA83B-34B1-458D-AA67-0816441DFF40}"/>
    <cellStyle name="Normal 4 2 4 4 2 3" xfId="4418" xr:uid="{63B708E9-AD48-4540-BEE9-36AD25727B27}"/>
    <cellStyle name="Normal 4 2 4 4 3" xfId="2042" xr:uid="{DEFC1664-804A-4D7C-9039-767F966A3FAF}"/>
    <cellStyle name="Normal 4 2 4 4 3 2" xfId="5210" xr:uid="{A6988208-DA0F-4E55-8C51-342462DC7DA1}"/>
    <cellStyle name="Normal 4 2 4 4 4" xfId="3626" xr:uid="{A0314678-0982-4A15-9F74-A0E7786F7AC2}"/>
    <cellStyle name="Normal 4 2 4 5" xfId="854" xr:uid="{5FBFFCFF-F73F-45C2-8181-522234396A2C}"/>
    <cellStyle name="Normal 4 2 4 5 2" xfId="2438" xr:uid="{EACFB7C5-7C0F-4E61-BAE5-8A42A4701101}"/>
    <cellStyle name="Normal 4 2 4 5 2 2" xfId="5606" xr:uid="{F28085B4-ABE3-4B27-B90C-C9B731F9252F}"/>
    <cellStyle name="Normal 4 2 4 5 3" xfId="4022" xr:uid="{B9F2D31C-475D-48A5-8A6D-0637508ECFA3}"/>
    <cellStyle name="Normal 4 2 4 6" xfId="1646" xr:uid="{13DC3428-2221-4456-ABE9-B7D38B3DB5CE}"/>
    <cellStyle name="Normal 4 2 4 6 2" xfId="4814" xr:uid="{D4E04FF0-9734-49B8-963C-2B8A03F97EDA}"/>
    <cellStyle name="Normal 4 2 4 7" xfId="3230" xr:uid="{AED0DD46-04C8-4834-A063-0FB28DD366C5}"/>
    <cellStyle name="Normal 4 2 5" xfId="88" xr:uid="{00000000-0005-0000-0000-0000B8000000}"/>
    <cellStyle name="Normal 4 2 5 2" xfId="187" xr:uid="{00000000-0005-0000-0000-0000B9000000}"/>
    <cellStyle name="Normal 4 2 5 2 2" xfId="385" xr:uid="{A5191A6A-8305-4D64-BF34-BC4E6EF15944}"/>
    <cellStyle name="Normal 4 2 5 2 2 2" xfId="781" xr:uid="{4FF6D128-ADBD-409A-9D1D-C74B6E12D5B3}"/>
    <cellStyle name="Normal 4 2 5 2 2 2 2" xfId="1573" xr:uid="{4145377A-006C-4EFC-A25C-6BD465FA0F56}"/>
    <cellStyle name="Normal 4 2 5 2 2 2 2 2" xfId="3157" xr:uid="{639A7714-8D07-4722-8F50-5CB316E46415}"/>
    <cellStyle name="Normal 4 2 5 2 2 2 2 2 2" xfId="6325" xr:uid="{1D784E2C-A02F-4287-A4B7-A675BBAD36BE}"/>
    <cellStyle name="Normal 4 2 5 2 2 2 2 3" xfId="4741" xr:uid="{2B415A9F-1D89-4B0B-82AE-FA2368DEB60C}"/>
    <cellStyle name="Normal 4 2 5 2 2 2 3" xfId="2365" xr:uid="{875844E5-91A8-47AE-8AD0-EB3F2EB60B5C}"/>
    <cellStyle name="Normal 4 2 5 2 2 2 3 2" xfId="5533" xr:uid="{7C712EB9-BDE6-49BD-A0D0-33EB8ABF6E02}"/>
    <cellStyle name="Normal 4 2 5 2 2 2 4" xfId="3949" xr:uid="{728150F1-8636-4ADE-83BA-E5208DF5E9E5}"/>
    <cellStyle name="Normal 4 2 5 2 2 3" xfId="1177" xr:uid="{77F5AE77-9555-4126-AE1B-67FA9CF70683}"/>
    <cellStyle name="Normal 4 2 5 2 2 3 2" xfId="2761" xr:uid="{6020CFF7-B13C-486F-B14E-72C842607CF3}"/>
    <cellStyle name="Normal 4 2 5 2 2 3 2 2" xfId="5929" xr:uid="{8977D93D-0A8F-474E-B4E2-4B2F76C85C2A}"/>
    <cellStyle name="Normal 4 2 5 2 2 3 3" xfId="4345" xr:uid="{5A6F0AA1-124A-41B5-96A2-47D4C0571A54}"/>
    <cellStyle name="Normal 4 2 5 2 2 4" xfId="1969" xr:uid="{3617F581-7012-4E39-9BCC-0B43453E7FCB}"/>
    <cellStyle name="Normal 4 2 5 2 2 4 2" xfId="5137" xr:uid="{C763FA67-6229-49CF-BCC3-66FE76EBAA91}"/>
    <cellStyle name="Normal 4 2 5 2 2 5" xfId="3553" xr:uid="{3C027033-3242-48D8-BDAB-AB474D9D1022}"/>
    <cellStyle name="Normal 4 2 5 2 3" xfId="583" xr:uid="{5312BD12-49D7-452A-9AED-9F923CE23623}"/>
    <cellStyle name="Normal 4 2 5 2 3 2" xfId="1375" xr:uid="{FB9B50BE-989D-45E7-86E2-B4E01CF006E2}"/>
    <cellStyle name="Normal 4 2 5 2 3 2 2" xfId="2959" xr:uid="{FC181160-C493-423D-B484-8F9CF4AE4950}"/>
    <cellStyle name="Normal 4 2 5 2 3 2 2 2" xfId="6127" xr:uid="{652FE989-FF7F-44C4-8115-48096F69F8F2}"/>
    <cellStyle name="Normal 4 2 5 2 3 2 3" xfId="4543" xr:uid="{3D8615C1-7CE3-4E0A-9E31-F3B8ABF8747F}"/>
    <cellStyle name="Normal 4 2 5 2 3 3" xfId="2167" xr:uid="{89742361-29CD-4545-A878-F9529E2FC780}"/>
    <cellStyle name="Normal 4 2 5 2 3 3 2" xfId="5335" xr:uid="{D06B96D7-FAD2-42F6-8A40-5466587C1E23}"/>
    <cellStyle name="Normal 4 2 5 2 3 4" xfId="3751" xr:uid="{11DD4B9C-4C10-445A-9E94-98A5798D16F2}"/>
    <cellStyle name="Normal 4 2 5 2 4" xfId="979" xr:uid="{553B20D7-17BC-4995-B34C-A2D8E3A19729}"/>
    <cellStyle name="Normal 4 2 5 2 4 2" xfId="2563" xr:uid="{FECF3E8B-5D98-445C-9AB7-D6F83C72D2D2}"/>
    <cellStyle name="Normal 4 2 5 2 4 2 2" xfId="5731" xr:uid="{0C833A6C-867E-49AF-AE85-19BD049AB8FA}"/>
    <cellStyle name="Normal 4 2 5 2 4 3" xfId="4147" xr:uid="{6D66B612-3002-4FCF-8602-4539E7BF8425}"/>
    <cellStyle name="Normal 4 2 5 2 5" xfId="1771" xr:uid="{31327CE9-28AE-4A41-B3AD-F4C1D28DE892}"/>
    <cellStyle name="Normal 4 2 5 2 5 2" xfId="4939" xr:uid="{067CAD69-231E-4514-8B4F-27A391C1BBD9}"/>
    <cellStyle name="Normal 4 2 5 2 6" xfId="3355" xr:uid="{B6046352-3671-41B5-83EA-0463E9D24C1E}"/>
    <cellStyle name="Normal 4 2 5 3" xfId="286" xr:uid="{F754F3BC-CCD9-4957-840C-B2D5D1B9BFE5}"/>
    <cellStyle name="Normal 4 2 5 3 2" xfId="682" xr:uid="{3CBF7E69-E377-4723-8BD0-D651E70C0CC0}"/>
    <cellStyle name="Normal 4 2 5 3 2 2" xfId="1474" xr:uid="{91274896-792E-4413-A746-B8BEB599919B}"/>
    <cellStyle name="Normal 4 2 5 3 2 2 2" xfId="3058" xr:uid="{8F196723-5ACC-46FD-952B-4DC508B57542}"/>
    <cellStyle name="Normal 4 2 5 3 2 2 2 2" xfId="6226" xr:uid="{310F38F5-7534-4ED5-8532-13707A8D0C31}"/>
    <cellStyle name="Normal 4 2 5 3 2 2 3" xfId="4642" xr:uid="{D2A1A18F-0B42-42A8-BEE2-421A335CC868}"/>
    <cellStyle name="Normal 4 2 5 3 2 3" xfId="2266" xr:uid="{8BCEE931-AA00-4652-A172-1F8478B62A69}"/>
    <cellStyle name="Normal 4 2 5 3 2 3 2" xfId="5434" xr:uid="{9D99339C-2AF2-4F96-8405-21354AE91B66}"/>
    <cellStyle name="Normal 4 2 5 3 2 4" xfId="3850" xr:uid="{FC0C5275-3630-4179-8625-5F3F2AEEA99E}"/>
    <cellStyle name="Normal 4 2 5 3 3" xfId="1078" xr:uid="{F4A29D6A-7192-4756-B32A-CB4D171A9D8D}"/>
    <cellStyle name="Normal 4 2 5 3 3 2" xfId="2662" xr:uid="{4EC92B38-BA6D-4CB0-B6BF-3841D6F4F100}"/>
    <cellStyle name="Normal 4 2 5 3 3 2 2" xfId="5830" xr:uid="{7649DA4D-3C54-4B58-88B8-4F1C561B7ED9}"/>
    <cellStyle name="Normal 4 2 5 3 3 3" xfId="4246" xr:uid="{4A80BF57-0EFF-44FD-8D81-770C56940358}"/>
    <cellStyle name="Normal 4 2 5 3 4" xfId="1870" xr:uid="{2C643E9C-76F0-4040-91F0-D42D962CE51B}"/>
    <cellStyle name="Normal 4 2 5 3 4 2" xfId="5038" xr:uid="{7354A489-FEA1-4B7E-8825-59055027E6EB}"/>
    <cellStyle name="Normal 4 2 5 3 5" xfId="3454" xr:uid="{B5AA5AF6-3506-43EB-B4D4-0C21ED2C677F}"/>
    <cellStyle name="Normal 4 2 5 4" xfId="484" xr:uid="{7386C4D7-6A02-47E6-A338-44FDA3C6C9EB}"/>
    <cellStyle name="Normal 4 2 5 4 2" xfId="1276" xr:uid="{7257BA58-D8E8-49E8-8F4E-1AC27D724986}"/>
    <cellStyle name="Normal 4 2 5 4 2 2" xfId="2860" xr:uid="{E356E2D6-355A-42C1-8D26-97DC0C6FFBE6}"/>
    <cellStyle name="Normal 4 2 5 4 2 2 2" xfId="6028" xr:uid="{F9BC9D52-979E-40C1-AD10-01DF458CFD73}"/>
    <cellStyle name="Normal 4 2 5 4 2 3" xfId="4444" xr:uid="{ED3C1D96-57AA-4E88-AD54-ACEB7E125D53}"/>
    <cellStyle name="Normal 4 2 5 4 3" xfId="2068" xr:uid="{F4F15E7D-57D4-4EFF-B08C-C518A0D7BB20}"/>
    <cellStyle name="Normal 4 2 5 4 3 2" xfId="5236" xr:uid="{0CC1DF60-4744-482E-987C-7B241041DB77}"/>
    <cellStyle name="Normal 4 2 5 4 4" xfId="3652" xr:uid="{EC202497-B2BF-446A-9D69-B7ABA7A613C0}"/>
    <cellStyle name="Normal 4 2 5 5" xfId="880" xr:uid="{0D73DEE3-3AA1-4EEF-986D-768DBA64C06D}"/>
    <cellStyle name="Normal 4 2 5 5 2" xfId="2464" xr:uid="{D5C72A40-680C-4A1E-90D7-D6AF4F096B03}"/>
    <cellStyle name="Normal 4 2 5 5 2 2" xfId="5632" xr:uid="{F474AC07-B118-4875-8DB1-BABA61C11898}"/>
    <cellStyle name="Normal 4 2 5 5 3" xfId="4048" xr:uid="{03A9020D-8068-41AB-816F-B0DBC03AA2FD}"/>
    <cellStyle name="Normal 4 2 5 6" xfId="1672" xr:uid="{934EDEB1-050D-4F0C-86DE-E12B838F1383}"/>
    <cellStyle name="Normal 4 2 5 6 2" xfId="4840" xr:uid="{D3C752BB-1FBB-4BB4-8F03-6947D237F7F7}"/>
    <cellStyle name="Normal 4 2 5 7" xfId="3256" xr:uid="{AE522C11-CF92-48B1-A2B7-8766C8295238}"/>
    <cellStyle name="Normal 4 2 6" xfId="121" xr:uid="{00000000-0005-0000-0000-0000BA000000}"/>
    <cellStyle name="Normal 4 2 6 2" xfId="319" xr:uid="{E8871E08-D523-4FF1-AFCA-763B9B185FC8}"/>
    <cellStyle name="Normal 4 2 6 2 2" xfId="715" xr:uid="{24216271-D85E-4C11-BA61-3B99058376F7}"/>
    <cellStyle name="Normal 4 2 6 2 2 2" xfId="1507" xr:uid="{C714C89E-4D13-4CC7-B728-0A0679784EE4}"/>
    <cellStyle name="Normal 4 2 6 2 2 2 2" xfId="3091" xr:uid="{38D81F18-9BF2-476E-B02C-03937749E09F}"/>
    <cellStyle name="Normal 4 2 6 2 2 2 2 2" xfId="6259" xr:uid="{1FCCD19F-4951-4A16-BBF4-A20CF9AB05B8}"/>
    <cellStyle name="Normal 4 2 6 2 2 2 3" xfId="4675" xr:uid="{A040FAC2-6BB1-4DEB-B783-92D8FFE577B6}"/>
    <cellStyle name="Normal 4 2 6 2 2 3" xfId="2299" xr:uid="{9346D2DE-949B-4F53-98C4-F48D5CB42B55}"/>
    <cellStyle name="Normal 4 2 6 2 2 3 2" xfId="5467" xr:uid="{9AEFF653-A7A2-405A-9C17-8C02FA6DA5B0}"/>
    <cellStyle name="Normal 4 2 6 2 2 4" xfId="3883" xr:uid="{42445879-E277-4A56-8E10-DA3E21E62FC5}"/>
    <cellStyle name="Normal 4 2 6 2 3" xfId="1111" xr:uid="{AA5E1D60-59F8-4E25-BF46-D9E12CBCDD5B}"/>
    <cellStyle name="Normal 4 2 6 2 3 2" xfId="2695" xr:uid="{835324B3-8706-447F-BDF4-5AB35D1A10CA}"/>
    <cellStyle name="Normal 4 2 6 2 3 2 2" xfId="5863" xr:uid="{01A4DBA4-FC3C-47D5-9959-A96D725EA474}"/>
    <cellStyle name="Normal 4 2 6 2 3 3" xfId="4279" xr:uid="{4C5C4ACF-18FA-4D3B-AB4D-23EB1DFE6E87}"/>
    <cellStyle name="Normal 4 2 6 2 4" xfId="1903" xr:uid="{F64744A5-CE43-43A9-9EE3-B2568E917B3E}"/>
    <cellStyle name="Normal 4 2 6 2 4 2" xfId="5071" xr:uid="{0ADB304A-0A9C-44FD-86CB-8450C1A944DD}"/>
    <cellStyle name="Normal 4 2 6 2 5" xfId="3487" xr:uid="{46FD348B-E52A-4A67-AC67-9B7D18F72CF0}"/>
    <cellStyle name="Normal 4 2 6 3" xfId="517" xr:uid="{8846D233-B970-44C4-BEAE-2545620E5421}"/>
    <cellStyle name="Normal 4 2 6 3 2" xfId="1309" xr:uid="{AD0E0D42-6BFB-44CA-B580-84969E2BEBF7}"/>
    <cellStyle name="Normal 4 2 6 3 2 2" xfId="2893" xr:uid="{A2AEF8B1-9927-43C8-AF90-C0D159E17717}"/>
    <cellStyle name="Normal 4 2 6 3 2 2 2" xfId="6061" xr:uid="{AEEFA939-5EA5-4FC0-B3FE-AAF97FEF228A}"/>
    <cellStyle name="Normal 4 2 6 3 2 3" xfId="4477" xr:uid="{4CB1CD95-4CBA-4066-B9A5-C47FB363785F}"/>
    <cellStyle name="Normal 4 2 6 3 3" xfId="2101" xr:uid="{7C7F2CB1-48AD-4F45-9549-62938A660BE9}"/>
    <cellStyle name="Normal 4 2 6 3 3 2" xfId="5269" xr:uid="{55651313-362B-4284-8654-CDCCA0D383AC}"/>
    <cellStyle name="Normal 4 2 6 3 4" xfId="3685" xr:uid="{93F59163-A85E-42E0-BCD7-2E5E79A5FDB4}"/>
    <cellStyle name="Normal 4 2 6 4" xfId="913" xr:uid="{38C3225E-1571-4FBA-A801-1E5C6C76CC4F}"/>
    <cellStyle name="Normal 4 2 6 4 2" xfId="2497" xr:uid="{BD529024-8BFE-48E8-9565-8965033A3611}"/>
    <cellStyle name="Normal 4 2 6 4 2 2" xfId="5665" xr:uid="{7DA10A38-354C-4D38-8EB0-DF689FE6AF58}"/>
    <cellStyle name="Normal 4 2 6 4 3" xfId="4081" xr:uid="{78C1FA66-2F6C-40AB-97D8-5AE10A1E247E}"/>
    <cellStyle name="Normal 4 2 6 5" xfId="1705" xr:uid="{AE594880-F10E-45C0-AAA5-A61F92565A59}"/>
    <cellStyle name="Normal 4 2 6 5 2" xfId="4873" xr:uid="{5742D2DE-3F51-457C-B128-0527BBE6DBFF}"/>
    <cellStyle name="Normal 4 2 6 6" xfId="3289" xr:uid="{DA86627D-74DC-4F87-947F-79A475EAD6D2}"/>
    <cellStyle name="Normal 4 2 7" xfId="220" xr:uid="{B45E2824-2E98-4F62-877A-3FD1807E4C9F}"/>
    <cellStyle name="Normal 4 2 7 2" xfId="616" xr:uid="{A5614516-23ED-4F63-B88F-FEFA944E4DA3}"/>
    <cellStyle name="Normal 4 2 7 2 2" xfId="1408" xr:uid="{24FD068F-BA7A-418E-9F2B-9EEB34B66DF1}"/>
    <cellStyle name="Normal 4 2 7 2 2 2" xfId="2992" xr:uid="{5C2FE61E-2B5C-4307-BF24-9AA6BE5B51A3}"/>
    <cellStyle name="Normal 4 2 7 2 2 2 2" xfId="6160" xr:uid="{1C699B9F-233D-4BF7-B81A-03EAA9374F53}"/>
    <cellStyle name="Normal 4 2 7 2 2 3" xfId="4576" xr:uid="{49A3A50C-0036-4C2F-8BC5-D5990F46F668}"/>
    <cellStyle name="Normal 4 2 7 2 3" xfId="2200" xr:uid="{865B1488-5CE1-43AB-96D2-1EAC72899A1B}"/>
    <cellStyle name="Normal 4 2 7 2 3 2" xfId="5368" xr:uid="{AC573200-8824-4801-8524-9DD44798000D}"/>
    <cellStyle name="Normal 4 2 7 2 4" xfId="3784" xr:uid="{56D099E3-3F1A-43AF-A2F5-F08F6486B65F}"/>
    <cellStyle name="Normal 4 2 7 3" xfId="1012" xr:uid="{FC26CC07-68C5-45BF-A2B3-9F5F05DDECB7}"/>
    <cellStyle name="Normal 4 2 7 3 2" xfId="2596" xr:uid="{B64AE0AC-F207-4C03-B079-B22CB06C2BB5}"/>
    <cellStyle name="Normal 4 2 7 3 2 2" xfId="5764" xr:uid="{DBF71C4E-CE82-4F1A-837A-A3A230097C6E}"/>
    <cellStyle name="Normal 4 2 7 3 3" xfId="4180" xr:uid="{B466C6BB-904D-4CBF-AA56-37C88EBFB948}"/>
    <cellStyle name="Normal 4 2 7 4" xfId="1804" xr:uid="{F89746A4-4C17-41E3-AD87-D7C143BFF9FE}"/>
    <cellStyle name="Normal 4 2 7 4 2" xfId="4972" xr:uid="{06165633-3C4D-4399-AB0F-EB5ED7131D9E}"/>
    <cellStyle name="Normal 4 2 7 5" xfId="3388" xr:uid="{309B8BC1-29A5-4499-83CB-2493F4C96774}"/>
    <cellStyle name="Normal 4 2 8" xfId="418" xr:uid="{CB6D9F5C-1284-4CB7-B806-C46983BBD78C}"/>
    <cellStyle name="Normal 4 2 8 2" xfId="1210" xr:uid="{35C7B085-3D09-4B26-9193-63C746ECB95F}"/>
    <cellStyle name="Normal 4 2 8 2 2" xfId="2794" xr:uid="{066925E3-836F-4E6C-99F9-064142F84836}"/>
    <cellStyle name="Normal 4 2 8 2 2 2" xfId="5962" xr:uid="{F0B9A82A-09C0-4DB1-A563-E998AB08E62C}"/>
    <cellStyle name="Normal 4 2 8 2 3" xfId="4378" xr:uid="{C18F4136-F3C7-4616-ACE5-73E4C1918195}"/>
    <cellStyle name="Normal 4 2 8 3" xfId="2002" xr:uid="{99DE9069-0FD8-4478-8F76-A47338143B32}"/>
    <cellStyle name="Normal 4 2 8 3 2" xfId="5170" xr:uid="{4BCD662F-986A-4742-A1AA-39B71DCECFFC}"/>
    <cellStyle name="Normal 4 2 8 4" xfId="3586" xr:uid="{AD99D6C1-CDC3-457F-B9AB-BE2E1780694D}"/>
    <cellStyle name="Normal 4 2 9" xfId="814" xr:uid="{FCC9F1E1-D67F-4BA6-9F32-7C5A464CD73B}"/>
    <cellStyle name="Normal 4 2 9 2" xfId="2398" xr:uid="{500EDBBD-8B79-4148-A0DC-533C7ABE8391}"/>
    <cellStyle name="Normal 4 2 9 2 2" xfId="5566" xr:uid="{E9153540-926E-4DFE-88DD-7226A7600EB9}"/>
    <cellStyle name="Normal 4 2 9 3" xfId="3982" xr:uid="{6170CBA6-604A-4927-B86A-E3BD4BBC60FA}"/>
    <cellStyle name="Normal 4 3" xfId="21" xr:uid="{00000000-0005-0000-0000-0000BB000000}"/>
    <cellStyle name="Normal 4 3 2" xfId="123" xr:uid="{00000000-0005-0000-0000-0000BC000000}"/>
    <cellStyle name="Normal 4 3 2 2" xfId="321" xr:uid="{112AD74F-DF50-459D-93A1-DCC49D836CCA}"/>
    <cellStyle name="Normal 4 3 2 2 2" xfId="717" xr:uid="{E50679A2-A481-4F88-9366-A58412F9877D}"/>
    <cellStyle name="Normal 4 3 2 2 2 2" xfId="1509" xr:uid="{160106F2-D87C-486E-9BC4-AE411FE870C9}"/>
    <cellStyle name="Normal 4 3 2 2 2 2 2" xfId="3093" xr:uid="{39F543B4-C832-4A6A-8CE3-A7E766C06355}"/>
    <cellStyle name="Normal 4 3 2 2 2 2 2 2" xfId="6261" xr:uid="{49678CB6-96EE-45A5-B534-04733EC06709}"/>
    <cellStyle name="Normal 4 3 2 2 2 2 3" xfId="4677" xr:uid="{2BDF35BA-B1EC-40C0-BB3A-9B56B2A59CDF}"/>
    <cellStyle name="Normal 4 3 2 2 2 3" xfId="2301" xr:uid="{EE18C824-A7EB-4FD8-AAF3-DCE388692D7D}"/>
    <cellStyle name="Normal 4 3 2 2 2 3 2" xfId="5469" xr:uid="{F9024A00-CC21-4D97-8707-FADD3E55B723}"/>
    <cellStyle name="Normal 4 3 2 2 2 4" xfId="3885" xr:uid="{938E20CF-0612-4DB8-8AD2-4137EDC6AE17}"/>
    <cellStyle name="Normal 4 3 2 2 3" xfId="1113" xr:uid="{67534AE1-8B23-4ADA-8E9D-7AB73F9640C1}"/>
    <cellStyle name="Normal 4 3 2 2 3 2" xfId="2697" xr:uid="{41A9C146-9935-41E8-BDAE-AA9910ED29F4}"/>
    <cellStyle name="Normal 4 3 2 2 3 2 2" xfId="5865" xr:uid="{5F0BC963-DB5B-413A-8E42-933409008822}"/>
    <cellStyle name="Normal 4 3 2 2 3 3" xfId="4281" xr:uid="{19F02FBF-1EE2-4954-9F3B-CD4DCEFCC8C3}"/>
    <cellStyle name="Normal 4 3 2 2 4" xfId="1905" xr:uid="{BAB03A8E-A5C7-4BE3-9200-D7B12449DFD4}"/>
    <cellStyle name="Normal 4 3 2 2 4 2" xfId="5073" xr:uid="{0C29C691-0CFD-4811-B8BB-B381D63B1411}"/>
    <cellStyle name="Normal 4 3 2 2 5" xfId="3489" xr:uid="{A6A56686-86DC-41BC-95B6-F2A7694F60BF}"/>
    <cellStyle name="Normal 4 3 2 3" xfId="519" xr:uid="{82F2EEE1-4C92-4D35-A189-9A17FACAF19E}"/>
    <cellStyle name="Normal 4 3 2 3 2" xfId="1311" xr:uid="{70A4A609-80C1-45A1-9892-5EF03018FB3B}"/>
    <cellStyle name="Normal 4 3 2 3 2 2" xfId="2895" xr:uid="{8D5F8124-9EB5-4608-A09D-868897FCA007}"/>
    <cellStyle name="Normal 4 3 2 3 2 2 2" xfId="6063" xr:uid="{7AE56A9D-22B1-4851-AE81-B6BED3862DBC}"/>
    <cellStyle name="Normal 4 3 2 3 2 3" xfId="4479" xr:uid="{5ABE7CDF-5B43-4F64-8A01-9EC0C32926FE}"/>
    <cellStyle name="Normal 4 3 2 3 3" xfId="2103" xr:uid="{96542AEE-ADA3-4F3A-A343-9AC571AE2B86}"/>
    <cellStyle name="Normal 4 3 2 3 3 2" xfId="5271" xr:uid="{FC6D2395-29DC-4120-A68E-0D8B1F5DE0A2}"/>
    <cellStyle name="Normal 4 3 2 3 4" xfId="3687" xr:uid="{0D0EC8BC-5D2E-49B2-B60F-7D4798B0DED0}"/>
    <cellStyle name="Normal 4 3 2 4" xfId="915" xr:uid="{06E18934-603F-4D9B-A2B0-C980AE558A71}"/>
    <cellStyle name="Normal 4 3 2 4 2" xfId="2499" xr:uid="{E205A3FD-9894-495C-B7C0-FCB9EE047AC8}"/>
    <cellStyle name="Normal 4 3 2 4 2 2" xfId="5667" xr:uid="{4C724A8E-BA18-4F8A-88AD-CDE18D402E35}"/>
    <cellStyle name="Normal 4 3 2 4 3" xfId="4083" xr:uid="{EEACCC00-C38C-424F-839A-F4DE3810A3ED}"/>
    <cellStyle name="Normal 4 3 2 5" xfId="1707" xr:uid="{F333B49B-0E27-4549-9C9D-0F709C950420}"/>
    <cellStyle name="Normal 4 3 2 5 2" xfId="4875" xr:uid="{7B847A14-C7D9-4E96-86E8-6A4E638AAB36}"/>
    <cellStyle name="Normal 4 3 2 6" xfId="3291" xr:uid="{9FBC6621-2AB6-4F93-96DE-155B0E846B18}"/>
    <cellStyle name="Normal 4 3 3" xfId="222" xr:uid="{2B37BE51-5B2C-4492-8CE0-D9DE87A57AF2}"/>
    <cellStyle name="Normal 4 3 3 2" xfId="618" xr:uid="{BF01A9EF-7176-47F6-B876-DA09B8C59794}"/>
    <cellStyle name="Normal 4 3 3 2 2" xfId="1410" xr:uid="{C258F87E-82C4-4CE3-85E0-BDE602B4BE0F}"/>
    <cellStyle name="Normal 4 3 3 2 2 2" xfId="2994" xr:uid="{D590EDD9-F3D2-4543-B04A-6ECD6D08A178}"/>
    <cellStyle name="Normal 4 3 3 2 2 2 2" xfId="6162" xr:uid="{53EDEF67-3BA8-4028-AEE5-DC97F636A2F8}"/>
    <cellStyle name="Normal 4 3 3 2 2 3" xfId="4578" xr:uid="{B36BE595-0C2D-4FD9-B0B2-0310779B859C}"/>
    <cellStyle name="Normal 4 3 3 2 3" xfId="2202" xr:uid="{89596C17-A763-462A-8169-E12E350937B3}"/>
    <cellStyle name="Normal 4 3 3 2 3 2" xfId="5370" xr:uid="{F296CBFF-1F48-40FD-B3F6-62851809CA5A}"/>
    <cellStyle name="Normal 4 3 3 2 4" xfId="3786" xr:uid="{C33316EB-AB2C-4EB6-ABDC-9A8502BA1AA7}"/>
    <cellStyle name="Normal 4 3 3 3" xfId="1014" xr:uid="{014C3B3A-0A0E-429D-8D17-B568CA6AAAC0}"/>
    <cellStyle name="Normal 4 3 3 3 2" xfId="2598" xr:uid="{EB57839F-CE2C-483F-8058-8748FEFAF175}"/>
    <cellStyle name="Normal 4 3 3 3 2 2" xfId="5766" xr:uid="{A5C2E449-12EB-4686-88CB-E0120654396A}"/>
    <cellStyle name="Normal 4 3 3 3 3" xfId="4182" xr:uid="{1BDCD685-5EB1-42EE-B45C-39097C1CD1F5}"/>
    <cellStyle name="Normal 4 3 3 4" xfId="1806" xr:uid="{69E31981-6C4A-4CD8-98DF-B82E9A89E6FE}"/>
    <cellStyle name="Normal 4 3 3 4 2" xfId="4974" xr:uid="{4F5C917A-93ED-493F-A354-D9A57A162EDC}"/>
    <cellStyle name="Normal 4 3 3 5" xfId="3390" xr:uid="{705DC504-4B10-4202-9D65-B204974D02E0}"/>
    <cellStyle name="Normal 4 3 4" xfId="420" xr:uid="{EA12C68C-9B72-4ADF-BF7F-A4F901407D8D}"/>
    <cellStyle name="Normal 4 3 4 2" xfId="1212" xr:uid="{5DCE217B-724A-47CD-B21F-54C2431D9E47}"/>
    <cellStyle name="Normal 4 3 4 2 2" xfId="2796" xr:uid="{54ACF770-9165-451A-BD54-67E80269426C}"/>
    <cellStyle name="Normal 4 3 4 2 2 2" xfId="5964" xr:uid="{13ABE9E7-4A95-4530-B421-4FDD8BB8A521}"/>
    <cellStyle name="Normal 4 3 4 2 3" xfId="4380" xr:uid="{2A11036E-CBC2-40BD-BA34-97DBA217662C}"/>
    <cellStyle name="Normal 4 3 4 3" xfId="2004" xr:uid="{CEC192D3-9792-4DAE-8A89-751A87C1D478}"/>
    <cellStyle name="Normal 4 3 4 3 2" xfId="5172" xr:uid="{99B4A916-ACB7-4F35-8170-636767AAD439}"/>
    <cellStyle name="Normal 4 3 4 4" xfId="3588" xr:uid="{8C35DAE3-33AE-4431-9083-4AF26BCB2FAB}"/>
    <cellStyle name="Normal 4 3 5" xfId="816" xr:uid="{5D1508FF-E6C0-4C3C-ACAD-013392407E5F}"/>
    <cellStyle name="Normal 4 3 5 2" xfId="2400" xr:uid="{F17CBB25-72F0-4A8A-A428-D70EC3C17076}"/>
    <cellStyle name="Normal 4 3 5 2 2" xfId="5568" xr:uid="{42E17A2A-07AF-4C08-B25D-8202B6232120}"/>
    <cellStyle name="Normal 4 3 5 3" xfId="3984" xr:uid="{33B8E69A-4256-48AB-9FF0-6404FED87899}"/>
    <cellStyle name="Normal 4 3 6" xfId="1608" xr:uid="{A574E433-6FC5-43EB-A196-0633362BF505}"/>
    <cellStyle name="Normal 4 3 6 2" xfId="4776" xr:uid="{81A4B09E-E4E5-4438-A0A5-4F866471BE01}"/>
    <cellStyle name="Normal 4 3 7" xfId="3192" xr:uid="{5800EEBD-9517-4165-A4BB-AB1797DB2C47}"/>
    <cellStyle name="Normal 4 4" xfId="44" xr:uid="{00000000-0005-0000-0000-0000BD000000}"/>
    <cellStyle name="Normal 4 4 2" xfId="143" xr:uid="{00000000-0005-0000-0000-0000BE000000}"/>
    <cellStyle name="Normal 4 4 2 2" xfId="341" xr:uid="{20E54C4E-FA81-4BAE-83EA-C216FFCB74D6}"/>
    <cellStyle name="Normal 4 4 2 2 2" xfId="737" xr:uid="{E5A30B8D-8361-4A17-AFB9-8F30ED5452FD}"/>
    <cellStyle name="Normal 4 4 2 2 2 2" xfId="1529" xr:uid="{AC2AC99E-2148-4784-B533-F2C582DEECF8}"/>
    <cellStyle name="Normal 4 4 2 2 2 2 2" xfId="3113" xr:uid="{0ACE4DF4-9D3F-4B50-A419-B4AA71F3F58B}"/>
    <cellStyle name="Normal 4 4 2 2 2 2 2 2" xfId="6281" xr:uid="{63FE89A7-A3DA-4194-9EB5-F8F0492CB944}"/>
    <cellStyle name="Normal 4 4 2 2 2 2 3" xfId="4697" xr:uid="{0973CE2A-1E28-4DBF-983B-CB84A560AD52}"/>
    <cellStyle name="Normal 4 4 2 2 2 3" xfId="2321" xr:uid="{AA29B648-13AD-4981-8D74-99BEC76B070B}"/>
    <cellStyle name="Normal 4 4 2 2 2 3 2" xfId="5489" xr:uid="{AAF9C23F-1950-4D57-BBD1-F6AF45575FC6}"/>
    <cellStyle name="Normal 4 4 2 2 2 4" xfId="3905" xr:uid="{0C568FE8-C850-48AD-A7B2-C9A670CCBB1E}"/>
    <cellStyle name="Normal 4 4 2 2 3" xfId="1133" xr:uid="{15521F9D-7F75-4F92-9164-ED8D2CD6EC1C}"/>
    <cellStyle name="Normal 4 4 2 2 3 2" xfId="2717" xr:uid="{022B2605-C03C-4356-B604-5C6DD16E3361}"/>
    <cellStyle name="Normal 4 4 2 2 3 2 2" xfId="5885" xr:uid="{50E8A725-F034-4E08-B813-2254873D18A6}"/>
    <cellStyle name="Normal 4 4 2 2 3 3" xfId="4301" xr:uid="{6CEC56D0-3272-4DE6-96F0-D0848A80670C}"/>
    <cellStyle name="Normal 4 4 2 2 4" xfId="1925" xr:uid="{454129DC-F702-4BFE-BA6C-BCC823625434}"/>
    <cellStyle name="Normal 4 4 2 2 4 2" xfId="5093" xr:uid="{7498649B-0BA9-4BC9-9EF4-80D132A2D642}"/>
    <cellStyle name="Normal 4 4 2 2 5" xfId="3509" xr:uid="{6C130AAA-A675-40BC-96BA-CC61C1261555}"/>
    <cellStyle name="Normal 4 4 2 3" xfId="539" xr:uid="{D5F2C783-54CA-4C44-A44E-FB63FC2B8031}"/>
    <cellStyle name="Normal 4 4 2 3 2" xfId="1331" xr:uid="{151A5F84-0B5C-4E5E-B428-4CF6BB308A7C}"/>
    <cellStyle name="Normal 4 4 2 3 2 2" xfId="2915" xr:uid="{08E122A7-252F-4911-891D-6340C019B7E7}"/>
    <cellStyle name="Normal 4 4 2 3 2 2 2" xfId="6083" xr:uid="{057AF2F4-6847-4CAF-AEB5-8AC2770A6011}"/>
    <cellStyle name="Normal 4 4 2 3 2 3" xfId="4499" xr:uid="{20FE83AA-FA0D-4DFE-B40E-5F59B9950B0F}"/>
    <cellStyle name="Normal 4 4 2 3 3" xfId="2123" xr:uid="{0EEFFA47-2FEA-4331-B6BE-3AF05F2CEE10}"/>
    <cellStyle name="Normal 4 4 2 3 3 2" xfId="5291" xr:uid="{2A8EDF6C-C630-45A5-99DF-B3D41596DD2A}"/>
    <cellStyle name="Normal 4 4 2 3 4" xfId="3707" xr:uid="{C07DAA68-C664-4613-9A1A-B8E6D87FD413}"/>
    <cellStyle name="Normal 4 4 2 4" xfId="935" xr:uid="{AFA374B9-3ACD-4DAD-922D-CF4F524F6D4C}"/>
    <cellStyle name="Normal 4 4 2 4 2" xfId="2519" xr:uid="{32E25541-9BCD-48D1-A140-467564C66B31}"/>
    <cellStyle name="Normal 4 4 2 4 2 2" xfId="5687" xr:uid="{37245B45-F74B-46F5-B896-023F9E2EE367}"/>
    <cellStyle name="Normal 4 4 2 4 3" xfId="4103" xr:uid="{89A32288-01CF-47DF-9642-3FF3B368ECEC}"/>
    <cellStyle name="Normal 4 4 2 5" xfId="1727" xr:uid="{0B94E2F2-3E88-496D-BF26-8C0E7F6AF5E6}"/>
    <cellStyle name="Normal 4 4 2 5 2" xfId="4895" xr:uid="{E9582041-431D-40E6-B43B-5B63C90E3578}"/>
    <cellStyle name="Normal 4 4 2 6" xfId="3311" xr:uid="{8465BAD2-75C1-4966-8A19-E4FF37ED4F3D}"/>
    <cellStyle name="Normal 4 4 3" xfId="242" xr:uid="{956D11BB-0A37-4BFF-B1F6-A9C9AC4F7260}"/>
    <cellStyle name="Normal 4 4 3 2" xfId="638" xr:uid="{37F1EFAF-6E1D-46E7-9681-6C9BCF6E5D65}"/>
    <cellStyle name="Normal 4 4 3 2 2" xfId="1430" xr:uid="{906E01D4-1872-4BFD-A5BA-D46C27029162}"/>
    <cellStyle name="Normal 4 4 3 2 2 2" xfId="3014" xr:uid="{4496DF51-E8D3-4BE5-B4B9-F0C57785074C}"/>
    <cellStyle name="Normal 4 4 3 2 2 2 2" xfId="6182" xr:uid="{312A26F4-57B5-4812-9E08-45E8DABDB7F2}"/>
    <cellStyle name="Normal 4 4 3 2 2 3" xfId="4598" xr:uid="{8EEA5C0E-E3B3-4553-B1FE-A1D228189CC6}"/>
    <cellStyle name="Normal 4 4 3 2 3" xfId="2222" xr:uid="{AE362ACB-A26E-4FFD-889E-A62609C44419}"/>
    <cellStyle name="Normal 4 4 3 2 3 2" xfId="5390" xr:uid="{4FA312E0-447B-4815-8A0F-DB9C5F89E280}"/>
    <cellStyle name="Normal 4 4 3 2 4" xfId="3806" xr:uid="{070463A0-4033-4A61-A886-F7FE093C9977}"/>
    <cellStyle name="Normal 4 4 3 3" xfId="1034" xr:uid="{33108659-80E3-4593-966C-428E1BE8D9EA}"/>
    <cellStyle name="Normal 4 4 3 3 2" xfId="2618" xr:uid="{E10499C1-8A10-4DB4-984A-E127B7B60C8F}"/>
    <cellStyle name="Normal 4 4 3 3 2 2" xfId="5786" xr:uid="{0A130A62-A1E7-480D-80D3-01085A627FF1}"/>
    <cellStyle name="Normal 4 4 3 3 3" xfId="4202" xr:uid="{C32FB479-7C56-4FD8-920B-115ACF0AA292}"/>
    <cellStyle name="Normal 4 4 3 4" xfId="1826" xr:uid="{4AF27F78-2637-4281-B9DF-3AD537141EEB}"/>
    <cellStyle name="Normal 4 4 3 4 2" xfId="4994" xr:uid="{F9A3C491-A370-42B5-8D91-2995E96E51F9}"/>
    <cellStyle name="Normal 4 4 3 5" xfId="3410" xr:uid="{4C20E7DE-0323-4815-A72F-8C1B17114FDA}"/>
    <cellStyle name="Normal 4 4 4" xfId="440" xr:uid="{2829F862-42AB-448A-A606-0659166225AB}"/>
    <cellStyle name="Normal 4 4 4 2" xfId="1232" xr:uid="{9B4D538B-2B05-4754-BD73-FBF563D31EF8}"/>
    <cellStyle name="Normal 4 4 4 2 2" xfId="2816" xr:uid="{A4728CD8-3881-4F6B-991F-F05639CBF958}"/>
    <cellStyle name="Normal 4 4 4 2 2 2" xfId="5984" xr:uid="{3F3826F6-7489-4A75-A158-0B1C21C488E0}"/>
    <cellStyle name="Normal 4 4 4 2 3" xfId="4400" xr:uid="{C2267A6C-CC5E-4B6F-B310-D934ECFCC3C4}"/>
    <cellStyle name="Normal 4 4 4 3" xfId="2024" xr:uid="{9A1EB5B1-449F-4725-99E0-52270B5698D0}"/>
    <cellStyle name="Normal 4 4 4 3 2" xfId="5192" xr:uid="{D7A3E158-4198-4865-8583-3A497BADEDDE}"/>
    <cellStyle name="Normal 4 4 4 4" xfId="3608" xr:uid="{4FCF7DD1-B12D-4532-B2AB-BC9234D274A2}"/>
    <cellStyle name="Normal 4 4 5" xfId="836" xr:uid="{CF0A1F6E-976B-4E96-9F54-66E7A3964368}"/>
    <cellStyle name="Normal 4 4 5 2" xfId="2420" xr:uid="{0183AA97-89DE-49A0-A3F5-6B1825EA40D9}"/>
    <cellStyle name="Normal 4 4 5 2 2" xfId="5588" xr:uid="{A4829CEB-630B-4973-A7CF-0E3AAB81E195}"/>
    <cellStyle name="Normal 4 4 5 3" xfId="4004" xr:uid="{397668F8-32DB-4FB7-A9BA-C66FBD5CB1E8}"/>
    <cellStyle name="Normal 4 4 6" xfId="1628" xr:uid="{961F3807-5F6B-462B-A159-8476C19C0B2A}"/>
    <cellStyle name="Normal 4 4 6 2" xfId="4796" xr:uid="{83B9565E-8AD8-45E2-A00E-4583FBF019E7}"/>
    <cellStyle name="Normal 4 4 7" xfId="3212" xr:uid="{38C15271-E9BE-4596-901B-6DFD82EFC7A4}"/>
    <cellStyle name="Normal 4 5" xfId="64" xr:uid="{00000000-0005-0000-0000-0000BF000000}"/>
    <cellStyle name="Normal 4 5 2" xfId="163" xr:uid="{00000000-0005-0000-0000-0000C0000000}"/>
    <cellStyle name="Normal 4 5 2 2" xfId="361" xr:uid="{D49D680B-F4E3-4E0D-B479-E5D708AD2B3A}"/>
    <cellStyle name="Normal 4 5 2 2 2" xfId="757" xr:uid="{A1E57141-7D63-4F71-9241-6F5BF947C6EE}"/>
    <cellStyle name="Normal 4 5 2 2 2 2" xfId="1549" xr:uid="{A6976BD0-CE44-495F-B664-F16416463FA6}"/>
    <cellStyle name="Normal 4 5 2 2 2 2 2" xfId="3133" xr:uid="{2CB9C31A-F677-4A03-A601-C0A47660D855}"/>
    <cellStyle name="Normal 4 5 2 2 2 2 2 2" xfId="6301" xr:uid="{3977D3C3-A2F6-4D03-BF91-C6347AB2147C}"/>
    <cellStyle name="Normal 4 5 2 2 2 2 3" xfId="4717" xr:uid="{728CBC5D-4B96-4830-A41A-249D858D1706}"/>
    <cellStyle name="Normal 4 5 2 2 2 3" xfId="2341" xr:uid="{71EF2154-FEFB-464D-A39D-0EA3EE593D02}"/>
    <cellStyle name="Normal 4 5 2 2 2 3 2" xfId="5509" xr:uid="{5BF77D64-3978-4748-B13D-BBC82A7AFC73}"/>
    <cellStyle name="Normal 4 5 2 2 2 4" xfId="3925" xr:uid="{952CCBA5-4146-47CE-958D-2DCD5671733D}"/>
    <cellStyle name="Normal 4 5 2 2 3" xfId="1153" xr:uid="{AB9B78DC-50A2-4860-BE68-A647C8B041E6}"/>
    <cellStyle name="Normal 4 5 2 2 3 2" xfId="2737" xr:uid="{C2DF79AA-5E1F-45F2-8315-F9446EF699BC}"/>
    <cellStyle name="Normal 4 5 2 2 3 2 2" xfId="5905" xr:uid="{E53FA36D-E90F-48D1-9140-BCD36EB13E14}"/>
    <cellStyle name="Normal 4 5 2 2 3 3" xfId="4321" xr:uid="{4B16DB61-78F3-4A21-A6A2-4B92F18061AF}"/>
    <cellStyle name="Normal 4 5 2 2 4" xfId="1945" xr:uid="{3DDE5668-53AF-4D46-93FC-244DBD8868B2}"/>
    <cellStyle name="Normal 4 5 2 2 4 2" xfId="5113" xr:uid="{337C9CD8-9B43-4265-BE52-B7977BF55C3E}"/>
    <cellStyle name="Normal 4 5 2 2 5" xfId="3529" xr:uid="{034613FE-A09B-4E74-A60A-E63A67408251}"/>
    <cellStyle name="Normal 4 5 2 3" xfId="559" xr:uid="{47A07AFB-2549-43D2-9195-F3ECEF3540D7}"/>
    <cellStyle name="Normal 4 5 2 3 2" xfId="1351" xr:uid="{90C42C8D-2BF8-49CE-895C-B65E45F79C90}"/>
    <cellStyle name="Normal 4 5 2 3 2 2" xfId="2935" xr:uid="{8A80F30C-6752-440F-BF8D-C36F19DE5D8C}"/>
    <cellStyle name="Normal 4 5 2 3 2 2 2" xfId="6103" xr:uid="{CDD7CBA0-F753-471B-B582-2A8B676314C1}"/>
    <cellStyle name="Normal 4 5 2 3 2 3" xfId="4519" xr:uid="{64A9B4D0-7AE2-4E8C-83B5-94AB9FD9AF24}"/>
    <cellStyle name="Normal 4 5 2 3 3" xfId="2143" xr:uid="{25F77696-20F7-4EE2-AB05-5D71283CFBEF}"/>
    <cellStyle name="Normal 4 5 2 3 3 2" xfId="5311" xr:uid="{88247C80-70E4-4BC4-B568-B9FCD938F9C1}"/>
    <cellStyle name="Normal 4 5 2 3 4" xfId="3727" xr:uid="{802777A7-FC0A-4E00-AD46-2E9C6CB13BF3}"/>
    <cellStyle name="Normal 4 5 2 4" xfId="955" xr:uid="{41D81A53-F5BB-41EC-8041-3E978992708D}"/>
    <cellStyle name="Normal 4 5 2 4 2" xfId="2539" xr:uid="{A1C78396-E09D-4758-BF5F-89C0E1603916}"/>
    <cellStyle name="Normal 4 5 2 4 2 2" xfId="5707" xr:uid="{C59A0407-14BB-45EC-9FF5-CDFD6751D941}"/>
    <cellStyle name="Normal 4 5 2 4 3" xfId="4123" xr:uid="{A18A3FA2-A9BE-449B-8933-896D3AA114F8}"/>
    <cellStyle name="Normal 4 5 2 5" xfId="1747" xr:uid="{932F9585-2503-4E53-8356-9201E6B0C74B}"/>
    <cellStyle name="Normal 4 5 2 5 2" xfId="4915" xr:uid="{95928095-0773-4BD8-96E1-7A29152BBBD0}"/>
    <cellStyle name="Normal 4 5 2 6" xfId="3331" xr:uid="{96BA43E5-87F8-40DC-834A-3BC55ED8657A}"/>
    <cellStyle name="Normal 4 5 3" xfId="262" xr:uid="{0B9B764C-3FCD-4F4B-BF94-ECB0D0D50C82}"/>
    <cellStyle name="Normal 4 5 3 2" xfId="658" xr:uid="{FAAF3E65-17C0-417F-B3C1-BDC6DC700BAE}"/>
    <cellStyle name="Normal 4 5 3 2 2" xfId="1450" xr:uid="{4D06104F-88EF-4D1A-BF86-3A1572B10165}"/>
    <cellStyle name="Normal 4 5 3 2 2 2" xfId="3034" xr:uid="{EA5642E5-FF9F-4049-A53D-FA438334A97F}"/>
    <cellStyle name="Normal 4 5 3 2 2 2 2" xfId="6202" xr:uid="{9A2CD322-B12C-4CE8-9FA9-A7896195C797}"/>
    <cellStyle name="Normal 4 5 3 2 2 3" xfId="4618" xr:uid="{AF5FF4E6-1BA2-451C-871C-1356B8909DE2}"/>
    <cellStyle name="Normal 4 5 3 2 3" xfId="2242" xr:uid="{085C1F90-F775-46D9-A175-BBCE41696C45}"/>
    <cellStyle name="Normal 4 5 3 2 3 2" xfId="5410" xr:uid="{7505C3AF-8C03-4ADB-98CB-2BF6318BB346}"/>
    <cellStyle name="Normal 4 5 3 2 4" xfId="3826" xr:uid="{2BC6FA1E-8E63-42EE-8126-02AE17DF5D61}"/>
    <cellStyle name="Normal 4 5 3 3" xfId="1054" xr:uid="{A1093D85-5BDA-48A5-B73D-B0E9D6019E0E}"/>
    <cellStyle name="Normal 4 5 3 3 2" xfId="2638" xr:uid="{DECD7484-3ACB-4780-B7A1-108D21B55DA7}"/>
    <cellStyle name="Normal 4 5 3 3 2 2" xfId="5806" xr:uid="{87DCE519-30A3-4C56-9718-86A8C4C3713C}"/>
    <cellStyle name="Normal 4 5 3 3 3" xfId="4222" xr:uid="{971EFACB-81C7-48C3-B192-A4516572D344}"/>
    <cellStyle name="Normal 4 5 3 4" xfId="1846" xr:uid="{6667B228-F329-466C-93CB-70376654D176}"/>
    <cellStyle name="Normal 4 5 3 4 2" xfId="5014" xr:uid="{86A8C03D-349F-4B08-B576-F4F38AD109F4}"/>
    <cellStyle name="Normal 4 5 3 5" xfId="3430" xr:uid="{3379B595-101B-4124-B2FA-8DD287D16A32}"/>
    <cellStyle name="Normal 4 5 4" xfId="460" xr:uid="{BAFB7BB2-4719-43BA-9656-CF580712AC14}"/>
    <cellStyle name="Normal 4 5 4 2" xfId="1252" xr:uid="{F097BE40-AB00-400B-A163-56C1745B3D4A}"/>
    <cellStyle name="Normal 4 5 4 2 2" xfId="2836" xr:uid="{8F75E9B1-BA65-45C8-A5C3-8B6C1141A54D}"/>
    <cellStyle name="Normal 4 5 4 2 2 2" xfId="6004" xr:uid="{7FA4D35A-D24A-41A0-93EF-9CE0222BD34F}"/>
    <cellStyle name="Normal 4 5 4 2 3" xfId="4420" xr:uid="{D7A62A7C-955F-44B0-95CB-5FC9EEDE1183}"/>
    <cellStyle name="Normal 4 5 4 3" xfId="2044" xr:uid="{C692256A-71E6-4E99-AC96-33A455591DF6}"/>
    <cellStyle name="Normal 4 5 4 3 2" xfId="5212" xr:uid="{0B5F0D4E-6C3A-40FB-BD54-0F93C0C10DB0}"/>
    <cellStyle name="Normal 4 5 4 4" xfId="3628" xr:uid="{1EA38DF1-3887-4F7D-A786-6379002C5A76}"/>
    <cellStyle name="Normal 4 5 5" xfId="856" xr:uid="{867EF37A-08D8-43D4-89F0-E6B777D1AEA4}"/>
    <cellStyle name="Normal 4 5 5 2" xfId="2440" xr:uid="{BF49C314-4B0C-4D84-890D-C0E19B0C1C03}"/>
    <cellStyle name="Normal 4 5 5 2 2" xfId="5608" xr:uid="{1CA758AD-6FA2-4896-9E07-38B1A77EB517}"/>
    <cellStyle name="Normal 4 5 5 3" xfId="4024" xr:uid="{3EA692C4-3B61-4704-A905-F0A67D22181E}"/>
    <cellStyle name="Normal 4 5 6" xfId="1648" xr:uid="{1F7B6D1C-6EBD-4F0D-A0F6-D63919260C49}"/>
    <cellStyle name="Normal 4 5 6 2" xfId="4816" xr:uid="{066AB30F-14DF-4861-9E0D-FD00C623C8DC}"/>
    <cellStyle name="Normal 4 5 7" xfId="3232" xr:uid="{3D258EE9-7F2F-4BF0-AE50-3EE859BB50E3}"/>
    <cellStyle name="Normal 4 6" xfId="90" xr:uid="{00000000-0005-0000-0000-0000C1000000}"/>
    <cellStyle name="Normal 4 6 2" xfId="189" xr:uid="{00000000-0005-0000-0000-0000C2000000}"/>
    <cellStyle name="Normal 4 6 2 2" xfId="387" xr:uid="{2E22B953-E674-4376-9A24-2DF8B14C7758}"/>
    <cellStyle name="Normal 4 6 2 2 2" xfId="783" xr:uid="{D758EF28-C4D1-4B0A-8374-89D54379619A}"/>
    <cellStyle name="Normal 4 6 2 2 2 2" xfId="1575" xr:uid="{1F5AAFE4-7E35-495E-8EBE-770DC3B8F284}"/>
    <cellStyle name="Normal 4 6 2 2 2 2 2" xfId="3159" xr:uid="{1C6F9E82-4F55-4B78-B407-995399E45851}"/>
    <cellStyle name="Normal 4 6 2 2 2 2 2 2" xfId="6327" xr:uid="{58F0B4F5-82FF-42AC-B79C-AFC82C6B4BB4}"/>
    <cellStyle name="Normal 4 6 2 2 2 2 3" xfId="4743" xr:uid="{E09A8514-83C5-4A46-8262-C469974FA155}"/>
    <cellStyle name="Normal 4 6 2 2 2 3" xfId="2367" xr:uid="{338808B5-8332-4B25-8A4C-3417686F9435}"/>
    <cellStyle name="Normal 4 6 2 2 2 3 2" xfId="5535" xr:uid="{D22C5B0A-3DFF-415F-86B1-A88B6C31A12F}"/>
    <cellStyle name="Normal 4 6 2 2 2 4" xfId="3951" xr:uid="{FBCA3B74-E264-4060-A4DB-C6EA4BF1FC17}"/>
    <cellStyle name="Normal 4 6 2 2 3" xfId="1179" xr:uid="{93A292CB-3FED-4D25-A541-A76D11332210}"/>
    <cellStyle name="Normal 4 6 2 2 3 2" xfId="2763" xr:uid="{C68D0B31-4DE5-4BF2-8E77-C5234A3A1A06}"/>
    <cellStyle name="Normal 4 6 2 2 3 2 2" xfId="5931" xr:uid="{68E2EB88-5B01-4AF1-B0B5-432B9EB38280}"/>
    <cellStyle name="Normal 4 6 2 2 3 3" xfId="4347" xr:uid="{2CFB5B36-4367-441A-86EA-B8FA50CD9659}"/>
    <cellStyle name="Normal 4 6 2 2 4" xfId="1971" xr:uid="{D3DDB5D4-135A-4225-A671-C8C40A5292A9}"/>
    <cellStyle name="Normal 4 6 2 2 4 2" xfId="5139" xr:uid="{D80A3E29-83C2-4853-BA95-A97BD78F681D}"/>
    <cellStyle name="Normal 4 6 2 2 5" xfId="3555" xr:uid="{72377B1A-48C7-466F-AD20-000CB853EA6E}"/>
    <cellStyle name="Normal 4 6 2 3" xfId="585" xr:uid="{B18F83FE-467E-41C4-A857-B617D95FE292}"/>
    <cellStyle name="Normal 4 6 2 3 2" xfId="1377" xr:uid="{1E87BD17-D109-423E-B947-365D9C376E11}"/>
    <cellStyle name="Normal 4 6 2 3 2 2" xfId="2961" xr:uid="{707F5637-C554-44C4-88CD-823B95741BA6}"/>
    <cellStyle name="Normal 4 6 2 3 2 2 2" xfId="6129" xr:uid="{11AC716C-E381-463F-8D50-E1002C45F9A8}"/>
    <cellStyle name="Normal 4 6 2 3 2 3" xfId="4545" xr:uid="{9409549C-570F-4B6F-9D36-15021C09D8DA}"/>
    <cellStyle name="Normal 4 6 2 3 3" xfId="2169" xr:uid="{0848BF4C-7783-4EE6-B3C3-3F682316D52E}"/>
    <cellStyle name="Normal 4 6 2 3 3 2" xfId="5337" xr:uid="{909262D0-DEEA-4B61-ABA8-1B930226AC12}"/>
    <cellStyle name="Normal 4 6 2 3 4" xfId="3753" xr:uid="{B561F476-D98C-4B49-9815-1D896972E236}"/>
    <cellStyle name="Normal 4 6 2 4" xfId="981" xr:uid="{D40C4DAE-DC19-43AB-A973-0964ACDFA326}"/>
    <cellStyle name="Normal 4 6 2 4 2" xfId="2565" xr:uid="{BF18097C-0454-4D33-B25F-87BE51362EBE}"/>
    <cellStyle name="Normal 4 6 2 4 2 2" xfId="5733" xr:uid="{CF3EA6DA-8EAD-46B2-93D1-03659D1377AD}"/>
    <cellStyle name="Normal 4 6 2 4 3" xfId="4149" xr:uid="{F31EE28F-2668-4309-BEDE-C3DEEB8BB473}"/>
    <cellStyle name="Normal 4 6 2 5" xfId="1773" xr:uid="{5C6B844A-057B-4650-B986-FB42274DC6DD}"/>
    <cellStyle name="Normal 4 6 2 5 2" xfId="4941" xr:uid="{FBAB8E60-840F-452E-84A6-A3278C5327E5}"/>
    <cellStyle name="Normal 4 6 2 6" xfId="3357" xr:uid="{F7487EE5-C305-4EB7-B46C-34C02AAA8AB0}"/>
    <cellStyle name="Normal 4 6 3" xfId="288" xr:uid="{0F14FC2A-D3AC-423C-8DA9-EBD5D5502BCF}"/>
    <cellStyle name="Normal 4 6 3 2" xfId="684" xr:uid="{7E1C0665-3434-4D42-9278-BEA07790948C}"/>
    <cellStyle name="Normal 4 6 3 2 2" xfId="1476" xr:uid="{FBF591EA-ACF1-40D1-897A-5C007699A500}"/>
    <cellStyle name="Normal 4 6 3 2 2 2" xfId="3060" xr:uid="{76DF6340-B980-45EE-A3AE-8BA97D4B97D2}"/>
    <cellStyle name="Normal 4 6 3 2 2 2 2" xfId="6228" xr:uid="{717DF98C-7744-4436-B531-CD58F9109457}"/>
    <cellStyle name="Normal 4 6 3 2 2 3" xfId="4644" xr:uid="{555A0EB4-3891-45F2-8CE1-96816C452AA7}"/>
    <cellStyle name="Normal 4 6 3 2 3" xfId="2268" xr:uid="{8FB1CB2C-8BF5-43F2-8C4C-F64B50B66E47}"/>
    <cellStyle name="Normal 4 6 3 2 3 2" xfId="5436" xr:uid="{1A6537E3-D7AA-4A9B-9A1F-B6EBF97CDA32}"/>
    <cellStyle name="Normal 4 6 3 2 4" xfId="3852" xr:uid="{79FCC890-132F-49D1-9DC1-0D1FE91F7C9B}"/>
    <cellStyle name="Normal 4 6 3 3" xfId="1080" xr:uid="{78680DD8-ABD2-47E8-855E-0887B574D6F8}"/>
    <cellStyle name="Normal 4 6 3 3 2" xfId="2664" xr:uid="{E0D3B251-D581-49B6-963C-EDA3D83F7420}"/>
    <cellStyle name="Normal 4 6 3 3 2 2" xfId="5832" xr:uid="{196A4137-D258-49F7-8833-3B74AB3AC0A9}"/>
    <cellStyle name="Normal 4 6 3 3 3" xfId="4248" xr:uid="{7852C72B-1B7C-400B-91AE-06E8EF4DE431}"/>
    <cellStyle name="Normal 4 6 3 4" xfId="1872" xr:uid="{FD291DFF-687C-4DE5-ABCE-416B5686D02E}"/>
    <cellStyle name="Normal 4 6 3 4 2" xfId="5040" xr:uid="{07243982-A94B-48C3-82AA-35D866D39185}"/>
    <cellStyle name="Normal 4 6 3 5" xfId="3456" xr:uid="{C01CDF2C-35C9-4F23-995C-88DA8E348E8F}"/>
    <cellStyle name="Normal 4 6 4" xfId="486" xr:uid="{87D17442-5FFD-4E9C-BA48-7776E9CFD15B}"/>
    <cellStyle name="Normal 4 6 4 2" xfId="1278" xr:uid="{1FD2508A-8DD1-4B5F-9A18-66B47E1A0F1A}"/>
    <cellStyle name="Normal 4 6 4 2 2" xfId="2862" xr:uid="{6ECD8744-F781-43D1-8FB0-870A4135286F}"/>
    <cellStyle name="Normal 4 6 4 2 2 2" xfId="6030" xr:uid="{7EEECA52-6A6E-4E97-9DD1-CA318E0B9D8F}"/>
    <cellStyle name="Normal 4 6 4 2 3" xfId="4446" xr:uid="{E4E16662-77D2-4EF6-BCEE-01F4D7748F7E}"/>
    <cellStyle name="Normal 4 6 4 3" xfId="2070" xr:uid="{AA971F6A-B433-4AF0-8ECE-C8567AD76D24}"/>
    <cellStyle name="Normal 4 6 4 3 2" xfId="5238" xr:uid="{384865C6-686A-4E0F-A6E3-241CD4E3B35F}"/>
    <cellStyle name="Normal 4 6 4 4" xfId="3654" xr:uid="{97D33092-B4B3-43FA-9067-B44E5E05AEBF}"/>
    <cellStyle name="Normal 4 6 5" xfId="882" xr:uid="{FBDC31DD-3B9E-454E-B716-067F91240512}"/>
    <cellStyle name="Normal 4 6 5 2" xfId="2466" xr:uid="{30ABCA60-623F-4669-948C-D860ECD0962B}"/>
    <cellStyle name="Normal 4 6 5 2 2" xfId="5634" xr:uid="{F43DA850-0D4E-4314-A5A4-A331A78DBB77}"/>
    <cellStyle name="Normal 4 6 5 3" xfId="4050" xr:uid="{31A7F614-4852-4623-A3CB-8EE02B788344}"/>
    <cellStyle name="Normal 4 6 6" xfId="1674" xr:uid="{7FACA2C6-CD1F-4B8E-96C7-26F9FA72A821}"/>
    <cellStyle name="Normal 4 6 6 2" xfId="4842" xr:uid="{0FE49C49-C967-45B7-BE16-280FFE27BF82}"/>
    <cellStyle name="Normal 4 6 7" xfId="3258" xr:uid="{AC7507D3-025E-488D-8A68-BDFD8D4413BF}"/>
    <cellStyle name="Normal 4 7" xfId="114" xr:uid="{00000000-0005-0000-0000-0000C3000000}"/>
    <cellStyle name="Normal 4 7 2" xfId="312" xr:uid="{B6AC3676-E5FE-4825-B860-A4904D6A7F13}"/>
    <cellStyle name="Normal 4 7 2 2" xfId="708" xr:uid="{C185AC72-3524-4FB6-8EBB-B5B975910903}"/>
    <cellStyle name="Normal 4 7 2 2 2" xfId="1500" xr:uid="{03A342B2-BA2E-45BB-AF09-B7D2ACBA2420}"/>
    <cellStyle name="Normal 4 7 2 2 2 2" xfId="3084" xr:uid="{41BF87F2-982B-4D52-AECB-F725F3BC3409}"/>
    <cellStyle name="Normal 4 7 2 2 2 2 2" xfId="6252" xr:uid="{21B797B7-B323-48F2-A92D-70BA3C48E654}"/>
    <cellStyle name="Normal 4 7 2 2 2 3" xfId="4668" xr:uid="{AB75BABA-C57F-4051-AFD2-6BF2EC8F2C46}"/>
    <cellStyle name="Normal 4 7 2 2 3" xfId="2292" xr:uid="{E4227BEA-97C8-4637-A1AA-34E3AAA0E3F8}"/>
    <cellStyle name="Normal 4 7 2 2 3 2" xfId="5460" xr:uid="{C6FCCB7C-7185-4ED7-A0F5-A8E3B14B9F2F}"/>
    <cellStyle name="Normal 4 7 2 2 4" xfId="3876" xr:uid="{4FA2E1A9-BC61-48B4-819E-87390F8F2EDF}"/>
    <cellStyle name="Normal 4 7 2 3" xfId="1104" xr:uid="{9AFEB0F4-D8BA-48CF-9835-BC71976407DB}"/>
    <cellStyle name="Normal 4 7 2 3 2" xfId="2688" xr:uid="{52E67F1B-1F2D-4162-8E2F-F0E43633109F}"/>
    <cellStyle name="Normal 4 7 2 3 2 2" xfId="5856" xr:uid="{630D6500-A118-4811-9809-B50A2DE83317}"/>
    <cellStyle name="Normal 4 7 2 3 3" xfId="4272" xr:uid="{BA432B60-96F1-4CBC-AC41-895788D17F75}"/>
    <cellStyle name="Normal 4 7 2 4" xfId="1896" xr:uid="{354E6BE0-638D-465F-B170-2630683FAC35}"/>
    <cellStyle name="Normal 4 7 2 4 2" xfId="5064" xr:uid="{FCBE42ED-E219-4D2D-812F-4C2782C49CDC}"/>
    <cellStyle name="Normal 4 7 2 5" xfId="3480" xr:uid="{2CCBF907-F5F5-46DB-A45F-22CABD2B0D12}"/>
    <cellStyle name="Normal 4 7 3" xfId="510" xr:uid="{6AEC2A5F-15F5-4F5F-9E22-45791F75EB86}"/>
    <cellStyle name="Normal 4 7 3 2" xfId="1302" xr:uid="{B917620E-86FA-49E5-B6D8-E06648F0B951}"/>
    <cellStyle name="Normal 4 7 3 2 2" xfId="2886" xr:uid="{F9F28761-1574-4614-A1E3-884317896875}"/>
    <cellStyle name="Normal 4 7 3 2 2 2" xfId="6054" xr:uid="{CF5C6448-2518-48E4-8734-AEB993F881AD}"/>
    <cellStyle name="Normal 4 7 3 2 3" xfId="4470" xr:uid="{166560DF-4C4B-4294-A5A7-6C371A18E983}"/>
    <cellStyle name="Normal 4 7 3 3" xfId="2094" xr:uid="{44C0BAD6-B7DF-43CA-9048-66975464995E}"/>
    <cellStyle name="Normal 4 7 3 3 2" xfId="5262" xr:uid="{0D2E9E79-0D9A-4F8A-AEC1-61A7343F8658}"/>
    <cellStyle name="Normal 4 7 3 4" xfId="3678" xr:uid="{6ACE8315-74E4-43B1-9BE9-D1D64B1560AA}"/>
    <cellStyle name="Normal 4 7 4" xfId="906" xr:uid="{BF07305D-D335-442F-8AE1-873B831C9E04}"/>
    <cellStyle name="Normal 4 7 4 2" xfId="2490" xr:uid="{7FBECDF8-8FF7-41E0-9CA7-6AD9A9B0684B}"/>
    <cellStyle name="Normal 4 7 4 2 2" xfId="5658" xr:uid="{69D5D80B-CD8B-4B2F-8C16-0DE9755BD5DF}"/>
    <cellStyle name="Normal 4 7 4 3" xfId="4074" xr:uid="{ED8BC9AB-55E6-4C29-B164-436756148EBB}"/>
    <cellStyle name="Normal 4 7 5" xfId="1698" xr:uid="{50B4054E-6D46-49DE-ADFB-6A0932DA2157}"/>
    <cellStyle name="Normal 4 7 5 2" xfId="4866" xr:uid="{D9B68931-5050-45DF-BECE-B348B83B1408}"/>
    <cellStyle name="Normal 4 7 6" xfId="3282" xr:uid="{84A6F9FF-F8CA-45DF-987B-73D137908419}"/>
    <cellStyle name="Normal 4 8" xfId="213" xr:uid="{6E355E35-C778-4358-BD27-115D13BA0CAC}"/>
    <cellStyle name="Normal 4 8 2" xfId="609" xr:uid="{FAA89F3B-643D-4548-8258-D3FEDCD69D71}"/>
    <cellStyle name="Normal 4 8 2 2" xfId="1401" xr:uid="{B58F54A0-E7A8-41D3-A0A6-177255A22D68}"/>
    <cellStyle name="Normal 4 8 2 2 2" xfId="2985" xr:uid="{4517B7F8-072A-4857-8D98-E39C8ACCE5AE}"/>
    <cellStyle name="Normal 4 8 2 2 2 2" xfId="6153" xr:uid="{2CB6254D-7D04-4CBB-910F-A4DEBC119085}"/>
    <cellStyle name="Normal 4 8 2 2 3" xfId="4569" xr:uid="{64F2C1BF-D545-4730-9FAE-8E23CF6AED8B}"/>
    <cellStyle name="Normal 4 8 2 3" xfId="2193" xr:uid="{D7FF3D2A-C16D-4249-A4AB-6FADD87A5C8E}"/>
    <cellStyle name="Normal 4 8 2 3 2" xfId="5361" xr:uid="{2502477D-523F-4A0B-AC58-138034ECB7DE}"/>
    <cellStyle name="Normal 4 8 2 4" xfId="3777" xr:uid="{94D0501D-602B-40E9-AFA6-B06D718B2CCF}"/>
    <cellStyle name="Normal 4 8 3" xfId="1005" xr:uid="{3E4E7EEA-D819-47E3-87FE-E94EC505AEBE}"/>
    <cellStyle name="Normal 4 8 3 2" xfId="2589" xr:uid="{4EA000DC-F73B-461E-80CC-463AECD414AF}"/>
    <cellStyle name="Normal 4 8 3 2 2" xfId="5757" xr:uid="{5FE5CFE9-6E55-4B07-8149-9C17DF38F204}"/>
    <cellStyle name="Normal 4 8 3 3" xfId="4173" xr:uid="{A3F3645F-1084-4ED9-A808-DD4D6C9509A6}"/>
    <cellStyle name="Normal 4 8 4" xfId="1797" xr:uid="{36A479F4-B93D-43C6-96D9-6561F09FB789}"/>
    <cellStyle name="Normal 4 8 4 2" xfId="4965" xr:uid="{5FCF18EE-8F9D-4308-93F2-DB268E189AAE}"/>
    <cellStyle name="Normal 4 8 5" xfId="3381" xr:uid="{0A30C533-56CD-476B-BDC5-88EDCFA8CD0D}"/>
    <cellStyle name="Normal 4 9" xfId="411" xr:uid="{EDD8A8ED-CB64-43CA-A4B4-0B724BA657B3}"/>
    <cellStyle name="Normal 4 9 2" xfId="1203" xr:uid="{027B80BD-E3A5-4515-8F56-023F310851A3}"/>
    <cellStyle name="Normal 4 9 2 2" xfId="2787" xr:uid="{6269725A-C449-4759-B2A9-32261D3864C6}"/>
    <cellStyle name="Normal 4 9 2 2 2" xfId="5955" xr:uid="{47D1BEA7-EDB4-460E-92C1-71043C6E3692}"/>
    <cellStyle name="Normal 4 9 2 3" xfId="4371" xr:uid="{98AF87D5-5E14-4D70-AFBE-D9E36D64893E}"/>
    <cellStyle name="Normal 4 9 3" xfId="1995" xr:uid="{1CCD1BA7-5E03-4A6D-9DB9-5E6747981E8B}"/>
    <cellStyle name="Normal 4 9 3 2" xfId="5163" xr:uid="{0550146F-D7B5-4020-97BE-ACDB04248753}"/>
    <cellStyle name="Normal 4 9 4" xfId="3579" xr:uid="{0D68DFC0-84CE-4B94-A735-02DD70C67715}"/>
    <cellStyle name="Normal 5" xfId="2" xr:uid="{00000000-0005-0000-0000-0000C4000000}"/>
    <cellStyle name="Normal 5 2" xfId="17" xr:uid="{00000000-0005-0000-0000-0000C5000000}"/>
    <cellStyle name="Normal 5 2 2" xfId="120" xr:uid="{00000000-0005-0000-0000-0000C6000000}"/>
    <cellStyle name="Normal 5 2 2 2" xfId="318" xr:uid="{01BE7CE3-F270-4435-955D-67D187B9FEBD}"/>
    <cellStyle name="Normal 5 2 2 2 2" xfId="714" xr:uid="{AD192A1A-6A61-4103-9B87-34A5483741E4}"/>
    <cellStyle name="Normal 5 2 2 2 2 2" xfId="1506" xr:uid="{F89468F5-E295-4C5D-9785-E76E525D3B61}"/>
    <cellStyle name="Normal 5 2 2 2 2 2 2" xfId="3090" xr:uid="{7C05333C-21A8-42E6-9604-3CB83BC9A4A4}"/>
    <cellStyle name="Normal 5 2 2 2 2 2 2 2" xfId="6258" xr:uid="{B7380F8C-6A90-42D5-AB31-BBC2CC61957B}"/>
    <cellStyle name="Normal 5 2 2 2 2 2 3" xfId="4674" xr:uid="{44FC030C-032C-4979-AD68-8304DB655344}"/>
    <cellStyle name="Normal 5 2 2 2 2 3" xfId="2298" xr:uid="{5505643E-4059-403E-A5C1-D77B504AD76C}"/>
    <cellStyle name="Normal 5 2 2 2 2 3 2" xfId="5466" xr:uid="{1DEEF4DD-AA06-4334-8545-EEE5F87054D3}"/>
    <cellStyle name="Normal 5 2 2 2 2 4" xfId="3882" xr:uid="{4D8E49C6-CB05-47E2-A2C0-B5F0D4E14D9F}"/>
    <cellStyle name="Normal 5 2 2 2 3" xfId="1110" xr:uid="{B42DB2E7-37CA-450C-A14E-5F9FEF012FFB}"/>
    <cellStyle name="Normal 5 2 2 2 3 2" xfId="2694" xr:uid="{123EF7C2-1ACD-4D38-87E1-BFF5D3057C45}"/>
    <cellStyle name="Normal 5 2 2 2 3 2 2" xfId="5862" xr:uid="{AC1E47B4-1E48-4376-8506-8C9A5E9F2469}"/>
    <cellStyle name="Normal 5 2 2 2 3 3" xfId="4278" xr:uid="{04413C18-3662-4666-BA0B-4592A733DA0C}"/>
    <cellStyle name="Normal 5 2 2 2 4" xfId="1902" xr:uid="{AB7F9B8A-C5C6-4119-A7A4-51E6F8C37077}"/>
    <cellStyle name="Normal 5 2 2 2 4 2" xfId="5070" xr:uid="{E3927F78-CB07-4B3A-B937-CA8CFD4B8B3B}"/>
    <cellStyle name="Normal 5 2 2 2 5" xfId="3486" xr:uid="{EF785CC4-F7D8-4B33-B5B4-41ECF7DECBC6}"/>
    <cellStyle name="Normal 5 2 2 3" xfId="516" xr:uid="{71C18247-B1A9-4086-872C-5912D50C55DF}"/>
    <cellStyle name="Normal 5 2 2 3 2" xfId="1308" xr:uid="{6847C564-AE68-4990-906E-BCC86787ABA6}"/>
    <cellStyle name="Normal 5 2 2 3 2 2" xfId="2892" xr:uid="{F222475B-9D89-4452-A625-B91F66D36EAD}"/>
    <cellStyle name="Normal 5 2 2 3 2 2 2" xfId="6060" xr:uid="{466F96FB-EB09-41EB-8035-D2FD927804D4}"/>
    <cellStyle name="Normal 5 2 2 3 2 3" xfId="4476" xr:uid="{211B3ED2-BB0C-4626-8436-F8240EDA88DE}"/>
    <cellStyle name="Normal 5 2 2 3 3" xfId="2100" xr:uid="{18419382-2A08-4A79-86D3-64CBA3766EDF}"/>
    <cellStyle name="Normal 5 2 2 3 3 2" xfId="5268" xr:uid="{7A788169-C61C-4B8D-98C4-E0250517A605}"/>
    <cellStyle name="Normal 5 2 2 3 4" xfId="3684" xr:uid="{4C09D8BA-D9C3-45AB-8C40-5C9EC80D10EA}"/>
    <cellStyle name="Normal 5 2 2 4" xfId="912" xr:uid="{2502BF6C-5B76-4D44-A69E-FCE52A7A361C}"/>
    <cellStyle name="Normal 5 2 2 4 2" xfId="2496" xr:uid="{A007E4ED-0E18-4F75-A012-D14A07DE0F44}"/>
    <cellStyle name="Normal 5 2 2 4 2 2" xfId="5664" xr:uid="{C6FFABA8-1792-481E-9B31-5C541506F304}"/>
    <cellStyle name="Normal 5 2 2 4 3" xfId="4080" xr:uid="{244D1CA3-F307-426F-B832-C10D66AC2AC4}"/>
    <cellStyle name="Normal 5 2 2 5" xfId="1704" xr:uid="{E48980A1-1CDA-46F8-97AD-3F502B265D08}"/>
    <cellStyle name="Normal 5 2 2 5 2" xfId="4872" xr:uid="{97F95FC2-0FBA-43B2-B862-FAE05423C525}"/>
    <cellStyle name="Normal 5 2 2 6" xfId="3288" xr:uid="{0F48BE1E-8A87-44FB-B7A6-38450DAC99C0}"/>
    <cellStyle name="Normal 5 2 3" xfId="219" xr:uid="{BC96B7F7-85B6-4258-B89A-19F32B134E6A}"/>
    <cellStyle name="Normal 5 2 3 2" xfId="615" xr:uid="{413D3529-3DAE-4320-B8E3-430569BEADC3}"/>
    <cellStyle name="Normal 5 2 3 2 2" xfId="1407" xr:uid="{A8B8365E-4900-4FD2-88F8-CD211FF06841}"/>
    <cellStyle name="Normal 5 2 3 2 2 2" xfId="2991" xr:uid="{71BC1E2B-B286-4D1D-82D1-32FA2F5E21C3}"/>
    <cellStyle name="Normal 5 2 3 2 2 2 2" xfId="6159" xr:uid="{35BE79BF-2D64-4B50-8814-EC9629C92D74}"/>
    <cellStyle name="Normal 5 2 3 2 2 3" xfId="4575" xr:uid="{888FEB51-4D6D-4070-9FD1-564EE2239404}"/>
    <cellStyle name="Normal 5 2 3 2 3" xfId="2199" xr:uid="{86018BD0-66B0-4BF1-BA2E-A599934A421B}"/>
    <cellStyle name="Normal 5 2 3 2 3 2" xfId="5367" xr:uid="{8E000F74-558A-46F9-A8AA-49F1F0DDEAD2}"/>
    <cellStyle name="Normal 5 2 3 2 4" xfId="3783" xr:uid="{207B1BE7-D48B-4A8B-AFCB-207C4FCF8F02}"/>
    <cellStyle name="Normal 5 2 3 3" xfId="1011" xr:uid="{D984D914-0E74-4FE5-8877-A62C30174E3B}"/>
    <cellStyle name="Normal 5 2 3 3 2" xfId="2595" xr:uid="{746E2DC6-2E09-41EE-99C8-BBA7C04D8C06}"/>
    <cellStyle name="Normal 5 2 3 3 2 2" xfId="5763" xr:uid="{4A1B3949-C609-4D70-A38A-E272DD175DBB}"/>
    <cellStyle name="Normal 5 2 3 3 3" xfId="4179" xr:uid="{522014BB-D269-4F93-992C-0CA933DE9497}"/>
    <cellStyle name="Normal 5 2 3 4" xfId="1803" xr:uid="{07FEAEF4-98BA-4D73-B942-4346F21553E8}"/>
    <cellStyle name="Normal 5 2 3 4 2" xfId="4971" xr:uid="{7D8EE7C1-245A-4064-93C4-347650704A3F}"/>
    <cellStyle name="Normal 5 2 3 5" xfId="3387" xr:uid="{610380C7-258E-4F36-ABD9-795FB00CBA32}"/>
    <cellStyle name="Normal 5 2 4" xfId="417" xr:uid="{8A8323FE-2B86-4A0A-B89F-1C038414163C}"/>
    <cellStyle name="Normal 5 2 4 2" xfId="1209" xr:uid="{63CB4F09-E9B8-4B67-9FE6-358FC0378F96}"/>
    <cellStyle name="Normal 5 2 4 2 2" xfId="2793" xr:uid="{27CE2FEA-7C14-4678-A546-7241C191C079}"/>
    <cellStyle name="Normal 5 2 4 2 2 2" xfId="5961" xr:uid="{A69957B2-4110-4604-A23F-4A2639D178FF}"/>
    <cellStyle name="Normal 5 2 4 2 3" xfId="4377" xr:uid="{673CF69A-D9B8-42B9-9BE5-078C4C345B9B}"/>
    <cellStyle name="Normal 5 2 4 3" xfId="2001" xr:uid="{3639767B-753D-490D-8C58-F0CE228C2450}"/>
    <cellStyle name="Normal 5 2 4 3 2" xfId="5169" xr:uid="{7BAB9626-8430-41D3-89DB-A8E5A804C965}"/>
    <cellStyle name="Normal 5 2 4 4" xfId="3585" xr:uid="{9E437227-CF9D-42C7-A4F5-F3A720CE86C0}"/>
    <cellStyle name="Normal 5 2 5" xfId="813" xr:uid="{E3C1F47A-004C-4ADA-A784-9D637BEEA576}"/>
    <cellStyle name="Normal 5 2 5 2" xfId="2397" xr:uid="{A9D58EB7-7BC8-4660-9C59-700E89639FDD}"/>
    <cellStyle name="Normal 5 2 5 2 2" xfId="5565" xr:uid="{D9FE097A-54B0-4245-B0A8-27E0AEE1044E}"/>
    <cellStyle name="Normal 5 2 5 3" xfId="3981" xr:uid="{8E252886-DB38-44DF-B07A-A23B942CB833}"/>
    <cellStyle name="Normal 5 2 6" xfId="1605" xr:uid="{41C47BD3-7A2F-4C8D-A296-B7C2738FA60F}"/>
    <cellStyle name="Normal 5 2 6 2" xfId="4773" xr:uid="{EABF7B13-D3BB-4398-B55C-012E31333671}"/>
    <cellStyle name="Normal 5 2 7" xfId="3189" xr:uid="{A39530D2-FF8A-4495-8575-648FDA218532}"/>
    <cellStyle name="Normal 5 3" xfId="41" xr:uid="{00000000-0005-0000-0000-0000C7000000}"/>
    <cellStyle name="Normal 5 3 2" xfId="140" xr:uid="{00000000-0005-0000-0000-0000C8000000}"/>
    <cellStyle name="Normal 5 3 2 2" xfId="338" xr:uid="{AC4B2833-05E2-43C3-9A74-7E9FBF6A956F}"/>
    <cellStyle name="Normal 5 3 2 2 2" xfId="734" xr:uid="{F2DAD7D4-352F-40DB-B447-D48DCF42D9A3}"/>
    <cellStyle name="Normal 5 3 2 2 2 2" xfId="1526" xr:uid="{EEEE80BA-4A33-48FF-9E4D-301984902939}"/>
    <cellStyle name="Normal 5 3 2 2 2 2 2" xfId="3110" xr:uid="{38592F6D-F003-4E7E-AD70-2E099D5EC939}"/>
    <cellStyle name="Normal 5 3 2 2 2 2 2 2" xfId="6278" xr:uid="{2C0D506C-2FCB-40B1-AB55-C2461DDEF4DF}"/>
    <cellStyle name="Normal 5 3 2 2 2 2 3" xfId="4694" xr:uid="{F26B2A14-E1CD-4F7F-9702-5FB8D0EA6166}"/>
    <cellStyle name="Normal 5 3 2 2 2 3" xfId="2318" xr:uid="{DE867C7C-05C2-4373-805D-F97E1EB3A910}"/>
    <cellStyle name="Normal 5 3 2 2 2 3 2" xfId="5486" xr:uid="{C14D2959-89D0-49D5-AA9D-FE94191F05F7}"/>
    <cellStyle name="Normal 5 3 2 2 2 4" xfId="3902" xr:uid="{96A9B05D-2742-4F6C-B8F5-DE2BB664D14F}"/>
    <cellStyle name="Normal 5 3 2 2 3" xfId="1130" xr:uid="{691E6A44-397A-473F-A417-5058D256A9AC}"/>
    <cellStyle name="Normal 5 3 2 2 3 2" xfId="2714" xr:uid="{49038E04-019E-42C8-AC70-170A920EA602}"/>
    <cellStyle name="Normal 5 3 2 2 3 2 2" xfId="5882" xr:uid="{BCA30CCB-FBB2-4D3E-BD55-DB8170332534}"/>
    <cellStyle name="Normal 5 3 2 2 3 3" xfId="4298" xr:uid="{A036CCD7-5335-44C3-B81D-29909E330C19}"/>
    <cellStyle name="Normal 5 3 2 2 4" xfId="1922" xr:uid="{4DB77439-DACE-4BBE-B32A-2C75B007BD49}"/>
    <cellStyle name="Normal 5 3 2 2 4 2" xfId="5090" xr:uid="{A408398C-8F8B-4C8F-94FE-CC8C3F5A69C6}"/>
    <cellStyle name="Normal 5 3 2 2 5" xfId="3506" xr:uid="{519E6D76-8D4B-48B4-8CA7-E14576889F46}"/>
    <cellStyle name="Normal 5 3 2 3" xfId="536" xr:uid="{4F5EB7D5-EA8F-4AA2-ACCE-0EF414E745E5}"/>
    <cellStyle name="Normal 5 3 2 3 2" xfId="1328" xr:uid="{EE2C6D53-84D7-49EE-B5AE-C362A58B979B}"/>
    <cellStyle name="Normal 5 3 2 3 2 2" xfId="2912" xr:uid="{E9954385-0CE8-4FB1-956C-920799814AE9}"/>
    <cellStyle name="Normal 5 3 2 3 2 2 2" xfId="6080" xr:uid="{12254B23-8B26-4D00-8BEB-7DE89A1A86EB}"/>
    <cellStyle name="Normal 5 3 2 3 2 3" xfId="4496" xr:uid="{80571B0C-6D89-439D-931C-4F21EA7CF9EF}"/>
    <cellStyle name="Normal 5 3 2 3 3" xfId="2120" xr:uid="{523D6F7A-529A-4329-B0A4-1E43F02C957C}"/>
    <cellStyle name="Normal 5 3 2 3 3 2" xfId="5288" xr:uid="{36E0B7FE-C5BA-47DF-B906-471A0684DA73}"/>
    <cellStyle name="Normal 5 3 2 3 4" xfId="3704" xr:uid="{A953F443-0B8E-445E-8FA4-3AA64A546146}"/>
    <cellStyle name="Normal 5 3 2 4" xfId="932" xr:uid="{775C4440-E732-4164-9C6A-61CE8C984CF6}"/>
    <cellStyle name="Normal 5 3 2 4 2" xfId="2516" xr:uid="{07991745-B51B-43C3-B997-5F2CD4691550}"/>
    <cellStyle name="Normal 5 3 2 4 2 2" xfId="5684" xr:uid="{B0A39788-18CD-47D6-9573-7E76F83E9F01}"/>
    <cellStyle name="Normal 5 3 2 4 3" xfId="4100" xr:uid="{DBE46027-1169-4B9B-90C6-732CA84F81C2}"/>
    <cellStyle name="Normal 5 3 2 5" xfId="1724" xr:uid="{004F8030-2AF8-4A45-97FF-00E0EC61C9C6}"/>
    <cellStyle name="Normal 5 3 2 5 2" xfId="4892" xr:uid="{6E4E9DA1-B15C-414B-B20D-F1088B90CD5F}"/>
    <cellStyle name="Normal 5 3 2 6" xfId="3308" xr:uid="{A8B9C976-2327-4AC0-83C0-23909158050E}"/>
    <cellStyle name="Normal 5 3 3" xfId="239" xr:uid="{F82A5146-9308-4C73-898D-9B8365633300}"/>
    <cellStyle name="Normal 5 3 3 2" xfId="635" xr:uid="{04E40368-4826-4D98-ACF4-BCAB608B539C}"/>
    <cellStyle name="Normal 5 3 3 2 2" xfId="1427" xr:uid="{9B5E6ECF-6DD9-4181-97D3-284FD0AE916F}"/>
    <cellStyle name="Normal 5 3 3 2 2 2" xfId="3011" xr:uid="{1891B6FF-E128-4E81-AF07-FCF537F41575}"/>
    <cellStyle name="Normal 5 3 3 2 2 2 2" xfId="6179" xr:uid="{338234BA-3571-4B70-874F-98EB9AEF6AB0}"/>
    <cellStyle name="Normal 5 3 3 2 2 3" xfId="4595" xr:uid="{2BE540B0-3E04-40FE-9571-4CF3BE647D1E}"/>
    <cellStyle name="Normal 5 3 3 2 3" xfId="2219" xr:uid="{A4C9ED6A-22DA-4175-9DA8-1943DEEF5C8C}"/>
    <cellStyle name="Normal 5 3 3 2 3 2" xfId="5387" xr:uid="{B9B22D18-CB1E-4E87-ACBC-1978B659D4EB}"/>
    <cellStyle name="Normal 5 3 3 2 4" xfId="3803" xr:uid="{5FC4D88E-1F47-4581-BFBF-9560D17346C7}"/>
    <cellStyle name="Normal 5 3 3 3" xfId="1031" xr:uid="{DA9CEB16-93E9-4D98-80CA-F30FBF30B229}"/>
    <cellStyle name="Normal 5 3 3 3 2" xfId="2615" xr:uid="{3F23668C-C890-466C-A746-86906B4A7DF5}"/>
    <cellStyle name="Normal 5 3 3 3 2 2" xfId="5783" xr:uid="{81FDEDD2-EBFD-478E-8104-DA79CA5482E3}"/>
    <cellStyle name="Normal 5 3 3 3 3" xfId="4199" xr:uid="{C8254655-8738-4F86-B8A1-4E1F29ABED8C}"/>
    <cellStyle name="Normal 5 3 3 4" xfId="1823" xr:uid="{B27C1465-0FB3-4AD3-9200-682F36ED0CA8}"/>
    <cellStyle name="Normal 5 3 3 4 2" xfId="4991" xr:uid="{FCA04DEB-73D8-49BB-9E79-830D4D4051D9}"/>
    <cellStyle name="Normal 5 3 3 5" xfId="3407" xr:uid="{2ACF452C-D5FE-45EE-94FB-9C592323A3D9}"/>
    <cellStyle name="Normal 5 3 4" xfId="437" xr:uid="{B89792FE-CD45-405F-9A73-38BCAD0B37EE}"/>
    <cellStyle name="Normal 5 3 4 2" xfId="1229" xr:uid="{B9B50F26-5C9F-4BDD-844D-772A7A17ED2F}"/>
    <cellStyle name="Normal 5 3 4 2 2" xfId="2813" xr:uid="{4C20CD8A-89E9-45D2-B8D0-B269906E7F26}"/>
    <cellStyle name="Normal 5 3 4 2 2 2" xfId="5981" xr:uid="{D196FFBB-BC92-4E0F-9390-BAE47BE24611}"/>
    <cellStyle name="Normal 5 3 4 2 3" xfId="4397" xr:uid="{DB0A8054-CBE2-40B5-B159-AF0BF5E734E2}"/>
    <cellStyle name="Normal 5 3 4 3" xfId="2021" xr:uid="{C235F217-A96B-4FBD-9DB2-73489EBFDD16}"/>
    <cellStyle name="Normal 5 3 4 3 2" xfId="5189" xr:uid="{218F6ECE-DB52-46A8-9553-654EC9D4A7C8}"/>
    <cellStyle name="Normal 5 3 4 4" xfId="3605" xr:uid="{1FA846EB-E462-42A8-B93F-7D2C2BA93FAA}"/>
    <cellStyle name="Normal 5 3 5" xfId="833" xr:uid="{CB26C22C-2B46-4224-81B0-7AA0EA861E5B}"/>
    <cellStyle name="Normal 5 3 5 2" xfId="2417" xr:uid="{8D609DB6-656C-4EF3-A999-32492A8D1F01}"/>
    <cellStyle name="Normal 5 3 5 2 2" xfId="5585" xr:uid="{80BE1EA4-6C54-4AF3-BC16-6D68D7DB4004}"/>
    <cellStyle name="Normal 5 3 5 3" xfId="4001" xr:uid="{F77194DD-4D00-4C8B-A0A3-82D8A8BFB51A}"/>
    <cellStyle name="Normal 5 3 6" xfId="1625" xr:uid="{A483B71F-D726-4209-B9B9-3849E4CA0077}"/>
    <cellStyle name="Normal 5 3 6 2" xfId="4793" xr:uid="{97736F69-05E8-4B16-B71D-DF4F5474D44B}"/>
    <cellStyle name="Normal 5 3 7" xfId="3209" xr:uid="{2F292E26-0168-4DB7-B406-475B78865780}"/>
    <cellStyle name="Normal 5 4" xfId="61" xr:uid="{00000000-0005-0000-0000-0000C9000000}"/>
    <cellStyle name="Normal 5 4 2" xfId="160" xr:uid="{00000000-0005-0000-0000-0000CA000000}"/>
    <cellStyle name="Normal 5 4 2 2" xfId="358" xr:uid="{8FE4CE7C-342F-44F5-9052-68EA37CE4B0E}"/>
    <cellStyle name="Normal 5 4 2 2 2" xfId="754" xr:uid="{57623A2C-058A-4DC3-A0E1-38E1B307918C}"/>
    <cellStyle name="Normal 5 4 2 2 2 2" xfId="1546" xr:uid="{FB535AA3-CDED-47AB-A351-8E44C870FDE3}"/>
    <cellStyle name="Normal 5 4 2 2 2 2 2" xfId="3130" xr:uid="{B1EDFE5A-5232-45AF-8A6B-F9AD2F92D48D}"/>
    <cellStyle name="Normal 5 4 2 2 2 2 2 2" xfId="6298" xr:uid="{C134A0DA-649D-4623-A093-7CAE0ABF0E40}"/>
    <cellStyle name="Normal 5 4 2 2 2 2 3" xfId="4714" xr:uid="{F0011CD5-9479-4776-AB8F-ECA0620779BB}"/>
    <cellStyle name="Normal 5 4 2 2 2 3" xfId="2338" xr:uid="{AAAE8CA3-F5CD-4A78-BC8B-01E1516F31D9}"/>
    <cellStyle name="Normal 5 4 2 2 2 3 2" xfId="5506" xr:uid="{59DE6959-37F9-45DE-AD74-C9A18AF5FFEC}"/>
    <cellStyle name="Normal 5 4 2 2 2 4" xfId="3922" xr:uid="{973BDB07-59EA-4A95-95F0-65AC4132DA84}"/>
    <cellStyle name="Normal 5 4 2 2 3" xfId="1150" xr:uid="{B04B3CDA-B29C-40B8-BDCE-76E3850F9754}"/>
    <cellStyle name="Normal 5 4 2 2 3 2" xfId="2734" xr:uid="{7A308E1A-4619-4476-B54D-78FA3EA943BC}"/>
    <cellStyle name="Normal 5 4 2 2 3 2 2" xfId="5902" xr:uid="{93B588B6-20F6-40B2-9F9B-3F8F852A64C6}"/>
    <cellStyle name="Normal 5 4 2 2 3 3" xfId="4318" xr:uid="{74BC342A-17D0-4A81-8023-AB88CAFFFDA4}"/>
    <cellStyle name="Normal 5 4 2 2 4" xfId="1942" xr:uid="{853D42EF-08D9-48A2-9ADE-65CE2666DA64}"/>
    <cellStyle name="Normal 5 4 2 2 4 2" xfId="5110" xr:uid="{B156F8C1-0849-44AF-8384-2EF2DA4A77E8}"/>
    <cellStyle name="Normal 5 4 2 2 5" xfId="3526" xr:uid="{2E9D457E-217C-4792-A1A2-119567A021F8}"/>
    <cellStyle name="Normal 5 4 2 3" xfId="556" xr:uid="{A03F5D04-28A3-421F-A129-C7CC0691534C}"/>
    <cellStyle name="Normal 5 4 2 3 2" xfId="1348" xr:uid="{2F483F7C-D0BF-4058-B9A2-0BE7DD71591B}"/>
    <cellStyle name="Normal 5 4 2 3 2 2" xfId="2932" xr:uid="{F9224A70-BCF7-4D34-8DCD-FACC3AC7FC92}"/>
    <cellStyle name="Normal 5 4 2 3 2 2 2" xfId="6100" xr:uid="{4398F2E5-82BD-4BB9-B076-CF989A4C515C}"/>
    <cellStyle name="Normal 5 4 2 3 2 3" xfId="4516" xr:uid="{BAB2C5EB-3CB5-4F89-B468-0124E96CDDF2}"/>
    <cellStyle name="Normal 5 4 2 3 3" xfId="2140" xr:uid="{5631BEDF-E539-4F18-BE3C-899688E5C663}"/>
    <cellStyle name="Normal 5 4 2 3 3 2" xfId="5308" xr:uid="{2D78F020-0DA5-4076-AC01-2C0E4B68E90D}"/>
    <cellStyle name="Normal 5 4 2 3 4" xfId="3724" xr:uid="{A645E6FF-B3D1-4814-974C-A2CCAC4A92AA}"/>
    <cellStyle name="Normal 5 4 2 4" xfId="952" xr:uid="{2D745954-55A6-4CFE-9AB0-6B0D54E5A237}"/>
    <cellStyle name="Normal 5 4 2 4 2" xfId="2536" xr:uid="{F3C1E8BC-7A18-4C0D-A9D5-5D1AB5D6C5AB}"/>
    <cellStyle name="Normal 5 4 2 4 2 2" xfId="5704" xr:uid="{B1F381DB-9F26-460F-8F5A-4F13F646F4D4}"/>
    <cellStyle name="Normal 5 4 2 4 3" xfId="4120" xr:uid="{247CD460-8C2E-41BB-9D19-7DB69891F84E}"/>
    <cellStyle name="Normal 5 4 2 5" xfId="1744" xr:uid="{9BC65686-A3E9-4D2D-A9F7-C50047A15238}"/>
    <cellStyle name="Normal 5 4 2 5 2" xfId="4912" xr:uid="{E16AA80C-4605-4374-9775-B8003A8C3FFB}"/>
    <cellStyle name="Normal 5 4 2 6" xfId="3328" xr:uid="{ED62BBA5-6971-487B-B052-1D3F210AC86C}"/>
    <cellStyle name="Normal 5 4 3" xfId="259" xr:uid="{7A5D2CC7-8FC1-49D0-A3C4-994C536E3291}"/>
    <cellStyle name="Normal 5 4 3 2" xfId="655" xr:uid="{D0F4C17C-ACFC-42CB-9ED5-F6C20C75EA06}"/>
    <cellStyle name="Normal 5 4 3 2 2" xfId="1447" xr:uid="{5A44074D-B2DE-4CAD-85C0-B2CDAF0729D1}"/>
    <cellStyle name="Normal 5 4 3 2 2 2" xfId="3031" xr:uid="{0C4DADF9-00BB-46D2-8144-1D2880187A9C}"/>
    <cellStyle name="Normal 5 4 3 2 2 2 2" xfId="6199" xr:uid="{3C2E8E27-49DC-4FD9-AA82-E6CEA5ECB5F9}"/>
    <cellStyle name="Normal 5 4 3 2 2 3" xfId="4615" xr:uid="{EC7CCB33-00EA-44DF-8B22-37EA4BCF3B12}"/>
    <cellStyle name="Normal 5 4 3 2 3" xfId="2239" xr:uid="{E86933D4-EE6C-46A8-AF20-CB66584280BA}"/>
    <cellStyle name="Normal 5 4 3 2 3 2" xfId="5407" xr:uid="{E6EBE41B-3FB1-4CC7-9934-E2B608C9F0FB}"/>
    <cellStyle name="Normal 5 4 3 2 4" xfId="3823" xr:uid="{515F03FE-C2A8-45A0-BC0F-033034190142}"/>
    <cellStyle name="Normal 5 4 3 3" xfId="1051" xr:uid="{274E5170-8E4B-47A7-A044-5C385F71C28A}"/>
    <cellStyle name="Normal 5 4 3 3 2" xfId="2635" xr:uid="{A4CDF685-98E6-4AB2-A27C-9525ACA447A7}"/>
    <cellStyle name="Normal 5 4 3 3 2 2" xfId="5803" xr:uid="{DCB4EF26-9FDF-4621-A518-FD5A6EB9AE82}"/>
    <cellStyle name="Normal 5 4 3 3 3" xfId="4219" xr:uid="{3BB6C028-E35A-4A70-852F-C463C032620A}"/>
    <cellStyle name="Normal 5 4 3 4" xfId="1843" xr:uid="{337C88D8-DAED-464B-825B-2D6079818AF6}"/>
    <cellStyle name="Normal 5 4 3 4 2" xfId="5011" xr:uid="{25CFE6F5-F7B8-490C-AA31-251BAEAA3D76}"/>
    <cellStyle name="Normal 5 4 3 5" xfId="3427" xr:uid="{2EE43C23-308B-4FDB-B492-CC71C83E7381}"/>
    <cellStyle name="Normal 5 4 4" xfId="457" xr:uid="{08A096F0-6B7D-455D-84BC-9FDCC46ACFAA}"/>
    <cellStyle name="Normal 5 4 4 2" xfId="1249" xr:uid="{B3905B68-CB18-47ED-BA84-8CFAE81A7FE2}"/>
    <cellStyle name="Normal 5 4 4 2 2" xfId="2833" xr:uid="{E655D2A6-92BB-4AD5-83A3-C2549C9C760D}"/>
    <cellStyle name="Normal 5 4 4 2 2 2" xfId="6001" xr:uid="{BF775684-F99C-42D6-9AC1-E5AECD6A8E06}"/>
    <cellStyle name="Normal 5 4 4 2 3" xfId="4417" xr:uid="{55F4AC55-7A18-43E4-AC6D-68733DBD3515}"/>
    <cellStyle name="Normal 5 4 4 3" xfId="2041" xr:uid="{3120BD57-BAD9-486B-A795-99420C44F64D}"/>
    <cellStyle name="Normal 5 4 4 3 2" xfId="5209" xr:uid="{9EC7F1BD-66BC-430D-978C-E9A34E7E25D4}"/>
    <cellStyle name="Normal 5 4 4 4" xfId="3625" xr:uid="{12B8E340-356F-4949-9AF8-CE5154F5BA32}"/>
    <cellStyle name="Normal 5 4 5" xfId="853" xr:uid="{458F525E-A470-42A4-A91F-C264AD4D147A}"/>
    <cellStyle name="Normal 5 4 5 2" xfId="2437" xr:uid="{994A40A8-1848-49DB-85E7-3D03A185067D}"/>
    <cellStyle name="Normal 5 4 5 2 2" xfId="5605" xr:uid="{9DCD9828-F4BF-42E9-9958-DD9D92D1688A}"/>
    <cellStyle name="Normal 5 4 5 3" xfId="4021" xr:uid="{C1F26256-9381-44E3-AD34-7159833342ED}"/>
    <cellStyle name="Normal 5 4 6" xfId="1645" xr:uid="{764BF715-D0F0-44E8-A5CA-F087513634CD}"/>
    <cellStyle name="Normal 5 4 6 2" xfId="4813" xr:uid="{95A01F57-C462-4115-BC4A-EE5C084B36CD}"/>
    <cellStyle name="Normal 5 4 7" xfId="3229" xr:uid="{B4BE3012-EB7B-4856-9D15-6E02A1B65834}"/>
    <cellStyle name="Normal 5 5" xfId="87" xr:uid="{00000000-0005-0000-0000-0000CB000000}"/>
    <cellStyle name="Normal 5 5 2" xfId="186" xr:uid="{00000000-0005-0000-0000-0000CC000000}"/>
    <cellStyle name="Normal 5 5 2 2" xfId="384" xr:uid="{EB87BC4A-6F34-4949-8032-26FE006FB0DB}"/>
    <cellStyle name="Normal 5 5 2 2 2" xfId="780" xr:uid="{7818AC28-E2AB-4ABB-9353-4AF37E378F2A}"/>
    <cellStyle name="Normal 5 5 2 2 2 2" xfId="1572" xr:uid="{6355E5AD-D5CC-4A99-B508-F1A0BDC44429}"/>
    <cellStyle name="Normal 5 5 2 2 2 2 2" xfId="3156" xr:uid="{ADC03157-A386-4903-BCC9-71396BE7230E}"/>
    <cellStyle name="Normal 5 5 2 2 2 2 2 2" xfId="6324" xr:uid="{100387DB-219C-4BA2-909D-5E5D26188AD4}"/>
    <cellStyle name="Normal 5 5 2 2 2 2 3" xfId="4740" xr:uid="{E1D71164-D6B7-4BC5-B2BE-C7506C244D64}"/>
    <cellStyle name="Normal 5 5 2 2 2 3" xfId="2364" xr:uid="{C3F0A5EA-2079-42FA-934F-00B9BA083AAE}"/>
    <cellStyle name="Normal 5 5 2 2 2 3 2" xfId="5532" xr:uid="{833DF107-812E-45F2-8FDF-3E19E76DAC57}"/>
    <cellStyle name="Normal 5 5 2 2 2 4" xfId="3948" xr:uid="{424662FD-4C9F-4D32-B5B9-3F3ED6A4AC83}"/>
    <cellStyle name="Normal 5 5 2 2 3" xfId="1176" xr:uid="{AFDCDE19-BA1F-4F03-867B-11B77C67E837}"/>
    <cellStyle name="Normal 5 5 2 2 3 2" xfId="2760" xr:uid="{9FC7E461-E602-4E82-A494-481D9AF4B700}"/>
    <cellStyle name="Normal 5 5 2 2 3 2 2" xfId="5928" xr:uid="{52B18D11-AEB6-4185-A9A5-9166FAB98DFC}"/>
    <cellStyle name="Normal 5 5 2 2 3 3" xfId="4344" xr:uid="{C6235383-A5E3-402D-94ED-B984B2406DC4}"/>
    <cellStyle name="Normal 5 5 2 2 4" xfId="1968" xr:uid="{8762D2AC-1ECD-4A02-9C79-57AB039724FE}"/>
    <cellStyle name="Normal 5 5 2 2 4 2" xfId="5136" xr:uid="{71BADB8E-705D-4EB5-9E36-17F4B7C0B113}"/>
    <cellStyle name="Normal 5 5 2 2 5" xfId="3552" xr:uid="{5CCDA069-2584-44D6-BB45-D61AF430ED96}"/>
    <cellStyle name="Normal 5 5 2 3" xfId="582" xr:uid="{E0F1C863-37EB-4772-A0A1-F4ADDF336005}"/>
    <cellStyle name="Normal 5 5 2 3 2" xfId="1374" xr:uid="{8731C863-A4B1-40A0-B022-4A69AD732816}"/>
    <cellStyle name="Normal 5 5 2 3 2 2" xfId="2958" xr:uid="{CB71F8AD-83FA-483C-B493-FD1F7D6205CD}"/>
    <cellStyle name="Normal 5 5 2 3 2 2 2" xfId="6126" xr:uid="{3F4DA151-3C7F-480E-866D-0C3B257E86EA}"/>
    <cellStyle name="Normal 5 5 2 3 2 3" xfId="4542" xr:uid="{17FAD026-3118-42E6-98E7-CF08CBB1DC2B}"/>
    <cellStyle name="Normal 5 5 2 3 3" xfId="2166" xr:uid="{CF74510C-2594-44F5-BCBC-7DA443A94A08}"/>
    <cellStyle name="Normal 5 5 2 3 3 2" xfId="5334" xr:uid="{17412FF1-31FB-4A14-850C-7EC0F9EBCDBF}"/>
    <cellStyle name="Normal 5 5 2 3 4" xfId="3750" xr:uid="{2FB2B342-2D66-411A-830B-DBEF7AD1FDED}"/>
    <cellStyle name="Normal 5 5 2 4" xfId="978" xr:uid="{8C2EC6F4-3C83-4733-B4A4-2A7B0F2F271D}"/>
    <cellStyle name="Normal 5 5 2 4 2" xfId="2562" xr:uid="{7346CC02-1E57-48CC-8C60-A917C20DAFCB}"/>
    <cellStyle name="Normal 5 5 2 4 2 2" xfId="5730" xr:uid="{B0BE277C-1F98-48C6-AAF6-EF8C1F6BF075}"/>
    <cellStyle name="Normal 5 5 2 4 3" xfId="4146" xr:uid="{7C24FB16-261B-40C4-854C-C9BE381183C4}"/>
    <cellStyle name="Normal 5 5 2 5" xfId="1770" xr:uid="{F5CF0236-0A1A-44D4-B6C1-26DCC2E76953}"/>
    <cellStyle name="Normal 5 5 2 5 2" xfId="4938" xr:uid="{3A7773AF-4989-49C3-9AEC-4BEB1C25D562}"/>
    <cellStyle name="Normal 5 5 2 6" xfId="3354" xr:uid="{0FA1597C-21EC-4471-BCA3-E653EE6FCDF6}"/>
    <cellStyle name="Normal 5 5 3" xfId="285" xr:uid="{1E9695A0-924C-4F20-9C63-8307E7672A53}"/>
    <cellStyle name="Normal 5 5 3 2" xfId="681" xr:uid="{AA0125D9-7695-490F-B4FE-50C6089D884D}"/>
    <cellStyle name="Normal 5 5 3 2 2" xfId="1473" xr:uid="{42245204-5D5B-48B1-8950-12CAF64228AF}"/>
    <cellStyle name="Normal 5 5 3 2 2 2" xfId="3057" xr:uid="{B672498A-660C-4FE6-A760-8729FAC74443}"/>
    <cellStyle name="Normal 5 5 3 2 2 2 2" xfId="6225" xr:uid="{4D80EE5F-87FD-4D00-A8EB-AB6A60856BB5}"/>
    <cellStyle name="Normal 5 5 3 2 2 3" xfId="4641" xr:uid="{3B0DD0F3-88AB-4B6A-994F-35DE0C715A58}"/>
    <cellStyle name="Normal 5 5 3 2 3" xfId="2265" xr:uid="{750FE639-84BE-4984-85E7-AE6ABAE916CE}"/>
    <cellStyle name="Normal 5 5 3 2 3 2" xfId="5433" xr:uid="{73E1D301-2CA8-4DCE-9D4C-0F02992DA274}"/>
    <cellStyle name="Normal 5 5 3 2 4" xfId="3849" xr:uid="{86F0637B-4C9E-4E0B-AEF9-E868887090FD}"/>
    <cellStyle name="Normal 5 5 3 3" xfId="1077" xr:uid="{C6096245-86DA-44BF-8C09-8CBF14C755F0}"/>
    <cellStyle name="Normal 5 5 3 3 2" xfId="2661" xr:uid="{F42299BD-D7C6-4DC7-8F58-1CE9950CB9F5}"/>
    <cellStyle name="Normal 5 5 3 3 2 2" xfId="5829" xr:uid="{ACC4543D-21F7-4406-A2E3-733CE3CA925D}"/>
    <cellStyle name="Normal 5 5 3 3 3" xfId="4245" xr:uid="{2A706EBF-DEFC-489C-9A56-8525C2B58306}"/>
    <cellStyle name="Normal 5 5 3 4" xfId="1869" xr:uid="{3B104122-3EB3-44A2-933E-E52AF9DEAB7F}"/>
    <cellStyle name="Normal 5 5 3 4 2" xfId="5037" xr:uid="{F410DCE3-42CD-46A2-BDCF-18C74F6DA50A}"/>
    <cellStyle name="Normal 5 5 3 5" xfId="3453" xr:uid="{B0691EFB-0923-4486-B192-E025D6B0B624}"/>
    <cellStyle name="Normal 5 5 4" xfId="483" xr:uid="{CD921B6B-4730-4C30-9928-060AC093A8E1}"/>
    <cellStyle name="Normal 5 5 4 2" xfId="1275" xr:uid="{2BEAECB5-7389-4E7C-95E0-611A5FEB5FCD}"/>
    <cellStyle name="Normal 5 5 4 2 2" xfId="2859" xr:uid="{D0D351E2-8814-4587-9592-0E106B2817BE}"/>
    <cellStyle name="Normal 5 5 4 2 2 2" xfId="6027" xr:uid="{6E28EA68-2403-4C71-A2EB-D86667A65DCF}"/>
    <cellStyle name="Normal 5 5 4 2 3" xfId="4443" xr:uid="{92BB5BCB-746E-4488-BCB7-A9651A4C6563}"/>
    <cellStyle name="Normal 5 5 4 3" xfId="2067" xr:uid="{6DD7C79B-42A9-4B53-8590-CA149913CD26}"/>
    <cellStyle name="Normal 5 5 4 3 2" xfId="5235" xr:uid="{0904883E-F21C-4CA4-964F-AEA189ED17C1}"/>
    <cellStyle name="Normal 5 5 4 4" xfId="3651" xr:uid="{A8DDC1E2-B881-4F9F-9609-0F37152DE3D8}"/>
    <cellStyle name="Normal 5 5 5" xfId="879" xr:uid="{3F7C01C5-8684-4894-8878-8861AFC1EE4B}"/>
    <cellStyle name="Normal 5 5 5 2" xfId="2463" xr:uid="{D1FB219C-CDED-416E-9177-D53F1256A88F}"/>
    <cellStyle name="Normal 5 5 5 2 2" xfId="5631" xr:uid="{7A596222-DF5A-4A41-9C54-F9201CC15DC8}"/>
    <cellStyle name="Normal 5 5 5 3" xfId="4047" xr:uid="{38CF7C13-0221-4AF6-8FDE-E47C6CF4A1B8}"/>
    <cellStyle name="Normal 5 5 6" xfId="1671" xr:uid="{0FDF9E25-8EF5-41E9-BCC3-A4D1D8E428DF}"/>
    <cellStyle name="Normal 5 5 6 2" xfId="4839" xr:uid="{A8761685-20F3-4D73-81BE-EC93CECFC457}"/>
    <cellStyle name="Normal 5 5 7" xfId="3255" xr:uid="{0626B41D-6579-4A98-B4F4-D91BB9B3CD7D}"/>
    <cellStyle name="Normal 6" xfId="112" xr:uid="{00000000-0005-0000-0000-0000CD000000}"/>
    <cellStyle name="Normal 6 2" xfId="211" xr:uid="{00000000-0005-0000-0000-0000CE000000}"/>
    <cellStyle name="Normal 6 2 2" xfId="409" xr:uid="{6506D971-ECA3-49CF-A50E-D4A93079CAFC}"/>
    <cellStyle name="Normal 6 2 2 2" xfId="805" xr:uid="{36C25DDA-2A0D-48AE-82AD-EFFBB4007345}"/>
    <cellStyle name="Normal 6 2 2 2 2" xfId="1597" xr:uid="{AAEB1FB7-0101-4916-877B-669B0AD14D45}"/>
    <cellStyle name="Normal 6 2 2 2 2 2" xfId="3181" xr:uid="{F0AD20C2-A58B-4574-8EAE-82DBC4D81D02}"/>
    <cellStyle name="Normal 6 2 2 2 2 2 2" xfId="6349" xr:uid="{8FA91DB7-17C5-4146-AB07-B694F76FEE62}"/>
    <cellStyle name="Normal 6 2 2 2 2 3" xfId="4765" xr:uid="{9A313E1B-E826-480D-8C3A-9C8E3B433113}"/>
    <cellStyle name="Normal 6 2 2 2 3" xfId="2389" xr:uid="{6EA2F2E1-1444-4F0C-8149-0A7F35F79567}"/>
    <cellStyle name="Normal 6 2 2 2 3 2" xfId="5557" xr:uid="{05E51F52-8A0E-4F5F-ADAD-40B9387B8786}"/>
    <cellStyle name="Normal 6 2 2 2 4" xfId="3973" xr:uid="{12ABA9AB-E398-45F5-8B18-D62CD208669F}"/>
    <cellStyle name="Normal 6 2 2 3" xfId="1201" xr:uid="{3FFD96C0-A2F9-4BDE-9971-BE0D1070C1EF}"/>
    <cellStyle name="Normal 6 2 2 3 2" xfId="2785" xr:uid="{85760190-8D81-4527-80C6-578F21CC7CD1}"/>
    <cellStyle name="Normal 6 2 2 3 2 2" xfId="5953" xr:uid="{8F4D5A82-7F48-49AA-A4C6-AC19C4A89C0E}"/>
    <cellStyle name="Normal 6 2 2 3 3" xfId="4369" xr:uid="{B1D663EA-8830-4E03-860A-8E274ABC4A23}"/>
    <cellStyle name="Normal 6 2 2 4" xfId="1993" xr:uid="{42FC41B8-7109-4277-8820-6C2CE7DC52A1}"/>
    <cellStyle name="Normal 6 2 2 4 2" xfId="5161" xr:uid="{9F168A52-1451-4536-8DC8-3C495FC52546}"/>
    <cellStyle name="Normal 6 2 2 5" xfId="3577" xr:uid="{8A75AC6F-411E-473A-BB92-DEF8A1800FC4}"/>
    <cellStyle name="Normal 6 2 3" xfId="607" xr:uid="{4CBAC5F1-7081-4FAF-93A6-9E4D50C30164}"/>
    <cellStyle name="Normal 6 2 3 2" xfId="1399" xr:uid="{464E3C2B-DCEC-4312-B658-7D40521A1305}"/>
    <cellStyle name="Normal 6 2 3 2 2" xfId="2983" xr:uid="{81C6BA22-0890-49F9-A0C2-DEEF0FA78ED7}"/>
    <cellStyle name="Normal 6 2 3 2 2 2" xfId="6151" xr:uid="{AB153FAA-9CEF-47EC-B43D-CAA73519D2FC}"/>
    <cellStyle name="Normal 6 2 3 2 3" xfId="4567" xr:uid="{787F3003-FDF8-4964-83F2-AFDC53731DF3}"/>
    <cellStyle name="Normal 6 2 3 3" xfId="2191" xr:uid="{A681372E-4289-453C-903F-F23758C1DE76}"/>
    <cellStyle name="Normal 6 2 3 3 2" xfId="5359" xr:uid="{437F16E2-DBC7-4958-B98A-BFC6467B1DC5}"/>
    <cellStyle name="Normal 6 2 3 4" xfId="3775" xr:uid="{5750D62E-1657-42B4-BAFC-64C7C5659D06}"/>
    <cellStyle name="Normal 6 2 4" xfId="1003" xr:uid="{1866D4BB-45D6-4C24-B3B7-3A00C7DA47D0}"/>
    <cellStyle name="Normal 6 2 4 2" xfId="2587" xr:uid="{7E6F4D32-E2C6-40AD-9139-8F27130FE5C0}"/>
    <cellStyle name="Normal 6 2 4 2 2" xfId="5755" xr:uid="{8A7E549A-88EA-4166-B5F0-31DD8452512D}"/>
    <cellStyle name="Normal 6 2 4 3" xfId="4171" xr:uid="{EF877F56-CF53-45F4-B47B-D6DE31981B8C}"/>
    <cellStyle name="Normal 6 2 5" xfId="1795" xr:uid="{EC5B0D3F-762F-4F28-BDA8-48DACCC65064}"/>
    <cellStyle name="Normal 6 2 5 2" xfId="4963" xr:uid="{EC92BD4F-1DBC-4FBD-84F1-7AA04A033C68}"/>
    <cellStyle name="Normal 6 2 6" xfId="3379" xr:uid="{8B475D9F-7FB6-4AD4-92F6-CCB0008AF959}"/>
    <cellStyle name="Normal 6 3" xfId="310" xr:uid="{25F45E67-9AD6-40D5-AD73-40931F7938F8}"/>
    <cellStyle name="Normal 6 3 2" xfId="706" xr:uid="{14887310-9F5B-4C6F-A5FC-44BA11DDA8A9}"/>
    <cellStyle name="Normal 6 3 2 2" xfId="1498" xr:uid="{73ABC4F5-0325-46E9-A4C6-E1FA3D06EB8C}"/>
    <cellStyle name="Normal 6 3 2 2 2" xfId="3082" xr:uid="{2BEE4791-49DD-45D3-83E3-A8B1AC37F58D}"/>
    <cellStyle name="Normal 6 3 2 2 2 2" xfId="6250" xr:uid="{C86B1766-FFB1-4CFF-BA1B-C522A77A3239}"/>
    <cellStyle name="Normal 6 3 2 2 3" xfId="4666" xr:uid="{8BCDDB41-DBE3-4056-ADBC-F1C32E838824}"/>
    <cellStyle name="Normal 6 3 2 3" xfId="2290" xr:uid="{9148D9F6-7F2D-4CF2-B215-A465EC09A0C1}"/>
    <cellStyle name="Normal 6 3 2 3 2" xfId="5458" xr:uid="{752A9B46-C65B-4ACE-8CE4-2FED818D7873}"/>
    <cellStyle name="Normal 6 3 2 4" xfId="3874" xr:uid="{3D9131ED-556A-49B9-B723-E969916D33A4}"/>
    <cellStyle name="Normal 6 3 3" xfId="1102" xr:uid="{937310C1-DC2D-4E46-AE40-79B61532875E}"/>
    <cellStyle name="Normal 6 3 3 2" xfId="2686" xr:uid="{9DE23686-6148-4143-9CBC-35F6A9C57C36}"/>
    <cellStyle name="Normal 6 3 3 2 2" xfId="5854" xr:uid="{2E40C021-7127-4CBA-8777-9300D2E63D03}"/>
    <cellStyle name="Normal 6 3 3 3" xfId="4270" xr:uid="{2F968BE6-EBC2-4E21-A749-FDB750E05331}"/>
    <cellStyle name="Normal 6 3 4" xfId="1894" xr:uid="{2F432C4F-FFEA-4C4D-88A2-7C920ADCC791}"/>
    <cellStyle name="Normal 6 3 4 2" xfId="5062" xr:uid="{8F75BBF6-D6F9-4062-AD34-BEDACC87DA1B}"/>
    <cellStyle name="Normal 6 3 5" xfId="3478" xr:uid="{187C32B7-22CC-4CFA-BF26-E73B9538DC2C}"/>
    <cellStyle name="Normal 6 4" xfId="508" xr:uid="{D31744B0-7C6D-44BC-B0D7-43A59C1DF3F4}"/>
    <cellStyle name="Normal 6 4 2" xfId="1300" xr:uid="{8A092A64-9252-49D8-BC4A-B4B849242EF5}"/>
    <cellStyle name="Normal 6 4 2 2" xfId="2884" xr:uid="{9B93CBC9-7FD8-4985-B19C-3D584ECCA0B8}"/>
    <cellStyle name="Normal 6 4 2 2 2" xfId="6052" xr:uid="{59FC23DB-F271-4684-81B3-C69C92D1187B}"/>
    <cellStyle name="Normal 6 4 2 3" xfId="4468" xr:uid="{415AF608-8B84-48E8-9358-F8791566A9B7}"/>
    <cellStyle name="Normal 6 4 3" xfId="2092" xr:uid="{A6256494-64A9-4CCD-A563-B37CAB4E5C0A}"/>
    <cellStyle name="Normal 6 4 3 2" xfId="5260" xr:uid="{5C28A95D-9CEF-415F-A231-CD7D1339BB49}"/>
    <cellStyle name="Normal 6 4 4" xfId="3676" xr:uid="{BA549EDB-ACAA-4A52-849B-9E0E4797E4A0}"/>
    <cellStyle name="Normal 6 5" xfId="904" xr:uid="{84DA8A63-8CD3-4089-B80B-0CF0F533A051}"/>
    <cellStyle name="Normal 6 5 2" xfId="2488" xr:uid="{762FC1FA-A6EB-4E4C-988B-9AC7E18F6587}"/>
    <cellStyle name="Normal 6 5 2 2" xfId="5656" xr:uid="{72408B47-A893-4B01-AA01-BF308895FA3E}"/>
    <cellStyle name="Normal 6 5 3" xfId="4072" xr:uid="{2AD278DC-C910-4422-B36D-E4AE04EEB736}"/>
    <cellStyle name="Normal 6 6" xfId="1696" xr:uid="{E889BFF2-E668-42B5-9208-58D09707F9F4}"/>
    <cellStyle name="Normal 6 6 2" xfId="4864" xr:uid="{6B1C9E5E-AE6E-4339-9DB3-81192C935D35}"/>
    <cellStyle name="Normal 6 7" xfId="3280" xr:uid="{50C2FB3A-18A4-4658-841A-53A8687FB441}"/>
    <cellStyle name="Normal 9" xfId="13" xr:uid="{00000000-0005-0000-0000-0000CF000000}"/>
    <cellStyle name="Normal 9 2" xfId="116" xr:uid="{00000000-0005-0000-0000-0000D0000000}"/>
    <cellStyle name="Normal 9 2 2" xfId="314" xr:uid="{5D79E9DB-3BFF-44B6-8072-B0745CE427D0}"/>
    <cellStyle name="Normal 9 2 2 2" xfId="710" xr:uid="{E043C350-266D-47D1-A36F-22C9112C0DBC}"/>
    <cellStyle name="Normal 9 2 2 2 2" xfId="1502" xr:uid="{37A4FFEA-9EF2-45BF-B474-3A3BCFDF7F2A}"/>
    <cellStyle name="Normal 9 2 2 2 2 2" xfId="3086" xr:uid="{A4AC8DBD-010B-4D71-8932-ECB8AF34DC32}"/>
    <cellStyle name="Normal 9 2 2 2 2 2 2" xfId="6254" xr:uid="{58C55DEA-90DA-4DE1-8466-14E31FA8EF4B}"/>
    <cellStyle name="Normal 9 2 2 2 2 3" xfId="4670" xr:uid="{09225B24-1057-43E9-BB13-9074A0958480}"/>
    <cellStyle name="Normal 9 2 2 2 3" xfId="2294" xr:uid="{E1ADE857-3D69-443D-8E43-73448D5F9417}"/>
    <cellStyle name="Normal 9 2 2 2 3 2" xfId="5462" xr:uid="{F1577B81-57D7-494B-8DD3-CCCDE6AAF29E}"/>
    <cellStyle name="Normal 9 2 2 2 4" xfId="3878" xr:uid="{0C93A313-D09C-4515-9F09-60A95A3DD3BE}"/>
    <cellStyle name="Normal 9 2 2 3" xfId="1106" xr:uid="{DE19CABD-7123-44BD-8AA4-A20E8680B611}"/>
    <cellStyle name="Normal 9 2 2 3 2" xfId="2690" xr:uid="{BA6D399A-D414-41FD-99AF-9225146DB05F}"/>
    <cellStyle name="Normal 9 2 2 3 2 2" xfId="5858" xr:uid="{04178FBB-466B-4AF3-B5EC-62F88725C0CF}"/>
    <cellStyle name="Normal 9 2 2 3 3" xfId="4274" xr:uid="{CA1B77FC-DA83-48B1-BA9C-50F438036062}"/>
    <cellStyle name="Normal 9 2 2 4" xfId="1898" xr:uid="{EB8B0D7E-FD1A-4D8D-A121-23A8EF774F3F}"/>
    <cellStyle name="Normal 9 2 2 4 2" xfId="5066" xr:uid="{146C54A8-22FC-4F4C-B256-104D4FA5E580}"/>
    <cellStyle name="Normal 9 2 2 5" xfId="3482" xr:uid="{AD864373-881B-4E5E-9E6F-64BB58A88CA7}"/>
    <cellStyle name="Normal 9 2 3" xfId="512" xr:uid="{E9C060B5-EB1F-466F-B043-D86F418B185B}"/>
    <cellStyle name="Normal 9 2 3 2" xfId="1304" xr:uid="{BFFD01B5-FC10-49F0-81A6-C430A04AB81B}"/>
    <cellStyle name="Normal 9 2 3 2 2" xfId="2888" xr:uid="{CD076672-5E80-4FF1-A181-5DCBC57D5C32}"/>
    <cellStyle name="Normal 9 2 3 2 2 2" xfId="6056" xr:uid="{5EB50DA3-5693-43DF-8281-8A06A0B4798B}"/>
    <cellStyle name="Normal 9 2 3 2 3" xfId="4472" xr:uid="{4AA937E3-C4F6-4F39-9616-BE28A1F5E570}"/>
    <cellStyle name="Normal 9 2 3 3" xfId="2096" xr:uid="{593D65B8-1437-493B-A1F9-11A674742D95}"/>
    <cellStyle name="Normal 9 2 3 3 2" xfId="5264" xr:uid="{AD866661-08D2-4001-8731-92886BEEEA13}"/>
    <cellStyle name="Normal 9 2 3 4" xfId="3680" xr:uid="{E96313B1-0C3B-4915-B457-FBB108460602}"/>
    <cellStyle name="Normal 9 2 4" xfId="908" xr:uid="{2CCA82A2-8EE7-4917-871F-D5676064351B}"/>
    <cellStyle name="Normal 9 2 4 2" xfId="2492" xr:uid="{5ACD8724-C998-4DA5-98F2-192247293431}"/>
    <cellStyle name="Normal 9 2 4 2 2" xfId="5660" xr:uid="{E31ECF37-35B6-47C6-8511-FCBCBC536334}"/>
    <cellStyle name="Normal 9 2 4 3" xfId="4076" xr:uid="{71181B73-F80E-49C4-8086-51805888A7F8}"/>
    <cellStyle name="Normal 9 2 5" xfId="1700" xr:uid="{0BA33CAD-464C-401E-ACB1-A8FD7FFAB169}"/>
    <cellStyle name="Normal 9 2 5 2" xfId="4868" xr:uid="{4BBD43AE-911F-422F-81FC-CEADBFC466FD}"/>
    <cellStyle name="Normal 9 2 6" xfId="3284" xr:uid="{23CE0DDE-AE0A-49EC-9796-8F0CFFAC95E2}"/>
    <cellStyle name="Normal 9 3" xfId="215" xr:uid="{46BE17EA-7E1F-414A-819A-5A0A5C05D369}"/>
    <cellStyle name="Normal 9 3 2" xfId="611" xr:uid="{77E420EC-B915-4ABE-ACE2-8DCF39633558}"/>
    <cellStyle name="Normal 9 3 2 2" xfId="1403" xr:uid="{F6737025-BE3A-4B75-853A-EC088E500010}"/>
    <cellStyle name="Normal 9 3 2 2 2" xfId="2987" xr:uid="{B6ECA40B-EA75-4DEF-B35E-97E3A6334E57}"/>
    <cellStyle name="Normal 9 3 2 2 2 2" xfId="6155" xr:uid="{E2A612F1-11C2-4CA0-9DFC-60A6C610AC98}"/>
    <cellStyle name="Normal 9 3 2 2 3" xfId="4571" xr:uid="{ED71E272-20F6-48B6-A360-C23C7F8ADE59}"/>
    <cellStyle name="Normal 9 3 2 3" xfId="2195" xr:uid="{7FAC1A14-1150-4B2B-8BF1-75917081DD7C}"/>
    <cellStyle name="Normal 9 3 2 3 2" xfId="5363" xr:uid="{F6F4786A-5D7C-4FD3-958D-4FD22AE6EAC4}"/>
    <cellStyle name="Normal 9 3 2 4" xfId="3779" xr:uid="{67CD8E5B-745C-422F-B0A2-C8E131354A3A}"/>
    <cellStyle name="Normal 9 3 3" xfId="1007" xr:uid="{3402B637-B048-42BD-861A-DE45A36B3DEB}"/>
    <cellStyle name="Normal 9 3 3 2" xfId="2591" xr:uid="{9E4B11FC-A0D9-48EF-93EA-1735EE62B7BB}"/>
    <cellStyle name="Normal 9 3 3 2 2" xfId="5759" xr:uid="{FD3CB4A3-67BA-46DB-BD1F-01A395A28B13}"/>
    <cellStyle name="Normal 9 3 3 3" xfId="4175" xr:uid="{35C8DEDC-2A8C-4519-9F2B-498E380481B4}"/>
    <cellStyle name="Normal 9 3 4" xfId="1799" xr:uid="{82021E53-C207-4473-B538-9FEEE1F531E6}"/>
    <cellStyle name="Normal 9 3 4 2" xfId="4967" xr:uid="{0E671A3D-7627-466C-BF29-17FF33488944}"/>
    <cellStyle name="Normal 9 3 5" xfId="3383" xr:uid="{EC1BFBB8-9AE1-42D9-89CB-9822FF09B644}"/>
    <cellStyle name="Normal 9 4" xfId="413" xr:uid="{46E4FF15-81DE-425F-A09B-DED5C6B7C5D9}"/>
    <cellStyle name="Normal 9 4 2" xfId="1205" xr:uid="{F5B37694-4146-4638-8CDB-1B2A0EF26E2B}"/>
    <cellStyle name="Normal 9 4 2 2" xfId="2789" xr:uid="{E7590B26-4232-4848-8268-1C5E8B980844}"/>
    <cellStyle name="Normal 9 4 2 2 2" xfId="5957" xr:uid="{3FF2F26A-6EEA-483B-89F8-C5FD90464E6D}"/>
    <cellStyle name="Normal 9 4 2 3" xfId="4373" xr:uid="{E2628A9B-AC3D-4D51-B8CF-A1F155FB089C}"/>
    <cellStyle name="Normal 9 4 3" xfId="1997" xr:uid="{B317F4CD-CEE9-43F0-9A00-84036285435E}"/>
    <cellStyle name="Normal 9 4 3 2" xfId="5165" xr:uid="{CC2C02C9-5845-45C2-BA2A-A0502C1AE267}"/>
    <cellStyle name="Normal 9 4 4" xfId="3581" xr:uid="{14B165F3-26F9-4542-B839-41318C96CB86}"/>
    <cellStyle name="Normal 9 5" xfId="809" xr:uid="{032D1777-7103-4F37-88B3-C94C0335C27F}"/>
    <cellStyle name="Normal 9 5 2" xfId="2393" xr:uid="{B9A6A117-0450-4020-81AF-8978E123BEF9}"/>
    <cellStyle name="Normal 9 5 2 2" xfId="5561" xr:uid="{3BF8FFCC-F5A6-4A5E-BDA5-87D9064D1CC7}"/>
    <cellStyle name="Normal 9 5 3" xfId="3977" xr:uid="{0245FB89-1C29-48EF-B989-F570FFF2B857}"/>
    <cellStyle name="Normal 9 6" xfId="1601" xr:uid="{24F5832C-54A5-4893-895E-E99ECCED6D7F}"/>
    <cellStyle name="Normal 9 6 2" xfId="4769" xr:uid="{7E6A5994-842F-4701-885B-A7241AB009E0}"/>
    <cellStyle name="Normal 9 7" xfId="3185" xr:uid="{25E51147-D31B-4730-A195-B397C64D0438}"/>
    <cellStyle name="Porcentaje" xfId="1" builtinId="5"/>
    <cellStyle name="Porcentaje 2" xfId="14" xr:uid="{00000000-0005-0000-0000-0000D2000000}"/>
    <cellStyle name="Porcentaje 2 2" xfId="117" xr:uid="{00000000-0005-0000-0000-0000D3000000}"/>
    <cellStyle name="Porcentaje 2 2 2" xfId="315" xr:uid="{4519C59D-EC96-4FEC-88D8-5A26545BE630}"/>
    <cellStyle name="Porcentaje 2 2 2 2" xfId="711" xr:uid="{9790D34E-B0A9-457B-8806-4332BC1027DC}"/>
    <cellStyle name="Porcentaje 2 2 2 2 2" xfId="1503" xr:uid="{7815BBAC-C6B8-423E-AA86-A311179DA1A3}"/>
    <cellStyle name="Porcentaje 2 2 2 2 2 2" xfId="3087" xr:uid="{E01FFD30-D074-456F-8DC5-15EB99554407}"/>
    <cellStyle name="Porcentaje 2 2 2 2 2 2 2" xfId="6255" xr:uid="{4A15E346-D726-4ACB-A1CA-2014F32AC166}"/>
    <cellStyle name="Porcentaje 2 2 2 2 2 3" xfId="4671" xr:uid="{8C2F7E44-C479-45F4-AA08-9B83EF762B9D}"/>
    <cellStyle name="Porcentaje 2 2 2 2 3" xfId="2295" xr:uid="{1EF14A5F-E949-4E62-89F3-DE31544E18F9}"/>
    <cellStyle name="Porcentaje 2 2 2 2 3 2" xfId="5463" xr:uid="{1AD7222A-D206-4C18-B27C-DA11442BE60C}"/>
    <cellStyle name="Porcentaje 2 2 2 2 4" xfId="3879" xr:uid="{55A4FB8C-28F3-421C-89A7-9FE3DF6E7976}"/>
    <cellStyle name="Porcentaje 2 2 2 3" xfId="1107" xr:uid="{FB25004D-DDF6-4790-95D6-84AB1890679D}"/>
    <cellStyle name="Porcentaje 2 2 2 3 2" xfId="2691" xr:uid="{D8CF69FB-15AB-4A34-AFA6-E1F08867A30B}"/>
    <cellStyle name="Porcentaje 2 2 2 3 2 2" xfId="5859" xr:uid="{C676D671-1A54-47FE-A79D-A0B2E2388C00}"/>
    <cellStyle name="Porcentaje 2 2 2 3 3" xfId="4275" xr:uid="{54358FEE-8226-4FAA-ADE4-239B0B732879}"/>
    <cellStyle name="Porcentaje 2 2 2 4" xfId="1899" xr:uid="{F92D770A-E4B9-4BDC-829F-716C23D1AE2D}"/>
    <cellStyle name="Porcentaje 2 2 2 4 2" xfId="5067" xr:uid="{715A7A73-5806-45C0-845F-24631A8CCA22}"/>
    <cellStyle name="Porcentaje 2 2 2 5" xfId="3483" xr:uid="{4F0D3B29-379A-40C0-B234-E991F9226602}"/>
    <cellStyle name="Porcentaje 2 2 3" xfId="513" xr:uid="{A07D5F4D-9BAE-485F-BFB1-C5B3DF6E939D}"/>
    <cellStyle name="Porcentaje 2 2 3 2" xfId="1305" xr:uid="{A21AB032-BFAF-42B5-BC45-C68D658A8B49}"/>
    <cellStyle name="Porcentaje 2 2 3 2 2" xfId="2889" xr:uid="{D919204D-AD15-4498-8BE7-3B193725B8F6}"/>
    <cellStyle name="Porcentaje 2 2 3 2 2 2" xfId="6057" xr:uid="{91901E45-54E7-464F-9518-6C439771ACAC}"/>
    <cellStyle name="Porcentaje 2 2 3 2 3" xfId="4473" xr:uid="{9DAABFEA-169D-487F-9B40-E123D16F7442}"/>
    <cellStyle name="Porcentaje 2 2 3 3" xfId="2097" xr:uid="{7E1A2E31-CF67-4F5D-8174-85B6F342700A}"/>
    <cellStyle name="Porcentaje 2 2 3 3 2" xfId="5265" xr:uid="{AB7CCABD-F9BF-4C79-8671-8E815ADBA672}"/>
    <cellStyle name="Porcentaje 2 2 3 4" xfId="3681" xr:uid="{C60DF4B7-6A68-46A7-83F4-D52262AD4EA0}"/>
    <cellStyle name="Porcentaje 2 2 4" xfId="909" xr:uid="{D010E9B8-618D-4AC7-B418-7A9D9CDD923B}"/>
    <cellStyle name="Porcentaje 2 2 4 2" xfId="2493" xr:uid="{BE1FE2F6-B502-4644-9DBC-F9269A1EEBFE}"/>
    <cellStyle name="Porcentaje 2 2 4 2 2" xfId="5661" xr:uid="{D614E144-F505-4A0B-9D62-87CCB6DFF169}"/>
    <cellStyle name="Porcentaje 2 2 4 3" xfId="4077" xr:uid="{827EC37E-E811-4816-A6DB-C5763F51CA75}"/>
    <cellStyle name="Porcentaje 2 2 5" xfId="1701" xr:uid="{AD5CD338-1C02-445F-906A-94B8D12ADE8F}"/>
    <cellStyle name="Porcentaje 2 2 5 2" xfId="4869" xr:uid="{941EFA1D-0061-433C-AE9F-D30BB43C28B5}"/>
    <cellStyle name="Porcentaje 2 2 6" xfId="3285" xr:uid="{88E74B68-3A96-4A3D-AFB8-BE753D672175}"/>
    <cellStyle name="Porcentaje 2 3" xfId="216" xr:uid="{DE331A65-6203-486C-B041-ED539B295B49}"/>
    <cellStyle name="Porcentaje 2 3 2" xfId="612" xr:uid="{2D3B3480-006D-4E48-AE6B-0ADEDE86B360}"/>
    <cellStyle name="Porcentaje 2 3 2 2" xfId="1404" xr:uid="{0287F43C-8C49-4B18-BEC1-53AED5DA089F}"/>
    <cellStyle name="Porcentaje 2 3 2 2 2" xfId="2988" xr:uid="{6F26D28C-B573-4B1A-9E5A-5052D47A82D7}"/>
    <cellStyle name="Porcentaje 2 3 2 2 2 2" xfId="6156" xr:uid="{EDC51E04-C048-419B-AE65-F26D7B8B75A6}"/>
    <cellStyle name="Porcentaje 2 3 2 2 3" xfId="4572" xr:uid="{C8B51669-06A3-4110-BFCF-FBD99CAE6FB5}"/>
    <cellStyle name="Porcentaje 2 3 2 3" xfId="2196" xr:uid="{B249936A-5555-4934-B831-8ACE9DB1D57C}"/>
    <cellStyle name="Porcentaje 2 3 2 3 2" xfId="5364" xr:uid="{2EC84461-9661-4678-9459-C2FE8C684A4F}"/>
    <cellStyle name="Porcentaje 2 3 2 4" xfId="3780" xr:uid="{9488332E-3AA5-41B0-9E0B-594F8AEF2585}"/>
    <cellStyle name="Porcentaje 2 3 3" xfId="1008" xr:uid="{DB335A15-CE0C-4AD2-ADB5-D7CE485F211D}"/>
    <cellStyle name="Porcentaje 2 3 3 2" xfId="2592" xr:uid="{3132CCD4-C07C-4F19-8B47-34D7110E9158}"/>
    <cellStyle name="Porcentaje 2 3 3 2 2" xfId="5760" xr:uid="{BCE73510-ADB2-4AE6-BF3F-FF0683B735DB}"/>
    <cellStyle name="Porcentaje 2 3 3 3" xfId="4176" xr:uid="{FC01C5BA-1A05-4BF9-921F-6FFBF8862E74}"/>
    <cellStyle name="Porcentaje 2 3 4" xfId="1800" xr:uid="{A79C255E-349D-4824-864E-C677D3BFE7F3}"/>
    <cellStyle name="Porcentaje 2 3 4 2" xfId="4968" xr:uid="{690BD4B4-8035-4BAA-B81D-422BD682EFA7}"/>
    <cellStyle name="Porcentaje 2 3 5" xfId="3384" xr:uid="{37A389C9-87B2-4CDE-B4E9-9C90DEBE01F9}"/>
    <cellStyle name="Porcentaje 2 4" xfId="414" xr:uid="{27882DCE-7C1E-4915-A677-BBF3B98E85C2}"/>
    <cellStyle name="Porcentaje 2 4 2" xfId="1206" xr:uid="{CA066DF4-97CE-437E-A01F-B7A468A3FBB4}"/>
    <cellStyle name="Porcentaje 2 4 2 2" xfId="2790" xr:uid="{0C631792-A97B-43FC-B452-BB391467871B}"/>
    <cellStyle name="Porcentaje 2 4 2 2 2" xfId="5958" xr:uid="{469A13B1-60BB-400E-B20A-03F46E02D635}"/>
    <cellStyle name="Porcentaje 2 4 2 3" xfId="4374" xr:uid="{90D8E324-8971-4320-AEBF-452AB0A0ABCC}"/>
    <cellStyle name="Porcentaje 2 4 3" xfId="1998" xr:uid="{0737756D-4950-4362-B776-A86984ECF78C}"/>
    <cellStyle name="Porcentaje 2 4 3 2" xfId="5166" xr:uid="{5C3221D6-D19A-4C82-AEE1-9E56FE5FE5A5}"/>
    <cellStyle name="Porcentaje 2 4 4" xfId="3582" xr:uid="{DD62F6DA-9AE2-4DC6-A4E4-E03DBA025C03}"/>
    <cellStyle name="Porcentaje 2 5" xfId="810" xr:uid="{4C73A7FC-774C-483E-9A23-569C620816BE}"/>
    <cellStyle name="Porcentaje 2 5 2" xfId="2394" xr:uid="{6691C0B0-15D5-4213-8E76-7C6076B8053A}"/>
    <cellStyle name="Porcentaje 2 5 2 2" xfId="5562" xr:uid="{EA603162-6860-46EE-ACC1-4F33F496F095}"/>
    <cellStyle name="Porcentaje 2 5 3" xfId="3978" xr:uid="{7C6F8FD3-C06C-4230-A69D-65716B7AE8FB}"/>
    <cellStyle name="Porcentaje 2 6" xfId="1602" xr:uid="{DB02F2E3-6375-427E-BD2C-3672B630BDFC}"/>
    <cellStyle name="Porcentaje 2 6 2" xfId="4770" xr:uid="{C58BC0A9-75A4-4FEE-A8E6-C84639C4A768}"/>
    <cellStyle name="Porcentaje 2 7" xfId="3186" xr:uid="{F78CD4C6-D1C2-496E-BA84-CA55AF06C161}"/>
  </cellStyles>
  <dxfs count="599">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i val="0"/>
        <condense val="0"/>
        <extend val="0"/>
        <color indexed="9"/>
      </font>
      <fill>
        <patternFill>
          <bgColor theme="3"/>
        </patternFill>
      </fill>
    </dxf>
    <dxf>
      <font>
        <b/>
        <i val="0"/>
        <condense val="0"/>
        <extend val="0"/>
        <color indexed="9"/>
      </font>
      <fill>
        <patternFill>
          <bgColor theme="6"/>
        </patternFill>
      </fill>
    </dxf>
    <dxf>
      <font>
        <b/>
        <i val="0"/>
        <color auto="1"/>
      </font>
      <fill>
        <patternFill>
          <bgColor theme="8" tint="-9.9948118533890809E-2"/>
        </patternFill>
      </fill>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Ebrima"/>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Ebrima"/>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Cascadia Mono SemiLight"/>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Cascadia Mono SemiLight"/>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Cascadia Mono SemiLight"/>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Cascadia Mono SemiLight"/>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Cascadia Mono SemiLight"/>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Cascadia Mono SemiLight"/>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Cascadia Mono SemiLight"/>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Cascadia Mono SemiLight"/>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family val="3"/>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Cascadia Mono SemiLight"/>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Cascadia Mono SemiLight"/>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Cascadia Mono SemiLight"/>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rgb="FF000000"/>
        <name val="Cascadia Mono SemiLight"/>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Ebrima"/>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9"/>
        <color theme="1"/>
        <name val="Cascadia Mono SemiLight"/>
        <scheme val="none"/>
      </font>
      <numFmt numFmtId="171" formatCode="0.00\%"/>
      <alignment horizontal="center" vertical="center" textRotation="0" wrapText="0" indent="0" justifyLastLine="0" shrinkToFit="0" readingOrder="0"/>
    </dxf>
    <dxf>
      <font>
        <b val="0"/>
        <i val="0"/>
        <strike val="0"/>
        <condense val="0"/>
        <extend val="0"/>
        <outline val="0"/>
        <shadow val="0"/>
        <u val="none"/>
        <vertAlign val="baseline"/>
        <sz val="7"/>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7"/>
        <color theme="1"/>
        <name val="Cascadia Mono SemiLight"/>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scadia Mono SemiLight"/>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scadia Mono SemiLight"/>
        <scheme val="none"/>
      </font>
      <numFmt numFmtId="20" formatCode="dd\-mmm\-yy"/>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color theme="1"/>
        <name val="Cascadia Mono SemiLight"/>
        <scheme val="none"/>
      </font>
      <alignment horizontal="center" vertical="center" textRotation="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9"/>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9"/>
        <color theme="1"/>
        <name val="Ebrima"/>
        <scheme val="none"/>
      </font>
      <numFmt numFmtId="34" formatCode="_-&quot;$&quot;* #,##0.00_-;\-&quot;$&quot;* #,##0.00_-;_-&quot;$&quot;*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numFmt numFmtId="13" formatCode="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numFmt numFmtId="13" formatCode="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i val="0"/>
        <strike val="0"/>
        <condense val="0"/>
        <extend val="0"/>
        <outline val="0"/>
        <shadow val="0"/>
        <u val="none"/>
        <vertAlign val="baseline"/>
        <sz val="8"/>
        <color theme="1"/>
        <name val="Ebrima"/>
        <scheme val="none"/>
      </font>
      <alignment horizontal="center" vertical="center" textRotation="0" wrapText="0" indent="0" justifyLastLine="0" shrinkToFit="0" readingOrder="0"/>
      <border diagonalUp="0" diagonalDown="0" outline="0">
        <left/>
        <right style="thin">
          <color theme="9"/>
        </right>
        <top/>
        <bottom/>
      </border>
    </dxf>
    <dxf>
      <font>
        <b/>
        <i val="0"/>
        <strike val="0"/>
        <condense val="0"/>
        <extend val="0"/>
        <outline val="0"/>
        <shadow val="0"/>
        <u val="none"/>
        <vertAlign val="baseline"/>
        <sz val="8"/>
        <color theme="1"/>
        <name val="Ebrima"/>
        <scheme val="none"/>
      </font>
      <numFmt numFmtId="34" formatCode="_-&quot;$&quot;* #,##0.00_-;\-&quot;$&quot;* #,##0.00_-;_-&quot;$&quot;* &quot;-&quot;??_-;_-@_-"/>
      <alignment horizontal="center" vertical="center" textRotation="0" wrapText="0" indent="0" justifyLastLine="0" shrinkToFit="0" readingOrder="0"/>
      <border diagonalUp="0" diagonalDown="0">
        <left/>
        <right style="thin">
          <color theme="9"/>
        </right>
        <top style="thin">
          <color theme="9"/>
        </top>
        <bottom/>
        <vertical/>
        <horizontal/>
      </border>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65"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Ebrima"/>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0"/>
        <name val="Ebrima"/>
        <scheme val="none"/>
      </font>
      <fill>
        <patternFill patternType="solid">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167" formatCode="dd/mmm/yyyy"/>
      <alignment horizontal="center" vertical="center" textRotation="0" wrapText="0" indent="0" justifyLastLine="0" shrinkToFit="0" readingOrder="0"/>
    </dxf>
    <dxf>
      <border outline="0">
        <top style="medium">
          <color indexed="64"/>
        </top>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0"/>
        <color auto="1"/>
        <name val="Century Gothic"/>
        <scheme val="none"/>
      </font>
      <numFmt numFmtId="166" formatCode="mmmm\-yyyy"/>
      <fill>
        <patternFill patternType="solid">
          <fgColor indexed="64"/>
          <bgColor theme="8" tint="0.39997558519241921"/>
        </patternFill>
      </fill>
      <alignment horizontal="center" vertical="center" textRotation="0" wrapText="0" indent="0" justifyLastLine="0" shrinkToFit="0" readingOrder="0"/>
    </dxf>
    <dxf>
      <fill>
        <patternFill patternType="solid">
          <fgColor indexed="64"/>
          <bgColor rgb="FF227ACB"/>
        </patternFill>
      </fill>
      <alignment horizontal="general" vertical="center" textRotation="0" wrapText="0" indent="0" justifyLastLine="0" shrinkToFit="0" readingOrder="0"/>
    </dxf>
    <dxf>
      <border diagonalUp="0" diagonalDown="0">
        <left/>
        <right/>
        <top/>
        <bottom/>
        <vertical/>
        <horizontal/>
      </border>
    </dxf>
  </dxfs>
  <tableStyles count="1" defaultTableStyle="TableStyleMedium2" defaultPivotStyle="PivotStyleLight16">
    <tableStyle name="SinBordes" pivot="0" count="1" xr9:uid="{00000000-0011-0000-FFFF-FFFF00000000}">
      <tableStyleElement type="wholeTable" dxfId="598"/>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50" Type="http://schemas.openxmlformats.org/officeDocument/2006/relationships/externalLink" Target="externalLinks/externalLink29.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2250778</xdr:colOff>
      <xdr:row>0</xdr:row>
      <xdr:rowOff>68687</xdr:rowOff>
    </xdr:from>
    <xdr:to>
      <xdr:col>4</xdr:col>
      <xdr:colOff>2916451</xdr:colOff>
      <xdr:row>2</xdr:row>
      <xdr:rowOff>56129</xdr:rowOff>
    </xdr:to>
    <xdr:pic>
      <xdr:nvPicPr>
        <xdr:cNvPr id="2" name="Imagen 1">
          <a:extLst>
            <a:ext uri="{FF2B5EF4-FFF2-40B4-BE49-F238E27FC236}">
              <a16:creationId xmlns:a16="http://schemas.microsoft.com/office/drawing/2014/main" id="{D0E41A72-A782-460A-98E8-FA942603A4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385003" y="68687"/>
          <a:ext cx="655486" cy="4160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2250778</xdr:colOff>
      <xdr:row>0</xdr:row>
      <xdr:rowOff>68687</xdr:rowOff>
    </xdr:from>
    <xdr:to>
      <xdr:col>4</xdr:col>
      <xdr:colOff>2916451</xdr:colOff>
      <xdr:row>2</xdr:row>
      <xdr:rowOff>56129</xdr:rowOff>
    </xdr:to>
    <xdr:pic>
      <xdr:nvPicPr>
        <xdr:cNvPr id="2" name="Imagen 1">
          <a:extLst>
            <a:ext uri="{FF2B5EF4-FFF2-40B4-BE49-F238E27FC236}">
              <a16:creationId xmlns:a16="http://schemas.microsoft.com/office/drawing/2014/main" id="{843748F6-EA70-4FC7-B569-6C109FDC45F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470728" y="68687"/>
          <a:ext cx="665673" cy="416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2250778</xdr:colOff>
      <xdr:row>0</xdr:row>
      <xdr:rowOff>68687</xdr:rowOff>
    </xdr:from>
    <xdr:to>
      <xdr:col>6</xdr:col>
      <xdr:colOff>2916451</xdr:colOff>
      <xdr:row>2</xdr:row>
      <xdr:rowOff>56129</xdr:rowOff>
    </xdr:to>
    <xdr:pic>
      <xdr:nvPicPr>
        <xdr:cNvPr id="2" name="Imagen 1">
          <a:extLst>
            <a:ext uri="{FF2B5EF4-FFF2-40B4-BE49-F238E27FC236}">
              <a16:creationId xmlns:a16="http://schemas.microsoft.com/office/drawing/2014/main" id="{B8DA2E13-7C28-40DE-A89E-8BEC2FCD1F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470728" y="68687"/>
          <a:ext cx="665673" cy="4160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2250778</xdr:colOff>
      <xdr:row>0</xdr:row>
      <xdr:rowOff>68687</xdr:rowOff>
    </xdr:from>
    <xdr:to>
      <xdr:col>6</xdr:col>
      <xdr:colOff>2916451</xdr:colOff>
      <xdr:row>2</xdr:row>
      <xdr:rowOff>56129</xdr:rowOff>
    </xdr:to>
    <xdr:pic>
      <xdr:nvPicPr>
        <xdr:cNvPr id="2" name="Imagen 1">
          <a:extLst>
            <a:ext uri="{FF2B5EF4-FFF2-40B4-BE49-F238E27FC236}">
              <a16:creationId xmlns:a16="http://schemas.microsoft.com/office/drawing/2014/main" id="{246A7DF6-6720-4679-AD21-88C4AA9F02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927928" y="68687"/>
          <a:ext cx="665673" cy="4160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2250778</xdr:colOff>
      <xdr:row>0</xdr:row>
      <xdr:rowOff>68687</xdr:rowOff>
    </xdr:from>
    <xdr:to>
      <xdr:col>6</xdr:col>
      <xdr:colOff>2916451</xdr:colOff>
      <xdr:row>2</xdr:row>
      <xdr:rowOff>56129</xdr:rowOff>
    </xdr:to>
    <xdr:pic>
      <xdr:nvPicPr>
        <xdr:cNvPr id="2" name="Imagen 1">
          <a:extLst>
            <a:ext uri="{FF2B5EF4-FFF2-40B4-BE49-F238E27FC236}">
              <a16:creationId xmlns:a16="http://schemas.microsoft.com/office/drawing/2014/main" id="{FC9568A9-7222-4E02-9663-32CF98EA44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832678" y="68687"/>
          <a:ext cx="665673" cy="4160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2250778</xdr:colOff>
      <xdr:row>0</xdr:row>
      <xdr:rowOff>68687</xdr:rowOff>
    </xdr:from>
    <xdr:to>
      <xdr:col>6</xdr:col>
      <xdr:colOff>2916451</xdr:colOff>
      <xdr:row>2</xdr:row>
      <xdr:rowOff>56129</xdr:rowOff>
    </xdr:to>
    <xdr:pic>
      <xdr:nvPicPr>
        <xdr:cNvPr id="2" name="Imagen 1">
          <a:extLst>
            <a:ext uri="{FF2B5EF4-FFF2-40B4-BE49-F238E27FC236}">
              <a16:creationId xmlns:a16="http://schemas.microsoft.com/office/drawing/2014/main" id="{C0B821A2-C395-4E7C-AC20-5F92693DFB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9832678" y="68687"/>
          <a:ext cx="665673" cy="4160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2250778</xdr:colOff>
      <xdr:row>0</xdr:row>
      <xdr:rowOff>68687</xdr:rowOff>
    </xdr:from>
    <xdr:to>
      <xdr:col>7</xdr:col>
      <xdr:colOff>647015</xdr:colOff>
      <xdr:row>2</xdr:row>
      <xdr:rowOff>56129</xdr:rowOff>
    </xdr:to>
    <xdr:pic>
      <xdr:nvPicPr>
        <xdr:cNvPr id="2" name="Imagen 1">
          <a:extLst>
            <a:ext uri="{FF2B5EF4-FFF2-40B4-BE49-F238E27FC236}">
              <a16:creationId xmlns:a16="http://schemas.microsoft.com/office/drawing/2014/main" id="{691985E4-38CC-408C-AC74-BCC8C86DD3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929" t="20202" r="19192" b="22078"/>
        <a:stretch>
          <a:fillRect/>
        </a:stretch>
      </xdr:blipFill>
      <xdr:spPr>
        <a:xfrm>
          <a:off x="11975803" y="68687"/>
          <a:ext cx="665673" cy="4160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kerhughes-my.sharepoint.com/Documents%20and%20Settings/mraul.DVZ/Configuraci&#243;n%20local/Archivos%20temporales%20de%20Internet/OLKB2/TABULADOR%20SUELDOS_06_enx_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akerhughes-my.sharepoint.com/I/Documents%20and%20Settings/mraul.DVZ/Configuraci&#243;n%20local/Archivos%20temporales%20de%20Internet/OLKB2/TABULADOR%20SUELDOS_06_enx_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akerhughes-my.sharepoint.com/@/10.10.65.3/nestor/Documents%20and%20Settings/mraul.DVZ/Configuraci&#243;n%20local/Archivos%20temporales%20de%20Internet/OLKB2/TABULADOR%20SUELDOS_06_enx_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2010\zapata%20mlco\1-POZOS%20PERFORADOS%20Y%20EN%20OPERACION%20ATG%20VI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617BF88\BALANZAS%20MAYOR%20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617BF88\BALANZAS%20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akerhughes-my.sharepoint.com/F/Documents%20and%20Settings/User/Configuraci&#243;n%20local/Archivos%20temporales%20de%20Internet/OLKC/dato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akerhughes-my.sharepoint.com/@/10.10.65.3/nestor/Documents%20and%20Settings/pnestor/Mis%20documentos/NPS/geomex/2008/USB%20DiskDocuments%20and%20Settings/agomez.DVZ/Mis%20documentos/VICTOR/ENX/2006/ho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bakerhughes-my.sharepoint.com/Users/oscarvazquez/Documents/GPODVZ/DEP/ENXDiavaz/C%20&amp;%20I%20&amp;%20P/Proyectos/ENX-26%20/%20Sunuapa%20304/ENX26V5/Proyecci&#243;n%202012%20Pro%20Vts%20c%20descuent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akerhughes-my.sharepoint.com/Users/oscarvazquez/Documents/GPODVZ/DEP/ENXDiavaz/Ing&amp;Proyectos/Proyectos/ENX-19%20/%20CTR/CAPEXOPEX/MACRO2"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akerhughes-my.sharepoint.com/I/Documents%20and%20Settings/luisortega/Mis%20documentos/Personales/ACTUAL%20CHEQUERAS%202007%20RECONSTRUCI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bakerhughes-my.sharepoint.com/@/10.10.65.3/nestor/Documents%20and%20Settings/luisortega/Mis%20documentos/DS/Presupuesto%202008/Presupuesto%202008/Cierre%20previo%20Oct%2007%20%20para%20PPTO%202008%20Sumatoria%20Poliza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akerhughes-my.sharepoint.com/H/Documents%20and%20Settings/lortega.CMG/Local%20Settings/Temporary%20Internet%20Files/OLK1C/CHEQLF.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bakerhughes-my.sharepoint.com/Users/oscarvazquez/Library/Mail%20Downloads/BNA%20500%20HP.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617BF88\ho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Dell%20Baker%20Back%20Up\Escritorio\Ultimos\Bloque%20Soledad\diseno\20140604%20OPS%20Soledad%20Contract%20Optimization%20Tool%20v1.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bakerhughes-my.sharepoint.com/I/Documents%20and%20Settings/pnestor/Mis%20documentos/NPS/ENX/2007/PRECIOS50%2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bakerhughes-my.sharepoint.com/Users/oscarvazquez/Documents/GPODVZ/DEP/ENXDiavaz/Ing&amp;Proyectos/Proyectos/ENX-19%20/%20CTR/CAPEXOPEX/Prog_Ajustado"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bakerhughes-my.sharepoint.com/Documents%20and%20Settings/gabrielagutierrez/Mis%20documentos/1.PRESUPUESTOS/Presupuesto%202010/revisados/Copia%20de%20PRESUPUESTO%20CONSOLIDADO%20BNA-EOR%202010%20V3%20revisado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akerhughes-my.sharepoint.com/@/10.10.65.3/nestor/Documents%20and%20Settings/pnestor/Mis%20documentos/NPS/geomex/2008/USB%20DiskDocuments%20and%20Settings/agomez.DVZ/Mis%20documentos/VICTOR/ENX/2006/BALANZAS%2020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bakerhughes-my.sharepoint.com/Operaciones/SMAC/Cuadro%20de%20Producci&#243;n/Cuadro%20de%20Producci&#243;n/2010/Producci&#243;n%2004%20Abri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bakerhughes-my.sharepoint.com/A/OSCARITO%2099/GRUPO%20CIASA/IMPULSORA%20COMERCIAL%20CIASA/oscar%201998/HTTYO9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akerhughes-my.sharepoint.com/@/DRODRIG/Correo/F33799/SIPOP/10%20SIPOP/SIPOPREP_SIN_VIRU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bakerhughes-my.sharepoint.com/@/PERFORACION1_RS/SYS/Tenor-98/POA_1998/POT_1/pot_1011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bakerhughes-my.sharepoint.com/R/SipopV4/Excel/SIPOPRE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bakerhughes-my.sharepoint.com/personal/emeterio_meza_bakerhughes_com/Documents/Documents/Ductos/2023_Control%20de%20Costos-Ductos_EM-1001.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bakerhughes-my.sharepoint.com/personal/emeterio_meza_bakerhughes_com/Documents/Desktop/Ductos/2021_Control%20Costos%20de%20Ductos_Meza(2109).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63AC71A\Movimiento%20EPC%20(120%20+%2049%20Pozos)%20PMX-cia_07Dic20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bakerhughes-my.sharepoint.com/K/CIERRES%20MENSUALES/JUN%2008/Estado%20de%20Resultados%20a%20Junio%2008%20comparado%20Ptto%20sin%20ajuste%20Ene%20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akerhughes-my.sharepoint.com/I/Cash%20Flow/Oct%2008%20Real/11%20Nov%20Estim%20Oct%20Real%20POR%20SEMAN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akerhughes-my.sharepoint.com/@/10.10.65.3/nestor/Documents%20and%20Settings/pnestor/Mis%20documentos/NPS/DS%20Servicios/2009/Presupuesto/Ptto%20integrado%20V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akerhughes-my.sharepoint.com/Users/oscarvazquez/Documents/GPODVZ/DEP/ENXDiavaz/Ing&amp;Proyectos/Proyectos/ENX-19%20/%20CTR/CAPEXOPEX/MACRO1"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FE23478\HTTYO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ULADOR2004 (2)"/>
      <sheetName val="TABULADOR2005"/>
      <sheetName val="TABULADOR2005 (4)"/>
      <sheetName val="TABULADOR2005 (3)"/>
      <sheetName val="TABULADOR2005 (2)"/>
      <sheetName val="EMPLEADOS"/>
      <sheetName val="Tablas"/>
      <sheetName val="RCV  INFONAVIT"/>
      <sheetName val="ALTA_EMPL (2)"/>
      <sheetName val="ALTA_EMPL"/>
      <sheetName val="IMSS MENSUAL"/>
      <sheetName val="PAGO SEGUN LEYI (2)"/>
      <sheetName val="PAGO SEGUN LEYI"/>
      <sheetName val="Hoja2"/>
      <sheetName val="IMSS"/>
      <sheetName val="ANTIGUEDAD"/>
      <sheetName val="F.INTE"/>
      <sheetName val="VALORES"/>
      <sheetName val="DIAS POR AÑO"/>
    </sheetNames>
    <sheetDataSet>
      <sheetData sheetId="0"/>
      <sheetData sheetId="1"/>
      <sheetData sheetId="2"/>
      <sheetData sheetId="3"/>
      <sheetData sheetId="4"/>
      <sheetData sheetId="5"/>
      <sheetData sheetId="6" refreshError="1">
        <row r="3">
          <cell r="D3">
            <v>0.01</v>
          </cell>
          <cell r="E3">
            <v>496.07</v>
          </cell>
          <cell r="F3">
            <v>0</v>
          </cell>
          <cell r="G3">
            <v>0.03</v>
          </cell>
        </row>
        <row r="4">
          <cell r="D4">
            <v>496.08</v>
          </cell>
          <cell r="E4">
            <v>4210.41</v>
          </cell>
          <cell r="F4">
            <v>14.88</v>
          </cell>
          <cell r="G4">
            <v>0.1</v>
          </cell>
        </row>
        <row r="5">
          <cell r="D5">
            <v>4210.42</v>
          </cell>
          <cell r="E5">
            <v>7399.42</v>
          </cell>
          <cell r="F5">
            <v>386.31</v>
          </cell>
          <cell r="G5">
            <v>0.17</v>
          </cell>
        </row>
        <row r="6">
          <cell r="D6">
            <v>7399.43</v>
          </cell>
          <cell r="E6">
            <v>8601.5</v>
          </cell>
          <cell r="F6">
            <v>928.46</v>
          </cell>
          <cell r="G6">
            <v>0.25</v>
          </cell>
        </row>
        <row r="7">
          <cell r="D7">
            <v>8601.51</v>
          </cell>
          <cell r="E7">
            <v>999999.99</v>
          </cell>
          <cell r="F7">
            <v>1228.98</v>
          </cell>
          <cell r="G7">
            <v>0.3</v>
          </cell>
        </row>
        <row r="13">
          <cell r="D13">
            <v>0.01</v>
          </cell>
          <cell r="E13">
            <v>496.07</v>
          </cell>
          <cell r="F13">
            <v>0</v>
          </cell>
          <cell r="G13">
            <v>0.5</v>
          </cell>
        </row>
        <row r="14">
          <cell r="D14">
            <v>496.08</v>
          </cell>
          <cell r="E14">
            <v>4210.41</v>
          </cell>
          <cell r="F14">
            <v>7.44</v>
          </cell>
          <cell r="G14">
            <v>0.5</v>
          </cell>
        </row>
        <row r="15">
          <cell r="D15">
            <v>4210.42</v>
          </cell>
          <cell r="E15">
            <v>7399.42</v>
          </cell>
          <cell r="F15">
            <v>193.17</v>
          </cell>
          <cell r="G15">
            <v>0.5</v>
          </cell>
        </row>
        <row r="16">
          <cell r="D16">
            <v>7399.43</v>
          </cell>
          <cell r="E16">
            <v>8601.5</v>
          </cell>
          <cell r="F16">
            <v>464.19</v>
          </cell>
          <cell r="G16">
            <v>0.5</v>
          </cell>
        </row>
        <row r="17">
          <cell r="D17">
            <v>8601.51</v>
          </cell>
          <cell r="E17">
            <v>10298.35</v>
          </cell>
          <cell r="F17">
            <v>614.49</v>
          </cell>
          <cell r="G17">
            <v>0.5</v>
          </cell>
        </row>
        <row r="18">
          <cell r="D18">
            <v>10298.36</v>
          </cell>
          <cell r="E18">
            <v>20770.29</v>
          </cell>
          <cell r="F18">
            <v>869.01</v>
          </cell>
          <cell r="G18">
            <v>0.4</v>
          </cell>
        </row>
        <row r="19">
          <cell r="D19">
            <v>20770.3</v>
          </cell>
          <cell r="E19">
            <v>32736.83</v>
          </cell>
          <cell r="F19">
            <v>2125.64</v>
          </cell>
          <cell r="G19">
            <v>0.3</v>
          </cell>
        </row>
        <row r="20">
          <cell r="D20">
            <v>32736.84</v>
          </cell>
          <cell r="E20">
            <v>999999.99</v>
          </cell>
          <cell r="F20">
            <v>3202.63</v>
          </cell>
          <cell r="G20">
            <v>0</v>
          </cell>
        </row>
        <row r="26">
          <cell r="D26">
            <v>0.01</v>
          </cell>
          <cell r="E26">
            <v>1768.96</v>
          </cell>
          <cell r="F26">
            <v>407.02</v>
          </cell>
        </row>
        <row r="27">
          <cell r="D27">
            <v>1768.97</v>
          </cell>
          <cell r="E27">
            <v>2604.6799999999998</v>
          </cell>
          <cell r="F27">
            <v>406.83</v>
          </cell>
        </row>
        <row r="28">
          <cell r="D28">
            <v>2604.69</v>
          </cell>
          <cell r="E28">
            <v>2653.38</v>
          </cell>
          <cell r="F28">
            <v>406.83</v>
          </cell>
        </row>
        <row r="29">
          <cell r="D29">
            <v>2653.39</v>
          </cell>
          <cell r="E29">
            <v>3472.84</v>
          </cell>
          <cell r="F29">
            <v>406.62</v>
          </cell>
        </row>
        <row r="30">
          <cell r="D30">
            <v>3472.85</v>
          </cell>
          <cell r="E30">
            <v>3537.87</v>
          </cell>
          <cell r="F30">
            <v>392.77</v>
          </cell>
        </row>
        <row r="31">
          <cell r="D31">
            <v>3537.88</v>
          </cell>
          <cell r="E31">
            <v>3785.54</v>
          </cell>
          <cell r="F31">
            <v>382.46</v>
          </cell>
        </row>
        <row r="32">
          <cell r="D32">
            <v>3785.55</v>
          </cell>
          <cell r="E32">
            <v>4446.1499999999996</v>
          </cell>
          <cell r="F32">
            <v>382.46</v>
          </cell>
        </row>
        <row r="33">
          <cell r="D33">
            <v>4446.16</v>
          </cell>
          <cell r="E33">
            <v>4717.18</v>
          </cell>
          <cell r="F33">
            <v>354.23</v>
          </cell>
        </row>
        <row r="34">
          <cell r="D34">
            <v>4717.1899999999996</v>
          </cell>
          <cell r="E34">
            <v>5335.42</v>
          </cell>
          <cell r="F34">
            <v>324.27</v>
          </cell>
        </row>
        <row r="35">
          <cell r="D35">
            <v>5335.43</v>
          </cell>
          <cell r="E35">
            <v>6224.67</v>
          </cell>
          <cell r="F35">
            <v>294.63</v>
          </cell>
        </row>
        <row r="36">
          <cell r="D36">
            <v>6224.68</v>
          </cell>
          <cell r="E36">
            <v>7113.9</v>
          </cell>
          <cell r="F36">
            <v>253.54</v>
          </cell>
        </row>
        <row r="37">
          <cell r="D37">
            <v>7113.91</v>
          </cell>
          <cell r="E37">
            <v>7382.33</v>
          </cell>
          <cell r="F37">
            <v>217.61</v>
          </cell>
        </row>
        <row r="38">
          <cell r="D38">
            <v>7382.34</v>
          </cell>
          <cell r="E38">
            <v>999999.99</v>
          </cell>
          <cell r="F38">
            <v>0</v>
          </cell>
        </row>
      </sheetData>
      <sheetData sheetId="7"/>
      <sheetData sheetId="8"/>
      <sheetData sheetId="9"/>
      <sheetData sheetId="10" refreshError="1"/>
      <sheetData sheetId="11"/>
      <sheetData sheetId="12"/>
      <sheetData sheetId="13"/>
      <sheetData sheetId="14"/>
      <sheetData sheetId="15"/>
      <sheetData sheetId="16"/>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ULADOR2004 (2)"/>
      <sheetName val="TABULADOR2005"/>
      <sheetName val="TABULADOR2005 (4)"/>
      <sheetName val="TABULADOR2005 (3)"/>
      <sheetName val="TABULADOR2005 (2)"/>
      <sheetName val="EMPLEADOS"/>
      <sheetName val="Tablas"/>
      <sheetName val="RCV  INFONAVIT"/>
      <sheetName val="ALTA_EMPL (2)"/>
      <sheetName val="ALTA_EMPL"/>
      <sheetName val="IMSS MENSUAL"/>
      <sheetName val="PAGO SEGUN LEYI (2)"/>
      <sheetName val="PAGO SEGUN LEYI"/>
      <sheetName val="Hoja2"/>
      <sheetName val="IMSS"/>
      <sheetName val="ANTIGUEDAD"/>
      <sheetName val="F.INTE"/>
      <sheetName val="VALORES"/>
      <sheetName val="DIAS POR AÑO"/>
    </sheetNames>
    <sheetDataSet>
      <sheetData sheetId="0" refreshError="1"/>
      <sheetData sheetId="1" refreshError="1"/>
      <sheetData sheetId="2" refreshError="1"/>
      <sheetData sheetId="3" refreshError="1"/>
      <sheetData sheetId="4" refreshError="1"/>
      <sheetData sheetId="5" refreshError="1"/>
      <sheetData sheetId="6" refreshError="1">
        <row r="3">
          <cell r="D3">
            <v>0.01</v>
          </cell>
          <cell r="E3">
            <v>496.07</v>
          </cell>
          <cell r="F3">
            <v>0</v>
          </cell>
          <cell r="G3">
            <v>0.03</v>
          </cell>
        </row>
        <row r="4">
          <cell r="D4">
            <v>496.08</v>
          </cell>
          <cell r="E4">
            <v>4210.41</v>
          </cell>
          <cell r="F4">
            <v>14.88</v>
          </cell>
          <cell r="G4">
            <v>0.1</v>
          </cell>
        </row>
        <row r="5">
          <cell r="D5">
            <v>4210.42</v>
          </cell>
          <cell r="E5">
            <v>7399.42</v>
          </cell>
          <cell r="F5">
            <v>386.31</v>
          </cell>
          <cell r="G5">
            <v>0.17</v>
          </cell>
        </row>
        <row r="6">
          <cell r="D6">
            <v>7399.43</v>
          </cell>
          <cell r="E6">
            <v>8601.5</v>
          </cell>
          <cell r="F6">
            <v>928.46</v>
          </cell>
          <cell r="G6">
            <v>0.25</v>
          </cell>
        </row>
        <row r="7">
          <cell r="D7">
            <v>8601.51</v>
          </cell>
          <cell r="E7">
            <v>999999.99</v>
          </cell>
          <cell r="F7">
            <v>1228.98</v>
          </cell>
          <cell r="G7">
            <v>0.3</v>
          </cell>
        </row>
        <row r="13">
          <cell r="D13">
            <v>0.01</v>
          </cell>
          <cell r="E13">
            <v>496.07</v>
          </cell>
          <cell r="F13">
            <v>0</v>
          </cell>
          <cell r="G13">
            <v>0.5</v>
          </cell>
        </row>
        <row r="14">
          <cell r="D14">
            <v>496.08</v>
          </cell>
          <cell r="E14">
            <v>4210.41</v>
          </cell>
          <cell r="F14">
            <v>7.44</v>
          </cell>
          <cell r="G14">
            <v>0.5</v>
          </cell>
        </row>
        <row r="15">
          <cell r="D15">
            <v>4210.42</v>
          </cell>
          <cell r="E15">
            <v>7399.42</v>
          </cell>
          <cell r="F15">
            <v>193.17</v>
          </cell>
          <cell r="G15">
            <v>0.5</v>
          </cell>
        </row>
        <row r="16">
          <cell r="D16">
            <v>7399.43</v>
          </cell>
          <cell r="E16">
            <v>8601.5</v>
          </cell>
          <cell r="F16">
            <v>464.19</v>
          </cell>
          <cell r="G16">
            <v>0.5</v>
          </cell>
        </row>
        <row r="17">
          <cell r="D17">
            <v>8601.51</v>
          </cell>
          <cell r="E17">
            <v>10298.35</v>
          </cell>
          <cell r="F17">
            <v>614.49</v>
          </cell>
          <cell r="G17">
            <v>0.5</v>
          </cell>
        </row>
        <row r="18">
          <cell r="D18">
            <v>10298.36</v>
          </cell>
          <cell r="E18">
            <v>20770.29</v>
          </cell>
          <cell r="F18">
            <v>869.01</v>
          </cell>
          <cell r="G18">
            <v>0.4</v>
          </cell>
        </row>
        <row r="19">
          <cell r="D19">
            <v>20770.3</v>
          </cell>
          <cell r="E19">
            <v>32736.83</v>
          </cell>
          <cell r="F19">
            <v>2125.64</v>
          </cell>
          <cell r="G19">
            <v>0.3</v>
          </cell>
        </row>
        <row r="20">
          <cell r="D20">
            <v>32736.84</v>
          </cell>
          <cell r="E20">
            <v>999999.99</v>
          </cell>
          <cell r="F20">
            <v>3202.63</v>
          </cell>
          <cell r="G20">
            <v>0</v>
          </cell>
        </row>
        <row r="26">
          <cell r="D26">
            <v>0.01</v>
          </cell>
          <cell r="E26">
            <v>1768.96</v>
          </cell>
          <cell r="F26">
            <v>407.02</v>
          </cell>
        </row>
        <row r="27">
          <cell r="D27">
            <v>1768.97</v>
          </cell>
          <cell r="E27">
            <v>2604.6799999999998</v>
          </cell>
          <cell r="F27">
            <v>406.83</v>
          </cell>
        </row>
        <row r="28">
          <cell r="D28">
            <v>2604.69</v>
          </cell>
          <cell r="E28">
            <v>2653.38</v>
          </cell>
          <cell r="F28">
            <v>406.83</v>
          </cell>
        </row>
        <row r="29">
          <cell r="D29">
            <v>2653.39</v>
          </cell>
          <cell r="E29">
            <v>3472.84</v>
          </cell>
          <cell r="F29">
            <v>406.62</v>
          </cell>
        </row>
        <row r="30">
          <cell r="D30">
            <v>3472.85</v>
          </cell>
          <cell r="E30">
            <v>3537.87</v>
          </cell>
          <cell r="F30">
            <v>392.77</v>
          </cell>
        </row>
        <row r="31">
          <cell r="D31">
            <v>3537.88</v>
          </cell>
          <cell r="E31">
            <v>3785.54</v>
          </cell>
          <cell r="F31">
            <v>382.46</v>
          </cell>
        </row>
        <row r="32">
          <cell r="D32">
            <v>3785.55</v>
          </cell>
          <cell r="E32">
            <v>4446.1499999999996</v>
          </cell>
          <cell r="F32">
            <v>382.46</v>
          </cell>
        </row>
        <row r="33">
          <cell r="D33">
            <v>4446.16</v>
          </cell>
          <cell r="E33">
            <v>4717.18</v>
          </cell>
          <cell r="F33">
            <v>354.23</v>
          </cell>
        </row>
        <row r="34">
          <cell r="D34">
            <v>4717.1899999999996</v>
          </cell>
          <cell r="E34">
            <v>5335.42</v>
          </cell>
          <cell r="F34">
            <v>324.27</v>
          </cell>
        </row>
        <row r="35">
          <cell r="D35">
            <v>5335.43</v>
          </cell>
          <cell r="E35">
            <v>6224.67</v>
          </cell>
          <cell r="F35">
            <v>294.63</v>
          </cell>
        </row>
        <row r="36">
          <cell r="D36">
            <v>6224.68</v>
          </cell>
          <cell r="E36">
            <v>7113.9</v>
          </cell>
          <cell r="F36">
            <v>253.54</v>
          </cell>
        </row>
        <row r="37">
          <cell r="D37">
            <v>7113.91</v>
          </cell>
          <cell r="E37">
            <v>7382.33</v>
          </cell>
          <cell r="F37">
            <v>217.61</v>
          </cell>
        </row>
        <row r="38">
          <cell r="D38">
            <v>7382.34</v>
          </cell>
          <cell r="E38">
            <v>999999.99</v>
          </cell>
          <cell r="F38">
            <v>0</v>
          </cell>
        </row>
      </sheetData>
      <sheetData sheetId="7" refreshError="1"/>
      <sheetData sheetId="8" refreshError="1"/>
      <sheetData sheetId="9" refreshError="1"/>
      <sheetData sheetId="10" refreshError="1">
        <row r="10">
          <cell r="A10">
            <v>1</v>
          </cell>
          <cell r="B10" t="str">
            <v>Tenias Mora Douglas Alberto</v>
          </cell>
          <cell r="C10">
            <v>1216.75</v>
          </cell>
          <cell r="D10">
            <v>30</v>
          </cell>
          <cell r="E10">
            <v>36502.5</v>
          </cell>
          <cell r="F10">
            <v>91.256250000000009</v>
          </cell>
          <cell r="G10">
            <v>255.51749999999998</v>
          </cell>
          <cell r="H10">
            <v>0.191</v>
          </cell>
          <cell r="I10">
            <v>48.67</v>
          </cell>
          <cell r="J10">
            <v>30</v>
          </cell>
          <cell r="K10">
            <v>278.88</v>
          </cell>
          <cell r="L10">
            <v>1070.74</v>
          </cell>
          <cell r="M10">
            <v>30</v>
          </cell>
          <cell r="N10">
            <v>32122.2</v>
          </cell>
          <cell r="O10">
            <v>2.0799999999999999E-2</v>
          </cell>
          <cell r="P10">
            <v>668.14</v>
          </cell>
          <cell r="Q10">
            <v>7.1999999999999998E-3</v>
          </cell>
          <cell r="R10">
            <v>231.27984000000001</v>
          </cell>
          <cell r="S10">
            <v>136.88437500000001</v>
          </cell>
          <cell r="T10">
            <v>383.27625</v>
          </cell>
          <cell r="U10">
            <v>209.88937500000003</v>
          </cell>
          <cell r="V10">
            <v>587.69025000000011</v>
          </cell>
          <cell r="W10">
            <v>365.02500000000003</v>
          </cell>
          <cell r="X10">
            <v>1698.55258125</v>
          </cell>
          <cell r="Y10">
            <v>4906.3914212500003</v>
          </cell>
          <cell r="AA10">
            <v>669.30984000000012</v>
          </cell>
          <cell r="AB10">
            <v>4237.0815812500005</v>
          </cell>
          <cell r="AC10">
            <v>4906.3914212500003</v>
          </cell>
          <cell r="AE10">
            <v>377.80087500000002</v>
          </cell>
          <cell r="AF10">
            <v>1057.8424500000001</v>
          </cell>
          <cell r="AG10">
            <v>730.05000000000007</v>
          </cell>
          <cell r="AH10">
            <v>730.05000000000007</v>
          </cell>
          <cell r="AI10">
            <v>1047.1107150000003</v>
          </cell>
          <cell r="AJ10">
            <v>5294.9240312500006</v>
          </cell>
        </row>
        <row r="11">
          <cell r="A11">
            <v>2</v>
          </cell>
          <cell r="B11" t="str">
            <v>Javier Lopez Mario</v>
          </cell>
          <cell r="C11">
            <v>1216.75</v>
          </cell>
          <cell r="D11">
            <v>30</v>
          </cell>
          <cell r="E11">
            <v>36502.5</v>
          </cell>
          <cell r="F11">
            <v>91.256250000000009</v>
          </cell>
          <cell r="G11">
            <v>255.51749999999998</v>
          </cell>
          <cell r="H11">
            <v>0.191</v>
          </cell>
          <cell r="I11">
            <v>48.67</v>
          </cell>
          <cell r="J11">
            <v>30</v>
          </cell>
          <cell r="K11">
            <v>278.88</v>
          </cell>
          <cell r="L11">
            <v>1070.74</v>
          </cell>
          <cell r="M11">
            <v>30</v>
          </cell>
          <cell r="N11">
            <v>32122.2</v>
          </cell>
          <cell r="O11">
            <v>2.0799999999999999E-2</v>
          </cell>
          <cell r="P11">
            <v>668.14</v>
          </cell>
          <cell r="Q11">
            <v>7.1999999999999998E-3</v>
          </cell>
          <cell r="R11">
            <v>231.27984000000001</v>
          </cell>
          <cell r="S11">
            <v>136.88437500000001</v>
          </cell>
          <cell r="T11">
            <v>383.27625</v>
          </cell>
          <cell r="U11">
            <v>209.88937500000003</v>
          </cell>
          <cell r="V11">
            <v>587.69025000000011</v>
          </cell>
          <cell r="W11">
            <v>365.02500000000003</v>
          </cell>
          <cell r="X11">
            <v>1698.55258125</v>
          </cell>
          <cell r="Y11">
            <v>4906.3914212500003</v>
          </cell>
          <cell r="AA11">
            <v>669.30984000000012</v>
          </cell>
          <cell r="AB11">
            <v>4237.0815812500005</v>
          </cell>
          <cell r="AC11">
            <v>4906.3914212500003</v>
          </cell>
          <cell r="AE11">
            <v>377.80087500000002</v>
          </cell>
          <cell r="AF11">
            <v>1057.8424500000001</v>
          </cell>
          <cell r="AG11">
            <v>730.05000000000007</v>
          </cell>
          <cell r="AH11">
            <v>730.05000000000007</v>
          </cell>
          <cell r="AI11">
            <v>1047.1107150000003</v>
          </cell>
          <cell r="AJ11">
            <v>2517.9424500000005</v>
          </cell>
        </row>
        <row r="12">
          <cell r="A12">
            <v>3</v>
          </cell>
          <cell r="B12" t="str">
            <v>Williams Laing John</v>
          </cell>
          <cell r="C12">
            <v>1216.75</v>
          </cell>
          <cell r="D12">
            <v>30</v>
          </cell>
          <cell r="E12">
            <v>36502.5</v>
          </cell>
          <cell r="F12">
            <v>91.256250000000009</v>
          </cell>
          <cell r="G12">
            <v>255.51749999999998</v>
          </cell>
          <cell r="H12">
            <v>0.191</v>
          </cell>
          <cell r="I12">
            <v>48.67</v>
          </cell>
          <cell r="J12">
            <v>30</v>
          </cell>
          <cell r="K12">
            <v>278.88</v>
          </cell>
          <cell r="L12">
            <v>1070.74</v>
          </cell>
          <cell r="M12">
            <v>30</v>
          </cell>
          <cell r="N12">
            <v>32122.2</v>
          </cell>
          <cell r="O12">
            <v>2.0799999999999999E-2</v>
          </cell>
          <cell r="P12">
            <v>668.14</v>
          </cell>
          <cell r="Q12">
            <v>7.1999999999999998E-3</v>
          </cell>
          <cell r="R12">
            <v>231.27984000000001</v>
          </cell>
          <cell r="S12">
            <v>136.88437500000001</v>
          </cell>
          <cell r="T12">
            <v>383.27625</v>
          </cell>
          <cell r="U12">
            <v>209.88937500000003</v>
          </cell>
          <cell r="V12">
            <v>587.69025000000011</v>
          </cell>
          <cell r="W12">
            <v>365.02500000000003</v>
          </cell>
          <cell r="X12">
            <v>1698.55258125</v>
          </cell>
          <cell r="Y12">
            <v>4906.3914212500003</v>
          </cell>
          <cell r="AA12">
            <v>669.30984000000012</v>
          </cell>
          <cell r="AB12">
            <v>4237.0815812500005</v>
          </cell>
          <cell r="AC12">
            <v>4906.3914212500003</v>
          </cell>
          <cell r="AE12">
            <v>377.80087500000002</v>
          </cell>
          <cell r="AF12">
            <v>1057.8424500000001</v>
          </cell>
          <cell r="AG12">
            <v>730.05000000000007</v>
          </cell>
          <cell r="AH12">
            <v>730.05000000000007</v>
          </cell>
          <cell r="AI12">
            <v>1047.1107150000003</v>
          </cell>
          <cell r="AJ12">
            <v>2517.9424500000005</v>
          </cell>
        </row>
        <row r="13">
          <cell r="A13">
            <v>4</v>
          </cell>
          <cell r="B13" t="str">
            <v>Dominguez Vazquez Roberto</v>
          </cell>
          <cell r="C13">
            <v>1216.75</v>
          </cell>
          <cell r="D13">
            <v>30</v>
          </cell>
          <cell r="E13">
            <v>36502.5</v>
          </cell>
          <cell r="F13">
            <v>91.256250000000009</v>
          </cell>
          <cell r="G13">
            <v>255.51749999999998</v>
          </cell>
          <cell r="H13">
            <v>0.191</v>
          </cell>
          <cell r="I13">
            <v>48.67</v>
          </cell>
          <cell r="J13">
            <v>30</v>
          </cell>
          <cell r="K13">
            <v>278.88</v>
          </cell>
          <cell r="L13">
            <v>1070.74</v>
          </cell>
          <cell r="M13">
            <v>30</v>
          </cell>
          <cell r="N13">
            <v>32122.2</v>
          </cell>
          <cell r="O13">
            <v>2.0799999999999999E-2</v>
          </cell>
          <cell r="P13">
            <v>668.14</v>
          </cell>
          <cell r="Q13">
            <v>7.1999999999999998E-3</v>
          </cell>
          <cell r="R13">
            <v>231.27984000000001</v>
          </cell>
          <cell r="S13">
            <v>136.88437500000001</v>
          </cell>
          <cell r="T13">
            <v>383.27625</v>
          </cell>
          <cell r="U13">
            <v>209.88937500000003</v>
          </cell>
          <cell r="V13">
            <v>587.69025000000011</v>
          </cell>
          <cell r="W13">
            <v>365.02500000000003</v>
          </cell>
          <cell r="X13">
            <v>1698.55258125</v>
          </cell>
          <cell r="Y13">
            <v>4906.3914212500003</v>
          </cell>
          <cell r="AA13">
            <v>669.30984000000012</v>
          </cell>
          <cell r="AB13">
            <v>4237.0815812500005</v>
          </cell>
          <cell r="AC13">
            <v>4906.3914212500003</v>
          </cell>
          <cell r="AE13">
            <v>377.80087500000002</v>
          </cell>
          <cell r="AF13">
            <v>1057.8424500000001</v>
          </cell>
          <cell r="AG13">
            <v>730.05000000000007</v>
          </cell>
          <cell r="AH13">
            <v>730.05000000000007</v>
          </cell>
          <cell r="AI13">
            <v>1047.1107150000003</v>
          </cell>
          <cell r="AJ13">
            <v>2517.9424500000005</v>
          </cell>
        </row>
        <row r="14">
          <cell r="A14">
            <v>5</v>
          </cell>
          <cell r="B14" t="str">
            <v>Peralta Morales Ramon</v>
          </cell>
          <cell r="C14">
            <v>1216.75</v>
          </cell>
          <cell r="D14">
            <v>30</v>
          </cell>
          <cell r="E14">
            <v>36502.5</v>
          </cell>
          <cell r="F14">
            <v>91.256250000000009</v>
          </cell>
          <cell r="G14">
            <v>255.51749999999998</v>
          </cell>
          <cell r="H14">
            <v>0.191</v>
          </cell>
          <cell r="I14">
            <v>48.67</v>
          </cell>
          <cell r="J14">
            <v>30</v>
          </cell>
          <cell r="K14">
            <v>278.88</v>
          </cell>
          <cell r="L14">
            <v>1070.74</v>
          </cell>
          <cell r="M14">
            <v>30</v>
          </cell>
          <cell r="N14">
            <v>32122.2</v>
          </cell>
          <cell r="O14">
            <v>2.0799999999999999E-2</v>
          </cell>
          <cell r="P14">
            <v>668.14</v>
          </cell>
          <cell r="Q14">
            <v>7.1999999999999998E-3</v>
          </cell>
          <cell r="R14">
            <v>231.27984000000001</v>
          </cell>
          <cell r="S14">
            <v>136.88437500000001</v>
          </cell>
          <cell r="T14">
            <v>383.27625</v>
          </cell>
          <cell r="U14">
            <v>209.88937500000003</v>
          </cell>
          <cell r="V14">
            <v>587.69025000000011</v>
          </cell>
          <cell r="W14">
            <v>365.02500000000003</v>
          </cell>
          <cell r="X14">
            <v>1698.55258125</v>
          </cell>
          <cell r="Y14">
            <v>4906.3914212500003</v>
          </cell>
          <cell r="AA14">
            <v>669.30984000000012</v>
          </cell>
          <cell r="AB14">
            <v>4237.0815812500005</v>
          </cell>
          <cell r="AC14">
            <v>4906.3914212500003</v>
          </cell>
          <cell r="AE14">
            <v>377.80087500000002</v>
          </cell>
          <cell r="AF14">
            <v>1057.8424500000001</v>
          </cell>
          <cell r="AG14">
            <v>730.05000000000007</v>
          </cell>
          <cell r="AH14">
            <v>730.05000000000007</v>
          </cell>
          <cell r="AI14">
            <v>1047.1107150000003</v>
          </cell>
          <cell r="AJ14">
            <v>2517.9424500000005</v>
          </cell>
        </row>
        <row r="15">
          <cell r="A15">
            <v>6</v>
          </cell>
          <cell r="B15" t="str">
            <v>Gonzalez De Los Santos Manuel</v>
          </cell>
          <cell r="C15">
            <v>1216.75</v>
          </cell>
          <cell r="D15">
            <v>30</v>
          </cell>
          <cell r="E15">
            <v>36502.5</v>
          </cell>
          <cell r="F15">
            <v>91.256250000000009</v>
          </cell>
          <cell r="G15">
            <v>255.51749999999998</v>
          </cell>
          <cell r="H15">
            <v>0.191</v>
          </cell>
          <cell r="I15">
            <v>48.67</v>
          </cell>
          <cell r="J15">
            <v>30</v>
          </cell>
          <cell r="K15">
            <v>278.88</v>
          </cell>
          <cell r="L15">
            <v>1070.74</v>
          </cell>
          <cell r="M15">
            <v>30</v>
          </cell>
          <cell r="N15">
            <v>32122.2</v>
          </cell>
          <cell r="O15">
            <v>2.0799999999999999E-2</v>
          </cell>
          <cell r="P15">
            <v>668.14</v>
          </cell>
          <cell r="Q15">
            <v>7.1999999999999998E-3</v>
          </cell>
          <cell r="R15">
            <v>231.27984000000001</v>
          </cell>
          <cell r="S15">
            <v>136.88437500000001</v>
          </cell>
          <cell r="T15">
            <v>383.27625</v>
          </cell>
          <cell r="U15">
            <v>209.88937500000003</v>
          </cell>
          <cell r="V15">
            <v>587.69025000000011</v>
          </cell>
          <cell r="W15">
            <v>365.02500000000003</v>
          </cell>
          <cell r="X15">
            <v>1698.55258125</v>
          </cell>
          <cell r="Y15">
            <v>4906.3914212500003</v>
          </cell>
          <cell r="AA15">
            <v>669.30984000000012</v>
          </cell>
          <cell r="AB15">
            <v>4237.0815812500005</v>
          </cell>
          <cell r="AC15">
            <v>4906.3914212500003</v>
          </cell>
          <cell r="AE15">
            <v>377.80087500000002</v>
          </cell>
          <cell r="AF15">
            <v>1057.8424500000001</v>
          </cell>
          <cell r="AG15">
            <v>730.05000000000007</v>
          </cell>
          <cell r="AH15">
            <v>730.05000000000007</v>
          </cell>
          <cell r="AI15">
            <v>1047.1107150000003</v>
          </cell>
          <cell r="AJ15">
            <v>2517.9424500000005</v>
          </cell>
        </row>
        <row r="16">
          <cell r="A16">
            <v>7</v>
          </cell>
          <cell r="B16" t="str">
            <v>Escobedo Vargas Sergio Ruben</v>
          </cell>
          <cell r="C16">
            <v>1216.75</v>
          </cell>
          <cell r="D16">
            <v>30</v>
          </cell>
          <cell r="E16">
            <v>36502.5</v>
          </cell>
          <cell r="F16">
            <v>91.256250000000009</v>
          </cell>
          <cell r="G16">
            <v>255.51749999999998</v>
          </cell>
          <cell r="H16">
            <v>0.191</v>
          </cell>
          <cell r="I16">
            <v>48.67</v>
          </cell>
          <cell r="J16">
            <v>30</v>
          </cell>
          <cell r="K16">
            <v>278.88</v>
          </cell>
          <cell r="L16">
            <v>1070.74</v>
          </cell>
          <cell r="M16">
            <v>30</v>
          </cell>
          <cell r="N16">
            <v>32122.2</v>
          </cell>
          <cell r="O16">
            <v>2.0799999999999999E-2</v>
          </cell>
          <cell r="P16">
            <v>668.14</v>
          </cell>
          <cell r="Q16">
            <v>7.1999999999999998E-3</v>
          </cell>
          <cell r="R16">
            <v>231.27984000000001</v>
          </cell>
          <cell r="S16">
            <v>136.88437500000001</v>
          </cell>
          <cell r="T16">
            <v>383.27625</v>
          </cell>
          <cell r="U16">
            <v>209.88937500000003</v>
          </cell>
          <cell r="V16">
            <v>587.69025000000011</v>
          </cell>
          <cell r="W16">
            <v>365.02500000000003</v>
          </cell>
          <cell r="X16">
            <v>1698.55258125</v>
          </cell>
          <cell r="Y16">
            <v>4906.3914212500003</v>
          </cell>
          <cell r="AA16">
            <v>669.30984000000012</v>
          </cell>
          <cell r="AB16">
            <v>4237.0815812500005</v>
          </cell>
          <cell r="AC16">
            <v>4906.3914212500003</v>
          </cell>
          <cell r="AE16">
            <v>377.80087500000002</v>
          </cell>
          <cell r="AF16">
            <v>1057.8424500000001</v>
          </cell>
          <cell r="AG16">
            <v>730.05000000000007</v>
          </cell>
          <cell r="AH16">
            <v>730.05000000000007</v>
          </cell>
          <cell r="AI16">
            <v>1047.1107150000003</v>
          </cell>
          <cell r="AJ16">
            <v>2517.9424500000005</v>
          </cell>
        </row>
        <row r="17">
          <cell r="A17">
            <v>8</v>
          </cell>
          <cell r="B17" t="str">
            <v>Rodriguez Pulido Francisco</v>
          </cell>
          <cell r="C17">
            <v>1216.75</v>
          </cell>
          <cell r="D17">
            <v>30</v>
          </cell>
          <cell r="E17">
            <v>36502.5</v>
          </cell>
          <cell r="F17">
            <v>91.256250000000009</v>
          </cell>
          <cell r="G17">
            <v>255.51749999999998</v>
          </cell>
          <cell r="H17">
            <v>0.191</v>
          </cell>
          <cell r="I17">
            <v>48.67</v>
          </cell>
          <cell r="J17">
            <v>30</v>
          </cell>
          <cell r="K17">
            <v>278.88</v>
          </cell>
          <cell r="L17">
            <v>1070.74</v>
          </cell>
          <cell r="M17">
            <v>30</v>
          </cell>
          <cell r="N17">
            <v>32122.2</v>
          </cell>
          <cell r="O17">
            <v>2.0799999999999999E-2</v>
          </cell>
          <cell r="P17">
            <v>668.14</v>
          </cell>
          <cell r="Q17">
            <v>7.1999999999999998E-3</v>
          </cell>
          <cell r="R17">
            <v>231.27984000000001</v>
          </cell>
          <cell r="S17">
            <v>136.88437500000001</v>
          </cell>
          <cell r="T17">
            <v>383.27625</v>
          </cell>
          <cell r="U17">
            <v>209.88937500000003</v>
          </cell>
          <cell r="V17">
            <v>587.69025000000011</v>
          </cell>
          <cell r="W17">
            <v>365.02500000000003</v>
          </cell>
          <cell r="X17">
            <v>1698.55258125</v>
          </cell>
          <cell r="Y17">
            <v>4906.3914212500003</v>
          </cell>
          <cell r="AA17">
            <v>669.30984000000012</v>
          </cell>
          <cell r="AB17">
            <v>4237.0815812500005</v>
          </cell>
          <cell r="AC17">
            <v>4906.3914212500003</v>
          </cell>
          <cell r="AE17">
            <v>377.80087500000002</v>
          </cell>
          <cell r="AF17">
            <v>1057.8424500000001</v>
          </cell>
          <cell r="AG17">
            <v>730.05000000000007</v>
          </cell>
          <cell r="AH17">
            <v>730.05000000000007</v>
          </cell>
          <cell r="AI17">
            <v>1047.1107150000003</v>
          </cell>
          <cell r="AJ17">
            <v>2517.9424500000005</v>
          </cell>
        </row>
        <row r="18">
          <cell r="A18">
            <v>9</v>
          </cell>
          <cell r="B18" t="str">
            <v>Santiago Jimenez Jose Francisco</v>
          </cell>
          <cell r="C18">
            <v>1216.75</v>
          </cell>
          <cell r="D18">
            <v>30</v>
          </cell>
          <cell r="E18">
            <v>36502.5</v>
          </cell>
          <cell r="F18">
            <v>91.256250000000009</v>
          </cell>
          <cell r="G18">
            <v>255.51749999999998</v>
          </cell>
          <cell r="H18">
            <v>0.191</v>
          </cell>
          <cell r="I18">
            <v>48.67</v>
          </cell>
          <cell r="J18">
            <v>30</v>
          </cell>
          <cell r="K18">
            <v>278.88</v>
          </cell>
          <cell r="L18">
            <v>1070.74</v>
          </cell>
          <cell r="M18">
            <v>30</v>
          </cell>
          <cell r="N18">
            <v>32122.2</v>
          </cell>
          <cell r="O18">
            <v>2.0799999999999999E-2</v>
          </cell>
          <cell r="P18">
            <v>668.14</v>
          </cell>
          <cell r="Q18">
            <v>7.1999999999999998E-3</v>
          </cell>
          <cell r="R18">
            <v>231.27984000000001</v>
          </cell>
          <cell r="S18">
            <v>136.88437500000001</v>
          </cell>
          <cell r="T18">
            <v>383.27625</v>
          </cell>
          <cell r="U18">
            <v>209.88937500000003</v>
          </cell>
          <cell r="V18">
            <v>587.69025000000011</v>
          </cell>
          <cell r="W18">
            <v>365.02500000000003</v>
          </cell>
          <cell r="X18">
            <v>1698.55258125</v>
          </cell>
          <cell r="Y18">
            <v>4906.3914212500003</v>
          </cell>
          <cell r="AA18">
            <v>669.30984000000012</v>
          </cell>
          <cell r="AB18">
            <v>4237.0815812500005</v>
          </cell>
          <cell r="AC18">
            <v>4906.3914212500003</v>
          </cell>
          <cell r="AE18">
            <v>377.80087500000002</v>
          </cell>
          <cell r="AF18">
            <v>1057.8424500000001</v>
          </cell>
          <cell r="AG18">
            <v>730.05000000000007</v>
          </cell>
          <cell r="AH18">
            <v>730.05000000000007</v>
          </cell>
          <cell r="AI18">
            <v>1047.1107150000003</v>
          </cell>
          <cell r="AJ18">
            <v>2517.9424500000005</v>
          </cell>
        </row>
        <row r="19">
          <cell r="A19">
            <v>10</v>
          </cell>
          <cell r="B19" t="str">
            <v>Finol Pino Agustin</v>
          </cell>
          <cell r="C19">
            <v>1216.75</v>
          </cell>
          <cell r="D19">
            <v>30</v>
          </cell>
          <cell r="E19">
            <v>36502.5</v>
          </cell>
          <cell r="F19">
            <v>91.256250000000009</v>
          </cell>
          <cell r="G19">
            <v>255.51749999999998</v>
          </cell>
          <cell r="H19">
            <v>0.191</v>
          </cell>
          <cell r="I19">
            <v>48.67</v>
          </cell>
          <cell r="J19">
            <v>30</v>
          </cell>
          <cell r="K19">
            <v>278.88</v>
          </cell>
          <cell r="L19">
            <v>1070.74</v>
          </cell>
          <cell r="M19">
            <v>30</v>
          </cell>
          <cell r="N19">
            <v>32122.2</v>
          </cell>
          <cell r="O19">
            <v>2.0799999999999999E-2</v>
          </cell>
          <cell r="P19">
            <v>668.14</v>
          </cell>
          <cell r="Q19">
            <v>7.1999999999999998E-3</v>
          </cell>
          <cell r="R19">
            <v>231.27984000000001</v>
          </cell>
          <cell r="S19">
            <v>136.88437500000001</v>
          </cell>
          <cell r="T19">
            <v>383.27625</v>
          </cell>
          <cell r="U19">
            <v>209.88937500000003</v>
          </cell>
          <cell r="V19">
            <v>587.69025000000011</v>
          </cell>
          <cell r="W19">
            <v>365.02500000000003</v>
          </cell>
          <cell r="X19">
            <v>1698.55258125</v>
          </cell>
          <cell r="Y19">
            <v>4906.3914212500003</v>
          </cell>
          <cell r="AA19">
            <v>669.30984000000012</v>
          </cell>
          <cell r="AB19">
            <v>4237.0815812500005</v>
          </cell>
          <cell r="AC19">
            <v>4906.3914212500003</v>
          </cell>
          <cell r="AE19">
            <v>377.80087500000002</v>
          </cell>
          <cell r="AF19">
            <v>1057.8424500000001</v>
          </cell>
          <cell r="AG19">
            <v>730.05000000000007</v>
          </cell>
          <cell r="AH19">
            <v>730.05000000000007</v>
          </cell>
          <cell r="AI19">
            <v>1047.1107150000003</v>
          </cell>
          <cell r="AJ19">
            <v>2517.9424500000005</v>
          </cell>
        </row>
        <row r="20">
          <cell r="A20">
            <v>11</v>
          </cell>
          <cell r="B20" t="str">
            <v>Lopez Herrera Enedino</v>
          </cell>
          <cell r="C20">
            <v>1216.75</v>
          </cell>
          <cell r="D20">
            <v>30</v>
          </cell>
          <cell r="E20">
            <v>36502.5</v>
          </cell>
          <cell r="F20">
            <v>91.256250000000009</v>
          </cell>
          <cell r="G20">
            <v>255.51749999999998</v>
          </cell>
          <cell r="H20">
            <v>0.191</v>
          </cell>
          <cell r="I20">
            <v>48.67</v>
          </cell>
          <cell r="J20">
            <v>30</v>
          </cell>
          <cell r="K20">
            <v>278.88</v>
          </cell>
          <cell r="L20">
            <v>1070.74</v>
          </cell>
          <cell r="M20">
            <v>30</v>
          </cell>
          <cell r="N20">
            <v>32122.2</v>
          </cell>
          <cell r="O20">
            <v>2.0799999999999999E-2</v>
          </cell>
          <cell r="P20">
            <v>668.14</v>
          </cell>
          <cell r="Q20">
            <v>7.1999999999999998E-3</v>
          </cell>
          <cell r="R20">
            <v>231.27984000000001</v>
          </cell>
          <cell r="S20">
            <v>136.88437500000001</v>
          </cell>
          <cell r="T20">
            <v>383.27625</v>
          </cell>
          <cell r="U20">
            <v>209.88937500000003</v>
          </cell>
          <cell r="V20">
            <v>587.69025000000011</v>
          </cell>
          <cell r="W20">
            <v>365.02500000000003</v>
          </cell>
          <cell r="X20">
            <v>1698.55258125</v>
          </cell>
          <cell r="Y20">
            <v>4906.3914212500003</v>
          </cell>
          <cell r="AA20">
            <v>669.30984000000012</v>
          </cell>
          <cell r="AB20">
            <v>4237.0815812500005</v>
          </cell>
          <cell r="AC20">
            <v>4906.3914212500003</v>
          </cell>
          <cell r="AE20">
            <v>377.80087500000002</v>
          </cell>
          <cell r="AF20">
            <v>1057.8424500000001</v>
          </cell>
          <cell r="AG20">
            <v>730.05000000000007</v>
          </cell>
          <cell r="AH20">
            <v>730.05000000000007</v>
          </cell>
          <cell r="AI20">
            <v>1047.1107150000003</v>
          </cell>
          <cell r="AJ20">
            <v>2517.9424500000005</v>
          </cell>
        </row>
        <row r="21">
          <cell r="A21">
            <v>12</v>
          </cell>
          <cell r="B21" t="str">
            <v>Falconi Alejandro Gladys</v>
          </cell>
          <cell r="C21">
            <v>1216.75</v>
          </cell>
          <cell r="D21">
            <v>30</v>
          </cell>
          <cell r="E21">
            <v>36502.5</v>
          </cell>
          <cell r="F21">
            <v>91.256250000000009</v>
          </cell>
          <cell r="G21">
            <v>255.51749999999998</v>
          </cell>
          <cell r="H21">
            <v>0.191</v>
          </cell>
          <cell r="I21">
            <v>48.67</v>
          </cell>
          <cell r="J21">
            <v>30</v>
          </cell>
          <cell r="K21">
            <v>278.88</v>
          </cell>
          <cell r="L21">
            <v>1070.74</v>
          </cell>
          <cell r="M21">
            <v>30</v>
          </cell>
          <cell r="N21">
            <v>32122.2</v>
          </cell>
          <cell r="O21">
            <v>2.0799999999999999E-2</v>
          </cell>
          <cell r="P21">
            <v>668.14</v>
          </cell>
          <cell r="Q21">
            <v>7.1999999999999998E-3</v>
          </cell>
          <cell r="R21">
            <v>231.27984000000001</v>
          </cell>
          <cell r="S21">
            <v>136.88437500000001</v>
          </cell>
          <cell r="T21">
            <v>383.27625</v>
          </cell>
          <cell r="U21">
            <v>209.88937500000003</v>
          </cell>
          <cell r="V21">
            <v>587.69025000000011</v>
          </cell>
          <cell r="W21">
            <v>365.02500000000003</v>
          </cell>
          <cell r="X21">
            <v>1698.55258125</v>
          </cell>
          <cell r="Y21">
            <v>4906.3914212500003</v>
          </cell>
          <cell r="AA21">
            <v>669.30984000000012</v>
          </cell>
          <cell r="AB21">
            <v>4237.0815812500005</v>
          </cell>
          <cell r="AC21">
            <v>4906.3914212500003</v>
          </cell>
          <cell r="AE21">
            <v>377.80087500000002</v>
          </cell>
          <cell r="AF21">
            <v>1057.8424500000001</v>
          </cell>
          <cell r="AG21">
            <v>730.05000000000007</v>
          </cell>
          <cell r="AH21">
            <v>730.05000000000007</v>
          </cell>
          <cell r="AI21">
            <v>1047.1107150000003</v>
          </cell>
          <cell r="AJ21">
            <v>2517.9424500000005</v>
          </cell>
        </row>
        <row r="22">
          <cell r="A22">
            <v>13</v>
          </cell>
          <cell r="B22" t="str">
            <v>Soler Amaya Pedro</v>
          </cell>
          <cell r="C22">
            <v>1216.75</v>
          </cell>
          <cell r="D22">
            <v>30</v>
          </cell>
          <cell r="E22">
            <v>36502.5</v>
          </cell>
          <cell r="F22">
            <v>91.256250000000009</v>
          </cell>
          <cell r="G22">
            <v>255.51749999999998</v>
          </cell>
          <cell r="H22">
            <v>0.191</v>
          </cell>
          <cell r="I22">
            <v>48.67</v>
          </cell>
          <cell r="J22">
            <v>30</v>
          </cell>
          <cell r="K22">
            <v>278.88</v>
          </cell>
          <cell r="L22">
            <v>1070.74</v>
          </cell>
          <cell r="M22">
            <v>30</v>
          </cell>
          <cell r="N22">
            <v>32122.2</v>
          </cell>
          <cell r="O22">
            <v>2.0799999999999999E-2</v>
          </cell>
          <cell r="P22">
            <v>668.14</v>
          </cell>
          <cell r="Q22">
            <v>7.1999999999999998E-3</v>
          </cell>
          <cell r="R22">
            <v>231.27984000000001</v>
          </cell>
          <cell r="S22">
            <v>136.88437500000001</v>
          </cell>
          <cell r="T22">
            <v>383.27625</v>
          </cell>
          <cell r="U22">
            <v>209.88937500000003</v>
          </cell>
          <cell r="V22">
            <v>587.69025000000011</v>
          </cell>
          <cell r="W22">
            <v>365.02500000000003</v>
          </cell>
          <cell r="X22">
            <v>1698.55258125</v>
          </cell>
          <cell r="Y22">
            <v>4906.3914212500003</v>
          </cell>
          <cell r="AA22">
            <v>669.30984000000012</v>
          </cell>
          <cell r="AB22">
            <v>4237.0815812500005</v>
          </cell>
          <cell r="AC22">
            <v>4906.3914212500003</v>
          </cell>
          <cell r="AE22">
            <v>377.80087500000002</v>
          </cell>
          <cell r="AF22">
            <v>1057.8424500000001</v>
          </cell>
          <cell r="AG22">
            <v>730.05000000000007</v>
          </cell>
          <cell r="AH22">
            <v>730.05000000000007</v>
          </cell>
          <cell r="AI22">
            <v>1047.1107150000003</v>
          </cell>
          <cell r="AJ22">
            <v>2517.9424500000005</v>
          </cell>
        </row>
        <row r="23">
          <cell r="A23">
            <v>14</v>
          </cell>
          <cell r="B23" t="str">
            <v>Escaloya Escalante  Jose Alfredo</v>
          </cell>
          <cell r="C23">
            <v>1216.75</v>
          </cell>
          <cell r="D23">
            <v>30</v>
          </cell>
          <cell r="E23">
            <v>36502.5</v>
          </cell>
          <cell r="F23">
            <v>91.256250000000009</v>
          </cell>
          <cell r="G23">
            <v>255.51749999999998</v>
          </cell>
          <cell r="H23">
            <v>0.191</v>
          </cell>
          <cell r="I23">
            <v>48.67</v>
          </cell>
          <cell r="J23">
            <v>30</v>
          </cell>
          <cell r="K23">
            <v>278.88</v>
          </cell>
          <cell r="L23">
            <v>1070.74</v>
          </cell>
          <cell r="M23">
            <v>30</v>
          </cell>
          <cell r="N23">
            <v>32122.2</v>
          </cell>
          <cell r="O23">
            <v>2.0799999999999999E-2</v>
          </cell>
          <cell r="P23">
            <v>668.14</v>
          </cell>
          <cell r="Q23">
            <v>7.1999999999999998E-3</v>
          </cell>
          <cell r="R23">
            <v>231.27984000000001</v>
          </cell>
          <cell r="S23">
            <v>136.88437500000001</v>
          </cell>
          <cell r="T23">
            <v>383.27625</v>
          </cell>
          <cell r="U23">
            <v>209.88937500000003</v>
          </cell>
          <cell r="V23">
            <v>587.69025000000011</v>
          </cell>
          <cell r="W23">
            <v>365.02500000000003</v>
          </cell>
          <cell r="X23">
            <v>1698.55258125</v>
          </cell>
          <cell r="Y23">
            <v>4906.3914212500003</v>
          </cell>
          <cell r="AA23">
            <v>669.30984000000012</v>
          </cell>
          <cell r="AB23">
            <v>4237.0815812500005</v>
          </cell>
          <cell r="AC23">
            <v>4906.3914212500003</v>
          </cell>
          <cell r="AE23">
            <v>377.80087500000002</v>
          </cell>
          <cell r="AF23">
            <v>1057.8424500000001</v>
          </cell>
          <cell r="AG23">
            <v>730.05000000000007</v>
          </cell>
          <cell r="AH23">
            <v>730.05000000000007</v>
          </cell>
          <cell r="AI23">
            <v>1047.1107150000003</v>
          </cell>
          <cell r="AJ23">
            <v>2517.9424500000005</v>
          </cell>
        </row>
        <row r="24">
          <cell r="A24">
            <v>15</v>
          </cell>
          <cell r="B24" t="str">
            <v>Velazquez Oropeza Juan Manuel</v>
          </cell>
          <cell r="C24">
            <v>1216.75</v>
          </cell>
          <cell r="D24">
            <v>30</v>
          </cell>
          <cell r="E24">
            <v>36502.5</v>
          </cell>
          <cell r="F24">
            <v>91.256250000000009</v>
          </cell>
          <cell r="G24">
            <v>255.51749999999998</v>
          </cell>
          <cell r="H24">
            <v>0.191</v>
          </cell>
          <cell r="I24">
            <v>48.67</v>
          </cell>
          <cell r="J24">
            <v>30</v>
          </cell>
          <cell r="K24">
            <v>278.88</v>
          </cell>
          <cell r="L24">
            <v>1070.74</v>
          </cell>
          <cell r="M24">
            <v>30</v>
          </cell>
          <cell r="N24">
            <v>32122.2</v>
          </cell>
          <cell r="O24">
            <v>2.0799999999999999E-2</v>
          </cell>
          <cell r="P24">
            <v>668.14</v>
          </cell>
          <cell r="Q24">
            <v>7.1999999999999998E-3</v>
          </cell>
          <cell r="R24">
            <v>231.27984000000001</v>
          </cell>
          <cell r="S24">
            <v>136.88437500000001</v>
          </cell>
          <cell r="T24">
            <v>383.27625</v>
          </cell>
          <cell r="U24">
            <v>209.88937500000003</v>
          </cell>
          <cell r="V24">
            <v>587.69025000000011</v>
          </cell>
          <cell r="W24">
            <v>365.02500000000003</v>
          </cell>
          <cell r="X24">
            <v>1698.55258125</v>
          </cell>
          <cell r="Y24">
            <v>4906.3914212500003</v>
          </cell>
          <cell r="AA24">
            <v>669.30984000000012</v>
          </cell>
          <cell r="AB24">
            <v>4237.0815812500005</v>
          </cell>
          <cell r="AC24">
            <v>4906.3914212500003</v>
          </cell>
          <cell r="AE24">
            <v>377.80087500000002</v>
          </cell>
          <cell r="AF24">
            <v>1057.8424500000001</v>
          </cell>
          <cell r="AG24">
            <v>730.05000000000007</v>
          </cell>
          <cell r="AH24">
            <v>730.05000000000007</v>
          </cell>
          <cell r="AI24">
            <v>1047.1107150000003</v>
          </cell>
          <cell r="AJ24">
            <v>2517.9424500000005</v>
          </cell>
        </row>
        <row r="25">
          <cell r="A25">
            <v>16</v>
          </cell>
          <cell r="B25" t="str">
            <v>Cordova Cordova Gilberto</v>
          </cell>
          <cell r="C25">
            <v>1216.75</v>
          </cell>
          <cell r="D25">
            <v>30</v>
          </cell>
          <cell r="E25">
            <v>36502.5</v>
          </cell>
          <cell r="F25">
            <v>91.256250000000009</v>
          </cell>
          <cell r="G25">
            <v>255.51749999999998</v>
          </cell>
          <cell r="H25">
            <v>0.191</v>
          </cell>
          <cell r="I25">
            <v>48.67</v>
          </cell>
          <cell r="J25">
            <v>30</v>
          </cell>
          <cell r="K25">
            <v>278.88</v>
          </cell>
          <cell r="L25">
            <v>1070.74</v>
          </cell>
          <cell r="M25">
            <v>30</v>
          </cell>
          <cell r="N25">
            <v>32122.2</v>
          </cell>
          <cell r="O25">
            <v>2.0799999999999999E-2</v>
          </cell>
          <cell r="P25">
            <v>668.14</v>
          </cell>
          <cell r="Q25">
            <v>7.1999999999999998E-3</v>
          </cell>
          <cell r="R25">
            <v>231.27984000000001</v>
          </cell>
          <cell r="S25">
            <v>136.88437500000001</v>
          </cell>
          <cell r="T25">
            <v>383.27625</v>
          </cell>
          <cell r="U25">
            <v>209.88937500000003</v>
          </cell>
          <cell r="V25">
            <v>587.69025000000011</v>
          </cell>
          <cell r="W25">
            <v>365.02500000000003</v>
          </cell>
          <cell r="X25">
            <v>1698.55258125</v>
          </cell>
          <cell r="Y25">
            <v>4906.3914212500003</v>
          </cell>
          <cell r="AA25">
            <v>669.30984000000012</v>
          </cell>
          <cell r="AB25">
            <v>4237.0815812500005</v>
          </cell>
          <cell r="AC25">
            <v>4906.3914212500003</v>
          </cell>
          <cell r="AE25">
            <v>377.80087500000002</v>
          </cell>
          <cell r="AF25">
            <v>1057.8424500000001</v>
          </cell>
          <cell r="AG25">
            <v>730.05000000000007</v>
          </cell>
          <cell r="AH25">
            <v>730.05000000000007</v>
          </cell>
          <cell r="AI25">
            <v>1047.1107150000003</v>
          </cell>
          <cell r="AJ25">
            <v>2517.9424500000005</v>
          </cell>
        </row>
        <row r="26">
          <cell r="A26">
            <v>17</v>
          </cell>
          <cell r="B26" t="str">
            <v>Hernandez Carvajal Juan Luis</v>
          </cell>
          <cell r="C26">
            <v>1216.75</v>
          </cell>
          <cell r="D26">
            <v>30</v>
          </cell>
          <cell r="E26">
            <v>36502.5</v>
          </cell>
          <cell r="F26">
            <v>91.256250000000009</v>
          </cell>
          <cell r="G26">
            <v>255.51749999999998</v>
          </cell>
          <cell r="H26">
            <v>0.191</v>
          </cell>
          <cell r="I26">
            <v>48.67</v>
          </cell>
          <cell r="J26">
            <v>30</v>
          </cell>
          <cell r="K26">
            <v>278.88</v>
          </cell>
          <cell r="L26">
            <v>1070.74</v>
          </cell>
          <cell r="M26">
            <v>30</v>
          </cell>
          <cell r="N26">
            <v>32122.2</v>
          </cell>
          <cell r="O26">
            <v>2.0799999999999999E-2</v>
          </cell>
          <cell r="P26">
            <v>668.14</v>
          </cell>
          <cell r="Q26">
            <v>7.1999999999999998E-3</v>
          </cell>
          <cell r="R26">
            <v>231.27984000000001</v>
          </cell>
          <cell r="S26">
            <v>136.88437500000001</v>
          </cell>
          <cell r="T26">
            <v>383.27625</v>
          </cell>
          <cell r="U26">
            <v>209.88937500000003</v>
          </cell>
          <cell r="V26">
            <v>587.69025000000011</v>
          </cell>
          <cell r="W26">
            <v>365.02500000000003</v>
          </cell>
          <cell r="X26">
            <v>1698.55258125</v>
          </cell>
          <cell r="Y26">
            <v>4906.3914212500003</v>
          </cell>
          <cell r="AA26">
            <v>669.30984000000012</v>
          </cell>
          <cell r="AB26">
            <v>4237.0815812500005</v>
          </cell>
          <cell r="AC26">
            <v>4906.3914212500003</v>
          </cell>
          <cell r="AE26">
            <v>377.80087500000002</v>
          </cell>
          <cell r="AF26">
            <v>1057.8424500000001</v>
          </cell>
          <cell r="AG26">
            <v>730.05000000000007</v>
          </cell>
          <cell r="AH26">
            <v>730.05000000000007</v>
          </cell>
          <cell r="AI26">
            <v>1047.1107150000003</v>
          </cell>
          <cell r="AJ26">
            <v>2517.9424500000005</v>
          </cell>
        </row>
        <row r="27">
          <cell r="A27">
            <v>18</v>
          </cell>
          <cell r="B27" t="str">
            <v>Ibarra Urgell Obeb</v>
          </cell>
          <cell r="C27">
            <v>1216.75</v>
          </cell>
          <cell r="D27">
            <v>30</v>
          </cell>
          <cell r="E27">
            <v>36502.5</v>
          </cell>
          <cell r="F27">
            <v>91.256250000000009</v>
          </cell>
          <cell r="G27">
            <v>255.51749999999998</v>
          </cell>
          <cell r="H27">
            <v>0.191</v>
          </cell>
          <cell r="I27">
            <v>48.67</v>
          </cell>
          <cell r="J27">
            <v>30</v>
          </cell>
          <cell r="K27">
            <v>278.88</v>
          </cell>
          <cell r="L27">
            <v>1070.74</v>
          </cell>
          <cell r="M27">
            <v>30</v>
          </cell>
          <cell r="N27">
            <v>32122.2</v>
          </cell>
          <cell r="O27">
            <v>2.0799999999999999E-2</v>
          </cell>
          <cell r="P27">
            <v>668.14</v>
          </cell>
          <cell r="Q27">
            <v>7.1999999999999998E-3</v>
          </cell>
          <cell r="R27">
            <v>231.27984000000001</v>
          </cell>
          <cell r="S27">
            <v>136.88437500000001</v>
          </cell>
          <cell r="T27">
            <v>383.27625</v>
          </cell>
          <cell r="U27">
            <v>209.88937500000003</v>
          </cell>
          <cell r="V27">
            <v>587.69025000000011</v>
          </cell>
          <cell r="W27">
            <v>365.02500000000003</v>
          </cell>
          <cell r="X27">
            <v>1698.55258125</v>
          </cell>
          <cell r="Y27">
            <v>4906.3914212500003</v>
          </cell>
          <cell r="AA27">
            <v>669.30984000000012</v>
          </cell>
          <cell r="AB27">
            <v>4237.0815812500005</v>
          </cell>
          <cell r="AC27">
            <v>4906.3914212500003</v>
          </cell>
          <cell r="AE27">
            <v>377.80087500000002</v>
          </cell>
          <cell r="AF27">
            <v>1057.8424500000001</v>
          </cell>
          <cell r="AG27">
            <v>730.05000000000007</v>
          </cell>
          <cell r="AH27">
            <v>730.05000000000007</v>
          </cell>
          <cell r="AI27">
            <v>1047.1107150000003</v>
          </cell>
          <cell r="AJ27">
            <v>2517.9424500000005</v>
          </cell>
        </row>
        <row r="28">
          <cell r="A28">
            <v>19</v>
          </cell>
          <cell r="B28" t="str">
            <v>Rodriguez Morales Miguel</v>
          </cell>
          <cell r="C28">
            <v>1216.75</v>
          </cell>
          <cell r="D28">
            <v>30</v>
          </cell>
          <cell r="E28">
            <v>36502.5</v>
          </cell>
          <cell r="F28">
            <v>91.256250000000009</v>
          </cell>
          <cell r="G28">
            <v>255.51749999999998</v>
          </cell>
          <cell r="H28">
            <v>0.191</v>
          </cell>
          <cell r="I28">
            <v>48.67</v>
          </cell>
          <cell r="J28">
            <v>30</v>
          </cell>
          <cell r="K28">
            <v>278.88</v>
          </cell>
          <cell r="L28">
            <v>1070.74</v>
          </cell>
          <cell r="M28">
            <v>30</v>
          </cell>
          <cell r="N28">
            <v>32122.2</v>
          </cell>
          <cell r="O28">
            <v>2.0799999999999999E-2</v>
          </cell>
          <cell r="P28">
            <v>668.14</v>
          </cell>
          <cell r="Q28">
            <v>7.1999999999999998E-3</v>
          </cell>
          <cell r="R28">
            <v>231.27984000000001</v>
          </cell>
          <cell r="S28">
            <v>136.88437500000001</v>
          </cell>
          <cell r="T28">
            <v>383.27625</v>
          </cell>
          <cell r="U28">
            <v>209.88937500000003</v>
          </cell>
          <cell r="V28">
            <v>587.69025000000011</v>
          </cell>
          <cell r="W28">
            <v>365.02500000000003</v>
          </cell>
          <cell r="X28">
            <v>1698.55258125</v>
          </cell>
          <cell r="Y28">
            <v>4906.3914212500003</v>
          </cell>
          <cell r="AA28">
            <v>669.30984000000012</v>
          </cell>
          <cell r="AB28">
            <v>4237.0815812500005</v>
          </cell>
          <cell r="AC28">
            <v>4906.3914212500003</v>
          </cell>
          <cell r="AE28">
            <v>377.80087500000002</v>
          </cell>
          <cell r="AF28">
            <v>1057.8424500000001</v>
          </cell>
          <cell r="AG28">
            <v>730.05000000000007</v>
          </cell>
          <cell r="AH28">
            <v>730.05000000000007</v>
          </cell>
          <cell r="AI28">
            <v>1047.1107150000003</v>
          </cell>
          <cell r="AJ28">
            <v>2517.9424500000005</v>
          </cell>
        </row>
        <row r="29">
          <cell r="A29">
            <v>20</v>
          </cell>
          <cell r="B29" t="str">
            <v>Efrain Zerrilla Javier</v>
          </cell>
          <cell r="C29">
            <v>1216.75</v>
          </cell>
          <cell r="D29">
            <v>30</v>
          </cell>
          <cell r="E29">
            <v>36502.5</v>
          </cell>
          <cell r="F29">
            <v>91.256250000000009</v>
          </cell>
          <cell r="G29">
            <v>255.51749999999998</v>
          </cell>
          <cell r="H29">
            <v>0.191</v>
          </cell>
          <cell r="I29">
            <v>48.67</v>
          </cell>
          <cell r="J29">
            <v>30</v>
          </cell>
          <cell r="K29">
            <v>278.88</v>
          </cell>
          <cell r="L29">
            <v>1070.74</v>
          </cell>
          <cell r="M29">
            <v>30</v>
          </cell>
          <cell r="N29">
            <v>32122.2</v>
          </cell>
          <cell r="O29">
            <v>2.0799999999999999E-2</v>
          </cell>
          <cell r="P29">
            <v>668.14</v>
          </cell>
          <cell r="Q29">
            <v>7.1999999999999998E-3</v>
          </cell>
          <cell r="R29">
            <v>231.27984000000001</v>
          </cell>
          <cell r="S29">
            <v>136.88437500000001</v>
          </cell>
          <cell r="T29">
            <v>383.27625</v>
          </cell>
          <cell r="U29">
            <v>209.88937500000003</v>
          </cell>
          <cell r="V29">
            <v>587.69025000000011</v>
          </cell>
          <cell r="W29">
            <v>365.02500000000003</v>
          </cell>
          <cell r="X29">
            <v>1698.55258125</v>
          </cell>
          <cell r="Y29">
            <v>4906.3914212500003</v>
          </cell>
          <cell r="AA29">
            <v>669.30984000000012</v>
          </cell>
          <cell r="AB29">
            <v>4237.0815812500005</v>
          </cell>
          <cell r="AC29">
            <v>4906.3914212500003</v>
          </cell>
          <cell r="AE29">
            <v>377.80087500000002</v>
          </cell>
          <cell r="AF29">
            <v>1057.8424500000001</v>
          </cell>
          <cell r="AG29">
            <v>730.05000000000007</v>
          </cell>
          <cell r="AH29">
            <v>730.05000000000007</v>
          </cell>
          <cell r="AI29">
            <v>1047.1107150000003</v>
          </cell>
          <cell r="AJ29">
            <v>2517.9424500000005</v>
          </cell>
        </row>
        <row r="30">
          <cell r="A30">
            <v>21</v>
          </cell>
          <cell r="B30" t="str">
            <v>Hernandez Vicente Eliseo</v>
          </cell>
          <cell r="C30">
            <v>1216.75</v>
          </cell>
          <cell r="D30">
            <v>30</v>
          </cell>
          <cell r="E30">
            <v>36502.5</v>
          </cell>
          <cell r="F30">
            <v>91.256250000000009</v>
          </cell>
          <cell r="G30">
            <v>255.51749999999998</v>
          </cell>
          <cell r="H30">
            <v>0.191</v>
          </cell>
          <cell r="I30">
            <v>48.67</v>
          </cell>
          <cell r="J30">
            <v>30</v>
          </cell>
          <cell r="K30">
            <v>278.88</v>
          </cell>
          <cell r="L30">
            <v>1070.74</v>
          </cell>
          <cell r="M30">
            <v>30</v>
          </cell>
          <cell r="N30">
            <v>32122.2</v>
          </cell>
          <cell r="O30">
            <v>2.0799999999999999E-2</v>
          </cell>
          <cell r="P30">
            <v>668.14</v>
          </cell>
          <cell r="Q30">
            <v>7.1999999999999998E-3</v>
          </cell>
          <cell r="R30">
            <v>231.27984000000001</v>
          </cell>
          <cell r="S30">
            <v>136.88437500000001</v>
          </cell>
          <cell r="T30">
            <v>383.27625</v>
          </cell>
          <cell r="U30">
            <v>209.88937500000003</v>
          </cell>
          <cell r="V30">
            <v>587.69025000000011</v>
          </cell>
          <cell r="W30">
            <v>365.02500000000003</v>
          </cell>
          <cell r="X30">
            <v>1698.55258125</v>
          </cell>
          <cell r="Y30">
            <v>4906.3914212500003</v>
          </cell>
          <cell r="AA30">
            <v>669.30984000000012</v>
          </cell>
          <cell r="AB30">
            <v>4237.0815812500005</v>
          </cell>
          <cell r="AC30">
            <v>4906.3914212500003</v>
          </cell>
          <cell r="AE30">
            <v>377.80087500000002</v>
          </cell>
          <cell r="AF30">
            <v>1057.8424500000001</v>
          </cell>
          <cell r="AG30">
            <v>730.05000000000007</v>
          </cell>
          <cell r="AH30">
            <v>730.05000000000007</v>
          </cell>
          <cell r="AI30">
            <v>1047.1107150000003</v>
          </cell>
          <cell r="AJ30">
            <v>2517.9424500000005</v>
          </cell>
        </row>
        <row r="31">
          <cell r="A31">
            <v>22</v>
          </cell>
          <cell r="B31" t="str">
            <v>Alpuin Arias Berly Ramon</v>
          </cell>
          <cell r="C31">
            <v>1216.75</v>
          </cell>
          <cell r="D31">
            <v>30</v>
          </cell>
          <cell r="E31">
            <v>36502.5</v>
          </cell>
          <cell r="F31">
            <v>91.256250000000009</v>
          </cell>
          <cell r="G31">
            <v>255.51749999999998</v>
          </cell>
          <cell r="H31">
            <v>0.191</v>
          </cell>
          <cell r="I31">
            <v>48.67</v>
          </cell>
          <cell r="J31">
            <v>30</v>
          </cell>
          <cell r="K31">
            <v>278.88</v>
          </cell>
          <cell r="L31">
            <v>1070.74</v>
          </cell>
          <cell r="M31">
            <v>30</v>
          </cell>
          <cell r="N31">
            <v>32122.2</v>
          </cell>
          <cell r="O31">
            <v>2.0799999999999999E-2</v>
          </cell>
          <cell r="P31">
            <v>668.14</v>
          </cell>
          <cell r="Q31">
            <v>7.1999999999999998E-3</v>
          </cell>
          <cell r="R31">
            <v>231.27984000000001</v>
          </cell>
          <cell r="S31">
            <v>136.88437500000001</v>
          </cell>
          <cell r="T31">
            <v>383.27625</v>
          </cell>
          <cell r="U31">
            <v>209.88937500000003</v>
          </cell>
          <cell r="V31">
            <v>587.69025000000011</v>
          </cell>
          <cell r="W31">
            <v>365.02500000000003</v>
          </cell>
          <cell r="X31">
            <v>1698.55258125</v>
          </cell>
          <cell r="Y31">
            <v>4906.3914212500003</v>
          </cell>
          <cell r="AA31">
            <v>669.30984000000012</v>
          </cell>
          <cell r="AB31">
            <v>4237.0815812500005</v>
          </cell>
          <cell r="AC31">
            <v>4906.3914212500003</v>
          </cell>
          <cell r="AE31">
            <v>377.80087500000002</v>
          </cell>
          <cell r="AF31">
            <v>1057.8424500000001</v>
          </cell>
          <cell r="AG31">
            <v>730.05000000000007</v>
          </cell>
          <cell r="AH31">
            <v>730.05000000000007</v>
          </cell>
          <cell r="AI31">
            <v>1047.1107150000003</v>
          </cell>
          <cell r="AJ31">
            <v>2517.9424500000005</v>
          </cell>
        </row>
        <row r="32">
          <cell r="A32">
            <v>23</v>
          </cell>
          <cell r="B32" t="str">
            <v>Leon Castellanos Jesus</v>
          </cell>
          <cell r="C32">
            <v>1216.75</v>
          </cell>
          <cell r="D32">
            <v>30</v>
          </cell>
          <cell r="E32">
            <v>36502.5</v>
          </cell>
          <cell r="F32">
            <v>91.256250000000009</v>
          </cell>
          <cell r="G32">
            <v>255.51749999999998</v>
          </cell>
          <cell r="H32">
            <v>0.191</v>
          </cell>
          <cell r="I32">
            <v>48.67</v>
          </cell>
          <cell r="J32">
            <v>30</v>
          </cell>
          <cell r="K32">
            <v>278.88</v>
          </cell>
          <cell r="L32">
            <v>1070.74</v>
          </cell>
          <cell r="M32">
            <v>30</v>
          </cell>
          <cell r="N32">
            <v>32122.2</v>
          </cell>
          <cell r="O32">
            <v>2.0799999999999999E-2</v>
          </cell>
          <cell r="P32">
            <v>668.14</v>
          </cell>
          <cell r="Q32">
            <v>7.1999999999999998E-3</v>
          </cell>
          <cell r="R32">
            <v>231.27984000000001</v>
          </cell>
          <cell r="S32">
            <v>136.88437500000001</v>
          </cell>
          <cell r="T32">
            <v>383.27625</v>
          </cell>
          <cell r="U32">
            <v>209.88937500000003</v>
          </cell>
          <cell r="V32">
            <v>587.69025000000011</v>
          </cell>
          <cell r="W32">
            <v>365.02500000000003</v>
          </cell>
          <cell r="X32">
            <v>1698.55258125</v>
          </cell>
          <cell r="Y32">
            <v>4906.3914212500003</v>
          </cell>
          <cell r="AA32">
            <v>669.30984000000012</v>
          </cell>
          <cell r="AB32">
            <v>4237.0815812500005</v>
          </cell>
          <cell r="AC32">
            <v>4906.3914212500003</v>
          </cell>
          <cell r="AE32">
            <v>377.80087500000002</v>
          </cell>
          <cell r="AF32">
            <v>1057.8424500000001</v>
          </cell>
          <cell r="AG32">
            <v>730.05000000000007</v>
          </cell>
          <cell r="AH32">
            <v>730.05000000000007</v>
          </cell>
          <cell r="AI32">
            <v>1047.1107150000003</v>
          </cell>
          <cell r="AJ32">
            <v>2517.9424500000005</v>
          </cell>
        </row>
        <row r="33">
          <cell r="A33">
            <v>24</v>
          </cell>
          <cell r="B33" t="str">
            <v>Jimenez Cegovia Victor Manuel</v>
          </cell>
          <cell r="C33">
            <v>1216.75</v>
          </cell>
          <cell r="D33">
            <v>30</v>
          </cell>
          <cell r="E33">
            <v>36502.5</v>
          </cell>
          <cell r="F33">
            <v>91.256250000000009</v>
          </cell>
          <cell r="G33">
            <v>255.51749999999998</v>
          </cell>
          <cell r="H33">
            <v>0.191</v>
          </cell>
          <cell r="I33">
            <v>48.67</v>
          </cell>
          <cell r="J33">
            <v>30</v>
          </cell>
          <cell r="K33">
            <v>278.88</v>
          </cell>
          <cell r="L33">
            <v>1070.74</v>
          </cell>
          <cell r="M33">
            <v>30</v>
          </cell>
          <cell r="N33">
            <v>32122.2</v>
          </cell>
          <cell r="O33">
            <v>2.0799999999999999E-2</v>
          </cell>
          <cell r="P33">
            <v>668.14</v>
          </cell>
          <cell r="Q33">
            <v>7.1999999999999998E-3</v>
          </cell>
          <cell r="R33">
            <v>231.27984000000001</v>
          </cell>
          <cell r="S33">
            <v>136.88437500000001</v>
          </cell>
          <cell r="T33">
            <v>383.27625</v>
          </cell>
          <cell r="U33">
            <v>209.88937500000003</v>
          </cell>
          <cell r="V33">
            <v>587.69025000000011</v>
          </cell>
          <cell r="W33">
            <v>365.02500000000003</v>
          </cell>
          <cell r="X33">
            <v>1698.55258125</v>
          </cell>
          <cell r="Y33">
            <v>4906.3914212500003</v>
          </cell>
          <cell r="AA33">
            <v>669.30984000000012</v>
          </cell>
          <cell r="AB33">
            <v>4237.0815812500005</v>
          </cell>
          <cell r="AC33">
            <v>4906.3914212500003</v>
          </cell>
          <cell r="AE33">
            <v>377.80087500000002</v>
          </cell>
          <cell r="AF33">
            <v>1057.8424500000001</v>
          </cell>
          <cell r="AG33">
            <v>730.05000000000007</v>
          </cell>
          <cell r="AH33">
            <v>730.05000000000007</v>
          </cell>
          <cell r="AI33">
            <v>1047.1107150000003</v>
          </cell>
          <cell r="AJ33">
            <v>2517.9424500000005</v>
          </cell>
        </row>
        <row r="34">
          <cell r="A34">
            <v>25</v>
          </cell>
          <cell r="B34" t="str">
            <v>Lopez Cordova Jose Maria</v>
          </cell>
          <cell r="C34">
            <v>1216.75</v>
          </cell>
          <cell r="D34">
            <v>30</v>
          </cell>
          <cell r="E34">
            <v>36502.5</v>
          </cell>
          <cell r="F34">
            <v>91.256250000000009</v>
          </cell>
          <cell r="G34">
            <v>255.51749999999998</v>
          </cell>
          <cell r="H34">
            <v>0.191</v>
          </cell>
          <cell r="I34">
            <v>48.67</v>
          </cell>
          <cell r="J34">
            <v>30</v>
          </cell>
          <cell r="K34">
            <v>278.88</v>
          </cell>
          <cell r="L34">
            <v>1070.74</v>
          </cell>
          <cell r="M34">
            <v>30</v>
          </cell>
          <cell r="N34">
            <v>32122.2</v>
          </cell>
          <cell r="O34">
            <v>2.0799999999999999E-2</v>
          </cell>
          <cell r="P34">
            <v>668.14</v>
          </cell>
          <cell r="Q34">
            <v>7.1999999999999998E-3</v>
          </cell>
          <cell r="R34">
            <v>231.27984000000001</v>
          </cell>
          <cell r="S34">
            <v>136.88437500000001</v>
          </cell>
          <cell r="T34">
            <v>383.27625</v>
          </cell>
          <cell r="U34">
            <v>209.88937500000003</v>
          </cell>
          <cell r="V34">
            <v>587.69025000000011</v>
          </cell>
          <cell r="W34">
            <v>365.02500000000003</v>
          </cell>
          <cell r="X34">
            <v>1698.55258125</v>
          </cell>
          <cell r="Y34">
            <v>4906.3914212500003</v>
          </cell>
          <cell r="AA34">
            <v>669.30984000000012</v>
          </cell>
          <cell r="AB34">
            <v>4237.0815812500005</v>
          </cell>
          <cell r="AC34">
            <v>4906.3914212500003</v>
          </cell>
          <cell r="AE34">
            <v>377.80087500000002</v>
          </cell>
          <cell r="AF34">
            <v>1057.8424500000001</v>
          </cell>
          <cell r="AG34">
            <v>730.05000000000007</v>
          </cell>
          <cell r="AH34">
            <v>730.05000000000007</v>
          </cell>
          <cell r="AI34">
            <v>1047.1107150000003</v>
          </cell>
          <cell r="AJ34">
            <v>2517.9424500000005</v>
          </cell>
        </row>
        <row r="35">
          <cell r="A35">
            <v>26</v>
          </cell>
          <cell r="B35" t="str">
            <v>Vazquez Cacho Daniel</v>
          </cell>
          <cell r="C35">
            <v>1216.75</v>
          </cell>
          <cell r="D35">
            <v>30</v>
          </cell>
          <cell r="E35">
            <v>36502.5</v>
          </cell>
          <cell r="F35">
            <v>91.256250000000009</v>
          </cell>
          <cell r="G35">
            <v>255.51749999999998</v>
          </cell>
          <cell r="H35">
            <v>0.191</v>
          </cell>
          <cell r="I35">
            <v>48.67</v>
          </cell>
          <cell r="J35">
            <v>30</v>
          </cell>
          <cell r="K35">
            <v>278.88</v>
          </cell>
          <cell r="L35">
            <v>1070.74</v>
          </cell>
          <cell r="M35">
            <v>30</v>
          </cell>
          <cell r="N35">
            <v>32122.2</v>
          </cell>
          <cell r="O35">
            <v>2.0799999999999999E-2</v>
          </cell>
          <cell r="P35">
            <v>668.14</v>
          </cell>
          <cell r="Q35">
            <v>7.1999999999999998E-3</v>
          </cell>
          <cell r="R35">
            <v>231.27984000000001</v>
          </cell>
          <cell r="S35">
            <v>136.88437500000001</v>
          </cell>
          <cell r="T35">
            <v>383.27625</v>
          </cell>
          <cell r="U35">
            <v>209.88937500000003</v>
          </cell>
          <cell r="V35">
            <v>587.69025000000011</v>
          </cell>
          <cell r="W35">
            <v>365.02500000000003</v>
          </cell>
          <cell r="X35">
            <v>1698.55258125</v>
          </cell>
          <cell r="Y35">
            <v>4906.3914212500003</v>
          </cell>
          <cell r="AA35">
            <v>669.30984000000012</v>
          </cell>
          <cell r="AB35">
            <v>4237.0815812500005</v>
          </cell>
          <cell r="AC35">
            <v>4906.3914212500003</v>
          </cell>
          <cell r="AE35">
            <v>377.80087500000002</v>
          </cell>
          <cell r="AF35">
            <v>1057.8424500000001</v>
          </cell>
          <cell r="AG35">
            <v>730.05000000000007</v>
          </cell>
          <cell r="AH35">
            <v>730.05000000000007</v>
          </cell>
          <cell r="AI35">
            <v>1047.1107150000003</v>
          </cell>
          <cell r="AJ35">
            <v>2517.9424500000005</v>
          </cell>
        </row>
        <row r="36">
          <cell r="A36">
            <v>27</v>
          </cell>
          <cell r="B36" t="str">
            <v>Hernandez Hernandez Marco Arturo</v>
          </cell>
          <cell r="C36">
            <v>1216.75</v>
          </cell>
          <cell r="D36">
            <v>30</v>
          </cell>
          <cell r="E36">
            <v>36502.5</v>
          </cell>
          <cell r="F36">
            <v>91.256250000000009</v>
          </cell>
          <cell r="G36">
            <v>255.51749999999998</v>
          </cell>
          <cell r="H36">
            <v>0.191</v>
          </cell>
          <cell r="I36">
            <v>48.67</v>
          </cell>
          <cell r="J36">
            <v>30</v>
          </cell>
          <cell r="K36">
            <v>278.88</v>
          </cell>
          <cell r="L36">
            <v>1070.74</v>
          </cell>
          <cell r="M36">
            <v>30</v>
          </cell>
          <cell r="N36">
            <v>32122.2</v>
          </cell>
          <cell r="O36">
            <v>2.0799999999999999E-2</v>
          </cell>
          <cell r="P36">
            <v>668.14</v>
          </cell>
          <cell r="Q36">
            <v>7.1999999999999998E-3</v>
          </cell>
          <cell r="R36">
            <v>231.27984000000001</v>
          </cell>
          <cell r="S36">
            <v>136.88437500000001</v>
          </cell>
          <cell r="T36">
            <v>383.27625</v>
          </cell>
          <cell r="U36">
            <v>209.88937500000003</v>
          </cell>
          <cell r="V36">
            <v>587.69025000000011</v>
          </cell>
          <cell r="W36">
            <v>365.02500000000003</v>
          </cell>
          <cell r="X36">
            <v>1698.55258125</v>
          </cell>
          <cell r="Y36">
            <v>4906.3914212500003</v>
          </cell>
          <cell r="AA36">
            <v>669.30984000000012</v>
          </cell>
          <cell r="AB36">
            <v>4237.0815812500005</v>
          </cell>
          <cell r="AC36">
            <v>4906.3914212500003</v>
          </cell>
          <cell r="AE36">
            <v>377.80087500000002</v>
          </cell>
          <cell r="AF36">
            <v>1057.8424500000001</v>
          </cell>
          <cell r="AG36">
            <v>730.05000000000007</v>
          </cell>
          <cell r="AH36">
            <v>730.05000000000007</v>
          </cell>
          <cell r="AI36">
            <v>1047.1107150000003</v>
          </cell>
          <cell r="AJ36">
            <v>2517.9424500000005</v>
          </cell>
        </row>
        <row r="37">
          <cell r="A37">
            <v>28</v>
          </cell>
          <cell r="B37" t="str">
            <v>Colorado Aguilar Manuel</v>
          </cell>
          <cell r="C37">
            <v>1216.75</v>
          </cell>
          <cell r="D37">
            <v>30</v>
          </cell>
          <cell r="E37">
            <v>36502.5</v>
          </cell>
          <cell r="F37">
            <v>91.256250000000009</v>
          </cell>
          <cell r="G37">
            <v>255.51749999999998</v>
          </cell>
          <cell r="H37">
            <v>0.191</v>
          </cell>
          <cell r="I37">
            <v>48.67</v>
          </cell>
          <cell r="J37">
            <v>30</v>
          </cell>
          <cell r="K37">
            <v>278.88</v>
          </cell>
          <cell r="L37">
            <v>1070.74</v>
          </cell>
          <cell r="M37">
            <v>30</v>
          </cell>
          <cell r="N37">
            <v>32122.2</v>
          </cell>
          <cell r="O37">
            <v>2.0799999999999999E-2</v>
          </cell>
          <cell r="P37">
            <v>668.14</v>
          </cell>
          <cell r="Q37">
            <v>7.1999999999999998E-3</v>
          </cell>
          <cell r="R37">
            <v>231.27984000000001</v>
          </cell>
          <cell r="S37">
            <v>136.88437500000001</v>
          </cell>
          <cell r="T37">
            <v>383.27625</v>
          </cell>
          <cell r="U37">
            <v>209.88937500000003</v>
          </cell>
          <cell r="V37">
            <v>587.69025000000011</v>
          </cell>
          <cell r="W37">
            <v>365.02500000000003</v>
          </cell>
          <cell r="X37">
            <v>1698.55258125</v>
          </cell>
          <cell r="Y37">
            <v>4906.3914212500003</v>
          </cell>
          <cell r="AA37">
            <v>669.30984000000012</v>
          </cell>
          <cell r="AB37">
            <v>4237.0815812500005</v>
          </cell>
          <cell r="AC37">
            <v>4906.3914212500003</v>
          </cell>
          <cell r="AE37">
            <v>377.80087500000002</v>
          </cell>
          <cell r="AF37">
            <v>1057.8424500000001</v>
          </cell>
          <cell r="AG37">
            <v>730.05000000000007</v>
          </cell>
          <cell r="AH37">
            <v>730.05000000000007</v>
          </cell>
          <cell r="AI37">
            <v>1047.1107150000003</v>
          </cell>
          <cell r="AJ37">
            <v>2517.9424500000005</v>
          </cell>
        </row>
        <row r="38">
          <cell r="A38">
            <v>29</v>
          </cell>
          <cell r="B38" t="str">
            <v>Almeida Javier Francisco</v>
          </cell>
          <cell r="C38">
            <v>1216.75</v>
          </cell>
          <cell r="D38">
            <v>30</v>
          </cell>
          <cell r="E38">
            <v>36502.5</v>
          </cell>
          <cell r="F38">
            <v>91.256250000000009</v>
          </cell>
          <cell r="G38">
            <v>255.51749999999998</v>
          </cell>
          <cell r="H38">
            <v>0.191</v>
          </cell>
          <cell r="I38">
            <v>48.67</v>
          </cell>
          <cell r="J38">
            <v>30</v>
          </cell>
          <cell r="K38">
            <v>278.88</v>
          </cell>
          <cell r="L38">
            <v>1070.74</v>
          </cell>
          <cell r="M38">
            <v>30</v>
          </cell>
          <cell r="N38">
            <v>32122.2</v>
          </cell>
          <cell r="O38">
            <v>2.0799999999999999E-2</v>
          </cell>
          <cell r="P38">
            <v>668.14</v>
          </cell>
          <cell r="Q38">
            <v>7.1999999999999998E-3</v>
          </cell>
          <cell r="R38">
            <v>231.27984000000001</v>
          </cell>
          <cell r="S38">
            <v>136.88437500000001</v>
          </cell>
          <cell r="T38">
            <v>383.27625</v>
          </cell>
          <cell r="U38">
            <v>209.88937500000003</v>
          </cell>
          <cell r="V38">
            <v>587.69025000000011</v>
          </cell>
          <cell r="W38">
            <v>365.02500000000003</v>
          </cell>
          <cell r="X38">
            <v>1698.55258125</v>
          </cell>
          <cell r="Y38">
            <v>4906.3914212500003</v>
          </cell>
          <cell r="AA38">
            <v>669.30984000000012</v>
          </cell>
          <cell r="AB38">
            <v>4237.0815812500005</v>
          </cell>
          <cell r="AC38">
            <v>4906.3914212500003</v>
          </cell>
          <cell r="AE38">
            <v>377.80087500000002</v>
          </cell>
          <cell r="AF38">
            <v>1057.8424500000001</v>
          </cell>
          <cell r="AG38">
            <v>730.05000000000007</v>
          </cell>
          <cell r="AH38">
            <v>730.05000000000007</v>
          </cell>
          <cell r="AI38">
            <v>1047.1107150000003</v>
          </cell>
          <cell r="AJ38">
            <v>2517.9424500000005</v>
          </cell>
        </row>
        <row r="39">
          <cell r="A39">
            <v>30</v>
          </cell>
          <cell r="B39" t="str">
            <v>Diaz Sanchez Ricardo</v>
          </cell>
          <cell r="C39">
            <v>1216.75</v>
          </cell>
          <cell r="D39">
            <v>30</v>
          </cell>
          <cell r="E39">
            <v>36502.5</v>
          </cell>
          <cell r="F39">
            <v>91.256250000000009</v>
          </cell>
          <cell r="G39">
            <v>255.51749999999998</v>
          </cell>
          <cell r="H39">
            <v>0.191</v>
          </cell>
          <cell r="I39">
            <v>48.67</v>
          </cell>
          <cell r="J39">
            <v>30</v>
          </cell>
          <cell r="K39">
            <v>278.88</v>
          </cell>
          <cell r="L39">
            <v>1070.74</v>
          </cell>
          <cell r="M39">
            <v>30</v>
          </cell>
          <cell r="N39">
            <v>32122.2</v>
          </cell>
          <cell r="O39">
            <v>2.0799999999999999E-2</v>
          </cell>
          <cell r="P39">
            <v>668.14</v>
          </cell>
          <cell r="Q39">
            <v>7.1999999999999998E-3</v>
          </cell>
          <cell r="R39">
            <v>231.27984000000001</v>
          </cell>
          <cell r="S39">
            <v>136.88437500000001</v>
          </cell>
          <cell r="T39">
            <v>383.27625</v>
          </cell>
          <cell r="U39">
            <v>209.88937500000003</v>
          </cell>
          <cell r="V39">
            <v>587.69025000000011</v>
          </cell>
          <cell r="W39">
            <v>365.02500000000003</v>
          </cell>
          <cell r="X39">
            <v>1698.55258125</v>
          </cell>
          <cell r="Y39">
            <v>4906.3914212500003</v>
          </cell>
          <cell r="AA39">
            <v>669.30984000000012</v>
          </cell>
          <cell r="AB39">
            <v>4237.0815812500005</v>
          </cell>
          <cell r="AC39">
            <v>4906.3914212500003</v>
          </cell>
          <cell r="AE39">
            <v>377.80087500000002</v>
          </cell>
          <cell r="AF39">
            <v>1057.8424500000001</v>
          </cell>
          <cell r="AG39">
            <v>730.05000000000007</v>
          </cell>
          <cell r="AH39">
            <v>730.05000000000007</v>
          </cell>
          <cell r="AI39">
            <v>1047.1107150000003</v>
          </cell>
          <cell r="AJ39">
            <v>2517.9424500000005</v>
          </cell>
        </row>
        <row r="40">
          <cell r="A40">
            <v>31</v>
          </cell>
          <cell r="B40" t="str">
            <v>Morales Hernandez Esterfio</v>
          </cell>
          <cell r="C40">
            <v>1216.75</v>
          </cell>
          <cell r="D40">
            <v>30</v>
          </cell>
          <cell r="E40">
            <v>36502.5</v>
          </cell>
          <cell r="F40">
            <v>91.256250000000009</v>
          </cell>
          <cell r="G40">
            <v>255.51749999999998</v>
          </cell>
          <cell r="H40">
            <v>0.191</v>
          </cell>
          <cell r="I40">
            <v>48.67</v>
          </cell>
          <cell r="J40">
            <v>30</v>
          </cell>
          <cell r="K40">
            <v>278.88</v>
          </cell>
          <cell r="L40">
            <v>1070.74</v>
          </cell>
          <cell r="M40">
            <v>30</v>
          </cell>
          <cell r="N40">
            <v>32122.2</v>
          </cell>
          <cell r="O40">
            <v>2.0799999999999999E-2</v>
          </cell>
          <cell r="P40">
            <v>668.14</v>
          </cell>
          <cell r="Q40">
            <v>7.1999999999999998E-3</v>
          </cell>
          <cell r="R40">
            <v>231.27984000000001</v>
          </cell>
          <cell r="S40">
            <v>136.88437500000001</v>
          </cell>
          <cell r="T40">
            <v>383.27625</v>
          </cell>
          <cell r="U40">
            <v>209.88937500000003</v>
          </cell>
          <cell r="V40">
            <v>587.69025000000011</v>
          </cell>
          <cell r="W40">
            <v>365.02500000000003</v>
          </cell>
          <cell r="X40">
            <v>1698.55258125</v>
          </cell>
          <cell r="Y40">
            <v>4906.3914212500003</v>
          </cell>
          <cell r="AA40">
            <v>669.30984000000012</v>
          </cell>
          <cell r="AB40">
            <v>4237.0815812500005</v>
          </cell>
          <cell r="AC40">
            <v>4906.3914212500003</v>
          </cell>
          <cell r="AE40">
            <v>377.80087500000002</v>
          </cell>
          <cell r="AF40">
            <v>1057.8424500000001</v>
          </cell>
          <cell r="AG40">
            <v>730.05000000000007</v>
          </cell>
          <cell r="AH40">
            <v>730.05000000000007</v>
          </cell>
          <cell r="AI40">
            <v>1047.1107150000003</v>
          </cell>
          <cell r="AJ40">
            <v>2517.9424500000005</v>
          </cell>
        </row>
        <row r="41">
          <cell r="A41">
            <v>32</v>
          </cell>
          <cell r="B41" t="str">
            <v>De La Cruz Gomez Williano</v>
          </cell>
          <cell r="C41">
            <v>1216.75</v>
          </cell>
          <cell r="D41">
            <v>30</v>
          </cell>
          <cell r="E41">
            <v>36502.5</v>
          </cell>
          <cell r="F41">
            <v>91.256250000000009</v>
          </cell>
          <cell r="G41">
            <v>255.51749999999998</v>
          </cell>
          <cell r="H41">
            <v>0.191</v>
          </cell>
          <cell r="I41">
            <v>48.67</v>
          </cell>
          <cell r="J41">
            <v>30</v>
          </cell>
          <cell r="K41">
            <v>278.88</v>
          </cell>
          <cell r="L41">
            <v>1070.74</v>
          </cell>
          <cell r="M41">
            <v>30</v>
          </cell>
          <cell r="N41">
            <v>32122.2</v>
          </cell>
          <cell r="O41">
            <v>2.0799999999999999E-2</v>
          </cell>
          <cell r="P41">
            <v>668.14</v>
          </cell>
          <cell r="Q41">
            <v>7.1999999999999998E-3</v>
          </cell>
          <cell r="R41">
            <v>231.27984000000001</v>
          </cell>
          <cell r="S41">
            <v>136.88437500000001</v>
          </cell>
          <cell r="T41">
            <v>383.27625</v>
          </cell>
          <cell r="U41">
            <v>209.88937500000003</v>
          </cell>
          <cell r="V41">
            <v>587.69025000000011</v>
          </cell>
          <cell r="W41">
            <v>365.02500000000003</v>
          </cell>
          <cell r="X41">
            <v>1698.55258125</v>
          </cell>
          <cell r="Y41">
            <v>4906.3914212500003</v>
          </cell>
          <cell r="AA41">
            <v>669.30984000000012</v>
          </cell>
          <cell r="AB41">
            <v>4237.0815812500005</v>
          </cell>
          <cell r="AC41">
            <v>4906.3914212500003</v>
          </cell>
          <cell r="AE41">
            <v>377.80087500000002</v>
          </cell>
          <cell r="AF41">
            <v>1057.8424500000001</v>
          </cell>
          <cell r="AG41">
            <v>730.05000000000007</v>
          </cell>
          <cell r="AH41">
            <v>730.05000000000007</v>
          </cell>
          <cell r="AI41">
            <v>1047.1107150000003</v>
          </cell>
          <cell r="AJ41">
            <v>2517.9424500000005</v>
          </cell>
        </row>
        <row r="42">
          <cell r="A42">
            <v>33</v>
          </cell>
          <cell r="B42" t="str">
            <v>López Carrasco Omar Alejandro</v>
          </cell>
          <cell r="C42">
            <v>1216.75</v>
          </cell>
          <cell r="D42">
            <v>30</v>
          </cell>
          <cell r="E42">
            <v>36502.5</v>
          </cell>
          <cell r="F42">
            <v>91.256250000000009</v>
          </cell>
          <cell r="G42">
            <v>255.51749999999998</v>
          </cell>
          <cell r="H42">
            <v>0.191</v>
          </cell>
          <cell r="I42">
            <v>48.67</v>
          </cell>
          <cell r="J42">
            <v>30</v>
          </cell>
          <cell r="K42">
            <v>278.88</v>
          </cell>
          <cell r="L42">
            <v>1070.74</v>
          </cell>
          <cell r="M42">
            <v>30</v>
          </cell>
          <cell r="N42">
            <v>32122.2</v>
          </cell>
          <cell r="O42">
            <v>2.0799999999999999E-2</v>
          </cell>
          <cell r="P42">
            <v>668.14</v>
          </cell>
          <cell r="Q42">
            <v>7.1999999999999998E-3</v>
          </cell>
          <cell r="R42">
            <v>231.27984000000001</v>
          </cell>
          <cell r="S42">
            <v>136.88437500000001</v>
          </cell>
          <cell r="T42">
            <v>383.27625</v>
          </cell>
          <cell r="U42">
            <v>209.88937500000003</v>
          </cell>
          <cell r="V42">
            <v>587.69025000000011</v>
          </cell>
          <cell r="W42">
            <v>365.02500000000003</v>
          </cell>
          <cell r="X42">
            <v>1698.55258125</v>
          </cell>
          <cell r="Y42">
            <v>4906.3914212500003</v>
          </cell>
          <cell r="AA42">
            <v>669.30984000000012</v>
          </cell>
          <cell r="AB42">
            <v>4237.0815812500005</v>
          </cell>
          <cell r="AC42">
            <v>4906.3914212500003</v>
          </cell>
          <cell r="AE42">
            <v>377.80087500000002</v>
          </cell>
          <cell r="AF42">
            <v>1057.8424500000001</v>
          </cell>
          <cell r="AG42">
            <v>730.05000000000007</v>
          </cell>
          <cell r="AH42">
            <v>730.05000000000007</v>
          </cell>
          <cell r="AI42">
            <v>1047.1107150000003</v>
          </cell>
          <cell r="AJ42">
            <v>2517.9424500000005</v>
          </cell>
        </row>
        <row r="43">
          <cell r="A43">
            <v>34</v>
          </cell>
          <cell r="B43" t="str">
            <v>Olan Hernandez Gilberto</v>
          </cell>
          <cell r="C43">
            <v>1216.75</v>
          </cell>
          <cell r="D43">
            <v>30</v>
          </cell>
          <cell r="E43">
            <v>36502.5</v>
          </cell>
          <cell r="F43">
            <v>91.256250000000009</v>
          </cell>
          <cell r="G43">
            <v>255.51749999999998</v>
          </cell>
          <cell r="H43">
            <v>0.191</v>
          </cell>
          <cell r="I43">
            <v>48.67</v>
          </cell>
          <cell r="J43">
            <v>30</v>
          </cell>
          <cell r="K43">
            <v>278.88</v>
          </cell>
          <cell r="L43">
            <v>1070.74</v>
          </cell>
          <cell r="M43">
            <v>30</v>
          </cell>
          <cell r="N43">
            <v>32122.2</v>
          </cell>
          <cell r="O43">
            <v>2.0799999999999999E-2</v>
          </cell>
          <cell r="P43">
            <v>668.14</v>
          </cell>
          <cell r="Q43">
            <v>7.1999999999999998E-3</v>
          </cell>
          <cell r="R43">
            <v>231.27984000000001</v>
          </cell>
          <cell r="S43">
            <v>136.88437500000001</v>
          </cell>
          <cell r="T43">
            <v>383.27625</v>
          </cell>
          <cell r="U43">
            <v>209.88937500000003</v>
          </cell>
          <cell r="V43">
            <v>587.69025000000011</v>
          </cell>
          <cell r="W43">
            <v>365.02500000000003</v>
          </cell>
          <cell r="X43">
            <v>1698.55258125</v>
          </cell>
          <cell r="Y43">
            <v>4906.3914212500003</v>
          </cell>
          <cell r="AA43">
            <v>669.30984000000012</v>
          </cell>
          <cell r="AB43">
            <v>4237.0815812500005</v>
          </cell>
          <cell r="AC43">
            <v>4906.3914212500003</v>
          </cell>
          <cell r="AE43">
            <v>377.80087500000002</v>
          </cell>
          <cell r="AF43">
            <v>1057.8424500000001</v>
          </cell>
          <cell r="AG43">
            <v>730.05000000000007</v>
          </cell>
          <cell r="AH43">
            <v>730.05000000000007</v>
          </cell>
          <cell r="AI43">
            <v>1047.1107150000003</v>
          </cell>
          <cell r="AJ43">
            <v>2517.9424500000005</v>
          </cell>
        </row>
        <row r="44">
          <cell r="A44">
            <v>35</v>
          </cell>
          <cell r="B44" t="str">
            <v>Hernanéz Vicente Eversain</v>
          </cell>
          <cell r="C44">
            <v>1216.75</v>
          </cell>
          <cell r="D44">
            <v>30</v>
          </cell>
          <cell r="E44">
            <v>36502.5</v>
          </cell>
          <cell r="F44">
            <v>91.256250000000009</v>
          </cell>
          <cell r="G44">
            <v>255.51749999999998</v>
          </cell>
          <cell r="H44">
            <v>0.191</v>
          </cell>
          <cell r="I44">
            <v>48.67</v>
          </cell>
          <cell r="J44">
            <v>30</v>
          </cell>
          <cell r="K44">
            <v>278.88</v>
          </cell>
          <cell r="L44">
            <v>1070.74</v>
          </cell>
          <cell r="M44">
            <v>30</v>
          </cell>
          <cell r="N44">
            <v>32122.2</v>
          </cell>
          <cell r="O44">
            <v>2.0799999999999999E-2</v>
          </cell>
          <cell r="P44">
            <v>668.14</v>
          </cell>
          <cell r="Q44">
            <v>7.1999999999999998E-3</v>
          </cell>
          <cell r="R44">
            <v>231.27984000000001</v>
          </cell>
          <cell r="S44">
            <v>136.88437500000001</v>
          </cell>
          <cell r="T44">
            <v>383.27625</v>
          </cell>
          <cell r="U44">
            <v>209.88937500000003</v>
          </cell>
          <cell r="V44">
            <v>587.69025000000011</v>
          </cell>
          <cell r="W44">
            <v>365.02500000000003</v>
          </cell>
          <cell r="X44">
            <v>1698.55258125</v>
          </cell>
          <cell r="Y44">
            <v>4906.3914212500003</v>
          </cell>
          <cell r="AA44">
            <v>669.30984000000012</v>
          </cell>
          <cell r="AB44">
            <v>4237.0815812500005</v>
          </cell>
          <cell r="AC44">
            <v>4906.3914212500003</v>
          </cell>
          <cell r="AE44">
            <v>377.80087500000002</v>
          </cell>
          <cell r="AF44">
            <v>1057.8424500000001</v>
          </cell>
          <cell r="AG44">
            <v>730.05000000000007</v>
          </cell>
          <cell r="AH44">
            <v>730.05000000000007</v>
          </cell>
          <cell r="AI44">
            <v>1047.1107150000003</v>
          </cell>
          <cell r="AJ44">
            <v>2517.9424500000005</v>
          </cell>
        </row>
        <row r="45">
          <cell r="A45">
            <v>36</v>
          </cell>
          <cell r="B45" t="str">
            <v>Presenda Hernandez Heriberto</v>
          </cell>
          <cell r="C45">
            <v>1216.75</v>
          </cell>
          <cell r="D45">
            <v>30</v>
          </cell>
          <cell r="E45">
            <v>36502.5</v>
          </cell>
          <cell r="F45">
            <v>91.256250000000009</v>
          </cell>
          <cell r="G45">
            <v>255.51749999999998</v>
          </cell>
          <cell r="H45">
            <v>0.191</v>
          </cell>
          <cell r="I45">
            <v>48.67</v>
          </cell>
          <cell r="J45">
            <v>30</v>
          </cell>
          <cell r="K45">
            <v>278.88</v>
          </cell>
          <cell r="L45">
            <v>1070.74</v>
          </cell>
          <cell r="M45">
            <v>30</v>
          </cell>
          <cell r="N45">
            <v>32122.2</v>
          </cell>
          <cell r="O45">
            <v>2.0799999999999999E-2</v>
          </cell>
          <cell r="P45">
            <v>668.14</v>
          </cell>
          <cell r="Q45">
            <v>7.1999999999999998E-3</v>
          </cell>
          <cell r="R45">
            <v>231.27984000000001</v>
          </cell>
          <cell r="S45">
            <v>136.88437500000001</v>
          </cell>
          <cell r="T45">
            <v>383.27625</v>
          </cell>
          <cell r="U45">
            <v>209.88937500000003</v>
          </cell>
          <cell r="V45">
            <v>587.69025000000011</v>
          </cell>
          <cell r="W45">
            <v>365.02500000000003</v>
          </cell>
          <cell r="X45">
            <v>1698.55258125</v>
          </cell>
          <cell r="Y45">
            <v>4906.3914212500003</v>
          </cell>
          <cell r="AA45">
            <v>669.30984000000012</v>
          </cell>
          <cell r="AB45">
            <v>4237.0815812500005</v>
          </cell>
          <cell r="AC45">
            <v>4906.3914212500003</v>
          </cell>
          <cell r="AE45">
            <v>377.80087500000002</v>
          </cell>
          <cell r="AF45">
            <v>1057.8424500000001</v>
          </cell>
          <cell r="AG45">
            <v>730.05000000000007</v>
          </cell>
          <cell r="AH45">
            <v>730.05000000000007</v>
          </cell>
          <cell r="AI45">
            <v>1047.1107150000003</v>
          </cell>
          <cell r="AJ45">
            <v>2517.9424500000005</v>
          </cell>
        </row>
        <row r="46">
          <cell r="A46">
            <v>37</v>
          </cell>
          <cell r="B46" t="str">
            <v>Garcia Perez Eden</v>
          </cell>
          <cell r="C46">
            <v>1216.75</v>
          </cell>
          <cell r="D46">
            <v>30</v>
          </cell>
          <cell r="E46">
            <v>36502.5</v>
          </cell>
          <cell r="F46">
            <v>91.256250000000009</v>
          </cell>
          <cell r="G46">
            <v>255.51749999999998</v>
          </cell>
          <cell r="H46">
            <v>0.191</v>
          </cell>
          <cell r="I46">
            <v>48.67</v>
          </cell>
          <cell r="J46">
            <v>30</v>
          </cell>
          <cell r="K46">
            <v>278.88</v>
          </cell>
          <cell r="L46">
            <v>1070.74</v>
          </cell>
          <cell r="M46">
            <v>30</v>
          </cell>
          <cell r="N46">
            <v>32122.2</v>
          </cell>
          <cell r="O46">
            <v>2.0799999999999999E-2</v>
          </cell>
          <cell r="P46">
            <v>668.14</v>
          </cell>
          <cell r="Q46">
            <v>7.1999999999999998E-3</v>
          </cell>
          <cell r="R46">
            <v>231.27984000000001</v>
          </cell>
          <cell r="S46">
            <v>136.88437500000001</v>
          </cell>
          <cell r="T46">
            <v>383.27625</v>
          </cell>
          <cell r="U46">
            <v>209.88937500000003</v>
          </cell>
          <cell r="V46">
            <v>587.69025000000011</v>
          </cell>
          <cell r="W46">
            <v>365.02500000000003</v>
          </cell>
          <cell r="X46">
            <v>1698.55258125</v>
          </cell>
          <cell r="Y46">
            <v>4906.3914212500003</v>
          </cell>
          <cell r="AA46">
            <v>669.30984000000012</v>
          </cell>
          <cell r="AB46">
            <v>4237.0815812500005</v>
          </cell>
          <cell r="AC46">
            <v>4906.3914212500003</v>
          </cell>
          <cell r="AE46">
            <v>377.80087500000002</v>
          </cell>
          <cell r="AF46">
            <v>1057.8424500000001</v>
          </cell>
          <cell r="AG46">
            <v>730.05000000000007</v>
          </cell>
          <cell r="AH46">
            <v>730.05000000000007</v>
          </cell>
          <cell r="AI46">
            <v>1047.1107150000003</v>
          </cell>
          <cell r="AJ46">
            <v>2517.9424500000005</v>
          </cell>
        </row>
        <row r="47">
          <cell r="A47">
            <v>38</v>
          </cell>
          <cell r="B47" t="str">
            <v>Leon Fabre Praxedis Francisco</v>
          </cell>
          <cell r="C47">
            <v>1216.75</v>
          </cell>
          <cell r="D47">
            <v>30</v>
          </cell>
          <cell r="E47">
            <v>36502.5</v>
          </cell>
          <cell r="F47">
            <v>91.256250000000009</v>
          </cell>
          <cell r="G47">
            <v>255.51749999999998</v>
          </cell>
          <cell r="H47">
            <v>0.191</v>
          </cell>
          <cell r="I47">
            <v>48.67</v>
          </cell>
          <cell r="J47">
            <v>30</v>
          </cell>
          <cell r="K47">
            <v>278.88</v>
          </cell>
          <cell r="L47">
            <v>1070.74</v>
          </cell>
          <cell r="M47">
            <v>30</v>
          </cell>
          <cell r="N47">
            <v>32122.2</v>
          </cell>
          <cell r="O47">
            <v>2.0799999999999999E-2</v>
          </cell>
          <cell r="P47">
            <v>668.14</v>
          </cell>
          <cell r="Q47">
            <v>7.1999999999999998E-3</v>
          </cell>
          <cell r="R47">
            <v>231.27984000000001</v>
          </cell>
          <cell r="S47">
            <v>136.88437500000001</v>
          </cell>
          <cell r="T47">
            <v>383.27625</v>
          </cell>
          <cell r="U47">
            <v>209.88937500000003</v>
          </cell>
          <cell r="V47">
            <v>587.69025000000011</v>
          </cell>
          <cell r="W47">
            <v>365.02500000000003</v>
          </cell>
          <cell r="X47">
            <v>1698.55258125</v>
          </cell>
          <cell r="Y47">
            <v>4906.3914212500003</v>
          </cell>
          <cell r="AA47">
            <v>669.30984000000012</v>
          </cell>
          <cell r="AB47">
            <v>4237.0815812500005</v>
          </cell>
          <cell r="AC47">
            <v>4906.3914212500003</v>
          </cell>
          <cell r="AE47">
            <v>377.80087500000002</v>
          </cell>
          <cell r="AF47">
            <v>1057.8424500000001</v>
          </cell>
          <cell r="AG47">
            <v>730.05000000000007</v>
          </cell>
          <cell r="AH47">
            <v>730.05000000000007</v>
          </cell>
          <cell r="AI47">
            <v>1047.1107150000003</v>
          </cell>
          <cell r="AJ47">
            <v>2517.9424500000005</v>
          </cell>
        </row>
        <row r="48">
          <cell r="A48">
            <v>39</v>
          </cell>
          <cell r="B48" t="str">
            <v>Chan Soma Ernesto</v>
          </cell>
          <cell r="C48">
            <v>1216.75</v>
          </cell>
          <cell r="D48">
            <v>30</v>
          </cell>
          <cell r="E48">
            <v>36502.5</v>
          </cell>
          <cell r="F48">
            <v>91.256250000000009</v>
          </cell>
          <cell r="G48">
            <v>255.51749999999998</v>
          </cell>
          <cell r="H48">
            <v>0.191</v>
          </cell>
          <cell r="I48">
            <v>48.67</v>
          </cell>
          <cell r="J48">
            <v>30</v>
          </cell>
          <cell r="K48">
            <v>278.88</v>
          </cell>
          <cell r="L48">
            <v>1070.74</v>
          </cell>
          <cell r="M48">
            <v>30</v>
          </cell>
          <cell r="N48">
            <v>32122.2</v>
          </cell>
          <cell r="O48">
            <v>2.0799999999999999E-2</v>
          </cell>
          <cell r="P48">
            <v>668.14</v>
          </cell>
          <cell r="Q48">
            <v>7.1999999999999998E-3</v>
          </cell>
          <cell r="R48">
            <v>231.27984000000001</v>
          </cell>
          <cell r="S48">
            <v>136.88437500000001</v>
          </cell>
          <cell r="T48">
            <v>383.27625</v>
          </cell>
          <cell r="U48">
            <v>209.88937500000003</v>
          </cell>
          <cell r="V48">
            <v>587.69025000000011</v>
          </cell>
          <cell r="W48">
            <v>365.02500000000003</v>
          </cell>
          <cell r="X48">
            <v>1698.55258125</v>
          </cell>
          <cell r="Y48">
            <v>4906.3914212500003</v>
          </cell>
          <cell r="AA48">
            <v>669.30984000000012</v>
          </cell>
          <cell r="AB48">
            <v>4237.0815812500005</v>
          </cell>
          <cell r="AC48">
            <v>4906.3914212500003</v>
          </cell>
          <cell r="AE48">
            <v>377.80087500000002</v>
          </cell>
          <cell r="AF48">
            <v>1057.8424500000001</v>
          </cell>
          <cell r="AG48">
            <v>730.05000000000007</v>
          </cell>
          <cell r="AH48">
            <v>730.05000000000007</v>
          </cell>
          <cell r="AI48">
            <v>1047.1107150000003</v>
          </cell>
          <cell r="AJ48">
            <v>2517.9424500000005</v>
          </cell>
        </row>
        <row r="49">
          <cell r="A49">
            <v>40</v>
          </cell>
          <cell r="B49" t="str">
            <v>Gil / Manuel</v>
          </cell>
          <cell r="C49">
            <v>1216.75</v>
          </cell>
          <cell r="D49">
            <v>30</v>
          </cell>
          <cell r="E49">
            <v>36502.5</v>
          </cell>
          <cell r="F49">
            <v>91.256250000000009</v>
          </cell>
          <cell r="G49">
            <v>255.51749999999998</v>
          </cell>
          <cell r="H49">
            <v>0.191</v>
          </cell>
          <cell r="I49">
            <v>48.67</v>
          </cell>
          <cell r="J49">
            <v>30</v>
          </cell>
          <cell r="K49">
            <v>278.88</v>
          </cell>
          <cell r="L49">
            <v>1070.74</v>
          </cell>
          <cell r="M49">
            <v>30</v>
          </cell>
          <cell r="N49">
            <v>32122.2</v>
          </cell>
          <cell r="O49">
            <v>2.0799999999999999E-2</v>
          </cell>
          <cell r="P49">
            <v>668.14</v>
          </cell>
          <cell r="Q49">
            <v>7.1999999999999998E-3</v>
          </cell>
          <cell r="R49">
            <v>231.27984000000001</v>
          </cell>
          <cell r="S49">
            <v>136.88437500000001</v>
          </cell>
          <cell r="T49">
            <v>383.27625</v>
          </cell>
          <cell r="U49">
            <v>209.88937500000003</v>
          </cell>
          <cell r="V49">
            <v>587.69025000000011</v>
          </cell>
          <cell r="W49">
            <v>365.02500000000003</v>
          </cell>
          <cell r="X49">
            <v>1698.55258125</v>
          </cell>
          <cell r="Y49">
            <v>4906.3914212500003</v>
          </cell>
          <cell r="AA49">
            <v>669.30984000000012</v>
          </cell>
          <cell r="AB49">
            <v>4237.0815812500005</v>
          </cell>
          <cell r="AC49">
            <v>4906.3914212500003</v>
          </cell>
          <cell r="AE49">
            <v>377.80087500000002</v>
          </cell>
          <cell r="AF49">
            <v>1057.8424500000001</v>
          </cell>
          <cell r="AG49">
            <v>730.05000000000007</v>
          </cell>
          <cell r="AH49">
            <v>730.05000000000007</v>
          </cell>
          <cell r="AI49">
            <v>1047.1107150000003</v>
          </cell>
          <cell r="AJ49">
            <v>2517.9424500000005</v>
          </cell>
        </row>
        <row r="50">
          <cell r="A50">
            <v>41</v>
          </cell>
          <cell r="B50" t="str">
            <v>Gutierrez Solis Gabriela</v>
          </cell>
          <cell r="C50">
            <v>1216.75</v>
          </cell>
          <cell r="D50">
            <v>30</v>
          </cell>
          <cell r="E50">
            <v>36502.5</v>
          </cell>
          <cell r="F50">
            <v>91.256250000000009</v>
          </cell>
          <cell r="G50">
            <v>255.51749999999998</v>
          </cell>
          <cell r="H50">
            <v>0.191</v>
          </cell>
          <cell r="I50">
            <v>48.67</v>
          </cell>
          <cell r="J50">
            <v>30</v>
          </cell>
          <cell r="K50">
            <v>278.88</v>
          </cell>
          <cell r="L50">
            <v>1070.74</v>
          </cell>
          <cell r="M50">
            <v>30</v>
          </cell>
          <cell r="N50">
            <v>32122.2</v>
          </cell>
          <cell r="O50">
            <v>2.0799999999999999E-2</v>
          </cell>
          <cell r="P50">
            <v>668.14</v>
          </cell>
          <cell r="Q50">
            <v>7.1999999999999998E-3</v>
          </cell>
          <cell r="R50">
            <v>231.27984000000001</v>
          </cell>
          <cell r="S50">
            <v>136.88437500000001</v>
          </cell>
          <cell r="T50">
            <v>383.27625</v>
          </cell>
          <cell r="U50">
            <v>209.88937500000003</v>
          </cell>
          <cell r="V50">
            <v>587.69025000000011</v>
          </cell>
          <cell r="W50">
            <v>365.02500000000003</v>
          </cell>
          <cell r="X50">
            <v>1698.55258125</v>
          </cell>
          <cell r="Y50">
            <v>4906.3914212500003</v>
          </cell>
          <cell r="AA50">
            <v>669.30984000000012</v>
          </cell>
          <cell r="AB50">
            <v>4237.0815812500005</v>
          </cell>
          <cell r="AC50">
            <v>4906.3914212500003</v>
          </cell>
          <cell r="AE50">
            <v>377.80087500000002</v>
          </cell>
          <cell r="AF50">
            <v>1057.8424500000001</v>
          </cell>
          <cell r="AG50">
            <v>730.05000000000007</v>
          </cell>
          <cell r="AH50">
            <v>730.05000000000007</v>
          </cell>
          <cell r="AI50">
            <v>1047.1107150000003</v>
          </cell>
          <cell r="AJ50">
            <v>2517.9424500000005</v>
          </cell>
        </row>
        <row r="51">
          <cell r="A51">
            <v>42</v>
          </cell>
          <cell r="B51" t="str">
            <v>Camacho Cruz Fabiola Del Carmen</v>
          </cell>
          <cell r="C51">
            <v>1216.75</v>
          </cell>
          <cell r="D51">
            <v>30</v>
          </cell>
          <cell r="E51">
            <v>36502.5</v>
          </cell>
          <cell r="F51">
            <v>91.256250000000009</v>
          </cell>
          <cell r="G51">
            <v>255.51749999999998</v>
          </cell>
          <cell r="H51">
            <v>0.191</v>
          </cell>
          <cell r="I51">
            <v>48.67</v>
          </cell>
          <cell r="J51">
            <v>30</v>
          </cell>
          <cell r="K51">
            <v>278.88</v>
          </cell>
          <cell r="L51">
            <v>1070.74</v>
          </cell>
          <cell r="M51">
            <v>30</v>
          </cell>
          <cell r="N51">
            <v>32122.2</v>
          </cell>
          <cell r="O51">
            <v>2.0799999999999999E-2</v>
          </cell>
          <cell r="P51">
            <v>668.14</v>
          </cell>
          <cell r="Q51">
            <v>7.1999999999999998E-3</v>
          </cell>
          <cell r="R51">
            <v>231.27984000000001</v>
          </cell>
          <cell r="S51">
            <v>136.88437500000001</v>
          </cell>
          <cell r="T51">
            <v>383.27625</v>
          </cell>
          <cell r="U51">
            <v>209.88937500000003</v>
          </cell>
          <cell r="V51">
            <v>587.69025000000011</v>
          </cell>
          <cell r="W51">
            <v>365.02500000000003</v>
          </cell>
          <cell r="X51">
            <v>1698.55258125</v>
          </cell>
          <cell r="Y51">
            <v>4906.3914212500003</v>
          </cell>
          <cell r="AA51">
            <v>669.30984000000012</v>
          </cell>
          <cell r="AB51">
            <v>4237.0815812500005</v>
          </cell>
          <cell r="AC51">
            <v>4906.3914212500003</v>
          </cell>
          <cell r="AE51">
            <v>377.80087500000002</v>
          </cell>
          <cell r="AF51">
            <v>1057.8424500000001</v>
          </cell>
          <cell r="AG51">
            <v>730.05000000000007</v>
          </cell>
          <cell r="AH51">
            <v>730.05000000000007</v>
          </cell>
          <cell r="AI51">
            <v>1047.1107150000003</v>
          </cell>
          <cell r="AJ51">
            <v>2517.9424500000005</v>
          </cell>
        </row>
        <row r="52">
          <cell r="A52">
            <v>43</v>
          </cell>
          <cell r="B52" t="str">
            <v>Jimenez Echevarria Maricela</v>
          </cell>
          <cell r="C52">
            <v>1216.75</v>
          </cell>
          <cell r="D52">
            <v>30</v>
          </cell>
          <cell r="E52">
            <v>36502.5</v>
          </cell>
          <cell r="F52">
            <v>91.256250000000009</v>
          </cell>
          <cell r="G52">
            <v>255.51749999999998</v>
          </cell>
          <cell r="H52">
            <v>0.191</v>
          </cell>
          <cell r="I52">
            <v>48.67</v>
          </cell>
          <cell r="J52">
            <v>30</v>
          </cell>
          <cell r="K52">
            <v>278.88</v>
          </cell>
          <cell r="L52">
            <v>1070.74</v>
          </cell>
          <cell r="M52">
            <v>30</v>
          </cell>
          <cell r="N52">
            <v>32122.2</v>
          </cell>
          <cell r="O52">
            <v>2.0799999999999999E-2</v>
          </cell>
          <cell r="P52">
            <v>668.14</v>
          </cell>
          <cell r="Q52">
            <v>7.1999999999999998E-3</v>
          </cell>
          <cell r="R52">
            <v>231.27984000000001</v>
          </cell>
          <cell r="S52">
            <v>136.88437500000001</v>
          </cell>
          <cell r="T52">
            <v>383.27625</v>
          </cell>
          <cell r="U52">
            <v>209.88937500000003</v>
          </cell>
          <cell r="V52">
            <v>587.69025000000011</v>
          </cell>
          <cell r="W52">
            <v>365.02500000000003</v>
          </cell>
          <cell r="X52">
            <v>1698.55258125</v>
          </cell>
          <cell r="Y52">
            <v>4906.3914212500003</v>
          </cell>
          <cell r="AA52">
            <v>669.30984000000012</v>
          </cell>
          <cell r="AB52">
            <v>4237.0815812500005</v>
          </cell>
          <cell r="AC52">
            <v>4906.3914212500003</v>
          </cell>
          <cell r="AE52">
            <v>377.80087500000002</v>
          </cell>
          <cell r="AF52">
            <v>1057.8424500000001</v>
          </cell>
          <cell r="AG52">
            <v>730.05000000000007</v>
          </cell>
          <cell r="AH52">
            <v>730.05000000000007</v>
          </cell>
          <cell r="AI52">
            <v>1047.1107150000003</v>
          </cell>
          <cell r="AJ52">
            <v>2517.9424500000005</v>
          </cell>
        </row>
        <row r="53">
          <cell r="A53">
            <v>44</v>
          </cell>
          <cell r="B53" t="str">
            <v>Jimenez Aguilar Rosario</v>
          </cell>
          <cell r="C53">
            <v>1216.75</v>
          </cell>
          <cell r="D53">
            <v>30</v>
          </cell>
          <cell r="E53">
            <v>36502.5</v>
          </cell>
          <cell r="F53">
            <v>91.256250000000009</v>
          </cell>
          <cell r="G53">
            <v>255.51749999999998</v>
          </cell>
          <cell r="H53">
            <v>0.191</v>
          </cell>
          <cell r="I53">
            <v>48.67</v>
          </cell>
          <cell r="J53">
            <v>30</v>
          </cell>
          <cell r="K53">
            <v>278.88</v>
          </cell>
          <cell r="L53">
            <v>1070.74</v>
          </cell>
          <cell r="M53">
            <v>30</v>
          </cell>
          <cell r="N53">
            <v>32122.2</v>
          </cell>
          <cell r="O53">
            <v>2.0799999999999999E-2</v>
          </cell>
          <cell r="P53">
            <v>668.14</v>
          </cell>
          <cell r="Q53">
            <v>7.1999999999999998E-3</v>
          </cell>
          <cell r="R53">
            <v>231.27984000000001</v>
          </cell>
          <cell r="S53">
            <v>136.88437500000001</v>
          </cell>
          <cell r="T53">
            <v>383.27625</v>
          </cell>
          <cell r="U53">
            <v>209.88937500000003</v>
          </cell>
          <cell r="V53">
            <v>587.69025000000011</v>
          </cell>
          <cell r="W53">
            <v>365.02500000000003</v>
          </cell>
          <cell r="X53">
            <v>1698.55258125</v>
          </cell>
          <cell r="Y53">
            <v>4906.3914212500003</v>
          </cell>
          <cell r="AA53">
            <v>669.30984000000012</v>
          </cell>
          <cell r="AB53">
            <v>4237.0815812500005</v>
          </cell>
          <cell r="AC53">
            <v>4906.3914212500003</v>
          </cell>
          <cell r="AE53">
            <v>377.80087500000002</v>
          </cell>
          <cell r="AF53">
            <v>1057.8424500000001</v>
          </cell>
          <cell r="AG53">
            <v>730.05000000000007</v>
          </cell>
          <cell r="AH53">
            <v>730.05000000000007</v>
          </cell>
          <cell r="AI53">
            <v>1047.1107150000003</v>
          </cell>
          <cell r="AJ53">
            <v>2517.9424500000005</v>
          </cell>
        </row>
        <row r="54">
          <cell r="A54">
            <v>45</v>
          </cell>
          <cell r="B54" t="str">
            <v>De Dios García Hermilo</v>
          </cell>
          <cell r="C54">
            <v>1216.75</v>
          </cell>
          <cell r="D54">
            <v>30</v>
          </cell>
          <cell r="E54">
            <v>36502.5</v>
          </cell>
          <cell r="F54">
            <v>91.256250000000009</v>
          </cell>
          <cell r="G54">
            <v>255.51749999999998</v>
          </cell>
          <cell r="H54">
            <v>0.191</v>
          </cell>
          <cell r="I54">
            <v>48.67</v>
          </cell>
          <cell r="J54">
            <v>30</v>
          </cell>
          <cell r="K54">
            <v>278.88</v>
          </cell>
          <cell r="L54">
            <v>1070.74</v>
          </cell>
          <cell r="M54">
            <v>30</v>
          </cell>
          <cell r="N54">
            <v>32122.2</v>
          </cell>
          <cell r="O54">
            <v>2.0799999999999999E-2</v>
          </cell>
          <cell r="P54">
            <v>668.14</v>
          </cell>
          <cell r="Q54">
            <v>7.1999999999999998E-3</v>
          </cell>
          <cell r="R54">
            <v>231.27984000000001</v>
          </cell>
          <cell r="S54">
            <v>136.88437500000001</v>
          </cell>
          <cell r="T54">
            <v>383.27625</v>
          </cell>
          <cell r="U54">
            <v>209.88937500000003</v>
          </cell>
          <cell r="V54">
            <v>587.69025000000011</v>
          </cell>
          <cell r="W54">
            <v>365.02500000000003</v>
          </cell>
          <cell r="X54">
            <v>1698.55258125</v>
          </cell>
          <cell r="Y54">
            <v>4906.3914212500003</v>
          </cell>
          <cell r="AA54">
            <v>669.30984000000012</v>
          </cell>
          <cell r="AB54">
            <v>4237.0815812500005</v>
          </cell>
          <cell r="AC54">
            <v>4906.3914212500003</v>
          </cell>
          <cell r="AE54">
            <v>377.80087500000002</v>
          </cell>
          <cell r="AF54">
            <v>1057.8424500000001</v>
          </cell>
          <cell r="AG54">
            <v>730.05000000000007</v>
          </cell>
          <cell r="AH54">
            <v>730.05000000000007</v>
          </cell>
          <cell r="AI54">
            <v>1047.1107150000003</v>
          </cell>
          <cell r="AJ54">
            <v>2517.9424500000005</v>
          </cell>
        </row>
        <row r="55">
          <cell r="A55">
            <v>46</v>
          </cell>
          <cell r="B55" t="str">
            <v>Cruz Aguilar Antonino</v>
          </cell>
          <cell r="C55">
            <v>1216.75</v>
          </cell>
          <cell r="D55">
            <v>30</v>
          </cell>
          <cell r="E55">
            <v>36502.5</v>
          </cell>
          <cell r="F55">
            <v>91.256250000000009</v>
          </cell>
          <cell r="G55">
            <v>255.51749999999998</v>
          </cell>
          <cell r="H55">
            <v>0.191</v>
          </cell>
          <cell r="I55">
            <v>48.67</v>
          </cell>
          <cell r="J55">
            <v>30</v>
          </cell>
          <cell r="K55">
            <v>278.88</v>
          </cell>
          <cell r="L55">
            <v>1070.74</v>
          </cell>
          <cell r="M55">
            <v>30</v>
          </cell>
          <cell r="N55">
            <v>32122.2</v>
          </cell>
          <cell r="O55">
            <v>2.0799999999999999E-2</v>
          </cell>
          <cell r="P55">
            <v>668.14</v>
          </cell>
          <cell r="Q55">
            <v>7.1999999999999998E-3</v>
          </cell>
          <cell r="R55">
            <v>231.27984000000001</v>
          </cell>
          <cell r="S55">
            <v>136.88437500000001</v>
          </cell>
          <cell r="T55">
            <v>383.27625</v>
          </cell>
          <cell r="U55">
            <v>209.88937500000003</v>
          </cell>
          <cell r="V55">
            <v>587.69025000000011</v>
          </cell>
          <cell r="W55">
            <v>365.02500000000003</v>
          </cell>
          <cell r="X55">
            <v>1698.55258125</v>
          </cell>
          <cell r="Y55">
            <v>4906.3914212500003</v>
          </cell>
          <cell r="AA55">
            <v>669.30984000000012</v>
          </cell>
          <cell r="AB55">
            <v>4237.0815812500005</v>
          </cell>
          <cell r="AC55">
            <v>4906.3914212500003</v>
          </cell>
          <cell r="AE55">
            <v>377.80087500000002</v>
          </cell>
          <cell r="AF55">
            <v>1057.8424500000001</v>
          </cell>
          <cell r="AG55">
            <v>730.05000000000007</v>
          </cell>
          <cell r="AH55">
            <v>730.05000000000007</v>
          </cell>
          <cell r="AI55">
            <v>1047.1107150000003</v>
          </cell>
          <cell r="AJ55">
            <v>2517.9424500000005</v>
          </cell>
        </row>
        <row r="56">
          <cell r="A56">
            <v>47</v>
          </cell>
          <cell r="B56" t="str">
            <v>Gomez Jimenez Luilli</v>
          </cell>
          <cell r="C56">
            <v>1216.75</v>
          </cell>
          <cell r="D56">
            <v>30</v>
          </cell>
          <cell r="E56">
            <v>36502.5</v>
          </cell>
          <cell r="F56">
            <v>91.256250000000009</v>
          </cell>
          <cell r="G56">
            <v>255.51749999999998</v>
          </cell>
          <cell r="H56">
            <v>0.191</v>
          </cell>
          <cell r="I56">
            <v>48.67</v>
          </cell>
          <cell r="J56">
            <v>30</v>
          </cell>
          <cell r="K56">
            <v>278.88</v>
          </cell>
          <cell r="L56">
            <v>1070.74</v>
          </cell>
          <cell r="M56">
            <v>30</v>
          </cell>
          <cell r="N56">
            <v>32122.2</v>
          </cell>
          <cell r="O56">
            <v>2.0799999999999999E-2</v>
          </cell>
          <cell r="P56">
            <v>668.14</v>
          </cell>
          <cell r="Q56">
            <v>7.1999999999999998E-3</v>
          </cell>
          <cell r="R56">
            <v>231.27984000000001</v>
          </cell>
          <cell r="S56">
            <v>136.88437500000001</v>
          </cell>
          <cell r="T56">
            <v>383.27625</v>
          </cell>
          <cell r="U56">
            <v>209.88937500000003</v>
          </cell>
          <cell r="V56">
            <v>587.69025000000011</v>
          </cell>
          <cell r="W56">
            <v>365.02500000000003</v>
          </cell>
          <cell r="X56">
            <v>1698.55258125</v>
          </cell>
          <cell r="Y56">
            <v>4906.3914212500003</v>
          </cell>
          <cell r="AA56">
            <v>669.30984000000012</v>
          </cell>
          <cell r="AB56">
            <v>4237.0815812500005</v>
          </cell>
          <cell r="AC56">
            <v>4906.3914212500003</v>
          </cell>
          <cell r="AE56">
            <v>377.80087500000002</v>
          </cell>
          <cell r="AF56">
            <v>1057.8424500000001</v>
          </cell>
          <cell r="AG56">
            <v>730.05000000000007</v>
          </cell>
          <cell r="AH56">
            <v>730.05000000000007</v>
          </cell>
          <cell r="AI56">
            <v>1047.1107150000003</v>
          </cell>
          <cell r="AJ56">
            <v>2517.9424500000005</v>
          </cell>
        </row>
        <row r="57">
          <cell r="A57">
            <v>48</v>
          </cell>
          <cell r="B57" t="str">
            <v>Magaña Fuentes Arnulfo</v>
          </cell>
          <cell r="C57">
            <v>1216.75</v>
          </cell>
          <cell r="D57">
            <v>30</v>
          </cell>
          <cell r="E57">
            <v>36502.5</v>
          </cell>
          <cell r="F57">
            <v>91.256250000000009</v>
          </cell>
          <cell r="G57">
            <v>255.51749999999998</v>
          </cell>
          <cell r="H57">
            <v>0.191</v>
          </cell>
          <cell r="I57">
            <v>48.67</v>
          </cell>
          <cell r="J57">
            <v>30</v>
          </cell>
          <cell r="K57">
            <v>278.88</v>
          </cell>
          <cell r="L57">
            <v>1070.74</v>
          </cell>
          <cell r="M57">
            <v>30</v>
          </cell>
          <cell r="N57">
            <v>32122.2</v>
          </cell>
          <cell r="O57">
            <v>2.0799999999999999E-2</v>
          </cell>
          <cell r="P57">
            <v>668.14</v>
          </cell>
          <cell r="Q57">
            <v>7.1999999999999998E-3</v>
          </cell>
          <cell r="R57">
            <v>231.27984000000001</v>
          </cell>
          <cell r="S57">
            <v>136.88437500000001</v>
          </cell>
          <cell r="T57">
            <v>383.27625</v>
          </cell>
          <cell r="U57">
            <v>209.88937500000003</v>
          </cell>
          <cell r="V57">
            <v>587.69025000000011</v>
          </cell>
          <cell r="W57">
            <v>365.02500000000003</v>
          </cell>
          <cell r="X57">
            <v>1698.55258125</v>
          </cell>
          <cell r="Y57">
            <v>4906.3914212500003</v>
          </cell>
          <cell r="AA57">
            <v>669.30984000000012</v>
          </cell>
          <cell r="AB57">
            <v>4237.0815812500005</v>
          </cell>
          <cell r="AC57">
            <v>4906.3914212500003</v>
          </cell>
          <cell r="AE57">
            <v>377.80087500000002</v>
          </cell>
          <cell r="AF57">
            <v>1057.8424500000001</v>
          </cell>
          <cell r="AG57">
            <v>730.05000000000007</v>
          </cell>
          <cell r="AH57">
            <v>730.05000000000007</v>
          </cell>
          <cell r="AI57">
            <v>1047.1107150000003</v>
          </cell>
          <cell r="AJ57">
            <v>2517.9424500000005</v>
          </cell>
        </row>
        <row r="58">
          <cell r="A58">
            <v>49</v>
          </cell>
          <cell r="B58" t="str">
            <v>Collado Landero Fredy</v>
          </cell>
          <cell r="C58">
            <v>1216.75</v>
          </cell>
          <cell r="D58">
            <v>30</v>
          </cell>
          <cell r="E58">
            <v>36502.5</v>
          </cell>
          <cell r="F58">
            <v>91.256250000000009</v>
          </cell>
          <cell r="G58">
            <v>255.51749999999998</v>
          </cell>
          <cell r="H58">
            <v>0.191</v>
          </cell>
          <cell r="I58">
            <v>48.67</v>
          </cell>
          <cell r="J58">
            <v>30</v>
          </cell>
          <cell r="K58">
            <v>278.88</v>
          </cell>
          <cell r="L58">
            <v>1070.74</v>
          </cell>
          <cell r="M58">
            <v>30</v>
          </cell>
          <cell r="N58">
            <v>32122.2</v>
          </cell>
          <cell r="O58">
            <v>2.0799999999999999E-2</v>
          </cell>
          <cell r="P58">
            <v>668.14</v>
          </cell>
          <cell r="Q58">
            <v>7.1999999999999998E-3</v>
          </cell>
          <cell r="R58">
            <v>231.27984000000001</v>
          </cell>
          <cell r="S58">
            <v>136.88437500000001</v>
          </cell>
          <cell r="T58">
            <v>383.27625</v>
          </cell>
          <cell r="U58">
            <v>209.88937500000003</v>
          </cell>
          <cell r="V58">
            <v>587.69025000000011</v>
          </cell>
          <cell r="W58">
            <v>365.02500000000003</v>
          </cell>
          <cell r="X58">
            <v>1698.55258125</v>
          </cell>
          <cell r="Y58">
            <v>4906.3914212500003</v>
          </cell>
          <cell r="AA58">
            <v>669.30984000000012</v>
          </cell>
          <cell r="AB58">
            <v>4237.0815812500005</v>
          </cell>
          <cell r="AC58">
            <v>4906.3914212500003</v>
          </cell>
          <cell r="AE58">
            <v>377.80087500000002</v>
          </cell>
          <cell r="AF58">
            <v>1057.8424500000001</v>
          </cell>
          <cell r="AG58">
            <v>730.05000000000007</v>
          </cell>
          <cell r="AH58">
            <v>730.05000000000007</v>
          </cell>
          <cell r="AI58">
            <v>1047.1107150000003</v>
          </cell>
          <cell r="AJ58">
            <v>2517.9424500000005</v>
          </cell>
        </row>
        <row r="59">
          <cell r="A59">
            <v>50</v>
          </cell>
          <cell r="B59" t="str">
            <v>De la Cruz Jimenez Isidro</v>
          </cell>
          <cell r="C59">
            <v>1216.75</v>
          </cell>
          <cell r="D59">
            <v>30</v>
          </cell>
          <cell r="E59">
            <v>36502.5</v>
          </cell>
          <cell r="F59">
            <v>91.256250000000009</v>
          </cell>
          <cell r="G59">
            <v>255.51749999999998</v>
          </cell>
          <cell r="H59">
            <v>0.191</v>
          </cell>
          <cell r="I59">
            <v>48.67</v>
          </cell>
          <cell r="J59">
            <v>30</v>
          </cell>
          <cell r="K59">
            <v>278.88</v>
          </cell>
          <cell r="L59">
            <v>1070.74</v>
          </cell>
          <cell r="M59">
            <v>30</v>
          </cell>
          <cell r="N59">
            <v>32122.2</v>
          </cell>
          <cell r="O59">
            <v>2.0799999999999999E-2</v>
          </cell>
          <cell r="P59">
            <v>668.14</v>
          </cell>
          <cell r="Q59">
            <v>7.1999999999999998E-3</v>
          </cell>
          <cell r="R59">
            <v>231.27984000000001</v>
          </cell>
          <cell r="S59">
            <v>136.88437500000001</v>
          </cell>
          <cell r="T59">
            <v>383.27625</v>
          </cell>
          <cell r="U59">
            <v>209.88937500000003</v>
          </cell>
          <cell r="V59">
            <v>587.69025000000011</v>
          </cell>
          <cell r="W59">
            <v>365.02500000000003</v>
          </cell>
          <cell r="X59">
            <v>1698.55258125</v>
          </cell>
          <cell r="Y59">
            <v>4906.3914212500003</v>
          </cell>
          <cell r="AA59">
            <v>669.30984000000012</v>
          </cell>
          <cell r="AB59">
            <v>4237.0815812500005</v>
          </cell>
          <cell r="AC59">
            <v>4906.3914212500003</v>
          </cell>
          <cell r="AE59">
            <v>377.80087500000002</v>
          </cell>
          <cell r="AF59">
            <v>1057.8424500000001</v>
          </cell>
          <cell r="AG59">
            <v>730.05000000000007</v>
          </cell>
          <cell r="AH59">
            <v>730.05000000000007</v>
          </cell>
          <cell r="AI59">
            <v>1047.1107150000003</v>
          </cell>
          <cell r="AJ59">
            <v>2517.9424500000005</v>
          </cell>
        </row>
        <row r="60">
          <cell r="A60">
            <v>51</v>
          </cell>
          <cell r="B60" t="str">
            <v>Ramón Gómez Elmer</v>
          </cell>
          <cell r="C60">
            <v>1216.75</v>
          </cell>
          <cell r="D60">
            <v>30</v>
          </cell>
          <cell r="E60">
            <v>36502.5</v>
          </cell>
          <cell r="F60">
            <v>91.256250000000009</v>
          </cell>
          <cell r="G60">
            <v>255.51749999999998</v>
          </cell>
          <cell r="H60">
            <v>0.191</v>
          </cell>
          <cell r="I60">
            <v>48.67</v>
          </cell>
          <cell r="J60">
            <v>30</v>
          </cell>
          <cell r="K60">
            <v>278.88</v>
          </cell>
          <cell r="L60">
            <v>1070.74</v>
          </cell>
          <cell r="M60">
            <v>30</v>
          </cell>
          <cell r="N60">
            <v>32122.2</v>
          </cell>
          <cell r="O60">
            <v>2.0799999999999999E-2</v>
          </cell>
          <cell r="P60">
            <v>668.14</v>
          </cell>
          <cell r="Q60">
            <v>7.1999999999999998E-3</v>
          </cell>
          <cell r="R60">
            <v>231.27984000000001</v>
          </cell>
          <cell r="S60">
            <v>136.88437500000001</v>
          </cell>
          <cell r="T60">
            <v>383.27625</v>
          </cell>
          <cell r="U60">
            <v>209.88937500000003</v>
          </cell>
          <cell r="V60">
            <v>587.69025000000011</v>
          </cell>
          <cell r="W60">
            <v>365.02500000000003</v>
          </cell>
          <cell r="X60">
            <v>1698.55258125</v>
          </cell>
          <cell r="Y60">
            <v>4906.3914212500003</v>
          </cell>
          <cell r="AA60">
            <v>669.30984000000012</v>
          </cell>
          <cell r="AB60">
            <v>4237.0815812500005</v>
          </cell>
          <cell r="AC60">
            <v>4906.3914212500003</v>
          </cell>
          <cell r="AE60">
            <v>377.80087500000002</v>
          </cell>
          <cell r="AF60">
            <v>1057.8424500000001</v>
          </cell>
          <cell r="AG60">
            <v>730.05000000000007</v>
          </cell>
          <cell r="AH60">
            <v>730.05000000000007</v>
          </cell>
          <cell r="AI60">
            <v>1047.1107150000003</v>
          </cell>
          <cell r="AJ60">
            <v>2517.9424500000005</v>
          </cell>
        </row>
        <row r="61">
          <cell r="A61">
            <v>52</v>
          </cell>
          <cell r="B61" t="str">
            <v>Gonzalez Contreras Ramon</v>
          </cell>
          <cell r="C61">
            <v>1216.75</v>
          </cell>
          <cell r="D61">
            <v>30</v>
          </cell>
          <cell r="E61">
            <v>36502.5</v>
          </cell>
          <cell r="F61">
            <v>91.256250000000009</v>
          </cell>
          <cell r="G61">
            <v>255.51749999999998</v>
          </cell>
          <cell r="H61">
            <v>0.191</v>
          </cell>
          <cell r="I61">
            <v>48.67</v>
          </cell>
          <cell r="J61">
            <v>30</v>
          </cell>
          <cell r="K61">
            <v>278.88</v>
          </cell>
          <cell r="L61">
            <v>1070.74</v>
          </cell>
          <cell r="M61">
            <v>30</v>
          </cell>
          <cell r="N61">
            <v>32122.2</v>
          </cell>
          <cell r="O61">
            <v>2.0799999999999999E-2</v>
          </cell>
          <cell r="P61">
            <v>668.14</v>
          </cell>
          <cell r="Q61">
            <v>7.1999999999999998E-3</v>
          </cell>
          <cell r="R61">
            <v>231.27984000000001</v>
          </cell>
          <cell r="S61">
            <v>136.88437500000001</v>
          </cell>
          <cell r="T61">
            <v>383.27625</v>
          </cell>
          <cell r="U61">
            <v>209.88937500000003</v>
          </cell>
          <cell r="V61">
            <v>587.69025000000011</v>
          </cell>
          <cell r="W61">
            <v>365.02500000000003</v>
          </cell>
          <cell r="X61">
            <v>1698.55258125</v>
          </cell>
          <cell r="Y61">
            <v>4906.3914212500003</v>
          </cell>
          <cell r="AA61">
            <v>669.30984000000012</v>
          </cell>
          <cell r="AB61">
            <v>4237.0815812500005</v>
          </cell>
          <cell r="AC61">
            <v>4906.3914212500003</v>
          </cell>
          <cell r="AE61">
            <v>377.80087500000002</v>
          </cell>
          <cell r="AF61">
            <v>1057.8424500000001</v>
          </cell>
          <cell r="AG61">
            <v>730.05000000000007</v>
          </cell>
          <cell r="AH61">
            <v>730.05000000000007</v>
          </cell>
          <cell r="AI61">
            <v>1047.1107150000003</v>
          </cell>
          <cell r="AJ61">
            <v>2517.9424500000005</v>
          </cell>
        </row>
        <row r="62">
          <cell r="A62">
            <v>53</v>
          </cell>
          <cell r="B62" t="str">
            <v>Pulido Rodriguez Miguel</v>
          </cell>
          <cell r="C62">
            <v>1216.75</v>
          </cell>
          <cell r="D62">
            <v>30</v>
          </cell>
          <cell r="E62">
            <v>36502.5</v>
          </cell>
          <cell r="F62">
            <v>91.256250000000009</v>
          </cell>
          <cell r="G62">
            <v>255.51749999999998</v>
          </cell>
          <cell r="H62">
            <v>0.191</v>
          </cell>
          <cell r="I62">
            <v>48.67</v>
          </cell>
          <cell r="J62">
            <v>31</v>
          </cell>
          <cell r="K62">
            <v>288.18</v>
          </cell>
          <cell r="L62">
            <v>1070.74</v>
          </cell>
          <cell r="M62">
            <v>30</v>
          </cell>
          <cell r="N62">
            <v>32122.2</v>
          </cell>
          <cell r="O62">
            <v>2.0799999999999999E-2</v>
          </cell>
          <cell r="P62">
            <v>668.14</v>
          </cell>
          <cell r="Q62">
            <v>7.1999999999999998E-3</v>
          </cell>
          <cell r="R62">
            <v>231.27984000000001</v>
          </cell>
          <cell r="S62">
            <v>136.88437500000001</v>
          </cell>
          <cell r="T62">
            <v>383.27625</v>
          </cell>
          <cell r="U62">
            <v>209.88937500000003</v>
          </cell>
          <cell r="V62">
            <v>587.69025000000011</v>
          </cell>
          <cell r="W62">
            <v>365.02500000000003</v>
          </cell>
          <cell r="X62">
            <v>1698.55258125</v>
          </cell>
          <cell r="Y62">
            <v>4915.6914212500005</v>
          </cell>
          <cell r="AA62">
            <v>669.30984000000012</v>
          </cell>
          <cell r="AB62">
            <v>4246.3815812499997</v>
          </cell>
          <cell r="AC62">
            <v>4915.6914212499996</v>
          </cell>
          <cell r="AE62">
            <v>377.80087500000002</v>
          </cell>
          <cell r="AF62">
            <v>1057.8424500000001</v>
          </cell>
          <cell r="AG62">
            <v>730.05000000000007</v>
          </cell>
          <cell r="AH62">
            <v>730.05000000000007</v>
          </cell>
          <cell r="AI62">
            <v>1047.1107150000003</v>
          </cell>
          <cell r="AJ62">
            <v>2517.9424500000005</v>
          </cell>
        </row>
        <row r="63">
          <cell r="A63">
            <v>54</v>
          </cell>
          <cell r="B63" t="str">
            <v>Soberano Cordova Ramiro</v>
          </cell>
          <cell r="C63">
            <v>1216.75</v>
          </cell>
          <cell r="D63">
            <v>30</v>
          </cell>
          <cell r="E63">
            <v>36502.5</v>
          </cell>
          <cell r="F63">
            <v>91.256250000000009</v>
          </cell>
          <cell r="G63">
            <v>255.51749999999998</v>
          </cell>
          <cell r="H63">
            <v>0.191</v>
          </cell>
          <cell r="I63">
            <v>48.67</v>
          </cell>
          <cell r="J63">
            <v>32</v>
          </cell>
          <cell r="K63">
            <v>297.47000000000003</v>
          </cell>
          <cell r="L63">
            <v>1070.74</v>
          </cell>
          <cell r="M63">
            <v>30</v>
          </cell>
          <cell r="N63">
            <v>32122.2</v>
          </cell>
          <cell r="O63">
            <v>2.0799999999999999E-2</v>
          </cell>
          <cell r="P63">
            <v>668.14</v>
          </cell>
          <cell r="Q63">
            <v>7.1999999999999998E-3</v>
          </cell>
          <cell r="R63">
            <v>231.27984000000001</v>
          </cell>
          <cell r="S63">
            <v>136.88437500000001</v>
          </cell>
          <cell r="T63">
            <v>383.27625</v>
          </cell>
          <cell r="U63">
            <v>209.88937500000003</v>
          </cell>
          <cell r="V63">
            <v>587.69025000000011</v>
          </cell>
          <cell r="W63">
            <v>365.02500000000003</v>
          </cell>
          <cell r="X63">
            <v>1698.55258125</v>
          </cell>
          <cell r="Y63">
            <v>4924.9814212500005</v>
          </cell>
          <cell r="AA63">
            <v>669.30984000000012</v>
          </cell>
          <cell r="AB63">
            <v>4255.6715812500006</v>
          </cell>
          <cell r="AC63">
            <v>4924.9814212500005</v>
          </cell>
          <cell r="AE63">
            <v>377.80087500000002</v>
          </cell>
          <cell r="AF63">
            <v>1057.8424500000001</v>
          </cell>
          <cell r="AG63">
            <v>730.05000000000007</v>
          </cell>
          <cell r="AH63">
            <v>730.05000000000007</v>
          </cell>
          <cell r="AI63">
            <v>1047.1107150000003</v>
          </cell>
          <cell r="AJ63">
            <v>2517.9424500000005</v>
          </cell>
        </row>
        <row r="64">
          <cell r="A64">
            <v>55</v>
          </cell>
          <cell r="B64" t="str">
            <v>Jose Luis Hernández Hernández</v>
          </cell>
          <cell r="C64">
            <v>1216.75</v>
          </cell>
          <cell r="D64">
            <v>30</v>
          </cell>
          <cell r="E64">
            <v>36502.5</v>
          </cell>
          <cell r="F64">
            <v>91.256250000000009</v>
          </cell>
          <cell r="G64">
            <v>255.51749999999998</v>
          </cell>
          <cell r="H64">
            <v>0.191</v>
          </cell>
          <cell r="I64">
            <v>48.67</v>
          </cell>
          <cell r="J64">
            <v>33</v>
          </cell>
          <cell r="K64">
            <v>306.77</v>
          </cell>
          <cell r="L64">
            <v>1070.74</v>
          </cell>
          <cell r="M64">
            <v>30</v>
          </cell>
          <cell r="N64">
            <v>32122.2</v>
          </cell>
          <cell r="O64">
            <v>2.0799999999999999E-2</v>
          </cell>
          <cell r="P64">
            <v>668.14</v>
          </cell>
          <cell r="Q64">
            <v>7.1999999999999998E-3</v>
          </cell>
          <cell r="R64">
            <v>231.27984000000001</v>
          </cell>
          <cell r="S64">
            <v>136.88437500000001</v>
          </cell>
          <cell r="T64">
            <v>383.27625</v>
          </cell>
          <cell r="U64">
            <v>209.88937500000003</v>
          </cell>
          <cell r="V64">
            <v>587.69025000000011</v>
          </cell>
          <cell r="W64">
            <v>365.02500000000003</v>
          </cell>
          <cell r="X64">
            <v>1698.55258125</v>
          </cell>
          <cell r="Y64">
            <v>4934.2814212500007</v>
          </cell>
          <cell r="AA64">
            <v>669.30984000000012</v>
          </cell>
          <cell r="AB64">
            <v>4264.9715812499999</v>
          </cell>
          <cell r="AC64">
            <v>4934.2814212499998</v>
          </cell>
          <cell r="AE64">
            <v>377.80087500000002</v>
          </cell>
          <cell r="AF64">
            <v>1057.8424500000001</v>
          </cell>
          <cell r="AG64">
            <v>730.05000000000007</v>
          </cell>
          <cell r="AH64">
            <v>730.05000000000007</v>
          </cell>
          <cell r="AI64">
            <v>1047.1107150000003</v>
          </cell>
          <cell r="AJ64">
            <v>2517.9424500000005</v>
          </cell>
        </row>
        <row r="65">
          <cell r="A65">
            <v>56</v>
          </cell>
          <cell r="B65" t="str">
            <v>DIaz Sanchez Hugo Enrique</v>
          </cell>
          <cell r="C65">
            <v>1216.75</v>
          </cell>
          <cell r="D65">
            <v>30</v>
          </cell>
          <cell r="E65">
            <v>36502.5</v>
          </cell>
          <cell r="F65">
            <v>91.256250000000009</v>
          </cell>
          <cell r="G65">
            <v>255.51749999999998</v>
          </cell>
          <cell r="H65">
            <v>0.191</v>
          </cell>
          <cell r="I65">
            <v>48.67</v>
          </cell>
          <cell r="J65">
            <v>34</v>
          </cell>
          <cell r="K65">
            <v>316.06</v>
          </cell>
          <cell r="L65">
            <v>1070.74</v>
          </cell>
          <cell r="M65">
            <v>30</v>
          </cell>
          <cell r="N65">
            <v>32122.2</v>
          </cell>
          <cell r="O65">
            <v>2.0799999999999999E-2</v>
          </cell>
          <cell r="P65">
            <v>668.14</v>
          </cell>
          <cell r="Q65">
            <v>7.1999999999999998E-3</v>
          </cell>
          <cell r="R65">
            <v>231.27984000000001</v>
          </cell>
          <cell r="S65">
            <v>136.88437500000001</v>
          </cell>
          <cell r="T65">
            <v>383.27625</v>
          </cell>
          <cell r="U65">
            <v>209.88937500000003</v>
          </cell>
          <cell r="V65">
            <v>587.69025000000011</v>
          </cell>
          <cell r="W65">
            <v>365.02500000000003</v>
          </cell>
          <cell r="X65">
            <v>1698.55258125</v>
          </cell>
          <cell r="Y65">
            <v>4943.5714212500006</v>
          </cell>
          <cell r="AA65">
            <v>669.30984000000012</v>
          </cell>
          <cell r="AB65">
            <v>4274.2615812500007</v>
          </cell>
          <cell r="AC65">
            <v>4943.5714212500006</v>
          </cell>
          <cell r="AE65">
            <v>377.80087500000002</v>
          </cell>
          <cell r="AF65">
            <v>1057.8424500000001</v>
          </cell>
          <cell r="AG65">
            <v>730.05000000000007</v>
          </cell>
          <cell r="AH65">
            <v>730.05000000000007</v>
          </cell>
          <cell r="AI65">
            <v>1047.1107150000003</v>
          </cell>
          <cell r="AJ65">
            <v>2517.9424500000005</v>
          </cell>
        </row>
        <row r="66">
          <cell r="A66">
            <v>57</v>
          </cell>
          <cell r="B66" t="str">
            <v>Avalos Mendez Luis Alberto</v>
          </cell>
          <cell r="C66">
            <v>1216.75</v>
          </cell>
          <cell r="D66">
            <v>30</v>
          </cell>
          <cell r="E66">
            <v>36502.5</v>
          </cell>
          <cell r="F66">
            <v>91.256250000000009</v>
          </cell>
          <cell r="G66">
            <v>255.51749999999998</v>
          </cell>
          <cell r="H66">
            <v>0.191</v>
          </cell>
          <cell r="I66">
            <v>48.67</v>
          </cell>
          <cell r="J66">
            <v>35</v>
          </cell>
          <cell r="K66">
            <v>325.36</v>
          </cell>
          <cell r="L66">
            <v>1070.74</v>
          </cell>
          <cell r="M66">
            <v>30</v>
          </cell>
          <cell r="N66">
            <v>32122.2</v>
          </cell>
          <cell r="O66">
            <v>2.0799999999999999E-2</v>
          </cell>
          <cell r="P66">
            <v>668.14</v>
          </cell>
          <cell r="Q66">
            <v>7.1999999999999998E-3</v>
          </cell>
          <cell r="R66">
            <v>231.27984000000001</v>
          </cell>
          <cell r="S66">
            <v>136.88437500000001</v>
          </cell>
          <cell r="T66">
            <v>383.27625</v>
          </cell>
          <cell r="U66">
            <v>209.88937500000003</v>
          </cell>
          <cell r="V66">
            <v>587.69025000000011</v>
          </cell>
          <cell r="W66">
            <v>365.02500000000003</v>
          </cell>
          <cell r="X66">
            <v>1698.55258125</v>
          </cell>
          <cell r="Y66">
            <v>4952.8714212499999</v>
          </cell>
          <cell r="AA66">
            <v>669.30984000000012</v>
          </cell>
          <cell r="AB66">
            <v>4283.56158125</v>
          </cell>
          <cell r="AC66">
            <v>4952.8714212499999</v>
          </cell>
          <cell r="AE66">
            <v>377.80087500000002</v>
          </cell>
          <cell r="AF66">
            <v>1057.8424500000001</v>
          </cell>
          <cell r="AG66">
            <v>730.05000000000007</v>
          </cell>
          <cell r="AH66">
            <v>730.05000000000007</v>
          </cell>
          <cell r="AI66">
            <v>1047.1107150000003</v>
          </cell>
          <cell r="AJ66">
            <v>2517.9424500000005</v>
          </cell>
        </row>
        <row r="67">
          <cell r="A67">
            <v>58</v>
          </cell>
          <cell r="B67" t="str">
            <v>Gómez Benitez Norberto</v>
          </cell>
          <cell r="C67">
            <v>1216.75</v>
          </cell>
          <cell r="D67">
            <v>30</v>
          </cell>
          <cell r="E67">
            <v>36502.5</v>
          </cell>
          <cell r="F67">
            <v>91.256250000000009</v>
          </cell>
          <cell r="G67">
            <v>255.51749999999998</v>
          </cell>
          <cell r="H67">
            <v>0.191</v>
          </cell>
          <cell r="I67">
            <v>48.67</v>
          </cell>
          <cell r="J67">
            <v>36</v>
          </cell>
          <cell r="K67">
            <v>334.65</v>
          </cell>
          <cell r="L67">
            <v>1070.74</v>
          </cell>
          <cell r="M67">
            <v>30</v>
          </cell>
          <cell r="N67">
            <v>32122.2</v>
          </cell>
          <cell r="O67">
            <v>2.0799999999999999E-2</v>
          </cell>
          <cell r="P67">
            <v>668.14</v>
          </cell>
          <cell r="Q67">
            <v>7.1999999999999998E-3</v>
          </cell>
          <cell r="R67">
            <v>231.27984000000001</v>
          </cell>
          <cell r="S67">
            <v>136.88437500000001</v>
          </cell>
          <cell r="T67">
            <v>383.27625</v>
          </cell>
          <cell r="U67">
            <v>209.88937500000003</v>
          </cell>
          <cell r="V67">
            <v>587.69025000000011</v>
          </cell>
          <cell r="W67">
            <v>365.02500000000003</v>
          </cell>
          <cell r="X67">
            <v>1698.55258125</v>
          </cell>
          <cell r="Y67">
            <v>4962.1614212500008</v>
          </cell>
          <cell r="AA67">
            <v>669.30984000000012</v>
          </cell>
          <cell r="AB67">
            <v>4292.85158125</v>
          </cell>
          <cell r="AC67">
            <v>4962.1614212499999</v>
          </cell>
          <cell r="AE67">
            <v>377.80087500000002</v>
          </cell>
          <cell r="AF67">
            <v>1057.8424500000001</v>
          </cell>
          <cell r="AG67">
            <v>730.05000000000007</v>
          </cell>
          <cell r="AH67">
            <v>730.05000000000007</v>
          </cell>
          <cell r="AI67">
            <v>1047.1107150000003</v>
          </cell>
          <cell r="AJ67">
            <v>2517.9424500000005</v>
          </cell>
        </row>
        <row r="68">
          <cell r="A68">
            <v>59</v>
          </cell>
          <cell r="B68" t="str">
            <v>Salomón Hénandez Juan Jose</v>
          </cell>
          <cell r="AE68">
            <v>377.80087500000002</v>
          </cell>
          <cell r="AF68">
            <v>1057.8424500000001</v>
          </cell>
          <cell r="AG68">
            <v>730.05000000000007</v>
          </cell>
          <cell r="AH68">
            <v>730.05000000000007</v>
          </cell>
          <cell r="AI68">
            <v>377.80087500000002</v>
          </cell>
          <cell r="AJ68">
            <v>2517.9424500000005</v>
          </cell>
        </row>
        <row r="69">
          <cell r="A69">
            <v>60</v>
          </cell>
          <cell r="B69" t="str">
            <v>Burelo Acopa Rubén</v>
          </cell>
          <cell r="AE69">
            <v>377.80087500000002</v>
          </cell>
          <cell r="AF69">
            <v>1057.8424500000001</v>
          </cell>
          <cell r="AG69">
            <v>730.05000000000007</v>
          </cell>
          <cell r="AH69">
            <v>730.05000000000007</v>
          </cell>
          <cell r="AI69">
            <v>377.80087500000002</v>
          </cell>
          <cell r="AJ69">
            <v>2517.9424500000005</v>
          </cell>
        </row>
        <row r="70">
          <cell r="A70">
            <v>61</v>
          </cell>
          <cell r="B70" t="str">
            <v>Alvarez Cruz Israel</v>
          </cell>
          <cell r="AE70">
            <v>377.80087500000002</v>
          </cell>
          <cell r="AF70">
            <v>1057.8424500000001</v>
          </cell>
          <cell r="AG70">
            <v>730.05000000000007</v>
          </cell>
          <cell r="AH70">
            <v>730.05000000000007</v>
          </cell>
          <cell r="AI70">
            <v>377.80087500000002</v>
          </cell>
          <cell r="AJ70">
            <v>2517.9424500000005</v>
          </cell>
        </row>
        <row r="71">
          <cell r="A71">
            <v>62</v>
          </cell>
          <cell r="B71" t="str">
            <v>Henández Ramirez Francisco</v>
          </cell>
          <cell r="AE71">
            <v>377.80087500000002</v>
          </cell>
          <cell r="AF71">
            <v>1057.8424500000001</v>
          </cell>
          <cell r="AG71">
            <v>730.05000000000007</v>
          </cell>
          <cell r="AH71">
            <v>730.05000000000007</v>
          </cell>
          <cell r="AI71">
            <v>377.80087500000002</v>
          </cell>
          <cell r="AJ71">
            <v>2517.9424500000005</v>
          </cell>
        </row>
        <row r="72">
          <cell r="A72">
            <v>63</v>
          </cell>
          <cell r="B72" t="str">
            <v>Alcudia Vicente Juan</v>
          </cell>
          <cell r="AE72">
            <v>377.80087500000002</v>
          </cell>
          <cell r="AF72">
            <v>1057.8424500000001</v>
          </cell>
          <cell r="AG72">
            <v>730.05000000000007</v>
          </cell>
          <cell r="AH72">
            <v>730.05000000000007</v>
          </cell>
          <cell r="AI72">
            <v>377.80087500000002</v>
          </cell>
          <cell r="AJ72">
            <v>2517.9424500000005</v>
          </cell>
        </row>
        <row r="73">
          <cell r="A73">
            <v>64</v>
          </cell>
          <cell r="B73" t="str">
            <v>González Simón Pablo</v>
          </cell>
          <cell r="AE73">
            <v>377.80087500000002</v>
          </cell>
          <cell r="AF73">
            <v>1057.8424500000001</v>
          </cell>
          <cell r="AG73">
            <v>730.05000000000007</v>
          </cell>
          <cell r="AH73">
            <v>730.05000000000007</v>
          </cell>
          <cell r="AI73">
            <v>377.80087500000002</v>
          </cell>
          <cell r="AJ73">
            <v>2517.9424500000005</v>
          </cell>
        </row>
        <row r="74">
          <cell r="A74">
            <v>65</v>
          </cell>
          <cell r="B74" t="str">
            <v>Sánchez Días Isai</v>
          </cell>
          <cell r="AE74">
            <v>377.80087500000002</v>
          </cell>
          <cell r="AF74">
            <v>1057.8424500000001</v>
          </cell>
          <cell r="AG74">
            <v>730.05000000000007</v>
          </cell>
          <cell r="AH74">
            <v>730.05000000000007</v>
          </cell>
          <cell r="AI74">
            <v>377.80087500000002</v>
          </cell>
          <cell r="AJ74">
            <v>2517.9424500000005</v>
          </cell>
        </row>
        <row r="75">
          <cell r="A75">
            <v>66</v>
          </cell>
          <cell r="B75" t="str">
            <v>Alamilla Rabanales Julian</v>
          </cell>
          <cell r="AE75">
            <v>377.80087500000002</v>
          </cell>
          <cell r="AF75">
            <v>1057.8424500000001</v>
          </cell>
          <cell r="AG75">
            <v>730.05000000000007</v>
          </cell>
          <cell r="AH75">
            <v>730.05000000000007</v>
          </cell>
          <cell r="AI75">
            <v>377.80087500000002</v>
          </cell>
          <cell r="AJ75">
            <v>2517.9424500000005</v>
          </cell>
        </row>
        <row r="76">
          <cell r="A76">
            <v>67</v>
          </cell>
          <cell r="B76" t="str">
            <v>Vera Mendoza Miguel</v>
          </cell>
          <cell r="AE76">
            <v>377.80087500000002</v>
          </cell>
          <cell r="AF76">
            <v>1057.8424500000001</v>
          </cell>
          <cell r="AG76">
            <v>730.05000000000007</v>
          </cell>
          <cell r="AH76">
            <v>730.05000000000007</v>
          </cell>
          <cell r="AI76">
            <v>377.80087500000002</v>
          </cell>
          <cell r="AJ76">
            <v>2517.9424500000005</v>
          </cell>
        </row>
        <row r="77">
          <cell r="A77">
            <v>68</v>
          </cell>
          <cell r="B77" t="str">
            <v>Gómez García Wiliams</v>
          </cell>
          <cell r="AE77">
            <v>377.80087500000002</v>
          </cell>
          <cell r="AF77">
            <v>1057.8424500000001</v>
          </cell>
          <cell r="AG77">
            <v>730.05000000000007</v>
          </cell>
          <cell r="AH77">
            <v>730.05000000000007</v>
          </cell>
          <cell r="AI77">
            <v>377.80087500000002</v>
          </cell>
          <cell r="AJ77">
            <v>2517.9424500000005</v>
          </cell>
        </row>
        <row r="78">
          <cell r="A78">
            <v>69</v>
          </cell>
          <cell r="B78" t="str">
            <v>De la Cruz Torres Luis</v>
          </cell>
          <cell r="AE78">
            <v>377.80087500000002</v>
          </cell>
          <cell r="AF78">
            <v>1057.8424500000001</v>
          </cell>
          <cell r="AG78">
            <v>730.05000000000007</v>
          </cell>
          <cell r="AH78">
            <v>730.05000000000007</v>
          </cell>
          <cell r="AI78">
            <v>377.80087500000002</v>
          </cell>
          <cell r="AJ78">
            <v>2517.9424500000005</v>
          </cell>
        </row>
        <row r="79">
          <cell r="A79">
            <v>70</v>
          </cell>
          <cell r="B79" t="str">
            <v>Ruiz Gordillo Segundo</v>
          </cell>
          <cell r="AE79">
            <v>377.80087500000002</v>
          </cell>
          <cell r="AF79">
            <v>1057.8424500000001</v>
          </cell>
          <cell r="AG79">
            <v>730.05000000000007</v>
          </cell>
          <cell r="AH79">
            <v>730.05000000000007</v>
          </cell>
          <cell r="AI79">
            <v>377.80087500000002</v>
          </cell>
          <cell r="AJ79">
            <v>2517.9424500000005</v>
          </cell>
        </row>
        <row r="80">
          <cell r="A80">
            <v>71</v>
          </cell>
          <cell r="B80" t="str">
            <v>López Pérez Abel Mar</v>
          </cell>
          <cell r="AE80">
            <v>377.80087500000002</v>
          </cell>
          <cell r="AF80">
            <v>1057.8424500000001</v>
          </cell>
          <cell r="AG80">
            <v>730.05000000000007</v>
          </cell>
          <cell r="AH80">
            <v>730.05000000000007</v>
          </cell>
          <cell r="AI80">
            <v>377.80087500000002</v>
          </cell>
          <cell r="AJ80">
            <v>2517.9424500000005</v>
          </cell>
        </row>
        <row r="81">
          <cell r="A81">
            <v>72</v>
          </cell>
          <cell r="B81" t="str">
            <v>Jimenez Segovia Efrain</v>
          </cell>
          <cell r="AE81">
            <v>377.80087500000002</v>
          </cell>
          <cell r="AF81">
            <v>1057.8424500000001</v>
          </cell>
          <cell r="AG81">
            <v>730.05000000000007</v>
          </cell>
          <cell r="AH81">
            <v>730.05000000000007</v>
          </cell>
          <cell r="AI81">
            <v>377.80087500000002</v>
          </cell>
          <cell r="AJ81">
            <v>2517.9424500000005</v>
          </cell>
        </row>
        <row r="82">
          <cell r="A82">
            <v>73</v>
          </cell>
          <cell r="B82" t="str">
            <v>Alejandro Sánchez Leonardo</v>
          </cell>
          <cell r="AE82">
            <v>377.80087500000002</v>
          </cell>
          <cell r="AF82">
            <v>1057.8424500000001</v>
          </cell>
          <cell r="AG82">
            <v>730.05000000000007</v>
          </cell>
          <cell r="AH82">
            <v>730.05000000000007</v>
          </cell>
          <cell r="AI82">
            <v>377.80087500000002</v>
          </cell>
          <cell r="AJ82">
            <v>2517.9424500000005</v>
          </cell>
        </row>
        <row r="83">
          <cell r="A83">
            <v>74</v>
          </cell>
          <cell r="B83" t="str">
            <v>Colorado de la Cruz Juan Carlos</v>
          </cell>
          <cell r="AE83">
            <v>377.80087500000002</v>
          </cell>
          <cell r="AF83">
            <v>1057.8424500000001</v>
          </cell>
          <cell r="AG83">
            <v>730.05000000000007</v>
          </cell>
          <cell r="AH83">
            <v>730.05000000000007</v>
          </cell>
          <cell r="AI83">
            <v>377.80087500000002</v>
          </cell>
          <cell r="AJ83">
            <v>2517.9424500000005</v>
          </cell>
        </row>
        <row r="84">
          <cell r="A84">
            <v>75</v>
          </cell>
          <cell r="B84" t="str">
            <v>Marin Presenda Armando</v>
          </cell>
          <cell r="AE84">
            <v>377.80087500000002</v>
          </cell>
          <cell r="AF84">
            <v>1057.8424500000001</v>
          </cell>
          <cell r="AG84">
            <v>730.05000000000007</v>
          </cell>
          <cell r="AH84">
            <v>730.05000000000007</v>
          </cell>
          <cell r="AI84">
            <v>377.80087500000002</v>
          </cell>
          <cell r="AJ84">
            <v>2517.9424500000005</v>
          </cell>
        </row>
        <row r="85">
          <cell r="A85">
            <v>76</v>
          </cell>
          <cell r="B85" t="str">
            <v>Hernandez Perez Luis</v>
          </cell>
          <cell r="AE85">
            <v>377.80087500000002</v>
          </cell>
          <cell r="AF85">
            <v>1057.8424500000001</v>
          </cell>
          <cell r="AG85">
            <v>730.05000000000007</v>
          </cell>
          <cell r="AH85">
            <v>730.05000000000007</v>
          </cell>
          <cell r="AI85">
            <v>377.80087500000002</v>
          </cell>
          <cell r="AJ85">
            <v>2517.9424500000005</v>
          </cell>
        </row>
        <row r="86">
          <cell r="A86">
            <v>77</v>
          </cell>
          <cell r="B86" t="str">
            <v>Escobar Hernández Manuel</v>
          </cell>
          <cell r="AE86">
            <v>377.80087500000002</v>
          </cell>
          <cell r="AF86">
            <v>1057.8424500000001</v>
          </cell>
          <cell r="AG86">
            <v>730.05000000000007</v>
          </cell>
          <cell r="AH86">
            <v>730.05000000000007</v>
          </cell>
          <cell r="AI86">
            <v>377.80087500000002</v>
          </cell>
          <cell r="AJ86">
            <v>2517.9424500000005</v>
          </cell>
        </row>
        <row r="87">
          <cell r="A87">
            <v>78</v>
          </cell>
          <cell r="B87" t="str">
            <v>Hérnandez Pérez Oscar</v>
          </cell>
          <cell r="AE87">
            <v>377.80087500000002</v>
          </cell>
          <cell r="AF87">
            <v>1057.8424500000001</v>
          </cell>
          <cell r="AG87">
            <v>730.05000000000007</v>
          </cell>
          <cell r="AH87">
            <v>730.05000000000007</v>
          </cell>
          <cell r="AI87">
            <v>377.80087500000002</v>
          </cell>
          <cell r="AJ87">
            <v>2517.9424500000005</v>
          </cell>
        </row>
        <row r="88">
          <cell r="A88">
            <v>79</v>
          </cell>
          <cell r="B88" t="str">
            <v>Alejandro Gonzalez Ricardo</v>
          </cell>
          <cell r="AE88">
            <v>377.80087500000002</v>
          </cell>
          <cell r="AF88">
            <v>1057.8424500000001</v>
          </cell>
          <cell r="AG88">
            <v>730.05000000000007</v>
          </cell>
          <cell r="AH88">
            <v>730.05000000000007</v>
          </cell>
          <cell r="AI88">
            <v>377.80087500000002</v>
          </cell>
          <cell r="AJ88">
            <v>2517.9424500000005</v>
          </cell>
        </row>
        <row r="89">
          <cell r="A89">
            <v>80</v>
          </cell>
          <cell r="B89" t="str">
            <v>Naranjo Hérnandez Rubicel</v>
          </cell>
          <cell r="AE89">
            <v>377.80087500000002</v>
          </cell>
          <cell r="AF89">
            <v>1057.8424500000001</v>
          </cell>
          <cell r="AG89">
            <v>730.05000000000007</v>
          </cell>
          <cell r="AH89">
            <v>730.05000000000007</v>
          </cell>
          <cell r="AI89">
            <v>377.80087500000002</v>
          </cell>
          <cell r="AJ89">
            <v>2517.9424500000005</v>
          </cell>
        </row>
        <row r="90">
          <cell r="AE90" t="e">
            <v>#N/A</v>
          </cell>
        </row>
        <row r="91">
          <cell r="AE91" t="e">
            <v>#N/A</v>
          </cell>
        </row>
        <row r="92">
          <cell r="AE92" t="e">
            <v>#N/A</v>
          </cell>
        </row>
        <row r="93">
          <cell r="AE93" t="e">
            <v>#N/A</v>
          </cell>
        </row>
        <row r="94">
          <cell r="AE94" t="e">
            <v>#N/A</v>
          </cell>
        </row>
        <row r="102">
          <cell r="B102" t="str">
            <v>TOTAL</v>
          </cell>
          <cell r="F102">
            <v>4289.043749999998</v>
          </cell>
          <cell r="G102">
            <v>12009.322499999998</v>
          </cell>
          <cell r="K102">
            <v>13107.359999999988</v>
          </cell>
          <cell r="L102">
            <v>50324.779999999992</v>
          </cell>
          <cell r="N102">
            <v>1509743.3999999987</v>
          </cell>
          <cell r="P102">
            <v>31402.579999999984</v>
          </cell>
          <cell r="R102">
            <v>10870.152479999995</v>
          </cell>
          <cell r="S102">
            <v>6433.5656249999956</v>
          </cell>
          <cell r="T102">
            <v>18013.98375000001</v>
          </cell>
          <cell r="U102">
            <v>9864.8006250000017</v>
          </cell>
          <cell r="V102">
            <v>27621.441749999987</v>
          </cell>
          <cell r="W102">
            <v>17156.174999999992</v>
          </cell>
          <cell r="X102">
            <v>79831.971318749944</v>
          </cell>
          <cell r="Y102">
            <v>230600.39679875015</v>
          </cell>
          <cell r="AA102">
            <v>31457.562480000037</v>
          </cell>
          <cell r="AB102">
            <v>199142.83431875025</v>
          </cell>
          <cell r="AC102">
            <v>230600.39679875015</v>
          </cell>
          <cell r="AE102">
            <v>17756.64112500002</v>
          </cell>
          <cell r="AF102">
            <v>84627.395999999833</v>
          </cell>
          <cell r="AG102">
            <v>58404.00000000008</v>
          </cell>
          <cell r="AH102">
            <v>58404.00000000008</v>
          </cell>
          <cell r="AI102">
            <v>69044.040720000077</v>
          </cell>
          <cell r="AJ102">
            <v>204212.37758125016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ULADOR2004 (2)"/>
      <sheetName val="TABULADOR2005"/>
      <sheetName val="TABULADOR2005 (4)"/>
      <sheetName val="TABULADOR2005 (3)"/>
      <sheetName val="TABULADOR2005 (2)"/>
      <sheetName val="EMPLEADOS"/>
      <sheetName val="Tablas"/>
      <sheetName val="RCV  INFONAVIT"/>
      <sheetName val="ALTA_EMPL (2)"/>
      <sheetName val="ALTA_EMPL"/>
      <sheetName val="IMSS MENSUAL"/>
      <sheetName val="PAGO SEGUN LEYI (2)"/>
      <sheetName val="PAGO SEGUN LEYI"/>
      <sheetName val="Hoja2"/>
      <sheetName val="IMSS"/>
      <sheetName val="ANTIGUEDAD"/>
      <sheetName val="F.INTE"/>
      <sheetName val="VALORES"/>
      <sheetName val="DIAS POR AÑO"/>
    </sheetNames>
    <sheetDataSet>
      <sheetData sheetId="0" refreshError="1"/>
      <sheetData sheetId="1" refreshError="1"/>
      <sheetData sheetId="2" refreshError="1"/>
      <sheetData sheetId="3" refreshError="1"/>
      <sheetData sheetId="4" refreshError="1"/>
      <sheetData sheetId="5" refreshError="1"/>
      <sheetData sheetId="6" refreshError="1">
        <row r="3">
          <cell r="D3">
            <v>0.01</v>
          </cell>
          <cell r="E3">
            <v>496.07</v>
          </cell>
          <cell r="F3">
            <v>0</v>
          </cell>
          <cell r="G3">
            <v>0.03</v>
          </cell>
        </row>
        <row r="4">
          <cell r="D4">
            <v>496.08</v>
          </cell>
          <cell r="E4">
            <v>4210.41</v>
          </cell>
          <cell r="F4">
            <v>14.88</v>
          </cell>
          <cell r="G4">
            <v>0.1</v>
          </cell>
        </row>
        <row r="5">
          <cell r="D5">
            <v>4210.42</v>
          </cell>
          <cell r="E5">
            <v>7399.42</v>
          </cell>
          <cell r="F5">
            <v>386.31</v>
          </cell>
          <cell r="G5">
            <v>0.17</v>
          </cell>
        </row>
        <row r="6">
          <cell r="D6">
            <v>7399.43</v>
          </cell>
          <cell r="E6">
            <v>8601.5</v>
          </cell>
          <cell r="F6">
            <v>928.46</v>
          </cell>
          <cell r="G6">
            <v>0.25</v>
          </cell>
        </row>
        <row r="7">
          <cell r="D7">
            <v>8601.51</v>
          </cell>
          <cell r="E7">
            <v>999999.99</v>
          </cell>
          <cell r="F7">
            <v>1228.98</v>
          </cell>
          <cell r="G7">
            <v>0.3</v>
          </cell>
        </row>
        <row r="13">
          <cell r="D13">
            <v>0.01</v>
          </cell>
          <cell r="E13">
            <v>496.07</v>
          </cell>
          <cell r="F13">
            <v>0</v>
          </cell>
          <cell r="G13">
            <v>0.5</v>
          </cell>
        </row>
        <row r="14">
          <cell r="D14">
            <v>496.08</v>
          </cell>
          <cell r="E14">
            <v>4210.41</v>
          </cell>
          <cell r="F14">
            <v>7.44</v>
          </cell>
          <cell r="G14">
            <v>0.5</v>
          </cell>
        </row>
        <row r="15">
          <cell r="D15">
            <v>4210.42</v>
          </cell>
          <cell r="E15">
            <v>7399.42</v>
          </cell>
          <cell r="F15">
            <v>193.17</v>
          </cell>
          <cell r="G15">
            <v>0.5</v>
          </cell>
        </row>
        <row r="16">
          <cell r="D16">
            <v>7399.43</v>
          </cell>
          <cell r="E16">
            <v>8601.5</v>
          </cell>
          <cell r="F16">
            <v>464.19</v>
          </cell>
          <cell r="G16">
            <v>0.5</v>
          </cell>
        </row>
        <row r="17">
          <cell r="D17">
            <v>8601.51</v>
          </cell>
          <cell r="E17">
            <v>10298.35</v>
          </cell>
          <cell r="F17">
            <v>614.49</v>
          </cell>
          <cell r="G17">
            <v>0.5</v>
          </cell>
        </row>
        <row r="18">
          <cell r="D18">
            <v>10298.36</v>
          </cell>
          <cell r="E18">
            <v>20770.29</v>
          </cell>
          <cell r="F18">
            <v>869.01</v>
          </cell>
          <cell r="G18">
            <v>0.4</v>
          </cell>
        </row>
        <row r="19">
          <cell r="D19">
            <v>20770.3</v>
          </cell>
          <cell r="E19">
            <v>32736.83</v>
          </cell>
          <cell r="F19">
            <v>2125.64</v>
          </cell>
          <cell r="G19">
            <v>0.3</v>
          </cell>
        </row>
        <row r="20">
          <cell r="D20">
            <v>32736.84</v>
          </cell>
          <cell r="E20">
            <v>999999.99</v>
          </cell>
          <cell r="F20">
            <v>3202.63</v>
          </cell>
          <cell r="G20">
            <v>0</v>
          </cell>
        </row>
        <row r="26">
          <cell r="D26">
            <v>0.01</v>
          </cell>
          <cell r="E26">
            <v>1768.96</v>
          </cell>
          <cell r="F26">
            <v>407.02</v>
          </cell>
        </row>
        <row r="27">
          <cell r="D27">
            <v>1768.97</v>
          </cell>
          <cell r="E27">
            <v>2604.6799999999998</v>
          </cell>
          <cell r="F27">
            <v>406.83</v>
          </cell>
        </row>
        <row r="28">
          <cell r="D28">
            <v>2604.69</v>
          </cell>
          <cell r="E28">
            <v>2653.38</v>
          </cell>
          <cell r="F28">
            <v>406.83</v>
          </cell>
        </row>
        <row r="29">
          <cell r="D29">
            <v>2653.39</v>
          </cell>
          <cell r="E29">
            <v>3472.84</v>
          </cell>
          <cell r="F29">
            <v>406.62</v>
          </cell>
        </row>
        <row r="30">
          <cell r="D30">
            <v>3472.85</v>
          </cell>
          <cell r="E30">
            <v>3537.87</v>
          </cell>
          <cell r="F30">
            <v>392.77</v>
          </cell>
        </row>
        <row r="31">
          <cell r="D31">
            <v>3537.88</v>
          </cell>
          <cell r="E31">
            <v>3785.54</v>
          </cell>
          <cell r="F31">
            <v>382.46</v>
          </cell>
        </row>
        <row r="32">
          <cell r="D32">
            <v>3785.55</v>
          </cell>
          <cell r="E32">
            <v>4446.1499999999996</v>
          </cell>
          <cell r="F32">
            <v>382.46</v>
          </cell>
        </row>
        <row r="33">
          <cell r="D33">
            <v>4446.16</v>
          </cell>
          <cell r="E33">
            <v>4717.18</v>
          </cell>
          <cell r="F33">
            <v>354.23</v>
          </cell>
        </row>
        <row r="34">
          <cell r="D34">
            <v>4717.1899999999996</v>
          </cell>
          <cell r="E34">
            <v>5335.42</v>
          </cell>
          <cell r="F34">
            <v>324.27</v>
          </cell>
        </row>
        <row r="35">
          <cell r="D35">
            <v>5335.43</v>
          </cell>
          <cell r="E35">
            <v>6224.67</v>
          </cell>
          <cell r="F35">
            <v>294.63</v>
          </cell>
        </row>
        <row r="36">
          <cell r="D36">
            <v>6224.68</v>
          </cell>
          <cell r="E36">
            <v>7113.9</v>
          </cell>
          <cell r="F36">
            <v>253.54</v>
          </cell>
        </row>
        <row r="37">
          <cell r="D37">
            <v>7113.91</v>
          </cell>
          <cell r="E37">
            <v>7382.33</v>
          </cell>
          <cell r="F37">
            <v>217.61</v>
          </cell>
        </row>
        <row r="38">
          <cell r="D38">
            <v>7382.34</v>
          </cell>
          <cell r="E38">
            <v>999999.99</v>
          </cell>
          <cell r="F3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ICO FINANCIERO"/>
      <sheetName val="OPCIONALES Y MUERTOS"/>
      <sheetName val="SEG PERF-MOV-ADC-TERM"/>
      <sheetName val="Hoja1"/>
      <sheetName val="PERFO"/>
      <sheetName val="ADC"/>
      <sheetName val="TERM"/>
      <sheetName val="ABRFRC"/>
      <sheetName val="PRECIOS"/>
      <sheetName val="EQUIPOS"/>
      <sheetName val="POZO TIPO"/>
      <sheetName val="CAMBIO"/>
      <sheetName val="FACTURAS"/>
      <sheetName val="Hoja3"/>
      <sheetName val="SIPE"/>
      <sheetName val="CATALOGO"/>
      <sheetName val="Clasificacion"/>
    </sheetNames>
    <sheetDataSet>
      <sheetData sheetId="0" refreshError="1"/>
      <sheetData sheetId="1" refreshError="1"/>
      <sheetData sheetId="2" refreshError="1">
        <row r="5">
          <cell r="B5" t="str">
            <v>LOC-250</v>
          </cell>
        </row>
        <row r="17">
          <cell r="A17">
            <v>1</v>
          </cell>
          <cell r="B17" t="str">
            <v>LOC-250</v>
          </cell>
          <cell r="C17">
            <v>760</v>
          </cell>
          <cell r="D17" t="str">
            <v>Z.I</v>
          </cell>
          <cell r="E17" t="str">
            <v>GALLO 363</v>
          </cell>
          <cell r="F17" t="str">
            <v>Z.I</v>
          </cell>
          <cell r="G17" t="str">
            <v>GALLO 363</v>
          </cell>
          <cell r="H17">
            <v>1.1000000000000001</v>
          </cell>
          <cell r="J17">
            <v>1</v>
          </cell>
          <cell r="L17" t="str">
            <v>0001 / 08-09</v>
          </cell>
          <cell r="M17" t="str">
            <v>0001-1</v>
          </cell>
          <cell r="N17">
            <v>40032</v>
          </cell>
          <cell r="O17">
            <v>40109</v>
          </cell>
          <cell r="P17">
            <v>0.375</v>
          </cell>
          <cell r="Q17">
            <v>40058</v>
          </cell>
          <cell r="R17">
            <v>40109.166666666664</v>
          </cell>
          <cell r="S17" t="str">
            <v xml:space="preserve">Pozo direccional "S" tipo I (D400) a 2,000 metros verticales, tubería de explotación de  7”. </v>
          </cell>
          <cell r="T17" t="str">
            <v>ARCHIVADA</v>
          </cell>
          <cell r="U17" t="str">
            <v>PERFORADO</v>
          </cell>
          <cell r="V17" t="str">
            <v>PERFORACIÓN</v>
          </cell>
          <cell r="W17" t="str">
            <v>P</v>
          </cell>
          <cell r="X17">
            <v>51.166666666664241</v>
          </cell>
          <cell r="Y17">
            <v>14</v>
          </cell>
          <cell r="Z17">
            <v>37.17</v>
          </cell>
          <cell r="AB17" t="str">
            <v>Penalizados</v>
          </cell>
          <cell r="AC17">
            <v>37.17</v>
          </cell>
          <cell r="AD17">
            <v>538965</v>
          </cell>
          <cell r="AE17">
            <v>721507.1</v>
          </cell>
          <cell r="AF17">
            <v>2349673.9500000002</v>
          </cell>
          <cell r="AG17">
            <v>1</v>
          </cell>
          <cell r="AH17">
            <v>1</v>
          </cell>
          <cell r="AI17">
            <v>721507.1</v>
          </cell>
          <cell r="AJ17" t="str">
            <v>PAGADA</v>
          </cell>
          <cell r="AK17">
            <v>1</v>
          </cell>
          <cell r="AL17">
            <v>2349673.9500000002</v>
          </cell>
          <cell r="AM17" t="str">
            <v>PAGADA</v>
          </cell>
          <cell r="AN17" t="str">
            <v>1A</v>
          </cell>
          <cell r="AO17">
            <v>14231</v>
          </cell>
          <cell r="AP17">
            <v>13546</v>
          </cell>
          <cell r="AR17" t="str">
            <v>Temapache, Ver.</v>
          </cell>
          <cell r="AT17" t="str">
            <v>2.10</v>
          </cell>
          <cell r="AU17">
            <v>2.11</v>
          </cell>
          <cell r="AV17">
            <v>2.13</v>
          </cell>
          <cell r="AW17">
            <v>0</v>
          </cell>
          <cell r="AX17">
            <v>-52</v>
          </cell>
          <cell r="AY17">
            <v>70</v>
          </cell>
          <cell r="AZ17">
            <v>-564</v>
          </cell>
          <cell r="BG17">
            <v>98</v>
          </cell>
          <cell r="BH17">
            <v>13.375</v>
          </cell>
          <cell r="BI17" t="str">
            <v>J-55</v>
          </cell>
          <cell r="BJ17" t="str">
            <v>54.5</v>
          </cell>
          <cell r="BK17" t="str">
            <v>BCN</v>
          </cell>
          <cell r="BL17">
            <v>94</v>
          </cell>
          <cell r="BM17">
            <v>568</v>
          </cell>
          <cell r="BN17">
            <v>9.625</v>
          </cell>
          <cell r="BO17" t="str">
            <v>J-55</v>
          </cell>
          <cell r="BP17">
            <v>36</v>
          </cell>
          <cell r="BQ17" t="str">
            <v>BCN</v>
          </cell>
          <cell r="BR17">
            <v>550</v>
          </cell>
          <cell r="BS17">
            <v>1508</v>
          </cell>
          <cell r="BT17">
            <v>7</v>
          </cell>
          <cell r="BU17" t="str">
            <v>N-80</v>
          </cell>
          <cell r="BV17">
            <v>23</v>
          </cell>
          <cell r="BW17" t="str">
            <v>BCN</v>
          </cell>
          <cell r="BX17">
            <v>1506</v>
          </cell>
          <cell r="BY17">
            <v>0</v>
          </cell>
          <cell r="BZ17">
            <v>0</v>
          </cell>
          <cell r="CA17">
            <v>0</v>
          </cell>
          <cell r="CB17">
            <v>0</v>
          </cell>
          <cell r="CC17">
            <v>0</v>
          </cell>
          <cell r="CD17" t="str">
            <v>--</v>
          </cell>
          <cell r="CE17">
            <v>150</v>
          </cell>
          <cell r="CF17">
            <v>13.375</v>
          </cell>
          <cell r="CG17" t="str">
            <v>J-55</v>
          </cell>
          <cell r="CH17" t="str">
            <v>54.5</v>
          </cell>
          <cell r="CI17" t="str">
            <v>BCN</v>
          </cell>
          <cell r="CJ17" t="str">
            <v>--</v>
          </cell>
          <cell r="CK17">
            <v>550</v>
          </cell>
          <cell r="CL17">
            <v>9.625</v>
          </cell>
          <cell r="CM17" t="str">
            <v>J-55</v>
          </cell>
          <cell r="CN17">
            <v>36</v>
          </cell>
          <cell r="CO17" t="str">
            <v>BCN</v>
          </cell>
          <cell r="CP17" t="str">
            <v>--</v>
          </cell>
          <cell r="CQ17">
            <v>2054</v>
          </cell>
          <cell r="CR17">
            <v>7</v>
          </cell>
          <cell r="CS17" t="str">
            <v>N-80</v>
          </cell>
          <cell r="CT17">
            <v>23</v>
          </cell>
          <cell r="CU17" t="str">
            <v>BCN</v>
          </cell>
          <cell r="CV17" t="str">
            <v>--</v>
          </cell>
          <cell r="DP17" t="str">
            <v>German Cesar Montero Gutierrez</v>
          </cell>
          <cell r="DQ17" t="str">
            <v>José Enrique Vaca</v>
          </cell>
          <cell r="DR17" t="str">
            <v>Pablo Jose Do Faial Freitas</v>
          </cell>
          <cell r="DS17" t="str">
            <v>Arturo Alejandro Urcid Saldaña F-450733</v>
          </cell>
          <cell r="DT17" t="str">
            <v>José Guadalupe López Hernández F-242353</v>
          </cell>
          <cell r="DU17">
            <v>1</v>
          </cell>
          <cell r="DV17" t="str">
            <v>Pablo Jose Do Faial Freitas</v>
          </cell>
          <cell r="DW17" t="str">
            <v>Arturo Alejandro Urcid Saldaña F-450733</v>
          </cell>
          <cell r="DX17" t="str">
            <v>José Guadalupe López Hernández F-242353</v>
          </cell>
          <cell r="DY17" t="str">
            <v>Pablo Jose Do Faial Freitas</v>
          </cell>
          <cell r="DZ17" t="str">
            <v>Arturo Alejandro Urcid Saldaña F-450733</v>
          </cell>
        </row>
        <row r="18">
          <cell r="A18">
            <v>2</v>
          </cell>
          <cell r="B18" t="str">
            <v>LOC-250</v>
          </cell>
          <cell r="C18">
            <v>760</v>
          </cell>
          <cell r="D18" t="str">
            <v>Z.I</v>
          </cell>
          <cell r="E18" t="str">
            <v>GALLO 363</v>
          </cell>
          <cell r="F18" t="str">
            <v>Z.I</v>
          </cell>
          <cell r="G18" t="str">
            <v>GALLO 363</v>
          </cell>
          <cell r="H18" t="str">
            <v>2.10</v>
          </cell>
          <cell r="J18">
            <v>1</v>
          </cell>
          <cell r="L18" t="str">
            <v>0001 / 08-09</v>
          </cell>
          <cell r="M18" t="str">
            <v>0001-1</v>
          </cell>
          <cell r="N18">
            <v>40032</v>
          </cell>
          <cell r="O18">
            <v>40109</v>
          </cell>
          <cell r="P18">
            <v>0.375</v>
          </cell>
          <cell r="Q18">
            <v>40058</v>
          </cell>
          <cell r="R18">
            <v>40109.166666666664</v>
          </cell>
          <cell r="S18" t="str">
            <v>Profundización o recorte de etapa vertical, rango de 17 1/2” a 9 1/2”</v>
          </cell>
          <cell r="T18" t="str">
            <v>ARCHIVADA</v>
          </cell>
          <cell r="U18" t="str">
            <v>TERMINADO</v>
          </cell>
          <cell r="V18" t="str">
            <v>ADICIONAL</v>
          </cell>
          <cell r="W18" t="str">
            <v>P</v>
          </cell>
          <cell r="X18">
            <v>51.166666666664241</v>
          </cell>
          <cell r="Y18" t="e">
            <v>#N/A</v>
          </cell>
          <cell r="Z18" t="e">
            <v>#N/A</v>
          </cell>
          <cell r="AB18" t="e">
            <v>#N/A</v>
          </cell>
          <cell r="AC18" t="e">
            <v>#N/A</v>
          </cell>
          <cell r="AD18" t="e">
            <v>#N/A</v>
          </cell>
          <cell r="AE18">
            <v>22.76</v>
          </cell>
          <cell r="AF18">
            <v>132.94999999999999</v>
          </cell>
          <cell r="AG18">
            <v>1</v>
          </cell>
          <cell r="AH18">
            <v>-52</v>
          </cell>
          <cell r="AI18">
            <v>-1183.52</v>
          </cell>
          <cell r="AJ18" t="str">
            <v>PAGADA</v>
          </cell>
          <cell r="AK18">
            <v>1</v>
          </cell>
          <cell r="AL18">
            <v>-6913.4</v>
          </cell>
          <cell r="AM18" t="str">
            <v>PAGADA</v>
          </cell>
          <cell r="AN18" t="str">
            <v>1A</v>
          </cell>
          <cell r="AO18">
            <v>14231</v>
          </cell>
          <cell r="AP18">
            <v>13546</v>
          </cell>
          <cell r="AR18" t="str">
            <v>Temapache, Ver.</v>
          </cell>
          <cell r="AT18" t="str">
            <v>2.10</v>
          </cell>
          <cell r="AU18">
            <v>2.11</v>
          </cell>
          <cell r="AV18">
            <v>2.13</v>
          </cell>
          <cell r="AW18" t="e">
            <v>#N/A</v>
          </cell>
          <cell r="AX18" t="e">
            <v>#N/A</v>
          </cell>
          <cell r="AY18" t="e">
            <v>#N/A</v>
          </cell>
          <cell r="AZ18" t="e">
            <v>#N/A</v>
          </cell>
          <cell r="BG18">
            <v>98</v>
          </cell>
          <cell r="BH18">
            <v>13.375</v>
          </cell>
          <cell r="BI18" t="str">
            <v>J-55</v>
          </cell>
          <cell r="BJ18" t="str">
            <v>54.5</v>
          </cell>
          <cell r="BK18" t="str">
            <v>BCN</v>
          </cell>
          <cell r="BL18">
            <v>94</v>
          </cell>
          <cell r="BM18">
            <v>568</v>
          </cell>
          <cell r="BN18">
            <v>9.625</v>
          </cell>
          <cell r="BO18" t="str">
            <v>J-55</v>
          </cell>
          <cell r="BP18">
            <v>36</v>
          </cell>
          <cell r="BQ18" t="str">
            <v>BCN</v>
          </cell>
          <cell r="BR18">
            <v>550</v>
          </cell>
          <cell r="BS18">
            <v>1508</v>
          </cell>
          <cell r="BT18">
            <v>7</v>
          </cell>
          <cell r="BU18" t="str">
            <v>N-80</v>
          </cell>
          <cell r="BV18">
            <v>23</v>
          </cell>
          <cell r="BW18" t="str">
            <v>BCN</v>
          </cell>
          <cell r="BX18">
            <v>1506</v>
          </cell>
          <cell r="BY18" t="e">
            <v>#N/A</v>
          </cell>
          <cell r="BZ18" t="e">
            <v>#N/A</v>
          </cell>
          <cell r="CA18" t="e">
            <v>#N/A</v>
          </cell>
          <cell r="CB18" t="e">
            <v>#N/A</v>
          </cell>
          <cell r="CC18" t="e">
            <v>#N/A</v>
          </cell>
          <cell r="CD18" t="e">
            <v>#N/A</v>
          </cell>
          <cell r="CE18" t="e">
            <v>#N/A</v>
          </cell>
          <cell r="CF18" t="e">
            <v>#N/A</v>
          </cell>
          <cell r="CG18" t="e">
            <v>#N/A</v>
          </cell>
          <cell r="CH18" t="e">
            <v>#N/A</v>
          </cell>
          <cell r="CI18" t="e">
            <v>#N/A</v>
          </cell>
          <cell r="CJ18" t="e">
            <v>#N/A</v>
          </cell>
          <cell r="CK18" t="e">
            <v>#N/A</v>
          </cell>
          <cell r="CL18" t="e">
            <v>#N/A</v>
          </cell>
          <cell r="CM18" t="e">
            <v>#N/A</v>
          </cell>
          <cell r="CN18" t="e">
            <v>#N/A</v>
          </cell>
          <cell r="CO18" t="e">
            <v>#N/A</v>
          </cell>
          <cell r="CP18" t="e">
            <v>#N/A</v>
          </cell>
          <cell r="CQ18" t="e">
            <v>#N/A</v>
          </cell>
          <cell r="CR18" t="e">
            <v>#N/A</v>
          </cell>
          <cell r="CS18" t="e">
            <v>#N/A</v>
          </cell>
          <cell r="CT18" t="e">
            <v>#N/A</v>
          </cell>
          <cell r="CU18" t="e">
            <v>#N/A</v>
          </cell>
          <cell r="CV18" t="e">
            <v>#N/A</v>
          </cell>
          <cell r="DP18" t="str">
            <v>German Cesar Montero Gutierrez</v>
          </cell>
          <cell r="DQ18" t="str">
            <v>José Enrique Vaca</v>
          </cell>
          <cell r="DR18" t="str">
            <v>Pablo Jose Do Faial Freitas</v>
          </cell>
          <cell r="DS18" t="str">
            <v>Arturo Alejandro Urcid Saldaña F-450733</v>
          </cell>
          <cell r="DT18" t="str">
            <v>José Guadalupe López Hernández F-242353</v>
          </cell>
          <cell r="DU18">
            <v>1</v>
          </cell>
          <cell r="DV18" t="str">
            <v>Pablo Jose Do Faial Freitas</v>
          </cell>
          <cell r="DW18" t="str">
            <v>Arturo Alejandro Urcid Saldaña F-450733</v>
          </cell>
          <cell r="DX18" t="str">
            <v>José Guadalupe López Hernández F-242353</v>
          </cell>
          <cell r="DY18" t="str">
            <v>Pablo Jose Do Faial Freitas</v>
          </cell>
          <cell r="DZ18" t="str">
            <v>Arturo Alejandro Urcid Saldaña F-450733</v>
          </cell>
        </row>
        <row r="19">
          <cell r="A19">
            <v>3</v>
          </cell>
          <cell r="B19" t="str">
            <v>LOC-250</v>
          </cell>
          <cell r="C19">
            <v>760</v>
          </cell>
          <cell r="D19" t="str">
            <v>Z.I</v>
          </cell>
          <cell r="E19" t="str">
            <v>GALLO 363</v>
          </cell>
          <cell r="F19" t="str">
            <v>Z.I</v>
          </cell>
          <cell r="G19" t="str">
            <v>GALLO 363</v>
          </cell>
          <cell r="H19">
            <v>2.11</v>
          </cell>
          <cell r="J19">
            <v>1</v>
          </cell>
          <cell r="L19" t="str">
            <v>0001 / 08-09</v>
          </cell>
          <cell r="M19" t="str">
            <v>0001-1</v>
          </cell>
          <cell r="N19">
            <v>40032</v>
          </cell>
          <cell r="O19">
            <v>40109</v>
          </cell>
          <cell r="P19">
            <v>0.375</v>
          </cell>
          <cell r="Q19">
            <v>40058</v>
          </cell>
          <cell r="R19">
            <v>40109.166666666664</v>
          </cell>
          <cell r="S19" t="str">
            <v>Profundización o recorte de etapa direccional, rango de 17 1/2” a 9 1/2”</v>
          </cell>
          <cell r="T19" t="str">
            <v>ARCHIVADA</v>
          </cell>
          <cell r="U19" t="str">
            <v>TERMINADO</v>
          </cell>
          <cell r="V19" t="str">
            <v>ADICIONAL</v>
          </cell>
          <cell r="W19" t="str">
            <v>P</v>
          </cell>
          <cell r="X19">
            <v>51.166666666664241</v>
          </cell>
          <cell r="Y19" t="e">
            <v>#N/A</v>
          </cell>
          <cell r="Z19" t="e">
            <v>#N/A</v>
          </cell>
          <cell r="AB19" t="e">
            <v>#N/A</v>
          </cell>
          <cell r="AC19" t="e">
            <v>#N/A</v>
          </cell>
          <cell r="AD19" t="e">
            <v>#N/A</v>
          </cell>
          <cell r="AE19">
            <v>25.42</v>
          </cell>
          <cell r="AF19">
            <v>92.64</v>
          </cell>
          <cell r="AG19">
            <v>1</v>
          </cell>
          <cell r="AH19">
            <v>70</v>
          </cell>
          <cell r="AI19">
            <v>1779.4</v>
          </cell>
          <cell r="AJ19" t="str">
            <v>PAGADA</v>
          </cell>
          <cell r="AK19">
            <v>1</v>
          </cell>
          <cell r="AL19">
            <v>6484.8</v>
          </cell>
          <cell r="AM19" t="str">
            <v>PAGADA</v>
          </cell>
          <cell r="AN19" t="str">
            <v>1A</v>
          </cell>
          <cell r="AO19">
            <v>14231</v>
          </cell>
          <cell r="AP19">
            <v>13546</v>
          </cell>
          <cell r="AR19" t="str">
            <v>Temapache, Ver.</v>
          </cell>
          <cell r="AT19" t="str">
            <v>2.10</v>
          </cell>
          <cell r="AU19">
            <v>2.11</v>
          </cell>
          <cell r="AV19">
            <v>2.13</v>
          </cell>
          <cell r="AW19" t="e">
            <v>#N/A</v>
          </cell>
          <cell r="AX19" t="e">
            <v>#N/A</v>
          </cell>
          <cell r="AY19" t="e">
            <v>#N/A</v>
          </cell>
          <cell r="AZ19" t="e">
            <v>#N/A</v>
          </cell>
          <cell r="BG19">
            <v>98</v>
          </cell>
          <cell r="BH19">
            <v>13.375</v>
          </cell>
          <cell r="BI19" t="str">
            <v>J-55</v>
          </cell>
          <cell r="BJ19" t="str">
            <v>54.5</v>
          </cell>
          <cell r="BK19" t="str">
            <v>BCN</v>
          </cell>
          <cell r="BL19">
            <v>94</v>
          </cell>
          <cell r="BM19">
            <v>568</v>
          </cell>
          <cell r="BN19">
            <v>9.625</v>
          </cell>
          <cell r="BO19" t="str">
            <v>J-55</v>
          </cell>
          <cell r="BP19">
            <v>36</v>
          </cell>
          <cell r="BQ19" t="str">
            <v>BCN</v>
          </cell>
          <cell r="BR19">
            <v>550</v>
          </cell>
          <cell r="BS19">
            <v>1508</v>
          </cell>
          <cell r="BT19">
            <v>7</v>
          </cell>
          <cell r="BU19" t="str">
            <v>N-80</v>
          </cell>
          <cell r="BV19">
            <v>23</v>
          </cell>
          <cell r="BW19" t="str">
            <v>BCN</v>
          </cell>
          <cell r="BX19">
            <v>1506</v>
          </cell>
          <cell r="BY19" t="e">
            <v>#N/A</v>
          </cell>
          <cell r="BZ19" t="e">
            <v>#N/A</v>
          </cell>
          <cell r="CA19" t="e">
            <v>#N/A</v>
          </cell>
          <cell r="CB19" t="e">
            <v>#N/A</v>
          </cell>
          <cell r="CC19" t="e">
            <v>#N/A</v>
          </cell>
          <cell r="CD19" t="e">
            <v>#N/A</v>
          </cell>
          <cell r="CE19" t="e">
            <v>#N/A</v>
          </cell>
          <cell r="CF19" t="e">
            <v>#N/A</v>
          </cell>
          <cell r="CG19" t="e">
            <v>#N/A</v>
          </cell>
          <cell r="CH19" t="e">
            <v>#N/A</v>
          </cell>
          <cell r="CI19" t="e">
            <v>#N/A</v>
          </cell>
          <cell r="CJ19" t="e">
            <v>#N/A</v>
          </cell>
          <cell r="CK19" t="e">
            <v>#N/A</v>
          </cell>
          <cell r="CL19" t="e">
            <v>#N/A</v>
          </cell>
          <cell r="CM19" t="e">
            <v>#N/A</v>
          </cell>
          <cell r="CN19" t="e">
            <v>#N/A</v>
          </cell>
          <cell r="CO19" t="e">
            <v>#N/A</v>
          </cell>
          <cell r="CP19" t="e">
            <v>#N/A</v>
          </cell>
          <cell r="CQ19" t="e">
            <v>#N/A</v>
          </cell>
          <cell r="CR19" t="e">
            <v>#N/A</v>
          </cell>
          <cell r="CS19" t="e">
            <v>#N/A</v>
          </cell>
          <cell r="CT19" t="e">
            <v>#N/A</v>
          </cell>
          <cell r="CU19" t="e">
            <v>#N/A</v>
          </cell>
          <cell r="CV19" t="e">
            <v>#N/A</v>
          </cell>
          <cell r="DP19" t="str">
            <v>German Cesar Montero Gutierrez</v>
          </cell>
          <cell r="DQ19" t="str">
            <v>José Enrique Vaca</v>
          </cell>
          <cell r="DR19" t="str">
            <v>Pablo Jose Do Faial Freitas</v>
          </cell>
          <cell r="DS19" t="str">
            <v>Arturo Alejandro Urcid Saldaña F-450733</v>
          </cell>
          <cell r="DT19" t="str">
            <v>José Guadalupe López Hernández F-242353</v>
          </cell>
          <cell r="DU19">
            <v>1</v>
          </cell>
          <cell r="DV19" t="str">
            <v>Pablo Jose Do Faial Freitas</v>
          </cell>
          <cell r="DW19" t="str">
            <v>Arturo Alejandro Urcid Saldaña F-450733</v>
          </cell>
          <cell r="DX19" t="str">
            <v>José Guadalupe López Hernández F-242353</v>
          </cell>
          <cell r="DY19" t="str">
            <v>Pablo Jose Do Faial Freitas</v>
          </cell>
          <cell r="DZ19" t="str">
            <v>Arturo Alejandro Urcid Saldaña F-450733</v>
          </cell>
        </row>
        <row r="20">
          <cell r="A20">
            <v>4</v>
          </cell>
          <cell r="B20" t="str">
            <v>LOC-250</v>
          </cell>
          <cell r="C20">
            <v>760</v>
          </cell>
          <cell r="D20" t="str">
            <v>Z.I</v>
          </cell>
          <cell r="E20" t="str">
            <v>GALLO 363</v>
          </cell>
          <cell r="F20" t="str">
            <v>Z.I</v>
          </cell>
          <cell r="G20" t="str">
            <v>GALLO 363</v>
          </cell>
          <cell r="H20">
            <v>2.13</v>
          </cell>
          <cell r="J20">
            <v>1</v>
          </cell>
          <cell r="L20" t="str">
            <v>0001 / 08-09</v>
          </cell>
          <cell r="M20" t="str">
            <v>0001-1</v>
          </cell>
          <cell r="N20">
            <v>40032</v>
          </cell>
          <cell r="O20">
            <v>40109</v>
          </cell>
          <cell r="P20">
            <v>0.375</v>
          </cell>
          <cell r="Q20">
            <v>40058</v>
          </cell>
          <cell r="R20">
            <v>40109.166666666664</v>
          </cell>
          <cell r="S20" t="str">
            <v>Profundización o recorte de etapa direccional, rango de 8 3/4” a 5 7/8”</v>
          </cell>
          <cell r="T20" t="str">
            <v>ARCHIVADA</v>
          </cell>
          <cell r="U20" t="str">
            <v>TERMINADO</v>
          </cell>
          <cell r="V20" t="str">
            <v>ADICIONAL</v>
          </cell>
          <cell r="W20" t="str">
            <v>P</v>
          </cell>
          <cell r="X20">
            <v>51.166666666664241</v>
          </cell>
          <cell r="Y20" t="e">
            <v>#N/A</v>
          </cell>
          <cell r="Z20" t="e">
            <v>#N/A</v>
          </cell>
          <cell r="AB20" t="e">
            <v>#N/A</v>
          </cell>
          <cell r="AC20" t="e">
            <v>#N/A</v>
          </cell>
          <cell r="AD20" t="e">
            <v>#N/A</v>
          </cell>
          <cell r="AE20">
            <v>25.42</v>
          </cell>
          <cell r="AF20">
            <v>92.64</v>
          </cell>
          <cell r="AG20">
            <v>1</v>
          </cell>
          <cell r="AH20">
            <v>-564</v>
          </cell>
          <cell r="AI20">
            <v>-14336.880000000001</v>
          </cell>
          <cell r="AJ20" t="str">
            <v>PAGADA</v>
          </cell>
          <cell r="AK20">
            <v>1</v>
          </cell>
          <cell r="AL20">
            <v>-52248.959999999999</v>
          </cell>
          <cell r="AM20" t="str">
            <v>PAGADA</v>
          </cell>
          <cell r="AN20" t="str">
            <v>1A</v>
          </cell>
          <cell r="AO20">
            <v>14231</v>
          </cell>
          <cell r="AP20">
            <v>13546</v>
          </cell>
          <cell r="AR20" t="str">
            <v>Temapache, Ver.</v>
          </cell>
          <cell r="AT20" t="str">
            <v>2.10</v>
          </cell>
          <cell r="AU20">
            <v>2.11</v>
          </cell>
          <cell r="AV20">
            <v>2.13</v>
          </cell>
          <cell r="AW20" t="e">
            <v>#N/A</v>
          </cell>
          <cell r="AX20" t="e">
            <v>#N/A</v>
          </cell>
          <cell r="AY20" t="e">
            <v>#N/A</v>
          </cell>
          <cell r="AZ20" t="e">
            <v>#N/A</v>
          </cell>
          <cell r="BG20">
            <v>98</v>
          </cell>
          <cell r="BH20">
            <v>13.375</v>
          </cell>
          <cell r="BI20" t="str">
            <v>J-55</v>
          </cell>
          <cell r="BJ20" t="str">
            <v>54.5</v>
          </cell>
          <cell r="BK20" t="str">
            <v>BCN</v>
          </cell>
          <cell r="BL20">
            <v>94</v>
          </cell>
          <cell r="BM20">
            <v>568</v>
          </cell>
          <cell r="BN20">
            <v>9.625</v>
          </cell>
          <cell r="BO20" t="str">
            <v>J-55</v>
          </cell>
          <cell r="BP20">
            <v>36</v>
          </cell>
          <cell r="BQ20" t="str">
            <v>BCN</v>
          </cell>
          <cell r="BR20">
            <v>550</v>
          </cell>
          <cell r="BS20">
            <v>1508</v>
          </cell>
          <cell r="BT20">
            <v>7</v>
          </cell>
          <cell r="BU20" t="str">
            <v>N-80</v>
          </cell>
          <cell r="BV20">
            <v>23</v>
          </cell>
          <cell r="BW20" t="str">
            <v>BCN</v>
          </cell>
          <cell r="BX20">
            <v>1506</v>
          </cell>
          <cell r="BY20" t="e">
            <v>#N/A</v>
          </cell>
          <cell r="BZ20" t="e">
            <v>#N/A</v>
          </cell>
          <cell r="CA20" t="e">
            <v>#N/A</v>
          </cell>
          <cell r="CB20" t="e">
            <v>#N/A</v>
          </cell>
          <cell r="CC20" t="e">
            <v>#N/A</v>
          </cell>
          <cell r="CD20" t="e">
            <v>#N/A</v>
          </cell>
          <cell r="CE20" t="e">
            <v>#N/A</v>
          </cell>
          <cell r="CF20" t="e">
            <v>#N/A</v>
          </cell>
          <cell r="CG20" t="e">
            <v>#N/A</v>
          </cell>
          <cell r="CH20" t="e">
            <v>#N/A</v>
          </cell>
          <cell r="CI20" t="e">
            <v>#N/A</v>
          </cell>
          <cell r="CJ20" t="e">
            <v>#N/A</v>
          </cell>
          <cell r="CK20" t="e">
            <v>#N/A</v>
          </cell>
          <cell r="CL20" t="e">
            <v>#N/A</v>
          </cell>
          <cell r="CM20" t="e">
            <v>#N/A</v>
          </cell>
          <cell r="CN20" t="e">
            <v>#N/A</v>
          </cell>
          <cell r="CO20" t="e">
            <v>#N/A</v>
          </cell>
          <cell r="CP20" t="e">
            <v>#N/A</v>
          </cell>
          <cell r="CQ20" t="e">
            <v>#N/A</v>
          </cell>
          <cell r="CR20" t="e">
            <v>#N/A</v>
          </cell>
          <cell r="CS20" t="e">
            <v>#N/A</v>
          </cell>
          <cell r="CT20" t="e">
            <v>#N/A</v>
          </cell>
          <cell r="CU20" t="e">
            <v>#N/A</v>
          </cell>
          <cell r="CV20" t="e">
            <v>#N/A</v>
          </cell>
          <cell r="DP20" t="str">
            <v>German Cesar Montero Gutierrez</v>
          </cell>
          <cell r="DQ20" t="str">
            <v>José Enrique Vaca</v>
          </cell>
          <cell r="DR20" t="str">
            <v>Pablo Jose Do Faial Freitas</v>
          </cell>
          <cell r="DS20" t="str">
            <v>Arturo Alejandro Urcid Saldaña F-450733</v>
          </cell>
          <cell r="DT20" t="str">
            <v>José Guadalupe López Hernández F-242353</v>
          </cell>
          <cell r="DU20">
            <v>1</v>
          </cell>
          <cell r="DV20" t="str">
            <v>Pablo Jose Do Faial Freitas</v>
          </cell>
          <cell r="DW20" t="str">
            <v>Arturo Alejandro Urcid Saldaña F-450733</v>
          </cell>
          <cell r="DX20" t="str">
            <v>José Guadalupe López Hernández F-242353</v>
          </cell>
          <cell r="DY20" t="str">
            <v>Pablo Jose Do Faial Freitas</v>
          </cell>
          <cell r="DZ20" t="str">
            <v>Arturo Alejandro Urcid Saldaña F-450733</v>
          </cell>
        </row>
        <row r="21">
          <cell r="A21">
            <v>5</v>
          </cell>
          <cell r="B21" t="str">
            <v>LOC-250</v>
          </cell>
          <cell r="C21">
            <v>760</v>
          </cell>
          <cell r="D21" t="str">
            <v>Z.I</v>
          </cell>
          <cell r="E21" t="str">
            <v>GALLO 363</v>
          </cell>
          <cell r="F21" t="str">
            <v>Z.I</v>
          </cell>
          <cell r="G21" t="str">
            <v>GALLO 363</v>
          </cell>
          <cell r="H21">
            <v>2.2999999999999998</v>
          </cell>
          <cell r="J21">
            <v>1</v>
          </cell>
          <cell r="L21" t="str">
            <v>0001 / 08-09</v>
          </cell>
          <cell r="M21" t="str">
            <v>0001-1</v>
          </cell>
          <cell r="N21">
            <v>40032</v>
          </cell>
          <cell r="O21">
            <v>40109</v>
          </cell>
          <cell r="P21">
            <v>0.375</v>
          </cell>
          <cell r="Q21">
            <v>40103.416666666664</v>
          </cell>
          <cell r="R21">
            <v>40103.9375</v>
          </cell>
          <cell r="S21" t="str">
            <v>Registro de resonancia magnética continua</v>
          </cell>
          <cell r="T21" t="str">
            <v>ARCHIVADA</v>
          </cell>
          <cell r="U21" t="str">
            <v>TERMINADO</v>
          </cell>
          <cell r="V21" t="str">
            <v>ADICIONAL</v>
          </cell>
          <cell r="W21" t="str">
            <v>P</v>
          </cell>
          <cell r="X21">
            <v>0.52083333333575865</v>
          </cell>
          <cell r="Y21" t="e">
            <v>#N/A</v>
          </cell>
          <cell r="Z21" t="e">
            <v>#N/A</v>
          </cell>
          <cell r="AB21" t="e">
            <v>#N/A</v>
          </cell>
          <cell r="AC21" t="e">
            <v>#N/A</v>
          </cell>
          <cell r="AD21" t="e">
            <v>#N/A</v>
          </cell>
          <cell r="AE21">
            <v>24749.93</v>
          </cell>
          <cell r="AF21">
            <v>40424.019999999997</v>
          </cell>
          <cell r="AG21">
            <v>1</v>
          </cell>
          <cell r="AH21">
            <v>1</v>
          </cell>
          <cell r="AI21">
            <v>24749.93</v>
          </cell>
          <cell r="AJ21" t="str">
            <v>PAGADA</v>
          </cell>
          <cell r="AK21">
            <v>1</v>
          </cell>
          <cell r="AL21">
            <v>40424.019999999997</v>
          </cell>
          <cell r="AM21" t="str">
            <v>PAGADA</v>
          </cell>
          <cell r="AN21" t="str">
            <v>1A</v>
          </cell>
          <cell r="AO21">
            <v>14231</v>
          </cell>
          <cell r="AP21">
            <v>13546</v>
          </cell>
          <cell r="AR21" t="str">
            <v>Temapache, Ver.</v>
          </cell>
          <cell r="AX21">
            <v>0</v>
          </cell>
          <cell r="AY21">
            <v>0</v>
          </cell>
          <cell r="AZ21">
            <v>0</v>
          </cell>
          <cell r="DP21" t="str">
            <v>German Cesar Montero Gutierrez</v>
          </cell>
          <cell r="DQ21" t="str">
            <v>José Enrique Vaca</v>
          </cell>
          <cell r="DR21" t="str">
            <v>Pablo Jose Do Faial Freitas</v>
          </cell>
          <cell r="DS21" t="str">
            <v>Arturo Alejandro Urcid Saldaña F-450733</v>
          </cell>
          <cell r="DT21" t="str">
            <v>José Guadalupe López Hernández F-242353</v>
          </cell>
          <cell r="DU21">
            <v>1</v>
          </cell>
          <cell r="DV21" t="str">
            <v>Pablo Jose Do Faial Freitas</v>
          </cell>
          <cell r="DW21" t="str">
            <v>Arturo Alejandro Urcid Saldaña F-450733</v>
          </cell>
          <cell r="DX21" t="str">
            <v>José Guadalupe López Hernández F-242353</v>
          </cell>
          <cell r="DY21" t="str">
            <v>Pablo Jose Do Faial Freitas</v>
          </cell>
          <cell r="DZ21" t="str">
            <v>Arturo Alejandro Urcid Saldaña F-450733</v>
          </cell>
        </row>
        <row r="22">
          <cell r="A22">
            <v>6</v>
          </cell>
          <cell r="B22" t="str">
            <v>LOC-250</v>
          </cell>
          <cell r="C22">
            <v>760</v>
          </cell>
          <cell r="D22" t="str">
            <v>Z.I</v>
          </cell>
          <cell r="E22" t="str">
            <v>GALLO 363</v>
          </cell>
          <cell r="F22" t="str">
            <v>Z.I</v>
          </cell>
          <cell r="G22" t="str">
            <v>GALLO 363</v>
          </cell>
          <cell r="H22" t="str">
            <v>2.6.1</v>
          </cell>
          <cell r="J22">
            <v>1</v>
          </cell>
          <cell r="L22" t="str">
            <v>0001 / 08-09</v>
          </cell>
          <cell r="M22" t="str">
            <v>0001-1</v>
          </cell>
          <cell r="N22">
            <v>40032</v>
          </cell>
          <cell r="O22">
            <v>40109</v>
          </cell>
          <cell r="P22">
            <v>0.375</v>
          </cell>
          <cell r="Q22">
            <v>40103.9375</v>
          </cell>
          <cell r="R22">
            <v>40104.416666666664</v>
          </cell>
          <cell r="S22" t="str">
            <v>Registro perfil sísmico vertical VSP con desplazamiento de fuente a cero (0) metros del pozo y hasta un máximo de 185 estaciones.</v>
          </cell>
          <cell r="T22" t="str">
            <v>ARCHIVADA</v>
          </cell>
          <cell r="U22" t="str">
            <v>TERMINADO</v>
          </cell>
          <cell r="V22" t="str">
            <v>ADICIONAL</v>
          </cell>
          <cell r="W22" t="str">
            <v>P</v>
          </cell>
          <cell r="X22">
            <v>0.47916666666424135</v>
          </cell>
          <cell r="Y22" t="e">
            <v>#N/A</v>
          </cell>
          <cell r="Z22" t="e">
            <v>#N/A</v>
          </cell>
          <cell r="AB22" t="e">
            <v>#N/A</v>
          </cell>
          <cell r="AC22" t="e">
            <v>#N/A</v>
          </cell>
          <cell r="AD22" t="e">
            <v>#N/A</v>
          </cell>
          <cell r="AE22">
            <v>36958.58</v>
          </cell>
          <cell r="AF22">
            <v>73020.94</v>
          </cell>
          <cell r="AG22">
            <v>1</v>
          </cell>
          <cell r="AH22">
            <v>1</v>
          </cell>
          <cell r="AI22">
            <v>36958.58</v>
          </cell>
          <cell r="AJ22" t="str">
            <v>PAGADA</v>
          </cell>
          <cell r="AK22">
            <v>1</v>
          </cell>
          <cell r="AL22">
            <v>73020.94</v>
          </cell>
          <cell r="AM22" t="str">
            <v>PAGADA</v>
          </cell>
          <cell r="AN22" t="str">
            <v>1A</v>
          </cell>
          <cell r="AO22">
            <v>14231</v>
          </cell>
          <cell r="AP22">
            <v>13546</v>
          </cell>
          <cell r="AR22" t="str">
            <v>Temapache, Ver.</v>
          </cell>
          <cell r="AX22">
            <v>0</v>
          </cell>
          <cell r="AY22">
            <v>0</v>
          </cell>
          <cell r="AZ22">
            <v>0</v>
          </cell>
          <cell r="DP22" t="str">
            <v>German Cesar Montero Gutierrez</v>
          </cell>
          <cell r="DQ22" t="str">
            <v>José Enrique Vaca</v>
          </cell>
          <cell r="DR22" t="str">
            <v>Pablo Jose Do Faial Freitas</v>
          </cell>
          <cell r="DS22" t="str">
            <v>Arturo Alejandro Urcid Saldaña F-450733</v>
          </cell>
          <cell r="DT22" t="str">
            <v>José Guadalupe López Hernández F-242353</v>
          </cell>
          <cell r="DU22">
            <v>1</v>
          </cell>
          <cell r="DV22" t="str">
            <v>Pablo Jose Do Faial Freitas</v>
          </cell>
          <cell r="DW22" t="str">
            <v>Arturo Alejandro Urcid Saldaña F-450733</v>
          </cell>
          <cell r="DX22" t="str">
            <v>José Guadalupe López Hernández F-242353</v>
          </cell>
          <cell r="DY22" t="str">
            <v>Pablo Jose Do Faial Freitas</v>
          </cell>
          <cell r="DZ22" t="str">
            <v>Arturo Alejandro Urcid Saldaña F-450733</v>
          </cell>
        </row>
        <row r="23">
          <cell r="A23">
            <v>7</v>
          </cell>
          <cell r="B23" t="str">
            <v>LOC-250</v>
          </cell>
          <cell r="C23">
            <v>760</v>
          </cell>
          <cell r="D23" t="str">
            <v>Z.I</v>
          </cell>
          <cell r="E23" t="str">
            <v>GALLO 363</v>
          </cell>
          <cell r="F23" t="str">
            <v>Z.I</v>
          </cell>
          <cell r="G23" t="str">
            <v>GALLO 363</v>
          </cell>
          <cell r="H23">
            <v>2.7</v>
          </cell>
          <cell r="J23">
            <v>1</v>
          </cell>
          <cell r="L23" t="str">
            <v>0001 / 08-09</v>
          </cell>
          <cell r="M23" t="str">
            <v>0001-1</v>
          </cell>
          <cell r="N23">
            <v>40032</v>
          </cell>
          <cell r="O23">
            <v>40109</v>
          </cell>
          <cell r="P23">
            <v>0.375</v>
          </cell>
          <cell r="Q23">
            <v>40085.166666666664</v>
          </cell>
          <cell r="R23">
            <v>40101.416666666664</v>
          </cell>
          <cell r="S23" t="str">
            <v>Corte de núcleos de fondo de 9 metros. Pozo vertical o direccional</v>
          </cell>
          <cell r="T23" t="str">
            <v>ARCHIVADA</v>
          </cell>
          <cell r="U23" t="str">
            <v>TERMINADO</v>
          </cell>
          <cell r="V23" t="str">
            <v>ADICIONAL</v>
          </cell>
          <cell r="W23" t="str">
            <v>P</v>
          </cell>
          <cell r="X23">
            <v>16.25</v>
          </cell>
          <cell r="Y23" t="e">
            <v>#N/A</v>
          </cell>
          <cell r="Z23" t="e">
            <v>#N/A</v>
          </cell>
          <cell r="AB23" t="e">
            <v>#N/A</v>
          </cell>
          <cell r="AC23" t="e">
            <v>#N/A</v>
          </cell>
          <cell r="AD23" t="e">
            <v>#N/A</v>
          </cell>
          <cell r="AE23">
            <v>46513.42</v>
          </cell>
          <cell r="AF23">
            <v>49801.15</v>
          </cell>
          <cell r="AG23">
            <v>4</v>
          </cell>
          <cell r="AH23">
            <v>4</v>
          </cell>
          <cell r="AI23">
            <v>186053.68</v>
          </cell>
          <cell r="AJ23" t="str">
            <v>PAGADA</v>
          </cell>
          <cell r="AK23">
            <v>1</v>
          </cell>
          <cell r="AL23">
            <v>199204.6</v>
          </cell>
          <cell r="AM23" t="str">
            <v>PAGADA</v>
          </cell>
          <cell r="AN23" t="str">
            <v>1A</v>
          </cell>
          <cell r="AO23">
            <v>14231</v>
          </cell>
          <cell r="AP23">
            <v>13546</v>
          </cell>
          <cell r="AR23" t="str">
            <v>Temapache, Ver.</v>
          </cell>
          <cell r="AX23">
            <v>0</v>
          </cell>
          <cell r="AY23">
            <v>0</v>
          </cell>
          <cell r="AZ23">
            <v>0</v>
          </cell>
          <cell r="DP23" t="str">
            <v>German Cesar Montero Gutierrez</v>
          </cell>
          <cell r="DQ23" t="str">
            <v>José Enrique Vaca</v>
          </cell>
          <cell r="DR23" t="str">
            <v>Pablo Jose Do Faial Freitas</v>
          </cell>
          <cell r="DS23" t="str">
            <v>Arturo Alejandro Urcid Saldaña F-450733</v>
          </cell>
          <cell r="DT23" t="str">
            <v>José Guadalupe López Hernández F-242353</v>
          </cell>
          <cell r="DU23">
            <v>1</v>
          </cell>
          <cell r="DV23" t="str">
            <v>Pablo Jose Do Faial Freitas</v>
          </cell>
          <cell r="DW23" t="str">
            <v>Arturo Alejandro Urcid Saldaña F-450733</v>
          </cell>
          <cell r="DX23" t="str">
            <v>José Guadalupe López Hernández F-242353</v>
          </cell>
          <cell r="DY23" t="str">
            <v>Pablo Jose Do Faial Freitas</v>
          </cell>
          <cell r="DZ23" t="str">
            <v>Arturo Alejandro Urcid Saldaña F-450733</v>
          </cell>
        </row>
        <row r="24">
          <cell r="A24">
            <v>8</v>
          </cell>
          <cell r="B24" t="str">
            <v>LOC-250</v>
          </cell>
          <cell r="C24">
            <v>760</v>
          </cell>
          <cell r="D24" t="str">
            <v>Z.I</v>
          </cell>
          <cell r="E24" t="str">
            <v>GALLO 363</v>
          </cell>
          <cell r="F24" t="str">
            <v>Z.I</v>
          </cell>
          <cell r="G24" t="str">
            <v>GALLO 363</v>
          </cell>
          <cell r="H24">
            <v>2.17</v>
          </cell>
          <cell r="J24">
            <v>1</v>
          </cell>
          <cell r="L24" t="str">
            <v>0001 / 08-09</v>
          </cell>
          <cell r="M24" t="str">
            <v>0001-1</v>
          </cell>
          <cell r="N24">
            <v>40032</v>
          </cell>
          <cell r="O24">
            <v>40109</v>
          </cell>
          <cell r="P24">
            <v>0.375</v>
          </cell>
          <cell r="Q24">
            <v>40103.020833333336</v>
          </cell>
          <cell r="R24">
            <v>40103.416666666664</v>
          </cell>
          <cell r="S24" t="str">
            <v>Imagenes en lodos no conductivos.</v>
          </cell>
          <cell r="T24" t="str">
            <v>ARCHIVADA</v>
          </cell>
          <cell r="U24" t="str">
            <v>TERMINADO</v>
          </cell>
          <cell r="V24" t="str">
            <v>ADICIONAL</v>
          </cell>
          <cell r="W24" t="str">
            <v>P</v>
          </cell>
          <cell r="X24">
            <v>0.39583333332848269</v>
          </cell>
          <cell r="Y24" t="e">
            <v>#N/A</v>
          </cell>
          <cell r="Z24" t="e">
            <v>#N/A</v>
          </cell>
          <cell r="AB24" t="e">
            <v>#N/A</v>
          </cell>
          <cell r="AC24" t="e">
            <v>#N/A</v>
          </cell>
          <cell r="AD24" t="e">
            <v>#N/A</v>
          </cell>
          <cell r="AE24">
            <v>19633.89</v>
          </cell>
          <cell r="AF24">
            <v>39038.54</v>
          </cell>
          <cell r="AG24">
            <v>1</v>
          </cell>
          <cell r="AH24">
            <v>1</v>
          </cell>
          <cell r="AI24">
            <v>19633.89</v>
          </cell>
          <cell r="AJ24" t="str">
            <v>PAGADA</v>
          </cell>
          <cell r="AK24">
            <v>1</v>
          </cell>
          <cell r="AL24">
            <v>39038.54</v>
          </cell>
          <cell r="AM24" t="str">
            <v>PAGADA</v>
          </cell>
          <cell r="AN24" t="str">
            <v>1A</v>
          </cell>
          <cell r="AO24">
            <v>14231</v>
          </cell>
          <cell r="AP24">
            <v>13546</v>
          </cell>
          <cell r="AR24" t="str">
            <v>Temapache, Ver.</v>
          </cell>
          <cell r="AX24">
            <v>0</v>
          </cell>
          <cell r="AY24">
            <v>0</v>
          </cell>
          <cell r="AZ24">
            <v>0</v>
          </cell>
          <cell r="DP24" t="str">
            <v>German Cesar Montero Gutierrez</v>
          </cell>
          <cell r="DQ24" t="str">
            <v>José Enrique Vaca</v>
          </cell>
          <cell r="DR24" t="str">
            <v>Pablo Jose Do Faial Freitas</v>
          </cell>
          <cell r="DS24" t="str">
            <v>Arturo Alejandro Urcid Saldaña F-450733</v>
          </cell>
          <cell r="DT24" t="str">
            <v>José Guadalupe López Hernández F-242353</v>
          </cell>
          <cell r="DU24">
            <v>1</v>
          </cell>
          <cell r="DV24" t="str">
            <v>Pablo Jose Do Faial Freitas</v>
          </cell>
          <cell r="DW24" t="str">
            <v>Arturo Alejandro Urcid Saldaña F-450733</v>
          </cell>
          <cell r="DX24" t="str">
            <v>José Guadalupe López Hernández F-242353</v>
          </cell>
          <cell r="DY24" t="str">
            <v>Pablo Jose Do Faial Freitas</v>
          </cell>
          <cell r="DZ24" t="str">
            <v>Arturo Alejandro Urcid Saldaña F-450733</v>
          </cell>
        </row>
        <row r="25">
          <cell r="A25">
            <v>9</v>
          </cell>
          <cell r="B25" t="str">
            <v>LOC-250</v>
          </cell>
          <cell r="C25">
            <v>760</v>
          </cell>
          <cell r="D25" t="str">
            <v>Z.I</v>
          </cell>
          <cell r="E25" t="str">
            <v>GALLO 363</v>
          </cell>
          <cell r="F25" t="str">
            <v>Z.I</v>
          </cell>
          <cell r="G25" t="str">
            <v>GALLO 363</v>
          </cell>
          <cell r="H25">
            <v>2.21</v>
          </cell>
          <cell r="J25">
            <v>1</v>
          </cell>
          <cell r="L25" t="str">
            <v>0001 / 08-09</v>
          </cell>
          <cell r="M25" t="str">
            <v>0001-1</v>
          </cell>
          <cell r="N25">
            <v>40032</v>
          </cell>
          <cell r="O25">
            <v>40109</v>
          </cell>
          <cell r="P25">
            <v>0.375</v>
          </cell>
          <cell r="Q25">
            <v>40103.166666666664</v>
          </cell>
          <cell r="R25">
            <v>40103.416666666664</v>
          </cell>
          <cell r="S25" t="str">
            <v>Sonico Multipolar</v>
          </cell>
          <cell r="T25" t="str">
            <v>ARCHIVADA</v>
          </cell>
          <cell r="U25" t="str">
            <v>TERMINADO</v>
          </cell>
          <cell r="V25" t="str">
            <v>ADICIONAL</v>
          </cell>
          <cell r="W25" t="str">
            <v>P</v>
          </cell>
          <cell r="X25">
            <v>0.25</v>
          </cell>
          <cell r="Y25" t="e">
            <v>#N/A</v>
          </cell>
          <cell r="Z25" t="e">
            <v>#N/A</v>
          </cell>
          <cell r="AB25" t="e">
            <v>#N/A</v>
          </cell>
          <cell r="AC25" t="e">
            <v>#N/A</v>
          </cell>
          <cell r="AD25" t="e">
            <v>#N/A</v>
          </cell>
          <cell r="AE25">
            <v>37914.94</v>
          </cell>
          <cell r="AF25">
            <v>8987.5</v>
          </cell>
          <cell r="AG25">
            <v>1</v>
          </cell>
          <cell r="AH25">
            <v>1</v>
          </cell>
          <cell r="AI25">
            <v>37914.94</v>
          </cell>
          <cell r="AJ25" t="str">
            <v>PAGADA</v>
          </cell>
          <cell r="AK25">
            <v>1</v>
          </cell>
          <cell r="AL25">
            <v>8987.5</v>
          </cell>
          <cell r="AM25" t="str">
            <v>PAGADA</v>
          </cell>
          <cell r="AN25" t="str">
            <v>1A</v>
          </cell>
          <cell r="AO25">
            <v>14231</v>
          </cell>
          <cell r="AP25">
            <v>13546</v>
          </cell>
          <cell r="AR25" t="str">
            <v>Temapache, Ver.</v>
          </cell>
          <cell r="AX25">
            <v>0</v>
          </cell>
          <cell r="AY25">
            <v>0</v>
          </cell>
          <cell r="AZ25">
            <v>0</v>
          </cell>
          <cell r="DP25" t="str">
            <v>German Cesar Montero Gutierrez</v>
          </cell>
          <cell r="DQ25" t="str">
            <v>José Enrique Vaca</v>
          </cell>
          <cell r="DR25" t="str">
            <v>Pablo Jose Do Faial Freitas</v>
          </cell>
          <cell r="DS25" t="str">
            <v>Arturo Alejandro Urcid Saldaña F-450733</v>
          </cell>
          <cell r="DT25" t="str">
            <v>José Guadalupe López Hernández F-242353</v>
          </cell>
          <cell r="DU25">
            <v>1</v>
          </cell>
          <cell r="DV25" t="str">
            <v>Pablo Jose Do Faial Freitas</v>
          </cell>
          <cell r="DW25" t="str">
            <v>Arturo Alejandro Urcid Saldaña F-450733</v>
          </cell>
          <cell r="DX25" t="str">
            <v>José Guadalupe López Hernández F-242353</v>
          </cell>
          <cell r="DY25" t="str">
            <v>Pablo Jose Do Faial Freitas</v>
          </cell>
          <cell r="DZ25" t="str">
            <v>Arturo Alejandro Urcid Saldaña F-450733</v>
          </cell>
        </row>
        <row r="26">
          <cell r="A26">
            <v>10</v>
          </cell>
          <cell r="B26" t="str">
            <v>LOC-250</v>
          </cell>
          <cell r="C26">
            <v>760</v>
          </cell>
          <cell r="D26" t="str">
            <v>ZI</v>
          </cell>
          <cell r="E26" t="str">
            <v>GALLO 363</v>
          </cell>
          <cell r="F26" t="str">
            <v>ZI</v>
          </cell>
          <cell r="G26" t="str">
            <v>GALLO 363</v>
          </cell>
          <cell r="H26">
            <v>2.3199999999999998</v>
          </cell>
          <cell r="J26" t="str">
            <v>0002A</v>
          </cell>
          <cell r="K26" t="str">
            <v>0002A</v>
          </cell>
          <cell r="L26" t="str">
            <v>0001-1 / 09-09</v>
          </cell>
          <cell r="M26" t="str">
            <v>0002A</v>
          </cell>
          <cell r="N26">
            <v>40065</v>
          </cell>
          <cell r="O26">
            <v>40138</v>
          </cell>
          <cell r="P26">
            <v>0.375</v>
          </cell>
          <cell r="Q26">
            <v>40137.5</v>
          </cell>
          <cell r="R26">
            <v>40137.666666666664</v>
          </cell>
          <cell r="S26" t="str">
            <v>Suministro, Instalacion y prueba de medio arbol de valvulas de 2 7/8" y 5,000 psi</v>
          </cell>
          <cell r="T26" t="str">
            <v>ARCHIVADA</v>
          </cell>
          <cell r="U26" t="str">
            <v>TERMINADO</v>
          </cell>
          <cell r="V26" t="str">
            <v>ADICIONAL</v>
          </cell>
          <cell r="W26" t="str">
            <v>P</v>
          </cell>
          <cell r="X26">
            <v>0.16666666666424135</v>
          </cell>
          <cell r="Y26" t="e">
            <v>#N/A</v>
          </cell>
          <cell r="Z26" t="e">
            <v>#N/A</v>
          </cell>
          <cell r="AB26" t="e">
            <v>#N/A</v>
          </cell>
          <cell r="AC26" t="e">
            <v>#N/A</v>
          </cell>
          <cell r="AD26" t="e">
            <v>#N/A</v>
          </cell>
          <cell r="AE26">
            <v>72876.22</v>
          </cell>
          <cell r="AF26">
            <v>3822.89</v>
          </cell>
          <cell r="AG26">
            <v>1</v>
          </cell>
          <cell r="AH26">
            <v>1</v>
          </cell>
          <cell r="AI26">
            <v>72876.22</v>
          </cell>
          <cell r="AJ26" t="str">
            <v>PAGADA</v>
          </cell>
          <cell r="AK26">
            <v>5</v>
          </cell>
          <cell r="AL26">
            <v>3822.89</v>
          </cell>
          <cell r="AM26" t="str">
            <v>PAGADA</v>
          </cell>
          <cell r="AN26" t="str">
            <v>5A</v>
          </cell>
          <cell r="AO26">
            <v>13603</v>
          </cell>
          <cell r="AP26">
            <v>13602</v>
          </cell>
          <cell r="AR26" t="str">
            <v>Temapache, Ver.</v>
          </cell>
          <cell r="DP26" t="str">
            <v>Erick Lobato Resendiz</v>
          </cell>
          <cell r="DR26" t="str">
            <v>Angel Guerra Chirinos</v>
          </cell>
          <cell r="DS26" t="str">
            <v>Arturo Alejandro Urcid Saldaña F-450733</v>
          </cell>
          <cell r="DT26" t="str">
            <v>José Guadalupe López Hernández F-242353</v>
          </cell>
          <cell r="DV26" t="str">
            <v>Angel Guerra Chirinos</v>
          </cell>
          <cell r="DW26" t="str">
            <v>Arturo Alejandro Urcid Saldaña F-450733</v>
          </cell>
          <cell r="DX26" t="str">
            <v>José Guadalupe López Hernández F-242353</v>
          </cell>
          <cell r="DY26" t="str">
            <v>Angel Guerra Chirinos</v>
          </cell>
          <cell r="DZ26" t="str">
            <v>Arturo Alejandro Urcid Saldaña F-450733</v>
          </cell>
        </row>
        <row r="27">
          <cell r="A27">
            <v>11</v>
          </cell>
          <cell r="B27" t="str">
            <v>ZI-2</v>
          </cell>
          <cell r="C27">
            <v>762</v>
          </cell>
          <cell r="D27" t="str">
            <v>Z.I</v>
          </cell>
          <cell r="E27" t="str">
            <v>SOLEDAD 509</v>
          </cell>
          <cell r="F27" t="str">
            <v>Z.I</v>
          </cell>
          <cell r="G27" t="str">
            <v>SOLEDAD 519</v>
          </cell>
          <cell r="H27">
            <v>1.3</v>
          </cell>
          <cell r="J27">
            <v>2</v>
          </cell>
          <cell r="L27" t="str">
            <v>0001 / 09-09</v>
          </cell>
          <cell r="N27">
            <v>40074</v>
          </cell>
          <cell r="O27">
            <v>40121</v>
          </cell>
          <cell r="P27">
            <v>0.375</v>
          </cell>
          <cell r="Q27">
            <v>40103.333333333336</v>
          </cell>
          <cell r="R27">
            <v>40118.770833333336</v>
          </cell>
          <cell r="S27" t="str">
            <v>Pozo direccional "S" tipo III (D400) a 2,000 metros verticales, tubería de explotación de  5½”.</v>
          </cell>
          <cell r="T27" t="str">
            <v>ARCHIVADA</v>
          </cell>
          <cell r="U27" t="str">
            <v>PERFORADO</v>
          </cell>
          <cell r="V27" t="str">
            <v>PERFORACIÓN</v>
          </cell>
          <cell r="W27" t="str">
            <v>P</v>
          </cell>
          <cell r="X27">
            <v>15.4375</v>
          </cell>
          <cell r="Y27">
            <v>12</v>
          </cell>
          <cell r="Z27">
            <v>3.44</v>
          </cell>
          <cell r="AB27" t="str">
            <v>Penalizados</v>
          </cell>
          <cell r="AC27">
            <v>3.44</v>
          </cell>
          <cell r="AD27">
            <v>49880</v>
          </cell>
          <cell r="AE27">
            <v>589657</v>
          </cell>
          <cell r="AF27">
            <v>1987400.02</v>
          </cell>
          <cell r="AG27">
            <v>1</v>
          </cell>
          <cell r="AH27">
            <v>1</v>
          </cell>
          <cell r="AI27">
            <v>589657</v>
          </cell>
          <cell r="AJ27" t="str">
            <v>PAGADA</v>
          </cell>
          <cell r="AK27">
            <v>2</v>
          </cell>
          <cell r="AL27">
            <v>1987400.02</v>
          </cell>
          <cell r="AM27" t="str">
            <v>PAGADA</v>
          </cell>
          <cell r="AN27" t="str">
            <v>2A</v>
          </cell>
          <cell r="AO27">
            <v>13543</v>
          </cell>
          <cell r="AP27">
            <v>13544</v>
          </cell>
          <cell r="AR27" t="str">
            <v>Temapache, Ver.</v>
          </cell>
          <cell r="AT27" t="str">
            <v>2.10</v>
          </cell>
          <cell r="AU27">
            <v>2.11</v>
          </cell>
          <cell r="AV27">
            <v>2.13</v>
          </cell>
          <cell r="AW27">
            <v>0</v>
          </cell>
          <cell r="AX27">
            <v>-100</v>
          </cell>
          <cell r="AY27">
            <v>86</v>
          </cell>
          <cell r="AZ27">
            <v>-458</v>
          </cell>
          <cell r="BG27">
            <v>50</v>
          </cell>
          <cell r="BH27" t="str">
            <v>10 ¾</v>
          </cell>
          <cell r="BI27" t="str">
            <v>J-55</v>
          </cell>
          <cell r="BJ27" t="str">
            <v>40.5</v>
          </cell>
          <cell r="BK27" t="str">
            <v>BCN</v>
          </cell>
          <cell r="BL27">
            <v>50</v>
          </cell>
          <cell r="BM27">
            <v>536</v>
          </cell>
          <cell r="BN27">
            <v>7.625</v>
          </cell>
          <cell r="BO27" t="str">
            <v>J-55</v>
          </cell>
          <cell r="BP27" t="str">
            <v>26.4</v>
          </cell>
          <cell r="BQ27" t="str">
            <v>BCN</v>
          </cell>
          <cell r="BR27">
            <v>533</v>
          </cell>
          <cell r="BS27">
            <v>1582</v>
          </cell>
          <cell r="BT27" t="str">
            <v>5 ½</v>
          </cell>
          <cell r="BU27" t="str">
            <v>N-80</v>
          </cell>
          <cell r="BV27">
            <v>17</v>
          </cell>
          <cell r="BW27" t="str">
            <v>PREMIUM</v>
          </cell>
          <cell r="BX27">
            <v>1578</v>
          </cell>
          <cell r="BY27">
            <v>0</v>
          </cell>
          <cell r="BZ27">
            <v>0</v>
          </cell>
          <cell r="CA27">
            <v>0</v>
          </cell>
          <cell r="CB27">
            <v>0</v>
          </cell>
          <cell r="CC27">
            <v>0</v>
          </cell>
          <cell r="CD27" t="str">
            <v>--</v>
          </cell>
          <cell r="CE27">
            <v>150</v>
          </cell>
          <cell r="CF27" t="str">
            <v>10 ¾</v>
          </cell>
          <cell r="CG27" t="str">
            <v>J-55</v>
          </cell>
          <cell r="CH27" t="str">
            <v>32.75</v>
          </cell>
          <cell r="CI27" t="str">
            <v>BCN</v>
          </cell>
          <cell r="CJ27" t="str">
            <v>--</v>
          </cell>
          <cell r="CK27">
            <v>550</v>
          </cell>
          <cell r="CL27">
            <v>7.625</v>
          </cell>
          <cell r="CM27" t="str">
            <v>J-55</v>
          </cell>
          <cell r="CN27" t="str">
            <v>26.4</v>
          </cell>
          <cell r="CO27" t="str">
            <v>BCN</v>
          </cell>
          <cell r="CP27" t="str">
            <v>--</v>
          </cell>
          <cell r="CQ27">
            <v>2054</v>
          </cell>
          <cell r="CR27" t="str">
            <v>5 ½</v>
          </cell>
          <cell r="CS27" t="str">
            <v>N-80</v>
          </cell>
          <cell r="CT27">
            <v>17</v>
          </cell>
          <cell r="CU27" t="str">
            <v>PREMIUM</v>
          </cell>
          <cell r="CV27" t="str">
            <v>--</v>
          </cell>
          <cell r="DP27" t="str">
            <v>German Cesar Montero Gutierrez</v>
          </cell>
          <cell r="DR27" t="str">
            <v>Pablo Jose Do Faial Freitas</v>
          </cell>
          <cell r="DS27" t="str">
            <v>Arturo Alejandro Urcid Saldaña F-450733</v>
          </cell>
          <cell r="DT27" t="str">
            <v>José Guadalupe López Hernández F-242353</v>
          </cell>
          <cell r="DU27">
            <v>1</v>
          </cell>
          <cell r="DV27" t="str">
            <v>Pablo Jose Do Faial Freitas</v>
          </cell>
          <cell r="DW27" t="str">
            <v>Arturo Alejandro Urcid Saldaña F-450733</v>
          </cell>
          <cell r="DX27" t="str">
            <v>José Guadalupe López Hernández F-242353</v>
          </cell>
          <cell r="DY27" t="str">
            <v>Pablo Jose Do Faial Freitas</v>
          </cell>
          <cell r="DZ27" t="str">
            <v>Arturo Alejandro Urcid Saldaña F-450733</v>
          </cell>
        </row>
        <row r="28">
          <cell r="A28">
            <v>12</v>
          </cell>
          <cell r="B28" t="str">
            <v>ZI-2</v>
          </cell>
          <cell r="C28">
            <v>762</v>
          </cell>
          <cell r="D28" t="str">
            <v>Z.I</v>
          </cell>
          <cell r="E28" t="str">
            <v>SOLEDAD 509</v>
          </cell>
          <cell r="F28" t="str">
            <v>Z.I</v>
          </cell>
          <cell r="G28" t="str">
            <v>SOLEDAD 519</v>
          </cell>
          <cell r="H28" t="str">
            <v>2.10</v>
          </cell>
          <cell r="J28">
            <v>2</v>
          </cell>
          <cell r="L28" t="str">
            <v>0001 / 09-09</v>
          </cell>
          <cell r="N28">
            <v>40074</v>
          </cell>
          <cell r="O28">
            <v>40121</v>
          </cell>
          <cell r="P28">
            <v>0.375</v>
          </cell>
          <cell r="Q28">
            <v>40103.333333333336</v>
          </cell>
          <cell r="R28">
            <v>40118.770833333336</v>
          </cell>
          <cell r="S28" t="str">
            <v>Profundización o recorte de etapa vertical, rango de 17 1/2” a 9 1/2”</v>
          </cell>
          <cell r="T28" t="str">
            <v>ARCHIVADA</v>
          </cell>
          <cell r="U28" t="str">
            <v>TERMINADO</v>
          </cell>
          <cell r="V28" t="str">
            <v>ADICIONAL</v>
          </cell>
          <cell r="W28" t="str">
            <v>P</v>
          </cell>
          <cell r="X28">
            <v>15.4375</v>
          </cell>
          <cell r="Y28" t="e">
            <v>#N/A</v>
          </cell>
          <cell r="Z28" t="e">
            <v>#N/A</v>
          </cell>
          <cell r="AB28" t="e">
            <v>#N/A</v>
          </cell>
          <cell r="AC28" t="e">
            <v>#N/A</v>
          </cell>
          <cell r="AD28" t="e">
            <v>#N/A</v>
          </cell>
          <cell r="AE28">
            <v>22.76</v>
          </cell>
          <cell r="AF28">
            <v>132.94999999999999</v>
          </cell>
          <cell r="AG28">
            <v>1</v>
          </cell>
          <cell r="AH28">
            <v>-100</v>
          </cell>
          <cell r="AI28">
            <v>-2276</v>
          </cell>
          <cell r="AJ28" t="str">
            <v>PAGADA</v>
          </cell>
          <cell r="AK28">
            <v>2</v>
          </cell>
          <cell r="AL28">
            <v>-13294.999999999998</v>
          </cell>
          <cell r="AM28" t="str">
            <v>PAGADA</v>
          </cell>
          <cell r="AN28" t="str">
            <v>2A</v>
          </cell>
          <cell r="AO28">
            <v>13543</v>
          </cell>
          <cell r="AP28">
            <v>13544</v>
          </cell>
          <cell r="AR28" t="str">
            <v>Temapache, Ver.</v>
          </cell>
          <cell r="AT28" t="str">
            <v>2.10</v>
          </cell>
          <cell r="AU28">
            <v>2.11</v>
          </cell>
          <cell r="AV28">
            <v>2.13</v>
          </cell>
          <cell r="AW28" t="e">
            <v>#N/A</v>
          </cell>
          <cell r="AX28" t="e">
            <v>#N/A</v>
          </cell>
          <cell r="AY28" t="e">
            <v>#N/A</v>
          </cell>
          <cell r="AZ28" t="e">
            <v>#N/A</v>
          </cell>
          <cell r="BG28">
            <v>50</v>
          </cell>
          <cell r="BH28" t="str">
            <v>10 ¾</v>
          </cell>
          <cell r="BI28" t="str">
            <v>J-55</v>
          </cell>
          <cell r="BJ28" t="str">
            <v>40.5</v>
          </cell>
          <cell r="BK28" t="str">
            <v>BCN</v>
          </cell>
          <cell r="BL28">
            <v>50</v>
          </cell>
          <cell r="BM28">
            <v>536</v>
          </cell>
          <cell r="BN28">
            <v>7.625</v>
          </cell>
          <cell r="BO28" t="str">
            <v>J-55</v>
          </cell>
          <cell r="BP28" t="str">
            <v>26.4</v>
          </cell>
          <cell r="BQ28" t="str">
            <v>BCN</v>
          </cell>
          <cell r="BR28">
            <v>533</v>
          </cell>
          <cell r="BS28">
            <v>1582</v>
          </cell>
          <cell r="BT28" t="str">
            <v>5 ½</v>
          </cell>
          <cell r="BU28" t="str">
            <v>N-80</v>
          </cell>
          <cell r="BV28">
            <v>17</v>
          </cell>
          <cell r="BW28" t="str">
            <v>PREMIUM</v>
          </cell>
          <cell r="BX28">
            <v>1578</v>
          </cell>
          <cell r="BY28" t="e">
            <v>#N/A</v>
          </cell>
          <cell r="BZ28" t="e">
            <v>#N/A</v>
          </cell>
          <cell r="CA28" t="e">
            <v>#N/A</v>
          </cell>
          <cell r="CB28" t="e">
            <v>#N/A</v>
          </cell>
          <cell r="CC28" t="e">
            <v>#N/A</v>
          </cell>
          <cell r="CD28" t="e">
            <v>#N/A</v>
          </cell>
          <cell r="CE28" t="e">
            <v>#N/A</v>
          </cell>
          <cell r="CF28" t="e">
            <v>#N/A</v>
          </cell>
          <cell r="CG28" t="e">
            <v>#N/A</v>
          </cell>
          <cell r="CH28" t="e">
            <v>#N/A</v>
          </cell>
          <cell r="CI28" t="e">
            <v>#N/A</v>
          </cell>
          <cell r="CJ28" t="e">
            <v>#N/A</v>
          </cell>
          <cell r="CK28" t="e">
            <v>#N/A</v>
          </cell>
          <cell r="CL28" t="e">
            <v>#N/A</v>
          </cell>
          <cell r="CM28" t="e">
            <v>#N/A</v>
          </cell>
          <cell r="CN28" t="e">
            <v>#N/A</v>
          </cell>
          <cell r="CO28" t="e">
            <v>#N/A</v>
          </cell>
          <cell r="CP28" t="e">
            <v>#N/A</v>
          </cell>
          <cell r="CQ28" t="e">
            <v>#N/A</v>
          </cell>
          <cell r="CR28" t="e">
            <v>#N/A</v>
          </cell>
          <cell r="CS28" t="e">
            <v>#N/A</v>
          </cell>
          <cell r="CT28" t="e">
            <v>#N/A</v>
          </cell>
          <cell r="CU28" t="e">
            <v>#N/A</v>
          </cell>
          <cell r="CV28" t="e">
            <v>#N/A</v>
          </cell>
          <cell r="DP28" t="str">
            <v>German Cesar Montero Gutierrez</v>
          </cell>
          <cell r="DR28" t="str">
            <v>Pablo Jose Do Faial Freitas</v>
          </cell>
          <cell r="DS28" t="str">
            <v>Arturo Alejandro Urcid Saldaña F-450733</v>
          </cell>
          <cell r="DT28" t="str">
            <v>José Guadalupe López Hernández F-242353</v>
          </cell>
          <cell r="DU28">
            <v>1</v>
          </cell>
          <cell r="DV28" t="str">
            <v>Pablo Jose Do Faial Freitas</v>
          </cell>
          <cell r="DW28" t="str">
            <v>Arturo Alejandro Urcid Saldaña F-450733</v>
          </cell>
          <cell r="DX28" t="str">
            <v>José Guadalupe López Hernández F-242353</v>
          </cell>
          <cell r="DY28" t="str">
            <v>Pablo Jose Do Faial Freitas</v>
          </cell>
          <cell r="DZ28" t="str">
            <v>Arturo Alejandro Urcid Saldaña F-450733</v>
          </cell>
        </row>
        <row r="29">
          <cell r="A29">
            <v>13</v>
          </cell>
          <cell r="B29" t="str">
            <v>ZI-2</v>
          </cell>
          <cell r="C29">
            <v>762</v>
          </cell>
          <cell r="D29" t="str">
            <v>Z.I</v>
          </cell>
          <cell r="E29" t="str">
            <v>SOLEDAD 509</v>
          </cell>
          <cell r="F29" t="str">
            <v>Z.I</v>
          </cell>
          <cell r="G29" t="str">
            <v>SOLEDAD 519</v>
          </cell>
          <cell r="H29">
            <v>2.11</v>
          </cell>
          <cell r="J29">
            <v>2</v>
          </cell>
          <cell r="L29" t="str">
            <v>0001 / 09-09</v>
          </cell>
          <cell r="N29">
            <v>40074</v>
          </cell>
          <cell r="O29">
            <v>40121</v>
          </cell>
          <cell r="P29">
            <v>0.375</v>
          </cell>
          <cell r="Q29">
            <v>40103.333333333336</v>
          </cell>
          <cell r="R29">
            <v>40118.770833333336</v>
          </cell>
          <cell r="S29" t="str">
            <v>Profundización o recorte de etapa direccional, rango de 17 1/2” a 9 1/2”</v>
          </cell>
          <cell r="T29" t="str">
            <v>ARCHIVADA</v>
          </cell>
          <cell r="U29" t="str">
            <v>TERMINADO</v>
          </cell>
          <cell r="V29" t="str">
            <v>ADICIONAL</v>
          </cell>
          <cell r="W29" t="str">
            <v>P</v>
          </cell>
          <cell r="X29">
            <v>15.4375</v>
          </cell>
          <cell r="Y29" t="e">
            <v>#N/A</v>
          </cell>
          <cell r="Z29" t="e">
            <v>#N/A</v>
          </cell>
          <cell r="AB29" t="e">
            <v>#N/A</v>
          </cell>
          <cell r="AC29" t="e">
            <v>#N/A</v>
          </cell>
          <cell r="AD29" t="e">
            <v>#N/A</v>
          </cell>
          <cell r="AE29">
            <v>25.42</v>
          </cell>
          <cell r="AF29">
            <v>92.64</v>
          </cell>
          <cell r="AG29">
            <v>1</v>
          </cell>
          <cell r="AH29">
            <v>86</v>
          </cell>
          <cell r="AI29">
            <v>2186.1200000000003</v>
          </cell>
          <cell r="AJ29" t="str">
            <v>PAGADA</v>
          </cell>
          <cell r="AK29">
            <v>2</v>
          </cell>
          <cell r="AL29">
            <v>7967.04</v>
          </cell>
          <cell r="AM29" t="str">
            <v>PAGADA</v>
          </cell>
          <cell r="AN29" t="str">
            <v>2A</v>
          </cell>
          <cell r="AO29">
            <v>13543</v>
          </cell>
          <cell r="AP29">
            <v>13544</v>
          </cell>
          <cell r="AR29" t="str">
            <v>Temapache, Ver.</v>
          </cell>
          <cell r="AT29" t="str">
            <v>2.10</v>
          </cell>
          <cell r="AU29">
            <v>2.11</v>
          </cell>
          <cell r="AV29">
            <v>2.13</v>
          </cell>
          <cell r="AW29" t="e">
            <v>#N/A</v>
          </cell>
          <cell r="AX29" t="e">
            <v>#N/A</v>
          </cell>
          <cell r="AY29" t="e">
            <v>#N/A</v>
          </cell>
          <cell r="AZ29" t="e">
            <v>#N/A</v>
          </cell>
          <cell r="BG29">
            <v>50</v>
          </cell>
          <cell r="BH29" t="str">
            <v>10 ¾</v>
          </cell>
          <cell r="BI29" t="str">
            <v>J-55</v>
          </cell>
          <cell r="BJ29" t="str">
            <v>40.5</v>
          </cell>
          <cell r="BK29" t="str">
            <v>BCN</v>
          </cell>
          <cell r="BL29">
            <v>50</v>
          </cell>
          <cell r="BM29">
            <v>536</v>
          </cell>
          <cell r="BN29">
            <v>7.625</v>
          </cell>
          <cell r="BO29" t="str">
            <v>J-55</v>
          </cell>
          <cell r="BP29" t="str">
            <v>26.4</v>
          </cell>
          <cell r="BQ29" t="str">
            <v>BCN</v>
          </cell>
          <cell r="BR29">
            <v>533</v>
          </cell>
          <cell r="BS29">
            <v>1582</v>
          </cell>
          <cell r="BT29" t="str">
            <v>5 ½</v>
          </cell>
          <cell r="BU29" t="str">
            <v>N-80</v>
          </cell>
          <cell r="BV29">
            <v>17</v>
          </cell>
          <cell r="BW29" t="str">
            <v>PREMIUM</v>
          </cell>
          <cell r="BX29">
            <v>1578</v>
          </cell>
          <cell r="BY29" t="e">
            <v>#N/A</v>
          </cell>
          <cell r="BZ29" t="e">
            <v>#N/A</v>
          </cell>
          <cell r="CA29" t="e">
            <v>#N/A</v>
          </cell>
          <cell r="CB29" t="e">
            <v>#N/A</v>
          </cell>
          <cell r="CC29" t="e">
            <v>#N/A</v>
          </cell>
          <cell r="CD29" t="e">
            <v>#N/A</v>
          </cell>
          <cell r="CE29" t="e">
            <v>#N/A</v>
          </cell>
          <cell r="CF29" t="e">
            <v>#N/A</v>
          </cell>
          <cell r="CG29" t="e">
            <v>#N/A</v>
          </cell>
          <cell r="CH29" t="e">
            <v>#N/A</v>
          </cell>
          <cell r="CI29" t="e">
            <v>#N/A</v>
          </cell>
          <cell r="CJ29" t="e">
            <v>#N/A</v>
          </cell>
          <cell r="CK29" t="e">
            <v>#N/A</v>
          </cell>
          <cell r="CL29" t="e">
            <v>#N/A</v>
          </cell>
          <cell r="CM29" t="e">
            <v>#N/A</v>
          </cell>
          <cell r="CN29" t="e">
            <v>#N/A</v>
          </cell>
          <cell r="CO29" t="e">
            <v>#N/A</v>
          </cell>
          <cell r="CP29" t="e">
            <v>#N/A</v>
          </cell>
          <cell r="CQ29" t="e">
            <v>#N/A</v>
          </cell>
          <cell r="CR29" t="e">
            <v>#N/A</v>
          </cell>
          <cell r="CS29" t="e">
            <v>#N/A</v>
          </cell>
          <cell r="CT29" t="e">
            <v>#N/A</v>
          </cell>
          <cell r="CU29" t="e">
            <v>#N/A</v>
          </cell>
          <cell r="CV29" t="e">
            <v>#N/A</v>
          </cell>
          <cell r="DP29" t="str">
            <v>German Cesar Montero Gutierrez</v>
          </cell>
          <cell r="DR29" t="str">
            <v>Pablo Jose Do Faial Freitas</v>
          </cell>
          <cell r="DS29" t="str">
            <v>Arturo Alejandro Urcid Saldaña F-450733</v>
          </cell>
          <cell r="DT29" t="str">
            <v>José Guadalupe López Hernández F-242353</v>
          </cell>
          <cell r="DU29">
            <v>1</v>
          </cell>
          <cell r="DV29" t="str">
            <v>Pablo Jose Do Faial Freitas</v>
          </cell>
          <cell r="DW29" t="str">
            <v>Arturo Alejandro Urcid Saldaña F-450733</v>
          </cell>
          <cell r="DX29" t="str">
            <v>José Guadalupe López Hernández F-242353</v>
          </cell>
          <cell r="DY29" t="str">
            <v>Pablo Jose Do Faial Freitas</v>
          </cell>
          <cell r="DZ29" t="str">
            <v>Arturo Alejandro Urcid Saldaña F-450733</v>
          </cell>
        </row>
        <row r="30">
          <cell r="A30">
            <v>14</v>
          </cell>
          <cell r="B30" t="str">
            <v>ZI-2</v>
          </cell>
          <cell r="C30">
            <v>762</v>
          </cell>
          <cell r="D30" t="str">
            <v>Z.I</v>
          </cell>
          <cell r="E30" t="str">
            <v>SOLEDAD 509</v>
          </cell>
          <cell r="F30" t="str">
            <v>Z.I</v>
          </cell>
          <cell r="G30" t="str">
            <v>SOLEDAD 519</v>
          </cell>
          <cell r="H30">
            <v>2.13</v>
          </cell>
          <cell r="J30">
            <v>2</v>
          </cell>
          <cell r="L30" t="str">
            <v>0001 / 09-09</v>
          </cell>
          <cell r="N30">
            <v>40074</v>
          </cell>
          <cell r="O30">
            <v>40121</v>
          </cell>
          <cell r="P30">
            <v>0.375</v>
          </cell>
          <cell r="Q30">
            <v>40103.333333333336</v>
          </cell>
          <cell r="R30">
            <v>40118.770833333336</v>
          </cell>
          <cell r="S30" t="str">
            <v>Profundización o recorte de etapa direccional, rango de 8 3/4” a 5 7/8”</v>
          </cell>
          <cell r="T30" t="str">
            <v>ARCHIVADA</v>
          </cell>
          <cell r="U30" t="str">
            <v>TERMINADO</v>
          </cell>
          <cell r="V30" t="str">
            <v>ADICIONAL</v>
          </cell>
          <cell r="W30" t="str">
            <v>P</v>
          </cell>
          <cell r="X30">
            <v>15.4375</v>
          </cell>
          <cell r="Y30" t="e">
            <v>#N/A</v>
          </cell>
          <cell r="Z30" t="e">
            <v>#N/A</v>
          </cell>
          <cell r="AB30" t="e">
            <v>#N/A</v>
          </cell>
          <cell r="AC30" t="e">
            <v>#N/A</v>
          </cell>
          <cell r="AD30" t="e">
            <v>#N/A</v>
          </cell>
          <cell r="AE30">
            <v>25.42</v>
          </cell>
          <cell r="AF30">
            <v>92.64</v>
          </cell>
          <cell r="AG30">
            <v>1</v>
          </cell>
          <cell r="AH30">
            <v>-458</v>
          </cell>
          <cell r="AI30">
            <v>-11642.36</v>
          </cell>
          <cell r="AJ30" t="str">
            <v>PAGADA</v>
          </cell>
          <cell r="AK30">
            <v>2</v>
          </cell>
          <cell r="AL30">
            <v>-42429.120000000003</v>
          </cell>
          <cell r="AM30" t="str">
            <v>PAGADA</v>
          </cell>
          <cell r="AN30" t="str">
            <v>2A</v>
          </cell>
          <cell r="AO30">
            <v>13543</v>
          </cell>
          <cell r="AP30">
            <v>13544</v>
          </cell>
          <cell r="AR30" t="str">
            <v>Temapache, Ver.</v>
          </cell>
          <cell r="AT30" t="str">
            <v>2.10</v>
          </cell>
          <cell r="AU30">
            <v>2.11</v>
          </cell>
          <cell r="AV30">
            <v>2.13</v>
          </cell>
          <cell r="AW30" t="e">
            <v>#N/A</v>
          </cell>
          <cell r="AX30" t="e">
            <v>#N/A</v>
          </cell>
          <cell r="AY30" t="e">
            <v>#N/A</v>
          </cell>
          <cell r="AZ30" t="e">
            <v>#N/A</v>
          </cell>
          <cell r="BG30">
            <v>50</v>
          </cell>
          <cell r="BH30" t="str">
            <v>10 ¾</v>
          </cell>
          <cell r="BI30" t="str">
            <v>J-55</v>
          </cell>
          <cell r="BJ30" t="str">
            <v>40.5</v>
          </cell>
          <cell r="BK30" t="str">
            <v>BCN</v>
          </cell>
          <cell r="BL30">
            <v>50</v>
          </cell>
          <cell r="BM30">
            <v>536</v>
          </cell>
          <cell r="BN30">
            <v>7.625</v>
          </cell>
          <cell r="BO30" t="str">
            <v>J-55</v>
          </cell>
          <cell r="BP30" t="str">
            <v>26.4</v>
          </cell>
          <cell r="BQ30" t="str">
            <v>BCN</v>
          </cell>
          <cell r="BR30">
            <v>533</v>
          </cell>
          <cell r="BS30">
            <v>1582</v>
          </cell>
          <cell r="BT30" t="str">
            <v>5 ½</v>
          </cell>
          <cell r="BU30" t="str">
            <v>N-80</v>
          </cell>
          <cell r="BV30">
            <v>17</v>
          </cell>
          <cell r="BW30" t="str">
            <v>PREMIUM</v>
          </cell>
          <cell r="BX30">
            <v>1578</v>
          </cell>
          <cell r="BY30" t="e">
            <v>#N/A</v>
          </cell>
          <cell r="BZ30" t="e">
            <v>#N/A</v>
          </cell>
          <cell r="CA30" t="e">
            <v>#N/A</v>
          </cell>
          <cell r="CB30" t="e">
            <v>#N/A</v>
          </cell>
          <cell r="CC30" t="e">
            <v>#N/A</v>
          </cell>
          <cell r="CD30" t="e">
            <v>#N/A</v>
          </cell>
          <cell r="CE30" t="e">
            <v>#N/A</v>
          </cell>
          <cell r="CF30" t="e">
            <v>#N/A</v>
          </cell>
          <cell r="CG30" t="e">
            <v>#N/A</v>
          </cell>
          <cell r="CH30" t="e">
            <v>#N/A</v>
          </cell>
          <cell r="CI30" t="e">
            <v>#N/A</v>
          </cell>
          <cell r="CJ30" t="e">
            <v>#N/A</v>
          </cell>
          <cell r="CK30" t="e">
            <v>#N/A</v>
          </cell>
          <cell r="CL30" t="e">
            <v>#N/A</v>
          </cell>
          <cell r="CM30" t="e">
            <v>#N/A</v>
          </cell>
          <cell r="CN30" t="e">
            <v>#N/A</v>
          </cell>
          <cell r="CO30" t="e">
            <v>#N/A</v>
          </cell>
          <cell r="CP30" t="e">
            <v>#N/A</v>
          </cell>
          <cell r="CQ30" t="e">
            <v>#N/A</v>
          </cell>
          <cell r="CR30" t="e">
            <v>#N/A</v>
          </cell>
          <cell r="CS30" t="e">
            <v>#N/A</v>
          </cell>
          <cell r="CT30" t="e">
            <v>#N/A</v>
          </cell>
          <cell r="CU30" t="e">
            <v>#N/A</v>
          </cell>
          <cell r="CV30" t="e">
            <v>#N/A</v>
          </cell>
          <cell r="DP30" t="str">
            <v>German Cesar Montero Gutierrez</v>
          </cell>
          <cell r="DR30" t="str">
            <v>Pablo Jose Do Faial Freitas</v>
          </cell>
          <cell r="DS30" t="str">
            <v>Arturo Alejandro Urcid Saldaña F-450733</v>
          </cell>
          <cell r="DT30" t="str">
            <v>José Guadalupe López Hernández F-242353</v>
          </cell>
          <cell r="DU30">
            <v>1</v>
          </cell>
          <cell r="DV30" t="str">
            <v>Pablo Jose Do Faial Freitas</v>
          </cell>
          <cell r="DW30" t="str">
            <v>Arturo Alejandro Urcid Saldaña F-450733</v>
          </cell>
          <cell r="DX30" t="str">
            <v>José Guadalupe López Hernández F-242353</v>
          </cell>
          <cell r="DY30" t="str">
            <v>Pablo Jose Do Faial Freitas</v>
          </cell>
          <cell r="DZ30" t="str">
            <v>Arturo Alejandro Urcid Saldaña F-450733</v>
          </cell>
        </row>
        <row r="31">
          <cell r="A31">
            <v>15</v>
          </cell>
          <cell r="B31" t="str">
            <v>ZI-2</v>
          </cell>
          <cell r="C31">
            <v>762</v>
          </cell>
          <cell r="D31" t="str">
            <v>SOLEDAD 509</v>
          </cell>
          <cell r="E31" t="str">
            <v>SOLEDAD 509</v>
          </cell>
          <cell r="F31" t="str">
            <v>SOLEDAD 519</v>
          </cell>
          <cell r="G31" t="str">
            <v>SOLEDAD 418</v>
          </cell>
          <cell r="H31">
            <v>1.21</v>
          </cell>
          <cell r="J31">
            <v>3</v>
          </cell>
          <cell r="L31" t="str">
            <v>0002 / 09-09</v>
          </cell>
          <cell r="N31">
            <v>40074</v>
          </cell>
          <cell r="O31">
            <v>40140</v>
          </cell>
          <cell r="P31">
            <v>0.375</v>
          </cell>
          <cell r="Q31">
            <v>40118.770833333336</v>
          </cell>
          <cell r="R31">
            <v>40126.770833333336</v>
          </cell>
          <cell r="S31" t="str">
            <v xml:space="preserve">Movimiento LATERAL de equipo de perforación entre conductores de una plataforma. </v>
          </cell>
          <cell r="T31" t="str">
            <v>ARCHIVADA</v>
          </cell>
          <cell r="U31" t="str">
            <v>TERMINADO</v>
          </cell>
          <cell r="V31" t="str">
            <v>ADICIONAL</v>
          </cell>
          <cell r="W31" t="str">
            <v>P</v>
          </cell>
          <cell r="X31">
            <v>8</v>
          </cell>
          <cell r="Y31" t="e">
            <v>#N/A</v>
          </cell>
          <cell r="Z31" t="e">
            <v>#N/A</v>
          </cell>
          <cell r="AB31" t="e">
            <v>#N/A</v>
          </cell>
          <cell r="AC31" t="e">
            <v>#N/A</v>
          </cell>
          <cell r="AD31" t="e">
            <v>#N/A</v>
          </cell>
          <cell r="AE31">
            <v>28539.78</v>
          </cell>
          <cell r="AF31">
            <v>264436.34999999998</v>
          </cell>
          <cell r="AG31">
            <v>1</v>
          </cell>
          <cell r="AH31">
            <v>1</v>
          </cell>
          <cell r="AI31">
            <v>28539.78</v>
          </cell>
          <cell r="AJ31" t="str">
            <v>PAGADA</v>
          </cell>
          <cell r="AK31">
            <v>3</v>
          </cell>
          <cell r="AL31">
            <v>264436.34999999998</v>
          </cell>
          <cell r="AM31" t="str">
            <v>PAGADA</v>
          </cell>
          <cell r="AN31" t="str">
            <v>3A</v>
          </cell>
          <cell r="AO31">
            <v>13657</v>
          </cell>
          <cell r="AP31">
            <v>13656</v>
          </cell>
          <cell r="AR31" t="str">
            <v>Temapache, Ver.</v>
          </cell>
          <cell r="AW31" t="e">
            <v>#N/A</v>
          </cell>
          <cell r="AX31" t="e">
            <v>#N/A</v>
          </cell>
          <cell r="AY31" t="e">
            <v>#N/A</v>
          </cell>
          <cell r="AZ31" t="e">
            <v>#N/A</v>
          </cell>
          <cell r="BY31" t="e">
            <v>#N/A</v>
          </cell>
          <cell r="BZ31" t="e">
            <v>#N/A</v>
          </cell>
          <cell r="CA31" t="e">
            <v>#N/A</v>
          </cell>
          <cell r="CB31" t="e">
            <v>#N/A</v>
          </cell>
          <cell r="CC31" t="e">
            <v>#N/A</v>
          </cell>
          <cell r="CD31" t="e">
            <v>#N/A</v>
          </cell>
          <cell r="CE31" t="e">
            <v>#N/A</v>
          </cell>
          <cell r="CF31" t="e">
            <v>#N/A</v>
          </cell>
          <cell r="CG31" t="e">
            <v>#N/A</v>
          </cell>
          <cell r="CH31" t="e">
            <v>#N/A</v>
          </cell>
          <cell r="CI31" t="e">
            <v>#N/A</v>
          </cell>
          <cell r="CJ31" t="e">
            <v>#N/A</v>
          </cell>
          <cell r="CK31" t="e">
            <v>#N/A</v>
          </cell>
          <cell r="CL31" t="e">
            <v>#N/A</v>
          </cell>
          <cell r="CM31" t="e">
            <v>#N/A</v>
          </cell>
          <cell r="CN31" t="e">
            <v>#N/A</v>
          </cell>
          <cell r="CO31" t="e">
            <v>#N/A</v>
          </cell>
          <cell r="CP31" t="e">
            <v>#N/A</v>
          </cell>
          <cell r="CQ31" t="e">
            <v>#N/A</v>
          </cell>
          <cell r="CR31" t="e">
            <v>#N/A</v>
          </cell>
          <cell r="CS31" t="e">
            <v>#N/A</v>
          </cell>
          <cell r="CT31" t="e">
            <v>#N/A</v>
          </cell>
          <cell r="CU31" t="e">
            <v>#N/A</v>
          </cell>
          <cell r="CV31" t="e">
            <v>#N/A</v>
          </cell>
          <cell r="DP31" t="str">
            <v>German Cesar Montero Gutierrez</v>
          </cell>
          <cell r="DR31" t="str">
            <v>Julio C. Cumana Marval</v>
          </cell>
          <cell r="DS31" t="str">
            <v>Arturo Alejandro Urcid Saldaña F-450733</v>
          </cell>
          <cell r="DT31" t="str">
            <v>José Guadalupe López Hernández F-242353</v>
          </cell>
          <cell r="DU31">
            <v>1</v>
          </cell>
          <cell r="DV31" t="str">
            <v>Julio C. Cumala Marval</v>
          </cell>
          <cell r="DW31" t="str">
            <v>Arturo Alejandro Urcid Saldaña F-450733</v>
          </cell>
          <cell r="DX31" t="str">
            <v>José Guadalupe López Hernández F-242353</v>
          </cell>
          <cell r="DY31" t="str">
            <v>Julio C. Cumana Marval</v>
          </cell>
          <cell r="DZ31" t="str">
            <v>Arturo Alejandro Urcid Saldaña F-450733</v>
          </cell>
        </row>
        <row r="32">
          <cell r="A32">
            <v>16</v>
          </cell>
          <cell r="B32" t="str">
            <v>ZI-2</v>
          </cell>
          <cell r="C32">
            <v>762</v>
          </cell>
          <cell r="D32" t="str">
            <v>SOLEDAD 509</v>
          </cell>
          <cell r="E32" t="str">
            <v>SOLEDAD 509</v>
          </cell>
          <cell r="F32" t="str">
            <v>SOLEDAD 519</v>
          </cell>
          <cell r="G32" t="str">
            <v>SOLEDAD 418</v>
          </cell>
          <cell r="H32">
            <v>1.3</v>
          </cell>
          <cell r="J32">
            <v>4</v>
          </cell>
          <cell r="L32" t="str">
            <v>0003 / 09-09</v>
          </cell>
          <cell r="N32">
            <v>40074</v>
          </cell>
          <cell r="O32">
            <v>40140</v>
          </cell>
          <cell r="P32">
            <v>0.375</v>
          </cell>
          <cell r="Q32">
            <v>40126.8125</v>
          </cell>
          <cell r="R32">
            <v>40138.25</v>
          </cell>
          <cell r="S32" t="str">
            <v>Pozo direccional "S" tipo III (D400) a 2,000 metros verticales, tubería de explotación de  5½”.</v>
          </cell>
          <cell r="T32" t="str">
            <v>ARCHIVADA</v>
          </cell>
          <cell r="U32" t="str">
            <v>PERFORADO</v>
          </cell>
          <cell r="V32" t="str">
            <v>PERFORACIÓN</v>
          </cell>
          <cell r="W32" t="str">
            <v>P</v>
          </cell>
          <cell r="X32">
            <v>11.4375</v>
          </cell>
          <cell r="Y32">
            <v>12</v>
          </cell>
          <cell r="Z32">
            <v>-0.56000000000000005</v>
          </cell>
          <cell r="AB32" t="str">
            <v>Compensados</v>
          </cell>
          <cell r="AC32">
            <v>-0.56000000000000005</v>
          </cell>
          <cell r="AD32">
            <v>-8120.0000000000009</v>
          </cell>
          <cell r="AE32">
            <v>589657</v>
          </cell>
          <cell r="AF32">
            <v>1987400.02</v>
          </cell>
          <cell r="AG32">
            <v>1</v>
          </cell>
          <cell r="AH32">
            <v>1</v>
          </cell>
          <cell r="AI32">
            <v>589657</v>
          </cell>
          <cell r="AJ32" t="str">
            <v>PAGADA</v>
          </cell>
          <cell r="AK32">
            <v>4</v>
          </cell>
          <cell r="AL32">
            <v>1987400.02</v>
          </cell>
          <cell r="AM32" t="str">
            <v>PAGADA</v>
          </cell>
          <cell r="AN32" t="str">
            <v>4A</v>
          </cell>
          <cell r="AO32">
            <v>13655</v>
          </cell>
          <cell r="AP32">
            <v>13654</v>
          </cell>
          <cell r="AR32" t="str">
            <v>Temapache, Ver.</v>
          </cell>
          <cell r="AT32" t="str">
            <v>2.10</v>
          </cell>
          <cell r="AU32">
            <v>2.11</v>
          </cell>
          <cell r="AV32">
            <v>2.13</v>
          </cell>
          <cell r="AW32">
            <v>0</v>
          </cell>
          <cell r="AX32">
            <v>-100</v>
          </cell>
          <cell r="AY32">
            <v>83</v>
          </cell>
          <cell r="AZ32">
            <v>-497</v>
          </cell>
          <cell r="BG32">
            <v>50</v>
          </cell>
          <cell r="BH32" t="str">
            <v>10 ¾</v>
          </cell>
          <cell r="BI32" t="str">
            <v>J-55</v>
          </cell>
          <cell r="BJ32" t="str">
            <v>40.5</v>
          </cell>
          <cell r="BK32" t="str">
            <v>BCN</v>
          </cell>
          <cell r="BL32">
            <v>50</v>
          </cell>
          <cell r="BM32">
            <v>533</v>
          </cell>
          <cell r="BN32">
            <v>7.625</v>
          </cell>
          <cell r="BO32" t="str">
            <v>J-55</v>
          </cell>
          <cell r="BP32" t="str">
            <v>26.4</v>
          </cell>
          <cell r="BQ32" t="str">
            <v>BCN</v>
          </cell>
          <cell r="BR32">
            <v>530</v>
          </cell>
          <cell r="BS32">
            <v>1540</v>
          </cell>
          <cell r="BT32" t="str">
            <v>5 ½</v>
          </cell>
          <cell r="BU32" t="str">
            <v>N-80</v>
          </cell>
          <cell r="BV32">
            <v>17</v>
          </cell>
          <cell r="BW32" t="str">
            <v>PREMIUM</v>
          </cell>
          <cell r="BX32">
            <v>1536</v>
          </cell>
          <cell r="BY32">
            <v>0</v>
          </cell>
          <cell r="BZ32">
            <v>0</v>
          </cell>
          <cell r="CA32">
            <v>0</v>
          </cell>
          <cell r="CB32">
            <v>0</v>
          </cell>
          <cell r="CC32">
            <v>0</v>
          </cell>
          <cell r="CD32" t="str">
            <v>--</v>
          </cell>
          <cell r="CE32">
            <v>150</v>
          </cell>
          <cell r="CF32" t="str">
            <v>10 ¾</v>
          </cell>
          <cell r="CG32" t="str">
            <v>J-55</v>
          </cell>
          <cell r="CH32" t="str">
            <v>32.75</v>
          </cell>
          <cell r="CI32" t="str">
            <v>BCN</v>
          </cell>
          <cell r="CJ32" t="str">
            <v>--</v>
          </cell>
          <cell r="CK32">
            <v>550</v>
          </cell>
          <cell r="CL32">
            <v>7.625</v>
          </cell>
          <cell r="CM32" t="str">
            <v>J-55</v>
          </cell>
          <cell r="CN32" t="str">
            <v>26.4</v>
          </cell>
          <cell r="CO32" t="str">
            <v>BCN</v>
          </cell>
          <cell r="CP32" t="str">
            <v>--</v>
          </cell>
          <cell r="CQ32">
            <v>2054</v>
          </cell>
          <cell r="CR32" t="str">
            <v>5 ½</v>
          </cell>
          <cell r="CS32" t="str">
            <v>N-80</v>
          </cell>
          <cell r="CT32">
            <v>17</v>
          </cell>
          <cell r="CU32" t="str">
            <v>PREMIUM</v>
          </cell>
          <cell r="CV32" t="str">
            <v>--</v>
          </cell>
          <cell r="DP32" t="str">
            <v>German Cesar Montero Gutierrez</v>
          </cell>
          <cell r="DR32" t="str">
            <v>Julio C. Cumana Marval</v>
          </cell>
          <cell r="DS32" t="str">
            <v>Arturo Alejandro Urcid Saldaña F-450733</v>
          </cell>
          <cell r="DT32" t="str">
            <v>José Guadalupe López Hernández F-242353</v>
          </cell>
          <cell r="DU32">
            <v>1</v>
          </cell>
          <cell r="DV32" t="str">
            <v>Julio C. Cumala Marval</v>
          </cell>
          <cell r="DW32" t="str">
            <v>Arturo Alejandro Urcid Saldaña F-450733</v>
          </cell>
          <cell r="DX32" t="str">
            <v>José Guadalupe López Hernández F-242353</v>
          </cell>
          <cell r="DY32" t="str">
            <v>Julio C. Cumana Marval</v>
          </cell>
          <cell r="DZ32" t="str">
            <v>Arturo Alejandro Urcid Saldaña F-450733</v>
          </cell>
        </row>
        <row r="33">
          <cell r="A33">
            <v>17</v>
          </cell>
          <cell r="B33" t="str">
            <v>ZI-2</v>
          </cell>
          <cell r="C33">
            <v>762</v>
          </cell>
          <cell r="D33" t="str">
            <v>SOLEDAD 509</v>
          </cell>
          <cell r="E33" t="str">
            <v>SOLEDAD 509</v>
          </cell>
          <cell r="F33" t="str">
            <v>SOLEDAD 519</v>
          </cell>
          <cell r="G33" t="str">
            <v>SOLEDAD 418</v>
          </cell>
          <cell r="H33" t="str">
            <v>2.10</v>
          </cell>
          <cell r="J33">
            <v>4</v>
          </cell>
          <cell r="L33" t="str">
            <v>0003 / 09-09</v>
          </cell>
          <cell r="N33">
            <v>40074</v>
          </cell>
          <cell r="O33">
            <v>40140</v>
          </cell>
          <cell r="P33">
            <v>0.375</v>
          </cell>
          <cell r="Q33">
            <v>40126.8125</v>
          </cell>
          <cell r="R33">
            <v>40138.25</v>
          </cell>
          <cell r="S33" t="str">
            <v>Profundización o recorte de etapa vertical, rango de 17 1/2” a 9 1/2”</v>
          </cell>
          <cell r="T33" t="str">
            <v>ARCHIVADA</v>
          </cell>
          <cell r="U33" t="str">
            <v>TERMINADO</v>
          </cell>
          <cell r="V33" t="str">
            <v>ADICIONAL</v>
          </cell>
          <cell r="W33" t="str">
            <v>P</v>
          </cell>
          <cell r="X33">
            <v>11.4375</v>
          </cell>
          <cell r="Y33" t="e">
            <v>#N/A</v>
          </cell>
          <cell r="Z33" t="e">
            <v>#N/A</v>
          </cell>
          <cell r="AB33" t="e">
            <v>#N/A</v>
          </cell>
          <cell r="AC33" t="e">
            <v>#N/A</v>
          </cell>
          <cell r="AD33" t="e">
            <v>#N/A</v>
          </cell>
          <cell r="AE33">
            <v>22.76</v>
          </cell>
          <cell r="AF33">
            <v>132.94999999999999</v>
          </cell>
          <cell r="AG33">
            <v>1</v>
          </cell>
          <cell r="AH33">
            <v>-100</v>
          </cell>
          <cell r="AI33">
            <v>-2276</v>
          </cell>
          <cell r="AJ33" t="str">
            <v>PAGADA</v>
          </cell>
          <cell r="AK33">
            <v>4</v>
          </cell>
          <cell r="AL33">
            <v>-13294.999999999998</v>
          </cell>
          <cell r="AM33" t="str">
            <v>PAGADA</v>
          </cell>
          <cell r="AN33" t="str">
            <v>4A</v>
          </cell>
          <cell r="AO33">
            <v>13655</v>
          </cell>
          <cell r="AP33">
            <v>13654</v>
          </cell>
          <cell r="AR33" t="str">
            <v>Temapache, Ver.</v>
          </cell>
          <cell r="AT33" t="str">
            <v>2.10</v>
          </cell>
          <cell r="AU33">
            <v>2.11</v>
          </cell>
          <cell r="AV33">
            <v>2.13</v>
          </cell>
          <cell r="AW33" t="e">
            <v>#N/A</v>
          </cell>
          <cell r="AX33" t="e">
            <v>#N/A</v>
          </cell>
          <cell r="AY33" t="e">
            <v>#N/A</v>
          </cell>
          <cell r="AZ33" t="e">
            <v>#N/A</v>
          </cell>
          <cell r="BG33">
            <v>50</v>
          </cell>
          <cell r="BH33" t="str">
            <v>10 ¾</v>
          </cell>
          <cell r="BI33" t="str">
            <v>J-55</v>
          </cell>
          <cell r="BJ33" t="str">
            <v>40.5</v>
          </cell>
          <cell r="BK33" t="str">
            <v>BCN</v>
          </cell>
          <cell r="BL33">
            <v>50</v>
          </cell>
          <cell r="BM33">
            <v>533</v>
          </cell>
          <cell r="BN33">
            <v>7.625</v>
          </cell>
          <cell r="BO33" t="str">
            <v>J-55</v>
          </cell>
          <cell r="BP33" t="str">
            <v>26.4</v>
          </cell>
          <cell r="BQ33" t="str">
            <v>BCN</v>
          </cell>
          <cell r="BR33">
            <v>530</v>
          </cell>
          <cell r="BS33">
            <v>1540</v>
          </cell>
          <cell r="BT33" t="str">
            <v>5 ½</v>
          </cell>
          <cell r="BU33" t="str">
            <v>N-80</v>
          </cell>
          <cell r="BV33">
            <v>17</v>
          </cell>
          <cell r="BW33" t="str">
            <v>PREMIUM</v>
          </cell>
          <cell r="BX33">
            <v>1536</v>
          </cell>
          <cell r="BY33" t="e">
            <v>#N/A</v>
          </cell>
          <cell r="BZ33" t="e">
            <v>#N/A</v>
          </cell>
          <cell r="CA33" t="e">
            <v>#N/A</v>
          </cell>
          <cell r="CB33" t="e">
            <v>#N/A</v>
          </cell>
          <cell r="CC33" t="e">
            <v>#N/A</v>
          </cell>
          <cell r="CD33" t="e">
            <v>#N/A</v>
          </cell>
          <cell r="CE33" t="e">
            <v>#N/A</v>
          </cell>
          <cell r="CF33" t="e">
            <v>#N/A</v>
          </cell>
          <cell r="CG33" t="e">
            <v>#N/A</v>
          </cell>
          <cell r="CH33" t="e">
            <v>#N/A</v>
          </cell>
          <cell r="CI33" t="e">
            <v>#N/A</v>
          </cell>
          <cell r="CJ33" t="e">
            <v>#N/A</v>
          </cell>
          <cell r="CK33" t="e">
            <v>#N/A</v>
          </cell>
          <cell r="CL33" t="e">
            <v>#N/A</v>
          </cell>
          <cell r="CM33" t="e">
            <v>#N/A</v>
          </cell>
          <cell r="CN33" t="e">
            <v>#N/A</v>
          </cell>
          <cell r="CO33" t="e">
            <v>#N/A</v>
          </cell>
          <cell r="CP33" t="e">
            <v>#N/A</v>
          </cell>
          <cell r="CQ33" t="e">
            <v>#N/A</v>
          </cell>
          <cell r="CR33" t="e">
            <v>#N/A</v>
          </cell>
          <cell r="CS33" t="e">
            <v>#N/A</v>
          </cell>
          <cell r="CT33" t="e">
            <v>#N/A</v>
          </cell>
          <cell r="CU33" t="e">
            <v>#N/A</v>
          </cell>
          <cell r="CV33" t="e">
            <v>#N/A</v>
          </cell>
          <cell r="DP33" t="str">
            <v>German Cesar Montero Gutierrez</v>
          </cell>
          <cell r="DR33" t="str">
            <v>Julio C. Cumana Marval</v>
          </cell>
          <cell r="DS33" t="str">
            <v>Arturo Alejandro Urcid Saldaña F-450733</v>
          </cell>
          <cell r="DT33" t="str">
            <v>José Guadalupe López Hernández F-242353</v>
          </cell>
          <cell r="DU33">
            <v>1</v>
          </cell>
          <cell r="DV33" t="str">
            <v>Julio C. Cumala Marval</v>
          </cell>
          <cell r="DW33" t="str">
            <v>Arturo Alejandro Urcid Saldaña F-450733</v>
          </cell>
          <cell r="DX33" t="str">
            <v>José Guadalupe López Hernández F-242353</v>
          </cell>
          <cell r="DY33" t="str">
            <v>Julio C. Cumana Marval</v>
          </cell>
          <cell r="DZ33" t="str">
            <v>Arturo Alejandro Urcid Saldaña F-450733</v>
          </cell>
        </row>
        <row r="34">
          <cell r="A34">
            <v>18</v>
          </cell>
          <cell r="B34" t="str">
            <v>ZI-2</v>
          </cell>
          <cell r="C34">
            <v>762</v>
          </cell>
          <cell r="D34" t="str">
            <v>SOLEDAD 509</v>
          </cell>
          <cell r="E34" t="str">
            <v>SOLEDAD 509</v>
          </cell>
          <cell r="F34" t="str">
            <v>SOLEDAD 519</v>
          </cell>
          <cell r="G34" t="str">
            <v>SOLEDAD 418</v>
          </cell>
          <cell r="H34">
            <v>2.11</v>
          </cell>
          <cell r="J34">
            <v>4</v>
          </cell>
          <cell r="L34" t="str">
            <v>0003 / 09-09</v>
          </cell>
          <cell r="N34">
            <v>40074</v>
          </cell>
          <cell r="O34">
            <v>40140</v>
          </cell>
          <cell r="P34">
            <v>0.375</v>
          </cell>
          <cell r="Q34">
            <v>40126.8125</v>
          </cell>
          <cell r="R34">
            <v>40138.25</v>
          </cell>
          <cell r="S34" t="str">
            <v>Profundización o recorte de etapa direccional, rango de 17 1/2” a 9 1/2”</v>
          </cell>
          <cell r="T34" t="str">
            <v>ARCHIVADA</v>
          </cell>
          <cell r="U34" t="str">
            <v>TERMINADO</v>
          </cell>
          <cell r="V34" t="str">
            <v>ADICIONAL</v>
          </cell>
          <cell r="W34" t="str">
            <v>P</v>
          </cell>
          <cell r="X34">
            <v>11.4375</v>
          </cell>
          <cell r="Y34" t="e">
            <v>#N/A</v>
          </cell>
          <cell r="Z34" t="e">
            <v>#N/A</v>
          </cell>
          <cell r="AB34" t="e">
            <v>#N/A</v>
          </cell>
          <cell r="AC34" t="e">
            <v>#N/A</v>
          </cell>
          <cell r="AD34" t="e">
            <v>#N/A</v>
          </cell>
          <cell r="AE34">
            <v>25.42</v>
          </cell>
          <cell r="AF34">
            <v>92.64</v>
          </cell>
          <cell r="AG34">
            <v>1</v>
          </cell>
          <cell r="AH34">
            <v>83</v>
          </cell>
          <cell r="AI34">
            <v>2109.86</v>
          </cell>
          <cell r="AJ34" t="str">
            <v>PAGADA</v>
          </cell>
          <cell r="AK34">
            <v>4</v>
          </cell>
          <cell r="AL34">
            <v>7689.12</v>
          </cell>
          <cell r="AM34" t="str">
            <v>PAGADA</v>
          </cell>
          <cell r="AN34" t="str">
            <v>4A</v>
          </cell>
          <cell r="AO34">
            <v>13655</v>
          </cell>
          <cell r="AP34">
            <v>13654</v>
          </cell>
          <cell r="AR34" t="str">
            <v>Temapache, Ver.</v>
          </cell>
          <cell r="AT34" t="str">
            <v>2.10</v>
          </cell>
          <cell r="AU34">
            <v>2.11</v>
          </cell>
          <cell r="AV34">
            <v>2.13</v>
          </cell>
          <cell r="AW34" t="e">
            <v>#N/A</v>
          </cell>
          <cell r="AX34" t="e">
            <v>#N/A</v>
          </cell>
          <cell r="AY34" t="e">
            <v>#N/A</v>
          </cell>
          <cell r="AZ34" t="e">
            <v>#N/A</v>
          </cell>
          <cell r="BG34">
            <v>50</v>
          </cell>
          <cell r="BH34" t="str">
            <v>10 ¾</v>
          </cell>
          <cell r="BI34" t="str">
            <v>J-55</v>
          </cell>
          <cell r="BJ34" t="str">
            <v>40.5</v>
          </cell>
          <cell r="BK34" t="str">
            <v>BCN</v>
          </cell>
          <cell r="BL34">
            <v>50</v>
          </cell>
          <cell r="BM34">
            <v>533</v>
          </cell>
          <cell r="BN34">
            <v>7.625</v>
          </cell>
          <cell r="BO34" t="str">
            <v>J-55</v>
          </cell>
          <cell r="BP34" t="str">
            <v>26.4</v>
          </cell>
          <cell r="BQ34" t="str">
            <v>BCN</v>
          </cell>
          <cell r="BR34">
            <v>530</v>
          </cell>
          <cell r="BS34">
            <v>1540</v>
          </cell>
          <cell r="BT34" t="str">
            <v>5 ½</v>
          </cell>
          <cell r="BU34" t="str">
            <v>N-80</v>
          </cell>
          <cell r="BV34">
            <v>17</v>
          </cell>
          <cell r="BW34" t="str">
            <v>PREMIUM</v>
          </cell>
          <cell r="BX34">
            <v>1536</v>
          </cell>
          <cell r="BY34" t="e">
            <v>#N/A</v>
          </cell>
          <cell r="BZ34" t="e">
            <v>#N/A</v>
          </cell>
          <cell r="CA34" t="e">
            <v>#N/A</v>
          </cell>
          <cell r="CB34" t="e">
            <v>#N/A</v>
          </cell>
          <cell r="CC34" t="e">
            <v>#N/A</v>
          </cell>
          <cell r="CD34" t="e">
            <v>#N/A</v>
          </cell>
          <cell r="CE34" t="e">
            <v>#N/A</v>
          </cell>
          <cell r="CF34" t="e">
            <v>#N/A</v>
          </cell>
          <cell r="CG34" t="e">
            <v>#N/A</v>
          </cell>
          <cell r="CH34" t="e">
            <v>#N/A</v>
          </cell>
          <cell r="CI34" t="e">
            <v>#N/A</v>
          </cell>
          <cell r="CJ34" t="e">
            <v>#N/A</v>
          </cell>
          <cell r="CK34" t="e">
            <v>#N/A</v>
          </cell>
          <cell r="CL34" t="e">
            <v>#N/A</v>
          </cell>
          <cell r="CM34" t="e">
            <v>#N/A</v>
          </cell>
          <cell r="CN34" t="e">
            <v>#N/A</v>
          </cell>
          <cell r="CO34" t="e">
            <v>#N/A</v>
          </cell>
          <cell r="CP34" t="e">
            <v>#N/A</v>
          </cell>
          <cell r="CQ34" t="e">
            <v>#N/A</v>
          </cell>
          <cell r="CR34" t="e">
            <v>#N/A</v>
          </cell>
          <cell r="CS34" t="e">
            <v>#N/A</v>
          </cell>
          <cell r="CT34" t="e">
            <v>#N/A</v>
          </cell>
          <cell r="CU34" t="e">
            <v>#N/A</v>
          </cell>
          <cell r="CV34" t="e">
            <v>#N/A</v>
          </cell>
          <cell r="DP34" t="str">
            <v>German Cesar Montero Gutierrez</v>
          </cell>
          <cell r="DR34" t="str">
            <v>Julio C. Cumana Marval</v>
          </cell>
          <cell r="DS34" t="str">
            <v>Arturo Alejandro Urcid Saldaña F-450733</v>
          </cell>
          <cell r="DT34" t="str">
            <v>José Guadalupe López Hernández F-242353</v>
          </cell>
          <cell r="DU34">
            <v>1</v>
          </cell>
          <cell r="DV34" t="str">
            <v>Julio C. Cumala Marval</v>
          </cell>
          <cell r="DW34" t="str">
            <v>Arturo Alejandro Urcid Saldaña F-450733</v>
          </cell>
          <cell r="DX34" t="str">
            <v>José Guadalupe López Hernández F-242353</v>
          </cell>
          <cell r="DY34" t="str">
            <v>Julio C. Cumana Marval</v>
          </cell>
          <cell r="DZ34" t="str">
            <v>Arturo Alejandro Urcid Saldaña F-450733</v>
          </cell>
        </row>
        <row r="35">
          <cell r="A35">
            <v>19</v>
          </cell>
          <cell r="B35" t="str">
            <v>ZI-2</v>
          </cell>
          <cell r="C35">
            <v>762</v>
          </cell>
          <cell r="D35" t="str">
            <v>SOLEDAD 509</v>
          </cell>
          <cell r="E35" t="str">
            <v>SOLEDAD 509</v>
          </cell>
          <cell r="F35" t="str">
            <v>SOLEDAD 519</v>
          </cell>
          <cell r="G35" t="str">
            <v>SOLEDAD 418</v>
          </cell>
          <cell r="H35">
            <v>2.13</v>
          </cell>
          <cell r="J35">
            <v>4</v>
          </cell>
          <cell r="L35" t="str">
            <v>0003 / 09-09</v>
          </cell>
          <cell r="N35">
            <v>40074</v>
          </cell>
          <cell r="O35">
            <v>40140</v>
          </cell>
          <cell r="P35">
            <v>0.375</v>
          </cell>
          <cell r="Q35">
            <v>40126.8125</v>
          </cell>
          <cell r="R35">
            <v>40138.25</v>
          </cell>
          <cell r="S35" t="str">
            <v>Profundización o recorte de etapa direccional, rango de 8 3/4” a 5 7/8”</v>
          </cell>
          <cell r="T35" t="str">
            <v>ARCHIVADA</v>
          </cell>
          <cell r="U35" t="str">
            <v>TERMINADO</v>
          </cell>
          <cell r="V35" t="str">
            <v>ADICIONAL</v>
          </cell>
          <cell r="W35" t="str">
            <v>P</v>
          </cell>
          <cell r="X35">
            <v>11.4375</v>
          </cell>
          <cell r="Y35" t="e">
            <v>#N/A</v>
          </cell>
          <cell r="Z35" t="e">
            <v>#N/A</v>
          </cell>
          <cell r="AB35" t="e">
            <v>#N/A</v>
          </cell>
          <cell r="AC35" t="e">
            <v>#N/A</v>
          </cell>
          <cell r="AD35" t="e">
            <v>#N/A</v>
          </cell>
          <cell r="AE35">
            <v>25.42</v>
          </cell>
          <cell r="AF35">
            <v>92.64</v>
          </cell>
          <cell r="AG35">
            <v>1</v>
          </cell>
          <cell r="AH35">
            <v>-497</v>
          </cell>
          <cell r="AI35">
            <v>-12633.740000000002</v>
          </cell>
          <cell r="AJ35" t="str">
            <v>PAGADA</v>
          </cell>
          <cell r="AK35">
            <v>4</v>
          </cell>
          <cell r="AL35">
            <v>-46042.080000000002</v>
          </cell>
          <cell r="AM35" t="str">
            <v>PAGADA</v>
          </cell>
          <cell r="AN35" t="str">
            <v>4A</v>
          </cell>
          <cell r="AO35">
            <v>13655</v>
          </cell>
          <cell r="AP35">
            <v>13654</v>
          </cell>
          <cell r="AR35" t="str">
            <v>Temapache, Ver.</v>
          </cell>
          <cell r="AT35" t="str">
            <v>2.10</v>
          </cell>
          <cell r="AU35">
            <v>2.11</v>
          </cell>
          <cell r="AV35">
            <v>2.13</v>
          </cell>
          <cell r="AW35" t="e">
            <v>#N/A</v>
          </cell>
          <cell r="AX35" t="e">
            <v>#N/A</v>
          </cell>
          <cell r="AY35" t="e">
            <v>#N/A</v>
          </cell>
          <cell r="AZ35" t="e">
            <v>#N/A</v>
          </cell>
          <cell r="BG35">
            <v>50</v>
          </cell>
          <cell r="BH35" t="str">
            <v>10 ¾</v>
          </cell>
          <cell r="BI35" t="str">
            <v>J-55</v>
          </cell>
          <cell r="BJ35" t="str">
            <v>40.5</v>
          </cell>
          <cell r="BK35" t="str">
            <v>BCN</v>
          </cell>
          <cell r="BL35">
            <v>50</v>
          </cell>
          <cell r="BM35">
            <v>533</v>
          </cell>
          <cell r="BN35">
            <v>7.625</v>
          </cell>
          <cell r="BO35" t="str">
            <v>J-55</v>
          </cell>
          <cell r="BP35" t="str">
            <v>26.4</v>
          </cell>
          <cell r="BQ35" t="str">
            <v>BCN</v>
          </cell>
          <cell r="BR35">
            <v>530</v>
          </cell>
          <cell r="BS35">
            <v>1540</v>
          </cell>
          <cell r="BT35" t="str">
            <v>5 ½</v>
          </cell>
          <cell r="BU35" t="str">
            <v>N-80</v>
          </cell>
          <cell r="BV35">
            <v>17</v>
          </cell>
          <cell r="BW35" t="str">
            <v>PREMIUM</v>
          </cell>
          <cell r="BX35">
            <v>1536</v>
          </cell>
          <cell r="BY35" t="e">
            <v>#N/A</v>
          </cell>
          <cell r="BZ35" t="e">
            <v>#N/A</v>
          </cell>
          <cell r="CA35" t="e">
            <v>#N/A</v>
          </cell>
          <cell r="CB35" t="e">
            <v>#N/A</v>
          </cell>
          <cell r="CC35" t="e">
            <v>#N/A</v>
          </cell>
          <cell r="CD35" t="e">
            <v>#N/A</v>
          </cell>
          <cell r="CE35" t="e">
            <v>#N/A</v>
          </cell>
          <cell r="CF35" t="e">
            <v>#N/A</v>
          </cell>
          <cell r="CG35" t="e">
            <v>#N/A</v>
          </cell>
          <cell r="CH35" t="e">
            <v>#N/A</v>
          </cell>
          <cell r="CI35" t="e">
            <v>#N/A</v>
          </cell>
          <cell r="CJ35" t="e">
            <v>#N/A</v>
          </cell>
          <cell r="CK35" t="e">
            <v>#N/A</v>
          </cell>
          <cell r="CL35" t="e">
            <v>#N/A</v>
          </cell>
          <cell r="CM35" t="e">
            <v>#N/A</v>
          </cell>
          <cell r="CN35" t="e">
            <v>#N/A</v>
          </cell>
          <cell r="CO35" t="e">
            <v>#N/A</v>
          </cell>
          <cell r="CP35" t="e">
            <v>#N/A</v>
          </cell>
          <cell r="CQ35" t="e">
            <v>#N/A</v>
          </cell>
          <cell r="CR35" t="e">
            <v>#N/A</v>
          </cell>
          <cell r="CS35" t="e">
            <v>#N/A</v>
          </cell>
          <cell r="CT35" t="e">
            <v>#N/A</v>
          </cell>
          <cell r="CU35" t="e">
            <v>#N/A</v>
          </cell>
          <cell r="CV35" t="e">
            <v>#N/A</v>
          </cell>
          <cell r="DP35" t="str">
            <v>German Cesar Montero Gutierrez</v>
          </cell>
          <cell r="DR35" t="str">
            <v>Julio C. Cumana Marval</v>
          </cell>
          <cell r="DS35" t="str">
            <v>Arturo Alejandro Urcid Saldaña F-450733</v>
          </cell>
          <cell r="DT35" t="str">
            <v>José Guadalupe López Hernández F-242353</v>
          </cell>
          <cell r="DU35">
            <v>1</v>
          </cell>
          <cell r="DV35" t="str">
            <v>Julio C. Cumala Marval</v>
          </cell>
          <cell r="DW35" t="str">
            <v>Arturo Alejandro Urcid Saldaña F-450733</v>
          </cell>
          <cell r="DX35" t="str">
            <v>José Guadalupe López Hernández F-242353</v>
          </cell>
          <cell r="DY35" t="str">
            <v>Julio C. Cumana Marval</v>
          </cell>
          <cell r="DZ35" t="str">
            <v>Arturo Alejandro Urcid Saldaña F-450733</v>
          </cell>
        </row>
        <row r="36">
          <cell r="A36">
            <v>20</v>
          </cell>
          <cell r="B36" t="str">
            <v>LOC-250</v>
          </cell>
          <cell r="C36">
            <v>760</v>
          </cell>
          <cell r="D36" t="str">
            <v>Z.I</v>
          </cell>
          <cell r="E36" t="str">
            <v>GALLO 363</v>
          </cell>
          <cell r="F36" t="str">
            <v>Z.I</v>
          </cell>
          <cell r="G36" t="str">
            <v>GALLO 363</v>
          </cell>
          <cell r="H36">
            <v>2.1</v>
          </cell>
          <cell r="J36" t="str">
            <v>0006</v>
          </cell>
          <cell r="K36" t="str">
            <v>0001-1</v>
          </cell>
          <cell r="L36" t="str">
            <v>0005 / 09-09</v>
          </cell>
          <cell r="N36">
            <v>40074</v>
          </cell>
          <cell r="O36">
            <v>40155</v>
          </cell>
          <cell r="P36">
            <v>0.375</v>
          </cell>
          <cell r="Q36">
            <v>40154.666666666664</v>
          </cell>
          <cell r="R36">
            <v>40155.270833333336</v>
          </cell>
          <cell r="S36" t="str">
            <v>Registro sónico de cementación y de densidad variable</v>
          </cell>
          <cell r="T36" t="str">
            <v>ARCHIVADA</v>
          </cell>
          <cell r="U36" t="str">
            <v>PENDIENTE</v>
          </cell>
          <cell r="V36" t="str">
            <v>ADICIONAL</v>
          </cell>
          <cell r="W36" t="str">
            <v>P</v>
          </cell>
          <cell r="X36">
            <v>0.60416666667151731</v>
          </cell>
          <cell r="Y36" t="e">
            <v>#N/A</v>
          </cell>
          <cell r="Z36" t="e">
            <v>#N/A</v>
          </cell>
          <cell r="AB36" t="e">
            <v>#N/A</v>
          </cell>
          <cell r="AC36" t="e">
            <v>#N/A</v>
          </cell>
          <cell r="AD36" t="e">
            <v>#N/A</v>
          </cell>
          <cell r="AE36">
            <v>14473.43</v>
          </cell>
          <cell r="AF36">
            <v>17605.86</v>
          </cell>
          <cell r="AG36">
            <v>1</v>
          </cell>
          <cell r="AH36">
            <v>1</v>
          </cell>
          <cell r="AI36">
            <v>14473.43</v>
          </cell>
          <cell r="AJ36" t="str">
            <v>NA</v>
          </cell>
          <cell r="AL36">
            <v>17605.86</v>
          </cell>
          <cell r="AM36" t="str">
            <v>NA</v>
          </cell>
          <cell r="AR36" t="str">
            <v>Temapache, Ver.</v>
          </cell>
          <cell r="AW36">
            <v>0</v>
          </cell>
          <cell r="AX36">
            <v>0</v>
          </cell>
          <cell r="AY36">
            <v>0</v>
          </cell>
          <cell r="AZ36">
            <v>0</v>
          </cell>
          <cell r="DP36" t="str">
            <v>Erick Lobato Resendiz</v>
          </cell>
          <cell r="DR36" t="str">
            <v>Julio C. Cumana Marval</v>
          </cell>
          <cell r="DS36" t="str">
            <v>Arturo Alejandro Urcid Saldaña F-450733</v>
          </cell>
          <cell r="DT36" t="str">
            <v>José Guadalupe López Hernández F-242353</v>
          </cell>
          <cell r="DU36">
            <v>1</v>
          </cell>
          <cell r="DV36" t="str">
            <v>Julio C. Cumala Marval</v>
          </cell>
          <cell r="DW36" t="str">
            <v>Arturo Alejandro Urcid Saldaña F-450733</v>
          </cell>
          <cell r="DX36" t="str">
            <v>José Guadalupe López Hernández F-242353</v>
          </cell>
          <cell r="DY36" t="str">
            <v>Julio C. Cumana Marval</v>
          </cell>
          <cell r="DZ36" t="str">
            <v>Arturo Alejandro Urcid Saldaña F-450733</v>
          </cell>
        </row>
        <row r="37">
          <cell r="A37">
            <v>21</v>
          </cell>
          <cell r="B37" t="str">
            <v>ZI-1</v>
          </cell>
          <cell r="C37">
            <v>761</v>
          </cell>
          <cell r="D37" t="str">
            <v>Z.I</v>
          </cell>
          <cell r="E37" t="str">
            <v>COYULA 1024</v>
          </cell>
          <cell r="F37" t="str">
            <v>Z.I</v>
          </cell>
          <cell r="G37" t="str">
            <v>COYULA 1004</v>
          </cell>
          <cell r="H37">
            <v>1.3</v>
          </cell>
          <cell r="J37" t="str">
            <v>0007</v>
          </cell>
          <cell r="L37" t="str">
            <v>0001 / 10-09</v>
          </cell>
          <cell r="N37">
            <v>40107</v>
          </cell>
          <cell r="O37">
            <v>40157</v>
          </cell>
          <cell r="P37">
            <v>0.375</v>
          </cell>
          <cell r="Q37">
            <v>40138.375</v>
          </cell>
          <cell r="R37">
            <v>40156.083333333336</v>
          </cell>
          <cell r="S37" t="str">
            <v>Pozo direccional "S" tipo III (D400) a 2,000 metros verticales, tubería de explotación de  5½”.</v>
          </cell>
          <cell r="T37" t="str">
            <v>ARCHIVADA</v>
          </cell>
          <cell r="U37" t="str">
            <v>PERFORADO</v>
          </cell>
          <cell r="V37" t="str">
            <v>PERFORACIÓN</v>
          </cell>
          <cell r="W37" t="str">
            <v>P</v>
          </cell>
          <cell r="X37">
            <v>17.708333333335759</v>
          </cell>
          <cell r="Y37">
            <v>12</v>
          </cell>
          <cell r="Z37">
            <v>5.71</v>
          </cell>
          <cell r="AB37" t="str">
            <v>Penalizados</v>
          </cell>
          <cell r="AC37">
            <v>5.71</v>
          </cell>
          <cell r="AD37">
            <v>82795</v>
          </cell>
          <cell r="AE37">
            <v>589657</v>
          </cell>
          <cell r="AF37">
            <v>1987400.02</v>
          </cell>
          <cell r="AG37">
            <v>1</v>
          </cell>
          <cell r="AH37">
            <v>1</v>
          </cell>
          <cell r="AI37">
            <v>589657</v>
          </cell>
          <cell r="AJ37" t="str">
            <v>PAGADA</v>
          </cell>
          <cell r="AK37">
            <v>8</v>
          </cell>
          <cell r="AL37">
            <v>1987400.02</v>
          </cell>
          <cell r="AM37" t="str">
            <v>PAGADA</v>
          </cell>
          <cell r="AN37" t="str">
            <v>8A</v>
          </cell>
          <cell r="AO37">
            <v>14224</v>
          </cell>
          <cell r="AP37">
            <v>14230</v>
          </cell>
          <cell r="AR37" t="str">
            <v>Venustiano Carranza, Puebla.</v>
          </cell>
          <cell r="AT37" t="str">
            <v>2.10</v>
          </cell>
          <cell r="AU37">
            <v>2.11</v>
          </cell>
          <cell r="AV37">
            <v>2.13</v>
          </cell>
          <cell r="AW37">
            <v>0</v>
          </cell>
          <cell r="AX37">
            <v>-99</v>
          </cell>
          <cell r="AY37">
            <v>-1</v>
          </cell>
          <cell r="AZ37">
            <v>116</v>
          </cell>
          <cell r="BG37">
            <v>51</v>
          </cell>
          <cell r="BH37" t="str">
            <v>10 ¾</v>
          </cell>
          <cell r="BI37" t="str">
            <v>J-55</v>
          </cell>
          <cell r="BJ37" t="str">
            <v>40.5</v>
          </cell>
          <cell r="BK37" t="str">
            <v>BCN</v>
          </cell>
          <cell r="BL37">
            <v>48</v>
          </cell>
          <cell r="BM37">
            <v>450</v>
          </cell>
          <cell r="BN37">
            <v>7.625</v>
          </cell>
          <cell r="BO37" t="str">
            <v>J-55</v>
          </cell>
          <cell r="BP37">
            <v>26.4</v>
          </cell>
          <cell r="BQ37" t="str">
            <v>BCN</v>
          </cell>
          <cell r="BR37">
            <v>445</v>
          </cell>
          <cell r="BS37">
            <v>2070</v>
          </cell>
          <cell r="BT37" t="str">
            <v>5 ½</v>
          </cell>
          <cell r="BU37" t="str">
            <v>N-80</v>
          </cell>
          <cell r="BV37">
            <v>17</v>
          </cell>
          <cell r="BW37" t="str">
            <v>PREMIUM</v>
          </cell>
          <cell r="BX37">
            <v>2060</v>
          </cell>
          <cell r="BY37">
            <v>0</v>
          </cell>
          <cell r="BZ37">
            <v>0</v>
          </cell>
          <cell r="CA37">
            <v>0</v>
          </cell>
          <cell r="CB37">
            <v>0</v>
          </cell>
          <cell r="CC37">
            <v>0</v>
          </cell>
          <cell r="CD37" t="str">
            <v>--</v>
          </cell>
          <cell r="CE37">
            <v>150</v>
          </cell>
          <cell r="CF37" t="str">
            <v>10 ¾</v>
          </cell>
          <cell r="CG37" t="str">
            <v>J-55</v>
          </cell>
          <cell r="CH37" t="str">
            <v>32.75</v>
          </cell>
          <cell r="CI37" t="str">
            <v>BCN</v>
          </cell>
          <cell r="CJ37" t="str">
            <v>--</v>
          </cell>
          <cell r="CK37">
            <v>550</v>
          </cell>
          <cell r="CL37">
            <v>7.625</v>
          </cell>
          <cell r="CM37" t="str">
            <v>J-55</v>
          </cell>
          <cell r="CN37" t="str">
            <v>26.4</v>
          </cell>
          <cell r="CO37" t="str">
            <v>BCN</v>
          </cell>
          <cell r="CP37" t="str">
            <v>--</v>
          </cell>
          <cell r="CQ37">
            <v>2054</v>
          </cell>
          <cell r="CR37" t="str">
            <v>5 ½</v>
          </cell>
          <cell r="CS37" t="str">
            <v>N-80</v>
          </cell>
          <cell r="CT37">
            <v>17</v>
          </cell>
          <cell r="CU37" t="str">
            <v>PREMIUM</v>
          </cell>
          <cell r="DP37" t="str">
            <v>German Cesar Montero Gutierrez</v>
          </cell>
          <cell r="DR37" t="str">
            <v>Julio C. Cumana Marval</v>
          </cell>
          <cell r="DS37" t="str">
            <v>Arturo Alejandro Urcid Saldaña F-450733</v>
          </cell>
          <cell r="DT37" t="str">
            <v>José Guadalupe López Hernández F-242353</v>
          </cell>
          <cell r="DU37">
            <v>1</v>
          </cell>
          <cell r="DV37" t="str">
            <v>Julio C. Cumala Marval</v>
          </cell>
          <cell r="DW37" t="str">
            <v>Arturo Alejandro Urcid Saldaña F-450733</v>
          </cell>
          <cell r="DX37" t="str">
            <v>José Guadalupe López Hernández F-242353</v>
          </cell>
          <cell r="DY37" t="str">
            <v>Julio C. Cumana Marval</v>
          </cell>
          <cell r="DZ37" t="str">
            <v>Arturo Alejandro Urcid Saldaña F-450733</v>
          </cell>
        </row>
        <row r="38">
          <cell r="A38">
            <v>22</v>
          </cell>
          <cell r="B38" t="str">
            <v>ZI-1</v>
          </cell>
          <cell r="C38">
            <v>761</v>
          </cell>
          <cell r="D38" t="str">
            <v>Z.I</v>
          </cell>
          <cell r="E38" t="str">
            <v>COYULA 1024</v>
          </cell>
          <cell r="F38" t="str">
            <v>Z.I</v>
          </cell>
          <cell r="G38" t="str">
            <v>COYULA 1004</v>
          </cell>
          <cell r="H38" t="str">
            <v>2.10</v>
          </cell>
          <cell r="J38" t="str">
            <v>0007</v>
          </cell>
          <cell r="L38" t="str">
            <v>0001 / 10-09</v>
          </cell>
          <cell r="N38">
            <v>40107</v>
          </cell>
          <cell r="O38">
            <v>40157</v>
          </cell>
          <cell r="P38">
            <v>0.375</v>
          </cell>
          <cell r="Q38">
            <v>40138.375</v>
          </cell>
          <cell r="R38">
            <v>40156.083333333336</v>
          </cell>
          <cell r="S38" t="str">
            <v>Profundización o recorte de etapa vertical, rango de 17 1/2” a 9 1/2”</v>
          </cell>
          <cell r="T38" t="str">
            <v>ARCHIVADA</v>
          </cell>
          <cell r="U38" t="str">
            <v>TERMINADO</v>
          </cell>
          <cell r="V38" t="str">
            <v>ADICIONAL</v>
          </cell>
          <cell r="W38" t="str">
            <v>P</v>
          </cell>
          <cell r="X38">
            <v>17.708333333335759</v>
          </cell>
          <cell r="Y38" t="e">
            <v>#N/A</v>
          </cell>
          <cell r="Z38" t="e">
            <v>#N/A</v>
          </cell>
          <cell r="AB38" t="e">
            <v>#N/A</v>
          </cell>
          <cell r="AC38" t="e">
            <v>#N/A</v>
          </cell>
          <cell r="AD38" t="e">
            <v>#N/A</v>
          </cell>
          <cell r="AE38">
            <v>22.76</v>
          </cell>
          <cell r="AF38">
            <v>132.94999999999999</v>
          </cell>
          <cell r="AG38">
            <v>1</v>
          </cell>
          <cell r="AH38">
            <v>-99</v>
          </cell>
          <cell r="AI38">
            <v>-2253.2400000000002</v>
          </cell>
          <cell r="AJ38" t="str">
            <v>PAGADA</v>
          </cell>
          <cell r="AK38">
            <v>8</v>
          </cell>
          <cell r="AL38">
            <v>-13162.05</v>
          </cell>
          <cell r="AM38" t="str">
            <v>PAGADA</v>
          </cell>
          <cell r="AN38" t="str">
            <v>8A</v>
          </cell>
          <cell r="AO38">
            <v>14224</v>
          </cell>
          <cell r="AP38">
            <v>14230</v>
          </cell>
          <cell r="AR38" t="str">
            <v>Venustiano Carranza, Puebla.</v>
          </cell>
          <cell r="AT38" t="str">
            <v>2.10</v>
          </cell>
          <cell r="AU38">
            <v>2.11</v>
          </cell>
          <cell r="AV38">
            <v>2.13</v>
          </cell>
          <cell r="AW38" t="e">
            <v>#N/A</v>
          </cell>
          <cell r="AX38" t="e">
            <v>#N/A</v>
          </cell>
          <cell r="AY38" t="e">
            <v>#N/A</v>
          </cell>
          <cell r="AZ38" t="e">
            <v>#N/A</v>
          </cell>
          <cell r="BG38">
            <v>51</v>
          </cell>
          <cell r="BH38" t="str">
            <v>10 ¾</v>
          </cell>
          <cell r="BI38" t="str">
            <v>J-55</v>
          </cell>
          <cell r="BJ38" t="str">
            <v>40.5</v>
          </cell>
          <cell r="BK38" t="str">
            <v>BCN</v>
          </cell>
          <cell r="BL38">
            <v>48</v>
          </cell>
          <cell r="BM38">
            <v>450</v>
          </cell>
          <cell r="BN38">
            <v>7.625</v>
          </cell>
          <cell r="BO38" t="str">
            <v>J-55</v>
          </cell>
          <cell r="BP38">
            <v>26.4</v>
          </cell>
          <cell r="BQ38" t="str">
            <v>BCN</v>
          </cell>
          <cell r="BR38">
            <v>445</v>
          </cell>
          <cell r="BS38">
            <v>2070</v>
          </cell>
          <cell r="BT38" t="str">
            <v>5 ½</v>
          </cell>
          <cell r="BU38" t="str">
            <v>N-80</v>
          </cell>
          <cell r="BV38">
            <v>17</v>
          </cell>
          <cell r="BW38" t="str">
            <v>PREMIUM</v>
          </cell>
          <cell r="BX38">
            <v>2060</v>
          </cell>
          <cell r="BY38" t="e">
            <v>#N/A</v>
          </cell>
          <cell r="BZ38" t="e">
            <v>#N/A</v>
          </cell>
          <cell r="CA38" t="e">
            <v>#N/A</v>
          </cell>
          <cell r="CB38" t="e">
            <v>#N/A</v>
          </cell>
          <cell r="CC38" t="e">
            <v>#N/A</v>
          </cell>
          <cell r="CD38" t="e">
            <v>#N/A</v>
          </cell>
          <cell r="CE38" t="e">
            <v>#N/A</v>
          </cell>
          <cell r="CF38" t="e">
            <v>#N/A</v>
          </cell>
          <cell r="CG38" t="e">
            <v>#N/A</v>
          </cell>
          <cell r="CH38" t="e">
            <v>#N/A</v>
          </cell>
          <cell r="CI38" t="e">
            <v>#N/A</v>
          </cell>
          <cell r="CJ38" t="e">
            <v>#N/A</v>
          </cell>
          <cell r="CK38" t="e">
            <v>#N/A</v>
          </cell>
          <cell r="CL38" t="e">
            <v>#N/A</v>
          </cell>
          <cell r="CM38" t="e">
            <v>#N/A</v>
          </cell>
          <cell r="CN38" t="e">
            <v>#N/A</v>
          </cell>
          <cell r="CO38" t="e">
            <v>#N/A</v>
          </cell>
          <cell r="CP38" t="e">
            <v>#N/A</v>
          </cell>
          <cell r="CQ38" t="e">
            <v>#N/A</v>
          </cell>
          <cell r="CR38" t="e">
            <v>#N/A</v>
          </cell>
          <cell r="CS38" t="e">
            <v>#N/A</v>
          </cell>
          <cell r="CT38" t="e">
            <v>#N/A</v>
          </cell>
          <cell r="CU38" t="e">
            <v>#N/A</v>
          </cell>
          <cell r="DP38" t="str">
            <v>German Cesar Montero Gutierrez</v>
          </cell>
          <cell r="DR38" t="str">
            <v>Julio C. Cumana Marval</v>
          </cell>
          <cell r="DS38" t="str">
            <v>Arturo Alejandro Urcid Saldaña F-450733</v>
          </cell>
          <cell r="DT38" t="str">
            <v>José Guadalupe López Hernández F-242353</v>
          </cell>
          <cell r="DU38">
            <v>1</v>
          </cell>
          <cell r="DV38" t="str">
            <v>Julio C. Cumala Marval</v>
          </cell>
          <cell r="DW38" t="str">
            <v>Arturo Alejandro Urcid Saldaña F-450733</v>
          </cell>
          <cell r="DX38" t="str">
            <v>José Guadalupe López Hernández F-242353</v>
          </cell>
          <cell r="DY38" t="str">
            <v>Julio C. Cumana Marval</v>
          </cell>
          <cell r="DZ38" t="str">
            <v>Arturo Alejandro Urcid Saldaña F-450733</v>
          </cell>
        </row>
        <row r="39">
          <cell r="A39">
            <v>23</v>
          </cell>
          <cell r="B39" t="str">
            <v>ZI-1</v>
          </cell>
          <cell r="C39">
            <v>761</v>
          </cell>
          <cell r="D39" t="str">
            <v>Z.I</v>
          </cell>
          <cell r="E39" t="str">
            <v>COYULA 1024</v>
          </cell>
          <cell r="F39" t="str">
            <v>Z.I</v>
          </cell>
          <cell r="G39" t="str">
            <v>COYULA 1004</v>
          </cell>
          <cell r="H39">
            <v>2.11</v>
          </cell>
          <cell r="J39" t="str">
            <v>0007</v>
          </cell>
          <cell r="L39" t="str">
            <v>0001 / 10-09</v>
          </cell>
          <cell r="N39">
            <v>40107</v>
          </cell>
          <cell r="O39">
            <v>40157</v>
          </cell>
          <cell r="P39">
            <v>0.375</v>
          </cell>
          <cell r="Q39">
            <v>40138.375</v>
          </cell>
          <cell r="R39">
            <v>40156.083333333336</v>
          </cell>
          <cell r="S39" t="str">
            <v>Profundización o recorte de etapa direccional, rango de 17 1/2” a 9 1/2”</v>
          </cell>
          <cell r="T39" t="str">
            <v>ARCHIVADA</v>
          </cell>
          <cell r="U39" t="str">
            <v>TERMINADO</v>
          </cell>
          <cell r="V39" t="str">
            <v>ADICIONAL</v>
          </cell>
          <cell r="W39" t="str">
            <v>P</v>
          </cell>
          <cell r="X39">
            <v>17.708333333335759</v>
          </cell>
          <cell r="Y39" t="e">
            <v>#N/A</v>
          </cell>
          <cell r="Z39" t="e">
            <v>#N/A</v>
          </cell>
          <cell r="AB39" t="e">
            <v>#N/A</v>
          </cell>
          <cell r="AC39" t="e">
            <v>#N/A</v>
          </cell>
          <cell r="AD39" t="e">
            <v>#N/A</v>
          </cell>
          <cell r="AE39">
            <v>25.42</v>
          </cell>
          <cell r="AF39">
            <v>92.64</v>
          </cell>
          <cell r="AG39">
            <v>1</v>
          </cell>
          <cell r="AH39">
            <v>-1</v>
          </cell>
          <cell r="AI39">
            <v>-25.42</v>
          </cell>
          <cell r="AJ39" t="str">
            <v>PAGADA</v>
          </cell>
          <cell r="AK39">
            <v>8</v>
          </cell>
          <cell r="AL39">
            <v>-92.64</v>
          </cell>
          <cell r="AM39" t="str">
            <v>PAGADA</v>
          </cell>
          <cell r="AN39" t="str">
            <v>8A</v>
          </cell>
          <cell r="AO39">
            <v>14224</v>
          </cell>
          <cell r="AP39">
            <v>14230</v>
          </cell>
          <cell r="AR39" t="str">
            <v>Venustiano Carranza, Puebla.</v>
          </cell>
          <cell r="AT39" t="str">
            <v>2.10</v>
          </cell>
          <cell r="AU39">
            <v>2.11</v>
          </cell>
          <cell r="AV39">
            <v>2.13</v>
          </cell>
          <cell r="AW39" t="e">
            <v>#N/A</v>
          </cell>
          <cell r="AX39" t="e">
            <v>#N/A</v>
          </cell>
          <cell r="AY39" t="e">
            <v>#N/A</v>
          </cell>
          <cell r="AZ39" t="e">
            <v>#N/A</v>
          </cell>
          <cell r="BG39">
            <v>51</v>
          </cell>
          <cell r="BH39" t="str">
            <v>10 ¾</v>
          </cell>
          <cell r="BI39" t="str">
            <v>J-55</v>
          </cell>
          <cell r="BJ39" t="str">
            <v>40.5</v>
          </cell>
          <cell r="BK39" t="str">
            <v>BCN</v>
          </cell>
          <cell r="BL39">
            <v>48</v>
          </cell>
          <cell r="BM39">
            <v>450</v>
          </cell>
          <cell r="BN39">
            <v>7.625</v>
          </cell>
          <cell r="BO39" t="str">
            <v>J-55</v>
          </cell>
          <cell r="BP39">
            <v>26.4</v>
          </cell>
          <cell r="BQ39" t="str">
            <v>BCN</v>
          </cell>
          <cell r="BR39">
            <v>445</v>
          </cell>
          <cell r="BS39">
            <v>2070</v>
          </cell>
          <cell r="BT39" t="str">
            <v>5 ½</v>
          </cell>
          <cell r="BU39" t="str">
            <v>N-80</v>
          </cell>
          <cell r="BV39">
            <v>17</v>
          </cell>
          <cell r="BW39" t="str">
            <v>PREMIUM</v>
          </cell>
          <cell r="BX39">
            <v>2060</v>
          </cell>
          <cell r="BY39" t="e">
            <v>#N/A</v>
          </cell>
          <cell r="BZ39" t="e">
            <v>#N/A</v>
          </cell>
          <cell r="CA39" t="e">
            <v>#N/A</v>
          </cell>
          <cell r="CB39" t="e">
            <v>#N/A</v>
          </cell>
          <cell r="CC39" t="e">
            <v>#N/A</v>
          </cell>
          <cell r="CD39" t="e">
            <v>#N/A</v>
          </cell>
          <cell r="CE39" t="e">
            <v>#N/A</v>
          </cell>
          <cell r="CF39" t="e">
            <v>#N/A</v>
          </cell>
          <cell r="CG39" t="e">
            <v>#N/A</v>
          </cell>
          <cell r="CH39" t="e">
            <v>#N/A</v>
          </cell>
          <cell r="CI39" t="e">
            <v>#N/A</v>
          </cell>
          <cell r="CJ39" t="e">
            <v>#N/A</v>
          </cell>
          <cell r="CK39" t="e">
            <v>#N/A</v>
          </cell>
          <cell r="CL39" t="e">
            <v>#N/A</v>
          </cell>
          <cell r="CM39" t="e">
            <v>#N/A</v>
          </cell>
          <cell r="CN39" t="e">
            <v>#N/A</v>
          </cell>
          <cell r="CO39" t="e">
            <v>#N/A</v>
          </cell>
          <cell r="CP39" t="e">
            <v>#N/A</v>
          </cell>
          <cell r="CQ39" t="e">
            <v>#N/A</v>
          </cell>
          <cell r="CR39" t="e">
            <v>#N/A</v>
          </cell>
          <cell r="CS39" t="e">
            <v>#N/A</v>
          </cell>
          <cell r="CT39" t="e">
            <v>#N/A</v>
          </cell>
          <cell r="CU39" t="e">
            <v>#N/A</v>
          </cell>
          <cell r="DP39" t="str">
            <v>German Cesar Montero Gutierrez</v>
          </cell>
          <cell r="DR39" t="str">
            <v>Julio C. Cumana Marval</v>
          </cell>
          <cell r="DS39" t="str">
            <v>Arturo Alejandro Urcid Saldaña F-450733</v>
          </cell>
          <cell r="DT39" t="str">
            <v>José Guadalupe López Hernández F-242353</v>
          </cell>
          <cell r="DU39">
            <v>1</v>
          </cell>
          <cell r="DV39" t="str">
            <v>Julio C. Cumala Marval</v>
          </cell>
          <cell r="DW39" t="str">
            <v>Arturo Alejandro Urcid Saldaña F-450733</v>
          </cell>
          <cell r="DX39" t="str">
            <v>José Guadalupe López Hernández F-242353</v>
          </cell>
          <cell r="DY39" t="str">
            <v>Julio C. Cumana Marval</v>
          </cell>
          <cell r="DZ39" t="str">
            <v>Arturo Alejandro Urcid Saldaña F-450733</v>
          </cell>
        </row>
        <row r="40">
          <cell r="A40">
            <v>24</v>
          </cell>
          <cell r="B40" t="str">
            <v>ZI-1</v>
          </cell>
          <cell r="C40">
            <v>761</v>
          </cell>
          <cell r="D40" t="str">
            <v>Z.I</v>
          </cell>
          <cell r="E40" t="str">
            <v>COYULA 1024</v>
          </cell>
          <cell r="F40" t="str">
            <v>Z.I</v>
          </cell>
          <cell r="G40" t="str">
            <v>COYULA 1004</v>
          </cell>
          <cell r="H40">
            <v>2.13</v>
          </cell>
          <cell r="J40" t="str">
            <v>0007</v>
          </cell>
          <cell r="L40" t="str">
            <v>0001 / 10-09</v>
          </cell>
          <cell r="N40">
            <v>40107</v>
          </cell>
          <cell r="O40">
            <v>40157</v>
          </cell>
          <cell r="P40">
            <v>0.375</v>
          </cell>
          <cell r="Q40">
            <v>40138.375</v>
          </cell>
          <cell r="R40">
            <v>40156.083333333336</v>
          </cell>
          <cell r="S40" t="str">
            <v>Profundización o recorte de etapa direccional, rango de 8 3/4” a 5 7/8”</v>
          </cell>
          <cell r="T40" t="str">
            <v>ARCHIVADA</v>
          </cell>
          <cell r="U40" t="str">
            <v>TERMINADO</v>
          </cell>
          <cell r="V40" t="str">
            <v>ADICIONAL</v>
          </cell>
          <cell r="W40" t="str">
            <v>P</v>
          </cell>
          <cell r="X40">
            <v>17.708333333335759</v>
          </cell>
          <cell r="Y40" t="e">
            <v>#N/A</v>
          </cell>
          <cell r="Z40" t="e">
            <v>#N/A</v>
          </cell>
          <cell r="AB40" t="e">
            <v>#N/A</v>
          </cell>
          <cell r="AC40" t="e">
            <v>#N/A</v>
          </cell>
          <cell r="AD40" t="e">
            <v>#N/A</v>
          </cell>
          <cell r="AE40">
            <v>25.42</v>
          </cell>
          <cell r="AF40">
            <v>92.64</v>
          </cell>
          <cell r="AG40">
            <v>1</v>
          </cell>
          <cell r="AH40">
            <v>116</v>
          </cell>
          <cell r="AI40">
            <v>2948.7200000000003</v>
          </cell>
          <cell r="AJ40" t="str">
            <v>PAGADA</v>
          </cell>
          <cell r="AK40">
            <v>8</v>
          </cell>
          <cell r="AL40">
            <v>10746.24</v>
          </cell>
          <cell r="AM40" t="str">
            <v>PAGADA</v>
          </cell>
          <cell r="AN40" t="str">
            <v>8A</v>
          </cell>
          <cell r="AO40">
            <v>14224</v>
          </cell>
          <cell r="AP40">
            <v>14230</v>
          </cell>
          <cell r="AR40" t="str">
            <v>Venustiano Carranza, Puebla.</v>
          </cell>
          <cell r="AT40" t="str">
            <v>2.10</v>
          </cell>
          <cell r="AU40">
            <v>2.11</v>
          </cell>
          <cell r="AV40">
            <v>2.13</v>
          </cell>
          <cell r="AW40" t="e">
            <v>#N/A</v>
          </cell>
          <cell r="AX40" t="e">
            <v>#N/A</v>
          </cell>
          <cell r="AY40" t="e">
            <v>#N/A</v>
          </cell>
          <cell r="AZ40" t="e">
            <v>#N/A</v>
          </cell>
          <cell r="BG40">
            <v>51</v>
          </cell>
          <cell r="BH40" t="str">
            <v>10 ¾</v>
          </cell>
          <cell r="BI40" t="str">
            <v>J-55</v>
          </cell>
          <cell r="BJ40" t="str">
            <v>40.5</v>
          </cell>
          <cell r="BK40" t="str">
            <v>BCN</v>
          </cell>
          <cell r="BL40">
            <v>48</v>
          </cell>
          <cell r="BM40">
            <v>450</v>
          </cell>
          <cell r="BN40">
            <v>7.625</v>
          </cell>
          <cell r="BO40" t="str">
            <v>J-55</v>
          </cell>
          <cell r="BP40">
            <v>26.4</v>
          </cell>
          <cell r="BQ40" t="str">
            <v>BCN</v>
          </cell>
          <cell r="BR40">
            <v>445</v>
          </cell>
          <cell r="BS40">
            <v>2070</v>
          </cell>
          <cell r="BT40" t="str">
            <v>5 ½</v>
          </cell>
          <cell r="BU40" t="str">
            <v>N-80</v>
          </cell>
          <cell r="BV40">
            <v>17</v>
          </cell>
          <cell r="BW40" t="str">
            <v>PREMIUM</v>
          </cell>
          <cell r="BX40">
            <v>2060</v>
          </cell>
          <cell r="BY40" t="e">
            <v>#N/A</v>
          </cell>
          <cell r="BZ40" t="e">
            <v>#N/A</v>
          </cell>
          <cell r="CA40" t="e">
            <v>#N/A</v>
          </cell>
          <cell r="CB40" t="e">
            <v>#N/A</v>
          </cell>
          <cell r="CC40" t="e">
            <v>#N/A</v>
          </cell>
          <cell r="CD40" t="e">
            <v>#N/A</v>
          </cell>
          <cell r="CE40" t="e">
            <v>#N/A</v>
          </cell>
          <cell r="CF40" t="e">
            <v>#N/A</v>
          </cell>
          <cell r="CG40" t="e">
            <v>#N/A</v>
          </cell>
          <cell r="CH40" t="e">
            <v>#N/A</v>
          </cell>
          <cell r="CI40" t="e">
            <v>#N/A</v>
          </cell>
          <cell r="CJ40" t="e">
            <v>#N/A</v>
          </cell>
          <cell r="CK40" t="e">
            <v>#N/A</v>
          </cell>
          <cell r="CL40" t="e">
            <v>#N/A</v>
          </cell>
          <cell r="CM40" t="e">
            <v>#N/A</v>
          </cell>
          <cell r="CN40" t="e">
            <v>#N/A</v>
          </cell>
          <cell r="CO40" t="e">
            <v>#N/A</v>
          </cell>
          <cell r="CP40" t="e">
            <v>#N/A</v>
          </cell>
          <cell r="CQ40" t="e">
            <v>#N/A</v>
          </cell>
          <cell r="CR40" t="e">
            <v>#N/A</v>
          </cell>
          <cell r="CS40" t="e">
            <v>#N/A</v>
          </cell>
          <cell r="CT40" t="e">
            <v>#N/A</v>
          </cell>
          <cell r="CU40" t="e">
            <v>#N/A</v>
          </cell>
          <cell r="DP40" t="str">
            <v>German Cesar Montero Gutierrez</v>
          </cell>
          <cell r="DR40" t="str">
            <v>Julio C. Cumana Marval</v>
          </cell>
          <cell r="DS40" t="str">
            <v>Arturo Alejandro Urcid Saldaña F-450733</v>
          </cell>
          <cell r="DT40" t="str">
            <v>José Guadalupe López Hernández F-242353</v>
          </cell>
          <cell r="DU40">
            <v>1</v>
          </cell>
          <cell r="DV40" t="str">
            <v>Julio C. Cumala Marval</v>
          </cell>
          <cell r="DW40" t="str">
            <v>Arturo Alejandro Urcid Saldaña F-450733</v>
          </cell>
          <cell r="DX40" t="str">
            <v>José Guadalupe López Hernández F-242353</v>
          </cell>
          <cell r="DY40" t="str">
            <v>Julio C. Cumana Marval</v>
          </cell>
          <cell r="DZ40" t="str">
            <v>Arturo Alejandro Urcid Saldaña F-450733</v>
          </cell>
        </row>
        <row r="41">
          <cell r="A41">
            <v>25</v>
          </cell>
          <cell r="B41" t="str">
            <v>ZI-1</v>
          </cell>
          <cell r="C41">
            <v>761</v>
          </cell>
          <cell r="D41" t="str">
            <v>Z.I</v>
          </cell>
          <cell r="E41" t="str">
            <v>COYULA 1024</v>
          </cell>
          <cell r="F41" t="str">
            <v>Z.I</v>
          </cell>
          <cell r="G41" t="str">
            <v>COYULA 1004</v>
          </cell>
          <cell r="H41">
            <v>2.1</v>
          </cell>
          <cell r="J41" t="str">
            <v>0008</v>
          </cell>
          <cell r="L41" t="str">
            <v>0002 / 10-09</v>
          </cell>
          <cell r="N41">
            <v>40107</v>
          </cell>
          <cell r="S41" t="str">
            <v>Registro sónico de cementación y de densidad variable</v>
          </cell>
          <cell r="T41" t="str">
            <v>ARCHIVADA</v>
          </cell>
          <cell r="U41" t="str">
            <v>PENDIENTE</v>
          </cell>
          <cell r="V41" t="str">
            <v>ADICIONAL</v>
          </cell>
          <cell r="W41" t="str">
            <v>P</v>
          </cell>
          <cell r="AB41" t="str">
            <v>Compensados</v>
          </cell>
          <cell r="AC41">
            <v>0</v>
          </cell>
          <cell r="AD41">
            <v>0</v>
          </cell>
          <cell r="AE41">
            <v>14473.43</v>
          </cell>
          <cell r="AF41">
            <v>17605.86</v>
          </cell>
          <cell r="AG41">
            <v>1</v>
          </cell>
          <cell r="AH41">
            <v>1</v>
          </cell>
          <cell r="AI41">
            <v>14473.43</v>
          </cell>
          <cell r="AJ41" t="str">
            <v>NA</v>
          </cell>
          <cell r="AL41">
            <v>17605.86</v>
          </cell>
          <cell r="AM41" t="str">
            <v>NA</v>
          </cell>
          <cell r="AR41" t="str">
            <v>Venustiano Carranza, Puebla.</v>
          </cell>
          <cell r="AW41">
            <v>0</v>
          </cell>
          <cell r="AX41">
            <v>0</v>
          </cell>
          <cell r="AY41">
            <v>0</v>
          </cell>
          <cell r="AZ41">
            <v>0</v>
          </cell>
          <cell r="DP41" t="str">
            <v>German Cesar Montero Gutierrez</v>
          </cell>
          <cell r="DR41" t="str">
            <v>Julio C. Cumana Marval</v>
          </cell>
          <cell r="DS41" t="str">
            <v>Arturo Alejandro Urcid Saldaña F-450733</v>
          </cell>
          <cell r="DT41" t="str">
            <v>José Guadalupe López Hernández F-242353</v>
          </cell>
          <cell r="DV41" t="str">
            <v>Julio C. Cumala Marval</v>
          </cell>
          <cell r="DW41" t="str">
            <v>Arturo Alejandro Urcid Saldaña F-450733</v>
          </cell>
          <cell r="DX41" t="str">
            <v>José Guadalupe López Hernández F-242353</v>
          </cell>
          <cell r="DY41" t="str">
            <v>Julio C. Cumana Marval</v>
          </cell>
          <cell r="DZ41" t="str">
            <v>Arturo Alejandro Urcid Saldaña F-450733</v>
          </cell>
        </row>
        <row r="42">
          <cell r="A42">
            <v>26</v>
          </cell>
          <cell r="B42" t="str">
            <v>ZI-1</v>
          </cell>
          <cell r="C42">
            <v>761</v>
          </cell>
          <cell r="D42" t="str">
            <v>Z.I</v>
          </cell>
          <cell r="E42" t="str">
            <v>COYULA 1024</v>
          </cell>
          <cell r="F42" t="str">
            <v>Z.I</v>
          </cell>
          <cell r="G42" t="str">
            <v>COYULA 1004</v>
          </cell>
          <cell r="H42">
            <v>2.3199999999999998</v>
          </cell>
          <cell r="J42" t="str">
            <v>pndnt.</v>
          </cell>
          <cell r="S42" t="str">
            <v>Suministro, Instalacion y prueba de medio arbol de valvulas de 2 7/8" y 5,000 psi</v>
          </cell>
          <cell r="T42" t="str">
            <v>pndnt.</v>
          </cell>
          <cell r="U42" t="str">
            <v>PENDIENTE</v>
          </cell>
          <cell r="V42" t="str">
            <v>ADICIONAL</v>
          </cell>
          <cell r="W42" t="str">
            <v>P</v>
          </cell>
          <cell r="AB42" t="str">
            <v>Compensados</v>
          </cell>
          <cell r="AC42">
            <v>0</v>
          </cell>
          <cell r="AD42">
            <v>0</v>
          </cell>
          <cell r="AE42">
            <v>72876.22</v>
          </cell>
          <cell r="AF42">
            <v>3822.89</v>
          </cell>
          <cell r="AG42">
            <v>1</v>
          </cell>
          <cell r="AH42">
            <v>1</v>
          </cell>
          <cell r="AI42">
            <v>72876.22</v>
          </cell>
          <cell r="AJ42" t="str">
            <v>NA</v>
          </cell>
          <cell r="AL42">
            <v>3822.89</v>
          </cell>
          <cell r="AM42" t="str">
            <v>NA</v>
          </cell>
          <cell r="AR42" t="str">
            <v>Venustiano Carranza, Puebla.</v>
          </cell>
          <cell r="AW42">
            <v>0</v>
          </cell>
          <cell r="AX42">
            <v>0</v>
          </cell>
          <cell r="AY42">
            <v>0</v>
          </cell>
          <cell r="AZ42">
            <v>0</v>
          </cell>
          <cell r="DP42" t="str">
            <v>German Cesar Montero Gutierrez</v>
          </cell>
          <cell r="DR42" t="str">
            <v>Julio C. Cumana Marval</v>
          </cell>
          <cell r="DS42" t="str">
            <v>Arturo Alejandro Urcid Saldaña F-450733</v>
          </cell>
          <cell r="DT42" t="str">
            <v>José Guadalupe López Hernández F-242353</v>
          </cell>
          <cell r="DV42" t="str">
            <v>Julio C. Cumala Marval</v>
          </cell>
          <cell r="DW42" t="str">
            <v>Arturo Alejandro Urcid Saldaña F-450733</v>
          </cell>
          <cell r="DX42" t="str">
            <v>José Guadalupe López Hernández F-242353</v>
          </cell>
          <cell r="DY42" t="str">
            <v>Julio C. Cumana Marval</v>
          </cell>
          <cell r="DZ42" t="str">
            <v>Arturo Alejandro Urcid Saldaña F-450733</v>
          </cell>
        </row>
        <row r="43">
          <cell r="A43">
            <v>27</v>
          </cell>
          <cell r="B43" t="str">
            <v>LOC-250</v>
          </cell>
          <cell r="C43">
            <v>760</v>
          </cell>
          <cell r="D43" t="str">
            <v>GALLO 363</v>
          </cell>
          <cell r="E43" t="str">
            <v>SOLEDAD 458</v>
          </cell>
          <cell r="F43" t="str">
            <v>GALLO 363</v>
          </cell>
          <cell r="G43" t="str">
            <v>SOLEDAD 458</v>
          </cell>
          <cell r="H43" t="str">
            <v>1.20</v>
          </cell>
          <cell r="J43" t="str">
            <v>0009</v>
          </cell>
          <cell r="L43" t="str">
            <v>0003 / 10-09</v>
          </cell>
          <cell r="N43">
            <v>40113</v>
          </cell>
          <cell r="S43" t="str">
            <v xml:space="preserve">Movimiento FRONTAL de equipo de perforación entre conductores de una plataforma </v>
          </cell>
          <cell r="T43" t="str">
            <v>ARCHIVADA</v>
          </cell>
          <cell r="U43" t="str">
            <v>PENDIENTE</v>
          </cell>
          <cell r="V43" t="str">
            <v>ADICIONAL</v>
          </cell>
          <cell r="W43" t="str">
            <v>P</v>
          </cell>
          <cell r="X43">
            <v>0</v>
          </cell>
          <cell r="Y43" t="e">
            <v>#N/A</v>
          </cell>
          <cell r="Z43" t="e">
            <v>#N/A</v>
          </cell>
          <cell r="AB43" t="e">
            <v>#N/A</v>
          </cell>
          <cell r="AC43" t="e">
            <v>#N/A</v>
          </cell>
          <cell r="AD43" t="e">
            <v>#N/A</v>
          </cell>
          <cell r="AE43">
            <v>14286.95</v>
          </cell>
          <cell r="AF43">
            <v>117581.05</v>
          </cell>
          <cell r="AG43">
            <v>1</v>
          </cell>
          <cell r="AH43">
            <v>1</v>
          </cell>
          <cell r="AI43">
            <v>14286.95</v>
          </cell>
          <cell r="AJ43" t="str">
            <v>NO REALIZADO</v>
          </cell>
          <cell r="AL43">
            <v>117581.05</v>
          </cell>
          <cell r="AM43" t="str">
            <v>NO REALIZADO</v>
          </cell>
          <cell r="AR43" t="str">
            <v>Temapache, Ver.</v>
          </cell>
          <cell r="AW43" t="e">
            <v>#N/A</v>
          </cell>
          <cell r="AX43" t="e">
            <v>#N/A</v>
          </cell>
          <cell r="AY43" t="e">
            <v>#N/A</v>
          </cell>
          <cell r="AZ43" t="e">
            <v>#N/A</v>
          </cell>
          <cell r="BY43" t="e">
            <v>#N/A</v>
          </cell>
          <cell r="BZ43" t="e">
            <v>#N/A</v>
          </cell>
          <cell r="CA43" t="e">
            <v>#N/A</v>
          </cell>
          <cell r="CB43" t="e">
            <v>#N/A</v>
          </cell>
          <cell r="CC43" t="e">
            <v>#N/A</v>
          </cell>
          <cell r="CD43" t="e">
            <v>#N/A</v>
          </cell>
          <cell r="CE43" t="e">
            <v>#N/A</v>
          </cell>
          <cell r="CF43" t="e">
            <v>#N/A</v>
          </cell>
          <cell r="CG43" t="e">
            <v>#N/A</v>
          </cell>
          <cell r="CH43" t="e">
            <v>#N/A</v>
          </cell>
          <cell r="CI43" t="e">
            <v>#N/A</v>
          </cell>
          <cell r="CJ43" t="e">
            <v>#N/A</v>
          </cell>
          <cell r="CK43" t="e">
            <v>#N/A</v>
          </cell>
          <cell r="CL43" t="e">
            <v>#N/A</v>
          </cell>
          <cell r="CM43" t="e">
            <v>#N/A</v>
          </cell>
          <cell r="CN43" t="e">
            <v>#N/A</v>
          </cell>
          <cell r="CO43" t="e">
            <v>#N/A</v>
          </cell>
          <cell r="CP43" t="e">
            <v>#N/A</v>
          </cell>
          <cell r="CQ43" t="e">
            <v>#N/A</v>
          </cell>
          <cell r="CR43" t="e">
            <v>#N/A</v>
          </cell>
          <cell r="CS43" t="e">
            <v>#N/A</v>
          </cell>
          <cell r="CT43" t="e">
            <v>#N/A</v>
          </cell>
          <cell r="CU43" t="e">
            <v>#N/A</v>
          </cell>
          <cell r="CV43" t="e">
            <v>#N/A</v>
          </cell>
          <cell r="DP43" t="str">
            <v>German Cesar Montero Gutierrez</v>
          </cell>
          <cell r="DR43" t="str">
            <v>Julio C. Cumana Marval</v>
          </cell>
          <cell r="DS43" t="str">
            <v>Arturo Alejandro Urcid Saldaña F-450733</v>
          </cell>
          <cell r="DT43" t="str">
            <v>José Guadalupe López Hernández F-242353</v>
          </cell>
          <cell r="DV43" t="str">
            <v>Julio C. Cumala Marval</v>
          </cell>
          <cell r="DW43" t="str">
            <v>Arturo Alejandro Urcid Saldaña F-450733</v>
          </cell>
          <cell r="DX43" t="str">
            <v>José Guadalupe López Hernández F-242353</v>
          </cell>
          <cell r="DY43" t="str">
            <v>Julio C. Cumana Marval</v>
          </cell>
          <cell r="DZ43" t="str">
            <v>Arturo Alejandro Urcid Saldaña F-450733</v>
          </cell>
        </row>
        <row r="44">
          <cell r="A44">
            <v>28</v>
          </cell>
          <cell r="B44" t="str">
            <v>ZI-2</v>
          </cell>
          <cell r="C44">
            <v>762</v>
          </cell>
          <cell r="D44" t="str">
            <v>SOLEDAD 539</v>
          </cell>
          <cell r="E44" t="str">
            <v>SOLEDAD 539</v>
          </cell>
          <cell r="F44" t="str">
            <v>SOLEDAD 458</v>
          </cell>
          <cell r="G44" t="str">
            <v>SOLEDAD 458</v>
          </cell>
          <cell r="H44">
            <v>1.3</v>
          </cell>
          <cell r="J44" t="str">
            <v>0010</v>
          </cell>
          <cell r="L44" t="str">
            <v>0001/ 11-09</v>
          </cell>
          <cell r="N44">
            <v>40123</v>
          </cell>
          <cell r="O44">
            <v>40157</v>
          </cell>
          <cell r="P44">
            <v>0.375</v>
          </cell>
          <cell r="Q44">
            <v>40143.958333333336</v>
          </cell>
          <cell r="R44">
            <v>40157</v>
          </cell>
          <cell r="S44" t="str">
            <v>Pozo direccional "S" tipo III (D400) a 2,000 metros verticales, tubería de explotación de  5½”.</v>
          </cell>
          <cell r="T44" t="str">
            <v>ARCHIVADA</v>
          </cell>
          <cell r="U44" t="str">
            <v>PERFORADO</v>
          </cell>
          <cell r="V44" t="str">
            <v>PERFORACIÓN</v>
          </cell>
          <cell r="W44" t="str">
            <v>P</v>
          </cell>
          <cell r="X44">
            <v>13.041666666664241</v>
          </cell>
          <cell r="Y44">
            <v>12</v>
          </cell>
          <cell r="Z44">
            <v>1.04</v>
          </cell>
          <cell r="AB44" t="str">
            <v>Penalizados</v>
          </cell>
          <cell r="AC44">
            <v>1.04</v>
          </cell>
          <cell r="AD44">
            <v>15080</v>
          </cell>
          <cell r="AE44">
            <v>589657</v>
          </cell>
          <cell r="AF44">
            <v>1987400.02</v>
          </cell>
          <cell r="AG44">
            <v>1</v>
          </cell>
          <cell r="AH44">
            <v>1</v>
          </cell>
          <cell r="AI44">
            <v>589657</v>
          </cell>
          <cell r="AJ44" t="str">
            <v>PAGADA</v>
          </cell>
          <cell r="AK44">
            <v>9</v>
          </cell>
          <cell r="AL44">
            <v>1987400.02</v>
          </cell>
          <cell r="AM44" t="str">
            <v>PAGADA</v>
          </cell>
          <cell r="AN44" t="str">
            <v>9A</v>
          </cell>
          <cell r="AO44">
            <v>14225</v>
          </cell>
          <cell r="AP44">
            <v>14226</v>
          </cell>
          <cell r="AR44" t="str">
            <v>Temapache, Veracruz.</v>
          </cell>
          <cell r="AT44" t="str">
            <v>2.10</v>
          </cell>
          <cell r="AU44">
            <v>2.11</v>
          </cell>
          <cell r="AV44">
            <v>2.13</v>
          </cell>
          <cell r="AW44">
            <v>0</v>
          </cell>
          <cell r="AX44">
            <v>-91</v>
          </cell>
          <cell r="AY44">
            <v>82</v>
          </cell>
          <cell r="AZ44">
            <v>-485</v>
          </cell>
          <cell r="BG44">
            <v>59</v>
          </cell>
          <cell r="BH44" t="str">
            <v>10 ¾</v>
          </cell>
          <cell r="BI44" t="str">
            <v>J-55</v>
          </cell>
          <cell r="BJ44" t="str">
            <v>40.5</v>
          </cell>
          <cell r="BK44" t="str">
            <v>BCN</v>
          </cell>
          <cell r="BL44">
            <v>57</v>
          </cell>
          <cell r="BM44">
            <v>541</v>
          </cell>
          <cell r="BN44">
            <v>7.625</v>
          </cell>
          <cell r="BO44" t="str">
            <v>J-55</v>
          </cell>
          <cell r="BP44" t="str">
            <v>26.4</v>
          </cell>
          <cell r="BQ44" t="str">
            <v>BCN</v>
          </cell>
          <cell r="BR44">
            <v>510</v>
          </cell>
          <cell r="BS44">
            <v>1560</v>
          </cell>
          <cell r="BT44" t="str">
            <v>5 ½</v>
          </cell>
          <cell r="BU44" t="str">
            <v>N-80</v>
          </cell>
          <cell r="BV44">
            <v>17</v>
          </cell>
          <cell r="BW44" t="str">
            <v>PREMIUM</v>
          </cell>
          <cell r="BX44">
            <v>1557</v>
          </cell>
          <cell r="BY44">
            <v>0</v>
          </cell>
          <cell r="BZ44">
            <v>0</v>
          </cell>
          <cell r="CA44">
            <v>0</v>
          </cell>
          <cell r="CB44">
            <v>0</v>
          </cell>
          <cell r="CC44">
            <v>0</v>
          </cell>
          <cell r="CD44" t="str">
            <v>--</v>
          </cell>
          <cell r="CE44">
            <v>150</v>
          </cell>
          <cell r="CF44" t="str">
            <v>10 ¾</v>
          </cell>
          <cell r="CG44" t="str">
            <v>J-55</v>
          </cell>
          <cell r="CH44" t="str">
            <v>32.75</v>
          </cell>
          <cell r="CI44" t="str">
            <v>BCN</v>
          </cell>
          <cell r="CJ44" t="str">
            <v>--</v>
          </cell>
          <cell r="CK44">
            <v>550</v>
          </cell>
          <cell r="CL44">
            <v>7.625</v>
          </cell>
          <cell r="CM44" t="str">
            <v>J-55</v>
          </cell>
          <cell r="CN44" t="str">
            <v>26.4</v>
          </cell>
          <cell r="CO44" t="str">
            <v>BCN</v>
          </cell>
          <cell r="CP44" t="str">
            <v>--</v>
          </cell>
          <cell r="CQ44">
            <v>2054</v>
          </cell>
          <cell r="CR44" t="str">
            <v>5 ½</v>
          </cell>
          <cell r="CS44" t="str">
            <v>N-80</v>
          </cell>
          <cell r="CT44">
            <v>17</v>
          </cell>
          <cell r="CU44" t="str">
            <v>PREMIUM</v>
          </cell>
          <cell r="CV44" t="str">
            <v>--</v>
          </cell>
          <cell r="DP44" t="str">
            <v>Erick Lobato Resendiz</v>
          </cell>
          <cell r="DR44" t="str">
            <v>Julio C. Cumana Marval</v>
          </cell>
          <cell r="DS44" t="str">
            <v>Arturo Alejandro Urcid Saldaña F-450733</v>
          </cell>
          <cell r="DT44" t="str">
            <v>Gabriel Armando Martinez Torres F-346444</v>
          </cell>
          <cell r="DV44" t="str">
            <v>Julio C. Cumala Marval</v>
          </cell>
          <cell r="DW44" t="str">
            <v>Arturo Alejandro Urcid Saldaña F-450733</v>
          </cell>
          <cell r="DX44" t="str">
            <v>Gabriel Armando Martinez Torres F-346444</v>
          </cell>
          <cell r="DY44" t="str">
            <v>Julio C. Cumana Marval</v>
          </cell>
          <cell r="DZ44" t="str">
            <v>Arturo Alejandro Urcid Saldaña F-450733</v>
          </cell>
        </row>
        <row r="45">
          <cell r="A45">
            <v>29</v>
          </cell>
          <cell r="B45" t="str">
            <v>ZI-2</v>
          </cell>
          <cell r="C45">
            <v>762</v>
          </cell>
          <cell r="D45" t="str">
            <v>SOLEDAD 539</v>
          </cell>
          <cell r="E45" t="str">
            <v>SOLEDAD 539</v>
          </cell>
          <cell r="F45" t="str">
            <v>SOLEDAD 458</v>
          </cell>
          <cell r="G45" t="str">
            <v>SOLEDAD 458</v>
          </cell>
          <cell r="H45" t="str">
            <v>2.10</v>
          </cell>
          <cell r="J45" t="str">
            <v>0010</v>
          </cell>
          <cell r="L45" t="str">
            <v>0001/ 11-09</v>
          </cell>
          <cell r="N45">
            <v>40123</v>
          </cell>
          <cell r="O45">
            <v>40157</v>
          </cell>
          <cell r="P45">
            <v>0.375</v>
          </cell>
          <cell r="Q45">
            <v>40143.958333333336</v>
          </cell>
          <cell r="R45">
            <v>40157</v>
          </cell>
          <cell r="S45" t="str">
            <v>Profundización o recorte de etapa vertical, rango de 17 1/2” a 9 1/2”</v>
          </cell>
          <cell r="T45" t="str">
            <v>ARCHIVADA</v>
          </cell>
          <cell r="U45" t="str">
            <v>TERMINADO</v>
          </cell>
          <cell r="V45" t="str">
            <v>ADICIONAL</v>
          </cell>
          <cell r="W45" t="str">
            <v>P</v>
          </cell>
          <cell r="X45">
            <v>13.041666666664241</v>
          </cell>
          <cell r="Y45" t="e">
            <v>#N/A</v>
          </cell>
          <cell r="Z45" t="e">
            <v>#N/A</v>
          </cell>
          <cell r="AB45" t="e">
            <v>#N/A</v>
          </cell>
          <cell r="AC45" t="e">
            <v>#N/A</v>
          </cell>
          <cell r="AD45" t="e">
            <v>#N/A</v>
          </cell>
          <cell r="AE45">
            <v>22.76</v>
          </cell>
          <cell r="AF45">
            <v>132.94999999999999</v>
          </cell>
          <cell r="AG45">
            <v>1</v>
          </cell>
          <cell r="AH45">
            <v>-91</v>
          </cell>
          <cell r="AI45">
            <v>-2071.1600000000003</v>
          </cell>
          <cell r="AJ45" t="str">
            <v>PAGADA</v>
          </cell>
          <cell r="AK45">
            <v>9</v>
          </cell>
          <cell r="AL45">
            <v>-12098.449999999999</v>
          </cell>
          <cell r="AM45" t="str">
            <v>PAGADA</v>
          </cell>
          <cell r="AN45" t="str">
            <v>9A</v>
          </cell>
          <cell r="AO45">
            <v>14225</v>
          </cell>
          <cell r="AP45">
            <v>14226</v>
          </cell>
          <cell r="AR45" t="str">
            <v>Temapache, Veracruz.</v>
          </cell>
          <cell r="AT45" t="str">
            <v>2.10</v>
          </cell>
          <cell r="AU45">
            <v>2.11</v>
          </cell>
          <cell r="AV45">
            <v>2.13</v>
          </cell>
          <cell r="AW45" t="e">
            <v>#N/A</v>
          </cell>
          <cell r="AX45" t="e">
            <v>#N/A</v>
          </cell>
          <cell r="AY45" t="e">
            <v>#N/A</v>
          </cell>
          <cell r="AZ45" t="e">
            <v>#N/A</v>
          </cell>
          <cell r="BG45">
            <v>59</v>
          </cell>
          <cell r="BH45" t="str">
            <v>10 ¾</v>
          </cell>
          <cell r="BI45" t="str">
            <v>J-55</v>
          </cell>
          <cell r="BJ45" t="str">
            <v>40.5</v>
          </cell>
          <cell r="BK45" t="str">
            <v>BCN</v>
          </cell>
          <cell r="BL45">
            <v>57</v>
          </cell>
          <cell r="BM45">
            <v>541</v>
          </cell>
          <cell r="BN45">
            <v>7.625</v>
          </cell>
          <cell r="BO45" t="str">
            <v>J-55</v>
          </cell>
          <cell r="BP45" t="str">
            <v>26.4</v>
          </cell>
          <cell r="BQ45" t="str">
            <v>BCN</v>
          </cell>
          <cell r="BR45">
            <v>510</v>
          </cell>
          <cell r="BS45">
            <v>1560</v>
          </cell>
          <cell r="BT45" t="str">
            <v>5 ½</v>
          </cell>
          <cell r="BU45" t="str">
            <v>N-80</v>
          </cell>
          <cell r="BV45">
            <v>17</v>
          </cell>
          <cell r="BW45" t="str">
            <v>PREMIUM</v>
          </cell>
          <cell r="BX45">
            <v>1557</v>
          </cell>
          <cell r="BY45" t="e">
            <v>#N/A</v>
          </cell>
          <cell r="BZ45" t="e">
            <v>#N/A</v>
          </cell>
          <cell r="CA45" t="e">
            <v>#N/A</v>
          </cell>
          <cell r="CB45" t="e">
            <v>#N/A</v>
          </cell>
          <cell r="CC45" t="e">
            <v>#N/A</v>
          </cell>
          <cell r="CD45" t="e">
            <v>#N/A</v>
          </cell>
          <cell r="CE45" t="e">
            <v>#N/A</v>
          </cell>
          <cell r="CF45" t="e">
            <v>#N/A</v>
          </cell>
          <cell r="CG45" t="e">
            <v>#N/A</v>
          </cell>
          <cell r="CH45" t="e">
            <v>#N/A</v>
          </cell>
          <cell r="CI45" t="e">
            <v>#N/A</v>
          </cell>
          <cell r="CJ45" t="e">
            <v>#N/A</v>
          </cell>
          <cell r="CK45" t="e">
            <v>#N/A</v>
          </cell>
          <cell r="CL45" t="e">
            <v>#N/A</v>
          </cell>
          <cell r="CM45" t="e">
            <v>#N/A</v>
          </cell>
          <cell r="CN45" t="e">
            <v>#N/A</v>
          </cell>
          <cell r="CO45" t="e">
            <v>#N/A</v>
          </cell>
          <cell r="CP45" t="e">
            <v>#N/A</v>
          </cell>
          <cell r="CQ45" t="e">
            <v>#N/A</v>
          </cell>
          <cell r="CR45" t="e">
            <v>#N/A</v>
          </cell>
          <cell r="CS45" t="e">
            <v>#N/A</v>
          </cell>
          <cell r="CT45" t="e">
            <v>#N/A</v>
          </cell>
          <cell r="CU45" t="e">
            <v>#N/A</v>
          </cell>
          <cell r="CV45" t="e">
            <v>#N/A</v>
          </cell>
          <cell r="DP45" t="str">
            <v>Erick Lobato Resendiz</v>
          </cell>
          <cell r="DR45" t="str">
            <v>Julio C. Cumana Marval</v>
          </cell>
          <cell r="DS45" t="str">
            <v>Arturo Alejandro Urcid Saldaña F-450733</v>
          </cell>
          <cell r="DT45" t="str">
            <v>Gabriel Armando Martinez Torres F-346444</v>
          </cell>
          <cell r="DV45" t="str">
            <v>Julio C. Cumala Marval</v>
          </cell>
          <cell r="DW45" t="str">
            <v>Arturo Alejandro Urcid Saldaña F-450733</v>
          </cell>
          <cell r="DX45" t="str">
            <v>Gabriel Armando Martinez Torres F-346444</v>
          </cell>
          <cell r="DY45" t="str">
            <v>Julio C. Cumana Marval</v>
          </cell>
          <cell r="DZ45" t="str">
            <v>Arturo Alejandro Urcid Saldaña F-450733</v>
          </cell>
        </row>
        <row r="46">
          <cell r="A46">
            <v>30</v>
          </cell>
          <cell r="B46" t="str">
            <v>ZI-2</v>
          </cell>
          <cell r="C46">
            <v>762</v>
          </cell>
          <cell r="D46" t="str">
            <v>SOLEDAD 539</v>
          </cell>
          <cell r="E46" t="str">
            <v>SOLEDAD 539</v>
          </cell>
          <cell r="F46" t="str">
            <v>SOLEDAD 458</v>
          </cell>
          <cell r="G46" t="str">
            <v>SOLEDAD 458</v>
          </cell>
          <cell r="H46">
            <v>2.11</v>
          </cell>
          <cell r="J46" t="str">
            <v>0010</v>
          </cell>
          <cell r="L46" t="str">
            <v>0001/ 11-09</v>
          </cell>
          <cell r="N46">
            <v>40123</v>
          </cell>
          <cell r="O46">
            <v>40157</v>
          </cell>
          <cell r="P46">
            <v>0.375</v>
          </cell>
          <cell r="Q46">
            <v>40143.958333333336</v>
          </cell>
          <cell r="R46">
            <v>40157</v>
          </cell>
          <cell r="S46" t="str">
            <v>Profundización o recorte de etapa direccional, rango de 17 1/2” a 9 1/2”</v>
          </cell>
          <cell r="T46" t="str">
            <v>ARCHIVADA</v>
          </cell>
          <cell r="U46" t="str">
            <v>TERMINADO</v>
          </cell>
          <cell r="V46" t="str">
            <v>ADICIONAL</v>
          </cell>
          <cell r="W46" t="str">
            <v>P</v>
          </cell>
          <cell r="X46">
            <v>13.041666666664241</v>
          </cell>
          <cell r="Y46" t="e">
            <v>#N/A</v>
          </cell>
          <cell r="Z46" t="e">
            <v>#N/A</v>
          </cell>
          <cell r="AB46" t="e">
            <v>#N/A</v>
          </cell>
          <cell r="AC46" t="e">
            <v>#N/A</v>
          </cell>
          <cell r="AD46" t="e">
            <v>#N/A</v>
          </cell>
          <cell r="AE46">
            <v>25.42</v>
          </cell>
          <cell r="AF46">
            <v>92.64</v>
          </cell>
          <cell r="AG46">
            <v>1</v>
          </cell>
          <cell r="AH46">
            <v>82</v>
          </cell>
          <cell r="AI46">
            <v>2084.44</v>
          </cell>
          <cell r="AJ46" t="str">
            <v>PAGADA</v>
          </cell>
          <cell r="AK46">
            <v>9</v>
          </cell>
          <cell r="AL46">
            <v>7596.4800000000005</v>
          </cell>
          <cell r="AM46" t="str">
            <v>PAGADA</v>
          </cell>
          <cell r="AN46" t="str">
            <v>9A</v>
          </cell>
          <cell r="AO46">
            <v>14225</v>
          </cell>
          <cell r="AP46">
            <v>14226</v>
          </cell>
          <cell r="AR46" t="str">
            <v>Temapache, Veracruz.</v>
          </cell>
          <cell r="AT46" t="str">
            <v>2.10</v>
          </cell>
          <cell r="AU46">
            <v>2.11</v>
          </cell>
          <cell r="AV46">
            <v>2.13</v>
          </cell>
          <cell r="AW46" t="e">
            <v>#N/A</v>
          </cell>
          <cell r="AX46" t="e">
            <v>#N/A</v>
          </cell>
          <cell r="AY46" t="e">
            <v>#N/A</v>
          </cell>
          <cell r="AZ46" t="e">
            <v>#N/A</v>
          </cell>
          <cell r="BG46">
            <v>59</v>
          </cell>
          <cell r="BH46" t="str">
            <v>10 ¾</v>
          </cell>
          <cell r="BI46" t="str">
            <v>J-55</v>
          </cell>
          <cell r="BJ46" t="str">
            <v>40.5</v>
          </cell>
          <cell r="BK46" t="str">
            <v>BCN</v>
          </cell>
          <cell r="BL46">
            <v>57</v>
          </cell>
          <cell r="BM46">
            <v>541</v>
          </cell>
          <cell r="BN46">
            <v>7.625</v>
          </cell>
          <cell r="BO46" t="str">
            <v>J-55</v>
          </cell>
          <cell r="BP46" t="str">
            <v>26.4</v>
          </cell>
          <cell r="BQ46" t="str">
            <v>BCN</v>
          </cell>
          <cell r="BR46">
            <v>510</v>
          </cell>
          <cell r="BS46">
            <v>1560</v>
          </cell>
          <cell r="BT46" t="str">
            <v>5 ½</v>
          </cell>
          <cell r="BU46" t="str">
            <v>N-80</v>
          </cell>
          <cell r="BV46">
            <v>17</v>
          </cell>
          <cell r="BW46" t="str">
            <v>PREMIUM</v>
          </cell>
          <cell r="BX46">
            <v>1557</v>
          </cell>
          <cell r="BY46" t="e">
            <v>#N/A</v>
          </cell>
          <cell r="BZ46" t="e">
            <v>#N/A</v>
          </cell>
          <cell r="CA46" t="e">
            <v>#N/A</v>
          </cell>
          <cell r="CB46" t="e">
            <v>#N/A</v>
          </cell>
          <cell r="CC46" t="e">
            <v>#N/A</v>
          </cell>
          <cell r="CD46" t="e">
            <v>#N/A</v>
          </cell>
          <cell r="CE46" t="e">
            <v>#N/A</v>
          </cell>
          <cell r="CF46" t="e">
            <v>#N/A</v>
          </cell>
          <cell r="CG46" t="e">
            <v>#N/A</v>
          </cell>
          <cell r="CH46" t="e">
            <v>#N/A</v>
          </cell>
          <cell r="CI46" t="e">
            <v>#N/A</v>
          </cell>
          <cell r="CJ46" t="e">
            <v>#N/A</v>
          </cell>
          <cell r="CK46" t="e">
            <v>#N/A</v>
          </cell>
          <cell r="CL46" t="e">
            <v>#N/A</v>
          </cell>
          <cell r="CM46" t="e">
            <v>#N/A</v>
          </cell>
          <cell r="CN46" t="e">
            <v>#N/A</v>
          </cell>
          <cell r="CO46" t="e">
            <v>#N/A</v>
          </cell>
          <cell r="CP46" t="e">
            <v>#N/A</v>
          </cell>
          <cell r="CQ46" t="e">
            <v>#N/A</v>
          </cell>
          <cell r="CR46" t="e">
            <v>#N/A</v>
          </cell>
          <cell r="CS46" t="e">
            <v>#N/A</v>
          </cell>
          <cell r="CT46" t="e">
            <v>#N/A</v>
          </cell>
          <cell r="CU46" t="e">
            <v>#N/A</v>
          </cell>
          <cell r="CV46" t="e">
            <v>#N/A</v>
          </cell>
          <cell r="DP46" t="str">
            <v>Erick Lobato Resendiz</v>
          </cell>
          <cell r="DR46" t="str">
            <v>Julio C. Cumana Marval</v>
          </cell>
          <cell r="DS46" t="str">
            <v>Arturo Alejandro Urcid Saldaña F-450733</v>
          </cell>
          <cell r="DT46" t="str">
            <v>Gabriel Armando Martinez Torres F-346444</v>
          </cell>
          <cell r="DV46" t="str">
            <v>Julio C. Cumala Marval</v>
          </cell>
          <cell r="DW46" t="str">
            <v>Arturo Alejandro Urcid Saldaña F-450733</v>
          </cell>
          <cell r="DX46" t="str">
            <v>Gabriel Armando Martinez Torres F-346444</v>
          </cell>
          <cell r="DY46" t="str">
            <v>Julio C. Cumana Marval</v>
          </cell>
          <cell r="DZ46" t="str">
            <v>Arturo Alejandro Urcid Saldaña F-450733</v>
          </cell>
        </row>
        <row r="47">
          <cell r="A47">
            <v>31</v>
          </cell>
          <cell r="B47" t="str">
            <v>ZI-2</v>
          </cell>
          <cell r="C47">
            <v>762</v>
          </cell>
          <cell r="D47" t="str">
            <v>SOLEDAD 539</v>
          </cell>
          <cell r="E47" t="str">
            <v>SOLEDAD 539</v>
          </cell>
          <cell r="F47" t="str">
            <v>SOLEDAD 458</v>
          </cell>
          <cell r="G47" t="str">
            <v>SOLEDAD 458</v>
          </cell>
          <cell r="H47">
            <v>2.13</v>
          </cell>
          <cell r="J47" t="str">
            <v>0010</v>
          </cell>
          <cell r="L47" t="str">
            <v>0001/ 11-09</v>
          </cell>
          <cell r="N47">
            <v>40123</v>
          </cell>
          <cell r="O47">
            <v>40157</v>
          </cell>
          <cell r="P47">
            <v>0.375</v>
          </cell>
          <cell r="Q47">
            <v>40143.958333333336</v>
          </cell>
          <cell r="R47">
            <v>40157</v>
          </cell>
          <cell r="S47" t="str">
            <v>Profundización o recorte de etapa direccional, rango de 8 3/4” a 5 7/8”</v>
          </cell>
          <cell r="T47" t="str">
            <v>ARCHIVADA</v>
          </cell>
          <cell r="U47" t="str">
            <v>TERMINADO</v>
          </cell>
          <cell r="V47" t="str">
            <v>ADICIONAL</v>
          </cell>
          <cell r="W47" t="str">
            <v>P</v>
          </cell>
          <cell r="X47">
            <v>13.041666666664241</v>
          </cell>
          <cell r="Y47" t="e">
            <v>#N/A</v>
          </cell>
          <cell r="Z47" t="e">
            <v>#N/A</v>
          </cell>
          <cell r="AB47" t="e">
            <v>#N/A</v>
          </cell>
          <cell r="AC47" t="e">
            <v>#N/A</v>
          </cell>
          <cell r="AD47" t="e">
            <v>#N/A</v>
          </cell>
          <cell r="AE47">
            <v>25.42</v>
          </cell>
          <cell r="AF47">
            <v>92.64</v>
          </cell>
          <cell r="AG47">
            <v>1</v>
          </cell>
          <cell r="AH47">
            <v>-485</v>
          </cell>
          <cell r="AI47">
            <v>-12328.7</v>
          </cell>
          <cell r="AJ47" t="str">
            <v>PAGADA</v>
          </cell>
          <cell r="AK47">
            <v>9</v>
          </cell>
          <cell r="AL47">
            <v>-44930.400000000001</v>
          </cell>
          <cell r="AM47" t="str">
            <v>PAGADA</v>
          </cell>
          <cell r="AN47" t="str">
            <v>9A</v>
          </cell>
          <cell r="AO47">
            <v>14225</v>
          </cell>
          <cell r="AP47">
            <v>14226</v>
          </cell>
          <cell r="AR47" t="str">
            <v>Temapache, Veracruz.</v>
          </cell>
          <cell r="AT47" t="str">
            <v>2.10</v>
          </cell>
          <cell r="AU47">
            <v>2.11</v>
          </cell>
          <cell r="AV47">
            <v>2.13</v>
          </cell>
          <cell r="AW47" t="e">
            <v>#N/A</v>
          </cell>
          <cell r="AX47" t="e">
            <v>#N/A</v>
          </cell>
          <cell r="AY47" t="e">
            <v>#N/A</v>
          </cell>
          <cell r="AZ47" t="e">
            <v>#N/A</v>
          </cell>
          <cell r="BG47">
            <v>59</v>
          </cell>
          <cell r="BH47" t="str">
            <v>10 ¾</v>
          </cell>
          <cell r="BI47" t="str">
            <v>J-55</v>
          </cell>
          <cell r="BJ47" t="str">
            <v>40.5</v>
          </cell>
          <cell r="BK47" t="str">
            <v>BCN</v>
          </cell>
          <cell r="BL47">
            <v>57</v>
          </cell>
          <cell r="BM47">
            <v>541</v>
          </cell>
          <cell r="BN47">
            <v>7.625</v>
          </cell>
          <cell r="BO47" t="str">
            <v>J-55</v>
          </cell>
          <cell r="BP47" t="str">
            <v>26.4</v>
          </cell>
          <cell r="BQ47" t="str">
            <v>BCN</v>
          </cell>
          <cell r="BR47">
            <v>510</v>
          </cell>
          <cell r="BS47">
            <v>1560</v>
          </cell>
          <cell r="BT47" t="str">
            <v>5 ½</v>
          </cell>
          <cell r="BU47" t="str">
            <v>N-80</v>
          </cell>
          <cell r="BV47">
            <v>17</v>
          </cell>
          <cell r="BW47" t="str">
            <v>PREMIUM</v>
          </cell>
          <cell r="BX47">
            <v>1557</v>
          </cell>
          <cell r="BY47" t="e">
            <v>#N/A</v>
          </cell>
          <cell r="BZ47" t="e">
            <v>#N/A</v>
          </cell>
          <cell r="CA47" t="e">
            <v>#N/A</v>
          </cell>
          <cell r="CB47" t="e">
            <v>#N/A</v>
          </cell>
          <cell r="CC47" t="e">
            <v>#N/A</v>
          </cell>
          <cell r="CD47" t="e">
            <v>#N/A</v>
          </cell>
          <cell r="CE47" t="e">
            <v>#N/A</v>
          </cell>
          <cell r="CF47" t="e">
            <v>#N/A</v>
          </cell>
          <cell r="CG47" t="e">
            <v>#N/A</v>
          </cell>
          <cell r="CH47" t="e">
            <v>#N/A</v>
          </cell>
          <cell r="CI47" t="e">
            <v>#N/A</v>
          </cell>
          <cell r="CJ47" t="e">
            <v>#N/A</v>
          </cell>
          <cell r="CK47" t="e">
            <v>#N/A</v>
          </cell>
          <cell r="CL47" t="e">
            <v>#N/A</v>
          </cell>
          <cell r="CM47" t="e">
            <v>#N/A</v>
          </cell>
          <cell r="CN47" t="e">
            <v>#N/A</v>
          </cell>
          <cell r="CO47" t="e">
            <v>#N/A</v>
          </cell>
          <cell r="CP47" t="e">
            <v>#N/A</v>
          </cell>
          <cell r="CQ47" t="e">
            <v>#N/A</v>
          </cell>
          <cell r="CR47" t="e">
            <v>#N/A</v>
          </cell>
          <cell r="CS47" t="e">
            <v>#N/A</v>
          </cell>
          <cell r="CT47" t="e">
            <v>#N/A</v>
          </cell>
          <cell r="CU47" t="e">
            <v>#N/A</v>
          </cell>
          <cell r="CV47" t="e">
            <v>#N/A</v>
          </cell>
          <cell r="DP47" t="str">
            <v>Erick Lobato Resendiz</v>
          </cell>
          <cell r="DR47" t="str">
            <v>Julio C. Cumana Marval</v>
          </cell>
          <cell r="DS47" t="str">
            <v>Arturo Alejandro Urcid Saldaña F-450733</v>
          </cell>
          <cell r="DT47" t="str">
            <v>Gabriel Armando Martinez Torres F-346444</v>
          </cell>
          <cell r="DV47" t="str">
            <v>Julio C. Cumala Marval</v>
          </cell>
          <cell r="DW47" t="str">
            <v>Arturo Alejandro Urcid Saldaña F-450733</v>
          </cell>
          <cell r="DX47" t="str">
            <v>Gabriel Armando Martinez Torres F-346444</v>
          </cell>
          <cell r="DY47" t="str">
            <v>Julio C. Cumana Marval</v>
          </cell>
          <cell r="DZ47" t="str">
            <v>Arturo Alejandro Urcid Saldaña F-450733</v>
          </cell>
        </row>
        <row r="48">
          <cell r="A48">
            <v>32</v>
          </cell>
          <cell r="B48" t="str">
            <v>ZI-2</v>
          </cell>
          <cell r="C48">
            <v>762</v>
          </cell>
          <cell r="D48" t="str">
            <v>SOLEDAD 539</v>
          </cell>
          <cell r="E48" t="str">
            <v>SOLEDAD 539</v>
          </cell>
          <cell r="F48" t="str">
            <v>SOLEDAD 458</v>
          </cell>
          <cell r="G48" t="str">
            <v>SOLEDAD 458</v>
          </cell>
          <cell r="H48">
            <v>2.1</v>
          </cell>
          <cell r="J48" t="str">
            <v>0011</v>
          </cell>
          <cell r="L48" t="str">
            <v>0002 / 11-09</v>
          </cell>
          <cell r="N48">
            <v>40123</v>
          </cell>
          <cell r="S48" t="str">
            <v>Registro sónico de cementación y de densidad variable</v>
          </cell>
          <cell r="T48" t="str">
            <v>ARCHIVADA</v>
          </cell>
          <cell r="U48" t="str">
            <v>PENDIENTE</v>
          </cell>
          <cell r="V48" t="str">
            <v>ADICIONAL</v>
          </cell>
          <cell r="W48" t="str">
            <v>P</v>
          </cell>
          <cell r="X48">
            <v>0</v>
          </cell>
          <cell r="Y48" t="e">
            <v>#N/A</v>
          </cell>
          <cell r="Z48" t="e">
            <v>#N/A</v>
          </cell>
          <cell r="AB48" t="e">
            <v>#N/A</v>
          </cell>
          <cell r="AC48" t="e">
            <v>#N/A</v>
          </cell>
          <cell r="AD48" t="e">
            <v>#N/A</v>
          </cell>
          <cell r="AE48">
            <v>14473.43</v>
          </cell>
          <cell r="AF48">
            <v>17605.86</v>
          </cell>
          <cell r="AG48">
            <v>1</v>
          </cell>
          <cell r="AH48">
            <v>1</v>
          </cell>
          <cell r="AI48">
            <v>14473.43</v>
          </cell>
          <cell r="AJ48" t="str">
            <v>ESTIMADA</v>
          </cell>
          <cell r="AL48">
            <v>17605.86</v>
          </cell>
          <cell r="AM48" t="str">
            <v>ESTIMADA</v>
          </cell>
          <cell r="AR48" t="str">
            <v>Temapache, Ver.</v>
          </cell>
          <cell r="AW48" t="e">
            <v>#N/A</v>
          </cell>
          <cell r="AX48" t="e">
            <v>#N/A</v>
          </cell>
          <cell r="AY48" t="e">
            <v>#N/A</v>
          </cell>
          <cell r="AZ48" t="e">
            <v>#N/A</v>
          </cell>
          <cell r="BY48" t="e">
            <v>#N/A</v>
          </cell>
          <cell r="BZ48" t="e">
            <v>#N/A</v>
          </cell>
          <cell r="CA48" t="e">
            <v>#N/A</v>
          </cell>
          <cell r="CB48" t="e">
            <v>#N/A</v>
          </cell>
          <cell r="CC48" t="e">
            <v>#N/A</v>
          </cell>
          <cell r="CD48" t="e">
            <v>#N/A</v>
          </cell>
          <cell r="CE48" t="e">
            <v>#N/A</v>
          </cell>
          <cell r="CF48" t="e">
            <v>#N/A</v>
          </cell>
          <cell r="CG48" t="e">
            <v>#N/A</v>
          </cell>
          <cell r="CH48" t="e">
            <v>#N/A</v>
          </cell>
          <cell r="CI48" t="e">
            <v>#N/A</v>
          </cell>
          <cell r="CJ48" t="e">
            <v>#N/A</v>
          </cell>
          <cell r="CK48" t="e">
            <v>#N/A</v>
          </cell>
          <cell r="CL48" t="e">
            <v>#N/A</v>
          </cell>
          <cell r="CM48" t="e">
            <v>#N/A</v>
          </cell>
          <cell r="CN48" t="e">
            <v>#N/A</v>
          </cell>
          <cell r="CO48" t="e">
            <v>#N/A</v>
          </cell>
          <cell r="CP48" t="e">
            <v>#N/A</v>
          </cell>
          <cell r="CQ48" t="e">
            <v>#N/A</v>
          </cell>
          <cell r="CR48" t="e">
            <v>#N/A</v>
          </cell>
          <cell r="CS48" t="e">
            <v>#N/A</v>
          </cell>
          <cell r="CT48" t="e">
            <v>#N/A</v>
          </cell>
          <cell r="CU48" t="e">
            <v>#N/A</v>
          </cell>
          <cell r="CV48" t="e">
            <v>#N/A</v>
          </cell>
          <cell r="DP48" t="str">
            <v>German Cesar Montero Gutierrez</v>
          </cell>
          <cell r="DR48" t="str">
            <v>Julio C. Cumana Marval</v>
          </cell>
          <cell r="DS48" t="str">
            <v>Arturo Alejandro Urcid Saldaña F-450733</v>
          </cell>
          <cell r="DT48" t="str">
            <v>José Guadalupe López Hernández F-242353</v>
          </cell>
          <cell r="DV48" t="str">
            <v>Julio C. Cumala Marval</v>
          </cell>
          <cell r="DW48" t="str">
            <v>Arturo Alejandro Urcid Saldaña F-450733</v>
          </cell>
          <cell r="DX48" t="str">
            <v>José Guadalupe López Hernández F-242353</v>
          </cell>
          <cell r="DY48" t="str">
            <v>Julio C. Cumana Marval</v>
          </cell>
          <cell r="DZ48" t="str">
            <v>Arturo Alejandro Urcid Saldaña F-450733</v>
          </cell>
        </row>
        <row r="49">
          <cell r="A49">
            <v>33</v>
          </cell>
          <cell r="B49" t="str">
            <v>ZI-2</v>
          </cell>
          <cell r="C49">
            <v>762</v>
          </cell>
          <cell r="D49" t="str">
            <v>SOLEDAD 509</v>
          </cell>
          <cell r="E49" t="str">
            <v>SOLEDAD 509</v>
          </cell>
          <cell r="F49" t="str">
            <v>SOLEDAD 418</v>
          </cell>
          <cell r="G49" t="str">
            <v>SOLEDAD 418</v>
          </cell>
          <cell r="H49">
            <v>2.1</v>
          </cell>
          <cell r="J49" t="str">
            <v>0012</v>
          </cell>
          <cell r="L49" t="str">
            <v>0003 / 11-09</v>
          </cell>
          <cell r="N49">
            <v>40141</v>
          </cell>
          <cell r="O49">
            <v>40167</v>
          </cell>
          <cell r="P49">
            <v>0.375</v>
          </cell>
          <cell r="Q49">
            <v>40165.5625</v>
          </cell>
          <cell r="R49">
            <v>40165.770833333336</v>
          </cell>
          <cell r="S49" t="str">
            <v>Registro sónico de cementación y de densidad variable</v>
          </cell>
          <cell r="T49" t="str">
            <v>EN FIRMA DISEÑO</v>
          </cell>
          <cell r="U49" t="str">
            <v>PENDIENTE</v>
          </cell>
          <cell r="V49" t="str">
            <v>ADICIONAL</v>
          </cell>
          <cell r="W49" t="str">
            <v>P</v>
          </cell>
          <cell r="X49">
            <v>0.20833333333575865</v>
          </cell>
          <cell r="Y49" t="e">
            <v>#N/A</v>
          </cell>
          <cell r="Z49" t="e">
            <v>#N/A</v>
          </cell>
          <cell r="AB49" t="e">
            <v>#N/A</v>
          </cell>
          <cell r="AC49" t="e">
            <v>#N/A</v>
          </cell>
          <cell r="AD49" t="e">
            <v>#N/A</v>
          </cell>
          <cell r="AE49">
            <v>14473.43</v>
          </cell>
          <cell r="AF49">
            <v>17605.86</v>
          </cell>
          <cell r="AG49">
            <v>1</v>
          </cell>
          <cell r="AH49">
            <v>1</v>
          </cell>
          <cell r="AI49">
            <v>14473.43</v>
          </cell>
          <cell r="AJ49" t="str">
            <v>EN GENERACION DE COPADE</v>
          </cell>
          <cell r="AK49">
            <v>13</v>
          </cell>
          <cell r="AL49">
            <v>17605.86</v>
          </cell>
          <cell r="AM49" t="str">
            <v>EN GENERACION DE COPADE</v>
          </cell>
          <cell r="AN49" t="str">
            <v>13A</v>
          </cell>
          <cell r="AO49">
            <v>14930</v>
          </cell>
          <cell r="AP49">
            <v>14929</v>
          </cell>
          <cell r="AR49" t="str">
            <v>Temapache, Veracruz.</v>
          </cell>
          <cell r="AW49">
            <v>0</v>
          </cell>
          <cell r="AX49">
            <v>0</v>
          </cell>
          <cell r="AY49">
            <v>0</v>
          </cell>
          <cell r="AZ49">
            <v>0</v>
          </cell>
          <cell r="DP49" t="str">
            <v>German Cesar Montero Gutierrez</v>
          </cell>
          <cell r="DR49" t="str">
            <v>Julio C. Cumana Marval</v>
          </cell>
          <cell r="DS49" t="str">
            <v>Arturo Alejandro Urcid Saldaña F-450733</v>
          </cell>
          <cell r="DT49" t="str">
            <v>Gabriel Armando Martinez Torres F-346444</v>
          </cell>
          <cell r="DV49" t="str">
            <v>Julio C. Cumala Marval</v>
          </cell>
          <cell r="DW49" t="str">
            <v>Arturo Alejandro Urcid Saldaña F-450733</v>
          </cell>
          <cell r="DX49" t="str">
            <v>Gabriel Armando Martinez Torres F-346444</v>
          </cell>
          <cell r="DY49" t="str">
            <v>Julio C. Cumana Marval</v>
          </cell>
          <cell r="DZ49" t="str">
            <v>Arturo Alejandro Urcid Saldaña F-450733</v>
          </cell>
        </row>
        <row r="50">
          <cell r="A50">
            <v>34</v>
          </cell>
          <cell r="B50" t="str">
            <v>ZI-1</v>
          </cell>
          <cell r="C50">
            <v>761</v>
          </cell>
          <cell r="D50" t="str">
            <v>COYULA 1024</v>
          </cell>
          <cell r="E50" t="str">
            <v>COYULA 1024</v>
          </cell>
          <cell r="F50" t="str">
            <v>COYULA 1004</v>
          </cell>
          <cell r="G50" t="str">
            <v>COYULA 1011</v>
          </cell>
          <cell r="H50" t="str">
            <v>1.20</v>
          </cell>
          <cell r="J50" t="str">
            <v>0013</v>
          </cell>
          <cell r="L50" t="str">
            <v>0004 / 11-09</v>
          </cell>
          <cell r="N50">
            <v>40141</v>
          </cell>
          <cell r="O50">
            <v>40161</v>
          </cell>
          <cell r="P50">
            <v>0.375</v>
          </cell>
          <cell r="Q50">
            <v>40156.083333333336</v>
          </cell>
          <cell r="R50">
            <v>40191</v>
          </cell>
          <cell r="S50" t="str">
            <v xml:space="preserve">Movimiento FRONTAL de equipo de perforación entre conductores de una plataforma </v>
          </cell>
          <cell r="T50" t="str">
            <v>EN FIRMA DISEÑO</v>
          </cell>
          <cell r="U50" t="str">
            <v>TERMINADO</v>
          </cell>
          <cell r="V50" t="str">
            <v>ADICIONAL</v>
          </cell>
          <cell r="W50" t="str">
            <v>P</v>
          </cell>
          <cell r="X50">
            <v>34.916666666664241</v>
          </cell>
          <cell r="Y50" t="e">
            <v>#N/A</v>
          </cell>
          <cell r="Z50" t="e">
            <v>#N/A</v>
          </cell>
          <cell r="AB50" t="e">
            <v>#N/A</v>
          </cell>
          <cell r="AC50" t="e">
            <v>#N/A</v>
          </cell>
          <cell r="AD50" t="e">
            <v>#N/A</v>
          </cell>
          <cell r="AE50">
            <v>14286.95</v>
          </cell>
          <cell r="AF50">
            <v>117581.05</v>
          </cell>
          <cell r="AG50">
            <v>1</v>
          </cell>
          <cell r="AH50">
            <v>1</v>
          </cell>
          <cell r="AI50">
            <v>14286.95</v>
          </cell>
          <cell r="AJ50" t="str">
            <v>EN GENERACION DE COPADE</v>
          </cell>
          <cell r="AK50">
            <v>14</v>
          </cell>
          <cell r="AL50">
            <v>117581.05</v>
          </cell>
          <cell r="AM50" t="str">
            <v>EN GENERACION DE COPADE</v>
          </cell>
          <cell r="AN50" t="str">
            <v>14A</v>
          </cell>
          <cell r="AO50">
            <v>14932</v>
          </cell>
          <cell r="AP50">
            <v>14931</v>
          </cell>
          <cell r="AR50" t="str">
            <v>Venustiano Carranza, Puebla.</v>
          </cell>
          <cell r="AW50" t="e">
            <v>#N/A</v>
          </cell>
          <cell r="AX50" t="e">
            <v>#N/A</v>
          </cell>
          <cell r="AY50" t="e">
            <v>#N/A</v>
          </cell>
          <cell r="AZ50" t="e">
            <v>#N/A</v>
          </cell>
          <cell r="BY50" t="e">
            <v>#N/A</v>
          </cell>
          <cell r="BZ50" t="e">
            <v>#N/A</v>
          </cell>
          <cell r="CA50" t="e">
            <v>#N/A</v>
          </cell>
          <cell r="CB50" t="e">
            <v>#N/A</v>
          </cell>
          <cell r="CC50" t="e">
            <v>#N/A</v>
          </cell>
          <cell r="CD50" t="e">
            <v>#N/A</v>
          </cell>
          <cell r="CE50" t="e">
            <v>#N/A</v>
          </cell>
          <cell r="CF50" t="e">
            <v>#N/A</v>
          </cell>
          <cell r="CG50" t="e">
            <v>#N/A</v>
          </cell>
          <cell r="CH50" t="e">
            <v>#N/A</v>
          </cell>
          <cell r="CI50" t="e">
            <v>#N/A</v>
          </cell>
          <cell r="CJ50" t="e">
            <v>#N/A</v>
          </cell>
          <cell r="CK50" t="e">
            <v>#N/A</v>
          </cell>
          <cell r="CL50" t="e">
            <v>#N/A</v>
          </cell>
          <cell r="CM50" t="e">
            <v>#N/A</v>
          </cell>
          <cell r="CN50" t="e">
            <v>#N/A</v>
          </cell>
          <cell r="CO50" t="e">
            <v>#N/A</v>
          </cell>
          <cell r="CP50" t="e">
            <v>#N/A</v>
          </cell>
          <cell r="CQ50" t="e">
            <v>#N/A</v>
          </cell>
          <cell r="CR50" t="e">
            <v>#N/A</v>
          </cell>
          <cell r="CS50" t="e">
            <v>#N/A</v>
          </cell>
          <cell r="CT50" t="e">
            <v>#N/A</v>
          </cell>
          <cell r="CU50" t="e">
            <v>#N/A</v>
          </cell>
          <cell r="CV50" t="e">
            <v>#N/A</v>
          </cell>
          <cell r="DP50" t="str">
            <v>German Cesar Montero Gutierrez</v>
          </cell>
          <cell r="DR50" t="str">
            <v>Julio C. Cumana Marval</v>
          </cell>
          <cell r="DS50" t="str">
            <v>Arturo Alejandro Urcid Saldaña F-450733</v>
          </cell>
          <cell r="DT50" t="str">
            <v>Gabriel Armando Martinez Torres F-346444</v>
          </cell>
          <cell r="DV50" t="str">
            <v>Julio C. Cumala Marval</v>
          </cell>
          <cell r="DW50" t="str">
            <v>Arturo Alejandro Urcid Saldaña F-450733</v>
          </cell>
          <cell r="DX50" t="str">
            <v>Gabriel Armando Martinez Torres F-346444</v>
          </cell>
          <cell r="DY50" t="str">
            <v>Julio C. Cumana Marval</v>
          </cell>
          <cell r="DZ50" t="str">
            <v>Arturo Alejandro Urcid Saldaña F-450733</v>
          </cell>
        </row>
        <row r="51">
          <cell r="A51">
            <v>35</v>
          </cell>
          <cell r="B51" t="str">
            <v>ZI-1</v>
          </cell>
          <cell r="C51">
            <v>761</v>
          </cell>
          <cell r="D51" t="str">
            <v>COYULA 1024</v>
          </cell>
          <cell r="E51" t="str">
            <v>COYULA 1024</v>
          </cell>
          <cell r="F51" t="str">
            <v>COYULA 1004</v>
          </cell>
          <cell r="G51" t="str">
            <v>COYULA 1011</v>
          </cell>
          <cell r="H51">
            <v>1.6</v>
          </cell>
          <cell r="J51" t="str">
            <v>0014</v>
          </cell>
          <cell r="P51">
            <v>0.375</v>
          </cell>
          <cell r="S51" t="str">
            <v>Pozo direccional  "S" tipo VI (D1000) a 2,000 metros verticales, tubería de explotación de  5½”</v>
          </cell>
          <cell r="U51" t="str">
            <v>PERFORADO</v>
          </cell>
          <cell r="V51" t="str">
            <v>PERFORACIÓN</v>
          </cell>
          <cell r="W51" t="str">
            <v>P</v>
          </cell>
          <cell r="X51">
            <v>0</v>
          </cell>
          <cell r="Y51">
            <v>12</v>
          </cell>
          <cell r="Z51">
            <v>-12</v>
          </cell>
          <cell r="AB51" t="str">
            <v>Compensados</v>
          </cell>
          <cell r="AC51">
            <v>-12</v>
          </cell>
          <cell r="AD51">
            <v>-174000</v>
          </cell>
          <cell r="AE51">
            <v>607678.6</v>
          </cell>
          <cell r="AF51">
            <v>2129251.23</v>
          </cell>
          <cell r="AG51">
            <v>1</v>
          </cell>
          <cell r="AH51">
            <v>1</v>
          </cell>
          <cell r="AI51">
            <v>607678.6</v>
          </cell>
          <cell r="AJ51" t="str">
            <v>PAGADA</v>
          </cell>
          <cell r="AK51">
            <v>10</v>
          </cell>
          <cell r="AL51">
            <v>2129251.23</v>
          </cell>
          <cell r="AM51" t="str">
            <v>PAGADA</v>
          </cell>
          <cell r="AN51" t="str">
            <v>10A</v>
          </cell>
          <cell r="AO51">
            <v>14428</v>
          </cell>
          <cell r="AP51">
            <v>14282</v>
          </cell>
          <cell r="AR51" t="str">
            <v>Venustiano Carranza, Puebla.</v>
          </cell>
          <cell r="AT51" t="str">
            <v>2.10</v>
          </cell>
          <cell r="AU51">
            <v>2.11</v>
          </cell>
          <cell r="AV51">
            <v>2.13</v>
          </cell>
          <cell r="AW51">
            <v>0</v>
          </cell>
          <cell r="AX51">
            <v>-98</v>
          </cell>
          <cell r="AY51">
            <v>-20</v>
          </cell>
          <cell r="AZ51">
            <v>22</v>
          </cell>
          <cell r="BG51">
            <v>52</v>
          </cell>
          <cell r="BH51" t="str">
            <v>10 ¾</v>
          </cell>
          <cell r="BI51" t="str">
            <v>J-55</v>
          </cell>
          <cell r="BJ51" t="str">
            <v>40.5</v>
          </cell>
          <cell r="BK51" t="str">
            <v>BCN</v>
          </cell>
          <cell r="BL51">
            <v>49</v>
          </cell>
          <cell r="BM51">
            <v>447</v>
          </cell>
          <cell r="BN51">
            <v>7.625</v>
          </cell>
          <cell r="BO51" t="str">
            <v>J-55</v>
          </cell>
          <cell r="BP51" t="str">
            <v>26.4</v>
          </cell>
          <cell r="BQ51" t="str">
            <v>BCN</v>
          </cell>
          <cell r="BR51">
            <v>442</v>
          </cell>
          <cell r="BS51">
            <v>2288</v>
          </cell>
          <cell r="BT51" t="str">
            <v>5 ½</v>
          </cell>
          <cell r="BU51" t="str">
            <v>N-80</v>
          </cell>
          <cell r="BV51">
            <v>17</v>
          </cell>
          <cell r="BW51" t="str">
            <v>PREMIUM</v>
          </cell>
          <cell r="BX51">
            <v>2283</v>
          </cell>
          <cell r="BY51">
            <v>0</v>
          </cell>
          <cell r="BZ51">
            <v>0</v>
          </cell>
          <cell r="CA51">
            <v>0</v>
          </cell>
          <cell r="CB51">
            <v>0</v>
          </cell>
          <cell r="CC51">
            <v>0</v>
          </cell>
          <cell r="CD51" t="str">
            <v>--</v>
          </cell>
          <cell r="CE51">
            <v>150</v>
          </cell>
          <cell r="CF51">
            <v>10.75</v>
          </cell>
          <cell r="CG51" t="str">
            <v>J-55</v>
          </cell>
          <cell r="CH51" t="str">
            <v>32.75</v>
          </cell>
          <cell r="CI51" t="str">
            <v>BCN</v>
          </cell>
          <cell r="CJ51" t="str">
            <v>--</v>
          </cell>
          <cell r="CK51">
            <v>565</v>
          </cell>
          <cell r="CL51">
            <v>7.625</v>
          </cell>
          <cell r="CM51" t="str">
            <v>J-55</v>
          </cell>
          <cell r="CN51" t="str">
            <v>26.4</v>
          </cell>
          <cell r="CO51" t="str">
            <v>BCN</v>
          </cell>
          <cell r="CP51" t="str">
            <v>--</v>
          </cell>
          <cell r="CQ51">
            <v>2384</v>
          </cell>
          <cell r="CR51" t="str">
            <v>5 ½</v>
          </cell>
          <cell r="CS51" t="str">
            <v>N-80</v>
          </cell>
          <cell r="CT51">
            <v>17</v>
          </cell>
          <cell r="CU51" t="str">
            <v>PREMIUM</v>
          </cell>
          <cell r="CV51" t="str">
            <v>--</v>
          </cell>
          <cell r="DP51" t="str">
            <v>German Cesar Montero Gutierrez</v>
          </cell>
          <cell r="DR51" t="str">
            <v>Julio C. Cumana Marval</v>
          </cell>
          <cell r="DS51" t="str">
            <v>Arturo Alejandro Urcid Saldaña F-450733</v>
          </cell>
          <cell r="DT51" t="str">
            <v>José Guadalupe López Hernández F-242353</v>
          </cell>
          <cell r="DV51" t="str">
            <v>Julio C. Cumala Marval</v>
          </cell>
          <cell r="DW51" t="str">
            <v>Arturo Alejandro Urcid Saldaña F-450733</v>
          </cell>
          <cell r="DX51" t="str">
            <v>José Guadalupe López Hernández F-242353</v>
          </cell>
          <cell r="DY51" t="str">
            <v>Julio C. Cumana Marval</v>
          </cell>
          <cell r="DZ51" t="str">
            <v>Arturo Alejandro Urcid Saldaña F-450733</v>
          </cell>
        </row>
        <row r="52">
          <cell r="A52">
            <v>36</v>
          </cell>
          <cell r="B52" t="str">
            <v>ZI-1</v>
          </cell>
          <cell r="C52">
            <v>761</v>
          </cell>
          <cell r="D52" t="str">
            <v>COYULA 1024</v>
          </cell>
          <cell r="E52" t="str">
            <v>COYULA 1024</v>
          </cell>
          <cell r="F52" t="str">
            <v>COYULA 1004</v>
          </cell>
          <cell r="G52" t="str">
            <v>COYULA 1011</v>
          </cell>
          <cell r="H52" t="str">
            <v>2.10</v>
          </cell>
          <cell r="J52" t="str">
            <v>0014</v>
          </cell>
          <cell r="P52">
            <v>0.375</v>
          </cell>
          <cell r="S52" t="str">
            <v>Profundización o recorte de etapa vertical, rango de 17 1/2” a 9 1/2”</v>
          </cell>
          <cell r="U52" t="str">
            <v>TERMINADO</v>
          </cell>
          <cell r="V52" t="str">
            <v>ADICIONAL</v>
          </cell>
          <cell r="W52" t="str">
            <v>P</v>
          </cell>
          <cell r="X52">
            <v>0</v>
          </cell>
          <cell r="Y52" t="e">
            <v>#N/A</v>
          </cell>
          <cell r="Z52" t="e">
            <v>#N/A</v>
          </cell>
          <cell r="AB52" t="e">
            <v>#N/A</v>
          </cell>
          <cell r="AC52" t="e">
            <v>#N/A</v>
          </cell>
          <cell r="AD52" t="e">
            <v>#N/A</v>
          </cell>
          <cell r="AE52">
            <v>22.76</v>
          </cell>
          <cell r="AF52">
            <v>132.94999999999999</v>
          </cell>
          <cell r="AG52">
            <v>1</v>
          </cell>
          <cell r="AH52">
            <v>1</v>
          </cell>
          <cell r="AI52">
            <v>22.76</v>
          </cell>
          <cell r="AJ52" t="str">
            <v>PAGADA</v>
          </cell>
          <cell r="AK52">
            <v>10</v>
          </cell>
          <cell r="AL52">
            <v>132.94999999999999</v>
          </cell>
          <cell r="AM52" t="str">
            <v>PAGADA</v>
          </cell>
          <cell r="AN52" t="str">
            <v>10A</v>
          </cell>
          <cell r="AO52">
            <v>14428</v>
          </cell>
          <cell r="AP52">
            <v>14282</v>
          </cell>
          <cell r="AR52" t="str">
            <v>Venustiano Carranza, Puebla.</v>
          </cell>
          <cell r="AT52" t="str">
            <v>2.10</v>
          </cell>
          <cell r="AU52">
            <v>2.11</v>
          </cell>
          <cell r="AV52">
            <v>2.13</v>
          </cell>
          <cell r="AW52" t="e">
            <v>#N/A</v>
          </cell>
          <cell r="AX52" t="e">
            <v>#N/A</v>
          </cell>
          <cell r="AY52" t="e">
            <v>#N/A</v>
          </cell>
          <cell r="AZ52" t="e">
            <v>#N/A</v>
          </cell>
          <cell r="BG52">
            <v>52</v>
          </cell>
          <cell r="BH52" t="str">
            <v>10 ¾</v>
          </cell>
          <cell r="BI52" t="str">
            <v>J-55</v>
          </cell>
          <cell r="BJ52" t="str">
            <v>40.5</v>
          </cell>
          <cell r="BK52" t="str">
            <v>BCN</v>
          </cell>
          <cell r="BL52">
            <v>49</v>
          </cell>
          <cell r="BM52">
            <v>447</v>
          </cell>
          <cell r="BN52">
            <v>7.625</v>
          </cell>
          <cell r="BO52" t="str">
            <v>J-55</v>
          </cell>
          <cell r="BP52" t="str">
            <v>26.4</v>
          </cell>
          <cell r="BQ52" t="str">
            <v>BCN</v>
          </cell>
          <cell r="BR52">
            <v>442</v>
          </cell>
          <cell r="BS52">
            <v>2288</v>
          </cell>
          <cell r="BT52" t="str">
            <v>5 ½</v>
          </cell>
          <cell r="BU52" t="str">
            <v>N-80</v>
          </cell>
          <cell r="BV52">
            <v>17</v>
          </cell>
          <cell r="BW52" t="str">
            <v>PREMIUM</v>
          </cell>
          <cell r="BX52">
            <v>2283</v>
          </cell>
          <cell r="BY52" t="e">
            <v>#N/A</v>
          </cell>
          <cell r="BZ52" t="e">
            <v>#N/A</v>
          </cell>
          <cell r="CA52" t="e">
            <v>#N/A</v>
          </cell>
          <cell r="CB52" t="e">
            <v>#N/A</v>
          </cell>
          <cell r="CC52" t="e">
            <v>#N/A</v>
          </cell>
          <cell r="CD52" t="e">
            <v>#N/A</v>
          </cell>
          <cell r="CE52" t="e">
            <v>#N/A</v>
          </cell>
          <cell r="CF52" t="e">
            <v>#N/A</v>
          </cell>
          <cell r="CG52" t="e">
            <v>#N/A</v>
          </cell>
          <cell r="CH52" t="e">
            <v>#N/A</v>
          </cell>
          <cell r="CI52" t="e">
            <v>#N/A</v>
          </cell>
          <cell r="CJ52" t="e">
            <v>#N/A</v>
          </cell>
          <cell r="CK52" t="e">
            <v>#N/A</v>
          </cell>
          <cell r="CL52" t="e">
            <v>#N/A</v>
          </cell>
          <cell r="CM52" t="e">
            <v>#N/A</v>
          </cell>
          <cell r="CN52" t="e">
            <v>#N/A</v>
          </cell>
          <cell r="CO52" t="e">
            <v>#N/A</v>
          </cell>
          <cell r="CP52" t="e">
            <v>#N/A</v>
          </cell>
          <cell r="CQ52" t="e">
            <v>#N/A</v>
          </cell>
          <cell r="CR52" t="e">
            <v>#N/A</v>
          </cell>
          <cell r="CS52" t="e">
            <v>#N/A</v>
          </cell>
          <cell r="CT52" t="e">
            <v>#N/A</v>
          </cell>
          <cell r="CU52" t="e">
            <v>#N/A</v>
          </cell>
          <cell r="CV52" t="e">
            <v>#N/A</v>
          </cell>
          <cell r="DP52" t="str">
            <v>German Cesar Montero Gutierrez</v>
          </cell>
          <cell r="DR52" t="str">
            <v>Julio C. Cumana Marval</v>
          </cell>
          <cell r="DS52" t="str">
            <v>Arturo Alejandro Urcid Saldaña F-450733</v>
          </cell>
          <cell r="DT52" t="str">
            <v>José Guadalupe López Hernández F-242353</v>
          </cell>
          <cell r="DV52" t="str">
            <v>Julio C. Cumala Marval</v>
          </cell>
          <cell r="DW52" t="str">
            <v>Arturo Alejandro Urcid Saldaña F-450733</v>
          </cell>
          <cell r="DX52" t="str">
            <v>José Guadalupe López Hernández F-242353</v>
          </cell>
          <cell r="DY52" t="str">
            <v>Julio C. Cumana Marval</v>
          </cell>
          <cell r="DZ52" t="str">
            <v>Arturo Alejandro Urcid Saldaña F-450733</v>
          </cell>
        </row>
        <row r="53">
          <cell r="A53">
            <v>37</v>
          </cell>
          <cell r="B53" t="str">
            <v>ZI-1</v>
          </cell>
          <cell r="C53">
            <v>761</v>
          </cell>
          <cell r="D53" t="str">
            <v>COYULA 1024</v>
          </cell>
          <cell r="E53" t="str">
            <v>COYULA 1024</v>
          </cell>
          <cell r="F53" t="str">
            <v>COYULA 1004</v>
          </cell>
          <cell r="G53" t="str">
            <v>COYULA 1011</v>
          </cell>
          <cell r="H53">
            <v>2.11</v>
          </cell>
          <cell r="J53" t="str">
            <v>0014</v>
          </cell>
          <cell r="P53">
            <v>0.375</v>
          </cell>
          <cell r="S53" t="str">
            <v>Profundización o recorte de etapa direccional, rango de 17 1/2” a 9 1/2”</v>
          </cell>
          <cell r="U53" t="str">
            <v>TERMINADO</v>
          </cell>
          <cell r="V53" t="str">
            <v>ADICIONAL</v>
          </cell>
          <cell r="W53" t="str">
            <v>P</v>
          </cell>
          <cell r="X53">
            <v>0</v>
          </cell>
          <cell r="Y53" t="e">
            <v>#N/A</v>
          </cell>
          <cell r="Z53" t="e">
            <v>#N/A</v>
          </cell>
          <cell r="AB53" t="e">
            <v>#N/A</v>
          </cell>
          <cell r="AC53" t="e">
            <v>#N/A</v>
          </cell>
          <cell r="AD53" t="e">
            <v>#N/A</v>
          </cell>
          <cell r="AE53">
            <v>25.42</v>
          </cell>
          <cell r="AF53">
            <v>92.64</v>
          </cell>
          <cell r="AG53">
            <v>1</v>
          </cell>
          <cell r="AH53">
            <v>1</v>
          </cell>
          <cell r="AI53">
            <v>25.42</v>
          </cell>
          <cell r="AJ53" t="str">
            <v>PAGADA</v>
          </cell>
          <cell r="AK53">
            <v>10</v>
          </cell>
          <cell r="AL53">
            <v>92.64</v>
          </cell>
          <cell r="AM53" t="str">
            <v>PAGADA</v>
          </cell>
          <cell r="AN53" t="str">
            <v>10A</v>
          </cell>
          <cell r="AO53">
            <v>14428</v>
          </cell>
          <cell r="AP53">
            <v>14282</v>
          </cell>
          <cell r="AR53" t="str">
            <v>Venustiano Carranza, Puebla.</v>
          </cell>
          <cell r="AT53" t="str">
            <v>2.10</v>
          </cell>
          <cell r="AU53">
            <v>2.11</v>
          </cell>
          <cell r="AV53">
            <v>2.13</v>
          </cell>
          <cell r="AW53" t="e">
            <v>#N/A</v>
          </cell>
          <cell r="AX53" t="e">
            <v>#N/A</v>
          </cell>
          <cell r="AY53" t="e">
            <v>#N/A</v>
          </cell>
          <cell r="AZ53" t="e">
            <v>#N/A</v>
          </cell>
          <cell r="BG53">
            <v>52</v>
          </cell>
          <cell r="BH53" t="str">
            <v>10 ¾</v>
          </cell>
          <cell r="BI53" t="str">
            <v>J-55</v>
          </cell>
          <cell r="BJ53" t="str">
            <v>40.5</v>
          </cell>
          <cell r="BK53" t="str">
            <v>BCN</v>
          </cell>
          <cell r="BL53">
            <v>49</v>
          </cell>
          <cell r="BM53">
            <v>447</v>
          </cell>
          <cell r="BN53">
            <v>7.625</v>
          </cell>
          <cell r="BO53" t="str">
            <v>J-55</v>
          </cell>
          <cell r="BP53" t="str">
            <v>26.4</v>
          </cell>
          <cell r="BQ53" t="str">
            <v>BCN</v>
          </cell>
          <cell r="BR53">
            <v>442</v>
          </cell>
          <cell r="BS53">
            <v>2288</v>
          </cell>
          <cell r="BT53" t="str">
            <v>5 ½</v>
          </cell>
          <cell r="BU53" t="str">
            <v>N-80</v>
          </cell>
          <cell r="BV53">
            <v>17</v>
          </cell>
          <cell r="BW53" t="str">
            <v>PREMIUM</v>
          </cell>
          <cell r="BX53">
            <v>2283</v>
          </cell>
          <cell r="BY53" t="e">
            <v>#N/A</v>
          </cell>
          <cell r="BZ53" t="e">
            <v>#N/A</v>
          </cell>
          <cell r="CA53" t="e">
            <v>#N/A</v>
          </cell>
          <cell r="CB53" t="e">
            <v>#N/A</v>
          </cell>
          <cell r="CC53" t="e">
            <v>#N/A</v>
          </cell>
          <cell r="CD53" t="e">
            <v>#N/A</v>
          </cell>
          <cell r="CE53" t="e">
            <v>#N/A</v>
          </cell>
          <cell r="CF53" t="e">
            <v>#N/A</v>
          </cell>
          <cell r="CG53" t="e">
            <v>#N/A</v>
          </cell>
          <cell r="CH53" t="e">
            <v>#N/A</v>
          </cell>
          <cell r="CI53" t="e">
            <v>#N/A</v>
          </cell>
          <cell r="CJ53" t="e">
            <v>#N/A</v>
          </cell>
          <cell r="CK53" t="e">
            <v>#N/A</v>
          </cell>
          <cell r="CL53" t="e">
            <v>#N/A</v>
          </cell>
          <cell r="CM53" t="e">
            <v>#N/A</v>
          </cell>
          <cell r="CN53" t="e">
            <v>#N/A</v>
          </cell>
          <cell r="CO53" t="e">
            <v>#N/A</v>
          </cell>
          <cell r="CP53" t="e">
            <v>#N/A</v>
          </cell>
          <cell r="CQ53" t="e">
            <v>#N/A</v>
          </cell>
          <cell r="CR53" t="e">
            <v>#N/A</v>
          </cell>
          <cell r="CS53" t="e">
            <v>#N/A</v>
          </cell>
          <cell r="CT53" t="e">
            <v>#N/A</v>
          </cell>
          <cell r="CU53" t="e">
            <v>#N/A</v>
          </cell>
          <cell r="CV53" t="e">
            <v>#N/A</v>
          </cell>
          <cell r="DP53" t="str">
            <v>German Cesar Montero Gutierrez</v>
          </cell>
          <cell r="DR53" t="str">
            <v>Julio C. Cumana Marval</v>
          </cell>
          <cell r="DS53" t="str">
            <v>Arturo Alejandro Urcid Saldaña F-450733</v>
          </cell>
          <cell r="DT53" t="str">
            <v>José Guadalupe López Hernández F-242353</v>
          </cell>
          <cell r="DV53" t="str">
            <v>Julio C. Cumala Marval</v>
          </cell>
          <cell r="DW53" t="str">
            <v>Arturo Alejandro Urcid Saldaña F-450733</v>
          </cell>
          <cell r="DX53" t="str">
            <v>José Guadalupe López Hernández F-242353</v>
          </cell>
          <cell r="DY53" t="str">
            <v>Julio C. Cumana Marval</v>
          </cell>
          <cell r="DZ53" t="str">
            <v>Arturo Alejandro Urcid Saldaña F-450733</v>
          </cell>
        </row>
        <row r="54">
          <cell r="A54">
            <v>38</v>
          </cell>
          <cell r="B54" t="str">
            <v>ZI-1</v>
          </cell>
          <cell r="C54">
            <v>761</v>
          </cell>
          <cell r="D54" t="str">
            <v>COYULA 1024</v>
          </cell>
          <cell r="E54" t="str">
            <v>COYULA 1024</v>
          </cell>
          <cell r="F54" t="str">
            <v>COYULA 1004</v>
          </cell>
          <cell r="G54" t="str">
            <v>COYULA 1011</v>
          </cell>
          <cell r="H54">
            <v>2.13</v>
          </cell>
          <cell r="J54" t="str">
            <v>0014</v>
          </cell>
          <cell r="P54">
            <v>0.375</v>
          </cell>
          <cell r="S54" t="str">
            <v>Profundización o recorte de etapa direccional, rango de 8 3/4” a 5 7/8”</v>
          </cell>
          <cell r="U54" t="str">
            <v>TERMINADO</v>
          </cell>
          <cell r="V54" t="str">
            <v>ADICIONAL</v>
          </cell>
          <cell r="W54" t="str">
            <v>P</v>
          </cell>
          <cell r="X54">
            <v>0</v>
          </cell>
          <cell r="Y54" t="e">
            <v>#N/A</v>
          </cell>
          <cell r="Z54" t="e">
            <v>#N/A</v>
          </cell>
          <cell r="AB54" t="e">
            <v>#N/A</v>
          </cell>
          <cell r="AC54" t="e">
            <v>#N/A</v>
          </cell>
          <cell r="AD54" t="e">
            <v>#N/A</v>
          </cell>
          <cell r="AE54">
            <v>25.42</v>
          </cell>
          <cell r="AF54">
            <v>92.64</v>
          </cell>
          <cell r="AG54">
            <v>1</v>
          </cell>
          <cell r="AH54">
            <v>1</v>
          </cell>
          <cell r="AI54">
            <v>25.42</v>
          </cell>
          <cell r="AJ54" t="str">
            <v>PAGADA</v>
          </cell>
          <cell r="AK54">
            <v>10</v>
          </cell>
          <cell r="AL54">
            <v>92.64</v>
          </cell>
          <cell r="AM54" t="str">
            <v>PAGADA</v>
          </cell>
          <cell r="AN54" t="str">
            <v>10A</v>
          </cell>
          <cell r="AO54">
            <v>14428</v>
          </cell>
          <cell r="AP54">
            <v>14282</v>
          </cell>
          <cell r="AR54" t="str">
            <v>Venustiano Carranza, Puebla.</v>
          </cell>
          <cell r="AT54" t="str">
            <v>2.10</v>
          </cell>
          <cell r="AU54">
            <v>2.11</v>
          </cell>
          <cell r="AV54">
            <v>2.13</v>
          </cell>
          <cell r="AW54" t="e">
            <v>#N/A</v>
          </cell>
          <cell r="AX54" t="e">
            <v>#N/A</v>
          </cell>
          <cell r="AY54" t="e">
            <v>#N/A</v>
          </cell>
          <cell r="AZ54" t="e">
            <v>#N/A</v>
          </cell>
          <cell r="BG54">
            <v>52</v>
          </cell>
          <cell r="BH54" t="str">
            <v>10 ¾</v>
          </cell>
          <cell r="BI54" t="str">
            <v>J-55</v>
          </cell>
          <cell r="BJ54" t="str">
            <v>40.5</v>
          </cell>
          <cell r="BK54" t="str">
            <v>BCN</v>
          </cell>
          <cell r="BL54">
            <v>49</v>
          </cell>
          <cell r="BM54">
            <v>447</v>
          </cell>
          <cell r="BN54">
            <v>7.625</v>
          </cell>
          <cell r="BO54" t="str">
            <v>J-55</v>
          </cell>
          <cell r="BP54" t="str">
            <v>26.4</v>
          </cell>
          <cell r="BQ54" t="str">
            <v>BCN</v>
          </cell>
          <cell r="BR54">
            <v>442</v>
          </cell>
          <cell r="BS54">
            <v>2288</v>
          </cell>
          <cell r="BT54" t="str">
            <v>5 ½</v>
          </cell>
          <cell r="BU54" t="str">
            <v>N-80</v>
          </cell>
          <cell r="BV54">
            <v>17</v>
          </cell>
          <cell r="BW54" t="str">
            <v>PREMIUM</v>
          </cell>
          <cell r="BX54">
            <v>2283</v>
          </cell>
          <cell r="BY54" t="e">
            <v>#N/A</v>
          </cell>
          <cell r="BZ54" t="e">
            <v>#N/A</v>
          </cell>
          <cell r="CA54" t="e">
            <v>#N/A</v>
          </cell>
          <cell r="CB54" t="e">
            <v>#N/A</v>
          </cell>
          <cell r="CC54" t="e">
            <v>#N/A</v>
          </cell>
          <cell r="CD54" t="e">
            <v>#N/A</v>
          </cell>
          <cell r="CE54" t="e">
            <v>#N/A</v>
          </cell>
          <cell r="CF54" t="e">
            <v>#N/A</v>
          </cell>
          <cell r="CG54" t="e">
            <v>#N/A</v>
          </cell>
          <cell r="CH54" t="e">
            <v>#N/A</v>
          </cell>
          <cell r="CI54" t="e">
            <v>#N/A</v>
          </cell>
          <cell r="CJ54" t="e">
            <v>#N/A</v>
          </cell>
          <cell r="CK54" t="e">
            <v>#N/A</v>
          </cell>
          <cell r="CL54" t="e">
            <v>#N/A</v>
          </cell>
          <cell r="CM54" t="e">
            <v>#N/A</v>
          </cell>
          <cell r="CN54" t="e">
            <v>#N/A</v>
          </cell>
          <cell r="CO54" t="e">
            <v>#N/A</v>
          </cell>
          <cell r="CP54" t="e">
            <v>#N/A</v>
          </cell>
          <cell r="CQ54" t="e">
            <v>#N/A</v>
          </cell>
          <cell r="CR54" t="e">
            <v>#N/A</v>
          </cell>
          <cell r="CS54" t="e">
            <v>#N/A</v>
          </cell>
          <cell r="CT54" t="e">
            <v>#N/A</v>
          </cell>
          <cell r="CU54" t="e">
            <v>#N/A</v>
          </cell>
          <cell r="CV54" t="e">
            <v>#N/A</v>
          </cell>
          <cell r="DP54" t="str">
            <v>German Cesar Montero Gutierrez</v>
          </cell>
          <cell r="DR54" t="str">
            <v>Julio C. Cumana Marval</v>
          </cell>
          <cell r="DS54" t="str">
            <v>Arturo Alejandro Urcid Saldaña F-450733</v>
          </cell>
          <cell r="DT54" t="str">
            <v>José Guadalupe López Hernández F-242353</v>
          </cell>
          <cell r="DV54" t="str">
            <v>Julio C. Cumala Marval</v>
          </cell>
          <cell r="DW54" t="str">
            <v>Arturo Alejandro Urcid Saldaña F-450733</v>
          </cell>
          <cell r="DX54" t="str">
            <v>José Guadalupe López Hernández F-242353</v>
          </cell>
          <cell r="DY54" t="str">
            <v>Julio C. Cumana Marval</v>
          </cell>
          <cell r="DZ54" t="str">
            <v>Arturo Alejandro Urcid Saldaña F-450733</v>
          </cell>
        </row>
        <row r="55">
          <cell r="A55">
            <v>39</v>
          </cell>
          <cell r="B55" t="str">
            <v>ZI-1</v>
          </cell>
          <cell r="C55">
            <v>761</v>
          </cell>
          <cell r="D55" t="str">
            <v>COYULA 1024</v>
          </cell>
          <cell r="E55" t="str">
            <v>COYULA 1024</v>
          </cell>
          <cell r="F55" t="str">
            <v>COYULA 1004</v>
          </cell>
          <cell r="G55" t="str">
            <v>COYULA 1011</v>
          </cell>
          <cell r="H55">
            <v>2.1</v>
          </cell>
          <cell r="P55">
            <v>0.375</v>
          </cell>
          <cell r="S55" t="str">
            <v>Registro sónico de cementación y de densidad variable</v>
          </cell>
          <cell r="U55" t="str">
            <v>TERMINADO</v>
          </cell>
          <cell r="V55" t="str">
            <v>ADICIONAL</v>
          </cell>
          <cell r="W55" t="str">
            <v>P</v>
          </cell>
          <cell r="X55">
            <v>0</v>
          </cell>
          <cell r="Y55" t="e">
            <v>#N/A</v>
          </cell>
          <cell r="Z55" t="e">
            <v>#N/A</v>
          </cell>
          <cell r="AB55" t="e">
            <v>#N/A</v>
          </cell>
          <cell r="AC55" t="e">
            <v>#N/A</v>
          </cell>
          <cell r="AD55" t="e">
            <v>#N/A</v>
          </cell>
          <cell r="AE55">
            <v>14473.43</v>
          </cell>
          <cell r="AF55">
            <v>17605.86</v>
          </cell>
          <cell r="AG55">
            <v>1</v>
          </cell>
          <cell r="AH55">
            <v>1</v>
          </cell>
          <cell r="AI55">
            <v>14473.43</v>
          </cell>
          <cell r="AJ55" t="str">
            <v>PAGADA</v>
          </cell>
          <cell r="AK55">
            <v>14</v>
          </cell>
          <cell r="AL55">
            <v>17605.86</v>
          </cell>
          <cell r="AM55" t="str">
            <v>PAGADA</v>
          </cell>
          <cell r="AN55" t="str">
            <v>14-A</v>
          </cell>
          <cell r="AO55">
            <v>14428</v>
          </cell>
          <cell r="AP55">
            <v>14282</v>
          </cell>
          <cell r="AR55" t="str">
            <v>Venustiano Carranza, Puebla.</v>
          </cell>
          <cell r="AT55" t="str">
            <v>2.10</v>
          </cell>
          <cell r="AU55">
            <v>2.11</v>
          </cell>
          <cell r="AV55">
            <v>2.13</v>
          </cell>
          <cell r="AW55" t="e">
            <v>#N/A</v>
          </cell>
          <cell r="AX55" t="e">
            <v>#N/A</v>
          </cell>
          <cell r="AY55" t="e">
            <v>#N/A</v>
          </cell>
          <cell r="AZ55" t="e">
            <v>#N/A</v>
          </cell>
          <cell r="BG55">
            <v>52</v>
          </cell>
          <cell r="BH55" t="str">
            <v>10 ¾</v>
          </cell>
          <cell r="BI55" t="str">
            <v>J-55</v>
          </cell>
          <cell r="BJ55" t="str">
            <v>40.5</v>
          </cell>
          <cell r="BK55" t="str">
            <v>BCN</v>
          </cell>
          <cell r="BL55">
            <v>49</v>
          </cell>
          <cell r="BM55">
            <v>447</v>
          </cell>
          <cell r="BN55">
            <v>7.625</v>
          </cell>
          <cell r="BO55" t="str">
            <v>J-55</v>
          </cell>
          <cell r="BP55" t="str">
            <v>26.4</v>
          </cell>
          <cell r="BQ55" t="str">
            <v>BCN</v>
          </cell>
          <cell r="BR55">
            <v>442</v>
          </cell>
          <cell r="BS55">
            <v>2288</v>
          </cell>
          <cell r="BT55" t="str">
            <v>5 ½</v>
          </cell>
          <cell r="BU55" t="str">
            <v>N-80</v>
          </cell>
          <cell r="BV55">
            <v>17</v>
          </cell>
          <cell r="BW55" t="str">
            <v>PREMIUM</v>
          </cell>
          <cell r="BX55">
            <v>2283</v>
          </cell>
          <cell r="BY55" t="e">
            <v>#N/A</v>
          </cell>
          <cell r="BZ55" t="e">
            <v>#N/A</v>
          </cell>
          <cell r="CA55" t="e">
            <v>#N/A</v>
          </cell>
          <cell r="CB55" t="e">
            <v>#N/A</v>
          </cell>
          <cell r="CC55" t="e">
            <v>#N/A</v>
          </cell>
          <cell r="CD55" t="e">
            <v>#N/A</v>
          </cell>
          <cell r="CE55" t="e">
            <v>#N/A</v>
          </cell>
          <cell r="CF55" t="e">
            <v>#N/A</v>
          </cell>
          <cell r="CG55" t="e">
            <v>#N/A</v>
          </cell>
          <cell r="CH55" t="e">
            <v>#N/A</v>
          </cell>
          <cell r="CI55" t="e">
            <v>#N/A</v>
          </cell>
          <cell r="CJ55" t="e">
            <v>#N/A</v>
          </cell>
          <cell r="CK55" t="e">
            <v>#N/A</v>
          </cell>
          <cell r="CL55" t="e">
            <v>#N/A</v>
          </cell>
          <cell r="CM55" t="e">
            <v>#N/A</v>
          </cell>
          <cell r="CN55" t="e">
            <v>#N/A</v>
          </cell>
          <cell r="CO55" t="e">
            <v>#N/A</v>
          </cell>
          <cell r="CP55" t="e">
            <v>#N/A</v>
          </cell>
          <cell r="CQ55" t="e">
            <v>#N/A</v>
          </cell>
          <cell r="CR55" t="e">
            <v>#N/A</v>
          </cell>
          <cell r="CS55" t="e">
            <v>#N/A</v>
          </cell>
          <cell r="CT55" t="e">
            <v>#N/A</v>
          </cell>
          <cell r="CU55" t="e">
            <v>#N/A</v>
          </cell>
          <cell r="CV55" t="e">
            <v>#N/A</v>
          </cell>
          <cell r="DP55" t="str">
            <v>German Cesar Montero Gutierrez</v>
          </cell>
          <cell r="DR55" t="str">
            <v>Julio C. Cumana Marval</v>
          </cell>
          <cell r="DS55" t="str">
            <v>Arturo Alejandro Urcid Saldaña F-450733</v>
          </cell>
          <cell r="DT55" t="str">
            <v>José Guadalupe López Hernández F-242353</v>
          </cell>
          <cell r="DV55" t="str">
            <v>Julio C. Cumala Marval</v>
          </cell>
          <cell r="DW55" t="str">
            <v>Arturo Alejandro Urcid Saldaña F-450733</v>
          </cell>
          <cell r="DX55" t="str">
            <v>José Guadalupe López Hernández F-242353</v>
          </cell>
          <cell r="DY55" t="str">
            <v>Julio C. Cumana Marval</v>
          </cell>
          <cell r="DZ55" t="str">
            <v>Arturo Alejandro Urcid Saldaña F-450733</v>
          </cell>
        </row>
        <row r="56">
          <cell r="A56">
            <v>40</v>
          </cell>
          <cell r="B56" t="str">
            <v>ZI-1</v>
          </cell>
          <cell r="C56">
            <v>761</v>
          </cell>
          <cell r="D56" t="str">
            <v>COYULA 1024</v>
          </cell>
          <cell r="E56" t="str">
            <v>COYULA 1024</v>
          </cell>
          <cell r="F56" t="str">
            <v>COYULA 1004</v>
          </cell>
          <cell r="G56" t="str">
            <v>COYULA 1011</v>
          </cell>
          <cell r="H56">
            <v>2.3199999999999998</v>
          </cell>
          <cell r="J56" t="str">
            <v>pndnt.</v>
          </cell>
          <cell r="S56" t="str">
            <v>Suministro, Instalacion y prueba de medio arbol de valvulas de 2 7/8" y 5,000 psi</v>
          </cell>
          <cell r="T56" t="str">
            <v>pndnt.</v>
          </cell>
          <cell r="U56" t="str">
            <v>PENDIENTE</v>
          </cell>
          <cell r="V56" t="str">
            <v>ADICIONAL</v>
          </cell>
          <cell r="W56" t="str">
            <v>P</v>
          </cell>
          <cell r="X56">
            <v>0</v>
          </cell>
          <cell r="Y56" t="e">
            <v>#N/A</v>
          </cell>
          <cell r="Z56" t="e">
            <v>#N/A</v>
          </cell>
          <cell r="AB56" t="e">
            <v>#N/A</v>
          </cell>
          <cell r="AC56" t="e">
            <v>#N/A</v>
          </cell>
          <cell r="AD56" t="e">
            <v>#N/A</v>
          </cell>
          <cell r="AE56">
            <v>72876.22</v>
          </cell>
          <cell r="AF56">
            <v>3822.89</v>
          </cell>
          <cell r="AG56">
            <v>1</v>
          </cell>
          <cell r="AH56">
            <v>1</v>
          </cell>
          <cell r="AI56">
            <v>72876.22</v>
          </cell>
          <cell r="AJ56" t="str">
            <v>NA</v>
          </cell>
          <cell r="AL56">
            <v>3822.89</v>
          </cell>
          <cell r="AM56" t="str">
            <v>NA</v>
          </cell>
          <cell r="AR56" t="str">
            <v>Venustiano Carranza, Pue.</v>
          </cell>
          <cell r="AW56" t="e">
            <v>#N/A</v>
          </cell>
          <cell r="AX56" t="e">
            <v>#N/A</v>
          </cell>
          <cell r="AY56" t="e">
            <v>#N/A</v>
          </cell>
          <cell r="AZ56" t="e">
            <v>#N/A</v>
          </cell>
          <cell r="BY56" t="e">
            <v>#N/A</v>
          </cell>
          <cell r="BZ56" t="e">
            <v>#N/A</v>
          </cell>
          <cell r="CA56" t="e">
            <v>#N/A</v>
          </cell>
          <cell r="CB56" t="e">
            <v>#N/A</v>
          </cell>
          <cell r="CC56" t="e">
            <v>#N/A</v>
          </cell>
          <cell r="CD56" t="e">
            <v>#N/A</v>
          </cell>
          <cell r="CE56" t="e">
            <v>#N/A</v>
          </cell>
          <cell r="CF56" t="e">
            <v>#N/A</v>
          </cell>
          <cell r="CG56" t="e">
            <v>#N/A</v>
          </cell>
          <cell r="CH56" t="e">
            <v>#N/A</v>
          </cell>
          <cell r="CI56" t="e">
            <v>#N/A</v>
          </cell>
          <cell r="CJ56" t="e">
            <v>#N/A</v>
          </cell>
          <cell r="CK56" t="e">
            <v>#N/A</v>
          </cell>
          <cell r="CL56" t="e">
            <v>#N/A</v>
          </cell>
          <cell r="CM56" t="e">
            <v>#N/A</v>
          </cell>
          <cell r="CN56" t="e">
            <v>#N/A</v>
          </cell>
          <cell r="CO56" t="e">
            <v>#N/A</v>
          </cell>
          <cell r="CP56" t="e">
            <v>#N/A</v>
          </cell>
          <cell r="CQ56" t="e">
            <v>#N/A</v>
          </cell>
          <cell r="CR56" t="e">
            <v>#N/A</v>
          </cell>
          <cell r="CS56" t="e">
            <v>#N/A</v>
          </cell>
          <cell r="CT56" t="e">
            <v>#N/A</v>
          </cell>
          <cell r="CU56" t="e">
            <v>#N/A</v>
          </cell>
          <cell r="CV56" t="e">
            <v>#N/A</v>
          </cell>
          <cell r="DP56" t="str">
            <v>Erick Lobato Resendiz</v>
          </cell>
          <cell r="DR56" t="str">
            <v>Julio C. Cumana Marval</v>
          </cell>
          <cell r="DS56" t="str">
            <v>Arturo Alejandro Urcid Saldaña F-450733</v>
          </cell>
          <cell r="DT56" t="str">
            <v>José Guadalupe López Hernández F-242353</v>
          </cell>
          <cell r="DV56" t="str">
            <v>Julio C. Cumala Marval</v>
          </cell>
          <cell r="DW56" t="str">
            <v>Arturo Alejandro Urcid Saldaña F-450733</v>
          </cell>
          <cell r="DX56" t="str">
            <v>José Guadalupe López Hernández F-242353</v>
          </cell>
          <cell r="DY56" t="str">
            <v>Julio C. Cumana Marval</v>
          </cell>
          <cell r="DZ56" t="str">
            <v>Arturo Alejandro Urcid Saldaña F-450733</v>
          </cell>
        </row>
        <row r="57">
          <cell r="A57">
            <v>41</v>
          </cell>
          <cell r="B57" t="str">
            <v>ZI-2</v>
          </cell>
          <cell r="C57">
            <v>762</v>
          </cell>
          <cell r="D57" t="str">
            <v>Z.I</v>
          </cell>
          <cell r="E57" t="str">
            <v>SOLEDAD 509</v>
          </cell>
          <cell r="F57" t="str">
            <v>Z.I</v>
          </cell>
          <cell r="G57" t="str">
            <v>SOLEDAD 519</v>
          </cell>
          <cell r="H57">
            <v>2.3199999999999998</v>
          </cell>
          <cell r="J57" t="str">
            <v>0016</v>
          </cell>
          <cell r="L57" t="str">
            <v>0007 / 11-09</v>
          </cell>
          <cell r="N57">
            <v>40141</v>
          </cell>
          <cell r="O57">
            <v>40148</v>
          </cell>
          <cell r="P57">
            <v>0.375</v>
          </cell>
          <cell r="Q57">
            <v>40147.5</v>
          </cell>
          <cell r="R57">
            <v>40147.666666666664</v>
          </cell>
          <cell r="S57" t="str">
            <v>Suministro, Instalacion y prueba de medio arbol de valvulas de 2 7/8" y 5,000 psi</v>
          </cell>
          <cell r="T57" t="str">
            <v>ARCHIVADA</v>
          </cell>
          <cell r="U57" t="str">
            <v>TERMINADO</v>
          </cell>
          <cell r="V57" t="str">
            <v>ADICIONAL</v>
          </cell>
          <cell r="W57" t="str">
            <v>P</v>
          </cell>
          <cell r="X57" t="e">
            <v>#REF!</v>
          </cell>
          <cell r="Y57" t="e">
            <v>#N/A</v>
          </cell>
          <cell r="Z57" t="e">
            <v>#REF!</v>
          </cell>
          <cell r="AB57" t="e">
            <v>#REF!</v>
          </cell>
          <cell r="AC57" t="e">
            <v>#REF!</v>
          </cell>
          <cell r="AD57" t="e">
            <v>#REF!</v>
          </cell>
          <cell r="AE57">
            <v>72876.22</v>
          </cell>
          <cell r="AF57">
            <v>3822.89</v>
          </cell>
          <cell r="AG57">
            <v>1</v>
          </cell>
          <cell r="AH57">
            <v>1</v>
          </cell>
          <cell r="AI57">
            <v>72876.22</v>
          </cell>
          <cell r="AJ57" t="str">
            <v>PAGADA</v>
          </cell>
          <cell r="AK57">
            <v>6</v>
          </cell>
          <cell r="AL57">
            <v>3822.89</v>
          </cell>
          <cell r="AM57" t="str">
            <v>PAGADA</v>
          </cell>
          <cell r="AN57" t="str">
            <v>6A</v>
          </cell>
          <cell r="AO57">
            <v>13586</v>
          </cell>
          <cell r="AP57">
            <v>13605</v>
          </cell>
          <cell r="AR57" t="str">
            <v>Temapache, Veracruz.</v>
          </cell>
          <cell r="DP57" t="str">
            <v>Erick Lobato Resendiz</v>
          </cell>
          <cell r="DR57" t="str">
            <v>Angel Guerra Chirinos</v>
          </cell>
          <cell r="DS57" t="str">
            <v>Arturo Alejandro Urcid Saldaña F-450733</v>
          </cell>
          <cell r="DT57" t="str">
            <v>José Guadalupe López Hernández F-242353</v>
          </cell>
          <cell r="DV57" t="str">
            <v>Angel Guerra Chirinos</v>
          </cell>
          <cell r="DW57" t="str">
            <v>Arturo Alejandro Urcid Saldaña F-450733</v>
          </cell>
          <cell r="DX57" t="str">
            <v>José Guadalupe López Hernández F-242353</v>
          </cell>
          <cell r="DY57" t="str">
            <v>Angel Guerra Chirinos</v>
          </cell>
          <cell r="DZ57" t="str">
            <v>Arturo Alejandro Urcid Saldaña F-450733</v>
          </cell>
        </row>
        <row r="58">
          <cell r="A58">
            <v>42</v>
          </cell>
          <cell r="B58" t="str">
            <v>ZI-2</v>
          </cell>
          <cell r="C58">
            <v>762</v>
          </cell>
          <cell r="D58" t="str">
            <v>Z.I</v>
          </cell>
          <cell r="E58" t="str">
            <v>SOLEDAD 509</v>
          </cell>
          <cell r="F58" t="str">
            <v>Z.I</v>
          </cell>
          <cell r="G58" t="str">
            <v>SOLEDAD 519</v>
          </cell>
          <cell r="H58">
            <v>2.1</v>
          </cell>
          <cell r="J58" t="str">
            <v>0005</v>
          </cell>
          <cell r="L58" t="str">
            <v>0004/09-09</v>
          </cell>
          <cell r="N58" t="str">
            <v>19/19/09</v>
          </cell>
          <cell r="O58">
            <v>40166</v>
          </cell>
          <cell r="P58">
            <v>0.375</v>
          </cell>
          <cell r="Q58">
            <v>40165.291666666664</v>
          </cell>
          <cell r="R58">
            <v>40165.5625</v>
          </cell>
          <cell r="S58" t="str">
            <v>Registro sónico de cementación y de densidad variable</v>
          </cell>
          <cell r="T58" t="str">
            <v>ARCHIVADA</v>
          </cell>
          <cell r="U58" t="str">
            <v>PENDIENTE</v>
          </cell>
          <cell r="V58" t="str">
            <v>ADICIONAL</v>
          </cell>
          <cell r="W58" t="str">
            <v>P</v>
          </cell>
          <cell r="X58" t="e">
            <v>#REF!</v>
          </cell>
          <cell r="Y58" t="e">
            <v>#N/A</v>
          </cell>
          <cell r="Z58" t="e">
            <v>#REF!</v>
          </cell>
          <cell r="AB58" t="e">
            <v>#REF!</v>
          </cell>
          <cell r="AC58" t="e">
            <v>#REF!</v>
          </cell>
          <cell r="AD58" t="e">
            <v>#REF!</v>
          </cell>
          <cell r="AE58">
            <v>14473.43</v>
          </cell>
          <cell r="AF58">
            <v>17605.86</v>
          </cell>
          <cell r="AG58">
            <v>1</v>
          </cell>
          <cell r="AH58">
            <v>1</v>
          </cell>
          <cell r="AI58">
            <v>14473.43</v>
          </cell>
          <cell r="AJ58" t="str">
            <v>PAGADA</v>
          </cell>
          <cell r="AK58">
            <v>6</v>
          </cell>
          <cell r="AL58">
            <v>17605.86</v>
          </cell>
          <cell r="AM58" t="str">
            <v>PAGADA</v>
          </cell>
          <cell r="AN58" t="str">
            <v>6A</v>
          </cell>
          <cell r="AO58">
            <v>13586</v>
          </cell>
          <cell r="AP58">
            <v>13605</v>
          </cell>
          <cell r="AR58" t="str">
            <v>Temapache, Veracruz.</v>
          </cell>
          <cell r="DP58" t="str">
            <v>Erick Lobato Resendiz</v>
          </cell>
          <cell r="DR58" t="str">
            <v>Angel Guerra Chirinos</v>
          </cell>
          <cell r="DS58" t="str">
            <v>Arturo Alejandro Urcid Saldaña F-450733</v>
          </cell>
          <cell r="DT58" t="str">
            <v>José Guadalupe López Hernández F-242353</v>
          </cell>
          <cell r="DV58" t="str">
            <v>Angel Guerra Chirinos</v>
          </cell>
          <cell r="DW58" t="str">
            <v>Arturo Alejandro Urcid Saldaña F-450733</v>
          </cell>
          <cell r="DX58" t="str">
            <v>José Guadalupe López Hernández F-242353</v>
          </cell>
          <cell r="DY58" t="str">
            <v>Angel Guerra Chirinos</v>
          </cell>
          <cell r="DZ58" t="str">
            <v>Arturo Alejandro Urcid Saldaña F-450733</v>
          </cell>
        </row>
        <row r="59">
          <cell r="A59">
            <v>43</v>
          </cell>
          <cell r="B59" t="str">
            <v>ZI-2</v>
          </cell>
          <cell r="C59">
            <v>762</v>
          </cell>
          <cell r="D59" t="str">
            <v>SOLEDAD 509</v>
          </cell>
          <cell r="E59" t="str">
            <v>SOLEDAD 509</v>
          </cell>
          <cell r="F59" t="str">
            <v>SOLEDAD 519</v>
          </cell>
          <cell r="G59" t="str">
            <v>SOLEDAD 418</v>
          </cell>
          <cell r="H59">
            <v>2.1</v>
          </cell>
          <cell r="S59" t="str">
            <v>Registro sónico de cementación y de densidad variable</v>
          </cell>
          <cell r="U59" t="str">
            <v>TERMINADO</v>
          </cell>
          <cell r="V59" t="str">
            <v>ADICIONAL</v>
          </cell>
          <cell r="W59" t="str">
            <v>P</v>
          </cell>
          <cell r="X59">
            <v>0</v>
          </cell>
          <cell r="Y59" t="e">
            <v>#N/A</v>
          </cell>
          <cell r="Z59" t="e">
            <v>#N/A</v>
          </cell>
          <cell r="AB59" t="e">
            <v>#N/A</v>
          </cell>
          <cell r="AC59" t="e">
            <v>#N/A</v>
          </cell>
          <cell r="AD59" t="e">
            <v>#N/A</v>
          </cell>
          <cell r="AE59">
            <v>14473.43</v>
          </cell>
          <cell r="AF59">
            <v>17605.86</v>
          </cell>
          <cell r="AG59">
            <v>1</v>
          </cell>
          <cell r="AH59">
            <v>1</v>
          </cell>
          <cell r="AI59">
            <v>14473.43</v>
          </cell>
          <cell r="AJ59" t="str">
            <v>PAGADA</v>
          </cell>
          <cell r="AK59">
            <v>7</v>
          </cell>
          <cell r="AL59">
            <v>17605.86</v>
          </cell>
          <cell r="AM59" t="str">
            <v>PAGADA</v>
          </cell>
          <cell r="AN59" t="str">
            <v>7A</v>
          </cell>
          <cell r="AO59">
            <v>13589</v>
          </cell>
          <cell r="AP59">
            <v>13588</v>
          </cell>
          <cell r="AR59" t="str">
            <v>Temapache, Veracruz.</v>
          </cell>
          <cell r="BY59" t="e">
            <v>#N/A</v>
          </cell>
          <cell r="BZ59" t="e">
            <v>#N/A</v>
          </cell>
          <cell r="CA59" t="e">
            <v>#N/A</v>
          </cell>
          <cell r="CB59" t="e">
            <v>#N/A</v>
          </cell>
          <cell r="CC59" t="e">
            <v>#N/A</v>
          </cell>
          <cell r="CD59" t="e">
            <v>#N/A</v>
          </cell>
          <cell r="CE59" t="e">
            <v>#N/A</v>
          </cell>
          <cell r="CF59" t="e">
            <v>#N/A</v>
          </cell>
          <cell r="CG59" t="e">
            <v>#N/A</v>
          </cell>
          <cell r="CH59" t="e">
            <v>#N/A</v>
          </cell>
          <cell r="CI59" t="e">
            <v>#N/A</v>
          </cell>
          <cell r="CJ59" t="e">
            <v>#N/A</v>
          </cell>
          <cell r="CK59" t="e">
            <v>#N/A</v>
          </cell>
          <cell r="CL59" t="e">
            <v>#N/A</v>
          </cell>
          <cell r="CM59" t="e">
            <v>#N/A</v>
          </cell>
          <cell r="CN59" t="e">
            <v>#N/A</v>
          </cell>
          <cell r="CO59" t="e">
            <v>#N/A</v>
          </cell>
          <cell r="CP59" t="e">
            <v>#N/A</v>
          </cell>
          <cell r="CQ59" t="e">
            <v>#N/A</v>
          </cell>
          <cell r="CR59" t="e">
            <v>#N/A</v>
          </cell>
          <cell r="CS59" t="e">
            <v>#N/A</v>
          </cell>
          <cell r="CT59" t="e">
            <v>#N/A</v>
          </cell>
          <cell r="CU59" t="e">
            <v>#N/A</v>
          </cell>
          <cell r="CV59" t="e">
            <v>#N/A</v>
          </cell>
          <cell r="DP59" t="str">
            <v>Erick Lobato Resendiz</v>
          </cell>
          <cell r="DR59" t="str">
            <v>Angel Guerra Chirinos</v>
          </cell>
          <cell r="DS59" t="str">
            <v>Arturo Alejandro Urcid Saldaña F-450733</v>
          </cell>
          <cell r="DT59" t="str">
            <v>José Guadalupe López Hernández F-242353</v>
          </cell>
          <cell r="DV59" t="str">
            <v>Angel Guerra Chirinos</v>
          </cell>
          <cell r="DW59" t="str">
            <v>Arturo Alejandro Urcid Saldaña F-450733</v>
          </cell>
          <cell r="DX59" t="str">
            <v>José Guadalupe López Hernández F-242353</v>
          </cell>
          <cell r="DY59" t="str">
            <v>Angel Guerra Chirinos</v>
          </cell>
          <cell r="DZ59" t="str">
            <v>Arturo Alejandro Urcid Saldaña F-450733</v>
          </cell>
        </row>
        <row r="60">
          <cell r="A60">
            <v>44</v>
          </cell>
          <cell r="B60" t="str">
            <v>ZI-2</v>
          </cell>
          <cell r="C60">
            <v>762</v>
          </cell>
          <cell r="D60" t="str">
            <v>SOLEDAD 509</v>
          </cell>
          <cell r="E60" t="str">
            <v>SOLEDAD 509</v>
          </cell>
          <cell r="F60" t="str">
            <v>SOLEDAD 519</v>
          </cell>
          <cell r="G60" t="str">
            <v>SOLEDAD 418</v>
          </cell>
          <cell r="H60">
            <v>2.3199999999999998</v>
          </cell>
          <cell r="J60" t="str">
            <v>0017</v>
          </cell>
          <cell r="L60" t="str">
            <v>0008 / 11-09</v>
          </cell>
          <cell r="N60">
            <v>40141</v>
          </cell>
          <cell r="O60">
            <v>40148</v>
          </cell>
          <cell r="P60">
            <v>0.375</v>
          </cell>
          <cell r="Q60">
            <v>40147.5</v>
          </cell>
          <cell r="R60">
            <v>40147.666666666664</v>
          </cell>
          <cell r="S60" t="str">
            <v>Suministro, Instalacion y prueba de medio arbol de valvulas de 2 7/8" y 5,000 psi</v>
          </cell>
          <cell r="T60" t="str">
            <v>ARCHIVADA</v>
          </cell>
          <cell r="U60" t="str">
            <v>TERMINADO</v>
          </cell>
          <cell r="V60" t="str">
            <v>ADICIONAL</v>
          </cell>
          <cell r="W60" t="str">
            <v>P</v>
          </cell>
          <cell r="X60">
            <v>0.16666666666424135</v>
          </cell>
          <cell r="Y60" t="e">
            <v>#N/A</v>
          </cell>
          <cell r="Z60" t="e">
            <v>#N/A</v>
          </cell>
          <cell r="AB60" t="e">
            <v>#N/A</v>
          </cell>
          <cell r="AC60" t="e">
            <v>#N/A</v>
          </cell>
          <cell r="AD60" t="e">
            <v>#N/A</v>
          </cell>
          <cell r="AE60">
            <v>72876.22</v>
          </cell>
          <cell r="AF60">
            <v>3822.89</v>
          </cell>
          <cell r="AG60">
            <v>1</v>
          </cell>
          <cell r="AH60">
            <v>1</v>
          </cell>
          <cell r="AI60">
            <v>72876.22</v>
          </cell>
          <cell r="AJ60" t="str">
            <v>PAGADA</v>
          </cell>
          <cell r="AK60">
            <v>7</v>
          </cell>
          <cell r="AL60">
            <v>3822.89</v>
          </cell>
          <cell r="AM60" t="str">
            <v>PAGADA</v>
          </cell>
          <cell r="AN60" t="str">
            <v>7A</v>
          </cell>
          <cell r="AO60">
            <v>13589</v>
          </cell>
          <cell r="AP60">
            <v>13588</v>
          </cell>
          <cell r="AR60" t="str">
            <v>Temapache, Veracruz.</v>
          </cell>
          <cell r="BY60" t="e">
            <v>#N/A</v>
          </cell>
          <cell r="BZ60" t="e">
            <v>#N/A</v>
          </cell>
          <cell r="CA60" t="e">
            <v>#N/A</v>
          </cell>
          <cell r="CB60" t="e">
            <v>#N/A</v>
          </cell>
          <cell r="CC60" t="e">
            <v>#N/A</v>
          </cell>
          <cell r="CD60" t="e">
            <v>#N/A</v>
          </cell>
          <cell r="CE60" t="e">
            <v>#N/A</v>
          </cell>
          <cell r="CF60" t="e">
            <v>#N/A</v>
          </cell>
          <cell r="CG60" t="e">
            <v>#N/A</v>
          </cell>
          <cell r="CH60" t="e">
            <v>#N/A</v>
          </cell>
          <cell r="CI60" t="e">
            <v>#N/A</v>
          </cell>
          <cell r="CJ60" t="e">
            <v>#N/A</v>
          </cell>
          <cell r="CK60" t="e">
            <v>#N/A</v>
          </cell>
          <cell r="CL60" t="e">
            <v>#N/A</v>
          </cell>
          <cell r="CM60" t="e">
            <v>#N/A</v>
          </cell>
          <cell r="CN60" t="e">
            <v>#N/A</v>
          </cell>
          <cell r="CO60" t="e">
            <v>#N/A</v>
          </cell>
          <cell r="CP60" t="e">
            <v>#N/A</v>
          </cell>
          <cell r="CQ60" t="e">
            <v>#N/A</v>
          </cell>
          <cell r="CR60" t="e">
            <v>#N/A</v>
          </cell>
          <cell r="CS60" t="e">
            <v>#N/A</v>
          </cell>
          <cell r="CT60" t="e">
            <v>#N/A</v>
          </cell>
          <cell r="CU60" t="e">
            <v>#N/A</v>
          </cell>
          <cell r="CV60" t="e">
            <v>#N/A</v>
          </cell>
          <cell r="DP60" t="str">
            <v>Erick Lobato Resendiz</v>
          </cell>
          <cell r="DR60" t="str">
            <v>Angel Guerra Chirinos</v>
          </cell>
          <cell r="DS60" t="str">
            <v>Arturo Alejandro Urcid Saldaña F-450733</v>
          </cell>
          <cell r="DT60" t="str">
            <v>José Guadalupe López Hernández F-242353</v>
          </cell>
          <cell r="DV60" t="str">
            <v>Angel Guerra Chirinos</v>
          </cell>
          <cell r="DW60" t="str">
            <v>Arturo Alejandro Urcid Saldaña F-450733</v>
          </cell>
          <cell r="DX60" t="str">
            <v>José Guadalupe López Hernández F-242353</v>
          </cell>
          <cell r="DY60" t="str">
            <v>Angel Guerra Chirinos</v>
          </cell>
          <cell r="DZ60" t="str">
            <v>Arturo Alejandro Urcid Saldaña F-450733</v>
          </cell>
        </row>
        <row r="61">
          <cell r="A61">
            <v>45</v>
          </cell>
          <cell r="B61" t="str">
            <v>ZI-3</v>
          </cell>
          <cell r="C61">
            <v>763</v>
          </cell>
          <cell r="D61" t="str">
            <v>Z.I</v>
          </cell>
          <cell r="E61" t="str">
            <v>SOLEDAD 676</v>
          </cell>
          <cell r="F61" t="str">
            <v>Z.I</v>
          </cell>
          <cell r="G61" t="str">
            <v>SOLEDAD 676</v>
          </cell>
          <cell r="H61">
            <v>1.2</v>
          </cell>
          <cell r="J61" t="str">
            <v>0018</v>
          </cell>
          <cell r="L61" t="str">
            <v>0001/12-09</v>
          </cell>
          <cell r="N61">
            <v>40151</v>
          </cell>
          <cell r="O61">
            <v>40194</v>
          </cell>
          <cell r="P61">
            <v>0.375</v>
          </cell>
          <cell r="Q61">
            <v>40178.333333333336</v>
          </cell>
          <cell r="R61">
            <v>40193.5</v>
          </cell>
          <cell r="S61" t="str">
            <v>Pozo vertical tipo II a 2,000 metros verticales, tubería de explotación de  5½”.</v>
          </cell>
          <cell r="T61" t="str">
            <v>ARCHIVADA</v>
          </cell>
          <cell r="U61" t="str">
            <v>PERFORADO</v>
          </cell>
          <cell r="V61" t="str">
            <v>PERFORACIÓN</v>
          </cell>
          <cell r="W61" t="str">
            <v>P</v>
          </cell>
          <cell r="X61">
            <v>15.166666666664241</v>
          </cell>
          <cell r="Y61">
            <v>12</v>
          </cell>
          <cell r="Z61">
            <v>3.17</v>
          </cell>
          <cell r="AB61" t="str">
            <v>Penalizados</v>
          </cell>
          <cell r="AC61">
            <v>3.17</v>
          </cell>
          <cell r="AD61">
            <v>45965</v>
          </cell>
          <cell r="AE61">
            <v>483885.08</v>
          </cell>
          <cell r="AF61">
            <v>1924403.12</v>
          </cell>
          <cell r="AG61">
            <v>1</v>
          </cell>
          <cell r="AH61">
            <v>1</v>
          </cell>
          <cell r="AI61">
            <v>483885.08</v>
          </cell>
          <cell r="AJ61" t="str">
            <v>EN GENERACION DE COPADE</v>
          </cell>
          <cell r="AK61">
            <v>15</v>
          </cell>
          <cell r="AL61">
            <v>1924403.12</v>
          </cell>
          <cell r="AM61" t="str">
            <v>EN GENERACION DE COPADE</v>
          </cell>
          <cell r="AN61" t="str">
            <v>15A</v>
          </cell>
          <cell r="AO61">
            <v>14937</v>
          </cell>
          <cell r="AP61">
            <v>14937</v>
          </cell>
          <cell r="AR61" t="str">
            <v>Temapache, Veracruz.</v>
          </cell>
          <cell r="AT61" t="str">
            <v>2.10</v>
          </cell>
          <cell r="AU61" t="str">
            <v>2.10</v>
          </cell>
          <cell r="AV61">
            <v>2.12</v>
          </cell>
          <cell r="AW61">
            <v>0</v>
          </cell>
          <cell r="AX61">
            <v>-40</v>
          </cell>
          <cell r="AY61">
            <v>45</v>
          </cell>
          <cell r="AZ61">
            <v>-575</v>
          </cell>
          <cell r="BG61">
            <v>110</v>
          </cell>
          <cell r="BH61">
            <v>10.75</v>
          </cell>
          <cell r="BI61" t="str">
            <v>J-55</v>
          </cell>
          <cell r="BJ61" t="str">
            <v>40.5</v>
          </cell>
          <cell r="BK61" t="str">
            <v>BCN</v>
          </cell>
          <cell r="BL61">
            <v>107</v>
          </cell>
          <cell r="BM61">
            <v>505</v>
          </cell>
          <cell r="BN61">
            <v>7.625</v>
          </cell>
          <cell r="BO61" t="str">
            <v>J-55</v>
          </cell>
          <cell r="BP61" t="str">
            <v>26.4</v>
          </cell>
          <cell r="BQ61" t="str">
            <v>BCN</v>
          </cell>
          <cell r="BR61">
            <v>500</v>
          </cell>
          <cell r="BS61">
            <v>1430</v>
          </cell>
          <cell r="BT61" t="str">
            <v>5 ½</v>
          </cell>
          <cell r="BU61" t="str">
            <v>N-80</v>
          </cell>
          <cell r="BV61">
            <v>17</v>
          </cell>
          <cell r="BW61" t="str">
            <v>PREMIUM</v>
          </cell>
          <cell r="BX61">
            <v>1423</v>
          </cell>
          <cell r="BY61">
            <v>0</v>
          </cell>
          <cell r="BZ61">
            <v>0</v>
          </cell>
          <cell r="CA61">
            <v>0</v>
          </cell>
          <cell r="CB61">
            <v>0</v>
          </cell>
          <cell r="CC61">
            <v>0</v>
          </cell>
          <cell r="CD61" t="str">
            <v>--</v>
          </cell>
          <cell r="CE61">
            <v>150</v>
          </cell>
          <cell r="CF61" t="str">
            <v>10 ¾</v>
          </cell>
          <cell r="CG61" t="str">
            <v>J-55</v>
          </cell>
          <cell r="CH61" t="str">
            <v>40.5</v>
          </cell>
          <cell r="CI61" t="str">
            <v>BCN</v>
          </cell>
          <cell r="CJ61" t="str">
            <v>--</v>
          </cell>
          <cell r="CK61">
            <v>500</v>
          </cell>
          <cell r="CL61">
            <v>7.625</v>
          </cell>
          <cell r="CM61" t="str">
            <v>J-55</v>
          </cell>
          <cell r="CN61" t="str">
            <v>26.4</v>
          </cell>
          <cell r="CO61" t="str">
            <v>BCN</v>
          </cell>
          <cell r="CP61" t="str">
            <v>--</v>
          </cell>
          <cell r="CQ61">
            <v>2000</v>
          </cell>
          <cell r="CR61" t="str">
            <v>5 ½</v>
          </cell>
          <cell r="CS61" t="str">
            <v>N-80</v>
          </cell>
          <cell r="CT61">
            <v>17</v>
          </cell>
          <cell r="CU61" t="str">
            <v>PREMIUM</v>
          </cell>
          <cell r="CV61" t="str">
            <v>--</v>
          </cell>
          <cell r="DP61" t="str">
            <v>Erick Lobato Resendiz</v>
          </cell>
          <cell r="DR61" t="str">
            <v>Julio C. Cumana Marval</v>
          </cell>
          <cell r="DS61" t="str">
            <v>Arturo Alejandro Urcid Saldaña F-450733</v>
          </cell>
          <cell r="DT61" t="str">
            <v>José Guadalupe López Hernández F-242353</v>
          </cell>
          <cell r="DV61" t="str">
            <v>Julio C. Cumala Marval</v>
          </cell>
          <cell r="DW61" t="str">
            <v>Arturo Alejandro Urcid Saldaña F-450733</v>
          </cell>
          <cell r="DX61" t="str">
            <v>José Guadalupe López Hernández F-242353</v>
          </cell>
          <cell r="DY61" t="str">
            <v>Julio C. Cumana Marval</v>
          </cell>
          <cell r="DZ61" t="str">
            <v>Arturo Alejandro Urcid Saldaña F-450733</v>
          </cell>
        </row>
        <row r="62">
          <cell r="A62">
            <v>46</v>
          </cell>
          <cell r="B62" t="str">
            <v>ZI-3</v>
          </cell>
          <cell r="C62">
            <v>763</v>
          </cell>
          <cell r="D62" t="str">
            <v>Z.I</v>
          </cell>
          <cell r="E62" t="str">
            <v>SOLEDAD 676</v>
          </cell>
          <cell r="F62" t="str">
            <v>Z.I</v>
          </cell>
          <cell r="G62" t="str">
            <v>SOLEDAD 676</v>
          </cell>
          <cell r="H62">
            <v>2.1</v>
          </cell>
          <cell r="J62" t="str">
            <v>0019</v>
          </cell>
          <cell r="L62" t="str">
            <v>0002/12-09</v>
          </cell>
          <cell r="N62">
            <v>40151</v>
          </cell>
          <cell r="O62">
            <v>40202</v>
          </cell>
          <cell r="P62">
            <v>0.375</v>
          </cell>
          <cell r="Q62">
            <v>40201.666666666664</v>
          </cell>
          <cell r="R62">
            <v>40201.9375</v>
          </cell>
          <cell r="S62" t="str">
            <v>Registro sónico de cementación y de densidad variable</v>
          </cell>
          <cell r="T62" t="str">
            <v>ARCHIVADA</v>
          </cell>
          <cell r="U62" t="str">
            <v>PENDIENTE</v>
          </cell>
          <cell r="V62" t="str">
            <v>ADICIONAL</v>
          </cell>
          <cell r="W62" t="str">
            <v>P</v>
          </cell>
          <cell r="X62">
            <v>0.27083333333575865</v>
          </cell>
          <cell r="Y62" t="e">
            <v>#N/A</v>
          </cell>
          <cell r="Z62" t="e">
            <v>#N/A</v>
          </cell>
          <cell r="AB62" t="e">
            <v>#N/A</v>
          </cell>
          <cell r="AC62" t="e">
            <v>#N/A</v>
          </cell>
          <cell r="AD62" t="e">
            <v>#N/A</v>
          </cell>
          <cell r="AE62">
            <v>14473.43</v>
          </cell>
          <cell r="AF62">
            <v>17605.86</v>
          </cell>
          <cell r="AG62">
            <v>1</v>
          </cell>
          <cell r="AH62">
            <v>1</v>
          </cell>
          <cell r="AI62">
            <v>14473.43</v>
          </cell>
          <cell r="AJ62" t="str">
            <v>NA</v>
          </cell>
          <cell r="AL62">
            <v>17605.86</v>
          </cell>
          <cell r="AM62" t="str">
            <v>NA</v>
          </cell>
          <cell r="AR62" t="str">
            <v>Temapache, Veracruz.</v>
          </cell>
          <cell r="BY62" t="e">
            <v>#N/A</v>
          </cell>
          <cell r="BZ62" t="e">
            <v>#N/A</v>
          </cell>
          <cell r="CA62" t="e">
            <v>#N/A</v>
          </cell>
          <cell r="CB62" t="e">
            <v>#N/A</v>
          </cell>
          <cell r="CC62" t="e">
            <v>#N/A</v>
          </cell>
          <cell r="CD62" t="e">
            <v>#N/A</v>
          </cell>
          <cell r="CE62" t="e">
            <v>#N/A</v>
          </cell>
          <cell r="CF62" t="e">
            <v>#N/A</v>
          </cell>
          <cell r="CG62" t="e">
            <v>#N/A</v>
          </cell>
          <cell r="CH62" t="e">
            <v>#N/A</v>
          </cell>
          <cell r="CI62" t="e">
            <v>#N/A</v>
          </cell>
          <cell r="CJ62" t="e">
            <v>#N/A</v>
          </cell>
          <cell r="CK62" t="e">
            <v>#N/A</v>
          </cell>
          <cell r="CL62" t="e">
            <v>#N/A</v>
          </cell>
          <cell r="CM62" t="e">
            <v>#N/A</v>
          </cell>
          <cell r="CN62" t="e">
            <v>#N/A</v>
          </cell>
          <cell r="CO62" t="e">
            <v>#N/A</v>
          </cell>
          <cell r="CP62" t="e">
            <v>#N/A</v>
          </cell>
          <cell r="CQ62" t="e">
            <v>#N/A</v>
          </cell>
          <cell r="CR62" t="e">
            <v>#N/A</v>
          </cell>
          <cell r="CS62" t="e">
            <v>#N/A</v>
          </cell>
          <cell r="CT62" t="e">
            <v>#N/A</v>
          </cell>
          <cell r="CU62" t="e">
            <v>#N/A</v>
          </cell>
          <cell r="CV62" t="e">
            <v>#N/A</v>
          </cell>
          <cell r="DP62" t="str">
            <v>Erick Lobato Resendiz</v>
          </cell>
          <cell r="DR62" t="str">
            <v>Julio C. Cumana Marval</v>
          </cell>
          <cell r="DS62" t="str">
            <v>Arturo Alejandro Urcid Saldaña F-450733</v>
          </cell>
          <cell r="DT62" t="str">
            <v>José Guadalupe López Hernández F-242353</v>
          </cell>
          <cell r="DV62" t="str">
            <v>Julio C. Cumala Marval</v>
          </cell>
          <cell r="DW62" t="str">
            <v>Arturo Alejandro Urcid Saldaña F-450733</v>
          </cell>
          <cell r="DX62" t="str">
            <v>José Guadalupe López Hernández F-242353</v>
          </cell>
          <cell r="DY62" t="str">
            <v>Julio C. Cumana Marval</v>
          </cell>
          <cell r="DZ62" t="str">
            <v>Arturo Alejandro Urcid Saldaña F-450733</v>
          </cell>
        </row>
        <row r="63">
          <cell r="A63">
            <v>47</v>
          </cell>
          <cell r="B63" t="str">
            <v>ZI-2</v>
          </cell>
          <cell r="C63">
            <v>762</v>
          </cell>
          <cell r="D63" t="str">
            <v>SOLEDAD 539</v>
          </cell>
          <cell r="E63" t="str">
            <v>FURBERO 1073</v>
          </cell>
          <cell r="F63" t="str">
            <v>SOLEDAD 458</v>
          </cell>
          <cell r="G63" t="str">
            <v>FURBERO 1073</v>
          </cell>
          <cell r="H63">
            <v>1.22</v>
          </cell>
          <cell r="J63" t="str">
            <v>0020</v>
          </cell>
          <cell r="L63" t="str">
            <v>0003/12-09</v>
          </cell>
          <cell r="N63">
            <v>40157</v>
          </cell>
          <cell r="O63">
            <v>40166</v>
          </cell>
          <cell r="P63">
            <v>0.375</v>
          </cell>
          <cell r="Q63">
            <v>40157</v>
          </cell>
          <cell r="R63">
            <v>40165.5</v>
          </cell>
          <cell r="S63" t="str">
            <v xml:space="preserve">Movimiento de equipo de perforación entre plataformas </v>
          </cell>
          <cell r="T63" t="str">
            <v>ARCHIVADA</v>
          </cell>
          <cell r="U63" t="str">
            <v>TERMINADO</v>
          </cell>
          <cell r="V63" t="str">
            <v>ADICIONAL</v>
          </cell>
          <cell r="W63" t="str">
            <v>P</v>
          </cell>
          <cell r="X63">
            <v>8.5</v>
          </cell>
          <cell r="Y63" t="e">
            <v>#N/A</v>
          </cell>
          <cell r="Z63" t="e">
            <v>#N/A</v>
          </cell>
          <cell r="AB63" t="e">
            <v>#N/A</v>
          </cell>
          <cell r="AC63" t="e">
            <v>#N/A</v>
          </cell>
          <cell r="AD63" t="e">
            <v>#N/A</v>
          </cell>
          <cell r="AE63">
            <v>28615.27</v>
          </cell>
          <cell r="AF63">
            <v>265135.78000000003</v>
          </cell>
          <cell r="AG63">
            <v>1</v>
          </cell>
          <cell r="AH63">
            <v>1</v>
          </cell>
          <cell r="AI63">
            <v>28615.27</v>
          </cell>
          <cell r="AJ63" t="str">
            <v>PAGADA</v>
          </cell>
          <cell r="AK63">
            <v>11</v>
          </cell>
          <cell r="AL63">
            <v>265135.78000000003</v>
          </cell>
          <cell r="AM63" t="str">
            <v>PAGADA</v>
          </cell>
          <cell r="AN63" t="str">
            <v>11A</v>
          </cell>
          <cell r="AO63">
            <v>14935</v>
          </cell>
          <cell r="AP63">
            <v>14940</v>
          </cell>
          <cell r="AR63" t="str">
            <v>Papantla, Veracruz.</v>
          </cell>
          <cell r="BY63" t="e">
            <v>#N/A</v>
          </cell>
          <cell r="BZ63" t="e">
            <v>#N/A</v>
          </cell>
          <cell r="CA63" t="e">
            <v>#N/A</v>
          </cell>
          <cell r="CB63" t="e">
            <v>#N/A</v>
          </cell>
          <cell r="CC63" t="e">
            <v>#N/A</v>
          </cell>
          <cell r="CD63" t="e">
            <v>#N/A</v>
          </cell>
          <cell r="CE63" t="e">
            <v>#N/A</v>
          </cell>
          <cell r="CF63" t="e">
            <v>#N/A</v>
          </cell>
          <cell r="CG63" t="e">
            <v>#N/A</v>
          </cell>
          <cell r="CH63" t="e">
            <v>#N/A</v>
          </cell>
          <cell r="CI63" t="e">
            <v>#N/A</v>
          </cell>
          <cell r="CJ63" t="e">
            <v>#N/A</v>
          </cell>
          <cell r="CK63" t="e">
            <v>#N/A</v>
          </cell>
          <cell r="CL63" t="e">
            <v>#N/A</v>
          </cell>
          <cell r="CM63" t="e">
            <v>#N/A</v>
          </cell>
          <cell r="CN63" t="e">
            <v>#N/A</v>
          </cell>
          <cell r="CO63" t="e">
            <v>#N/A</v>
          </cell>
          <cell r="CP63" t="e">
            <v>#N/A</v>
          </cell>
          <cell r="CQ63" t="e">
            <v>#N/A</v>
          </cell>
          <cell r="CR63" t="e">
            <v>#N/A</v>
          </cell>
          <cell r="CS63" t="e">
            <v>#N/A</v>
          </cell>
          <cell r="CT63" t="e">
            <v>#N/A</v>
          </cell>
          <cell r="CU63" t="e">
            <v>#N/A</v>
          </cell>
          <cell r="CV63" t="e">
            <v>#N/A</v>
          </cell>
          <cell r="DP63" t="str">
            <v>Erick Lobato Resendiz</v>
          </cell>
          <cell r="DR63" t="str">
            <v>Julio C. Cumana Marval</v>
          </cell>
          <cell r="DS63" t="str">
            <v>Arturo Alejandro Urcid Saldaña F-450733</v>
          </cell>
          <cell r="DT63" t="str">
            <v>Gabriel Armando Martinez Torres F-346444</v>
          </cell>
          <cell r="DV63" t="str">
            <v>Julio C. Cumala Marval</v>
          </cell>
          <cell r="DW63" t="str">
            <v>Arturo Alejandro Urcid Saldaña F-450733</v>
          </cell>
          <cell r="DX63" t="str">
            <v>Gabriel Armando Martinez Torres F-346444</v>
          </cell>
          <cell r="DY63" t="str">
            <v>Julio C. Cumana Marval</v>
          </cell>
          <cell r="DZ63" t="str">
            <v>Arturo Alejandro Urcid Saldaña F-450733</v>
          </cell>
        </row>
        <row r="64">
          <cell r="A64">
            <v>48</v>
          </cell>
          <cell r="B64" t="str">
            <v>ZI-2</v>
          </cell>
          <cell r="C64">
            <v>762</v>
          </cell>
          <cell r="D64" t="str">
            <v>SOLEDAD 539</v>
          </cell>
          <cell r="E64" t="str">
            <v>FURBERO 1073</v>
          </cell>
          <cell r="F64" t="str">
            <v>SOLEDAD 458</v>
          </cell>
          <cell r="G64" t="str">
            <v>FURBERO 1073</v>
          </cell>
          <cell r="H64">
            <v>1.23</v>
          </cell>
          <cell r="J64" t="str">
            <v>0020</v>
          </cell>
          <cell r="L64" t="str">
            <v>0004/12-09</v>
          </cell>
          <cell r="N64">
            <v>40157</v>
          </cell>
          <cell r="O64">
            <v>40166</v>
          </cell>
          <cell r="P64">
            <v>0.375</v>
          </cell>
          <cell r="Q64">
            <v>40157</v>
          </cell>
          <cell r="R64">
            <v>40165.5</v>
          </cell>
          <cell r="S64" t="str">
            <v>Movimiento de equipo de perforación entre plataformas (KM. ADICIONAL A PARTIR DEL KM 61). Equipo de la compañía  tripulado con personal de Contratista.</v>
          </cell>
          <cell r="T64" t="str">
            <v>ARCHIVADA</v>
          </cell>
          <cell r="U64" t="str">
            <v>TERMINADO</v>
          </cell>
          <cell r="V64" t="str">
            <v>ADICIONAL</v>
          </cell>
          <cell r="W64" t="str">
            <v>P</v>
          </cell>
          <cell r="X64">
            <v>8.5</v>
          </cell>
          <cell r="Y64" t="e">
            <v>#N/A</v>
          </cell>
          <cell r="Z64" t="e">
            <v>#N/A</v>
          </cell>
          <cell r="AB64" t="e">
            <v>#N/A</v>
          </cell>
          <cell r="AC64" t="e">
            <v>#N/A</v>
          </cell>
          <cell r="AD64" t="e">
            <v>#N/A</v>
          </cell>
          <cell r="AE64">
            <v>674.58</v>
          </cell>
          <cell r="AF64">
            <v>6250.39</v>
          </cell>
          <cell r="AG64">
            <v>1</v>
          </cell>
          <cell r="AH64">
            <v>33</v>
          </cell>
          <cell r="AI64">
            <v>22261.140000000003</v>
          </cell>
          <cell r="AJ64" t="str">
            <v>PAGADA</v>
          </cell>
          <cell r="AK64">
            <v>11</v>
          </cell>
          <cell r="AL64">
            <v>206262.87000000002</v>
          </cell>
          <cell r="AM64" t="str">
            <v>PAGADA</v>
          </cell>
          <cell r="AN64" t="str">
            <v>11A</v>
          </cell>
          <cell r="AO64">
            <v>14935</v>
          </cell>
          <cell r="AP64">
            <v>14940</v>
          </cell>
          <cell r="AR64" t="str">
            <v>Papantla, Veracruz.</v>
          </cell>
          <cell r="BY64" t="e">
            <v>#N/A</v>
          </cell>
          <cell r="BZ64" t="e">
            <v>#N/A</v>
          </cell>
          <cell r="CA64" t="e">
            <v>#N/A</v>
          </cell>
          <cell r="CB64" t="e">
            <v>#N/A</v>
          </cell>
          <cell r="CC64" t="e">
            <v>#N/A</v>
          </cell>
          <cell r="CD64" t="e">
            <v>#N/A</v>
          </cell>
          <cell r="CE64" t="e">
            <v>#N/A</v>
          </cell>
          <cell r="CF64" t="e">
            <v>#N/A</v>
          </cell>
          <cell r="CG64" t="e">
            <v>#N/A</v>
          </cell>
          <cell r="CH64" t="e">
            <v>#N/A</v>
          </cell>
          <cell r="CI64" t="e">
            <v>#N/A</v>
          </cell>
          <cell r="CJ64" t="e">
            <v>#N/A</v>
          </cell>
          <cell r="CK64" t="e">
            <v>#N/A</v>
          </cell>
          <cell r="CL64" t="e">
            <v>#N/A</v>
          </cell>
          <cell r="CM64" t="e">
            <v>#N/A</v>
          </cell>
          <cell r="CN64" t="e">
            <v>#N/A</v>
          </cell>
          <cell r="CO64" t="e">
            <v>#N/A</v>
          </cell>
          <cell r="CP64" t="e">
            <v>#N/A</v>
          </cell>
          <cell r="CQ64" t="e">
            <v>#N/A</v>
          </cell>
          <cell r="CR64" t="e">
            <v>#N/A</v>
          </cell>
          <cell r="CS64" t="e">
            <v>#N/A</v>
          </cell>
          <cell r="CT64" t="e">
            <v>#N/A</v>
          </cell>
          <cell r="CU64" t="e">
            <v>#N/A</v>
          </cell>
          <cell r="CV64" t="e">
            <v>#N/A</v>
          </cell>
          <cell r="DP64" t="str">
            <v>Erick Lobato Resendiz</v>
          </cell>
          <cell r="DR64" t="str">
            <v>Julio C. Cumana Marval</v>
          </cell>
          <cell r="DS64" t="str">
            <v>Arturo Alejandro Urcid Saldaña F-450733</v>
          </cell>
          <cell r="DT64" t="str">
            <v>Gabriel Armando Martinez Torres F-346444</v>
          </cell>
          <cell r="DV64" t="str">
            <v>Julio C. Cumala Marval</v>
          </cell>
          <cell r="DW64" t="str">
            <v>Arturo Alejandro Urcid Saldaña F-450733</v>
          </cell>
          <cell r="DX64" t="str">
            <v>Gabriel Armando Martinez Torres F-346444</v>
          </cell>
          <cell r="DY64" t="str">
            <v>Julio C. Cumana Marval</v>
          </cell>
          <cell r="DZ64" t="str">
            <v>Arturo Alejandro Urcid Saldaña F-450733</v>
          </cell>
        </row>
        <row r="65">
          <cell r="A65">
            <v>49</v>
          </cell>
          <cell r="B65" t="str">
            <v>ZI-2</v>
          </cell>
          <cell r="C65">
            <v>762</v>
          </cell>
          <cell r="D65" t="str">
            <v>SOLEDAD 539</v>
          </cell>
          <cell r="E65" t="str">
            <v>FURBERO 1073</v>
          </cell>
          <cell r="F65" t="str">
            <v>SOLEDAD 458</v>
          </cell>
          <cell r="G65" t="str">
            <v>FURBERO 1073</v>
          </cell>
          <cell r="H65">
            <v>1.3</v>
          </cell>
          <cell r="J65" t="str">
            <v>0021</v>
          </cell>
          <cell r="L65" t="str">
            <v>0004/12-09</v>
          </cell>
          <cell r="N65">
            <v>40157</v>
          </cell>
          <cell r="Q65">
            <v>40165</v>
          </cell>
          <cell r="R65">
            <v>40195</v>
          </cell>
          <cell r="S65" t="str">
            <v>Pozo direccional "S" tipo III (D400) a 2,000 metros verticales, tubería de explotación de  5½”.</v>
          </cell>
          <cell r="T65" t="str">
            <v>pndnt.</v>
          </cell>
          <cell r="U65" t="str">
            <v>PERFORADO</v>
          </cell>
          <cell r="V65" t="str">
            <v>PERFORACIÓN</v>
          </cell>
          <cell r="W65" t="str">
            <v>P</v>
          </cell>
          <cell r="X65">
            <v>30</v>
          </cell>
          <cell r="Y65">
            <v>12</v>
          </cell>
          <cell r="Z65">
            <v>18</v>
          </cell>
          <cell r="AB65" t="str">
            <v>Penalizados</v>
          </cell>
          <cell r="AC65">
            <v>18</v>
          </cell>
          <cell r="AD65">
            <v>261000</v>
          </cell>
          <cell r="AE65">
            <v>589657</v>
          </cell>
          <cell r="AF65">
            <v>1987400.02</v>
          </cell>
          <cell r="AG65">
            <v>1</v>
          </cell>
          <cell r="AH65">
            <v>1</v>
          </cell>
          <cell r="AI65">
            <v>589657</v>
          </cell>
          <cell r="AJ65" t="str">
            <v>NA</v>
          </cell>
          <cell r="AK65">
            <v>16</v>
          </cell>
          <cell r="AL65">
            <v>1987400.02</v>
          </cell>
          <cell r="AM65" t="str">
            <v>NA</v>
          </cell>
          <cell r="AN65" t="str">
            <v>16-A</v>
          </cell>
          <cell r="AO65">
            <v>14944</v>
          </cell>
          <cell r="AP65">
            <v>14943</v>
          </cell>
          <cell r="AR65" t="str">
            <v>Papantla, Veracruz.</v>
          </cell>
          <cell r="BY65">
            <v>0</v>
          </cell>
          <cell r="BZ65">
            <v>0</v>
          </cell>
          <cell r="CA65">
            <v>0</v>
          </cell>
          <cell r="CB65">
            <v>0</v>
          </cell>
          <cell r="CC65">
            <v>0</v>
          </cell>
          <cell r="CD65" t="str">
            <v>--</v>
          </cell>
          <cell r="CE65">
            <v>150</v>
          </cell>
          <cell r="CF65" t="str">
            <v>10 ¾</v>
          </cell>
          <cell r="CG65" t="str">
            <v>J-55</v>
          </cell>
          <cell r="CH65" t="str">
            <v>32.75</v>
          </cell>
          <cell r="CI65" t="str">
            <v>BCN</v>
          </cell>
          <cell r="CJ65" t="str">
            <v>--</v>
          </cell>
          <cell r="CK65">
            <v>550</v>
          </cell>
          <cell r="CL65">
            <v>7.625</v>
          </cell>
          <cell r="CM65" t="str">
            <v>J-55</v>
          </cell>
          <cell r="CN65" t="str">
            <v>26.4</v>
          </cell>
          <cell r="CO65" t="str">
            <v>BCN</v>
          </cell>
          <cell r="CP65" t="str">
            <v>--</v>
          </cell>
          <cell r="CQ65">
            <v>2054</v>
          </cell>
          <cell r="CR65" t="str">
            <v>5 ½</v>
          </cell>
          <cell r="CS65" t="str">
            <v>N-80</v>
          </cell>
          <cell r="CT65">
            <v>17</v>
          </cell>
          <cell r="CU65" t="str">
            <v>PREMIUM</v>
          </cell>
          <cell r="CV65" t="str">
            <v>--</v>
          </cell>
          <cell r="DP65" t="str">
            <v>Erick Lobato Resendiz</v>
          </cell>
          <cell r="DR65" t="str">
            <v>Julio C. Cumana Marval</v>
          </cell>
          <cell r="DS65" t="str">
            <v>Arturo Alejandro Urcid Saldaña F-450733</v>
          </cell>
          <cell r="DT65" t="str">
            <v>Gabriel Armando Martinez Torres F-346444</v>
          </cell>
          <cell r="DV65" t="str">
            <v>Julio C. Cumala Marval</v>
          </cell>
          <cell r="DW65" t="str">
            <v>Arturo Alejandro Urcid Saldaña F-450733</v>
          </cell>
          <cell r="DX65" t="str">
            <v>Gabriel Armando Martinez Torres F-346444</v>
          </cell>
          <cell r="DY65" t="str">
            <v>Julio C. Cumana Marval</v>
          </cell>
          <cell r="DZ65" t="str">
            <v>Arturo Alejandro Urcid Saldaña F-450733</v>
          </cell>
        </row>
        <row r="66">
          <cell r="A66">
            <v>50</v>
          </cell>
          <cell r="B66" t="str">
            <v>ZI-2</v>
          </cell>
          <cell r="C66">
            <v>762</v>
          </cell>
          <cell r="D66" t="str">
            <v>SOLEDAD 539</v>
          </cell>
          <cell r="E66" t="str">
            <v>FURBERO 1073</v>
          </cell>
          <cell r="F66" t="str">
            <v>SOLEDAD 458</v>
          </cell>
          <cell r="G66" t="str">
            <v>FURBERO 1073</v>
          </cell>
          <cell r="H66">
            <v>2.1</v>
          </cell>
          <cell r="J66" t="str">
            <v>0022</v>
          </cell>
          <cell r="L66" t="str">
            <v>0005/12-09</v>
          </cell>
          <cell r="N66">
            <v>40157</v>
          </cell>
          <cell r="S66" t="str">
            <v>Registro sónico de cementación y de densidad variable</v>
          </cell>
          <cell r="T66" t="str">
            <v>ARCHIVADA</v>
          </cell>
          <cell r="U66" t="str">
            <v>PENDIENTE</v>
          </cell>
          <cell r="V66" t="str">
            <v>ADICIONAL</v>
          </cell>
          <cell r="W66" t="str">
            <v>P</v>
          </cell>
          <cell r="X66">
            <v>0</v>
          </cell>
          <cell r="Y66" t="e">
            <v>#N/A</v>
          </cell>
          <cell r="Z66" t="e">
            <v>#N/A</v>
          </cell>
          <cell r="AB66" t="e">
            <v>#N/A</v>
          </cell>
          <cell r="AC66" t="e">
            <v>#N/A</v>
          </cell>
          <cell r="AD66" t="e">
            <v>#N/A</v>
          </cell>
          <cell r="AE66">
            <v>14473.43</v>
          </cell>
          <cell r="AF66">
            <v>17605.86</v>
          </cell>
          <cell r="AG66">
            <v>1</v>
          </cell>
          <cell r="AH66">
            <v>1</v>
          </cell>
          <cell r="AI66">
            <v>14473.43</v>
          </cell>
          <cell r="AJ66" t="str">
            <v>NA</v>
          </cell>
          <cell r="AL66">
            <v>17605.86</v>
          </cell>
          <cell r="AM66" t="str">
            <v>NA</v>
          </cell>
          <cell r="AR66" t="str">
            <v>Papantla, Veracruz.</v>
          </cell>
          <cell r="BY66" t="e">
            <v>#N/A</v>
          </cell>
          <cell r="BZ66" t="e">
            <v>#N/A</v>
          </cell>
          <cell r="CA66" t="e">
            <v>#N/A</v>
          </cell>
          <cell r="CB66" t="e">
            <v>#N/A</v>
          </cell>
          <cell r="CC66" t="e">
            <v>#N/A</v>
          </cell>
          <cell r="CD66" t="e">
            <v>#N/A</v>
          </cell>
          <cell r="CE66" t="e">
            <v>#N/A</v>
          </cell>
          <cell r="CF66" t="e">
            <v>#N/A</v>
          </cell>
          <cell r="CG66" t="e">
            <v>#N/A</v>
          </cell>
          <cell r="CH66" t="e">
            <v>#N/A</v>
          </cell>
          <cell r="CI66" t="e">
            <v>#N/A</v>
          </cell>
          <cell r="CJ66" t="e">
            <v>#N/A</v>
          </cell>
          <cell r="CK66" t="e">
            <v>#N/A</v>
          </cell>
          <cell r="CL66" t="e">
            <v>#N/A</v>
          </cell>
          <cell r="CM66" t="e">
            <v>#N/A</v>
          </cell>
          <cell r="CN66" t="e">
            <v>#N/A</v>
          </cell>
          <cell r="CO66" t="e">
            <v>#N/A</v>
          </cell>
          <cell r="CP66" t="e">
            <v>#N/A</v>
          </cell>
          <cell r="CQ66" t="e">
            <v>#N/A</v>
          </cell>
          <cell r="CR66" t="e">
            <v>#N/A</v>
          </cell>
          <cell r="CS66" t="e">
            <v>#N/A</v>
          </cell>
          <cell r="CT66" t="e">
            <v>#N/A</v>
          </cell>
          <cell r="CU66" t="e">
            <v>#N/A</v>
          </cell>
          <cell r="CV66" t="e">
            <v>#N/A</v>
          </cell>
          <cell r="DP66" t="str">
            <v>Erick Lobato Resendiz</v>
          </cell>
          <cell r="DR66" t="str">
            <v>Julio C. Cumana Marval</v>
          </cell>
          <cell r="DS66" t="str">
            <v>Arturo Alejandro Urcid Saldaña F-450733</v>
          </cell>
          <cell r="DT66" t="str">
            <v>Gabriel Armando Martinez Torres F-346444</v>
          </cell>
          <cell r="DV66" t="str">
            <v>Julio C. Cumala Marval</v>
          </cell>
          <cell r="DW66" t="str">
            <v>Arturo Alejandro Urcid Saldaña F-450733</v>
          </cell>
          <cell r="DX66" t="str">
            <v>Gabriel Armando Martinez Torres F-346444</v>
          </cell>
          <cell r="DY66" t="str">
            <v>Julio C. Cumana Marval</v>
          </cell>
          <cell r="DZ66" t="str">
            <v>Arturo Alejandro Urcid Saldaña F-450733</v>
          </cell>
        </row>
        <row r="67">
          <cell r="A67">
            <v>51</v>
          </cell>
          <cell r="B67" t="str">
            <v>ZI-2</v>
          </cell>
          <cell r="C67">
            <v>762</v>
          </cell>
          <cell r="D67" t="str">
            <v>SOLEDAD 539</v>
          </cell>
          <cell r="E67" t="str">
            <v>FURBERO 1073</v>
          </cell>
          <cell r="F67" t="str">
            <v>SOLEDAD 458</v>
          </cell>
          <cell r="G67" t="str">
            <v>FURBERO 1073</v>
          </cell>
          <cell r="H67">
            <v>2.3199999999999998</v>
          </cell>
          <cell r="J67" t="str">
            <v>pndnt.</v>
          </cell>
          <cell r="S67" t="str">
            <v>Suministro, Instalacion y prueba de medio arbol de valvulas de 2 7/8" y 5,000 psi</v>
          </cell>
          <cell r="T67" t="str">
            <v>pndnt.</v>
          </cell>
          <cell r="U67" t="str">
            <v>PENDIENTE</v>
          </cell>
          <cell r="V67" t="str">
            <v>ADICIONAL</v>
          </cell>
          <cell r="W67" t="str">
            <v>P</v>
          </cell>
          <cell r="X67">
            <v>0</v>
          </cell>
          <cell r="Y67" t="e">
            <v>#N/A</v>
          </cell>
          <cell r="Z67" t="e">
            <v>#N/A</v>
          </cell>
          <cell r="AB67" t="e">
            <v>#N/A</v>
          </cell>
          <cell r="AC67" t="e">
            <v>#N/A</v>
          </cell>
          <cell r="AD67" t="e">
            <v>#N/A</v>
          </cell>
          <cell r="AE67">
            <v>72876.22</v>
          </cell>
          <cell r="AF67">
            <v>3822.89</v>
          </cell>
          <cell r="AG67">
            <v>1</v>
          </cell>
          <cell r="AH67">
            <v>1</v>
          </cell>
          <cell r="AI67">
            <v>72876.22</v>
          </cell>
          <cell r="AJ67" t="str">
            <v>NA</v>
          </cell>
          <cell r="AL67">
            <v>3822.89</v>
          </cell>
          <cell r="AM67" t="str">
            <v>NA</v>
          </cell>
          <cell r="AR67" t="str">
            <v>Papantla, Veracruz.</v>
          </cell>
          <cell r="BY67" t="e">
            <v>#N/A</v>
          </cell>
          <cell r="BZ67" t="e">
            <v>#N/A</v>
          </cell>
          <cell r="CA67" t="e">
            <v>#N/A</v>
          </cell>
          <cell r="CB67" t="e">
            <v>#N/A</v>
          </cell>
          <cell r="CC67" t="e">
            <v>#N/A</v>
          </cell>
          <cell r="CD67" t="e">
            <v>#N/A</v>
          </cell>
          <cell r="CE67" t="e">
            <v>#N/A</v>
          </cell>
          <cell r="CF67" t="e">
            <v>#N/A</v>
          </cell>
          <cell r="CG67" t="e">
            <v>#N/A</v>
          </cell>
          <cell r="CH67" t="e">
            <v>#N/A</v>
          </cell>
          <cell r="CI67" t="e">
            <v>#N/A</v>
          </cell>
          <cell r="CJ67" t="e">
            <v>#N/A</v>
          </cell>
          <cell r="CK67" t="e">
            <v>#N/A</v>
          </cell>
          <cell r="CL67" t="e">
            <v>#N/A</v>
          </cell>
          <cell r="CM67" t="e">
            <v>#N/A</v>
          </cell>
          <cell r="CN67" t="e">
            <v>#N/A</v>
          </cell>
          <cell r="CO67" t="e">
            <v>#N/A</v>
          </cell>
          <cell r="CP67" t="e">
            <v>#N/A</v>
          </cell>
          <cell r="CQ67" t="e">
            <v>#N/A</v>
          </cell>
          <cell r="CR67" t="e">
            <v>#N/A</v>
          </cell>
          <cell r="CS67" t="e">
            <v>#N/A</v>
          </cell>
          <cell r="CT67" t="e">
            <v>#N/A</v>
          </cell>
          <cell r="CU67" t="e">
            <v>#N/A</v>
          </cell>
          <cell r="CV67" t="e">
            <v>#N/A</v>
          </cell>
          <cell r="DP67" t="str">
            <v>Erick Lobato Resendiz</v>
          </cell>
          <cell r="DR67" t="str">
            <v>Julio C. Cumana Marval</v>
          </cell>
          <cell r="DS67" t="str">
            <v>Arturo Alejandro Urcid Saldaña F-450733</v>
          </cell>
          <cell r="DT67" t="str">
            <v>Gabriel Armando Martinez Torres F-346444</v>
          </cell>
          <cell r="DV67" t="str">
            <v>Julio C. Cumala Marval</v>
          </cell>
          <cell r="DW67" t="str">
            <v>Arturo Alejandro Urcid Saldaña F-450733</v>
          </cell>
          <cell r="DX67" t="str">
            <v>Gabriel Armando Martinez Torres F-346444</v>
          </cell>
          <cell r="DY67" t="str">
            <v>Julio C. Cumana Marval</v>
          </cell>
          <cell r="DZ67" t="str">
            <v>Arturo Alejandro Urcid Saldaña F-450733</v>
          </cell>
        </row>
        <row r="68">
          <cell r="A68">
            <v>52</v>
          </cell>
          <cell r="B68" t="str">
            <v>ZI-2</v>
          </cell>
          <cell r="C68">
            <v>762</v>
          </cell>
          <cell r="D68" t="str">
            <v>COYULA 1024</v>
          </cell>
          <cell r="E68" t="str">
            <v>COYULA 1024</v>
          </cell>
          <cell r="F68" t="str">
            <v>SOLEDAD 458</v>
          </cell>
          <cell r="G68" t="str">
            <v>COYULA 1026</v>
          </cell>
          <cell r="H68" t="str">
            <v>1.20</v>
          </cell>
          <cell r="J68" t="str">
            <v>0023</v>
          </cell>
          <cell r="L68" t="str">
            <v>0006/12-09</v>
          </cell>
          <cell r="N68">
            <v>40176</v>
          </cell>
          <cell r="S68" t="str">
            <v xml:space="preserve">Movimiento FRONTAL de equipo de perforación entre conductores de una plataforma </v>
          </cell>
          <cell r="T68" t="str">
            <v>ARCHIVADA</v>
          </cell>
          <cell r="U68" t="str">
            <v>TERMINADO</v>
          </cell>
          <cell r="V68" t="str">
            <v>ADICIONAL</v>
          </cell>
          <cell r="W68" t="str">
            <v>P</v>
          </cell>
          <cell r="X68">
            <v>0</v>
          </cell>
          <cell r="Y68" t="e">
            <v>#N/A</v>
          </cell>
          <cell r="Z68" t="e">
            <v>#N/A</v>
          </cell>
          <cell r="AB68" t="e">
            <v>#N/A</v>
          </cell>
          <cell r="AC68" t="e">
            <v>#N/A</v>
          </cell>
          <cell r="AD68" t="e">
            <v>#N/A</v>
          </cell>
          <cell r="AE68">
            <v>14286.95</v>
          </cell>
          <cell r="AF68">
            <v>117581.05</v>
          </cell>
          <cell r="AG68">
            <v>1</v>
          </cell>
          <cell r="AH68">
            <v>1</v>
          </cell>
          <cell r="AI68">
            <v>14286.95</v>
          </cell>
          <cell r="AJ68" t="str">
            <v>NA</v>
          </cell>
          <cell r="AL68">
            <v>117581.05</v>
          </cell>
          <cell r="AM68" t="str">
            <v>NA</v>
          </cell>
          <cell r="AR68" t="str">
            <v>Papantla, Veracruz.</v>
          </cell>
          <cell r="BY68" t="e">
            <v>#N/A</v>
          </cell>
          <cell r="BZ68" t="e">
            <v>#N/A</v>
          </cell>
          <cell r="CA68" t="e">
            <v>#N/A</v>
          </cell>
          <cell r="CB68" t="e">
            <v>#N/A</v>
          </cell>
          <cell r="CC68" t="e">
            <v>#N/A</v>
          </cell>
          <cell r="CD68" t="e">
            <v>#N/A</v>
          </cell>
          <cell r="CE68" t="e">
            <v>#N/A</v>
          </cell>
          <cell r="CF68" t="e">
            <v>#N/A</v>
          </cell>
          <cell r="CG68" t="e">
            <v>#N/A</v>
          </cell>
          <cell r="CH68" t="e">
            <v>#N/A</v>
          </cell>
          <cell r="CI68" t="e">
            <v>#N/A</v>
          </cell>
          <cell r="CJ68" t="e">
            <v>#N/A</v>
          </cell>
          <cell r="CK68" t="e">
            <v>#N/A</v>
          </cell>
          <cell r="CL68" t="e">
            <v>#N/A</v>
          </cell>
          <cell r="CM68" t="e">
            <v>#N/A</v>
          </cell>
          <cell r="CN68" t="e">
            <v>#N/A</v>
          </cell>
          <cell r="CO68" t="e">
            <v>#N/A</v>
          </cell>
          <cell r="CP68" t="e">
            <v>#N/A</v>
          </cell>
          <cell r="CQ68" t="e">
            <v>#N/A</v>
          </cell>
          <cell r="CR68" t="e">
            <v>#N/A</v>
          </cell>
          <cell r="CS68" t="e">
            <v>#N/A</v>
          </cell>
          <cell r="CT68" t="e">
            <v>#N/A</v>
          </cell>
          <cell r="CU68" t="e">
            <v>#N/A</v>
          </cell>
          <cell r="CV68" t="e">
            <v>#N/A</v>
          </cell>
          <cell r="DP68" t="str">
            <v>Erick Lobato Resendiz</v>
          </cell>
          <cell r="DR68" t="str">
            <v>Julio C. Cumana Marval</v>
          </cell>
          <cell r="DS68" t="str">
            <v>Arturo Alejandro Urcid Saldaña F-450733</v>
          </cell>
          <cell r="DT68" t="str">
            <v>Gabriel Armando Martinez Torres F-346444</v>
          </cell>
          <cell r="DV68" t="str">
            <v>Julio C. Cumala Marval</v>
          </cell>
          <cell r="DW68" t="str">
            <v>Arturo Alejandro Urcid Saldaña F-450733</v>
          </cell>
          <cell r="DX68" t="str">
            <v>Gabriel Armando Martinez Torres F-346444</v>
          </cell>
          <cell r="DY68" t="str">
            <v>Julio C. Cumana Marval</v>
          </cell>
          <cell r="DZ68" t="str">
            <v>Arturo Alejandro Urcid Saldaña F-450733</v>
          </cell>
        </row>
        <row r="69">
          <cell r="A69">
            <v>53</v>
          </cell>
          <cell r="B69" t="str">
            <v>ZI-2</v>
          </cell>
          <cell r="C69">
            <v>762</v>
          </cell>
          <cell r="D69" t="str">
            <v>COYULA 1024</v>
          </cell>
          <cell r="E69" t="str">
            <v>COYULA 1024</v>
          </cell>
          <cell r="F69" t="str">
            <v>SOLEDAD 458</v>
          </cell>
          <cell r="G69" t="str">
            <v>COYULA 1026</v>
          </cell>
          <cell r="H69">
            <v>1.3</v>
          </cell>
          <cell r="J69" t="str">
            <v>0024</v>
          </cell>
          <cell r="L69" t="str">
            <v>0007/12-09</v>
          </cell>
          <cell r="N69">
            <v>40176</v>
          </cell>
          <cell r="Q69">
            <v>40186</v>
          </cell>
          <cell r="R69">
            <v>40207</v>
          </cell>
          <cell r="S69" t="str">
            <v>Pozo direccional "S" tipo III (D400) a 2,000 metros verticales, tubería de explotación de  5½”.</v>
          </cell>
          <cell r="T69" t="str">
            <v>ARCHIVADA</v>
          </cell>
          <cell r="U69" t="str">
            <v>PERFORADO</v>
          </cell>
          <cell r="V69" t="str">
            <v>PERFORACIÓN</v>
          </cell>
          <cell r="W69" t="str">
            <v>P</v>
          </cell>
          <cell r="X69">
            <v>21</v>
          </cell>
          <cell r="Y69">
            <v>12</v>
          </cell>
          <cell r="Z69">
            <v>9</v>
          </cell>
          <cell r="AB69" t="str">
            <v>Penalizados</v>
          </cell>
          <cell r="AC69">
            <v>9</v>
          </cell>
          <cell r="AD69">
            <v>130500</v>
          </cell>
          <cell r="AE69">
            <v>589657</v>
          </cell>
          <cell r="AF69">
            <v>1987400.02</v>
          </cell>
          <cell r="AG69">
            <v>1</v>
          </cell>
          <cell r="AH69">
            <v>1</v>
          </cell>
          <cell r="AI69">
            <v>589657</v>
          </cell>
          <cell r="AJ69" t="str">
            <v>EN GENERACION DE COPADE</v>
          </cell>
          <cell r="AK69">
            <v>18</v>
          </cell>
          <cell r="AL69">
            <v>1987400.02</v>
          </cell>
          <cell r="AM69" t="str">
            <v>EN GENERACION DE COPADE</v>
          </cell>
          <cell r="AN69" t="str">
            <v>18-A</v>
          </cell>
          <cell r="AO69">
            <v>14941</v>
          </cell>
          <cell r="AP69">
            <v>14942</v>
          </cell>
          <cell r="AR69" t="str">
            <v>Papantla, Veracruz.</v>
          </cell>
          <cell r="BY69">
            <v>0</v>
          </cell>
          <cell r="BZ69">
            <v>0</v>
          </cell>
          <cell r="CA69">
            <v>0</v>
          </cell>
          <cell r="CB69">
            <v>0</v>
          </cell>
          <cell r="CC69">
            <v>0</v>
          </cell>
          <cell r="CD69" t="str">
            <v>--</v>
          </cell>
          <cell r="CE69">
            <v>150</v>
          </cell>
          <cell r="CF69" t="str">
            <v>10 ¾</v>
          </cell>
          <cell r="CG69" t="str">
            <v>J-55</v>
          </cell>
          <cell r="CH69" t="str">
            <v>32.75</v>
          </cell>
          <cell r="CI69" t="str">
            <v>BCN</v>
          </cell>
          <cell r="CJ69" t="str">
            <v>--</v>
          </cell>
          <cell r="CK69">
            <v>550</v>
          </cell>
          <cell r="CL69">
            <v>7.625</v>
          </cell>
          <cell r="CM69" t="str">
            <v>J-55</v>
          </cell>
          <cell r="CN69" t="str">
            <v>26.4</v>
          </cell>
          <cell r="CO69" t="str">
            <v>BCN</v>
          </cell>
          <cell r="CP69" t="str">
            <v>--</v>
          </cell>
          <cell r="CQ69">
            <v>2054</v>
          </cell>
          <cell r="CR69" t="str">
            <v>5 ½</v>
          </cell>
          <cell r="CS69" t="str">
            <v>N-80</v>
          </cell>
          <cell r="CT69">
            <v>17</v>
          </cell>
          <cell r="CU69" t="str">
            <v>PREMIUM</v>
          </cell>
          <cell r="CV69" t="str">
            <v>--</v>
          </cell>
          <cell r="DP69" t="str">
            <v>David E. Blacio Cedillo</v>
          </cell>
          <cell r="DR69" t="str">
            <v>Jose Juan Villegas Lozano</v>
          </cell>
          <cell r="DS69" t="str">
            <v>Arturo Alejandro Urcid Saldaña F-450733</v>
          </cell>
          <cell r="DT69" t="str">
            <v>José Guadalupe López Hernández F-242353</v>
          </cell>
          <cell r="DV69" t="str">
            <v>Julio C. Cumala Marval</v>
          </cell>
          <cell r="DW69" t="str">
            <v>Arturo Alejandro Urcid Saldaña F-450733</v>
          </cell>
          <cell r="DX69" t="str">
            <v>Gabriel Armando Martinez Torres F-346444</v>
          </cell>
          <cell r="DY69" t="str">
            <v>Jose Juan Villegas Lozano</v>
          </cell>
          <cell r="DZ69" t="str">
            <v>Arturo Alejandro Urcid Saldaña F-450733</v>
          </cell>
        </row>
        <row r="70">
          <cell r="A70">
            <v>54</v>
          </cell>
          <cell r="B70" t="str">
            <v>ZI-2</v>
          </cell>
          <cell r="C70">
            <v>762</v>
          </cell>
          <cell r="D70" t="str">
            <v>COYULA 1024</v>
          </cell>
          <cell r="E70" t="str">
            <v>COYULA 1024</v>
          </cell>
          <cell r="F70" t="str">
            <v>SOLEDAD 458</v>
          </cell>
          <cell r="G70" t="str">
            <v>COYULA 1026</v>
          </cell>
          <cell r="H70" t="str">
            <v>2.10</v>
          </cell>
          <cell r="J70" t="str">
            <v>0024</v>
          </cell>
          <cell r="L70" t="str">
            <v>0007/12-09</v>
          </cell>
          <cell r="N70">
            <v>40176</v>
          </cell>
          <cell r="S70" t="str">
            <v>Profundización o recorte de etapa vertical, rango de 17 1/2” a 9 1/2”</v>
          </cell>
          <cell r="T70" t="str">
            <v>ARCHIVADA</v>
          </cell>
          <cell r="U70" t="str">
            <v>TERMINADO</v>
          </cell>
          <cell r="V70" t="str">
            <v>ADICIONAL</v>
          </cell>
          <cell r="W70" t="str">
            <v>P</v>
          </cell>
          <cell r="X70">
            <v>0</v>
          </cell>
          <cell r="Y70" t="e">
            <v>#N/A</v>
          </cell>
          <cell r="Z70" t="e">
            <v>#N/A</v>
          </cell>
          <cell r="AB70" t="e">
            <v>#N/A</v>
          </cell>
          <cell r="AC70" t="e">
            <v>#N/A</v>
          </cell>
          <cell r="AD70" t="e">
            <v>#N/A</v>
          </cell>
          <cell r="AE70">
            <v>22.76</v>
          </cell>
          <cell r="AF70">
            <v>132.94999999999999</v>
          </cell>
          <cell r="AG70">
            <v>1</v>
          </cell>
          <cell r="AH70">
            <v>-97</v>
          </cell>
          <cell r="AI70">
            <v>-2207.7200000000003</v>
          </cell>
          <cell r="AJ70" t="str">
            <v>EN GENERACION DE COPADE</v>
          </cell>
          <cell r="AK70">
            <v>18</v>
          </cell>
          <cell r="AL70">
            <v>-12896.15</v>
          </cell>
          <cell r="AM70" t="str">
            <v>EN GENERACION DE COPADE</v>
          </cell>
          <cell r="AN70" t="str">
            <v>18-A</v>
          </cell>
          <cell r="AR70" t="str">
            <v>Papantla, Veracruz.</v>
          </cell>
          <cell r="BY70" t="e">
            <v>#N/A</v>
          </cell>
          <cell r="BZ70" t="e">
            <v>#N/A</v>
          </cell>
          <cell r="CA70" t="e">
            <v>#N/A</v>
          </cell>
          <cell r="CB70" t="e">
            <v>#N/A</v>
          </cell>
          <cell r="CC70" t="e">
            <v>#N/A</v>
          </cell>
          <cell r="CD70" t="e">
            <v>#N/A</v>
          </cell>
          <cell r="CE70" t="e">
            <v>#N/A</v>
          </cell>
          <cell r="CF70" t="e">
            <v>#N/A</v>
          </cell>
          <cell r="CG70" t="e">
            <v>#N/A</v>
          </cell>
          <cell r="CH70" t="e">
            <v>#N/A</v>
          </cell>
          <cell r="CI70" t="e">
            <v>#N/A</v>
          </cell>
          <cell r="CJ70" t="e">
            <v>#N/A</v>
          </cell>
          <cell r="CK70" t="e">
            <v>#N/A</v>
          </cell>
          <cell r="CL70" t="e">
            <v>#N/A</v>
          </cell>
          <cell r="CM70" t="e">
            <v>#N/A</v>
          </cell>
          <cell r="CN70" t="e">
            <v>#N/A</v>
          </cell>
          <cell r="CO70" t="e">
            <v>#N/A</v>
          </cell>
          <cell r="CP70" t="e">
            <v>#N/A</v>
          </cell>
          <cell r="CQ70" t="e">
            <v>#N/A</v>
          </cell>
          <cell r="CR70" t="e">
            <v>#N/A</v>
          </cell>
          <cell r="CS70" t="e">
            <v>#N/A</v>
          </cell>
          <cell r="CT70" t="e">
            <v>#N/A</v>
          </cell>
          <cell r="CU70" t="e">
            <v>#N/A</v>
          </cell>
          <cell r="CV70" t="e">
            <v>#N/A</v>
          </cell>
          <cell r="DP70" t="str">
            <v>David E. Blacio Cedillo</v>
          </cell>
          <cell r="DR70" t="str">
            <v>Jose Juan Villegas Lozano</v>
          </cell>
          <cell r="DS70" t="str">
            <v>Arturo Alejandro Urcid Saldaña F-450733</v>
          </cell>
          <cell r="DT70" t="str">
            <v>José Guadalupe López Hernández F-242353</v>
          </cell>
          <cell r="DV70" t="str">
            <v>Julio C. Cumala Marval</v>
          </cell>
          <cell r="DW70" t="str">
            <v>Arturo Alejandro Urcid Saldaña F-450733</v>
          </cell>
          <cell r="DX70" t="str">
            <v>Gabriel Armando Martinez Torres F-346444</v>
          </cell>
          <cell r="DY70" t="str">
            <v>Jose Juan Villegas Lozano</v>
          </cell>
          <cell r="DZ70" t="str">
            <v>Arturo Alejandro Urcid Saldaña F-450733</v>
          </cell>
        </row>
        <row r="71">
          <cell r="A71">
            <v>55</v>
          </cell>
          <cell r="B71" t="str">
            <v>ZI-2</v>
          </cell>
          <cell r="C71">
            <v>762</v>
          </cell>
          <cell r="D71" t="str">
            <v>COYULA 1024</v>
          </cell>
          <cell r="E71" t="str">
            <v>COYULA 1024</v>
          </cell>
          <cell r="F71" t="str">
            <v>SOLEDAD 458</v>
          </cell>
          <cell r="G71" t="str">
            <v>COYULA 1026</v>
          </cell>
          <cell r="H71">
            <v>2.11</v>
          </cell>
          <cell r="J71" t="str">
            <v>0024</v>
          </cell>
          <cell r="L71" t="str">
            <v>0007/12-09</v>
          </cell>
          <cell r="N71">
            <v>40176</v>
          </cell>
          <cell r="S71" t="str">
            <v>Profundización o recorte de etapa direccional, rango de 17 1/2” a 9 1/2”</v>
          </cell>
          <cell r="T71" t="str">
            <v>ARCHIVADA</v>
          </cell>
          <cell r="U71" t="str">
            <v>TERMINADO</v>
          </cell>
          <cell r="V71" t="str">
            <v>ADICIONAL</v>
          </cell>
          <cell r="W71" t="str">
            <v>P</v>
          </cell>
          <cell r="X71">
            <v>0</v>
          </cell>
          <cell r="Y71" t="e">
            <v>#N/A</v>
          </cell>
          <cell r="Z71" t="e">
            <v>#N/A</v>
          </cell>
          <cell r="AB71" t="e">
            <v>#N/A</v>
          </cell>
          <cell r="AC71" t="e">
            <v>#N/A</v>
          </cell>
          <cell r="AD71" t="e">
            <v>#N/A</v>
          </cell>
          <cell r="AE71">
            <v>25.42</v>
          </cell>
          <cell r="AF71">
            <v>92.64</v>
          </cell>
          <cell r="AG71">
            <v>1</v>
          </cell>
          <cell r="AH71">
            <v>54</v>
          </cell>
          <cell r="AI71">
            <v>1372.68</v>
          </cell>
          <cell r="AJ71" t="str">
            <v>EN GENERACION DE COPADE</v>
          </cell>
          <cell r="AK71">
            <v>18</v>
          </cell>
          <cell r="AL71">
            <v>5002.5600000000004</v>
          </cell>
          <cell r="AM71" t="str">
            <v>EN GENERACION DE COPADE</v>
          </cell>
          <cell r="AN71" t="str">
            <v>18-A</v>
          </cell>
          <cell r="AR71" t="str">
            <v>Papantla, Veracruz.</v>
          </cell>
          <cell r="BY71" t="e">
            <v>#N/A</v>
          </cell>
          <cell r="BZ71" t="e">
            <v>#N/A</v>
          </cell>
          <cell r="CA71" t="e">
            <v>#N/A</v>
          </cell>
          <cell r="CB71" t="e">
            <v>#N/A</v>
          </cell>
          <cell r="CC71" t="e">
            <v>#N/A</v>
          </cell>
          <cell r="CD71" t="e">
            <v>#N/A</v>
          </cell>
          <cell r="CE71" t="e">
            <v>#N/A</v>
          </cell>
          <cell r="CF71" t="e">
            <v>#N/A</v>
          </cell>
          <cell r="CG71" t="e">
            <v>#N/A</v>
          </cell>
          <cell r="CH71" t="e">
            <v>#N/A</v>
          </cell>
          <cell r="CI71" t="e">
            <v>#N/A</v>
          </cell>
          <cell r="CJ71" t="e">
            <v>#N/A</v>
          </cell>
          <cell r="CK71" t="e">
            <v>#N/A</v>
          </cell>
          <cell r="CL71" t="e">
            <v>#N/A</v>
          </cell>
          <cell r="CM71" t="e">
            <v>#N/A</v>
          </cell>
          <cell r="CN71" t="e">
            <v>#N/A</v>
          </cell>
          <cell r="CO71" t="e">
            <v>#N/A</v>
          </cell>
          <cell r="CP71" t="e">
            <v>#N/A</v>
          </cell>
          <cell r="CQ71" t="e">
            <v>#N/A</v>
          </cell>
          <cell r="CR71" t="e">
            <v>#N/A</v>
          </cell>
          <cell r="CS71" t="e">
            <v>#N/A</v>
          </cell>
          <cell r="CT71" t="e">
            <v>#N/A</v>
          </cell>
          <cell r="CU71" t="e">
            <v>#N/A</v>
          </cell>
          <cell r="CV71" t="e">
            <v>#N/A</v>
          </cell>
          <cell r="DP71" t="str">
            <v>David E. Blacio Cedillo</v>
          </cell>
          <cell r="DR71" t="str">
            <v>Jose Juan Villegas Lozano</v>
          </cell>
          <cell r="DS71" t="str">
            <v>Arturo Alejandro Urcid Saldaña F-450733</v>
          </cell>
          <cell r="DT71" t="str">
            <v>José Guadalupe López Hernández F-242353</v>
          </cell>
          <cell r="DV71" t="str">
            <v>Julio C. Cumala Marval</v>
          </cell>
          <cell r="DW71" t="str">
            <v>Arturo Alejandro Urcid Saldaña F-450733</v>
          </cell>
          <cell r="DX71" t="str">
            <v>Gabriel Armando Martinez Torres F-346444</v>
          </cell>
          <cell r="DY71" t="str">
            <v>Jose Juan Villegas Lozano</v>
          </cell>
          <cell r="DZ71" t="str">
            <v>Arturo Alejandro Urcid Saldaña F-450733</v>
          </cell>
        </row>
        <row r="72">
          <cell r="A72">
            <v>56</v>
          </cell>
          <cell r="B72" t="str">
            <v>ZI-2</v>
          </cell>
          <cell r="C72">
            <v>762</v>
          </cell>
          <cell r="D72" t="str">
            <v>COYULA 1024</v>
          </cell>
          <cell r="E72" t="str">
            <v>COYULA 1024</v>
          </cell>
          <cell r="F72" t="str">
            <v>SOLEDAD 458</v>
          </cell>
          <cell r="G72" t="str">
            <v>COYULA 1026</v>
          </cell>
          <cell r="H72">
            <v>2.13</v>
          </cell>
          <cell r="J72" t="str">
            <v>0024</v>
          </cell>
          <cell r="L72" t="str">
            <v>0007/12-09</v>
          </cell>
          <cell r="N72">
            <v>40176</v>
          </cell>
          <cell r="S72" t="str">
            <v>Profundización o recorte de etapa direccional, rango de 8 3/4” a 5 7/8”</v>
          </cell>
          <cell r="T72" t="str">
            <v>ARCHIVADA</v>
          </cell>
          <cell r="U72" t="str">
            <v>TERMINADO</v>
          </cell>
          <cell r="V72" t="str">
            <v>ADICIONAL</v>
          </cell>
          <cell r="W72" t="str">
            <v>P</v>
          </cell>
          <cell r="X72">
            <v>0</v>
          </cell>
          <cell r="Y72" t="e">
            <v>#N/A</v>
          </cell>
          <cell r="Z72" t="e">
            <v>#N/A</v>
          </cell>
          <cell r="AB72" t="e">
            <v>#N/A</v>
          </cell>
          <cell r="AC72" t="e">
            <v>#N/A</v>
          </cell>
          <cell r="AD72" t="e">
            <v>#N/A</v>
          </cell>
          <cell r="AE72">
            <v>25.42</v>
          </cell>
          <cell r="AF72">
            <v>92.64</v>
          </cell>
          <cell r="AG72">
            <v>1</v>
          </cell>
          <cell r="AH72">
            <v>24</v>
          </cell>
          <cell r="AI72">
            <v>610.08000000000004</v>
          </cell>
          <cell r="AJ72" t="str">
            <v>EN GENERACION DE COPADE</v>
          </cell>
          <cell r="AK72">
            <v>18</v>
          </cell>
          <cell r="AL72">
            <v>2223.36</v>
          </cell>
          <cell r="AM72" t="str">
            <v>EN GENERACION DE COPADE</v>
          </cell>
          <cell r="AN72" t="str">
            <v>18-A</v>
          </cell>
          <cell r="AR72" t="str">
            <v>Papantla, Veracruz.</v>
          </cell>
          <cell r="BY72" t="e">
            <v>#N/A</v>
          </cell>
          <cell r="BZ72" t="e">
            <v>#N/A</v>
          </cell>
          <cell r="CA72" t="e">
            <v>#N/A</v>
          </cell>
          <cell r="CB72" t="e">
            <v>#N/A</v>
          </cell>
          <cell r="CC72" t="e">
            <v>#N/A</v>
          </cell>
          <cell r="CD72" t="e">
            <v>#N/A</v>
          </cell>
          <cell r="CE72" t="e">
            <v>#N/A</v>
          </cell>
          <cell r="CF72" t="e">
            <v>#N/A</v>
          </cell>
          <cell r="CG72" t="e">
            <v>#N/A</v>
          </cell>
          <cell r="CH72" t="e">
            <v>#N/A</v>
          </cell>
          <cell r="CI72" t="e">
            <v>#N/A</v>
          </cell>
          <cell r="CJ72" t="e">
            <v>#N/A</v>
          </cell>
          <cell r="CK72" t="e">
            <v>#N/A</v>
          </cell>
          <cell r="CL72" t="e">
            <v>#N/A</v>
          </cell>
          <cell r="CM72" t="e">
            <v>#N/A</v>
          </cell>
          <cell r="CN72" t="e">
            <v>#N/A</v>
          </cell>
          <cell r="CO72" t="e">
            <v>#N/A</v>
          </cell>
          <cell r="CP72" t="e">
            <v>#N/A</v>
          </cell>
          <cell r="CQ72" t="e">
            <v>#N/A</v>
          </cell>
          <cell r="CR72" t="e">
            <v>#N/A</v>
          </cell>
          <cell r="CS72" t="e">
            <v>#N/A</v>
          </cell>
          <cell r="CT72" t="e">
            <v>#N/A</v>
          </cell>
          <cell r="CU72" t="e">
            <v>#N/A</v>
          </cell>
          <cell r="CV72" t="e">
            <v>#N/A</v>
          </cell>
          <cell r="DP72" t="str">
            <v>David E. Blacio Cedillo</v>
          </cell>
          <cell r="DR72" t="str">
            <v>Jose Juan Villegas Lozano</v>
          </cell>
          <cell r="DS72" t="str">
            <v>Arturo Alejandro Urcid Saldaña F-450733</v>
          </cell>
          <cell r="DT72" t="str">
            <v>José Guadalupe López Hernández F-242353</v>
          </cell>
          <cell r="DV72" t="str">
            <v>Julio C. Cumala Marval</v>
          </cell>
          <cell r="DW72" t="str">
            <v>Arturo Alejandro Urcid Saldaña F-450733</v>
          </cell>
          <cell r="DX72" t="str">
            <v>Gabriel Armando Martinez Torres F-346444</v>
          </cell>
          <cell r="DY72" t="str">
            <v>Jose Juan Villegas Lozano</v>
          </cell>
          <cell r="DZ72" t="str">
            <v>Arturo Alejandro Urcid Saldaña F-450733</v>
          </cell>
        </row>
        <row r="73">
          <cell r="A73">
            <v>57</v>
          </cell>
          <cell r="B73" t="str">
            <v>ZI-2</v>
          </cell>
          <cell r="C73">
            <v>762</v>
          </cell>
          <cell r="D73" t="str">
            <v>COYULA 1024</v>
          </cell>
          <cell r="E73" t="str">
            <v>COYULA 1024</v>
          </cell>
          <cell r="F73" t="str">
            <v>SOLEDAD 458</v>
          </cell>
          <cell r="G73" t="str">
            <v>COYULA 1026</v>
          </cell>
          <cell r="H73">
            <v>2.1</v>
          </cell>
          <cell r="J73" t="str">
            <v>0025</v>
          </cell>
          <cell r="L73" t="str">
            <v>0008/12-09</v>
          </cell>
          <cell r="N73">
            <v>40176</v>
          </cell>
          <cell r="S73" t="str">
            <v>Registro sónico de cementación y de densidad variable</v>
          </cell>
          <cell r="T73" t="str">
            <v>ARCHIVADA</v>
          </cell>
          <cell r="U73" t="str">
            <v>PENDIENTE</v>
          </cell>
          <cell r="V73" t="str">
            <v>ADICIONAL</v>
          </cell>
          <cell r="W73" t="str">
            <v>P</v>
          </cell>
          <cell r="X73">
            <v>0</v>
          </cell>
          <cell r="Y73" t="e">
            <v>#N/A</v>
          </cell>
          <cell r="Z73" t="e">
            <v>#N/A</v>
          </cell>
          <cell r="AB73" t="e">
            <v>#N/A</v>
          </cell>
          <cell r="AC73" t="e">
            <v>#N/A</v>
          </cell>
          <cell r="AD73" t="e">
            <v>#N/A</v>
          </cell>
          <cell r="AE73">
            <v>14473.43</v>
          </cell>
          <cell r="AF73">
            <v>17605.86</v>
          </cell>
          <cell r="AG73">
            <v>1</v>
          </cell>
          <cell r="AH73">
            <v>1</v>
          </cell>
          <cell r="AI73">
            <v>14473.43</v>
          </cell>
          <cell r="AJ73" t="str">
            <v>NA</v>
          </cell>
          <cell r="AL73">
            <v>17605.86</v>
          </cell>
          <cell r="AM73" t="str">
            <v>NA</v>
          </cell>
          <cell r="AR73" t="str">
            <v>Papantla, Veracruz.</v>
          </cell>
          <cell r="BY73" t="e">
            <v>#N/A</v>
          </cell>
          <cell r="BZ73" t="e">
            <v>#N/A</v>
          </cell>
          <cell r="CA73" t="e">
            <v>#N/A</v>
          </cell>
          <cell r="CB73" t="e">
            <v>#N/A</v>
          </cell>
          <cell r="CC73" t="e">
            <v>#N/A</v>
          </cell>
          <cell r="CD73" t="e">
            <v>#N/A</v>
          </cell>
          <cell r="CE73" t="e">
            <v>#N/A</v>
          </cell>
          <cell r="CF73" t="e">
            <v>#N/A</v>
          </cell>
          <cell r="CG73" t="e">
            <v>#N/A</v>
          </cell>
          <cell r="CH73" t="e">
            <v>#N/A</v>
          </cell>
          <cell r="CI73" t="e">
            <v>#N/A</v>
          </cell>
          <cell r="CJ73" t="e">
            <v>#N/A</v>
          </cell>
          <cell r="CK73" t="e">
            <v>#N/A</v>
          </cell>
          <cell r="CL73" t="e">
            <v>#N/A</v>
          </cell>
          <cell r="CM73" t="e">
            <v>#N/A</v>
          </cell>
          <cell r="CN73" t="e">
            <v>#N/A</v>
          </cell>
          <cell r="CO73" t="e">
            <v>#N/A</v>
          </cell>
          <cell r="CP73" t="e">
            <v>#N/A</v>
          </cell>
          <cell r="CQ73" t="e">
            <v>#N/A</v>
          </cell>
          <cell r="CR73" t="e">
            <v>#N/A</v>
          </cell>
          <cell r="CS73" t="e">
            <v>#N/A</v>
          </cell>
          <cell r="CT73" t="e">
            <v>#N/A</v>
          </cell>
          <cell r="CU73" t="e">
            <v>#N/A</v>
          </cell>
          <cell r="CV73" t="e">
            <v>#N/A</v>
          </cell>
          <cell r="DP73" t="str">
            <v>Erick Lobato Resendiz</v>
          </cell>
          <cell r="DR73" t="str">
            <v>Julio C. Cumana Marval</v>
          </cell>
          <cell r="DS73" t="str">
            <v>Arturo Alejandro Urcid Saldaña F-450733</v>
          </cell>
          <cell r="DT73" t="str">
            <v>Gabriel Armando Martinez Torres F-346444</v>
          </cell>
          <cell r="DV73" t="str">
            <v>Julio C. Cumala Marval</v>
          </cell>
          <cell r="DW73" t="str">
            <v>Arturo Alejandro Urcid Saldaña F-450733</v>
          </cell>
          <cell r="DX73" t="str">
            <v>Gabriel Armando Martinez Torres F-346444</v>
          </cell>
          <cell r="DY73" t="str">
            <v>Julio C. Cumana Marval</v>
          </cell>
          <cell r="DZ73" t="str">
            <v>Arturo Alejandro Urcid Saldaña F-450733</v>
          </cell>
        </row>
        <row r="74">
          <cell r="A74">
            <v>58</v>
          </cell>
          <cell r="B74" t="str">
            <v>ZI-2</v>
          </cell>
          <cell r="C74">
            <v>762</v>
          </cell>
          <cell r="D74" t="str">
            <v>COYULA 1024</v>
          </cell>
          <cell r="E74" t="str">
            <v>COYULA 1024</v>
          </cell>
          <cell r="F74" t="str">
            <v>SOLEDAD 458</v>
          </cell>
          <cell r="G74" t="str">
            <v>COYULA 1026</v>
          </cell>
          <cell r="H74">
            <v>2.3199999999999998</v>
          </cell>
          <cell r="J74" t="str">
            <v>pndnt.</v>
          </cell>
          <cell r="S74" t="str">
            <v>Suministro, Instalacion y prueba de medio arbol de valvulas de 2 7/8" y 5,000 psi</v>
          </cell>
          <cell r="T74" t="str">
            <v>pndnt.</v>
          </cell>
          <cell r="U74" t="str">
            <v>PENDIENTE</v>
          </cell>
          <cell r="V74" t="str">
            <v>ADICIONAL</v>
          </cell>
          <cell r="W74" t="str">
            <v>P</v>
          </cell>
          <cell r="X74">
            <v>0</v>
          </cell>
          <cell r="Y74" t="e">
            <v>#N/A</v>
          </cell>
          <cell r="Z74" t="e">
            <v>#N/A</v>
          </cell>
          <cell r="AB74" t="e">
            <v>#N/A</v>
          </cell>
          <cell r="AC74" t="e">
            <v>#N/A</v>
          </cell>
          <cell r="AD74" t="e">
            <v>#N/A</v>
          </cell>
          <cell r="AE74">
            <v>72876.22</v>
          </cell>
          <cell r="AF74">
            <v>3822.89</v>
          </cell>
          <cell r="AG74">
            <v>1</v>
          </cell>
          <cell r="AH74">
            <v>1</v>
          </cell>
          <cell r="AI74">
            <v>72876.22</v>
          </cell>
          <cell r="AJ74" t="str">
            <v>NA</v>
          </cell>
          <cell r="AL74">
            <v>3822.89</v>
          </cell>
          <cell r="AM74" t="str">
            <v>NA</v>
          </cell>
          <cell r="AR74" t="str">
            <v>Papantla, Veracruz.</v>
          </cell>
          <cell r="BY74" t="e">
            <v>#N/A</v>
          </cell>
          <cell r="BZ74" t="e">
            <v>#N/A</v>
          </cell>
          <cell r="CA74" t="e">
            <v>#N/A</v>
          </cell>
          <cell r="CB74" t="e">
            <v>#N/A</v>
          </cell>
          <cell r="CC74" t="e">
            <v>#N/A</v>
          </cell>
          <cell r="CD74" t="e">
            <v>#N/A</v>
          </cell>
          <cell r="CE74" t="e">
            <v>#N/A</v>
          </cell>
          <cell r="CF74" t="e">
            <v>#N/A</v>
          </cell>
          <cell r="CG74" t="e">
            <v>#N/A</v>
          </cell>
          <cell r="CH74" t="e">
            <v>#N/A</v>
          </cell>
          <cell r="CI74" t="e">
            <v>#N/A</v>
          </cell>
          <cell r="CJ74" t="e">
            <v>#N/A</v>
          </cell>
          <cell r="CK74" t="e">
            <v>#N/A</v>
          </cell>
          <cell r="CL74" t="e">
            <v>#N/A</v>
          </cell>
          <cell r="CM74" t="e">
            <v>#N/A</v>
          </cell>
          <cell r="CN74" t="e">
            <v>#N/A</v>
          </cell>
          <cell r="CO74" t="e">
            <v>#N/A</v>
          </cell>
          <cell r="CP74" t="e">
            <v>#N/A</v>
          </cell>
          <cell r="CQ74" t="e">
            <v>#N/A</v>
          </cell>
          <cell r="CR74" t="e">
            <v>#N/A</v>
          </cell>
          <cell r="CS74" t="e">
            <v>#N/A</v>
          </cell>
          <cell r="CT74" t="e">
            <v>#N/A</v>
          </cell>
          <cell r="CU74" t="e">
            <v>#N/A</v>
          </cell>
          <cell r="CV74" t="e">
            <v>#N/A</v>
          </cell>
          <cell r="DP74" t="str">
            <v>Erick Lobato Resendiz</v>
          </cell>
          <cell r="DR74" t="str">
            <v>Julio C. Cumana Marval</v>
          </cell>
          <cell r="DS74" t="str">
            <v>Arturo Alejandro Urcid Saldaña F-450733</v>
          </cell>
          <cell r="DT74" t="str">
            <v>Gabriel Armando Martinez Torres F-346444</v>
          </cell>
          <cell r="DV74" t="str">
            <v>Julio C. Cumala Marval</v>
          </cell>
          <cell r="DW74" t="str">
            <v>Arturo Alejandro Urcid Saldaña F-450733</v>
          </cell>
          <cell r="DX74" t="str">
            <v>Gabriel Armando Martinez Torres F-346444</v>
          </cell>
          <cell r="DY74" t="str">
            <v>Julio C. Cumana Marval</v>
          </cell>
          <cell r="DZ74" t="str">
            <v>Arturo Alejandro Urcid Saldaña F-450733</v>
          </cell>
        </row>
        <row r="75">
          <cell r="A75">
            <v>59</v>
          </cell>
          <cell r="B75" t="str">
            <v>ZI-2</v>
          </cell>
          <cell r="C75">
            <v>762</v>
          </cell>
          <cell r="D75" t="str">
            <v>FURBERO 1073</v>
          </cell>
          <cell r="E75" t="str">
            <v>FURBERO 1073</v>
          </cell>
          <cell r="F75" t="str">
            <v>FURBERO 1073</v>
          </cell>
          <cell r="G75" t="str">
            <v>FURBERO 1051</v>
          </cell>
          <cell r="H75" t="str">
            <v>1.20</v>
          </cell>
          <cell r="J75" t="str">
            <v>0026</v>
          </cell>
          <cell r="L75" t="str">
            <v>0001/01-10</v>
          </cell>
          <cell r="N75">
            <v>39828</v>
          </cell>
          <cell r="S75" t="str">
            <v xml:space="preserve">Movimiento FRONTAL de equipo de perforación entre conductores de una plataforma </v>
          </cell>
          <cell r="U75" t="str">
            <v>TERMINADO</v>
          </cell>
          <cell r="V75" t="str">
            <v>ADICIONAL</v>
          </cell>
          <cell r="W75" t="str">
            <v>P</v>
          </cell>
          <cell r="X75">
            <v>0</v>
          </cell>
          <cell r="Y75" t="e">
            <v>#N/A</v>
          </cell>
          <cell r="Z75" t="e">
            <v>#N/A</v>
          </cell>
          <cell r="AB75" t="e">
            <v>#N/A</v>
          </cell>
          <cell r="AC75" t="e">
            <v>#N/A</v>
          </cell>
          <cell r="AD75" t="e">
            <v>#N/A</v>
          </cell>
          <cell r="AE75">
            <v>14286.95</v>
          </cell>
          <cell r="AF75">
            <v>117581.05</v>
          </cell>
          <cell r="AG75">
            <v>1</v>
          </cell>
          <cell r="AH75">
            <v>1</v>
          </cell>
          <cell r="AI75">
            <v>14286.95</v>
          </cell>
          <cell r="AJ75" t="str">
            <v>NA</v>
          </cell>
          <cell r="AL75">
            <v>117581.05</v>
          </cell>
          <cell r="AM75" t="str">
            <v>NA</v>
          </cell>
        </row>
        <row r="76">
          <cell r="A76">
            <v>60</v>
          </cell>
          <cell r="B76" t="str">
            <v>ZI-2</v>
          </cell>
          <cell r="C76">
            <v>762</v>
          </cell>
          <cell r="D76" t="str">
            <v>FURBERO 1073</v>
          </cell>
          <cell r="E76" t="str">
            <v>FURBERO 1073</v>
          </cell>
          <cell r="F76" t="str">
            <v>FURBERO 1073</v>
          </cell>
          <cell r="G76" t="str">
            <v>FURBERO 1051</v>
          </cell>
          <cell r="H76">
            <v>1.4</v>
          </cell>
          <cell r="J76" t="str">
            <v>0027</v>
          </cell>
          <cell r="L76" t="str">
            <v>0002/01-10</v>
          </cell>
          <cell r="N76">
            <v>39828</v>
          </cell>
          <cell r="Q76">
            <v>40201</v>
          </cell>
          <cell r="R76">
            <v>40237</v>
          </cell>
          <cell r="S76" t="str">
            <v>Pozo direccional "S" tipo IV (D690) a 2,000 metros verticales, tubería de explotación de  5½”.</v>
          </cell>
          <cell r="U76" t="str">
            <v>PERFORADO</v>
          </cell>
          <cell r="V76" t="str">
            <v>PERFORACIÓN</v>
          </cell>
          <cell r="W76" t="str">
            <v>P</v>
          </cell>
          <cell r="X76">
            <v>36</v>
          </cell>
          <cell r="Y76">
            <v>12</v>
          </cell>
          <cell r="Z76">
            <v>24</v>
          </cell>
          <cell r="AB76" t="str">
            <v>Penalizados</v>
          </cell>
          <cell r="AC76">
            <v>24</v>
          </cell>
          <cell r="AD76">
            <v>348000</v>
          </cell>
          <cell r="AE76">
            <v>587654.68000000005</v>
          </cell>
          <cell r="AF76">
            <v>2040283.23</v>
          </cell>
          <cell r="AG76">
            <v>1</v>
          </cell>
          <cell r="AH76">
            <v>1</v>
          </cell>
          <cell r="AI76">
            <v>587654.68000000005</v>
          </cell>
          <cell r="AJ76" t="str">
            <v>EN GENERACION DE COPADE</v>
          </cell>
          <cell r="AK76">
            <v>17</v>
          </cell>
          <cell r="AL76">
            <v>2040283.23</v>
          </cell>
          <cell r="AM76" t="str">
            <v>EN GENERACION DE COPADE</v>
          </cell>
          <cell r="AN76" t="str">
            <v>17-A</v>
          </cell>
          <cell r="AO76">
            <v>14946</v>
          </cell>
          <cell r="AP76">
            <v>14945</v>
          </cell>
        </row>
        <row r="77">
          <cell r="A77">
            <v>61</v>
          </cell>
          <cell r="B77" t="str">
            <v>ZI-2</v>
          </cell>
          <cell r="C77">
            <v>762</v>
          </cell>
          <cell r="D77" t="str">
            <v>FURBERO 1073</v>
          </cell>
          <cell r="E77" t="str">
            <v>FURBERO 1073</v>
          </cell>
          <cell r="F77" t="str">
            <v>FURBERO 1073</v>
          </cell>
          <cell r="G77" t="str">
            <v>FURBERO 1051</v>
          </cell>
          <cell r="H77">
            <v>2.1</v>
          </cell>
          <cell r="J77" t="str">
            <v>0028</v>
          </cell>
          <cell r="L77" t="str">
            <v>0003/01-10</v>
          </cell>
          <cell r="N77">
            <v>39828</v>
          </cell>
          <cell r="S77" t="str">
            <v>Registro sónico de cementación y de densidad variable</v>
          </cell>
          <cell r="U77" t="str">
            <v>PENDIENTE</v>
          </cell>
          <cell r="V77" t="str">
            <v>ADICIONAL</v>
          </cell>
          <cell r="W77" t="str">
            <v>P</v>
          </cell>
          <cell r="X77">
            <v>0</v>
          </cell>
          <cell r="Y77" t="e">
            <v>#N/A</v>
          </cell>
          <cell r="Z77" t="e">
            <v>#N/A</v>
          </cell>
          <cell r="AB77" t="e">
            <v>#N/A</v>
          </cell>
          <cell r="AC77" t="e">
            <v>#N/A</v>
          </cell>
          <cell r="AD77" t="e">
            <v>#N/A</v>
          </cell>
          <cell r="AE77">
            <v>14473.43</v>
          </cell>
          <cell r="AF77">
            <v>17605.86</v>
          </cell>
          <cell r="AG77">
            <v>1</v>
          </cell>
          <cell r="AH77">
            <v>1</v>
          </cell>
          <cell r="AI77">
            <v>14473.43</v>
          </cell>
          <cell r="AJ77" t="str">
            <v>NA</v>
          </cell>
          <cell r="AL77">
            <v>17605.86</v>
          </cell>
          <cell r="AM77" t="str">
            <v>NA</v>
          </cell>
        </row>
        <row r="78">
          <cell r="A78">
            <v>62</v>
          </cell>
          <cell r="B78" t="str">
            <v>ZI-2</v>
          </cell>
          <cell r="C78">
            <v>762</v>
          </cell>
          <cell r="D78" t="str">
            <v>FURBERO 1073</v>
          </cell>
          <cell r="E78" t="str">
            <v>FURBERO 1073</v>
          </cell>
          <cell r="F78" t="str">
            <v>FURBERO 1073</v>
          </cell>
          <cell r="G78" t="str">
            <v>FURBERO 1051</v>
          </cell>
          <cell r="H78">
            <v>2.3199999999999998</v>
          </cell>
          <cell r="J78" t="str">
            <v>pndnt.</v>
          </cell>
          <cell r="S78" t="str">
            <v>Suministro, Instalacion y prueba de medio arbol de valvulas de 2 7/8" y 5,000 psi</v>
          </cell>
          <cell r="U78" t="str">
            <v>PENDIENTE</v>
          </cell>
          <cell r="V78" t="str">
            <v>ADICIONAL</v>
          </cell>
          <cell r="W78" t="str">
            <v>P</v>
          </cell>
          <cell r="X78">
            <v>0</v>
          </cell>
          <cell r="Y78" t="e">
            <v>#N/A</v>
          </cell>
          <cell r="Z78" t="e">
            <v>#N/A</v>
          </cell>
          <cell r="AB78" t="e">
            <v>#N/A</v>
          </cell>
          <cell r="AC78" t="e">
            <v>#N/A</v>
          </cell>
          <cell r="AD78" t="e">
            <v>#N/A</v>
          </cell>
          <cell r="AE78">
            <v>72876.22</v>
          </cell>
          <cell r="AF78">
            <v>3822.89</v>
          </cell>
          <cell r="AG78">
            <v>1</v>
          </cell>
          <cell r="AH78">
            <v>1</v>
          </cell>
          <cell r="AI78">
            <v>72876.22</v>
          </cell>
          <cell r="AJ78" t="str">
            <v>NA</v>
          </cell>
          <cell r="AL78">
            <v>3822.89</v>
          </cell>
          <cell r="AM78" t="str">
            <v>NA</v>
          </cell>
        </row>
        <row r="79">
          <cell r="A79">
            <v>63</v>
          </cell>
          <cell r="B79" t="str">
            <v>ZI-1</v>
          </cell>
          <cell r="C79">
            <v>761</v>
          </cell>
          <cell r="D79" t="str">
            <v>COYULA 1024</v>
          </cell>
          <cell r="E79" t="str">
            <v>COYULA 1024</v>
          </cell>
          <cell r="F79" t="str">
            <v>COYULA 1026</v>
          </cell>
          <cell r="G79" t="str">
            <v>COYULA 1002</v>
          </cell>
          <cell r="H79" t="str">
            <v>1.20</v>
          </cell>
          <cell r="J79" t="str">
            <v>0029</v>
          </cell>
          <cell r="L79" t="str">
            <v>0004/01-10</v>
          </cell>
          <cell r="N79">
            <v>39828</v>
          </cell>
          <cell r="S79" t="str">
            <v xml:space="preserve">Movimiento FRONTAL de equipo de perforación entre conductores de una plataforma </v>
          </cell>
          <cell r="U79" t="str">
            <v>PENDIENTE</v>
          </cell>
          <cell r="V79" t="str">
            <v>ADICIONAL</v>
          </cell>
          <cell r="W79" t="str">
            <v>P</v>
          </cell>
          <cell r="X79">
            <v>0</v>
          </cell>
          <cell r="Y79" t="e">
            <v>#N/A</v>
          </cell>
          <cell r="Z79" t="e">
            <v>#N/A</v>
          </cell>
          <cell r="AB79" t="e">
            <v>#N/A</v>
          </cell>
          <cell r="AC79" t="e">
            <v>#N/A</v>
          </cell>
          <cell r="AD79" t="e">
            <v>#N/A</v>
          </cell>
          <cell r="AE79">
            <v>14286.95</v>
          </cell>
          <cell r="AF79">
            <v>117581.05</v>
          </cell>
          <cell r="AG79">
            <v>1</v>
          </cell>
          <cell r="AH79">
            <v>1</v>
          </cell>
          <cell r="AI79">
            <v>14286.95</v>
          </cell>
          <cell r="AJ79" t="str">
            <v>NA</v>
          </cell>
          <cell r="AL79">
            <v>117581.05</v>
          </cell>
          <cell r="AM79" t="str">
            <v>NA</v>
          </cell>
        </row>
        <row r="80">
          <cell r="A80">
            <v>64</v>
          </cell>
          <cell r="B80" t="str">
            <v>ZI-1</v>
          </cell>
          <cell r="C80">
            <v>761</v>
          </cell>
          <cell r="D80" t="str">
            <v>COYULA 1024</v>
          </cell>
          <cell r="E80" t="str">
            <v>COYULA 1024</v>
          </cell>
          <cell r="F80" t="str">
            <v>COYULA 1026</v>
          </cell>
          <cell r="G80" t="str">
            <v>COYULA 1002</v>
          </cell>
          <cell r="H80">
            <v>1.4</v>
          </cell>
          <cell r="J80" t="str">
            <v>0030</v>
          </cell>
          <cell r="L80" t="str">
            <v>0005/01-10</v>
          </cell>
          <cell r="N80">
            <v>39828</v>
          </cell>
          <cell r="S80" t="str">
            <v>Pozo direccional "S" tipo IV (D690) a 2,000 metros verticales, tubería de explotación de  5½”.</v>
          </cell>
          <cell r="U80" t="str">
            <v>PENDIENTE</v>
          </cell>
          <cell r="V80" t="str">
            <v>PERFORACIÓN</v>
          </cell>
          <cell r="W80" t="str">
            <v>P</v>
          </cell>
          <cell r="X80">
            <v>0</v>
          </cell>
          <cell r="Y80">
            <v>12</v>
          </cell>
          <cell r="Z80">
            <v>-12</v>
          </cell>
          <cell r="AB80" t="str">
            <v>Compensados</v>
          </cell>
          <cell r="AC80">
            <v>-12</v>
          </cell>
          <cell r="AD80">
            <v>-174000</v>
          </cell>
          <cell r="AE80">
            <v>587654.68000000005</v>
          </cell>
          <cell r="AF80">
            <v>2040283.23</v>
          </cell>
          <cell r="AG80">
            <v>1</v>
          </cell>
          <cell r="AH80">
            <v>1</v>
          </cell>
          <cell r="AI80">
            <v>587654.68000000005</v>
          </cell>
          <cell r="AJ80" t="str">
            <v>NA</v>
          </cell>
          <cell r="AL80">
            <v>2040283.23</v>
          </cell>
          <cell r="AM80" t="str">
            <v>NA</v>
          </cell>
        </row>
        <row r="81">
          <cell r="A81">
            <v>65</v>
          </cell>
          <cell r="B81" t="str">
            <v>ZI-1</v>
          </cell>
          <cell r="C81">
            <v>761</v>
          </cell>
          <cell r="D81" t="str">
            <v>COYULA 1024</v>
          </cell>
          <cell r="E81" t="str">
            <v>COYULA 1024</v>
          </cell>
          <cell r="F81" t="str">
            <v>COYULA 1026</v>
          </cell>
          <cell r="G81" t="str">
            <v>COYULA 1002</v>
          </cell>
          <cell r="H81">
            <v>2.1</v>
          </cell>
          <cell r="J81" t="str">
            <v>0031</v>
          </cell>
          <cell r="L81" t="str">
            <v>0006/01-10</v>
          </cell>
          <cell r="N81">
            <v>39828</v>
          </cell>
          <cell r="S81" t="str">
            <v>Registro sónico de cementación y de densidad variable</v>
          </cell>
          <cell r="U81" t="str">
            <v>PENDIENTE</v>
          </cell>
          <cell r="V81" t="str">
            <v>ADICIONAL</v>
          </cell>
          <cell r="W81" t="str">
            <v>P</v>
          </cell>
          <cell r="X81">
            <v>0</v>
          </cell>
          <cell r="Y81" t="e">
            <v>#N/A</v>
          </cell>
          <cell r="Z81" t="e">
            <v>#N/A</v>
          </cell>
          <cell r="AB81" t="e">
            <v>#N/A</v>
          </cell>
          <cell r="AC81" t="e">
            <v>#N/A</v>
          </cell>
          <cell r="AD81" t="e">
            <v>#N/A</v>
          </cell>
          <cell r="AE81">
            <v>14473.43</v>
          </cell>
          <cell r="AF81">
            <v>17605.86</v>
          </cell>
          <cell r="AG81">
            <v>1</v>
          </cell>
          <cell r="AH81">
            <v>1</v>
          </cell>
          <cell r="AI81">
            <v>14473.43</v>
          </cell>
          <cell r="AJ81" t="str">
            <v>NA</v>
          </cell>
          <cell r="AL81">
            <v>17605.86</v>
          </cell>
          <cell r="AM81" t="str">
            <v>NA</v>
          </cell>
        </row>
        <row r="82">
          <cell r="A82">
            <v>66</v>
          </cell>
          <cell r="B82" t="str">
            <v>ZI-1</v>
          </cell>
          <cell r="C82">
            <v>761</v>
          </cell>
          <cell r="D82" t="str">
            <v>COYULA 1024</v>
          </cell>
          <cell r="E82" t="str">
            <v>COYULA 1024</v>
          </cell>
          <cell r="F82" t="str">
            <v>COYULA 1026</v>
          </cell>
          <cell r="G82" t="str">
            <v>COYULA 1002</v>
          </cell>
          <cell r="H82">
            <v>2.3199999999999998</v>
          </cell>
          <cell r="J82" t="str">
            <v>pndnt.</v>
          </cell>
          <cell r="S82" t="str">
            <v>Suministro, Instalacion y prueba de medio arbol de valvulas de 2 7/8" y 5,000 psi</v>
          </cell>
          <cell r="U82" t="str">
            <v>PENDIENTE</v>
          </cell>
          <cell r="V82" t="str">
            <v>ADICIONAL</v>
          </cell>
          <cell r="W82" t="str">
            <v>P</v>
          </cell>
          <cell r="X82">
            <v>0</v>
          </cell>
          <cell r="Y82" t="e">
            <v>#N/A</v>
          </cell>
          <cell r="Z82" t="e">
            <v>#N/A</v>
          </cell>
          <cell r="AB82" t="e">
            <v>#N/A</v>
          </cell>
          <cell r="AC82" t="e">
            <v>#N/A</v>
          </cell>
          <cell r="AD82" t="e">
            <v>#N/A</v>
          </cell>
          <cell r="AE82">
            <v>72876.22</v>
          </cell>
          <cell r="AF82">
            <v>3822.89</v>
          </cell>
          <cell r="AG82">
            <v>1</v>
          </cell>
          <cell r="AH82">
            <v>1</v>
          </cell>
          <cell r="AI82">
            <v>72876.22</v>
          </cell>
          <cell r="AJ82" t="str">
            <v>NA</v>
          </cell>
          <cell r="AL82">
            <v>3822.89</v>
          </cell>
          <cell r="AM82" t="str">
            <v>NA</v>
          </cell>
        </row>
        <row r="83">
          <cell r="A83">
            <v>67</v>
          </cell>
          <cell r="B83" t="str">
            <v>ZI-2</v>
          </cell>
          <cell r="C83">
            <v>762</v>
          </cell>
          <cell r="D83" t="str">
            <v>SOLEDAD 539</v>
          </cell>
          <cell r="E83" t="str">
            <v>SOLEDAD 539</v>
          </cell>
          <cell r="F83" t="str">
            <v>FURBERO 1051</v>
          </cell>
          <cell r="G83" t="str">
            <v>FURBERO 1093</v>
          </cell>
          <cell r="H83" t="str">
            <v>1.20</v>
          </cell>
          <cell r="J83" t="str">
            <v>0032</v>
          </cell>
          <cell r="L83" t="str">
            <v xml:space="preserve">pndnt. </v>
          </cell>
          <cell r="Q83">
            <v>40224</v>
          </cell>
          <cell r="R83">
            <v>40238</v>
          </cell>
          <cell r="S83" t="str">
            <v xml:space="preserve">Movimiento FRONTAL de equipo de perforación entre conductores de una plataforma </v>
          </cell>
          <cell r="U83" t="str">
            <v>PENDIENTE</v>
          </cell>
          <cell r="V83" t="str">
            <v>ADICIONAL</v>
          </cell>
          <cell r="AE83">
            <v>14286.95</v>
          </cell>
          <cell r="AF83">
            <v>117581.05</v>
          </cell>
          <cell r="AG83">
            <v>1</v>
          </cell>
          <cell r="AH83">
            <v>1</v>
          </cell>
          <cell r="AI83">
            <v>14286.95</v>
          </cell>
          <cell r="AL83">
            <v>117581.05</v>
          </cell>
          <cell r="BY83" t="e">
            <v>#N/A</v>
          </cell>
          <cell r="BZ83" t="e">
            <v>#N/A</v>
          </cell>
          <cell r="CA83" t="e">
            <v>#N/A</v>
          </cell>
          <cell r="CB83" t="e">
            <v>#N/A</v>
          </cell>
          <cell r="CC83" t="e">
            <v>#N/A</v>
          </cell>
          <cell r="CD83" t="e">
            <v>#N/A</v>
          </cell>
          <cell r="CE83" t="e">
            <v>#N/A</v>
          </cell>
          <cell r="CF83" t="e">
            <v>#N/A</v>
          </cell>
          <cell r="CG83" t="e">
            <v>#N/A</v>
          </cell>
          <cell r="CH83" t="e">
            <v>#N/A</v>
          </cell>
          <cell r="CI83" t="e">
            <v>#N/A</v>
          </cell>
          <cell r="CJ83" t="e">
            <v>#N/A</v>
          </cell>
          <cell r="CK83" t="e">
            <v>#N/A</v>
          </cell>
          <cell r="CL83" t="e">
            <v>#N/A</v>
          </cell>
          <cell r="CM83" t="e">
            <v>#N/A</v>
          </cell>
          <cell r="CN83" t="e">
            <v>#N/A</v>
          </cell>
          <cell r="CO83" t="e">
            <v>#N/A</v>
          </cell>
          <cell r="CP83" t="e">
            <v>#N/A</v>
          </cell>
          <cell r="CQ83" t="e">
            <v>#N/A</v>
          </cell>
          <cell r="CR83" t="e">
            <v>#N/A</v>
          </cell>
          <cell r="CS83" t="e">
            <v>#N/A</v>
          </cell>
          <cell r="CT83" t="e">
            <v>#N/A</v>
          </cell>
          <cell r="CU83" t="e">
            <v>#N/A</v>
          </cell>
          <cell r="CV83" t="e">
            <v>#N/A</v>
          </cell>
          <cell r="DR83" t="str">
            <v>Pablo Jose Do Faial Freitas</v>
          </cell>
          <cell r="DS83" t="str">
            <v>Arturo Alejandro Urcid Saldaña F-450733</v>
          </cell>
          <cell r="DT83" t="str">
            <v>José Guadalupe López Hernández F-242353</v>
          </cell>
          <cell r="DU83">
            <v>0</v>
          </cell>
          <cell r="DV83" t="str">
            <v>Pablo Jose Do Faial Freitas</v>
          </cell>
          <cell r="DW83" t="str">
            <v>Arturo Alejandro Urcid Saldaña F-450768</v>
          </cell>
          <cell r="DX83" t="str">
            <v>José Guadalupe López Hernández F-242353</v>
          </cell>
          <cell r="DY83" t="str">
            <v>Pablo Jose Do Faial Freitas</v>
          </cell>
          <cell r="DZ83" t="str">
            <v>Arturo Alejandro Urcid Saldaña F-450733</v>
          </cell>
        </row>
        <row r="84">
          <cell r="A84">
            <v>68</v>
          </cell>
          <cell r="B84" t="str">
            <v>ZI-2</v>
          </cell>
          <cell r="C84">
            <v>762</v>
          </cell>
          <cell r="D84" t="str">
            <v>FURBERO 1073</v>
          </cell>
          <cell r="E84" t="str">
            <v>FURBERO 1073</v>
          </cell>
          <cell r="F84" t="str">
            <v>FURBERO 1051</v>
          </cell>
          <cell r="G84" t="str">
            <v>FURBERO 1093</v>
          </cell>
          <cell r="H84">
            <v>1.3</v>
          </cell>
          <cell r="J84" t="str">
            <v>0033</v>
          </cell>
          <cell r="L84" t="str">
            <v xml:space="preserve">pndnt. </v>
          </cell>
          <cell r="Q84">
            <v>40224</v>
          </cell>
          <cell r="R84">
            <v>40238</v>
          </cell>
          <cell r="S84" t="str">
            <v>Pozo direccional "S" tipo III (D400) a 2,000 metros verticales, tubería de explotación de  5½”.</v>
          </cell>
          <cell r="U84" t="str">
            <v>PERFORADO</v>
          </cell>
          <cell r="V84" t="str">
            <v>PERFORACIÓN</v>
          </cell>
          <cell r="AE84">
            <v>589657</v>
          </cell>
          <cell r="AF84">
            <v>1987400.02</v>
          </cell>
          <cell r="AG84">
            <v>1</v>
          </cell>
          <cell r="AH84">
            <v>1</v>
          </cell>
          <cell r="AI84">
            <v>589657</v>
          </cell>
          <cell r="AL84">
            <v>1987400.02</v>
          </cell>
          <cell r="BY84">
            <v>0</v>
          </cell>
          <cell r="BZ84">
            <v>0</v>
          </cell>
          <cell r="CA84">
            <v>0</v>
          </cell>
          <cell r="CB84">
            <v>0</v>
          </cell>
          <cell r="CC84">
            <v>0</v>
          </cell>
          <cell r="CD84" t="str">
            <v>--</v>
          </cell>
          <cell r="CE84">
            <v>150</v>
          </cell>
          <cell r="CF84" t="str">
            <v>10 ¾</v>
          </cell>
          <cell r="CG84" t="str">
            <v>J-55</v>
          </cell>
          <cell r="CH84" t="str">
            <v>32.75</v>
          </cell>
          <cell r="CI84" t="str">
            <v>BCN</v>
          </cell>
          <cell r="CJ84" t="str">
            <v>--</v>
          </cell>
          <cell r="CK84">
            <v>550</v>
          </cell>
          <cell r="CL84">
            <v>7.625</v>
          </cell>
          <cell r="CM84" t="str">
            <v>J-55</v>
          </cell>
          <cell r="CN84" t="str">
            <v>26.4</v>
          </cell>
          <cell r="CO84" t="str">
            <v>BCN</v>
          </cell>
          <cell r="CP84" t="str">
            <v>--</v>
          </cell>
          <cell r="CQ84">
            <v>2054</v>
          </cell>
          <cell r="CR84" t="str">
            <v>5 ½</v>
          </cell>
          <cell r="CS84" t="str">
            <v>N-80</v>
          </cell>
          <cell r="CT84">
            <v>17</v>
          </cell>
          <cell r="CU84" t="str">
            <v>PREMIUM</v>
          </cell>
          <cell r="CV84" t="str">
            <v>--</v>
          </cell>
          <cell r="DR84" t="str">
            <v>Pablo Jose Do Faial Freitas</v>
          </cell>
          <cell r="DS84" t="str">
            <v>Arturo Alejandro Urcid Saldaña F-450733</v>
          </cell>
          <cell r="DT84" t="str">
            <v>José Guadalupe López Hernández F-242353</v>
          </cell>
          <cell r="DU84">
            <v>0</v>
          </cell>
          <cell r="DV84" t="str">
            <v>Pablo Jose Do Faial Freitas</v>
          </cell>
          <cell r="DW84" t="str">
            <v>Arturo Alejandro Urcid Saldaña F-450768</v>
          </cell>
          <cell r="DX84" t="str">
            <v>José Guadalupe López Hernández F-242353</v>
          </cell>
          <cell r="DY84" t="str">
            <v>Pablo Jose Do Faial Freitas</v>
          </cell>
          <cell r="DZ84" t="str">
            <v>Arturo Alejandro Urcid Saldaña F-450733</v>
          </cell>
        </row>
        <row r="85">
          <cell r="A85">
            <v>69</v>
          </cell>
          <cell r="B85" t="str">
            <v>ZI-3</v>
          </cell>
          <cell r="C85">
            <v>763</v>
          </cell>
          <cell r="D85" t="str">
            <v>SOLEDAD 676</v>
          </cell>
          <cell r="E85" t="str">
            <v>ESCOBAL 247</v>
          </cell>
          <cell r="F85" t="str">
            <v>SOLEDAD 676</v>
          </cell>
          <cell r="G85" t="str">
            <v>ESCOBAL 597</v>
          </cell>
          <cell r="H85">
            <v>1.22</v>
          </cell>
          <cell r="J85" t="str">
            <v>0035</v>
          </cell>
          <cell r="L85" t="str">
            <v xml:space="preserve">pndnt. </v>
          </cell>
          <cell r="S85" t="str">
            <v xml:space="preserve">Movimiento de equipo de perforación entre plataformas </v>
          </cell>
          <cell r="U85" t="str">
            <v>PENDIENTE</v>
          </cell>
          <cell r="V85" t="str">
            <v>ADICIONAL</v>
          </cell>
          <cell r="BY85" t="e">
            <v>#N/A</v>
          </cell>
          <cell r="BZ85" t="e">
            <v>#N/A</v>
          </cell>
          <cell r="CA85" t="e">
            <v>#N/A</v>
          </cell>
          <cell r="CB85" t="e">
            <v>#N/A</v>
          </cell>
          <cell r="CC85" t="e">
            <v>#N/A</v>
          </cell>
          <cell r="CD85" t="e">
            <v>#N/A</v>
          </cell>
          <cell r="CE85" t="e">
            <v>#N/A</v>
          </cell>
          <cell r="CF85" t="e">
            <v>#N/A</v>
          </cell>
          <cell r="CG85" t="e">
            <v>#N/A</v>
          </cell>
          <cell r="CH85" t="e">
            <v>#N/A</v>
          </cell>
          <cell r="CI85" t="e">
            <v>#N/A</v>
          </cell>
          <cell r="CJ85" t="e">
            <v>#N/A</v>
          </cell>
          <cell r="CK85" t="e">
            <v>#N/A</v>
          </cell>
          <cell r="CL85" t="e">
            <v>#N/A</v>
          </cell>
          <cell r="CM85" t="e">
            <v>#N/A</v>
          </cell>
          <cell r="CN85" t="e">
            <v>#N/A</v>
          </cell>
          <cell r="CO85" t="e">
            <v>#N/A</v>
          </cell>
          <cell r="CP85" t="e">
            <v>#N/A</v>
          </cell>
          <cell r="CQ85" t="e">
            <v>#N/A</v>
          </cell>
          <cell r="CR85" t="e">
            <v>#N/A</v>
          </cell>
          <cell r="CS85" t="e">
            <v>#N/A</v>
          </cell>
          <cell r="CT85" t="e">
            <v>#N/A</v>
          </cell>
          <cell r="CU85" t="e">
            <v>#N/A</v>
          </cell>
          <cell r="CV85" t="e">
            <v>#N/A</v>
          </cell>
          <cell r="DR85" t="str">
            <v>Pablo Jose Do Faial Freitas</v>
          </cell>
          <cell r="DS85" t="str">
            <v>Arturo Alejandro Urcid Saldaña F-450733</v>
          </cell>
          <cell r="DT85" t="str">
            <v>José Guadalupe López Hernández F-242353</v>
          </cell>
          <cell r="DU85">
            <v>0</v>
          </cell>
          <cell r="DV85" t="str">
            <v>Pablo Jose Do Faial Freitas</v>
          </cell>
          <cell r="DW85" t="str">
            <v>Arturo Alejandro Urcid Saldaña F-450769</v>
          </cell>
          <cell r="DX85" t="str">
            <v>José Guadalupe López Hernández F-242353</v>
          </cell>
          <cell r="DY85" t="str">
            <v>Pablo Jose Do Faial Freitas</v>
          </cell>
          <cell r="DZ85" t="str">
            <v>Arturo Alejandro Urcid Saldaña F-450733</v>
          </cell>
        </row>
        <row r="86">
          <cell r="A86">
            <v>70</v>
          </cell>
          <cell r="B86" t="str">
            <v>ZI-3</v>
          </cell>
          <cell r="C86">
            <v>763</v>
          </cell>
          <cell r="D86" t="str">
            <v>SOLEDAD 676</v>
          </cell>
          <cell r="E86" t="str">
            <v>ESCOBAL 247</v>
          </cell>
          <cell r="F86" t="str">
            <v>SOLEDAD 676</v>
          </cell>
          <cell r="G86" t="str">
            <v>ESCOBAL 597</v>
          </cell>
          <cell r="H86">
            <v>1.6</v>
          </cell>
          <cell r="J86" t="str">
            <v>0036</v>
          </cell>
          <cell r="L86" t="str">
            <v xml:space="preserve">pndnt. </v>
          </cell>
          <cell r="S86" t="str">
            <v>Pozo direccional  "S" tipo VI (D1000) a 2,000 metros verticales, tubería de explotación de  5½”</v>
          </cell>
          <cell r="U86" t="str">
            <v>PENDIENTE</v>
          </cell>
          <cell r="V86" t="str">
            <v>PERFORACIÓN</v>
          </cell>
          <cell r="BY86">
            <v>0</v>
          </cell>
          <cell r="BZ86">
            <v>0</v>
          </cell>
          <cell r="CA86">
            <v>0</v>
          </cell>
          <cell r="CB86">
            <v>0</v>
          </cell>
          <cell r="CC86">
            <v>0</v>
          </cell>
          <cell r="CD86" t="str">
            <v>--</v>
          </cell>
          <cell r="CE86">
            <v>150</v>
          </cell>
          <cell r="CF86">
            <v>10.75</v>
          </cell>
          <cell r="CG86" t="str">
            <v>J-55</v>
          </cell>
          <cell r="CH86" t="str">
            <v>32.75</v>
          </cell>
          <cell r="CI86" t="str">
            <v>BCN</v>
          </cell>
          <cell r="CJ86" t="str">
            <v>--</v>
          </cell>
          <cell r="CK86">
            <v>565</v>
          </cell>
          <cell r="CL86">
            <v>7.625</v>
          </cell>
          <cell r="CM86" t="str">
            <v>J-55</v>
          </cell>
          <cell r="CN86" t="str">
            <v>26.4</v>
          </cell>
          <cell r="CO86" t="str">
            <v>BCN</v>
          </cell>
          <cell r="CP86" t="str">
            <v>--</v>
          </cell>
          <cell r="CQ86">
            <v>2384</v>
          </cell>
          <cell r="CR86" t="str">
            <v>5 ½</v>
          </cell>
          <cell r="CS86" t="str">
            <v>N-80</v>
          </cell>
          <cell r="CT86">
            <v>17</v>
          </cell>
          <cell r="CU86" t="str">
            <v>PREMIUM</v>
          </cell>
          <cell r="CV86" t="str">
            <v>--</v>
          </cell>
          <cell r="DR86" t="str">
            <v>Pablo Jose Do Faial Freitas</v>
          </cell>
          <cell r="DS86" t="str">
            <v>Arturo Alejandro Urcid Saldaña F-450733</v>
          </cell>
          <cell r="DT86" t="str">
            <v>José Guadalupe López Hernández F-242353</v>
          </cell>
          <cell r="DU86">
            <v>0</v>
          </cell>
          <cell r="DV86" t="str">
            <v>Pablo Jose Do Faial Freitas</v>
          </cell>
          <cell r="DW86" t="str">
            <v>Arturo Alejandro Urcid Saldaña F-450770</v>
          </cell>
          <cell r="DX86" t="str">
            <v>José Guadalupe López Hernández F-242353</v>
          </cell>
          <cell r="DY86" t="str">
            <v>Pablo Jose Do Faial Freitas</v>
          </cell>
          <cell r="DZ86" t="str">
            <v>Arturo Alejandro Urcid Saldaña F-450733</v>
          </cell>
        </row>
        <row r="87">
          <cell r="A87">
            <v>71</v>
          </cell>
          <cell r="B87" t="str">
            <v>ZI-2</v>
          </cell>
          <cell r="C87">
            <v>762</v>
          </cell>
          <cell r="D87" t="str">
            <v>FURBERO 1073</v>
          </cell>
          <cell r="E87" t="str">
            <v>CORRALILLO 603</v>
          </cell>
          <cell r="F87" t="str">
            <v>FURBERO 1093</v>
          </cell>
          <cell r="G87" t="str">
            <v>CORRALILLO 642</v>
          </cell>
          <cell r="H87">
            <v>1.22</v>
          </cell>
          <cell r="J87" t="str">
            <v>0038</v>
          </cell>
          <cell r="S87" t="str">
            <v xml:space="preserve">Movimiento de equipo de perforación entre plataformas </v>
          </cell>
          <cell r="U87" t="str">
            <v>PENDIENTE</v>
          </cell>
          <cell r="V87" t="str">
            <v>ADICIONAL</v>
          </cell>
          <cell r="BY87" t="e">
            <v>#N/A</v>
          </cell>
          <cell r="BZ87" t="e">
            <v>#N/A</v>
          </cell>
          <cell r="CA87" t="e">
            <v>#N/A</v>
          </cell>
          <cell r="CB87" t="e">
            <v>#N/A</v>
          </cell>
          <cell r="CC87" t="e">
            <v>#N/A</v>
          </cell>
          <cell r="CD87" t="e">
            <v>#N/A</v>
          </cell>
          <cell r="CE87" t="e">
            <v>#N/A</v>
          </cell>
          <cell r="CF87" t="e">
            <v>#N/A</v>
          </cell>
          <cell r="CG87" t="e">
            <v>#N/A</v>
          </cell>
          <cell r="CH87" t="e">
            <v>#N/A</v>
          </cell>
          <cell r="CI87" t="e">
            <v>#N/A</v>
          </cell>
          <cell r="CJ87" t="e">
            <v>#N/A</v>
          </cell>
          <cell r="CK87" t="e">
            <v>#N/A</v>
          </cell>
          <cell r="CL87" t="e">
            <v>#N/A</v>
          </cell>
          <cell r="CM87" t="e">
            <v>#N/A</v>
          </cell>
          <cell r="CN87" t="e">
            <v>#N/A</v>
          </cell>
          <cell r="CO87" t="e">
            <v>#N/A</v>
          </cell>
          <cell r="CP87" t="e">
            <v>#N/A</v>
          </cell>
          <cell r="CQ87" t="e">
            <v>#N/A</v>
          </cell>
          <cell r="CR87" t="e">
            <v>#N/A</v>
          </cell>
          <cell r="CS87" t="e">
            <v>#N/A</v>
          </cell>
          <cell r="CT87" t="e">
            <v>#N/A</v>
          </cell>
          <cell r="CU87" t="e">
            <v>#N/A</v>
          </cell>
          <cell r="CV87" t="e">
            <v>#N/A</v>
          </cell>
          <cell r="DR87" t="str">
            <v>Pablo Jose Do Faial Freitas</v>
          </cell>
          <cell r="DS87" t="str">
            <v>Arturo Alejandro Urcid Saldaña F-450733</v>
          </cell>
          <cell r="DT87" t="str">
            <v>José Guadalupe López Hernández F-242353</v>
          </cell>
          <cell r="DU87">
            <v>0</v>
          </cell>
          <cell r="DV87" t="str">
            <v>Pablo Jose Do Faial Freitas</v>
          </cell>
          <cell r="DW87" t="str">
            <v>Arturo Alejandro Urcid Saldaña F-450771</v>
          </cell>
          <cell r="DX87" t="str">
            <v>José Guadalupe López Hernández F-242353</v>
          </cell>
          <cell r="DY87" t="str">
            <v>Pablo Jose Do Faial Freitas</v>
          </cell>
          <cell r="DZ87" t="str">
            <v>Arturo Alejandro Urcid Saldaña F-450733</v>
          </cell>
        </row>
        <row r="88">
          <cell r="A88">
            <v>72</v>
          </cell>
          <cell r="B88" t="str">
            <v>ZI-2</v>
          </cell>
          <cell r="C88">
            <v>762</v>
          </cell>
          <cell r="D88" t="str">
            <v>FURBERO 1073</v>
          </cell>
          <cell r="E88" t="str">
            <v>CORRALILLO 603</v>
          </cell>
          <cell r="F88" t="str">
            <v>FURBERO 1093</v>
          </cell>
          <cell r="G88" t="str">
            <v>CORRALILLO 642</v>
          </cell>
          <cell r="H88">
            <v>1.4</v>
          </cell>
          <cell r="J88" t="str">
            <v>0039</v>
          </cell>
          <cell r="S88" t="str">
            <v>Pozo direccional "S" tipo IV (D690) a 2,000 metros verticales, tubería de explotación de  5½”.</v>
          </cell>
          <cell r="U88" t="str">
            <v>PENDIENTE</v>
          </cell>
          <cell r="V88" t="str">
            <v>PERFORACIÓN</v>
          </cell>
          <cell r="W88" t="str">
            <v>P</v>
          </cell>
          <cell r="X88">
            <v>0</v>
          </cell>
          <cell r="Y88">
            <v>12</v>
          </cell>
          <cell r="Z88">
            <v>-12</v>
          </cell>
          <cell r="AB88" t="str">
            <v>Compensados</v>
          </cell>
          <cell r="AC88">
            <v>-12</v>
          </cell>
          <cell r="AD88">
            <v>-174000</v>
          </cell>
          <cell r="AE88">
            <v>587654.68000000005</v>
          </cell>
          <cell r="AF88">
            <v>2040283.23</v>
          </cell>
          <cell r="AI88">
            <v>0</v>
          </cell>
          <cell r="AL88">
            <v>0</v>
          </cell>
          <cell r="AW88">
            <v>0</v>
          </cell>
          <cell r="AX88">
            <v>-150</v>
          </cell>
          <cell r="AY88">
            <v>-400</v>
          </cell>
          <cell r="AZ88">
            <v>-1614</v>
          </cell>
          <cell r="BY88">
            <v>0</v>
          </cell>
          <cell r="BZ88">
            <v>0</v>
          </cell>
          <cell r="CA88">
            <v>0</v>
          </cell>
          <cell r="CB88">
            <v>0</v>
          </cell>
          <cell r="CC88">
            <v>0</v>
          </cell>
          <cell r="CD88" t="str">
            <v>--</v>
          </cell>
          <cell r="CE88">
            <v>150</v>
          </cell>
          <cell r="CF88" t="str">
            <v>10 ¾</v>
          </cell>
          <cell r="CG88" t="str">
            <v>J-55</v>
          </cell>
          <cell r="CH88" t="str">
            <v>32.75</v>
          </cell>
          <cell r="CI88" t="str">
            <v>BCN</v>
          </cell>
          <cell r="CJ88" t="str">
            <v>--</v>
          </cell>
          <cell r="CK88">
            <v>550</v>
          </cell>
          <cell r="CL88">
            <v>7.625</v>
          </cell>
          <cell r="CM88" t="str">
            <v>J-55</v>
          </cell>
          <cell r="CN88" t="str">
            <v>26.4</v>
          </cell>
          <cell r="CO88" t="str">
            <v>BCN</v>
          </cell>
          <cell r="CP88" t="str">
            <v>--</v>
          </cell>
          <cell r="CQ88">
            <v>2164</v>
          </cell>
          <cell r="CR88" t="str">
            <v>5 ½</v>
          </cell>
          <cell r="CS88" t="str">
            <v>N-80</v>
          </cell>
          <cell r="CT88">
            <v>17</v>
          </cell>
          <cell r="CU88" t="str">
            <v>PREMIUM</v>
          </cell>
          <cell r="CV88" t="str">
            <v>--</v>
          </cell>
          <cell r="DR88" t="str">
            <v>Pablo Jose Do Faial Freitas</v>
          </cell>
          <cell r="DS88" t="str">
            <v>Arturo Alejandro Urcid Saldaña F-450733</v>
          </cell>
          <cell r="DT88" t="str">
            <v>José Guadalupe López Hernández F-242353</v>
          </cell>
          <cell r="DU88">
            <v>0</v>
          </cell>
          <cell r="DV88" t="str">
            <v>Pablo Jose Do Faial Freitas</v>
          </cell>
          <cell r="DW88" t="str">
            <v>Arturo Alejandro Urcid Saldaña F-450772</v>
          </cell>
          <cell r="DX88" t="str">
            <v>José Guadalupe López Hernández F-242353</v>
          </cell>
          <cell r="DY88" t="str">
            <v>Pablo Jose Do Faial Freitas</v>
          </cell>
          <cell r="DZ88" t="str">
            <v>Arturo Alejandro Urcid Saldaña F-450733</v>
          </cell>
        </row>
        <row r="89">
          <cell r="A89">
            <v>73</v>
          </cell>
          <cell r="B89" t="str">
            <v>ZI-2</v>
          </cell>
          <cell r="C89">
            <v>762</v>
          </cell>
          <cell r="D89" t="str">
            <v>FURBERO 1073</v>
          </cell>
          <cell r="E89" t="str">
            <v>CORRALILLO 603</v>
          </cell>
          <cell r="F89" t="str">
            <v>FURBERO 1093</v>
          </cell>
          <cell r="G89" t="str">
            <v>CORRALILLO 642</v>
          </cell>
          <cell r="H89">
            <v>2.1</v>
          </cell>
          <cell r="J89" t="str">
            <v>0040</v>
          </cell>
          <cell r="L89" t="str">
            <v>pndnt.</v>
          </cell>
          <cell r="S89" t="str">
            <v>Registro sónico de cementación y de densidad variable</v>
          </cell>
          <cell r="U89" t="str">
            <v>PENDIENTE</v>
          </cell>
          <cell r="V89" t="str">
            <v>ADICIONAL</v>
          </cell>
          <cell r="W89" t="str">
            <v>P</v>
          </cell>
          <cell r="X89">
            <v>0</v>
          </cell>
          <cell r="Y89" t="e">
            <v>#N/A</v>
          </cell>
          <cell r="Z89" t="e">
            <v>#N/A</v>
          </cell>
          <cell r="AB89" t="e">
            <v>#N/A</v>
          </cell>
          <cell r="AC89" t="e">
            <v>#N/A</v>
          </cell>
          <cell r="AD89" t="e">
            <v>#N/A</v>
          </cell>
          <cell r="AE89">
            <v>14473.43</v>
          </cell>
          <cell r="AF89">
            <v>17605.86</v>
          </cell>
          <cell r="AI89">
            <v>0</v>
          </cell>
          <cell r="AL89">
            <v>0</v>
          </cell>
          <cell r="AW89" t="e">
            <v>#N/A</v>
          </cell>
          <cell r="AX89" t="e">
            <v>#N/A</v>
          </cell>
          <cell r="AY89" t="e">
            <v>#N/A</v>
          </cell>
          <cell r="AZ89" t="e">
            <v>#N/A</v>
          </cell>
          <cell r="BY89" t="e">
            <v>#N/A</v>
          </cell>
          <cell r="BZ89" t="e">
            <v>#N/A</v>
          </cell>
          <cell r="CA89" t="e">
            <v>#N/A</v>
          </cell>
          <cell r="CB89" t="e">
            <v>#N/A</v>
          </cell>
          <cell r="CC89" t="e">
            <v>#N/A</v>
          </cell>
          <cell r="CD89" t="e">
            <v>#N/A</v>
          </cell>
          <cell r="CE89" t="e">
            <v>#N/A</v>
          </cell>
          <cell r="CF89" t="e">
            <v>#N/A</v>
          </cell>
          <cell r="CG89" t="e">
            <v>#N/A</v>
          </cell>
          <cell r="CH89" t="e">
            <v>#N/A</v>
          </cell>
          <cell r="CI89" t="e">
            <v>#N/A</v>
          </cell>
          <cell r="CJ89" t="e">
            <v>#N/A</v>
          </cell>
          <cell r="CK89" t="e">
            <v>#N/A</v>
          </cell>
          <cell r="CL89" t="e">
            <v>#N/A</v>
          </cell>
          <cell r="CM89" t="e">
            <v>#N/A</v>
          </cell>
          <cell r="CN89" t="e">
            <v>#N/A</v>
          </cell>
          <cell r="CO89" t="e">
            <v>#N/A</v>
          </cell>
          <cell r="CP89" t="e">
            <v>#N/A</v>
          </cell>
          <cell r="CQ89" t="e">
            <v>#N/A</v>
          </cell>
          <cell r="CR89" t="e">
            <v>#N/A</v>
          </cell>
          <cell r="CS89" t="e">
            <v>#N/A</v>
          </cell>
          <cell r="CT89" t="e">
            <v>#N/A</v>
          </cell>
          <cell r="CU89" t="e">
            <v>#N/A</v>
          </cell>
          <cell r="CV89" t="e">
            <v>#N/A</v>
          </cell>
          <cell r="DR89" t="str">
            <v>Pablo Jose Do Faial Freitas</v>
          </cell>
          <cell r="DS89" t="str">
            <v>Arturo Alejandro Urcid Saldaña F-450733</v>
          </cell>
          <cell r="DT89" t="str">
            <v>José Guadalupe López Hernández F-242353</v>
          </cell>
          <cell r="DU89">
            <v>0</v>
          </cell>
          <cell r="DV89" t="str">
            <v>Pablo Jose Do Faial Freitas</v>
          </cell>
          <cell r="DW89" t="str">
            <v>Arturo Alejandro Urcid Saldaña F-450773</v>
          </cell>
          <cell r="DX89" t="str">
            <v>José Guadalupe López Hernández F-242353</v>
          </cell>
          <cell r="DY89" t="str">
            <v>Pablo Jose Do Faial Freitas</v>
          </cell>
          <cell r="DZ89" t="str">
            <v>Arturo Alejandro Urcid Saldaña F-450733</v>
          </cell>
        </row>
        <row r="90">
          <cell r="A90">
            <v>74</v>
          </cell>
          <cell r="B90" t="str">
            <v>--</v>
          </cell>
          <cell r="C90" t="str">
            <v>--</v>
          </cell>
          <cell r="H90" t="str">
            <v>-</v>
          </cell>
          <cell r="S90" t="str">
            <v>-</v>
          </cell>
          <cell r="W90" t="str">
            <v>P</v>
          </cell>
          <cell r="X90">
            <v>0</v>
          </cell>
          <cell r="Y90" t="e">
            <v>#N/A</v>
          </cell>
          <cell r="Z90" t="e">
            <v>#N/A</v>
          </cell>
          <cell r="AB90" t="e">
            <v>#N/A</v>
          </cell>
          <cell r="AC90" t="e">
            <v>#N/A</v>
          </cell>
          <cell r="AD90" t="e">
            <v>#N/A</v>
          </cell>
          <cell r="AE90">
            <v>0</v>
          </cell>
          <cell r="AF90">
            <v>0</v>
          </cell>
          <cell r="AI90">
            <v>0</v>
          </cell>
          <cell r="AL90">
            <v>0</v>
          </cell>
          <cell r="AW90" t="e">
            <v>#N/A</v>
          </cell>
          <cell r="AX90" t="e">
            <v>#N/A</v>
          </cell>
          <cell r="AY90" t="e">
            <v>#N/A</v>
          </cell>
          <cell r="AZ90" t="e">
            <v>#N/A</v>
          </cell>
          <cell r="BY90" t="e">
            <v>#N/A</v>
          </cell>
          <cell r="BZ90" t="e">
            <v>#N/A</v>
          </cell>
          <cell r="CA90" t="e">
            <v>#N/A</v>
          </cell>
          <cell r="CB90" t="e">
            <v>#N/A</v>
          </cell>
          <cell r="CC90" t="e">
            <v>#N/A</v>
          </cell>
          <cell r="CD90" t="e">
            <v>#N/A</v>
          </cell>
          <cell r="CE90" t="e">
            <v>#N/A</v>
          </cell>
          <cell r="CF90" t="e">
            <v>#N/A</v>
          </cell>
          <cell r="CG90" t="e">
            <v>#N/A</v>
          </cell>
          <cell r="CH90" t="e">
            <v>#N/A</v>
          </cell>
          <cell r="CI90" t="e">
            <v>#N/A</v>
          </cell>
          <cell r="CJ90" t="e">
            <v>#N/A</v>
          </cell>
          <cell r="CK90" t="e">
            <v>#N/A</v>
          </cell>
          <cell r="CL90" t="e">
            <v>#N/A</v>
          </cell>
          <cell r="CM90" t="e">
            <v>#N/A</v>
          </cell>
          <cell r="CN90" t="e">
            <v>#N/A</v>
          </cell>
          <cell r="CO90" t="e">
            <v>#N/A</v>
          </cell>
          <cell r="CP90" t="e">
            <v>#N/A</v>
          </cell>
          <cell r="CQ90" t="e">
            <v>#N/A</v>
          </cell>
          <cell r="CR90" t="e">
            <v>#N/A</v>
          </cell>
          <cell r="CS90" t="e">
            <v>#N/A</v>
          </cell>
          <cell r="CT90" t="e">
            <v>#N/A</v>
          </cell>
          <cell r="CU90" t="e">
            <v>#N/A</v>
          </cell>
          <cell r="CV90" t="e">
            <v>#N/A</v>
          </cell>
          <cell r="DR90" t="str">
            <v>Pablo Jose Do Faial Freitas</v>
          </cell>
          <cell r="DS90" t="str">
            <v>Arturo Alejandro Urcid Saldaña F-450733</v>
          </cell>
          <cell r="DT90" t="str">
            <v>José Guadalupe López Hernández F-242353</v>
          </cell>
          <cell r="DU90">
            <v>0</v>
          </cell>
          <cell r="DV90" t="str">
            <v>Pablo Jose Do Faial Freitas</v>
          </cell>
          <cell r="DW90" t="str">
            <v>Arturo Alejandro Urcid Saldaña F-450774</v>
          </cell>
          <cell r="DX90" t="str">
            <v>José Guadalupe López Hernández F-242353</v>
          </cell>
          <cell r="DY90" t="str">
            <v>Pablo Jose Do Faial Freitas</v>
          </cell>
          <cell r="DZ90" t="str">
            <v>Arturo Alejandro Urcid Saldaña F-450733</v>
          </cell>
        </row>
        <row r="91">
          <cell r="A91">
            <v>75</v>
          </cell>
          <cell r="B91" t="str">
            <v>--</v>
          </cell>
          <cell r="C91" t="str">
            <v>--</v>
          </cell>
          <cell r="H91" t="str">
            <v>-</v>
          </cell>
          <cell r="S91" t="str">
            <v>-</v>
          </cell>
          <cell r="W91" t="str">
            <v>P</v>
          </cell>
          <cell r="X91">
            <v>0</v>
          </cell>
          <cell r="Y91" t="e">
            <v>#N/A</v>
          </cell>
          <cell r="Z91" t="e">
            <v>#N/A</v>
          </cell>
          <cell r="AB91" t="e">
            <v>#N/A</v>
          </cell>
          <cell r="AC91" t="e">
            <v>#N/A</v>
          </cell>
          <cell r="AD91" t="e">
            <v>#N/A</v>
          </cell>
          <cell r="AE91">
            <v>0</v>
          </cell>
          <cell r="AF91">
            <v>0</v>
          </cell>
          <cell r="AI91">
            <v>0</v>
          </cell>
          <cell r="AL91">
            <v>0</v>
          </cell>
          <cell r="AW91" t="e">
            <v>#N/A</v>
          </cell>
          <cell r="AX91" t="e">
            <v>#N/A</v>
          </cell>
          <cell r="AY91" t="e">
            <v>#N/A</v>
          </cell>
          <cell r="AZ91" t="e">
            <v>#N/A</v>
          </cell>
          <cell r="BY91" t="e">
            <v>#N/A</v>
          </cell>
          <cell r="BZ91" t="e">
            <v>#N/A</v>
          </cell>
          <cell r="CA91" t="e">
            <v>#N/A</v>
          </cell>
          <cell r="CB91" t="e">
            <v>#N/A</v>
          </cell>
          <cell r="CC91" t="e">
            <v>#N/A</v>
          </cell>
          <cell r="CD91" t="e">
            <v>#N/A</v>
          </cell>
          <cell r="CE91" t="e">
            <v>#N/A</v>
          </cell>
          <cell r="CF91" t="e">
            <v>#N/A</v>
          </cell>
          <cell r="CG91" t="e">
            <v>#N/A</v>
          </cell>
          <cell r="CH91" t="e">
            <v>#N/A</v>
          </cell>
          <cell r="CI91" t="e">
            <v>#N/A</v>
          </cell>
          <cell r="CJ91" t="e">
            <v>#N/A</v>
          </cell>
          <cell r="CK91" t="e">
            <v>#N/A</v>
          </cell>
          <cell r="CL91" t="e">
            <v>#N/A</v>
          </cell>
          <cell r="CM91" t="e">
            <v>#N/A</v>
          </cell>
          <cell r="CN91" t="e">
            <v>#N/A</v>
          </cell>
          <cell r="CO91" t="e">
            <v>#N/A</v>
          </cell>
          <cell r="CP91" t="e">
            <v>#N/A</v>
          </cell>
          <cell r="CQ91" t="e">
            <v>#N/A</v>
          </cell>
          <cell r="CR91" t="e">
            <v>#N/A</v>
          </cell>
          <cell r="CS91" t="e">
            <v>#N/A</v>
          </cell>
          <cell r="CT91" t="e">
            <v>#N/A</v>
          </cell>
          <cell r="CU91" t="e">
            <v>#N/A</v>
          </cell>
          <cell r="CV91" t="e">
            <v>#N/A</v>
          </cell>
          <cell r="DR91" t="str">
            <v>Pablo Jose Do Faial Freitas</v>
          </cell>
          <cell r="DS91" t="str">
            <v>Arturo Alejandro Urcid Saldaña F-450733</v>
          </cell>
          <cell r="DT91" t="str">
            <v>José Guadalupe López Hernández F-242353</v>
          </cell>
          <cell r="DU91">
            <v>0</v>
          </cell>
          <cell r="DV91" t="str">
            <v>Pablo Jose Do Faial Freitas</v>
          </cell>
          <cell r="DW91" t="str">
            <v>Arturo Alejandro Urcid Saldaña F-450775</v>
          </cell>
          <cell r="DX91" t="str">
            <v>José Guadalupe López Hernández F-242353</v>
          </cell>
          <cell r="DY91" t="str">
            <v>Pablo Jose Do Faial Freitas</v>
          </cell>
          <cell r="DZ91" t="str">
            <v>Arturo Alejandro Urcid Saldaña F-450733</v>
          </cell>
        </row>
        <row r="92">
          <cell r="A92">
            <v>76</v>
          </cell>
          <cell r="B92" t="str">
            <v>--</v>
          </cell>
          <cell r="C92" t="str">
            <v>--</v>
          </cell>
          <cell r="H92" t="str">
            <v>-</v>
          </cell>
          <cell r="S92" t="str">
            <v>-</v>
          </cell>
          <cell r="W92" t="str">
            <v>P</v>
          </cell>
          <cell r="X92">
            <v>0</v>
          </cell>
          <cell r="Y92" t="e">
            <v>#N/A</v>
          </cell>
          <cell r="Z92" t="e">
            <v>#N/A</v>
          </cell>
          <cell r="AB92" t="e">
            <v>#N/A</v>
          </cell>
          <cell r="AC92" t="e">
            <v>#N/A</v>
          </cell>
          <cell r="AD92" t="e">
            <v>#N/A</v>
          </cell>
          <cell r="AE92">
            <v>0</v>
          </cell>
          <cell r="AF92">
            <v>0</v>
          </cell>
          <cell r="AI92">
            <v>0</v>
          </cell>
          <cell r="AL92">
            <v>0</v>
          </cell>
          <cell r="AW92" t="e">
            <v>#N/A</v>
          </cell>
          <cell r="AX92" t="e">
            <v>#N/A</v>
          </cell>
          <cell r="AY92" t="e">
            <v>#N/A</v>
          </cell>
          <cell r="AZ92" t="e">
            <v>#N/A</v>
          </cell>
          <cell r="BY92" t="e">
            <v>#N/A</v>
          </cell>
          <cell r="BZ92" t="e">
            <v>#N/A</v>
          </cell>
          <cell r="CA92" t="e">
            <v>#N/A</v>
          </cell>
          <cell r="CB92" t="e">
            <v>#N/A</v>
          </cell>
          <cell r="CC92" t="e">
            <v>#N/A</v>
          </cell>
          <cell r="CD92" t="e">
            <v>#N/A</v>
          </cell>
          <cell r="CE92" t="e">
            <v>#N/A</v>
          </cell>
          <cell r="CF92" t="e">
            <v>#N/A</v>
          </cell>
          <cell r="CG92" t="e">
            <v>#N/A</v>
          </cell>
          <cell r="CH92" t="e">
            <v>#N/A</v>
          </cell>
          <cell r="CI92" t="e">
            <v>#N/A</v>
          </cell>
          <cell r="CJ92" t="e">
            <v>#N/A</v>
          </cell>
          <cell r="CK92" t="e">
            <v>#N/A</v>
          </cell>
          <cell r="CL92" t="e">
            <v>#N/A</v>
          </cell>
          <cell r="CM92" t="e">
            <v>#N/A</v>
          </cell>
          <cell r="CN92" t="e">
            <v>#N/A</v>
          </cell>
          <cell r="CO92" t="e">
            <v>#N/A</v>
          </cell>
          <cell r="CP92" t="e">
            <v>#N/A</v>
          </cell>
          <cell r="CQ92" t="e">
            <v>#N/A</v>
          </cell>
          <cell r="CR92" t="e">
            <v>#N/A</v>
          </cell>
          <cell r="CS92" t="e">
            <v>#N/A</v>
          </cell>
          <cell r="CT92" t="e">
            <v>#N/A</v>
          </cell>
          <cell r="CU92" t="e">
            <v>#N/A</v>
          </cell>
          <cell r="CV92" t="e">
            <v>#N/A</v>
          </cell>
          <cell r="DR92" t="str">
            <v>Pablo Jose Do Faial Freitas</v>
          </cell>
          <cell r="DS92" t="str">
            <v>Arturo Alejandro Urcid Saldaña F-450733</v>
          </cell>
          <cell r="DT92" t="str">
            <v>José Guadalupe López Hernández F-242353</v>
          </cell>
          <cell r="DU92">
            <v>0</v>
          </cell>
          <cell r="DV92" t="str">
            <v>Pablo Jose Do Faial Freitas</v>
          </cell>
          <cell r="DW92" t="str">
            <v>Arturo Alejandro Urcid Saldaña F-450776</v>
          </cell>
          <cell r="DX92" t="str">
            <v>José Guadalupe López Hernández F-242353</v>
          </cell>
          <cell r="DY92" t="str">
            <v>Pablo Jose Do Faial Freitas</v>
          </cell>
          <cell r="DZ92" t="str">
            <v>Arturo Alejandro Urcid Saldaña F-450733</v>
          </cell>
        </row>
        <row r="93">
          <cell r="A93">
            <v>77</v>
          </cell>
          <cell r="B93" t="str">
            <v>--</v>
          </cell>
          <cell r="C93" t="str">
            <v>--</v>
          </cell>
          <cell r="H93" t="str">
            <v>-</v>
          </cell>
          <cell r="S93" t="str">
            <v>-</v>
          </cell>
          <cell r="W93" t="str">
            <v>P</v>
          </cell>
          <cell r="X93">
            <v>0</v>
          </cell>
          <cell r="Y93" t="e">
            <v>#N/A</v>
          </cell>
          <cell r="Z93" t="e">
            <v>#N/A</v>
          </cell>
          <cell r="AB93" t="e">
            <v>#N/A</v>
          </cell>
          <cell r="AC93" t="e">
            <v>#N/A</v>
          </cell>
          <cell r="AD93" t="e">
            <v>#N/A</v>
          </cell>
          <cell r="AE93">
            <v>0</v>
          </cell>
          <cell r="AF93">
            <v>0</v>
          </cell>
          <cell r="AI93">
            <v>0</v>
          </cell>
          <cell r="AL93">
            <v>0</v>
          </cell>
          <cell r="AW93" t="e">
            <v>#N/A</v>
          </cell>
          <cell r="AX93" t="e">
            <v>#N/A</v>
          </cell>
          <cell r="AY93" t="e">
            <v>#N/A</v>
          </cell>
          <cell r="AZ93" t="e">
            <v>#N/A</v>
          </cell>
          <cell r="BY93" t="e">
            <v>#N/A</v>
          </cell>
          <cell r="BZ93" t="e">
            <v>#N/A</v>
          </cell>
          <cell r="CA93" t="e">
            <v>#N/A</v>
          </cell>
          <cell r="CB93" t="e">
            <v>#N/A</v>
          </cell>
          <cell r="CC93" t="e">
            <v>#N/A</v>
          </cell>
          <cell r="CD93" t="e">
            <v>#N/A</v>
          </cell>
          <cell r="CE93" t="e">
            <v>#N/A</v>
          </cell>
          <cell r="CF93" t="e">
            <v>#N/A</v>
          </cell>
          <cell r="CG93" t="e">
            <v>#N/A</v>
          </cell>
          <cell r="CH93" t="e">
            <v>#N/A</v>
          </cell>
          <cell r="CI93" t="e">
            <v>#N/A</v>
          </cell>
          <cell r="CJ93" t="e">
            <v>#N/A</v>
          </cell>
          <cell r="CK93" t="e">
            <v>#N/A</v>
          </cell>
          <cell r="CL93" t="e">
            <v>#N/A</v>
          </cell>
          <cell r="CM93" t="e">
            <v>#N/A</v>
          </cell>
          <cell r="CN93" t="e">
            <v>#N/A</v>
          </cell>
          <cell r="CO93" t="e">
            <v>#N/A</v>
          </cell>
          <cell r="CP93" t="e">
            <v>#N/A</v>
          </cell>
          <cell r="CQ93" t="e">
            <v>#N/A</v>
          </cell>
          <cell r="CR93" t="e">
            <v>#N/A</v>
          </cell>
          <cell r="CS93" t="e">
            <v>#N/A</v>
          </cell>
          <cell r="CT93" t="e">
            <v>#N/A</v>
          </cell>
          <cell r="CU93" t="e">
            <v>#N/A</v>
          </cell>
          <cell r="CV93" t="e">
            <v>#N/A</v>
          </cell>
          <cell r="DR93" t="str">
            <v>Pablo Jose Do Faial Freitas</v>
          </cell>
          <cell r="DS93" t="str">
            <v>Arturo Alejandro Urcid Saldaña F-450733</v>
          </cell>
          <cell r="DT93" t="str">
            <v>José Guadalupe López Hernández F-242353</v>
          </cell>
          <cell r="DU93">
            <v>0</v>
          </cell>
          <cell r="DV93" t="str">
            <v>Pablo Jose Do Faial Freitas</v>
          </cell>
          <cell r="DW93" t="str">
            <v>Arturo Alejandro Urcid Saldaña F-450777</v>
          </cell>
          <cell r="DX93" t="str">
            <v>José Guadalupe López Hernández F-242353</v>
          </cell>
          <cell r="DY93" t="str">
            <v>Pablo Jose Do Faial Freitas</v>
          </cell>
          <cell r="DZ93" t="str">
            <v>Arturo Alejandro Urcid Saldaña F-450733</v>
          </cell>
        </row>
        <row r="94">
          <cell r="A94">
            <v>78</v>
          </cell>
          <cell r="B94" t="str">
            <v>--</v>
          </cell>
          <cell r="C94" t="str">
            <v>--</v>
          </cell>
          <cell r="H94" t="str">
            <v>-</v>
          </cell>
          <cell r="S94" t="str">
            <v>-</v>
          </cell>
          <cell r="W94" t="str">
            <v>P</v>
          </cell>
          <cell r="X94">
            <v>0</v>
          </cell>
          <cell r="Y94" t="e">
            <v>#N/A</v>
          </cell>
          <cell r="Z94" t="e">
            <v>#N/A</v>
          </cell>
          <cell r="AB94" t="e">
            <v>#N/A</v>
          </cell>
          <cell r="AC94" t="e">
            <v>#N/A</v>
          </cell>
          <cell r="AD94" t="e">
            <v>#N/A</v>
          </cell>
          <cell r="AE94">
            <v>0</v>
          </cell>
          <cell r="AF94">
            <v>0</v>
          </cell>
          <cell r="AI94">
            <v>0</v>
          </cell>
          <cell r="AL94">
            <v>0</v>
          </cell>
          <cell r="AW94" t="e">
            <v>#N/A</v>
          </cell>
          <cell r="AX94" t="e">
            <v>#N/A</v>
          </cell>
          <cell r="AY94" t="e">
            <v>#N/A</v>
          </cell>
          <cell r="AZ94" t="e">
            <v>#N/A</v>
          </cell>
          <cell r="BY94" t="e">
            <v>#N/A</v>
          </cell>
          <cell r="BZ94" t="e">
            <v>#N/A</v>
          </cell>
          <cell r="CA94" t="e">
            <v>#N/A</v>
          </cell>
          <cell r="CB94" t="e">
            <v>#N/A</v>
          </cell>
          <cell r="CC94" t="e">
            <v>#N/A</v>
          </cell>
          <cell r="CD94" t="e">
            <v>#N/A</v>
          </cell>
          <cell r="CE94" t="e">
            <v>#N/A</v>
          </cell>
          <cell r="CF94" t="e">
            <v>#N/A</v>
          </cell>
          <cell r="CG94" t="e">
            <v>#N/A</v>
          </cell>
          <cell r="CH94" t="e">
            <v>#N/A</v>
          </cell>
          <cell r="CI94" t="e">
            <v>#N/A</v>
          </cell>
          <cell r="CJ94" t="e">
            <v>#N/A</v>
          </cell>
          <cell r="CK94" t="e">
            <v>#N/A</v>
          </cell>
          <cell r="CL94" t="e">
            <v>#N/A</v>
          </cell>
          <cell r="CM94" t="e">
            <v>#N/A</v>
          </cell>
          <cell r="CN94" t="e">
            <v>#N/A</v>
          </cell>
          <cell r="CO94" t="e">
            <v>#N/A</v>
          </cell>
          <cell r="CP94" t="e">
            <v>#N/A</v>
          </cell>
          <cell r="CQ94" t="e">
            <v>#N/A</v>
          </cell>
          <cell r="CR94" t="e">
            <v>#N/A</v>
          </cell>
          <cell r="CS94" t="e">
            <v>#N/A</v>
          </cell>
          <cell r="CT94" t="e">
            <v>#N/A</v>
          </cell>
          <cell r="CU94" t="e">
            <v>#N/A</v>
          </cell>
          <cell r="CV94" t="e">
            <v>#N/A</v>
          </cell>
          <cell r="DR94" t="str">
            <v>Pablo Jose Do Faial Freitas</v>
          </cell>
          <cell r="DS94" t="str">
            <v>Arturo Alejandro Urcid Saldaña F-450733</v>
          </cell>
          <cell r="DT94" t="str">
            <v>José Guadalupe López Hernández F-242353</v>
          </cell>
          <cell r="DU94">
            <v>0</v>
          </cell>
          <cell r="DV94" t="str">
            <v>Pablo Jose Do Faial Freitas</v>
          </cell>
          <cell r="DW94" t="str">
            <v>Arturo Alejandro Urcid Saldaña F-450778</v>
          </cell>
          <cell r="DX94" t="str">
            <v>José Guadalupe López Hernández F-242353</v>
          </cell>
          <cell r="DY94" t="str">
            <v>Pablo Jose Do Faial Freitas</v>
          </cell>
          <cell r="DZ94" t="str">
            <v>Arturo Alejandro Urcid Saldaña F-450733</v>
          </cell>
        </row>
        <row r="95">
          <cell r="A95">
            <v>79</v>
          </cell>
          <cell r="B95" t="str">
            <v>--</v>
          </cell>
          <cell r="C95" t="str">
            <v>--</v>
          </cell>
          <cell r="H95" t="str">
            <v>-</v>
          </cell>
          <cell r="S95" t="str">
            <v>-</v>
          </cell>
          <cell r="W95" t="str">
            <v>P</v>
          </cell>
          <cell r="X95">
            <v>0</v>
          </cell>
          <cell r="Y95" t="e">
            <v>#N/A</v>
          </cell>
          <cell r="Z95" t="e">
            <v>#N/A</v>
          </cell>
          <cell r="AB95" t="e">
            <v>#N/A</v>
          </cell>
          <cell r="AC95" t="e">
            <v>#N/A</v>
          </cell>
          <cell r="AD95" t="e">
            <v>#N/A</v>
          </cell>
          <cell r="AE95">
            <v>0</v>
          </cell>
          <cell r="AF95">
            <v>0</v>
          </cell>
          <cell r="AI95">
            <v>0</v>
          </cell>
          <cell r="AL95">
            <v>0</v>
          </cell>
          <cell r="AW95" t="e">
            <v>#N/A</v>
          </cell>
          <cell r="AX95" t="e">
            <v>#N/A</v>
          </cell>
          <cell r="AY95" t="e">
            <v>#N/A</v>
          </cell>
          <cell r="AZ95" t="e">
            <v>#N/A</v>
          </cell>
          <cell r="BY95" t="e">
            <v>#N/A</v>
          </cell>
          <cell r="BZ95" t="e">
            <v>#N/A</v>
          </cell>
          <cell r="CA95" t="e">
            <v>#N/A</v>
          </cell>
          <cell r="CB95" t="e">
            <v>#N/A</v>
          </cell>
          <cell r="CC95" t="e">
            <v>#N/A</v>
          </cell>
          <cell r="CD95" t="e">
            <v>#N/A</v>
          </cell>
          <cell r="CE95" t="e">
            <v>#N/A</v>
          </cell>
          <cell r="CF95" t="e">
            <v>#N/A</v>
          </cell>
          <cell r="CG95" t="e">
            <v>#N/A</v>
          </cell>
          <cell r="CH95" t="e">
            <v>#N/A</v>
          </cell>
          <cell r="CI95" t="e">
            <v>#N/A</v>
          </cell>
          <cell r="CJ95" t="e">
            <v>#N/A</v>
          </cell>
          <cell r="CK95" t="e">
            <v>#N/A</v>
          </cell>
          <cell r="CL95" t="e">
            <v>#N/A</v>
          </cell>
          <cell r="CM95" t="e">
            <v>#N/A</v>
          </cell>
          <cell r="CN95" t="e">
            <v>#N/A</v>
          </cell>
          <cell r="CO95" t="e">
            <v>#N/A</v>
          </cell>
          <cell r="CP95" t="e">
            <v>#N/A</v>
          </cell>
          <cell r="CQ95" t="e">
            <v>#N/A</v>
          </cell>
          <cell r="CR95" t="e">
            <v>#N/A</v>
          </cell>
          <cell r="CS95" t="e">
            <v>#N/A</v>
          </cell>
          <cell r="CT95" t="e">
            <v>#N/A</v>
          </cell>
          <cell r="CU95" t="e">
            <v>#N/A</v>
          </cell>
          <cell r="CV95" t="e">
            <v>#N/A</v>
          </cell>
          <cell r="DR95" t="str">
            <v>Pablo Jose Do Faial Freitas</v>
          </cell>
          <cell r="DS95" t="str">
            <v>Arturo Alejandro Urcid Saldaña F-450733</v>
          </cell>
          <cell r="DT95" t="str">
            <v>José Guadalupe López Hernández F-242353</v>
          </cell>
          <cell r="DU95">
            <v>0</v>
          </cell>
          <cell r="DV95" t="str">
            <v>Pablo Jose Do Faial Freitas</v>
          </cell>
          <cell r="DW95" t="str">
            <v>Arturo Alejandro Urcid Saldaña F-450779</v>
          </cell>
          <cell r="DX95" t="str">
            <v>José Guadalupe López Hernández F-242353</v>
          </cell>
          <cell r="DY95" t="str">
            <v>Pablo Jose Do Faial Freitas</v>
          </cell>
          <cell r="DZ95" t="str">
            <v>Arturo Alejandro Urcid Saldaña F-450733</v>
          </cell>
        </row>
        <row r="96">
          <cell r="A96">
            <v>80</v>
          </cell>
          <cell r="B96" t="str">
            <v>--</v>
          </cell>
          <cell r="C96" t="str">
            <v>--</v>
          </cell>
          <cell r="H96" t="str">
            <v>-</v>
          </cell>
          <cell r="S96" t="str">
            <v>-</v>
          </cell>
          <cell r="W96" t="str">
            <v>P</v>
          </cell>
          <cell r="X96">
            <v>0</v>
          </cell>
          <cell r="Y96" t="e">
            <v>#N/A</v>
          </cell>
          <cell r="Z96" t="e">
            <v>#N/A</v>
          </cell>
          <cell r="AB96" t="e">
            <v>#N/A</v>
          </cell>
          <cell r="AC96" t="e">
            <v>#N/A</v>
          </cell>
          <cell r="AD96" t="e">
            <v>#N/A</v>
          </cell>
          <cell r="AE96">
            <v>0</v>
          </cell>
          <cell r="AF96">
            <v>0</v>
          </cell>
          <cell r="AI96">
            <v>0</v>
          </cell>
          <cell r="AL96">
            <v>0</v>
          </cell>
          <cell r="AW96" t="e">
            <v>#N/A</v>
          </cell>
          <cell r="AX96" t="e">
            <v>#N/A</v>
          </cell>
          <cell r="AY96" t="e">
            <v>#N/A</v>
          </cell>
          <cell r="AZ96" t="e">
            <v>#N/A</v>
          </cell>
          <cell r="BY96" t="e">
            <v>#N/A</v>
          </cell>
          <cell r="BZ96" t="e">
            <v>#N/A</v>
          </cell>
          <cell r="CA96" t="e">
            <v>#N/A</v>
          </cell>
          <cell r="CB96" t="e">
            <v>#N/A</v>
          </cell>
          <cell r="CC96" t="e">
            <v>#N/A</v>
          </cell>
          <cell r="CD96" t="e">
            <v>#N/A</v>
          </cell>
          <cell r="CE96" t="e">
            <v>#N/A</v>
          </cell>
          <cell r="CF96" t="e">
            <v>#N/A</v>
          </cell>
          <cell r="CG96" t="e">
            <v>#N/A</v>
          </cell>
          <cell r="CH96" t="e">
            <v>#N/A</v>
          </cell>
          <cell r="CI96" t="e">
            <v>#N/A</v>
          </cell>
          <cell r="CJ96" t="e">
            <v>#N/A</v>
          </cell>
          <cell r="CK96" t="e">
            <v>#N/A</v>
          </cell>
          <cell r="CL96" t="e">
            <v>#N/A</v>
          </cell>
          <cell r="CM96" t="e">
            <v>#N/A</v>
          </cell>
          <cell r="CN96" t="e">
            <v>#N/A</v>
          </cell>
          <cell r="CO96" t="e">
            <v>#N/A</v>
          </cell>
          <cell r="CP96" t="e">
            <v>#N/A</v>
          </cell>
          <cell r="CQ96" t="e">
            <v>#N/A</v>
          </cell>
          <cell r="CR96" t="e">
            <v>#N/A</v>
          </cell>
          <cell r="CS96" t="e">
            <v>#N/A</v>
          </cell>
          <cell r="CT96" t="e">
            <v>#N/A</v>
          </cell>
          <cell r="CU96" t="e">
            <v>#N/A</v>
          </cell>
          <cell r="CV96" t="e">
            <v>#N/A</v>
          </cell>
          <cell r="DR96" t="str">
            <v>Pablo Jose Do Faial Freitas</v>
          </cell>
          <cell r="DS96" t="str">
            <v>Arturo Alejandro Urcid Saldaña F-450733</v>
          </cell>
          <cell r="DT96" t="str">
            <v>José Guadalupe López Hernández F-242353</v>
          </cell>
          <cell r="DU96">
            <v>0</v>
          </cell>
          <cell r="DV96" t="str">
            <v>Pablo Jose Do Faial Freitas</v>
          </cell>
          <cell r="DW96" t="str">
            <v>Arturo Alejandro Urcid Saldaña F-450780</v>
          </cell>
          <cell r="DX96" t="str">
            <v>José Guadalupe López Hernández F-242353</v>
          </cell>
          <cell r="DY96" t="str">
            <v>Pablo Jose Do Faial Freitas</v>
          </cell>
          <cell r="DZ96" t="str">
            <v>Arturo Alejandro Urcid Saldaña F-450733</v>
          </cell>
        </row>
        <row r="97">
          <cell r="A97">
            <v>9</v>
          </cell>
          <cell r="B97" t="str">
            <v>--</v>
          </cell>
          <cell r="C97" t="str">
            <v>--</v>
          </cell>
          <cell r="H97" t="str">
            <v>-</v>
          </cell>
          <cell r="S97" t="str">
            <v>-</v>
          </cell>
          <cell r="W97" t="str">
            <v>P</v>
          </cell>
          <cell r="X97">
            <v>0</v>
          </cell>
          <cell r="Y97" t="e">
            <v>#N/A</v>
          </cell>
          <cell r="Z97" t="e">
            <v>#N/A</v>
          </cell>
          <cell r="AB97" t="e">
            <v>#N/A</v>
          </cell>
          <cell r="AC97" t="e">
            <v>#N/A</v>
          </cell>
          <cell r="AD97" t="e">
            <v>#N/A</v>
          </cell>
          <cell r="AE97">
            <v>0</v>
          </cell>
          <cell r="AF97">
            <v>0</v>
          </cell>
          <cell r="AI97">
            <v>0</v>
          </cell>
          <cell r="AL97">
            <v>0</v>
          </cell>
          <cell r="AW97" t="e">
            <v>#N/A</v>
          </cell>
          <cell r="AX97" t="e">
            <v>#N/A</v>
          </cell>
          <cell r="AY97" t="e">
            <v>#N/A</v>
          </cell>
          <cell r="AZ97" t="e">
            <v>#N/A</v>
          </cell>
          <cell r="BY97" t="e">
            <v>#N/A</v>
          </cell>
          <cell r="BZ97" t="e">
            <v>#N/A</v>
          </cell>
          <cell r="CA97" t="e">
            <v>#N/A</v>
          </cell>
          <cell r="CB97" t="e">
            <v>#N/A</v>
          </cell>
          <cell r="CC97" t="e">
            <v>#N/A</v>
          </cell>
          <cell r="CD97" t="e">
            <v>#N/A</v>
          </cell>
          <cell r="CE97" t="e">
            <v>#N/A</v>
          </cell>
          <cell r="CF97" t="e">
            <v>#N/A</v>
          </cell>
          <cell r="CG97" t="e">
            <v>#N/A</v>
          </cell>
          <cell r="CH97" t="e">
            <v>#N/A</v>
          </cell>
          <cell r="CI97" t="e">
            <v>#N/A</v>
          </cell>
          <cell r="CJ97" t="e">
            <v>#N/A</v>
          </cell>
          <cell r="CK97" t="e">
            <v>#N/A</v>
          </cell>
          <cell r="CL97" t="e">
            <v>#N/A</v>
          </cell>
          <cell r="CM97" t="e">
            <v>#N/A</v>
          </cell>
          <cell r="CN97" t="e">
            <v>#N/A</v>
          </cell>
          <cell r="CO97" t="e">
            <v>#N/A</v>
          </cell>
          <cell r="CP97" t="e">
            <v>#N/A</v>
          </cell>
          <cell r="CQ97" t="e">
            <v>#N/A</v>
          </cell>
          <cell r="CR97" t="e">
            <v>#N/A</v>
          </cell>
          <cell r="CS97" t="e">
            <v>#N/A</v>
          </cell>
          <cell r="CT97" t="e">
            <v>#N/A</v>
          </cell>
          <cell r="CU97" t="e">
            <v>#N/A</v>
          </cell>
          <cell r="CV97" t="e">
            <v>#N/A</v>
          </cell>
          <cell r="DR97" t="str">
            <v>Pablo Jose Do Faial Freitas</v>
          </cell>
          <cell r="DS97" t="str">
            <v>Arturo Alejandro Urcid Saldaña F-450733</v>
          </cell>
          <cell r="DT97" t="str">
            <v>José Guadalupe López Hernández F-242353</v>
          </cell>
          <cell r="DU97">
            <v>0</v>
          </cell>
          <cell r="DV97" t="str">
            <v>Pablo Jose Do Faial Freitas</v>
          </cell>
          <cell r="DW97" t="str">
            <v>Arturo Alejandro Urcid Saldaña F-450781</v>
          </cell>
          <cell r="DX97" t="str">
            <v>José Guadalupe López Hernández F-242353</v>
          </cell>
          <cell r="DY97" t="str">
            <v>Pablo Jose Do Faial Freitas</v>
          </cell>
          <cell r="DZ97" t="str">
            <v>Arturo Alejandro Urcid Saldaña F-450733</v>
          </cell>
        </row>
        <row r="98">
          <cell r="A98">
            <v>10</v>
          </cell>
          <cell r="B98" t="str">
            <v>--</v>
          </cell>
          <cell r="C98" t="str">
            <v>--</v>
          </cell>
          <cell r="H98" t="str">
            <v>-</v>
          </cell>
          <cell r="S98" t="str">
            <v>-</v>
          </cell>
          <cell r="W98" t="str">
            <v>P</v>
          </cell>
          <cell r="X98">
            <v>0</v>
          </cell>
          <cell r="Y98" t="e">
            <v>#N/A</v>
          </cell>
          <cell r="Z98" t="e">
            <v>#N/A</v>
          </cell>
          <cell r="AB98" t="e">
            <v>#N/A</v>
          </cell>
          <cell r="AC98" t="e">
            <v>#N/A</v>
          </cell>
          <cell r="AD98" t="e">
            <v>#N/A</v>
          </cell>
          <cell r="AE98">
            <v>0</v>
          </cell>
          <cell r="AF98">
            <v>0</v>
          </cell>
          <cell r="AI98">
            <v>0</v>
          </cell>
          <cell r="AL98">
            <v>0</v>
          </cell>
          <cell r="AW98" t="e">
            <v>#N/A</v>
          </cell>
          <cell r="AX98" t="e">
            <v>#N/A</v>
          </cell>
          <cell r="AY98" t="e">
            <v>#N/A</v>
          </cell>
          <cell r="AZ98" t="e">
            <v>#N/A</v>
          </cell>
          <cell r="BY98" t="e">
            <v>#N/A</v>
          </cell>
          <cell r="BZ98" t="e">
            <v>#N/A</v>
          </cell>
          <cell r="CA98" t="e">
            <v>#N/A</v>
          </cell>
          <cell r="CB98" t="e">
            <v>#N/A</v>
          </cell>
          <cell r="CC98" t="e">
            <v>#N/A</v>
          </cell>
          <cell r="CD98" t="e">
            <v>#N/A</v>
          </cell>
          <cell r="CE98" t="e">
            <v>#N/A</v>
          </cell>
          <cell r="CF98" t="e">
            <v>#N/A</v>
          </cell>
          <cell r="CG98" t="e">
            <v>#N/A</v>
          </cell>
          <cell r="CH98" t="e">
            <v>#N/A</v>
          </cell>
          <cell r="CI98" t="e">
            <v>#N/A</v>
          </cell>
          <cell r="CJ98" t="e">
            <v>#N/A</v>
          </cell>
          <cell r="CK98" t="e">
            <v>#N/A</v>
          </cell>
          <cell r="CL98" t="e">
            <v>#N/A</v>
          </cell>
          <cell r="CM98" t="e">
            <v>#N/A</v>
          </cell>
          <cell r="CN98" t="e">
            <v>#N/A</v>
          </cell>
          <cell r="CO98" t="e">
            <v>#N/A</v>
          </cell>
          <cell r="CP98" t="e">
            <v>#N/A</v>
          </cell>
          <cell r="CQ98" t="e">
            <v>#N/A</v>
          </cell>
          <cell r="CR98" t="e">
            <v>#N/A</v>
          </cell>
          <cell r="CS98" t="e">
            <v>#N/A</v>
          </cell>
          <cell r="CT98" t="e">
            <v>#N/A</v>
          </cell>
          <cell r="CU98" t="e">
            <v>#N/A</v>
          </cell>
          <cell r="CV98" t="e">
            <v>#N/A</v>
          </cell>
          <cell r="DR98" t="str">
            <v>Pablo Jose Do Faial Freitas</v>
          </cell>
          <cell r="DS98" t="str">
            <v>Arturo Alejandro Urcid Saldaña F-450733</v>
          </cell>
          <cell r="DT98" t="str">
            <v>José Guadalupe López Hernández F-242353</v>
          </cell>
          <cell r="DU98">
            <v>0</v>
          </cell>
          <cell r="DV98" t="str">
            <v>Pablo Jose Do Faial Freitas</v>
          </cell>
          <cell r="DW98" t="str">
            <v>Arturo Alejandro Urcid Saldaña F-450782</v>
          </cell>
          <cell r="DX98" t="str">
            <v>José Guadalupe López Hernández F-242353</v>
          </cell>
          <cell r="DY98" t="str">
            <v>Pablo Jose Do Faial Freitas</v>
          </cell>
          <cell r="DZ98" t="str">
            <v>Arturo Alejandro Urcid Saldaña F-450733</v>
          </cell>
        </row>
        <row r="99">
          <cell r="A99">
            <v>11</v>
          </cell>
          <cell r="B99" t="str">
            <v>--</v>
          </cell>
          <cell r="C99" t="str">
            <v>--</v>
          </cell>
          <cell r="H99" t="str">
            <v>-</v>
          </cell>
          <cell r="S99" t="str">
            <v>-</v>
          </cell>
          <cell r="W99" t="str">
            <v>P</v>
          </cell>
          <cell r="X99">
            <v>0</v>
          </cell>
          <cell r="Y99" t="e">
            <v>#N/A</v>
          </cell>
          <cell r="Z99" t="e">
            <v>#N/A</v>
          </cell>
          <cell r="AB99" t="e">
            <v>#N/A</v>
          </cell>
          <cell r="AC99" t="e">
            <v>#N/A</v>
          </cell>
          <cell r="AD99" t="e">
            <v>#N/A</v>
          </cell>
          <cell r="AE99">
            <v>0</v>
          </cell>
          <cell r="AF99">
            <v>0</v>
          </cell>
          <cell r="AI99">
            <v>0</v>
          </cell>
          <cell r="AL99">
            <v>0</v>
          </cell>
          <cell r="AW99" t="e">
            <v>#N/A</v>
          </cell>
          <cell r="AX99" t="e">
            <v>#N/A</v>
          </cell>
          <cell r="AY99" t="e">
            <v>#N/A</v>
          </cell>
          <cell r="AZ99" t="e">
            <v>#N/A</v>
          </cell>
          <cell r="BY99" t="e">
            <v>#N/A</v>
          </cell>
          <cell r="BZ99" t="e">
            <v>#N/A</v>
          </cell>
          <cell r="CA99" t="e">
            <v>#N/A</v>
          </cell>
          <cell r="CB99" t="e">
            <v>#N/A</v>
          </cell>
          <cell r="CC99" t="e">
            <v>#N/A</v>
          </cell>
          <cell r="CD99" t="e">
            <v>#N/A</v>
          </cell>
          <cell r="CE99" t="e">
            <v>#N/A</v>
          </cell>
          <cell r="CF99" t="e">
            <v>#N/A</v>
          </cell>
          <cell r="CG99" t="e">
            <v>#N/A</v>
          </cell>
          <cell r="CH99" t="e">
            <v>#N/A</v>
          </cell>
          <cell r="CI99" t="e">
            <v>#N/A</v>
          </cell>
          <cell r="CJ99" t="e">
            <v>#N/A</v>
          </cell>
          <cell r="CK99" t="e">
            <v>#N/A</v>
          </cell>
          <cell r="CL99" t="e">
            <v>#N/A</v>
          </cell>
          <cell r="CM99" t="e">
            <v>#N/A</v>
          </cell>
          <cell r="CN99" t="e">
            <v>#N/A</v>
          </cell>
          <cell r="CO99" t="e">
            <v>#N/A</v>
          </cell>
          <cell r="CP99" t="e">
            <v>#N/A</v>
          </cell>
          <cell r="CQ99" t="e">
            <v>#N/A</v>
          </cell>
          <cell r="CR99" t="e">
            <v>#N/A</v>
          </cell>
          <cell r="CS99" t="e">
            <v>#N/A</v>
          </cell>
          <cell r="CT99" t="e">
            <v>#N/A</v>
          </cell>
          <cell r="CU99" t="e">
            <v>#N/A</v>
          </cell>
          <cell r="CV99" t="e">
            <v>#N/A</v>
          </cell>
          <cell r="DR99" t="str">
            <v>Pablo Jose Do Faial Freitas</v>
          </cell>
          <cell r="DS99" t="str">
            <v>Arturo Alejandro Urcid Saldaña F-450733</v>
          </cell>
          <cell r="DT99" t="str">
            <v>José Guadalupe López Hernández F-242353</v>
          </cell>
          <cell r="DU99">
            <v>0</v>
          </cell>
          <cell r="DV99" t="str">
            <v>Pablo Jose Do Faial Freitas</v>
          </cell>
          <cell r="DW99" t="str">
            <v>Arturo Alejandro Urcid Saldaña F-450783</v>
          </cell>
          <cell r="DX99" t="str">
            <v>José Guadalupe López Hernández F-242353</v>
          </cell>
          <cell r="DY99" t="str">
            <v>Pablo Jose Do Faial Freitas</v>
          </cell>
          <cell r="DZ99" t="str">
            <v>Arturo Alejandro Urcid Saldaña F-450733</v>
          </cell>
        </row>
        <row r="100">
          <cell r="A100">
            <v>12</v>
          </cell>
          <cell r="B100" t="str">
            <v>--</v>
          </cell>
          <cell r="C100" t="str">
            <v>--</v>
          </cell>
          <cell r="H100" t="str">
            <v>-</v>
          </cell>
          <cell r="S100" t="str">
            <v>-</v>
          </cell>
          <cell r="W100" t="str">
            <v>P</v>
          </cell>
          <cell r="X100">
            <v>0</v>
          </cell>
          <cell r="Y100" t="e">
            <v>#N/A</v>
          </cell>
          <cell r="Z100" t="e">
            <v>#N/A</v>
          </cell>
          <cell r="AB100" t="e">
            <v>#N/A</v>
          </cell>
          <cell r="AC100" t="e">
            <v>#N/A</v>
          </cell>
          <cell r="AD100" t="e">
            <v>#N/A</v>
          </cell>
          <cell r="AE100">
            <v>0</v>
          </cell>
          <cell r="AF100">
            <v>0</v>
          </cell>
          <cell r="AI100">
            <v>0</v>
          </cell>
          <cell r="AL100">
            <v>0</v>
          </cell>
          <cell r="AW100" t="e">
            <v>#N/A</v>
          </cell>
          <cell r="AX100" t="e">
            <v>#N/A</v>
          </cell>
          <cell r="AY100" t="e">
            <v>#N/A</v>
          </cell>
          <cell r="AZ100" t="e">
            <v>#N/A</v>
          </cell>
          <cell r="BY100" t="e">
            <v>#N/A</v>
          </cell>
          <cell r="BZ100" t="e">
            <v>#N/A</v>
          </cell>
          <cell r="CA100" t="e">
            <v>#N/A</v>
          </cell>
          <cell r="CB100" t="e">
            <v>#N/A</v>
          </cell>
          <cell r="CC100" t="e">
            <v>#N/A</v>
          </cell>
          <cell r="CD100" t="e">
            <v>#N/A</v>
          </cell>
          <cell r="CE100" t="e">
            <v>#N/A</v>
          </cell>
          <cell r="CF100" t="e">
            <v>#N/A</v>
          </cell>
          <cell r="CG100" t="e">
            <v>#N/A</v>
          </cell>
          <cell r="CH100" t="e">
            <v>#N/A</v>
          </cell>
          <cell r="CI100" t="e">
            <v>#N/A</v>
          </cell>
          <cell r="CJ100" t="e">
            <v>#N/A</v>
          </cell>
          <cell r="CK100" t="e">
            <v>#N/A</v>
          </cell>
          <cell r="CL100" t="e">
            <v>#N/A</v>
          </cell>
          <cell r="CM100" t="e">
            <v>#N/A</v>
          </cell>
          <cell r="CN100" t="e">
            <v>#N/A</v>
          </cell>
          <cell r="CO100" t="e">
            <v>#N/A</v>
          </cell>
          <cell r="CP100" t="e">
            <v>#N/A</v>
          </cell>
          <cell r="CQ100" t="e">
            <v>#N/A</v>
          </cell>
          <cell r="CR100" t="e">
            <v>#N/A</v>
          </cell>
          <cell r="CS100" t="e">
            <v>#N/A</v>
          </cell>
          <cell r="CT100" t="e">
            <v>#N/A</v>
          </cell>
          <cell r="CU100" t="e">
            <v>#N/A</v>
          </cell>
          <cell r="CV100" t="e">
            <v>#N/A</v>
          </cell>
          <cell r="DR100" t="str">
            <v>Pablo Jose Do Faial Freitas</v>
          </cell>
          <cell r="DS100" t="str">
            <v>Arturo Alejandro Urcid Saldaña F-450733</v>
          </cell>
          <cell r="DT100" t="str">
            <v>José Guadalupe López Hernández F-242353</v>
          </cell>
          <cell r="DU100">
            <v>0</v>
          </cell>
          <cell r="DV100" t="str">
            <v>Pablo Jose Do Faial Freitas</v>
          </cell>
          <cell r="DW100" t="str">
            <v>Arturo Alejandro Urcid Saldaña F-450784</v>
          </cell>
          <cell r="DX100" t="str">
            <v>José Guadalupe López Hernández F-242353</v>
          </cell>
          <cell r="DY100" t="str">
            <v>Pablo Jose Do Faial Freitas</v>
          </cell>
          <cell r="DZ100" t="str">
            <v>Arturo Alejandro Urcid Saldaña F-450733</v>
          </cell>
        </row>
        <row r="101">
          <cell r="A101">
            <v>13</v>
          </cell>
          <cell r="B101" t="str">
            <v>--</v>
          </cell>
          <cell r="C101" t="str">
            <v>--</v>
          </cell>
          <cell r="H101" t="str">
            <v>-</v>
          </cell>
          <cell r="S101" t="str">
            <v>-</v>
          </cell>
          <cell r="W101" t="str">
            <v>P</v>
          </cell>
          <cell r="X101">
            <v>0</v>
          </cell>
          <cell r="Y101" t="e">
            <v>#N/A</v>
          </cell>
          <cell r="Z101" t="e">
            <v>#N/A</v>
          </cell>
          <cell r="AB101" t="e">
            <v>#N/A</v>
          </cell>
          <cell r="AC101" t="e">
            <v>#N/A</v>
          </cell>
          <cell r="AD101" t="e">
            <v>#N/A</v>
          </cell>
          <cell r="AE101">
            <v>0</v>
          </cell>
          <cell r="AF101">
            <v>0</v>
          </cell>
          <cell r="AI101">
            <v>0</v>
          </cell>
          <cell r="AL101">
            <v>0</v>
          </cell>
          <cell r="AW101" t="e">
            <v>#N/A</v>
          </cell>
          <cell r="AX101" t="e">
            <v>#N/A</v>
          </cell>
          <cell r="AY101" t="e">
            <v>#N/A</v>
          </cell>
          <cell r="AZ101" t="e">
            <v>#N/A</v>
          </cell>
          <cell r="BY101" t="e">
            <v>#N/A</v>
          </cell>
          <cell r="BZ101" t="e">
            <v>#N/A</v>
          </cell>
          <cell r="CA101" t="e">
            <v>#N/A</v>
          </cell>
          <cell r="CB101" t="e">
            <v>#N/A</v>
          </cell>
          <cell r="CC101" t="e">
            <v>#N/A</v>
          </cell>
          <cell r="CD101" t="e">
            <v>#N/A</v>
          </cell>
          <cell r="CE101" t="e">
            <v>#N/A</v>
          </cell>
          <cell r="CF101" t="e">
            <v>#N/A</v>
          </cell>
          <cell r="CG101" t="e">
            <v>#N/A</v>
          </cell>
          <cell r="CH101" t="e">
            <v>#N/A</v>
          </cell>
          <cell r="CI101" t="e">
            <v>#N/A</v>
          </cell>
          <cell r="CJ101" t="e">
            <v>#N/A</v>
          </cell>
          <cell r="CK101" t="e">
            <v>#N/A</v>
          </cell>
          <cell r="CL101" t="e">
            <v>#N/A</v>
          </cell>
          <cell r="CM101" t="e">
            <v>#N/A</v>
          </cell>
          <cell r="CN101" t="e">
            <v>#N/A</v>
          </cell>
          <cell r="CO101" t="e">
            <v>#N/A</v>
          </cell>
          <cell r="CP101" t="e">
            <v>#N/A</v>
          </cell>
          <cell r="CQ101" t="e">
            <v>#N/A</v>
          </cell>
          <cell r="CR101" t="e">
            <v>#N/A</v>
          </cell>
          <cell r="CS101" t="e">
            <v>#N/A</v>
          </cell>
          <cell r="CT101" t="e">
            <v>#N/A</v>
          </cell>
          <cell r="CU101" t="e">
            <v>#N/A</v>
          </cell>
          <cell r="CV101" t="e">
            <v>#N/A</v>
          </cell>
          <cell r="DR101" t="str">
            <v>Pablo Jose Do Faial Freitas</v>
          </cell>
          <cell r="DS101" t="str">
            <v>Arturo Alejandro Urcid Saldaña F-450733</v>
          </cell>
          <cell r="DT101" t="str">
            <v>José Guadalupe López Hernández F-242353</v>
          </cell>
          <cell r="DU101">
            <v>0</v>
          </cell>
          <cell r="DV101" t="str">
            <v>Pablo Jose Do Faial Freitas</v>
          </cell>
          <cell r="DW101" t="str">
            <v>Arturo Alejandro Urcid Saldaña F-450785</v>
          </cell>
          <cell r="DX101" t="str">
            <v>José Guadalupe López Hernández F-242353</v>
          </cell>
          <cell r="DY101" t="str">
            <v>Pablo Jose Do Faial Freitas</v>
          </cell>
          <cell r="DZ101" t="str">
            <v>Arturo Alejandro Urcid Saldaña F-450733</v>
          </cell>
        </row>
        <row r="102">
          <cell r="A102">
            <v>14</v>
          </cell>
          <cell r="B102" t="str">
            <v>--</v>
          </cell>
          <cell r="C102" t="str">
            <v>--</v>
          </cell>
          <cell r="H102" t="str">
            <v>-</v>
          </cell>
          <cell r="S102" t="str">
            <v>-</v>
          </cell>
          <cell r="W102" t="str">
            <v>P</v>
          </cell>
          <cell r="X102">
            <v>0</v>
          </cell>
          <cell r="Y102" t="e">
            <v>#N/A</v>
          </cell>
          <cell r="Z102" t="e">
            <v>#N/A</v>
          </cell>
          <cell r="AB102" t="e">
            <v>#N/A</v>
          </cell>
          <cell r="AC102" t="e">
            <v>#N/A</v>
          </cell>
          <cell r="AD102" t="e">
            <v>#N/A</v>
          </cell>
          <cell r="AE102">
            <v>0</v>
          </cell>
          <cell r="AF102">
            <v>0</v>
          </cell>
          <cell r="AI102">
            <v>0</v>
          </cell>
          <cell r="AL102">
            <v>0</v>
          </cell>
          <cell r="AW102" t="e">
            <v>#N/A</v>
          </cell>
          <cell r="AX102" t="e">
            <v>#N/A</v>
          </cell>
          <cell r="AY102" t="e">
            <v>#N/A</v>
          </cell>
          <cell r="AZ102" t="e">
            <v>#N/A</v>
          </cell>
          <cell r="BY102" t="e">
            <v>#N/A</v>
          </cell>
          <cell r="BZ102" t="e">
            <v>#N/A</v>
          </cell>
          <cell r="CA102" t="e">
            <v>#N/A</v>
          </cell>
          <cell r="CB102" t="e">
            <v>#N/A</v>
          </cell>
          <cell r="CC102" t="e">
            <v>#N/A</v>
          </cell>
          <cell r="CD102" t="e">
            <v>#N/A</v>
          </cell>
          <cell r="CE102" t="e">
            <v>#N/A</v>
          </cell>
          <cell r="CF102" t="e">
            <v>#N/A</v>
          </cell>
          <cell r="CG102" t="e">
            <v>#N/A</v>
          </cell>
          <cell r="CH102" t="e">
            <v>#N/A</v>
          </cell>
          <cell r="CI102" t="e">
            <v>#N/A</v>
          </cell>
          <cell r="CJ102" t="e">
            <v>#N/A</v>
          </cell>
          <cell r="CK102" t="e">
            <v>#N/A</v>
          </cell>
          <cell r="CL102" t="e">
            <v>#N/A</v>
          </cell>
          <cell r="CM102" t="e">
            <v>#N/A</v>
          </cell>
          <cell r="CN102" t="e">
            <v>#N/A</v>
          </cell>
          <cell r="CO102" t="e">
            <v>#N/A</v>
          </cell>
          <cell r="CP102" t="e">
            <v>#N/A</v>
          </cell>
          <cell r="CQ102" t="e">
            <v>#N/A</v>
          </cell>
          <cell r="CR102" t="e">
            <v>#N/A</v>
          </cell>
          <cell r="CS102" t="e">
            <v>#N/A</v>
          </cell>
          <cell r="CT102" t="e">
            <v>#N/A</v>
          </cell>
          <cell r="CU102" t="e">
            <v>#N/A</v>
          </cell>
          <cell r="CV102" t="e">
            <v>#N/A</v>
          </cell>
          <cell r="DR102" t="str">
            <v>Pablo Jose Do Faial Freitas</v>
          </cell>
          <cell r="DS102" t="str">
            <v>Arturo Alejandro Urcid Saldaña F-450733</v>
          </cell>
          <cell r="DT102" t="str">
            <v>José Guadalupe López Hernández F-242353</v>
          </cell>
          <cell r="DU102">
            <v>0</v>
          </cell>
          <cell r="DV102" t="str">
            <v>Pablo Jose Do Faial Freitas</v>
          </cell>
          <cell r="DW102" t="str">
            <v>Arturo Alejandro Urcid Saldaña F-450786</v>
          </cell>
          <cell r="DX102" t="str">
            <v>José Guadalupe López Hernández F-242353</v>
          </cell>
          <cell r="DY102" t="str">
            <v>Pablo Jose Do Faial Freitas</v>
          </cell>
          <cell r="DZ102" t="str">
            <v>Arturo Alejandro Urcid Saldaña F-450733</v>
          </cell>
        </row>
        <row r="103">
          <cell r="A103">
            <v>15</v>
          </cell>
          <cell r="B103" t="str">
            <v>--</v>
          </cell>
          <cell r="C103" t="str">
            <v>--</v>
          </cell>
          <cell r="H103" t="str">
            <v>-</v>
          </cell>
          <cell r="S103" t="str">
            <v>-</v>
          </cell>
          <cell r="W103" t="str">
            <v>P</v>
          </cell>
          <cell r="X103">
            <v>0</v>
          </cell>
          <cell r="Y103" t="e">
            <v>#N/A</v>
          </cell>
          <cell r="Z103" t="e">
            <v>#N/A</v>
          </cell>
          <cell r="AB103" t="e">
            <v>#N/A</v>
          </cell>
          <cell r="AC103" t="e">
            <v>#N/A</v>
          </cell>
          <cell r="AD103" t="e">
            <v>#N/A</v>
          </cell>
          <cell r="AE103">
            <v>0</v>
          </cell>
          <cell r="AF103">
            <v>0</v>
          </cell>
          <cell r="AI103">
            <v>0</v>
          </cell>
          <cell r="AL103">
            <v>0</v>
          </cell>
          <cell r="AW103" t="e">
            <v>#N/A</v>
          </cell>
          <cell r="AX103" t="e">
            <v>#N/A</v>
          </cell>
          <cell r="AY103" t="e">
            <v>#N/A</v>
          </cell>
          <cell r="AZ103" t="e">
            <v>#N/A</v>
          </cell>
          <cell r="BY103" t="e">
            <v>#N/A</v>
          </cell>
          <cell r="BZ103" t="e">
            <v>#N/A</v>
          </cell>
          <cell r="CA103" t="e">
            <v>#N/A</v>
          </cell>
          <cell r="CB103" t="e">
            <v>#N/A</v>
          </cell>
          <cell r="CC103" t="e">
            <v>#N/A</v>
          </cell>
          <cell r="CD103" t="e">
            <v>#N/A</v>
          </cell>
          <cell r="CE103" t="e">
            <v>#N/A</v>
          </cell>
          <cell r="CF103" t="e">
            <v>#N/A</v>
          </cell>
          <cell r="CG103" t="e">
            <v>#N/A</v>
          </cell>
          <cell r="CH103" t="e">
            <v>#N/A</v>
          </cell>
          <cell r="CI103" t="e">
            <v>#N/A</v>
          </cell>
          <cell r="CJ103" t="e">
            <v>#N/A</v>
          </cell>
          <cell r="CK103" t="e">
            <v>#N/A</v>
          </cell>
          <cell r="CL103" t="e">
            <v>#N/A</v>
          </cell>
          <cell r="CM103" t="e">
            <v>#N/A</v>
          </cell>
          <cell r="CN103" t="e">
            <v>#N/A</v>
          </cell>
          <cell r="CO103" t="e">
            <v>#N/A</v>
          </cell>
          <cell r="CP103" t="e">
            <v>#N/A</v>
          </cell>
          <cell r="CQ103" t="e">
            <v>#N/A</v>
          </cell>
          <cell r="CR103" t="e">
            <v>#N/A</v>
          </cell>
          <cell r="CS103" t="e">
            <v>#N/A</v>
          </cell>
          <cell r="CT103" t="e">
            <v>#N/A</v>
          </cell>
          <cell r="CU103" t="e">
            <v>#N/A</v>
          </cell>
          <cell r="CV103" t="e">
            <v>#N/A</v>
          </cell>
          <cell r="DR103" t="str">
            <v>Pablo Jose Do Faial Freitas</v>
          </cell>
          <cell r="DS103" t="str">
            <v>Arturo Alejandro Urcid Saldaña F-450733</v>
          </cell>
          <cell r="DT103" t="str">
            <v>José Guadalupe López Hernández F-242353</v>
          </cell>
          <cell r="DU103">
            <v>0</v>
          </cell>
          <cell r="DV103" t="str">
            <v>Pablo Jose Do Faial Freitas</v>
          </cell>
          <cell r="DW103" t="str">
            <v>Arturo Alejandro Urcid Saldaña F-450787</v>
          </cell>
          <cell r="DX103" t="str">
            <v>José Guadalupe López Hernández F-242353</v>
          </cell>
          <cell r="DY103" t="str">
            <v>Pablo Jose Do Faial Freitas</v>
          </cell>
          <cell r="DZ103" t="str">
            <v>Arturo Alejandro Urcid Saldaña F-450733</v>
          </cell>
        </row>
        <row r="104">
          <cell r="A104">
            <v>16</v>
          </cell>
          <cell r="B104" t="str">
            <v>--</v>
          </cell>
          <cell r="C104" t="str">
            <v>--</v>
          </cell>
          <cell r="H104" t="str">
            <v>-</v>
          </cell>
          <cell r="S104" t="str">
            <v>-</v>
          </cell>
          <cell r="W104" t="str">
            <v>P</v>
          </cell>
          <cell r="X104">
            <v>0</v>
          </cell>
          <cell r="Y104" t="e">
            <v>#N/A</v>
          </cell>
          <cell r="Z104" t="e">
            <v>#N/A</v>
          </cell>
          <cell r="AB104" t="e">
            <v>#N/A</v>
          </cell>
          <cell r="AC104" t="e">
            <v>#N/A</v>
          </cell>
          <cell r="AD104" t="e">
            <v>#N/A</v>
          </cell>
          <cell r="AE104">
            <v>0</v>
          </cell>
          <cell r="AF104">
            <v>0</v>
          </cell>
          <cell r="AI104">
            <v>0</v>
          </cell>
          <cell r="AL104">
            <v>0</v>
          </cell>
          <cell r="AW104" t="e">
            <v>#N/A</v>
          </cell>
          <cell r="AX104" t="e">
            <v>#N/A</v>
          </cell>
          <cell r="AY104" t="e">
            <v>#N/A</v>
          </cell>
          <cell r="AZ104" t="e">
            <v>#N/A</v>
          </cell>
          <cell r="BY104" t="e">
            <v>#N/A</v>
          </cell>
          <cell r="BZ104" t="e">
            <v>#N/A</v>
          </cell>
          <cell r="CA104" t="e">
            <v>#N/A</v>
          </cell>
          <cell r="CB104" t="e">
            <v>#N/A</v>
          </cell>
          <cell r="CC104" t="e">
            <v>#N/A</v>
          </cell>
          <cell r="CD104" t="e">
            <v>#N/A</v>
          </cell>
          <cell r="CE104" t="e">
            <v>#N/A</v>
          </cell>
          <cell r="CF104" t="e">
            <v>#N/A</v>
          </cell>
          <cell r="CG104" t="e">
            <v>#N/A</v>
          </cell>
          <cell r="CH104" t="e">
            <v>#N/A</v>
          </cell>
          <cell r="CI104" t="e">
            <v>#N/A</v>
          </cell>
          <cell r="CJ104" t="e">
            <v>#N/A</v>
          </cell>
          <cell r="CK104" t="e">
            <v>#N/A</v>
          </cell>
          <cell r="CL104" t="e">
            <v>#N/A</v>
          </cell>
          <cell r="CM104" t="e">
            <v>#N/A</v>
          </cell>
          <cell r="CN104" t="e">
            <v>#N/A</v>
          </cell>
          <cell r="CO104" t="e">
            <v>#N/A</v>
          </cell>
          <cell r="CP104" t="e">
            <v>#N/A</v>
          </cell>
          <cell r="CQ104" t="e">
            <v>#N/A</v>
          </cell>
          <cell r="CR104" t="e">
            <v>#N/A</v>
          </cell>
          <cell r="CS104" t="e">
            <v>#N/A</v>
          </cell>
          <cell r="CT104" t="e">
            <v>#N/A</v>
          </cell>
          <cell r="CU104" t="e">
            <v>#N/A</v>
          </cell>
          <cell r="CV104" t="e">
            <v>#N/A</v>
          </cell>
          <cell r="DR104" t="str">
            <v>Pablo Jose Do Faial Freitas</v>
          </cell>
          <cell r="DS104" t="str">
            <v>Arturo Alejandro Urcid Saldaña F-450733</v>
          </cell>
          <cell r="DT104" t="str">
            <v>José Guadalupe López Hernández F-242353</v>
          </cell>
          <cell r="DU104">
            <v>0</v>
          </cell>
          <cell r="DV104" t="str">
            <v>Pablo Jose Do Faial Freitas</v>
          </cell>
          <cell r="DW104" t="str">
            <v>Arturo Alejandro Urcid Saldaña F-450788</v>
          </cell>
          <cell r="DX104" t="str">
            <v>José Guadalupe López Hernández F-242353</v>
          </cell>
          <cell r="DY104" t="str">
            <v>Pablo Jose Do Faial Freitas</v>
          </cell>
          <cell r="DZ104" t="str">
            <v>Arturo Alejandro Urcid Saldaña F-450733</v>
          </cell>
        </row>
        <row r="105">
          <cell r="A105">
            <v>17</v>
          </cell>
          <cell r="B105" t="str">
            <v>--</v>
          </cell>
          <cell r="C105" t="str">
            <v>--</v>
          </cell>
          <cell r="H105" t="str">
            <v>-</v>
          </cell>
          <cell r="S105" t="str">
            <v>-</v>
          </cell>
          <cell r="W105" t="str">
            <v>P</v>
          </cell>
          <cell r="X105">
            <v>0</v>
          </cell>
          <cell r="Y105" t="e">
            <v>#N/A</v>
          </cell>
          <cell r="Z105" t="e">
            <v>#N/A</v>
          </cell>
          <cell r="AB105" t="e">
            <v>#N/A</v>
          </cell>
          <cell r="AC105" t="e">
            <v>#N/A</v>
          </cell>
          <cell r="AD105" t="e">
            <v>#N/A</v>
          </cell>
          <cell r="AE105">
            <v>0</v>
          </cell>
          <cell r="AF105">
            <v>0</v>
          </cell>
          <cell r="AI105">
            <v>0</v>
          </cell>
          <cell r="AL105">
            <v>0</v>
          </cell>
          <cell r="AW105" t="e">
            <v>#N/A</v>
          </cell>
          <cell r="AX105" t="e">
            <v>#N/A</v>
          </cell>
          <cell r="AY105" t="e">
            <v>#N/A</v>
          </cell>
          <cell r="AZ105" t="e">
            <v>#N/A</v>
          </cell>
          <cell r="BY105" t="e">
            <v>#N/A</v>
          </cell>
          <cell r="BZ105" t="e">
            <v>#N/A</v>
          </cell>
          <cell r="CA105" t="e">
            <v>#N/A</v>
          </cell>
          <cell r="CB105" t="e">
            <v>#N/A</v>
          </cell>
          <cell r="CC105" t="e">
            <v>#N/A</v>
          </cell>
          <cell r="CD105" t="e">
            <v>#N/A</v>
          </cell>
          <cell r="CE105" t="e">
            <v>#N/A</v>
          </cell>
          <cell r="CF105" t="e">
            <v>#N/A</v>
          </cell>
          <cell r="CG105" t="e">
            <v>#N/A</v>
          </cell>
          <cell r="CH105" t="e">
            <v>#N/A</v>
          </cell>
          <cell r="CI105" t="e">
            <v>#N/A</v>
          </cell>
          <cell r="CJ105" t="e">
            <v>#N/A</v>
          </cell>
          <cell r="CK105" t="e">
            <v>#N/A</v>
          </cell>
          <cell r="CL105" t="e">
            <v>#N/A</v>
          </cell>
          <cell r="CM105" t="e">
            <v>#N/A</v>
          </cell>
          <cell r="CN105" t="e">
            <v>#N/A</v>
          </cell>
          <cell r="CO105" t="e">
            <v>#N/A</v>
          </cell>
          <cell r="CP105" t="e">
            <v>#N/A</v>
          </cell>
          <cell r="CQ105" t="e">
            <v>#N/A</v>
          </cell>
          <cell r="CR105" t="e">
            <v>#N/A</v>
          </cell>
          <cell r="CS105" t="e">
            <v>#N/A</v>
          </cell>
          <cell r="CT105" t="e">
            <v>#N/A</v>
          </cell>
          <cell r="CU105" t="e">
            <v>#N/A</v>
          </cell>
          <cell r="CV105" t="e">
            <v>#N/A</v>
          </cell>
          <cell r="DR105" t="str">
            <v>Pablo Jose Do Faial Freitas</v>
          </cell>
          <cell r="DS105" t="str">
            <v>Arturo Alejandro Urcid Saldaña F-450733</v>
          </cell>
          <cell r="DT105" t="str">
            <v>José Guadalupe López Hernández F-242353</v>
          </cell>
          <cell r="DU105">
            <v>0</v>
          </cell>
          <cell r="DV105" t="str">
            <v>Pablo Jose Do Faial Freitas</v>
          </cell>
          <cell r="DW105" t="str">
            <v>Arturo Alejandro Urcid Saldaña F-450789</v>
          </cell>
          <cell r="DX105" t="str">
            <v>José Guadalupe López Hernández F-242353</v>
          </cell>
          <cell r="DY105" t="str">
            <v>Pablo Jose Do Faial Freitas</v>
          </cell>
          <cell r="DZ105" t="str">
            <v>Arturo Alejandro Urcid Saldaña F-450733</v>
          </cell>
        </row>
        <row r="106">
          <cell r="A106">
            <v>18</v>
          </cell>
          <cell r="B106" t="str">
            <v>--</v>
          </cell>
          <cell r="C106" t="str">
            <v>--</v>
          </cell>
          <cell r="H106" t="str">
            <v>-</v>
          </cell>
          <cell r="S106" t="str">
            <v>-</v>
          </cell>
          <cell r="W106" t="str">
            <v>P</v>
          </cell>
          <cell r="X106">
            <v>0</v>
          </cell>
          <cell r="Y106" t="e">
            <v>#N/A</v>
          </cell>
          <cell r="Z106" t="e">
            <v>#N/A</v>
          </cell>
          <cell r="AB106" t="e">
            <v>#N/A</v>
          </cell>
          <cell r="AC106" t="e">
            <v>#N/A</v>
          </cell>
          <cell r="AD106" t="e">
            <v>#N/A</v>
          </cell>
          <cell r="AE106">
            <v>0</v>
          </cell>
          <cell r="AF106">
            <v>0</v>
          </cell>
          <cell r="AI106">
            <v>0</v>
          </cell>
          <cell r="AL106">
            <v>0</v>
          </cell>
          <cell r="AW106" t="e">
            <v>#N/A</v>
          </cell>
          <cell r="AX106" t="e">
            <v>#N/A</v>
          </cell>
          <cell r="AY106" t="e">
            <v>#N/A</v>
          </cell>
          <cell r="AZ106" t="e">
            <v>#N/A</v>
          </cell>
          <cell r="BY106" t="e">
            <v>#N/A</v>
          </cell>
          <cell r="BZ106" t="e">
            <v>#N/A</v>
          </cell>
          <cell r="CA106" t="e">
            <v>#N/A</v>
          </cell>
          <cell r="CB106" t="e">
            <v>#N/A</v>
          </cell>
          <cell r="CC106" t="e">
            <v>#N/A</v>
          </cell>
          <cell r="CD106" t="e">
            <v>#N/A</v>
          </cell>
          <cell r="CE106" t="e">
            <v>#N/A</v>
          </cell>
          <cell r="CF106" t="e">
            <v>#N/A</v>
          </cell>
          <cell r="CG106" t="e">
            <v>#N/A</v>
          </cell>
          <cell r="CH106" t="e">
            <v>#N/A</v>
          </cell>
          <cell r="CI106" t="e">
            <v>#N/A</v>
          </cell>
          <cell r="CJ106" t="e">
            <v>#N/A</v>
          </cell>
          <cell r="CK106" t="e">
            <v>#N/A</v>
          </cell>
          <cell r="CL106" t="e">
            <v>#N/A</v>
          </cell>
          <cell r="CM106" t="e">
            <v>#N/A</v>
          </cell>
          <cell r="CN106" t="e">
            <v>#N/A</v>
          </cell>
          <cell r="CO106" t="e">
            <v>#N/A</v>
          </cell>
          <cell r="CP106" t="e">
            <v>#N/A</v>
          </cell>
          <cell r="CQ106" t="e">
            <v>#N/A</v>
          </cell>
          <cell r="CR106" t="e">
            <v>#N/A</v>
          </cell>
          <cell r="CS106" t="e">
            <v>#N/A</v>
          </cell>
          <cell r="CT106" t="e">
            <v>#N/A</v>
          </cell>
          <cell r="CU106" t="e">
            <v>#N/A</v>
          </cell>
          <cell r="CV106" t="e">
            <v>#N/A</v>
          </cell>
          <cell r="DR106" t="str">
            <v>Pablo Jose Do Faial Freitas</v>
          </cell>
          <cell r="DS106" t="str">
            <v>Arturo Alejandro Urcid Saldaña F-450733</v>
          </cell>
          <cell r="DT106" t="str">
            <v>José Guadalupe López Hernández F-242353</v>
          </cell>
          <cell r="DU106">
            <v>0</v>
          </cell>
          <cell r="DV106" t="str">
            <v>Pablo Jose Do Faial Freitas</v>
          </cell>
          <cell r="DW106" t="str">
            <v>Arturo Alejandro Urcid Saldaña F-450790</v>
          </cell>
          <cell r="DX106" t="str">
            <v>José Guadalupe López Hernández F-242353</v>
          </cell>
          <cell r="DY106" t="str">
            <v>Pablo Jose Do Faial Freitas</v>
          </cell>
          <cell r="DZ106" t="str">
            <v>Arturo Alejandro Urcid Saldaña F-450733</v>
          </cell>
        </row>
        <row r="107">
          <cell r="A107">
            <v>10</v>
          </cell>
          <cell r="B107" t="str">
            <v>--</v>
          </cell>
          <cell r="C107" t="str">
            <v>--</v>
          </cell>
          <cell r="H107" t="str">
            <v>-</v>
          </cell>
          <cell r="S107" t="str">
            <v>-</v>
          </cell>
          <cell r="W107" t="str">
            <v>P</v>
          </cell>
          <cell r="X107">
            <v>0</v>
          </cell>
          <cell r="Y107" t="e">
            <v>#N/A</v>
          </cell>
          <cell r="Z107" t="e">
            <v>#N/A</v>
          </cell>
          <cell r="AB107" t="e">
            <v>#N/A</v>
          </cell>
          <cell r="AC107" t="e">
            <v>#N/A</v>
          </cell>
          <cell r="AD107" t="e">
            <v>#N/A</v>
          </cell>
          <cell r="AE107">
            <v>0</v>
          </cell>
          <cell r="AF107">
            <v>0</v>
          </cell>
          <cell r="AI107">
            <v>0</v>
          </cell>
          <cell r="AL107">
            <v>0</v>
          </cell>
          <cell r="AW107" t="e">
            <v>#N/A</v>
          </cell>
          <cell r="AX107" t="e">
            <v>#N/A</v>
          </cell>
          <cell r="AY107" t="e">
            <v>#N/A</v>
          </cell>
          <cell r="AZ107" t="e">
            <v>#N/A</v>
          </cell>
          <cell r="BY107" t="e">
            <v>#N/A</v>
          </cell>
          <cell r="BZ107" t="e">
            <v>#N/A</v>
          </cell>
          <cell r="CA107" t="e">
            <v>#N/A</v>
          </cell>
          <cell r="CB107" t="e">
            <v>#N/A</v>
          </cell>
          <cell r="CC107" t="e">
            <v>#N/A</v>
          </cell>
          <cell r="CD107" t="e">
            <v>#N/A</v>
          </cell>
          <cell r="CE107" t="e">
            <v>#N/A</v>
          </cell>
          <cell r="CF107" t="e">
            <v>#N/A</v>
          </cell>
          <cell r="CG107" t="e">
            <v>#N/A</v>
          </cell>
          <cell r="CH107" t="e">
            <v>#N/A</v>
          </cell>
          <cell r="CI107" t="e">
            <v>#N/A</v>
          </cell>
          <cell r="CJ107" t="e">
            <v>#N/A</v>
          </cell>
          <cell r="CK107" t="e">
            <v>#N/A</v>
          </cell>
          <cell r="CL107" t="e">
            <v>#N/A</v>
          </cell>
          <cell r="CM107" t="e">
            <v>#N/A</v>
          </cell>
          <cell r="CN107" t="e">
            <v>#N/A</v>
          </cell>
          <cell r="CO107" t="e">
            <v>#N/A</v>
          </cell>
          <cell r="CP107" t="e">
            <v>#N/A</v>
          </cell>
          <cell r="CQ107" t="e">
            <v>#N/A</v>
          </cell>
          <cell r="CR107" t="e">
            <v>#N/A</v>
          </cell>
          <cell r="CS107" t="e">
            <v>#N/A</v>
          </cell>
          <cell r="CT107" t="e">
            <v>#N/A</v>
          </cell>
          <cell r="CU107" t="e">
            <v>#N/A</v>
          </cell>
          <cell r="CV107" t="e">
            <v>#N/A</v>
          </cell>
          <cell r="DR107" t="str">
            <v>Pablo Jose Do Faial Freitas</v>
          </cell>
          <cell r="DS107" t="str">
            <v>Arturo Alejandro Urcid Saldaña F-450733</v>
          </cell>
          <cell r="DT107" t="str">
            <v>José Guadalupe López Hernández F-242353</v>
          </cell>
          <cell r="DU107">
            <v>0</v>
          </cell>
          <cell r="DV107" t="str">
            <v>Pablo Jose Do Faial Freitas</v>
          </cell>
          <cell r="DW107" t="str">
            <v>Arturo Alejandro Urcid Saldaña F-450791</v>
          </cell>
          <cell r="DX107" t="str">
            <v>José Guadalupe López Hernández F-242353</v>
          </cell>
          <cell r="DY107" t="str">
            <v>Pablo Jose Do Faial Freitas</v>
          </cell>
          <cell r="DZ107" t="str">
            <v>Arturo Alejandro Urcid Saldaña F-450733</v>
          </cell>
        </row>
        <row r="108">
          <cell r="A108">
            <v>11</v>
          </cell>
          <cell r="B108" t="str">
            <v>--</v>
          </cell>
          <cell r="C108" t="str">
            <v>--</v>
          </cell>
          <cell r="H108" t="str">
            <v>-</v>
          </cell>
          <cell r="S108" t="str">
            <v>-</v>
          </cell>
          <cell r="W108" t="str">
            <v>P</v>
          </cell>
          <cell r="X108">
            <v>0</v>
          </cell>
          <cell r="Y108" t="e">
            <v>#N/A</v>
          </cell>
          <cell r="Z108" t="e">
            <v>#N/A</v>
          </cell>
          <cell r="AB108" t="e">
            <v>#N/A</v>
          </cell>
          <cell r="AC108" t="e">
            <v>#N/A</v>
          </cell>
          <cell r="AD108" t="e">
            <v>#N/A</v>
          </cell>
          <cell r="AE108">
            <v>0</v>
          </cell>
          <cell r="AF108">
            <v>0</v>
          </cell>
          <cell r="AI108">
            <v>0</v>
          </cell>
          <cell r="AL108">
            <v>0</v>
          </cell>
          <cell r="AW108" t="e">
            <v>#N/A</v>
          </cell>
          <cell r="AX108" t="e">
            <v>#N/A</v>
          </cell>
          <cell r="AY108" t="e">
            <v>#N/A</v>
          </cell>
          <cell r="AZ108" t="e">
            <v>#N/A</v>
          </cell>
          <cell r="BY108" t="e">
            <v>#N/A</v>
          </cell>
          <cell r="BZ108" t="e">
            <v>#N/A</v>
          </cell>
          <cell r="CA108" t="e">
            <v>#N/A</v>
          </cell>
          <cell r="CB108" t="e">
            <v>#N/A</v>
          </cell>
          <cell r="CC108" t="e">
            <v>#N/A</v>
          </cell>
          <cell r="CD108" t="e">
            <v>#N/A</v>
          </cell>
          <cell r="CE108" t="e">
            <v>#N/A</v>
          </cell>
          <cell r="CF108" t="e">
            <v>#N/A</v>
          </cell>
          <cell r="CG108" t="e">
            <v>#N/A</v>
          </cell>
          <cell r="CH108" t="e">
            <v>#N/A</v>
          </cell>
          <cell r="CI108" t="e">
            <v>#N/A</v>
          </cell>
          <cell r="CJ108" t="e">
            <v>#N/A</v>
          </cell>
          <cell r="CK108" t="e">
            <v>#N/A</v>
          </cell>
          <cell r="CL108" t="e">
            <v>#N/A</v>
          </cell>
          <cell r="CM108" t="e">
            <v>#N/A</v>
          </cell>
          <cell r="CN108" t="e">
            <v>#N/A</v>
          </cell>
          <cell r="CO108" t="e">
            <v>#N/A</v>
          </cell>
          <cell r="CP108" t="e">
            <v>#N/A</v>
          </cell>
          <cell r="CQ108" t="e">
            <v>#N/A</v>
          </cell>
          <cell r="CR108" t="e">
            <v>#N/A</v>
          </cell>
          <cell r="CS108" t="e">
            <v>#N/A</v>
          </cell>
          <cell r="CT108" t="e">
            <v>#N/A</v>
          </cell>
          <cell r="CU108" t="e">
            <v>#N/A</v>
          </cell>
          <cell r="CV108" t="e">
            <v>#N/A</v>
          </cell>
          <cell r="DR108" t="str">
            <v>Pablo Jose Do Faial Freitas</v>
          </cell>
          <cell r="DS108" t="str">
            <v>Arturo Alejandro Urcid Saldaña F-450733</v>
          </cell>
          <cell r="DT108" t="str">
            <v>José Guadalupe López Hernández F-242353</v>
          </cell>
          <cell r="DU108">
            <v>0</v>
          </cell>
          <cell r="DV108" t="str">
            <v>Pablo Jose Do Faial Freitas</v>
          </cell>
          <cell r="DW108" t="str">
            <v>Arturo Alejandro Urcid Saldaña F-450792</v>
          </cell>
          <cell r="DX108" t="str">
            <v>José Guadalupe López Hernández F-242353</v>
          </cell>
          <cell r="DY108" t="str">
            <v>Pablo Jose Do Faial Freitas</v>
          </cell>
          <cell r="DZ108" t="str">
            <v>Arturo Alejandro Urcid Saldaña F-450733</v>
          </cell>
        </row>
        <row r="109">
          <cell r="A109">
            <v>12</v>
          </cell>
          <cell r="B109" t="str">
            <v>--</v>
          </cell>
          <cell r="C109" t="str">
            <v>--</v>
          </cell>
          <cell r="H109" t="str">
            <v>-</v>
          </cell>
          <cell r="S109" t="str">
            <v>-</v>
          </cell>
          <cell r="W109" t="str">
            <v>P</v>
          </cell>
          <cell r="X109">
            <v>0</v>
          </cell>
          <cell r="Y109" t="e">
            <v>#N/A</v>
          </cell>
          <cell r="Z109" t="e">
            <v>#N/A</v>
          </cell>
          <cell r="AB109" t="e">
            <v>#N/A</v>
          </cell>
          <cell r="AC109" t="e">
            <v>#N/A</v>
          </cell>
          <cell r="AD109" t="e">
            <v>#N/A</v>
          </cell>
          <cell r="AE109">
            <v>0</v>
          </cell>
          <cell r="AF109">
            <v>0</v>
          </cell>
          <cell r="AI109">
            <v>0</v>
          </cell>
          <cell r="AL109">
            <v>0</v>
          </cell>
          <cell r="AW109" t="e">
            <v>#N/A</v>
          </cell>
          <cell r="AX109" t="e">
            <v>#N/A</v>
          </cell>
          <cell r="AY109" t="e">
            <v>#N/A</v>
          </cell>
          <cell r="AZ109" t="e">
            <v>#N/A</v>
          </cell>
          <cell r="BY109" t="e">
            <v>#N/A</v>
          </cell>
          <cell r="BZ109" t="e">
            <v>#N/A</v>
          </cell>
          <cell r="CA109" t="e">
            <v>#N/A</v>
          </cell>
          <cell r="CB109" t="e">
            <v>#N/A</v>
          </cell>
          <cell r="CC109" t="e">
            <v>#N/A</v>
          </cell>
          <cell r="CD109" t="e">
            <v>#N/A</v>
          </cell>
          <cell r="CE109" t="e">
            <v>#N/A</v>
          </cell>
          <cell r="CF109" t="e">
            <v>#N/A</v>
          </cell>
          <cell r="CG109" t="e">
            <v>#N/A</v>
          </cell>
          <cell r="CH109" t="e">
            <v>#N/A</v>
          </cell>
          <cell r="CI109" t="e">
            <v>#N/A</v>
          </cell>
          <cell r="CJ109" t="e">
            <v>#N/A</v>
          </cell>
          <cell r="CK109" t="e">
            <v>#N/A</v>
          </cell>
          <cell r="CL109" t="e">
            <v>#N/A</v>
          </cell>
          <cell r="CM109" t="e">
            <v>#N/A</v>
          </cell>
          <cell r="CN109" t="e">
            <v>#N/A</v>
          </cell>
          <cell r="CO109" t="e">
            <v>#N/A</v>
          </cell>
          <cell r="CP109" t="e">
            <v>#N/A</v>
          </cell>
          <cell r="CQ109" t="e">
            <v>#N/A</v>
          </cell>
          <cell r="CR109" t="e">
            <v>#N/A</v>
          </cell>
          <cell r="CS109" t="e">
            <v>#N/A</v>
          </cell>
          <cell r="CT109" t="e">
            <v>#N/A</v>
          </cell>
          <cell r="CU109" t="e">
            <v>#N/A</v>
          </cell>
          <cell r="CV109" t="e">
            <v>#N/A</v>
          </cell>
          <cell r="DR109" t="str">
            <v>Pablo Jose Do Faial Freitas</v>
          </cell>
          <cell r="DS109" t="str">
            <v>Arturo Alejandro Urcid Saldaña F-450733</v>
          </cell>
          <cell r="DT109" t="str">
            <v>José Guadalupe López Hernández F-242353</v>
          </cell>
          <cell r="DU109">
            <v>0</v>
          </cell>
          <cell r="DV109" t="str">
            <v>Pablo Jose Do Faial Freitas</v>
          </cell>
          <cell r="DW109" t="str">
            <v>Arturo Alejandro Urcid Saldaña F-450793</v>
          </cell>
          <cell r="DX109" t="str">
            <v>José Guadalupe López Hernández F-242353</v>
          </cell>
          <cell r="DY109" t="str">
            <v>Pablo Jose Do Faial Freitas</v>
          </cell>
          <cell r="DZ109" t="str">
            <v>Arturo Alejandro Urcid Saldaña F-450733</v>
          </cell>
        </row>
        <row r="110">
          <cell r="A110">
            <v>13</v>
          </cell>
          <cell r="B110" t="str">
            <v>--</v>
          </cell>
          <cell r="C110" t="str">
            <v>--</v>
          </cell>
          <cell r="H110" t="str">
            <v>-</v>
          </cell>
          <cell r="S110" t="str">
            <v>-</v>
          </cell>
          <cell r="W110" t="str">
            <v>P</v>
          </cell>
          <cell r="X110">
            <v>0</v>
          </cell>
          <cell r="Y110" t="e">
            <v>#N/A</v>
          </cell>
          <cell r="Z110" t="e">
            <v>#N/A</v>
          </cell>
          <cell r="AB110" t="e">
            <v>#N/A</v>
          </cell>
          <cell r="AC110" t="e">
            <v>#N/A</v>
          </cell>
          <cell r="AD110" t="e">
            <v>#N/A</v>
          </cell>
          <cell r="AE110">
            <v>0</v>
          </cell>
          <cell r="AF110">
            <v>0</v>
          </cell>
          <cell r="AI110">
            <v>0</v>
          </cell>
          <cell r="AL110">
            <v>0</v>
          </cell>
          <cell r="AW110" t="e">
            <v>#N/A</v>
          </cell>
          <cell r="AX110" t="e">
            <v>#N/A</v>
          </cell>
          <cell r="AY110" t="e">
            <v>#N/A</v>
          </cell>
          <cell r="AZ110" t="e">
            <v>#N/A</v>
          </cell>
          <cell r="BY110" t="e">
            <v>#N/A</v>
          </cell>
          <cell r="BZ110" t="e">
            <v>#N/A</v>
          </cell>
          <cell r="CA110" t="e">
            <v>#N/A</v>
          </cell>
          <cell r="CB110" t="e">
            <v>#N/A</v>
          </cell>
          <cell r="CC110" t="e">
            <v>#N/A</v>
          </cell>
          <cell r="CD110" t="e">
            <v>#N/A</v>
          </cell>
          <cell r="CE110" t="e">
            <v>#N/A</v>
          </cell>
          <cell r="CF110" t="e">
            <v>#N/A</v>
          </cell>
          <cell r="CG110" t="e">
            <v>#N/A</v>
          </cell>
          <cell r="CH110" t="e">
            <v>#N/A</v>
          </cell>
          <cell r="CI110" t="e">
            <v>#N/A</v>
          </cell>
          <cell r="CJ110" t="e">
            <v>#N/A</v>
          </cell>
          <cell r="CK110" t="e">
            <v>#N/A</v>
          </cell>
          <cell r="CL110" t="e">
            <v>#N/A</v>
          </cell>
          <cell r="CM110" t="e">
            <v>#N/A</v>
          </cell>
          <cell r="CN110" t="e">
            <v>#N/A</v>
          </cell>
          <cell r="CO110" t="e">
            <v>#N/A</v>
          </cell>
          <cell r="CP110" t="e">
            <v>#N/A</v>
          </cell>
          <cell r="CQ110" t="e">
            <v>#N/A</v>
          </cell>
          <cell r="CR110" t="e">
            <v>#N/A</v>
          </cell>
          <cell r="CS110" t="e">
            <v>#N/A</v>
          </cell>
          <cell r="CT110" t="e">
            <v>#N/A</v>
          </cell>
          <cell r="CU110" t="e">
            <v>#N/A</v>
          </cell>
          <cell r="CV110" t="e">
            <v>#N/A</v>
          </cell>
          <cell r="DR110" t="str">
            <v>Pablo Jose Do Faial Freitas</v>
          </cell>
          <cell r="DS110" t="str">
            <v>Arturo Alejandro Urcid Saldaña F-450733</v>
          </cell>
          <cell r="DT110" t="str">
            <v>José Guadalupe López Hernández F-242353</v>
          </cell>
          <cell r="DU110">
            <v>0</v>
          </cell>
          <cell r="DV110" t="str">
            <v>Pablo Jose Do Faial Freitas</v>
          </cell>
          <cell r="DW110" t="str">
            <v>Arturo Alejandro Urcid Saldaña F-450794</v>
          </cell>
          <cell r="DX110" t="str">
            <v>José Guadalupe López Hernández F-242353</v>
          </cell>
          <cell r="DY110" t="str">
            <v>Pablo Jose Do Faial Freitas</v>
          </cell>
          <cell r="DZ110" t="str">
            <v>Arturo Alejandro Urcid Saldaña F-450733</v>
          </cell>
        </row>
        <row r="111">
          <cell r="A111">
            <v>14</v>
          </cell>
          <cell r="B111" t="str">
            <v>--</v>
          </cell>
          <cell r="C111" t="str">
            <v>--</v>
          </cell>
          <cell r="H111" t="str">
            <v>-</v>
          </cell>
          <cell r="S111" t="str">
            <v>-</v>
          </cell>
          <cell r="W111" t="str">
            <v>P</v>
          </cell>
          <cell r="X111">
            <v>0</v>
          </cell>
          <cell r="Y111" t="e">
            <v>#N/A</v>
          </cell>
          <cell r="Z111" t="e">
            <v>#N/A</v>
          </cell>
          <cell r="AB111" t="e">
            <v>#N/A</v>
          </cell>
          <cell r="AC111" t="e">
            <v>#N/A</v>
          </cell>
          <cell r="AD111" t="e">
            <v>#N/A</v>
          </cell>
          <cell r="AE111">
            <v>0</v>
          </cell>
          <cell r="AF111">
            <v>0</v>
          </cell>
          <cell r="AI111">
            <v>0</v>
          </cell>
          <cell r="AL111">
            <v>0</v>
          </cell>
          <cell r="AW111" t="e">
            <v>#N/A</v>
          </cell>
          <cell r="AX111" t="e">
            <v>#N/A</v>
          </cell>
          <cell r="AY111" t="e">
            <v>#N/A</v>
          </cell>
          <cell r="AZ111" t="e">
            <v>#N/A</v>
          </cell>
          <cell r="BY111" t="e">
            <v>#N/A</v>
          </cell>
          <cell r="BZ111" t="e">
            <v>#N/A</v>
          </cell>
          <cell r="CA111" t="e">
            <v>#N/A</v>
          </cell>
          <cell r="CB111" t="e">
            <v>#N/A</v>
          </cell>
          <cell r="CC111" t="e">
            <v>#N/A</v>
          </cell>
          <cell r="CD111" t="e">
            <v>#N/A</v>
          </cell>
          <cell r="CE111" t="e">
            <v>#N/A</v>
          </cell>
          <cell r="CF111" t="e">
            <v>#N/A</v>
          </cell>
          <cell r="CG111" t="e">
            <v>#N/A</v>
          </cell>
          <cell r="CH111" t="e">
            <v>#N/A</v>
          </cell>
          <cell r="CI111" t="e">
            <v>#N/A</v>
          </cell>
          <cell r="CJ111" t="e">
            <v>#N/A</v>
          </cell>
          <cell r="CK111" t="e">
            <v>#N/A</v>
          </cell>
          <cell r="CL111" t="e">
            <v>#N/A</v>
          </cell>
          <cell r="CM111" t="e">
            <v>#N/A</v>
          </cell>
          <cell r="CN111" t="e">
            <v>#N/A</v>
          </cell>
          <cell r="CO111" t="e">
            <v>#N/A</v>
          </cell>
          <cell r="CP111" t="e">
            <v>#N/A</v>
          </cell>
          <cell r="CQ111" t="e">
            <v>#N/A</v>
          </cell>
          <cell r="CR111" t="e">
            <v>#N/A</v>
          </cell>
          <cell r="CS111" t="e">
            <v>#N/A</v>
          </cell>
          <cell r="CT111" t="e">
            <v>#N/A</v>
          </cell>
          <cell r="CU111" t="e">
            <v>#N/A</v>
          </cell>
          <cell r="CV111" t="e">
            <v>#N/A</v>
          </cell>
          <cell r="DR111" t="str">
            <v>Pablo Jose Do Faial Freitas</v>
          </cell>
          <cell r="DS111" t="str">
            <v>Arturo Alejandro Urcid Saldaña F-450733</v>
          </cell>
          <cell r="DT111" t="str">
            <v>José Guadalupe López Hernández F-242353</v>
          </cell>
          <cell r="DU111">
            <v>0</v>
          </cell>
          <cell r="DV111" t="str">
            <v>Pablo Jose Do Faial Freitas</v>
          </cell>
          <cell r="DW111" t="str">
            <v>Arturo Alejandro Urcid Saldaña F-450795</v>
          </cell>
          <cell r="DX111" t="str">
            <v>José Guadalupe López Hernández F-242353</v>
          </cell>
          <cell r="DY111" t="str">
            <v>Pablo Jose Do Faial Freitas</v>
          </cell>
          <cell r="DZ111" t="str">
            <v>Arturo Alejandro Urcid Saldaña F-450733</v>
          </cell>
        </row>
        <row r="112">
          <cell r="A112">
            <v>15</v>
          </cell>
          <cell r="B112" t="str">
            <v>--</v>
          </cell>
          <cell r="C112" t="str">
            <v>--</v>
          </cell>
          <cell r="H112" t="str">
            <v>-</v>
          </cell>
          <cell r="S112" t="str">
            <v>-</v>
          </cell>
          <cell r="W112" t="str">
            <v>P</v>
          </cell>
          <cell r="X112">
            <v>0</v>
          </cell>
          <cell r="Y112" t="e">
            <v>#N/A</v>
          </cell>
          <cell r="Z112" t="e">
            <v>#N/A</v>
          </cell>
          <cell r="AB112" t="e">
            <v>#N/A</v>
          </cell>
          <cell r="AC112" t="e">
            <v>#N/A</v>
          </cell>
          <cell r="AD112" t="e">
            <v>#N/A</v>
          </cell>
          <cell r="AE112">
            <v>0</v>
          </cell>
          <cell r="AF112">
            <v>0</v>
          </cell>
          <cell r="AI112">
            <v>0</v>
          </cell>
          <cell r="AL112">
            <v>0</v>
          </cell>
          <cell r="AW112" t="e">
            <v>#N/A</v>
          </cell>
          <cell r="AX112" t="e">
            <v>#N/A</v>
          </cell>
          <cell r="AY112" t="e">
            <v>#N/A</v>
          </cell>
          <cell r="AZ112" t="e">
            <v>#N/A</v>
          </cell>
          <cell r="BY112" t="e">
            <v>#N/A</v>
          </cell>
          <cell r="BZ112" t="e">
            <v>#N/A</v>
          </cell>
          <cell r="CA112" t="e">
            <v>#N/A</v>
          </cell>
          <cell r="CB112" t="e">
            <v>#N/A</v>
          </cell>
          <cell r="CC112" t="e">
            <v>#N/A</v>
          </cell>
          <cell r="CD112" t="e">
            <v>#N/A</v>
          </cell>
          <cell r="CE112" t="e">
            <v>#N/A</v>
          </cell>
          <cell r="CF112" t="e">
            <v>#N/A</v>
          </cell>
          <cell r="CG112" t="e">
            <v>#N/A</v>
          </cell>
          <cell r="CH112" t="e">
            <v>#N/A</v>
          </cell>
          <cell r="CI112" t="e">
            <v>#N/A</v>
          </cell>
          <cell r="CJ112" t="e">
            <v>#N/A</v>
          </cell>
          <cell r="CK112" t="e">
            <v>#N/A</v>
          </cell>
          <cell r="CL112" t="e">
            <v>#N/A</v>
          </cell>
          <cell r="CM112" t="e">
            <v>#N/A</v>
          </cell>
          <cell r="CN112" t="e">
            <v>#N/A</v>
          </cell>
          <cell r="CO112" t="e">
            <v>#N/A</v>
          </cell>
          <cell r="CP112" t="e">
            <v>#N/A</v>
          </cell>
          <cell r="CQ112" t="e">
            <v>#N/A</v>
          </cell>
          <cell r="CR112" t="e">
            <v>#N/A</v>
          </cell>
          <cell r="CS112" t="e">
            <v>#N/A</v>
          </cell>
          <cell r="CT112" t="e">
            <v>#N/A</v>
          </cell>
          <cell r="CU112" t="e">
            <v>#N/A</v>
          </cell>
          <cell r="CV112" t="e">
            <v>#N/A</v>
          </cell>
          <cell r="DR112" t="str">
            <v>Pablo Jose Do Faial Freitas</v>
          </cell>
          <cell r="DS112" t="str">
            <v>Arturo Alejandro Urcid Saldaña F-450733</v>
          </cell>
          <cell r="DT112" t="str">
            <v>José Guadalupe López Hernández F-242353</v>
          </cell>
          <cell r="DU112">
            <v>0</v>
          </cell>
          <cell r="DV112" t="str">
            <v>Pablo Jose Do Faial Freitas</v>
          </cell>
          <cell r="DW112" t="str">
            <v>Arturo Alejandro Urcid Saldaña F-450796</v>
          </cell>
          <cell r="DX112" t="str">
            <v>José Guadalupe López Hernández F-242353</v>
          </cell>
          <cell r="DY112" t="str">
            <v>Pablo Jose Do Faial Freitas</v>
          </cell>
          <cell r="DZ112" t="str">
            <v>Arturo Alejandro Urcid Saldaña F-450733</v>
          </cell>
        </row>
        <row r="113">
          <cell r="A113">
            <v>16</v>
          </cell>
          <cell r="B113" t="str">
            <v>--</v>
          </cell>
          <cell r="C113" t="str">
            <v>--</v>
          </cell>
          <cell r="H113" t="str">
            <v>-</v>
          </cell>
          <cell r="S113" t="str">
            <v>-</v>
          </cell>
          <cell r="W113" t="str">
            <v>P</v>
          </cell>
          <cell r="X113">
            <v>0</v>
          </cell>
          <cell r="Y113" t="e">
            <v>#N/A</v>
          </cell>
          <cell r="Z113" t="e">
            <v>#N/A</v>
          </cell>
          <cell r="AB113" t="e">
            <v>#N/A</v>
          </cell>
          <cell r="AC113" t="e">
            <v>#N/A</v>
          </cell>
          <cell r="AD113" t="e">
            <v>#N/A</v>
          </cell>
          <cell r="AE113">
            <v>0</v>
          </cell>
          <cell r="AF113">
            <v>0</v>
          </cell>
          <cell r="AI113">
            <v>0</v>
          </cell>
          <cell r="AL113">
            <v>0</v>
          </cell>
          <cell r="AW113" t="e">
            <v>#N/A</v>
          </cell>
          <cell r="AX113" t="e">
            <v>#N/A</v>
          </cell>
          <cell r="AY113" t="e">
            <v>#N/A</v>
          </cell>
          <cell r="AZ113" t="e">
            <v>#N/A</v>
          </cell>
          <cell r="BY113" t="e">
            <v>#N/A</v>
          </cell>
          <cell r="BZ113" t="e">
            <v>#N/A</v>
          </cell>
          <cell r="CA113" t="e">
            <v>#N/A</v>
          </cell>
          <cell r="CB113" t="e">
            <v>#N/A</v>
          </cell>
          <cell r="CC113" t="e">
            <v>#N/A</v>
          </cell>
          <cell r="CD113" t="e">
            <v>#N/A</v>
          </cell>
          <cell r="CE113" t="e">
            <v>#N/A</v>
          </cell>
          <cell r="CF113" t="e">
            <v>#N/A</v>
          </cell>
          <cell r="CG113" t="e">
            <v>#N/A</v>
          </cell>
          <cell r="CH113" t="e">
            <v>#N/A</v>
          </cell>
          <cell r="CI113" t="e">
            <v>#N/A</v>
          </cell>
          <cell r="CJ113" t="e">
            <v>#N/A</v>
          </cell>
          <cell r="CK113" t="e">
            <v>#N/A</v>
          </cell>
          <cell r="CL113" t="e">
            <v>#N/A</v>
          </cell>
          <cell r="CM113" t="e">
            <v>#N/A</v>
          </cell>
          <cell r="CN113" t="e">
            <v>#N/A</v>
          </cell>
          <cell r="CO113" t="e">
            <v>#N/A</v>
          </cell>
          <cell r="CP113" t="e">
            <v>#N/A</v>
          </cell>
          <cell r="CQ113" t="e">
            <v>#N/A</v>
          </cell>
          <cell r="CR113" t="e">
            <v>#N/A</v>
          </cell>
          <cell r="CS113" t="e">
            <v>#N/A</v>
          </cell>
          <cell r="CT113" t="e">
            <v>#N/A</v>
          </cell>
          <cell r="CU113" t="e">
            <v>#N/A</v>
          </cell>
          <cell r="CV113" t="e">
            <v>#N/A</v>
          </cell>
          <cell r="DR113" t="str">
            <v>Pablo Jose Do Faial Freitas</v>
          </cell>
          <cell r="DS113" t="str">
            <v>Arturo Alejandro Urcid Saldaña F-450733</v>
          </cell>
          <cell r="DT113" t="str">
            <v>José Guadalupe López Hernández F-242353</v>
          </cell>
          <cell r="DU113">
            <v>0</v>
          </cell>
          <cell r="DV113" t="str">
            <v>Pablo Jose Do Faial Freitas</v>
          </cell>
          <cell r="DW113" t="str">
            <v>Arturo Alejandro Urcid Saldaña F-450797</v>
          </cell>
          <cell r="DX113" t="str">
            <v>José Guadalupe López Hernández F-242353</v>
          </cell>
          <cell r="DY113" t="str">
            <v>Pablo Jose Do Faial Freitas</v>
          </cell>
          <cell r="DZ113" t="str">
            <v>Arturo Alejandro Urcid Saldaña F-450733</v>
          </cell>
        </row>
        <row r="114">
          <cell r="A114">
            <v>17</v>
          </cell>
          <cell r="B114" t="str">
            <v>--</v>
          </cell>
          <cell r="C114" t="str">
            <v>--</v>
          </cell>
          <cell r="H114" t="str">
            <v>-</v>
          </cell>
          <cell r="S114" t="str">
            <v>-</v>
          </cell>
          <cell r="W114" t="str">
            <v>P</v>
          </cell>
          <cell r="X114">
            <v>0</v>
          </cell>
          <cell r="Y114" t="e">
            <v>#N/A</v>
          </cell>
          <cell r="Z114" t="e">
            <v>#N/A</v>
          </cell>
          <cell r="AB114" t="e">
            <v>#N/A</v>
          </cell>
          <cell r="AC114" t="e">
            <v>#N/A</v>
          </cell>
          <cell r="AD114" t="e">
            <v>#N/A</v>
          </cell>
          <cell r="AE114">
            <v>0</v>
          </cell>
          <cell r="AF114">
            <v>0</v>
          </cell>
          <cell r="AI114">
            <v>0</v>
          </cell>
          <cell r="AL114">
            <v>0</v>
          </cell>
          <cell r="AW114" t="e">
            <v>#N/A</v>
          </cell>
          <cell r="AX114" t="e">
            <v>#N/A</v>
          </cell>
          <cell r="AY114" t="e">
            <v>#N/A</v>
          </cell>
          <cell r="AZ114" t="e">
            <v>#N/A</v>
          </cell>
          <cell r="BY114" t="e">
            <v>#N/A</v>
          </cell>
          <cell r="BZ114" t="e">
            <v>#N/A</v>
          </cell>
          <cell r="CA114" t="e">
            <v>#N/A</v>
          </cell>
          <cell r="CB114" t="e">
            <v>#N/A</v>
          </cell>
          <cell r="CC114" t="e">
            <v>#N/A</v>
          </cell>
          <cell r="CD114" t="e">
            <v>#N/A</v>
          </cell>
          <cell r="CE114" t="e">
            <v>#N/A</v>
          </cell>
          <cell r="CF114" t="e">
            <v>#N/A</v>
          </cell>
          <cell r="CG114" t="e">
            <v>#N/A</v>
          </cell>
          <cell r="CH114" t="e">
            <v>#N/A</v>
          </cell>
          <cell r="CI114" t="e">
            <v>#N/A</v>
          </cell>
          <cell r="CJ114" t="e">
            <v>#N/A</v>
          </cell>
          <cell r="CK114" t="e">
            <v>#N/A</v>
          </cell>
          <cell r="CL114" t="e">
            <v>#N/A</v>
          </cell>
          <cell r="CM114" t="e">
            <v>#N/A</v>
          </cell>
          <cell r="CN114" t="e">
            <v>#N/A</v>
          </cell>
          <cell r="CO114" t="e">
            <v>#N/A</v>
          </cell>
          <cell r="CP114" t="e">
            <v>#N/A</v>
          </cell>
          <cell r="CQ114" t="e">
            <v>#N/A</v>
          </cell>
          <cell r="CR114" t="e">
            <v>#N/A</v>
          </cell>
          <cell r="CS114" t="e">
            <v>#N/A</v>
          </cell>
          <cell r="CT114" t="e">
            <v>#N/A</v>
          </cell>
          <cell r="CU114" t="e">
            <v>#N/A</v>
          </cell>
          <cell r="CV114" t="e">
            <v>#N/A</v>
          </cell>
          <cell r="DR114" t="str">
            <v>Pablo Jose Do Faial Freitas</v>
          </cell>
          <cell r="DS114" t="str">
            <v>Arturo Alejandro Urcid Saldaña F-450733</v>
          </cell>
          <cell r="DT114" t="str">
            <v>José Guadalupe López Hernández F-242353</v>
          </cell>
          <cell r="DU114">
            <v>0</v>
          </cell>
          <cell r="DV114" t="str">
            <v>Pablo Jose Do Faial Freitas</v>
          </cell>
          <cell r="DW114" t="str">
            <v>Arturo Alejandro Urcid Saldaña F-450798</v>
          </cell>
          <cell r="DX114" t="str">
            <v>José Guadalupe López Hernández F-242353</v>
          </cell>
          <cell r="DY114" t="str">
            <v>Pablo Jose Do Faial Freitas</v>
          </cell>
          <cell r="DZ114" t="str">
            <v>Arturo Alejandro Urcid Saldaña F-450733</v>
          </cell>
        </row>
        <row r="115">
          <cell r="A115">
            <v>18</v>
          </cell>
          <cell r="B115" t="str">
            <v>--</v>
          </cell>
          <cell r="C115" t="str">
            <v>--</v>
          </cell>
          <cell r="H115" t="str">
            <v>-</v>
          </cell>
          <cell r="S115" t="str">
            <v>-</v>
          </cell>
          <cell r="W115" t="str">
            <v>P</v>
          </cell>
          <cell r="X115">
            <v>0</v>
          </cell>
          <cell r="Y115" t="e">
            <v>#N/A</v>
          </cell>
          <cell r="Z115" t="e">
            <v>#N/A</v>
          </cell>
          <cell r="AB115" t="e">
            <v>#N/A</v>
          </cell>
          <cell r="AC115" t="e">
            <v>#N/A</v>
          </cell>
          <cell r="AD115" t="e">
            <v>#N/A</v>
          </cell>
          <cell r="AE115">
            <v>0</v>
          </cell>
          <cell r="AF115">
            <v>0</v>
          </cell>
          <cell r="AI115">
            <v>0</v>
          </cell>
          <cell r="AL115">
            <v>0</v>
          </cell>
          <cell r="AW115" t="e">
            <v>#N/A</v>
          </cell>
          <cell r="AX115" t="e">
            <v>#N/A</v>
          </cell>
          <cell r="AY115" t="e">
            <v>#N/A</v>
          </cell>
          <cell r="AZ115" t="e">
            <v>#N/A</v>
          </cell>
          <cell r="BY115" t="e">
            <v>#N/A</v>
          </cell>
          <cell r="BZ115" t="e">
            <v>#N/A</v>
          </cell>
          <cell r="CA115" t="e">
            <v>#N/A</v>
          </cell>
          <cell r="CB115" t="e">
            <v>#N/A</v>
          </cell>
          <cell r="CC115" t="e">
            <v>#N/A</v>
          </cell>
          <cell r="CD115" t="e">
            <v>#N/A</v>
          </cell>
          <cell r="CE115" t="e">
            <v>#N/A</v>
          </cell>
          <cell r="CF115" t="e">
            <v>#N/A</v>
          </cell>
          <cell r="CG115" t="e">
            <v>#N/A</v>
          </cell>
          <cell r="CH115" t="e">
            <v>#N/A</v>
          </cell>
          <cell r="CI115" t="e">
            <v>#N/A</v>
          </cell>
          <cell r="CJ115" t="e">
            <v>#N/A</v>
          </cell>
          <cell r="CK115" t="e">
            <v>#N/A</v>
          </cell>
          <cell r="CL115" t="e">
            <v>#N/A</v>
          </cell>
          <cell r="CM115" t="e">
            <v>#N/A</v>
          </cell>
          <cell r="CN115" t="e">
            <v>#N/A</v>
          </cell>
          <cell r="CO115" t="e">
            <v>#N/A</v>
          </cell>
          <cell r="CP115" t="e">
            <v>#N/A</v>
          </cell>
          <cell r="CQ115" t="e">
            <v>#N/A</v>
          </cell>
          <cell r="CR115" t="e">
            <v>#N/A</v>
          </cell>
          <cell r="CS115" t="e">
            <v>#N/A</v>
          </cell>
          <cell r="CT115" t="e">
            <v>#N/A</v>
          </cell>
          <cell r="CU115" t="e">
            <v>#N/A</v>
          </cell>
          <cell r="CV115" t="e">
            <v>#N/A</v>
          </cell>
          <cell r="DR115" t="str">
            <v>Pablo Jose Do Faial Freitas</v>
          </cell>
          <cell r="DS115" t="str">
            <v>Arturo Alejandro Urcid Saldaña F-450733</v>
          </cell>
          <cell r="DT115" t="str">
            <v>José Guadalupe López Hernández F-242353</v>
          </cell>
          <cell r="DU115">
            <v>0</v>
          </cell>
          <cell r="DV115" t="str">
            <v>Pablo Jose Do Faial Freitas</v>
          </cell>
          <cell r="DW115" t="str">
            <v>Arturo Alejandro Urcid Saldaña F-450799</v>
          </cell>
          <cell r="DX115" t="str">
            <v>José Guadalupe López Hernández F-242353</v>
          </cell>
          <cell r="DY115" t="str">
            <v>Pablo Jose Do Faial Freitas</v>
          </cell>
          <cell r="DZ115" t="str">
            <v>Arturo Alejandro Urcid Saldaña F-450733</v>
          </cell>
        </row>
        <row r="116">
          <cell r="A116">
            <v>19</v>
          </cell>
          <cell r="B116" t="str">
            <v>--</v>
          </cell>
          <cell r="C116" t="str">
            <v>--</v>
          </cell>
          <cell r="H116" t="str">
            <v>-</v>
          </cell>
          <cell r="S116" t="str">
            <v>-</v>
          </cell>
          <cell r="W116" t="str">
            <v>P</v>
          </cell>
          <cell r="X116">
            <v>0</v>
          </cell>
          <cell r="Y116" t="e">
            <v>#N/A</v>
          </cell>
          <cell r="Z116" t="e">
            <v>#N/A</v>
          </cell>
          <cell r="AB116" t="e">
            <v>#N/A</v>
          </cell>
          <cell r="AC116" t="e">
            <v>#N/A</v>
          </cell>
          <cell r="AD116" t="e">
            <v>#N/A</v>
          </cell>
          <cell r="AE116">
            <v>0</v>
          </cell>
          <cell r="AF116">
            <v>0</v>
          </cell>
          <cell r="AI116">
            <v>0</v>
          </cell>
          <cell r="AL116">
            <v>0</v>
          </cell>
          <cell r="AW116" t="e">
            <v>#N/A</v>
          </cell>
          <cell r="AX116" t="e">
            <v>#N/A</v>
          </cell>
          <cell r="AY116" t="e">
            <v>#N/A</v>
          </cell>
          <cell r="AZ116" t="e">
            <v>#N/A</v>
          </cell>
          <cell r="BY116" t="e">
            <v>#N/A</v>
          </cell>
          <cell r="BZ116" t="e">
            <v>#N/A</v>
          </cell>
          <cell r="CA116" t="e">
            <v>#N/A</v>
          </cell>
          <cell r="CB116" t="e">
            <v>#N/A</v>
          </cell>
          <cell r="CC116" t="e">
            <v>#N/A</v>
          </cell>
          <cell r="CD116" t="e">
            <v>#N/A</v>
          </cell>
          <cell r="CE116" t="e">
            <v>#N/A</v>
          </cell>
          <cell r="CF116" t="e">
            <v>#N/A</v>
          </cell>
          <cell r="CG116" t="e">
            <v>#N/A</v>
          </cell>
          <cell r="CH116" t="e">
            <v>#N/A</v>
          </cell>
          <cell r="CI116" t="e">
            <v>#N/A</v>
          </cell>
          <cell r="CJ116" t="e">
            <v>#N/A</v>
          </cell>
          <cell r="CK116" t="e">
            <v>#N/A</v>
          </cell>
          <cell r="CL116" t="e">
            <v>#N/A</v>
          </cell>
          <cell r="CM116" t="e">
            <v>#N/A</v>
          </cell>
          <cell r="CN116" t="e">
            <v>#N/A</v>
          </cell>
          <cell r="CO116" t="e">
            <v>#N/A</v>
          </cell>
          <cell r="CP116" t="e">
            <v>#N/A</v>
          </cell>
          <cell r="CQ116" t="e">
            <v>#N/A</v>
          </cell>
          <cell r="CR116" t="e">
            <v>#N/A</v>
          </cell>
          <cell r="CS116" t="e">
            <v>#N/A</v>
          </cell>
          <cell r="CT116" t="e">
            <v>#N/A</v>
          </cell>
          <cell r="CU116" t="e">
            <v>#N/A</v>
          </cell>
          <cell r="CV116" t="e">
            <v>#N/A</v>
          </cell>
          <cell r="DR116" t="str">
            <v>Pablo Jose Do Faial Freitas</v>
          </cell>
          <cell r="DS116" t="str">
            <v>Arturo Alejandro Urcid Saldaña F-450733</v>
          </cell>
          <cell r="DT116" t="str">
            <v>José Guadalupe López Hernández F-242353</v>
          </cell>
          <cell r="DU116">
            <v>0</v>
          </cell>
          <cell r="DV116" t="str">
            <v>Pablo Jose Do Faial Freitas</v>
          </cell>
          <cell r="DW116" t="str">
            <v>Arturo Alejandro Urcid Saldaña F-450800</v>
          </cell>
          <cell r="DX116" t="str">
            <v>José Guadalupe López Hernández F-242353</v>
          </cell>
          <cell r="DY116" t="str">
            <v>Pablo Jose Do Faial Freitas</v>
          </cell>
          <cell r="DZ116" t="str">
            <v>Arturo Alejandro Urcid Saldaña F-450733</v>
          </cell>
        </row>
        <row r="117">
          <cell r="A117">
            <v>11</v>
          </cell>
          <cell r="B117" t="str">
            <v>--</v>
          </cell>
          <cell r="C117" t="str">
            <v>--</v>
          </cell>
          <cell r="H117" t="str">
            <v>-</v>
          </cell>
          <cell r="S117" t="str">
            <v>-</v>
          </cell>
          <cell r="W117" t="str">
            <v>P</v>
          </cell>
          <cell r="X117">
            <v>0</v>
          </cell>
          <cell r="Y117" t="e">
            <v>#N/A</v>
          </cell>
          <cell r="Z117" t="e">
            <v>#N/A</v>
          </cell>
          <cell r="AB117" t="e">
            <v>#N/A</v>
          </cell>
          <cell r="AC117" t="e">
            <v>#N/A</v>
          </cell>
          <cell r="AD117" t="e">
            <v>#N/A</v>
          </cell>
          <cell r="AE117">
            <v>0</v>
          </cell>
          <cell r="AF117">
            <v>0</v>
          </cell>
          <cell r="AI117">
            <v>0</v>
          </cell>
          <cell r="AL117">
            <v>0</v>
          </cell>
          <cell r="AW117" t="e">
            <v>#N/A</v>
          </cell>
          <cell r="AX117" t="e">
            <v>#N/A</v>
          </cell>
          <cell r="AY117" t="e">
            <v>#N/A</v>
          </cell>
          <cell r="AZ117" t="e">
            <v>#N/A</v>
          </cell>
          <cell r="BY117" t="e">
            <v>#N/A</v>
          </cell>
          <cell r="BZ117" t="e">
            <v>#N/A</v>
          </cell>
          <cell r="CA117" t="e">
            <v>#N/A</v>
          </cell>
          <cell r="CB117" t="e">
            <v>#N/A</v>
          </cell>
          <cell r="CC117" t="e">
            <v>#N/A</v>
          </cell>
          <cell r="CD117" t="e">
            <v>#N/A</v>
          </cell>
          <cell r="CE117" t="e">
            <v>#N/A</v>
          </cell>
          <cell r="CF117" t="e">
            <v>#N/A</v>
          </cell>
          <cell r="CG117" t="e">
            <v>#N/A</v>
          </cell>
          <cell r="CH117" t="e">
            <v>#N/A</v>
          </cell>
          <cell r="CI117" t="e">
            <v>#N/A</v>
          </cell>
          <cell r="CJ117" t="e">
            <v>#N/A</v>
          </cell>
          <cell r="CK117" t="e">
            <v>#N/A</v>
          </cell>
          <cell r="CL117" t="e">
            <v>#N/A</v>
          </cell>
          <cell r="CM117" t="e">
            <v>#N/A</v>
          </cell>
          <cell r="CN117" t="e">
            <v>#N/A</v>
          </cell>
          <cell r="CO117" t="e">
            <v>#N/A</v>
          </cell>
          <cell r="CP117" t="e">
            <v>#N/A</v>
          </cell>
          <cell r="CQ117" t="e">
            <v>#N/A</v>
          </cell>
          <cell r="CR117" t="e">
            <v>#N/A</v>
          </cell>
          <cell r="CS117" t="e">
            <v>#N/A</v>
          </cell>
          <cell r="CT117" t="e">
            <v>#N/A</v>
          </cell>
          <cell r="CU117" t="e">
            <v>#N/A</v>
          </cell>
          <cell r="CV117" t="e">
            <v>#N/A</v>
          </cell>
          <cell r="DR117" t="str">
            <v>Pablo Jose Do Faial Freitas</v>
          </cell>
          <cell r="DS117" t="str">
            <v>Arturo Alejandro Urcid Saldaña F-450733</v>
          </cell>
          <cell r="DT117" t="str">
            <v>José Guadalupe López Hernández F-242353</v>
          </cell>
          <cell r="DU117">
            <v>0</v>
          </cell>
          <cell r="DV117" t="str">
            <v>Pablo Jose Do Faial Freitas</v>
          </cell>
          <cell r="DW117" t="str">
            <v>Arturo Alejandro Urcid Saldaña F-450801</v>
          </cell>
          <cell r="DX117" t="str">
            <v>José Guadalupe López Hernández F-242353</v>
          </cell>
          <cell r="DY117" t="str">
            <v>Pablo Jose Do Faial Freitas</v>
          </cell>
          <cell r="DZ117" t="str">
            <v>Arturo Alejandro Urcid Saldaña F-450733</v>
          </cell>
        </row>
        <row r="118">
          <cell r="A118">
            <v>12</v>
          </cell>
          <cell r="B118" t="str">
            <v>--</v>
          </cell>
          <cell r="C118" t="str">
            <v>--</v>
          </cell>
          <cell r="H118" t="str">
            <v>-</v>
          </cell>
          <cell r="S118" t="str">
            <v>-</v>
          </cell>
          <cell r="W118" t="str">
            <v>P</v>
          </cell>
          <cell r="X118">
            <v>0</v>
          </cell>
          <cell r="Y118" t="e">
            <v>#N/A</v>
          </cell>
          <cell r="Z118" t="e">
            <v>#N/A</v>
          </cell>
          <cell r="AB118" t="e">
            <v>#N/A</v>
          </cell>
          <cell r="AC118" t="e">
            <v>#N/A</v>
          </cell>
          <cell r="AD118" t="e">
            <v>#N/A</v>
          </cell>
          <cell r="AE118">
            <v>0</v>
          </cell>
          <cell r="AF118">
            <v>0</v>
          </cell>
          <cell r="AI118">
            <v>0</v>
          </cell>
          <cell r="AL118">
            <v>0</v>
          </cell>
          <cell r="AW118" t="e">
            <v>#N/A</v>
          </cell>
          <cell r="AX118" t="e">
            <v>#N/A</v>
          </cell>
          <cell r="AY118" t="e">
            <v>#N/A</v>
          </cell>
          <cell r="AZ118" t="e">
            <v>#N/A</v>
          </cell>
          <cell r="BY118" t="e">
            <v>#N/A</v>
          </cell>
          <cell r="BZ118" t="e">
            <v>#N/A</v>
          </cell>
          <cell r="CA118" t="e">
            <v>#N/A</v>
          </cell>
          <cell r="CB118" t="e">
            <v>#N/A</v>
          </cell>
          <cell r="CC118" t="e">
            <v>#N/A</v>
          </cell>
          <cell r="CD118" t="e">
            <v>#N/A</v>
          </cell>
          <cell r="CE118" t="e">
            <v>#N/A</v>
          </cell>
          <cell r="CF118" t="e">
            <v>#N/A</v>
          </cell>
          <cell r="CG118" t="e">
            <v>#N/A</v>
          </cell>
          <cell r="CH118" t="e">
            <v>#N/A</v>
          </cell>
          <cell r="CI118" t="e">
            <v>#N/A</v>
          </cell>
          <cell r="CJ118" t="e">
            <v>#N/A</v>
          </cell>
          <cell r="CK118" t="e">
            <v>#N/A</v>
          </cell>
          <cell r="CL118" t="e">
            <v>#N/A</v>
          </cell>
          <cell r="CM118" t="e">
            <v>#N/A</v>
          </cell>
          <cell r="CN118" t="e">
            <v>#N/A</v>
          </cell>
          <cell r="CO118" t="e">
            <v>#N/A</v>
          </cell>
          <cell r="CP118" t="e">
            <v>#N/A</v>
          </cell>
          <cell r="CQ118" t="e">
            <v>#N/A</v>
          </cell>
          <cell r="CR118" t="e">
            <v>#N/A</v>
          </cell>
          <cell r="CS118" t="e">
            <v>#N/A</v>
          </cell>
          <cell r="CT118" t="e">
            <v>#N/A</v>
          </cell>
          <cell r="CU118" t="e">
            <v>#N/A</v>
          </cell>
          <cell r="CV118" t="e">
            <v>#N/A</v>
          </cell>
          <cell r="DR118" t="str">
            <v>Pablo Jose Do Faial Freitas</v>
          </cell>
          <cell r="DS118" t="str">
            <v>Arturo Alejandro Urcid Saldaña F-450733</v>
          </cell>
          <cell r="DT118" t="str">
            <v>José Guadalupe López Hernández F-242353</v>
          </cell>
          <cell r="DU118">
            <v>0</v>
          </cell>
          <cell r="DV118" t="str">
            <v>Pablo Jose Do Faial Freitas</v>
          </cell>
          <cell r="DW118" t="str">
            <v>Arturo Alejandro Urcid Saldaña F-450802</v>
          </cell>
          <cell r="DX118" t="str">
            <v>José Guadalupe López Hernández F-242353</v>
          </cell>
          <cell r="DY118" t="str">
            <v>Pablo Jose Do Faial Freitas</v>
          </cell>
          <cell r="DZ118" t="str">
            <v>Arturo Alejandro Urcid Saldaña F-450733</v>
          </cell>
        </row>
        <row r="119">
          <cell r="A119">
            <v>13</v>
          </cell>
          <cell r="B119" t="str">
            <v>--</v>
          </cell>
          <cell r="C119" t="str">
            <v>--</v>
          </cell>
          <cell r="H119" t="str">
            <v>-</v>
          </cell>
          <cell r="S119" t="str">
            <v>-</v>
          </cell>
          <cell r="W119" t="str">
            <v>P</v>
          </cell>
          <cell r="X119">
            <v>0</v>
          </cell>
          <cell r="Y119" t="e">
            <v>#N/A</v>
          </cell>
          <cell r="Z119" t="e">
            <v>#N/A</v>
          </cell>
          <cell r="AB119" t="e">
            <v>#N/A</v>
          </cell>
          <cell r="AC119" t="e">
            <v>#N/A</v>
          </cell>
          <cell r="AD119" t="e">
            <v>#N/A</v>
          </cell>
          <cell r="AE119">
            <v>0</v>
          </cell>
          <cell r="AF119">
            <v>0</v>
          </cell>
          <cell r="AI119">
            <v>0</v>
          </cell>
          <cell r="AL119">
            <v>0</v>
          </cell>
          <cell r="AW119" t="e">
            <v>#N/A</v>
          </cell>
          <cell r="AX119" t="e">
            <v>#N/A</v>
          </cell>
          <cell r="AY119" t="e">
            <v>#N/A</v>
          </cell>
          <cell r="AZ119" t="e">
            <v>#N/A</v>
          </cell>
          <cell r="BY119" t="e">
            <v>#N/A</v>
          </cell>
          <cell r="BZ119" t="e">
            <v>#N/A</v>
          </cell>
          <cell r="CA119" t="e">
            <v>#N/A</v>
          </cell>
          <cell r="CB119" t="e">
            <v>#N/A</v>
          </cell>
          <cell r="CC119" t="e">
            <v>#N/A</v>
          </cell>
          <cell r="CD119" t="e">
            <v>#N/A</v>
          </cell>
          <cell r="CE119" t="e">
            <v>#N/A</v>
          </cell>
          <cell r="CF119" t="e">
            <v>#N/A</v>
          </cell>
          <cell r="CG119" t="e">
            <v>#N/A</v>
          </cell>
          <cell r="CH119" t="e">
            <v>#N/A</v>
          </cell>
          <cell r="CI119" t="e">
            <v>#N/A</v>
          </cell>
          <cell r="CJ119" t="e">
            <v>#N/A</v>
          </cell>
          <cell r="CK119" t="e">
            <v>#N/A</v>
          </cell>
          <cell r="CL119" t="e">
            <v>#N/A</v>
          </cell>
          <cell r="CM119" t="e">
            <v>#N/A</v>
          </cell>
          <cell r="CN119" t="e">
            <v>#N/A</v>
          </cell>
          <cell r="CO119" t="e">
            <v>#N/A</v>
          </cell>
          <cell r="CP119" t="e">
            <v>#N/A</v>
          </cell>
          <cell r="CQ119" t="e">
            <v>#N/A</v>
          </cell>
          <cell r="CR119" t="e">
            <v>#N/A</v>
          </cell>
          <cell r="CS119" t="e">
            <v>#N/A</v>
          </cell>
          <cell r="CT119" t="e">
            <v>#N/A</v>
          </cell>
          <cell r="CU119" t="e">
            <v>#N/A</v>
          </cell>
          <cell r="CV119" t="e">
            <v>#N/A</v>
          </cell>
          <cell r="DR119" t="str">
            <v>Pablo Jose Do Faial Freitas</v>
          </cell>
          <cell r="DS119" t="str">
            <v>Arturo Alejandro Urcid Saldaña F-450733</v>
          </cell>
          <cell r="DT119" t="str">
            <v>José Guadalupe López Hernández F-242353</v>
          </cell>
          <cell r="DU119">
            <v>0</v>
          </cell>
          <cell r="DV119" t="str">
            <v>Pablo Jose Do Faial Freitas</v>
          </cell>
          <cell r="DW119" t="str">
            <v>Arturo Alejandro Urcid Saldaña F-450803</v>
          </cell>
          <cell r="DX119" t="str">
            <v>José Guadalupe López Hernández F-242353</v>
          </cell>
          <cell r="DY119" t="str">
            <v>Pablo Jose Do Faial Freitas</v>
          </cell>
          <cell r="DZ119" t="str">
            <v>Arturo Alejandro Urcid Saldaña F-450733</v>
          </cell>
        </row>
        <row r="120">
          <cell r="A120">
            <v>14</v>
          </cell>
          <cell r="B120" t="str">
            <v>--</v>
          </cell>
          <cell r="C120" t="str">
            <v>--</v>
          </cell>
          <cell r="H120" t="str">
            <v>-</v>
          </cell>
          <cell r="S120" t="str">
            <v>-</v>
          </cell>
          <cell r="W120" t="str">
            <v>P</v>
          </cell>
          <cell r="X120">
            <v>0</v>
          </cell>
          <cell r="Y120" t="e">
            <v>#N/A</v>
          </cell>
          <cell r="Z120" t="e">
            <v>#N/A</v>
          </cell>
          <cell r="AB120" t="e">
            <v>#N/A</v>
          </cell>
          <cell r="AC120" t="e">
            <v>#N/A</v>
          </cell>
          <cell r="AD120" t="e">
            <v>#N/A</v>
          </cell>
          <cell r="AE120">
            <v>0</v>
          </cell>
          <cell r="AF120">
            <v>0</v>
          </cell>
          <cell r="AI120">
            <v>0</v>
          </cell>
          <cell r="AL120">
            <v>0</v>
          </cell>
          <cell r="AW120" t="e">
            <v>#N/A</v>
          </cell>
          <cell r="AX120" t="e">
            <v>#N/A</v>
          </cell>
          <cell r="AY120" t="e">
            <v>#N/A</v>
          </cell>
          <cell r="AZ120" t="e">
            <v>#N/A</v>
          </cell>
          <cell r="BY120" t="e">
            <v>#N/A</v>
          </cell>
          <cell r="BZ120" t="e">
            <v>#N/A</v>
          </cell>
          <cell r="CA120" t="e">
            <v>#N/A</v>
          </cell>
          <cell r="CB120" t="e">
            <v>#N/A</v>
          </cell>
          <cell r="CC120" t="e">
            <v>#N/A</v>
          </cell>
          <cell r="CD120" t="e">
            <v>#N/A</v>
          </cell>
          <cell r="CE120" t="e">
            <v>#N/A</v>
          </cell>
          <cell r="CF120" t="e">
            <v>#N/A</v>
          </cell>
          <cell r="CG120" t="e">
            <v>#N/A</v>
          </cell>
          <cell r="CH120" t="e">
            <v>#N/A</v>
          </cell>
          <cell r="CI120" t="e">
            <v>#N/A</v>
          </cell>
          <cell r="CJ120" t="e">
            <v>#N/A</v>
          </cell>
          <cell r="CK120" t="e">
            <v>#N/A</v>
          </cell>
          <cell r="CL120" t="e">
            <v>#N/A</v>
          </cell>
          <cell r="CM120" t="e">
            <v>#N/A</v>
          </cell>
          <cell r="CN120" t="e">
            <v>#N/A</v>
          </cell>
          <cell r="CO120" t="e">
            <v>#N/A</v>
          </cell>
          <cell r="CP120" t="e">
            <v>#N/A</v>
          </cell>
          <cell r="CQ120" t="e">
            <v>#N/A</v>
          </cell>
          <cell r="CR120" t="e">
            <v>#N/A</v>
          </cell>
          <cell r="CS120" t="e">
            <v>#N/A</v>
          </cell>
          <cell r="CT120" t="e">
            <v>#N/A</v>
          </cell>
          <cell r="CU120" t="e">
            <v>#N/A</v>
          </cell>
          <cell r="CV120" t="e">
            <v>#N/A</v>
          </cell>
          <cell r="DR120" t="str">
            <v>Pablo Jose Do Faial Freitas</v>
          </cell>
          <cell r="DS120" t="str">
            <v>Arturo Alejandro Urcid Saldaña F-450733</v>
          </cell>
          <cell r="DT120" t="str">
            <v>José Guadalupe López Hernández F-242353</v>
          </cell>
          <cell r="DU120">
            <v>0</v>
          </cell>
          <cell r="DV120" t="str">
            <v>Pablo Jose Do Faial Freitas</v>
          </cell>
          <cell r="DW120" t="str">
            <v>Arturo Alejandro Urcid Saldaña F-450804</v>
          </cell>
          <cell r="DX120" t="str">
            <v>José Guadalupe López Hernández F-242353</v>
          </cell>
          <cell r="DY120" t="str">
            <v>Pablo Jose Do Faial Freitas</v>
          </cell>
          <cell r="DZ120" t="str">
            <v>Arturo Alejandro Urcid Saldaña F-450733</v>
          </cell>
        </row>
        <row r="121">
          <cell r="A121">
            <v>15</v>
          </cell>
          <cell r="B121" t="str">
            <v>--</v>
          </cell>
          <cell r="C121" t="str">
            <v>--</v>
          </cell>
          <cell r="H121" t="str">
            <v>-</v>
          </cell>
          <cell r="S121" t="str">
            <v>-</v>
          </cell>
          <cell r="W121" t="str">
            <v>P</v>
          </cell>
          <cell r="X121">
            <v>0</v>
          </cell>
          <cell r="Y121" t="e">
            <v>#N/A</v>
          </cell>
          <cell r="Z121" t="e">
            <v>#N/A</v>
          </cell>
          <cell r="AB121" t="e">
            <v>#N/A</v>
          </cell>
          <cell r="AC121" t="e">
            <v>#N/A</v>
          </cell>
          <cell r="AD121" t="e">
            <v>#N/A</v>
          </cell>
          <cell r="AE121">
            <v>0</v>
          </cell>
          <cell r="AF121">
            <v>0</v>
          </cell>
          <cell r="AI121">
            <v>0</v>
          </cell>
          <cell r="AL121">
            <v>0</v>
          </cell>
          <cell r="AW121" t="e">
            <v>#N/A</v>
          </cell>
          <cell r="AX121" t="e">
            <v>#N/A</v>
          </cell>
          <cell r="AY121" t="e">
            <v>#N/A</v>
          </cell>
          <cell r="AZ121" t="e">
            <v>#N/A</v>
          </cell>
          <cell r="BY121" t="e">
            <v>#N/A</v>
          </cell>
          <cell r="BZ121" t="e">
            <v>#N/A</v>
          </cell>
          <cell r="CA121" t="e">
            <v>#N/A</v>
          </cell>
          <cell r="CB121" t="e">
            <v>#N/A</v>
          </cell>
          <cell r="CC121" t="e">
            <v>#N/A</v>
          </cell>
          <cell r="CD121" t="e">
            <v>#N/A</v>
          </cell>
          <cell r="CE121" t="e">
            <v>#N/A</v>
          </cell>
          <cell r="CF121" t="e">
            <v>#N/A</v>
          </cell>
          <cell r="CG121" t="e">
            <v>#N/A</v>
          </cell>
          <cell r="CH121" t="e">
            <v>#N/A</v>
          </cell>
          <cell r="CI121" t="e">
            <v>#N/A</v>
          </cell>
          <cell r="CJ121" t="e">
            <v>#N/A</v>
          </cell>
          <cell r="CK121" t="e">
            <v>#N/A</v>
          </cell>
          <cell r="CL121" t="e">
            <v>#N/A</v>
          </cell>
          <cell r="CM121" t="e">
            <v>#N/A</v>
          </cell>
          <cell r="CN121" t="e">
            <v>#N/A</v>
          </cell>
          <cell r="CO121" t="e">
            <v>#N/A</v>
          </cell>
          <cell r="CP121" t="e">
            <v>#N/A</v>
          </cell>
          <cell r="CQ121" t="e">
            <v>#N/A</v>
          </cell>
          <cell r="CR121" t="e">
            <v>#N/A</v>
          </cell>
          <cell r="CS121" t="e">
            <v>#N/A</v>
          </cell>
          <cell r="CT121" t="e">
            <v>#N/A</v>
          </cell>
          <cell r="CU121" t="e">
            <v>#N/A</v>
          </cell>
          <cell r="CV121" t="e">
            <v>#N/A</v>
          </cell>
          <cell r="DR121" t="str">
            <v>Pablo Jose Do Faial Freitas</v>
          </cell>
          <cell r="DS121" t="str">
            <v>Arturo Alejandro Urcid Saldaña F-450733</v>
          </cell>
          <cell r="DT121" t="str">
            <v>José Guadalupe López Hernández F-242353</v>
          </cell>
          <cell r="DU121">
            <v>0</v>
          </cell>
          <cell r="DV121" t="str">
            <v>Pablo Jose Do Faial Freitas</v>
          </cell>
          <cell r="DW121" t="str">
            <v>Arturo Alejandro Urcid Saldaña F-450805</v>
          </cell>
          <cell r="DX121" t="str">
            <v>José Guadalupe López Hernández F-242353</v>
          </cell>
          <cell r="DY121" t="str">
            <v>Pablo Jose Do Faial Freitas</v>
          </cell>
          <cell r="DZ121" t="str">
            <v>Arturo Alejandro Urcid Saldaña F-450733</v>
          </cell>
        </row>
        <row r="122">
          <cell r="A122">
            <v>16</v>
          </cell>
          <cell r="B122" t="str">
            <v>--</v>
          </cell>
          <cell r="C122" t="str">
            <v>--</v>
          </cell>
          <cell r="H122" t="str">
            <v>-</v>
          </cell>
          <cell r="S122" t="str">
            <v>-</v>
          </cell>
          <cell r="W122" t="str">
            <v>P</v>
          </cell>
          <cell r="X122">
            <v>0</v>
          </cell>
          <cell r="Y122" t="e">
            <v>#N/A</v>
          </cell>
          <cell r="Z122" t="e">
            <v>#N/A</v>
          </cell>
          <cell r="AB122" t="e">
            <v>#N/A</v>
          </cell>
          <cell r="AC122" t="e">
            <v>#N/A</v>
          </cell>
          <cell r="AD122" t="e">
            <v>#N/A</v>
          </cell>
          <cell r="AE122">
            <v>0</v>
          </cell>
          <cell r="AF122">
            <v>0</v>
          </cell>
          <cell r="AI122">
            <v>0</v>
          </cell>
          <cell r="AL122">
            <v>0</v>
          </cell>
          <cell r="AW122" t="e">
            <v>#N/A</v>
          </cell>
          <cell r="AX122" t="e">
            <v>#N/A</v>
          </cell>
          <cell r="AY122" t="e">
            <v>#N/A</v>
          </cell>
          <cell r="AZ122" t="e">
            <v>#N/A</v>
          </cell>
          <cell r="BY122" t="e">
            <v>#N/A</v>
          </cell>
          <cell r="BZ122" t="e">
            <v>#N/A</v>
          </cell>
          <cell r="CA122" t="e">
            <v>#N/A</v>
          </cell>
          <cell r="CB122" t="e">
            <v>#N/A</v>
          </cell>
          <cell r="CC122" t="e">
            <v>#N/A</v>
          </cell>
          <cell r="CD122" t="e">
            <v>#N/A</v>
          </cell>
          <cell r="CE122" t="e">
            <v>#N/A</v>
          </cell>
          <cell r="CF122" t="e">
            <v>#N/A</v>
          </cell>
          <cell r="CG122" t="e">
            <v>#N/A</v>
          </cell>
          <cell r="CH122" t="e">
            <v>#N/A</v>
          </cell>
          <cell r="CI122" t="e">
            <v>#N/A</v>
          </cell>
          <cell r="CJ122" t="e">
            <v>#N/A</v>
          </cell>
          <cell r="CK122" t="e">
            <v>#N/A</v>
          </cell>
          <cell r="CL122" t="e">
            <v>#N/A</v>
          </cell>
          <cell r="CM122" t="e">
            <v>#N/A</v>
          </cell>
          <cell r="CN122" t="e">
            <v>#N/A</v>
          </cell>
          <cell r="CO122" t="e">
            <v>#N/A</v>
          </cell>
          <cell r="CP122" t="e">
            <v>#N/A</v>
          </cell>
          <cell r="CQ122" t="e">
            <v>#N/A</v>
          </cell>
          <cell r="CR122" t="e">
            <v>#N/A</v>
          </cell>
          <cell r="CS122" t="e">
            <v>#N/A</v>
          </cell>
          <cell r="CT122" t="e">
            <v>#N/A</v>
          </cell>
          <cell r="CU122" t="e">
            <v>#N/A</v>
          </cell>
          <cell r="CV122" t="e">
            <v>#N/A</v>
          </cell>
          <cell r="DR122" t="str">
            <v>Pablo Jose Do Faial Freitas</v>
          </cell>
          <cell r="DS122" t="str">
            <v>Arturo Alejandro Urcid Saldaña F-450733</v>
          </cell>
          <cell r="DT122" t="str">
            <v>José Guadalupe López Hernández F-242353</v>
          </cell>
          <cell r="DU122">
            <v>0</v>
          </cell>
          <cell r="DV122" t="str">
            <v>Pablo Jose Do Faial Freitas</v>
          </cell>
          <cell r="DW122" t="str">
            <v>Arturo Alejandro Urcid Saldaña F-450806</v>
          </cell>
          <cell r="DX122" t="str">
            <v>José Guadalupe López Hernández F-242353</v>
          </cell>
          <cell r="DY122" t="str">
            <v>Pablo Jose Do Faial Freitas</v>
          </cell>
          <cell r="DZ122" t="str">
            <v>Arturo Alejandro Urcid Saldaña F-450733</v>
          </cell>
        </row>
        <row r="123">
          <cell r="A123">
            <v>17</v>
          </cell>
          <cell r="B123" t="str">
            <v>--</v>
          </cell>
          <cell r="C123" t="str">
            <v>--</v>
          </cell>
          <cell r="H123" t="str">
            <v>-</v>
          </cell>
          <cell r="S123" t="str">
            <v>-</v>
          </cell>
          <cell r="W123" t="str">
            <v>P</v>
          </cell>
          <cell r="X123">
            <v>0</v>
          </cell>
          <cell r="Y123" t="e">
            <v>#N/A</v>
          </cell>
          <cell r="Z123" t="e">
            <v>#N/A</v>
          </cell>
          <cell r="AB123" t="e">
            <v>#N/A</v>
          </cell>
          <cell r="AC123" t="e">
            <v>#N/A</v>
          </cell>
          <cell r="AD123" t="e">
            <v>#N/A</v>
          </cell>
          <cell r="AE123">
            <v>0</v>
          </cell>
          <cell r="AF123">
            <v>0</v>
          </cell>
          <cell r="AI123">
            <v>0</v>
          </cell>
          <cell r="AL123">
            <v>0</v>
          </cell>
          <cell r="AW123" t="e">
            <v>#N/A</v>
          </cell>
          <cell r="AX123" t="e">
            <v>#N/A</v>
          </cell>
          <cell r="AY123" t="e">
            <v>#N/A</v>
          </cell>
          <cell r="AZ123" t="e">
            <v>#N/A</v>
          </cell>
          <cell r="BY123" t="e">
            <v>#N/A</v>
          </cell>
          <cell r="BZ123" t="e">
            <v>#N/A</v>
          </cell>
          <cell r="CA123" t="e">
            <v>#N/A</v>
          </cell>
          <cell r="CB123" t="e">
            <v>#N/A</v>
          </cell>
          <cell r="CC123" t="e">
            <v>#N/A</v>
          </cell>
          <cell r="CD123" t="e">
            <v>#N/A</v>
          </cell>
          <cell r="CE123" t="e">
            <v>#N/A</v>
          </cell>
          <cell r="CF123" t="e">
            <v>#N/A</v>
          </cell>
          <cell r="CG123" t="e">
            <v>#N/A</v>
          </cell>
          <cell r="CH123" t="e">
            <v>#N/A</v>
          </cell>
          <cell r="CI123" t="e">
            <v>#N/A</v>
          </cell>
          <cell r="CJ123" t="e">
            <v>#N/A</v>
          </cell>
          <cell r="CK123" t="e">
            <v>#N/A</v>
          </cell>
          <cell r="CL123" t="e">
            <v>#N/A</v>
          </cell>
          <cell r="CM123" t="e">
            <v>#N/A</v>
          </cell>
          <cell r="CN123" t="e">
            <v>#N/A</v>
          </cell>
          <cell r="CO123" t="e">
            <v>#N/A</v>
          </cell>
          <cell r="CP123" t="e">
            <v>#N/A</v>
          </cell>
          <cell r="CQ123" t="e">
            <v>#N/A</v>
          </cell>
          <cell r="CR123" t="e">
            <v>#N/A</v>
          </cell>
          <cell r="CS123" t="e">
            <v>#N/A</v>
          </cell>
          <cell r="CT123" t="e">
            <v>#N/A</v>
          </cell>
          <cell r="CU123" t="e">
            <v>#N/A</v>
          </cell>
          <cell r="CV123" t="e">
            <v>#N/A</v>
          </cell>
          <cell r="DR123" t="str">
            <v>Pablo Jose Do Faial Freitas</v>
          </cell>
          <cell r="DS123" t="str">
            <v>Arturo Alejandro Urcid Saldaña F-450733</v>
          </cell>
          <cell r="DT123" t="str">
            <v>José Guadalupe López Hernández F-242353</v>
          </cell>
          <cell r="DU123">
            <v>0</v>
          </cell>
          <cell r="DV123" t="str">
            <v>Pablo Jose Do Faial Freitas</v>
          </cell>
          <cell r="DW123" t="str">
            <v>Arturo Alejandro Urcid Saldaña F-450807</v>
          </cell>
          <cell r="DX123" t="str">
            <v>José Guadalupe López Hernández F-242353</v>
          </cell>
          <cell r="DY123" t="str">
            <v>Pablo Jose Do Faial Freitas</v>
          </cell>
          <cell r="DZ123" t="str">
            <v>Arturo Alejandro Urcid Saldaña F-450733</v>
          </cell>
        </row>
        <row r="124">
          <cell r="A124">
            <v>18</v>
          </cell>
          <cell r="B124" t="str">
            <v>--</v>
          </cell>
          <cell r="C124" t="str">
            <v>--</v>
          </cell>
          <cell r="H124" t="str">
            <v>-</v>
          </cell>
          <cell r="S124" t="str">
            <v>-</v>
          </cell>
          <cell r="W124" t="str">
            <v>P</v>
          </cell>
          <cell r="X124">
            <v>0</v>
          </cell>
          <cell r="Y124" t="e">
            <v>#N/A</v>
          </cell>
          <cell r="Z124" t="e">
            <v>#N/A</v>
          </cell>
          <cell r="AB124" t="e">
            <v>#N/A</v>
          </cell>
          <cell r="AC124" t="e">
            <v>#N/A</v>
          </cell>
          <cell r="AD124" t="e">
            <v>#N/A</v>
          </cell>
          <cell r="AE124">
            <v>0</v>
          </cell>
          <cell r="AF124">
            <v>0</v>
          </cell>
          <cell r="AI124">
            <v>0</v>
          </cell>
          <cell r="AL124">
            <v>0</v>
          </cell>
          <cell r="AW124" t="e">
            <v>#N/A</v>
          </cell>
          <cell r="AX124" t="e">
            <v>#N/A</v>
          </cell>
          <cell r="AY124" t="e">
            <v>#N/A</v>
          </cell>
          <cell r="AZ124" t="e">
            <v>#N/A</v>
          </cell>
          <cell r="BY124" t="e">
            <v>#N/A</v>
          </cell>
          <cell r="BZ124" t="e">
            <v>#N/A</v>
          </cell>
          <cell r="CA124" t="e">
            <v>#N/A</v>
          </cell>
          <cell r="CB124" t="e">
            <v>#N/A</v>
          </cell>
          <cell r="CC124" t="e">
            <v>#N/A</v>
          </cell>
          <cell r="CD124" t="e">
            <v>#N/A</v>
          </cell>
          <cell r="CE124" t="e">
            <v>#N/A</v>
          </cell>
          <cell r="CF124" t="e">
            <v>#N/A</v>
          </cell>
          <cell r="CG124" t="e">
            <v>#N/A</v>
          </cell>
          <cell r="CH124" t="e">
            <v>#N/A</v>
          </cell>
          <cell r="CI124" t="e">
            <v>#N/A</v>
          </cell>
          <cell r="CJ124" t="e">
            <v>#N/A</v>
          </cell>
          <cell r="CK124" t="e">
            <v>#N/A</v>
          </cell>
          <cell r="CL124" t="e">
            <v>#N/A</v>
          </cell>
          <cell r="CM124" t="e">
            <v>#N/A</v>
          </cell>
          <cell r="CN124" t="e">
            <v>#N/A</v>
          </cell>
          <cell r="CO124" t="e">
            <v>#N/A</v>
          </cell>
          <cell r="CP124" t="e">
            <v>#N/A</v>
          </cell>
          <cell r="CQ124" t="e">
            <v>#N/A</v>
          </cell>
          <cell r="CR124" t="e">
            <v>#N/A</v>
          </cell>
          <cell r="CS124" t="e">
            <v>#N/A</v>
          </cell>
          <cell r="CT124" t="e">
            <v>#N/A</v>
          </cell>
          <cell r="CU124" t="e">
            <v>#N/A</v>
          </cell>
          <cell r="CV124" t="e">
            <v>#N/A</v>
          </cell>
          <cell r="DR124" t="str">
            <v>Pablo Jose Do Faial Freitas</v>
          </cell>
          <cell r="DS124" t="str">
            <v>Arturo Alejandro Urcid Saldaña F-450733</v>
          </cell>
          <cell r="DT124" t="str">
            <v>José Guadalupe López Hernández F-242353</v>
          </cell>
          <cell r="DU124">
            <v>0</v>
          </cell>
          <cell r="DV124" t="str">
            <v>Pablo Jose Do Faial Freitas</v>
          </cell>
          <cell r="DW124" t="str">
            <v>Arturo Alejandro Urcid Saldaña F-450808</v>
          </cell>
          <cell r="DX124" t="str">
            <v>José Guadalupe López Hernández F-242353</v>
          </cell>
          <cell r="DY124" t="str">
            <v>Pablo Jose Do Faial Freitas</v>
          </cell>
          <cell r="DZ124" t="str">
            <v>Arturo Alejandro Urcid Saldaña F-450733</v>
          </cell>
        </row>
        <row r="125">
          <cell r="A125">
            <v>19</v>
          </cell>
          <cell r="B125" t="str">
            <v>--</v>
          </cell>
          <cell r="C125" t="str">
            <v>--</v>
          </cell>
          <cell r="H125" t="str">
            <v>-</v>
          </cell>
          <cell r="S125" t="str">
            <v>-</v>
          </cell>
          <cell r="W125" t="str">
            <v>P</v>
          </cell>
          <cell r="X125">
            <v>0</v>
          </cell>
          <cell r="Y125" t="e">
            <v>#N/A</v>
          </cell>
          <cell r="Z125" t="e">
            <v>#N/A</v>
          </cell>
          <cell r="AB125" t="e">
            <v>#N/A</v>
          </cell>
          <cell r="AC125" t="e">
            <v>#N/A</v>
          </cell>
          <cell r="AD125" t="e">
            <v>#N/A</v>
          </cell>
          <cell r="AE125">
            <v>0</v>
          </cell>
          <cell r="AF125">
            <v>0</v>
          </cell>
          <cell r="AI125">
            <v>0</v>
          </cell>
          <cell r="AL125">
            <v>0</v>
          </cell>
          <cell r="AW125" t="e">
            <v>#N/A</v>
          </cell>
          <cell r="AX125" t="e">
            <v>#N/A</v>
          </cell>
          <cell r="AY125" t="e">
            <v>#N/A</v>
          </cell>
          <cell r="AZ125" t="e">
            <v>#N/A</v>
          </cell>
          <cell r="BY125" t="e">
            <v>#N/A</v>
          </cell>
          <cell r="BZ125" t="e">
            <v>#N/A</v>
          </cell>
          <cell r="CA125" t="e">
            <v>#N/A</v>
          </cell>
          <cell r="CB125" t="e">
            <v>#N/A</v>
          </cell>
          <cell r="CC125" t="e">
            <v>#N/A</v>
          </cell>
          <cell r="CD125" t="e">
            <v>#N/A</v>
          </cell>
          <cell r="CE125" t="e">
            <v>#N/A</v>
          </cell>
          <cell r="CF125" t="e">
            <v>#N/A</v>
          </cell>
          <cell r="CG125" t="e">
            <v>#N/A</v>
          </cell>
          <cell r="CH125" t="e">
            <v>#N/A</v>
          </cell>
          <cell r="CI125" t="e">
            <v>#N/A</v>
          </cell>
          <cell r="CJ125" t="e">
            <v>#N/A</v>
          </cell>
          <cell r="CK125" t="e">
            <v>#N/A</v>
          </cell>
          <cell r="CL125" t="e">
            <v>#N/A</v>
          </cell>
          <cell r="CM125" t="e">
            <v>#N/A</v>
          </cell>
          <cell r="CN125" t="e">
            <v>#N/A</v>
          </cell>
          <cell r="CO125" t="e">
            <v>#N/A</v>
          </cell>
          <cell r="CP125" t="e">
            <v>#N/A</v>
          </cell>
          <cell r="CQ125" t="e">
            <v>#N/A</v>
          </cell>
          <cell r="CR125" t="e">
            <v>#N/A</v>
          </cell>
          <cell r="CS125" t="e">
            <v>#N/A</v>
          </cell>
          <cell r="CT125" t="e">
            <v>#N/A</v>
          </cell>
          <cell r="CU125" t="e">
            <v>#N/A</v>
          </cell>
          <cell r="CV125" t="e">
            <v>#N/A</v>
          </cell>
          <cell r="DR125" t="str">
            <v>Pablo Jose Do Faial Freitas</v>
          </cell>
          <cell r="DS125" t="str">
            <v>Arturo Alejandro Urcid Saldaña F-450733</v>
          </cell>
          <cell r="DT125" t="str">
            <v>José Guadalupe López Hernández F-242353</v>
          </cell>
          <cell r="DU125">
            <v>0</v>
          </cell>
          <cell r="DV125" t="str">
            <v>Pablo Jose Do Faial Freitas</v>
          </cell>
          <cell r="DW125" t="str">
            <v>Arturo Alejandro Urcid Saldaña F-450809</v>
          </cell>
          <cell r="DX125" t="str">
            <v>José Guadalupe López Hernández F-242353</v>
          </cell>
          <cell r="DY125" t="str">
            <v>Pablo Jose Do Faial Freitas</v>
          </cell>
          <cell r="DZ125" t="str">
            <v>Arturo Alejandro Urcid Saldaña F-450733</v>
          </cell>
        </row>
        <row r="126">
          <cell r="A126">
            <v>20</v>
          </cell>
          <cell r="B126" t="str">
            <v>--</v>
          </cell>
          <cell r="C126" t="str">
            <v>--</v>
          </cell>
          <cell r="H126" t="str">
            <v>-</v>
          </cell>
          <cell r="S126" t="str">
            <v>-</v>
          </cell>
          <cell r="W126" t="str">
            <v>P</v>
          </cell>
          <cell r="X126">
            <v>0</v>
          </cell>
          <cell r="Y126" t="e">
            <v>#N/A</v>
          </cell>
          <cell r="Z126" t="e">
            <v>#N/A</v>
          </cell>
          <cell r="AB126" t="e">
            <v>#N/A</v>
          </cell>
          <cell r="AC126" t="e">
            <v>#N/A</v>
          </cell>
          <cell r="AD126" t="e">
            <v>#N/A</v>
          </cell>
          <cell r="AE126">
            <v>0</v>
          </cell>
          <cell r="AF126">
            <v>0</v>
          </cell>
          <cell r="AI126">
            <v>0</v>
          </cell>
          <cell r="AL126">
            <v>0</v>
          </cell>
          <cell r="AW126" t="e">
            <v>#N/A</v>
          </cell>
          <cell r="AX126" t="e">
            <v>#N/A</v>
          </cell>
          <cell r="AY126" t="e">
            <v>#N/A</v>
          </cell>
          <cell r="AZ126" t="e">
            <v>#N/A</v>
          </cell>
          <cell r="BY126" t="e">
            <v>#N/A</v>
          </cell>
          <cell r="BZ126" t="e">
            <v>#N/A</v>
          </cell>
          <cell r="CA126" t="e">
            <v>#N/A</v>
          </cell>
          <cell r="CB126" t="e">
            <v>#N/A</v>
          </cell>
          <cell r="CC126" t="e">
            <v>#N/A</v>
          </cell>
          <cell r="CD126" t="e">
            <v>#N/A</v>
          </cell>
          <cell r="CE126" t="e">
            <v>#N/A</v>
          </cell>
          <cell r="CF126" t="e">
            <v>#N/A</v>
          </cell>
          <cell r="CG126" t="e">
            <v>#N/A</v>
          </cell>
          <cell r="CH126" t="e">
            <v>#N/A</v>
          </cell>
          <cell r="CI126" t="e">
            <v>#N/A</v>
          </cell>
          <cell r="CJ126" t="e">
            <v>#N/A</v>
          </cell>
          <cell r="CK126" t="e">
            <v>#N/A</v>
          </cell>
          <cell r="CL126" t="e">
            <v>#N/A</v>
          </cell>
          <cell r="CM126" t="e">
            <v>#N/A</v>
          </cell>
          <cell r="CN126" t="e">
            <v>#N/A</v>
          </cell>
          <cell r="CO126" t="e">
            <v>#N/A</v>
          </cell>
          <cell r="CP126" t="e">
            <v>#N/A</v>
          </cell>
          <cell r="CQ126" t="e">
            <v>#N/A</v>
          </cell>
          <cell r="CR126" t="e">
            <v>#N/A</v>
          </cell>
          <cell r="CS126" t="e">
            <v>#N/A</v>
          </cell>
          <cell r="CT126" t="e">
            <v>#N/A</v>
          </cell>
          <cell r="CU126" t="e">
            <v>#N/A</v>
          </cell>
          <cell r="CV126" t="e">
            <v>#N/A</v>
          </cell>
          <cell r="DR126" t="str">
            <v>Pablo Jose Do Faial Freitas</v>
          </cell>
          <cell r="DS126" t="str">
            <v>Arturo Alejandro Urcid Saldaña F-450733</v>
          </cell>
          <cell r="DT126" t="str">
            <v>José Guadalupe López Hernández F-242353</v>
          </cell>
          <cell r="DU126">
            <v>0</v>
          </cell>
          <cell r="DV126" t="str">
            <v>Pablo Jose Do Faial Freitas</v>
          </cell>
          <cell r="DW126" t="str">
            <v>Arturo Alejandro Urcid Saldaña F-450810</v>
          </cell>
          <cell r="DX126" t="str">
            <v>José Guadalupe López Hernández F-242353</v>
          </cell>
          <cell r="DY126" t="str">
            <v>Pablo Jose Do Faial Freitas</v>
          </cell>
          <cell r="DZ126" t="str">
            <v>Arturo Alejandro Urcid Saldaña F-450733</v>
          </cell>
        </row>
        <row r="127">
          <cell r="A127">
            <v>12</v>
          </cell>
          <cell r="B127" t="str">
            <v>--</v>
          </cell>
          <cell r="C127" t="str">
            <v>--</v>
          </cell>
          <cell r="H127" t="str">
            <v>-</v>
          </cell>
          <cell r="S127" t="str">
            <v>-</v>
          </cell>
          <cell r="W127" t="str">
            <v>P</v>
          </cell>
          <cell r="X127">
            <v>0</v>
          </cell>
          <cell r="Y127" t="e">
            <v>#N/A</v>
          </cell>
          <cell r="Z127" t="e">
            <v>#N/A</v>
          </cell>
          <cell r="AB127" t="e">
            <v>#N/A</v>
          </cell>
          <cell r="AC127" t="e">
            <v>#N/A</v>
          </cell>
          <cell r="AD127" t="e">
            <v>#N/A</v>
          </cell>
          <cell r="AE127">
            <v>0</v>
          </cell>
          <cell r="AF127">
            <v>0</v>
          </cell>
          <cell r="AI127">
            <v>0</v>
          </cell>
          <cell r="AL127">
            <v>0</v>
          </cell>
          <cell r="AW127" t="e">
            <v>#N/A</v>
          </cell>
          <cell r="AX127" t="e">
            <v>#N/A</v>
          </cell>
          <cell r="AY127" t="e">
            <v>#N/A</v>
          </cell>
          <cell r="AZ127" t="e">
            <v>#N/A</v>
          </cell>
          <cell r="BY127" t="e">
            <v>#N/A</v>
          </cell>
          <cell r="BZ127" t="e">
            <v>#N/A</v>
          </cell>
          <cell r="CA127" t="e">
            <v>#N/A</v>
          </cell>
          <cell r="CB127" t="e">
            <v>#N/A</v>
          </cell>
          <cell r="CC127" t="e">
            <v>#N/A</v>
          </cell>
          <cell r="CD127" t="e">
            <v>#N/A</v>
          </cell>
          <cell r="CE127" t="e">
            <v>#N/A</v>
          </cell>
          <cell r="CF127" t="e">
            <v>#N/A</v>
          </cell>
          <cell r="CG127" t="e">
            <v>#N/A</v>
          </cell>
          <cell r="CH127" t="e">
            <v>#N/A</v>
          </cell>
          <cell r="CI127" t="e">
            <v>#N/A</v>
          </cell>
          <cell r="CJ127" t="e">
            <v>#N/A</v>
          </cell>
          <cell r="CK127" t="e">
            <v>#N/A</v>
          </cell>
          <cell r="CL127" t="e">
            <v>#N/A</v>
          </cell>
          <cell r="CM127" t="e">
            <v>#N/A</v>
          </cell>
          <cell r="CN127" t="e">
            <v>#N/A</v>
          </cell>
          <cell r="CO127" t="e">
            <v>#N/A</v>
          </cell>
          <cell r="CP127" t="e">
            <v>#N/A</v>
          </cell>
          <cell r="CQ127" t="e">
            <v>#N/A</v>
          </cell>
          <cell r="CR127" t="e">
            <v>#N/A</v>
          </cell>
          <cell r="CS127" t="e">
            <v>#N/A</v>
          </cell>
          <cell r="CT127" t="e">
            <v>#N/A</v>
          </cell>
          <cell r="CU127" t="e">
            <v>#N/A</v>
          </cell>
          <cell r="CV127" t="e">
            <v>#N/A</v>
          </cell>
          <cell r="DR127" t="str">
            <v>Pablo Jose Do Faial Freitas</v>
          </cell>
          <cell r="DS127" t="str">
            <v>Arturo Alejandro Urcid Saldaña F-450733</v>
          </cell>
          <cell r="DT127" t="str">
            <v>José Guadalupe López Hernández F-242353</v>
          </cell>
          <cell r="DU127">
            <v>0</v>
          </cell>
          <cell r="DV127" t="str">
            <v>Pablo Jose Do Faial Freitas</v>
          </cell>
          <cell r="DW127" t="str">
            <v>Arturo Alejandro Urcid Saldaña F-450811</v>
          </cell>
          <cell r="DX127" t="str">
            <v>José Guadalupe López Hernández F-242353</v>
          </cell>
          <cell r="DY127" t="str">
            <v>Pablo Jose Do Faial Freitas</v>
          </cell>
          <cell r="DZ127" t="str">
            <v>Arturo Alejandro Urcid Saldaña F-450733</v>
          </cell>
        </row>
        <row r="128">
          <cell r="A128">
            <v>13</v>
          </cell>
          <cell r="B128" t="str">
            <v>--</v>
          </cell>
          <cell r="C128" t="str">
            <v>--</v>
          </cell>
          <cell r="H128" t="str">
            <v>-</v>
          </cell>
          <cell r="S128" t="str">
            <v>-</v>
          </cell>
          <cell r="W128" t="str">
            <v>P</v>
          </cell>
          <cell r="X128">
            <v>0</v>
          </cell>
          <cell r="Y128" t="e">
            <v>#N/A</v>
          </cell>
          <cell r="Z128" t="e">
            <v>#N/A</v>
          </cell>
          <cell r="AB128" t="e">
            <v>#N/A</v>
          </cell>
          <cell r="AC128" t="e">
            <v>#N/A</v>
          </cell>
          <cell r="AD128" t="e">
            <v>#N/A</v>
          </cell>
          <cell r="AE128">
            <v>0</v>
          </cell>
          <cell r="AF128">
            <v>0</v>
          </cell>
          <cell r="AI128">
            <v>0</v>
          </cell>
          <cell r="AL128">
            <v>0</v>
          </cell>
          <cell r="AW128" t="e">
            <v>#N/A</v>
          </cell>
          <cell r="AX128" t="e">
            <v>#N/A</v>
          </cell>
          <cell r="AY128" t="e">
            <v>#N/A</v>
          </cell>
          <cell r="AZ128" t="e">
            <v>#N/A</v>
          </cell>
          <cell r="BY128" t="e">
            <v>#N/A</v>
          </cell>
          <cell r="BZ128" t="e">
            <v>#N/A</v>
          </cell>
          <cell r="CA128" t="e">
            <v>#N/A</v>
          </cell>
          <cell r="CB128" t="e">
            <v>#N/A</v>
          </cell>
          <cell r="CC128" t="e">
            <v>#N/A</v>
          </cell>
          <cell r="CD128" t="e">
            <v>#N/A</v>
          </cell>
          <cell r="CE128" t="e">
            <v>#N/A</v>
          </cell>
          <cell r="CF128" t="e">
            <v>#N/A</v>
          </cell>
          <cell r="CG128" t="e">
            <v>#N/A</v>
          </cell>
          <cell r="CH128" t="e">
            <v>#N/A</v>
          </cell>
          <cell r="CI128" t="e">
            <v>#N/A</v>
          </cell>
          <cell r="CJ128" t="e">
            <v>#N/A</v>
          </cell>
          <cell r="CK128" t="e">
            <v>#N/A</v>
          </cell>
          <cell r="CL128" t="e">
            <v>#N/A</v>
          </cell>
          <cell r="CM128" t="e">
            <v>#N/A</v>
          </cell>
          <cell r="CN128" t="e">
            <v>#N/A</v>
          </cell>
          <cell r="CO128" t="e">
            <v>#N/A</v>
          </cell>
          <cell r="CP128" t="e">
            <v>#N/A</v>
          </cell>
          <cell r="CQ128" t="e">
            <v>#N/A</v>
          </cell>
          <cell r="CR128" t="e">
            <v>#N/A</v>
          </cell>
          <cell r="CS128" t="e">
            <v>#N/A</v>
          </cell>
          <cell r="CT128" t="e">
            <v>#N/A</v>
          </cell>
          <cell r="CU128" t="e">
            <v>#N/A</v>
          </cell>
          <cell r="CV128" t="e">
            <v>#N/A</v>
          </cell>
          <cell r="DR128" t="str">
            <v>Pablo Jose Do Faial Freitas</v>
          </cell>
          <cell r="DS128" t="str">
            <v>Arturo Alejandro Urcid Saldaña F-450733</v>
          </cell>
          <cell r="DT128" t="str">
            <v>José Guadalupe López Hernández F-242353</v>
          </cell>
          <cell r="DU128">
            <v>0</v>
          </cell>
          <cell r="DV128" t="str">
            <v>Pablo Jose Do Faial Freitas</v>
          </cell>
          <cell r="DW128" t="str">
            <v>Arturo Alejandro Urcid Saldaña F-450812</v>
          </cell>
          <cell r="DX128" t="str">
            <v>José Guadalupe López Hernández F-242353</v>
          </cell>
          <cell r="DY128" t="str">
            <v>Pablo Jose Do Faial Freitas</v>
          </cell>
          <cell r="DZ128" t="str">
            <v>Arturo Alejandro Urcid Saldaña F-450733</v>
          </cell>
        </row>
        <row r="129">
          <cell r="A129">
            <v>14</v>
          </cell>
          <cell r="B129" t="str">
            <v>--</v>
          </cell>
          <cell r="C129" t="str">
            <v>--</v>
          </cell>
          <cell r="H129" t="str">
            <v>-</v>
          </cell>
          <cell r="S129" t="str">
            <v>-</v>
          </cell>
          <cell r="W129" t="str">
            <v>P</v>
          </cell>
          <cell r="X129">
            <v>0</v>
          </cell>
          <cell r="Y129" t="e">
            <v>#N/A</v>
          </cell>
          <cell r="Z129" t="e">
            <v>#N/A</v>
          </cell>
          <cell r="AB129" t="e">
            <v>#N/A</v>
          </cell>
          <cell r="AC129" t="e">
            <v>#N/A</v>
          </cell>
          <cell r="AD129" t="e">
            <v>#N/A</v>
          </cell>
          <cell r="AE129">
            <v>0</v>
          </cell>
          <cell r="AF129">
            <v>0</v>
          </cell>
          <cell r="AI129">
            <v>0</v>
          </cell>
          <cell r="AL129">
            <v>0</v>
          </cell>
          <cell r="AW129" t="e">
            <v>#N/A</v>
          </cell>
          <cell r="AX129" t="e">
            <v>#N/A</v>
          </cell>
          <cell r="AY129" t="e">
            <v>#N/A</v>
          </cell>
          <cell r="AZ129" t="e">
            <v>#N/A</v>
          </cell>
          <cell r="BY129" t="e">
            <v>#N/A</v>
          </cell>
          <cell r="BZ129" t="e">
            <v>#N/A</v>
          </cell>
          <cell r="CA129" t="e">
            <v>#N/A</v>
          </cell>
          <cell r="CB129" t="e">
            <v>#N/A</v>
          </cell>
          <cell r="CC129" t="e">
            <v>#N/A</v>
          </cell>
          <cell r="CD129" t="e">
            <v>#N/A</v>
          </cell>
          <cell r="CE129" t="e">
            <v>#N/A</v>
          </cell>
          <cell r="CF129" t="e">
            <v>#N/A</v>
          </cell>
          <cell r="CG129" t="e">
            <v>#N/A</v>
          </cell>
          <cell r="CH129" t="e">
            <v>#N/A</v>
          </cell>
          <cell r="CI129" t="e">
            <v>#N/A</v>
          </cell>
          <cell r="CJ129" t="e">
            <v>#N/A</v>
          </cell>
          <cell r="CK129" t="e">
            <v>#N/A</v>
          </cell>
          <cell r="CL129" t="e">
            <v>#N/A</v>
          </cell>
          <cell r="CM129" t="e">
            <v>#N/A</v>
          </cell>
          <cell r="CN129" t="e">
            <v>#N/A</v>
          </cell>
          <cell r="CO129" t="e">
            <v>#N/A</v>
          </cell>
          <cell r="CP129" t="e">
            <v>#N/A</v>
          </cell>
          <cell r="CQ129" t="e">
            <v>#N/A</v>
          </cell>
          <cell r="CR129" t="e">
            <v>#N/A</v>
          </cell>
          <cell r="CS129" t="e">
            <v>#N/A</v>
          </cell>
          <cell r="CT129" t="e">
            <v>#N/A</v>
          </cell>
          <cell r="CU129" t="e">
            <v>#N/A</v>
          </cell>
          <cell r="CV129" t="e">
            <v>#N/A</v>
          </cell>
          <cell r="DR129" t="str">
            <v>Pablo Jose Do Faial Freitas</v>
          </cell>
          <cell r="DS129" t="str">
            <v>Arturo Alejandro Urcid Saldaña F-450733</v>
          </cell>
          <cell r="DT129" t="str">
            <v>José Guadalupe López Hernández F-242353</v>
          </cell>
          <cell r="DU129">
            <v>0</v>
          </cell>
          <cell r="DV129" t="str">
            <v>Pablo Jose Do Faial Freitas</v>
          </cell>
          <cell r="DW129" t="str">
            <v>Arturo Alejandro Urcid Saldaña F-450813</v>
          </cell>
          <cell r="DX129" t="str">
            <v>José Guadalupe López Hernández F-242353</v>
          </cell>
          <cell r="DY129" t="str">
            <v>Pablo Jose Do Faial Freitas</v>
          </cell>
          <cell r="DZ129" t="str">
            <v>Arturo Alejandro Urcid Saldaña F-450733</v>
          </cell>
        </row>
        <row r="130">
          <cell r="A130">
            <v>15</v>
          </cell>
          <cell r="B130" t="str">
            <v>--</v>
          </cell>
          <cell r="C130" t="str">
            <v>--</v>
          </cell>
          <cell r="H130" t="str">
            <v>-</v>
          </cell>
          <cell r="S130" t="str">
            <v>-</v>
          </cell>
          <cell r="W130" t="str">
            <v>P</v>
          </cell>
          <cell r="X130">
            <v>0</v>
          </cell>
          <cell r="Y130" t="e">
            <v>#N/A</v>
          </cell>
          <cell r="Z130" t="e">
            <v>#N/A</v>
          </cell>
          <cell r="AB130" t="e">
            <v>#N/A</v>
          </cell>
          <cell r="AC130" t="e">
            <v>#N/A</v>
          </cell>
          <cell r="AD130" t="e">
            <v>#N/A</v>
          </cell>
          <cell r="AE130">
            <v>0</v>
          </cell>
          <cell r="AF130">
            <v>0</v>
          </cell>
          <cell r="AI130">
            <v>0</v>
          </cell>
          <cell r="AL130">
            <v>0</v>
          </cell>
          <cell r="AW130" t="e">
            <v>#N/A</v>
          </cell>
          <cell r="AX130" t="e">
            <v>#N/A</v>
          </cell>
          <cell r="AY130" t="e">
            <v>#N/A</v>
          </cell>
          <cell r="AZ130" t="e">
            <v>#N/A</v>
          </cell>
          <cell r="BY130" t="e">
            <v>#N/A</v>
          </cell>
          <cell r="BZ130" t="e">
            <v>#N/A</v>
          </cell>
          <cell r="CA130" t="e">
            <v>#N/A</v>
          </cell>
          <cell r="CB130" t="e">
            <v>#N/A</v>
          </cell>
          <cell r="CC130" t="e">
            <v>#N/A</v>
          </cell>
          <cell r="CD130" t="e">
            <v>#N/A</v>
          </cell>
          <cell r="CE130" t="e">
            <v>#N/A</v>
          </cell>
          <cell r="CF130" t="e">
            <v>#N/A</v>
          </cell>
          <cell r="CG130" t="e">
            <v>#N/A</v>
          </cell>
          <cell r="CH130" t="e">
            <v>#N/A</v>
          </cell>
          <cell r="CI130" t="e">
            <v>#N/A</v>
          </cell>
          <cell r="CJ130" t="e">
            <v>#N/A</v>
          </cell>
          <cell r="CK130" t="e">
            <v>#N/A</v>
          </cell>
          <cell r="CL130" t="e">
            <v>#N/A</v>
          </cell>
          <cell r="CM130" t="e">
            <v>#N/A</v>
          </cell>
          <cell r="CN130" t="e">
            <v>#N/A</v>
          </cell>
          <cell r="CO130" t="e">
            <v>#N/A</v>
          </cell>
          <cell r="CP130" t="e">
            <v>#N/A</v>
          </cell>
          <cell r="CQ130" t="e">
            <v>#N/A</v>
          </cell>
          <cell r="CR130" t="e">
            <v>#N/A</v>
          </cell>
          <cell r="CS130" t="e">
            <v>#N/A</v>
          </cell>
          <cell r="CT130" t="e">
            <v>#N/A</v>
          </cell>
          <cell r="CU130" t="e">
            <v>#N/A</v>
          </cell>
          <cell r="CV130" t="e">
            <v>#N/A</v>
          </cell>
          <cell r="DR130" t="str">
            <v>Pablo Jose Do Faial Freitas</v>
          </cell>
          <cell r="DS130" t="str">
            <v>Arturo Alejandro Urcid Saldaña F-450733</v>
          </cell>
          <cell r="DT130" t="str">
            <v>José Guadalupe López Hernández F-242353</v>
          </cell>
          <cell r="DU130">
            <v>0</v>
          </cell>
          <cell r="DV130" t="str">
            <v>Pablo Jose Do Faial Freitas</v>
          </cell>
          <cell r="DW130" t="str">
            <v>Arturo Alejandro Urcid Saldaña F-450814</v>
          </cell>
          <cell r="DX130" t="str">
            <v>José Guadalupe López Hernández F-242353</v>
          </cell>
          <cell r="DY130" t="str">
            <v>Pablo Jose Do Faial Freitas</v>
          </cell>
          <cell r="DZ130" t="str">
            <v>Arturo Alejandro Urcid Saldaña F-450733</v>
          </cell>
        </row>
        <row r="131">
          <cell r="A131">
            <v>16</v>
          </cell>
          <cell r="B131" t="str">
            <v>--</v>
          </cell>
          <cell r="C131" t="str">
            <v>--</v>
          </cell>
          <cell r="H131" t="str">
            <v>-</v>
          </cell>
          <cell r="S131" t="str">
            <v>-</v>
          </cell>
          <cell r="W131" t="str">
            <v>P</v>
          </cell>
          <cell r="X131">
            <v>0</v>
          </cell>
          <cell r="Y131" t="e">
            <v>#N/A</v>
          </cell>
          <cell r="Z131" t="e">
            <v>#N/A</v>
          </cell>
          <cell r="AB131" t="e">
            <v>#N/A</v>
          </cell>
          <cell r="AC131" t="e">
            <v>#N/A</v>
          </cell>
          <cell r="AD131" t="e">
            <v>#N/A</v>
          </cell>
          <cell r="AE131">
            <v>0</v>
          </cell>
          <cell r="AF131">
            <v>0</v>
          </cell>
          <cell r="AI131">
            <v>0</v>
          </cell>
          <cell r="AL131">
            <v>0</v>
          </cell>
          <cell r="AW131" t="e">
            <v>#N/A</v>
          </cell>
          <cell r="AX131" t="e">
            <v>#N/A</v>
          </cell>
          <cell r="AY131" t="e">
            <v>#N/A</v>
          </cell>
          <cell r="AZ131" t="e">
            <v>#N/A</v>
          </cell>
          <cell r="BY131" t="e">
            <v>#N/A</v>
          </cell>
          <cell r="BZ131" t="e">
            <v>#N/A</v>
          </cell>
          <cell r="CA131" t="e">
            <v>#N/A</v>
          </cell>
          <cell r="CB131" t="e">
            <v>#N/A</v>
          </cell>
          <cell r="CC131" t="e">
            <v>#N/A</v>
          </cell>
          <cell r="CD131" t="e">
            <v>#N/A</v>
          </cell>
          <cell r="CE131" t="e">
            <v>#N/A</v>
          </cell>
          <cell r="CF131" t="e">
            <v>#N/A</v>
          </cell>
          <cell r="CG131" t="e">
            <v>#N/A</v>
          </cell>
          <cell r="CH131" t="e">
            <v>#N/A</v>
          </cell>
          <cell r="CI131" t="e">
            <v>#N/A</v>
          </cell>
          <cell r="CJ131" t="e">
            <v>#N/A</v>
          </cell>
          <cell r="CK131" t="e">
            <v>#N/A</v>
          </cell>
          <cell r="CL131" t="e">
            <v>#N/A</v>
          </cell>
          <cell r="CM131" t="e">
            <v>#N/A</v>
          </cell>
          <cell r="CN131" t="e">
            <v>#N/A</v>
          </cell>
          <cell r="CO131" t="e">
            <v>#N/A</v>
          </cell>
          <cell r="CP131" t="e">
            <v>#N/A</v>
          </cell>
          <cell r="CQ131" t="e">
            <v>#N/A</v>
          </cell>
          <cell r="CR131" t="e">
            <v>#N/A</v>
          </cell>
          <cell r="CS131" t="e">
            <v>#N/A</v>
          </cell>
          <cell r="CT131" t="e">
            <v>#N/A</v>
          </cell>
          <cell r="CU131" t="e">
            <v>#N/A</v>
          </cell>
          <cell r="CV131" t="e">
            <v>#N/A</v>
          </cell>
          <cell r="DR131" t="str">
            <v>Pablo Jose Do Faial Freitas</v>
          </cell>
          <cell r="DS131" t="str">
            <v>Arturo Alejandro Urcid Saldaña F-450733</v>
          </cell>
          <cell r="DT131" t="str">
            <v>José Guadalupe López Hernández F-242353</v>
          </cell>
          <cell r="DU131">
            <v>0</v>
          </cell>
          <cell r="DV131" t="str">
            <v>Pablo Jose Do Faial Freitas</v>
          </cell>
          <cell r="DW131" t="str">
            <v>Arturo Alejandro Urcid Saldaña F-450815</v>
          </cell>
          <cell r="DX131" t="str">
            <v>José Guadalupe López Hernández F-242353</v>
          </cell>
          <cell r="DY131" t="str">
            <v>Pablo Jose Do Faial Freitas</v>
          </cell>
          <cell r="DZ131" t="str">
            <v>Arturo Alejandro Urcid Saldaña F-450733</v>
          </cell>
        </row>
        <row r="132">
          <cell r="A132">
            <v>17</v>
          </cell>
          <cell r="B132" t="str">
            <v>--</v>
          </cell>
          <cell r="C132" t="str">
            <v>--</v>
          </cell>
          <cell r="H132" t="str">
            <v>-</v>
          </cell>
          <cell r="S132" t="str">
            <v>-</v>
          </cell>
          <cell r="W132" t="str">
            <v>P</v>
          </cell>
          <cell r="X132">
            <v>0</v>
          </cell>
          <cell r="Y132" t="e">
            <v>#N/A</v>
          </cell>
          <cell r="Z132" t="e">
            <v>#N/A</v>
          </cell>
          <cell r="AB132" t="e">
            <v>#N/A</v>
          </cell>
          <cell r="AC132" t="e">
            <v>#N/A</v>
          </cell>
          <cell r="AD132" t="e">
            <v>#N/A</v>
          </cell>
          <cell r="AE132">
            <v>0</v>
          </cell>
          <cell r="AF132">
            <v>0</v>
          </cell>
          <cell r="AI132">
            <v>0</v>
          </cell>
          <cell r="AL132">
            <v>0</v>
          </cell>
          <cell r="AW132" t="e">
            <v>#N/A</v>
          </cell>
          <cell r="AX132" t="e">
            <v>#N/A</v>
          </cell>
          <cell r="AY132" t="e">
            <v>#N/A</v>
          </cell>
          <cell r="AZ132" t="e">
            <v>#N/A</v>
          </cell>
          <cell r="BY132" t="e">
            <v>#N/A</v>
          </cell>
          <cell r="BZ132" t="e">
            <v>#N/A</v>
          </cell>
          <cell r="CA132" t="e">
            <v>#N/A</v>
          </cell>
          <cell r="CB132" t="e">
            <v>#N/A</v>
          </cell>
          <cell r="CC132" t="e">
            <v>#N/A</v>
          </cell>
          <cell r="CD132" t="e">
            <v>#N/A</v>
          </cell>
          <cell r="CE132" t="e">
            <v>#N/A</v>
          </cell>
          <cell r="CF132" t="e">
            <v>#N/A</v>
          </cell>
          <cell r="CG132" t="e">
            <v>#N/A</v>
          </cell>
          <cell r="CH132" t="e">
            <v>#N/A</v>
          </cell>
          <cell r="CI132" t="e">
            <v>#N/A</v>
          </cell>
          <cell r="CJ132" t="e">
            <v>#N/A</v>
          </cell>
          <cell r="CK132" t="e">
            <v>#N/A</v>
          </cell>
          <cell r="CL132" t="e">
            <v>#N/A</v>
          </cell>
          <cell r="CM132" t="e">
            <v>#N/A</v>
          </cell>
          <cell r="CN132" t="e">
            <v>#N/A</v>
          </cell>
          <cell r="CO132" t="e">
            <v>#N/A</v>
          </cell>
          <cell r="CP132" t="e">
            <v>#N/A</v>
          </cell>
          <cell r="CQ132" t="e">
            <v>#N/A</v>
          </cell>
          <cell r="CR132" t="e">
            <v>#N/A</v>
          </cell>
          <cell r="CS132" t="e">
            <v>#N/A</v>
          </cell>
          <cell r="CT132" t="e">
            <v>#N/A</v>
          </cell>
          <cell r="CU132" t="e">
            <v>#N/A</v>
          </cell>
          <cell r="CV132" t="e">
            <v>#N/A</v>
          </cell>
          <cell r="DR132" t="str">
            <v>Pablo Jose Do Faial Freitas</v>
          </cell>
          <cell r="DS132" t="str">
            <v>Arturo Alejandro Urcid Saldaña F-450733</v>
          </cell>
          <cell r="DT132" t="str">
            <v>José Guadalupe López Hernández F-242353</v>
          </cell>
          <cell r="DU132">
            <v>0</v>
          </cell>
          <cell r="DV132" t="str">
            <v>Pablo Jose Do Faial Freitas</v>
          </cell>
          <cell r="DW132" t="str">
            <v>Arturo Alejandro Urcid Saldaña F-450816</v>
          </cell>
          <cell r="DX132" t="str">
            <v>José Guadalupe López Hernández F-242353</v>
          </cell>
          <cell r="DY132" t="str">
            <v>Pablo Jose Do Faial Freitas</v>
          </cell>
          <cell r="DZ132" t="str">
            <v>Arturo Alejandro Urcid Saldaña F-450733</v>
          </cell>
        </row>
        <row r="133">
          <cell r="A133">
            <v>18</v>
          </cell>
          <cell r="B133" t="str">
            <v>--</v>
          </cell>
          <cell r="C133" t="str">
            <v>--</v>
          </cell>
          <cell r="H133" t="str">
            <v>-</v>
          </cell>
          <cell r="S133" t="str">
            <v>-</v>
          </cell>
          <cell r="W133" t="str">
            <v>P</v>
          </cell>
          <cell r="X133">
            <v>0</v>
          </cell>
          <cell r="Y133" t="e">
            <v>#N/A</v>
          </cell>
          <cell r="Z133" t="e">
            <v>#N/A</v>
          </cell>
          <cell r="AB133" t="e">
            <v>#N/A</v>
          </cell>
          <cell r="AC133" t="e">
            <v>#N/A</v>
          </cell>
          <cell r="AD133" t="e">
            <v>#N/A</v>
          </cell>
          <cell r="AE133">
            <v>0</v>
          </cell>
          <cell r="AF133">
            <v>0</v>
          </cell>
          <cell r="AI133">
            <v>0</v>
          </cell>
          <cell r="AL133">
            <v>0</v>
          </cell>
          <cell r="AW133" t="e">
            <v>#N/A</v>
          </cell>
          <cell r="AX133" t="e">
            <v>#N/A</v>
          </cell>
          <cell r="AY133" t="e">
            <v>#N/A</v>
          </cell>
          <cell r="AZ133" t="e">
            <v>#N/A</v>
          </cell>
          <cell r="BY133" t="e">
            <v>#N/A</v>
          </cell>
          <cell r="BZ133" t="e">
            <v>#N/A</v>
          </cell>
          <cell r="CA133" t="e">
            <v>#N/A</v>
          </cell>
          <cell r="CB133" t="e">
            <v>#N/A</v>
          </cell>
          <cell r="CC133" t="e">
            <v>#N/A</v>
          </cell>
          <cell r="CD133" t="e">
            <v>#N/A</v>
          </cell>
          <cell r="CE133" t="e">
            <v>#N/A</v>
          </cell>
          <cell r="CF133" t="e">
            <v>#N/A</v>
          </cell>
          <cell r="CG133" t="e">
            <v>#N/A</v>
          </cell>
          <cell r="CH133" t="e">
            <v>#N/A</v>
          </cell>
          <cell r="CI133" t="e">
            <v>#N/A</v>
          </cell>
          <cell r="CJ133" t="e">
            <v>#N/A</v>
          </cell>
          <cell r="CK133" t="e">
            <v>#N/A</v>
          </cell>
          <cell r="CL133" t="e">
            <v>#N/A</v>
          </cell>
          <cell r="CM133" t="e">
            <v>#N/A</v>
          </cell>
          <cell r="CN133" t="e">
            <v>#N/A</v>
          </cell>
          <cell r="CO133" t="e">
            <v>#N/A</v>
          </cell>
          <cell r="CP133" t="e">
            <v>#N/A</v>
          </cell>
          <cell r="CQ133" t="e">
            <v>#N/A</v>
          </cell>
          <cell r="CR133" t="e">
            <v>#N/A</v>
          </cell>
          <cell r="CS133" t="e">
            <v>#N/A</v>
          </cell>
          <cell r="CT133" t="e">
            <v>#N/A</v>
          </cell>
          <cell r="CU133" t="e">
            <v>#N/A</v>
          </cell>
          <cell r="CV133" t="e">
            <v>#N/A</v>
          </cell>
          <cell r="DR133" t="str">
            <v>Pablo Jose Do Faial Freitas</v>
          </cell>
          <cell r="DS133" t="str">
            <v>Arturo Alejandro Urcid Saldaña F-450733</v>
          </cell>
          <cell r="DT133" t="str">
            <v>José Guadalupe López Hernández F-242353</v>
          </cell>
          <cell r="DU133">
            <v>0</v>
          </cell>
          <cell r="DV133" t="str">
            <v>Pablo Jose Do Faial Freitas</v>
          </cell>
          <cell r="DW133" t="str">
            <v>Arturo Alejandro Urcid Saldaña F-450817</v>
          </cell>
          <cell r="DX133" t="str">
            <v>José Guadalupe López Hernández F-242353</v>
          </cell>
          <cell r="DY133" t="str">
            <v>Pablo Jose Do Faial Freitas</v>
          </cell>
          <cell r="DZ133" t="str">
            <v>Arturo Alejandro Urcid Saldaña F-450733</v>
          </cell>
        </row>
        <row r="134">
          <cell r="A134">
            <v>19</v>
          </cell>
          <cell r="B134" t="str">
            <v>--</v>
          </cell>
          <cell r="C134" t="str">
            <v>--</v>
          </cell>
          <cell r="H134" t="str">
            <v>-</v>
          </cell>
          <cell r="S134" t="str">
            <v>-</v>
          </cell>
          <cell r="W134" t="str">
            <v>P</v>
          </cell>
          <cell r="X134">
            <v>0</v>
          </cell>
          <cell r="Y134" t="e">
            <v>#N/A</v>
          </cell>
          <cell r="Z134" t="e">
            <v>#N/A</v>
          </cell>
          <cell r="AB134" t="e">
            <v>#N/A</v>
          </cell>
          <cell r="AC134" t="e">
            <v>#N/A</v>
          </cell>
          <cell r="AD134" t="e">
            <v>#N/A</v>
          </cell>
          <cell r="AE134">
            <v>0</v>
          </cell>
          <cell r="AF134">
            <v>0</v>
          </cell>
          <cell r="AI134">
            <v>0</v>
          </cell>
          <cell r="AL134">
            <v>0</v>
          </cell>
          <cell r="AW134" t="e">
            <v>#N/A</v>
          </cell>
          <cell r="AX134" t="e">
            <v>#N/A</v>
          </cell>
          <cell r="AY134" t="e">
            <v>#N/A</v>
          </cell>
          <cell r="AZ134" t="e">
            <v>#N/A</v>
          </cell>
          <cell r="BY134" t="e">
            <v>#N/A</v>
          </cell>
          <cell r="BZ134" t="e">
            <v>#N/A</v>
          </cell>
          <cell r="CA134" t="e">
            <v>#N/A</v>
          </cell>
          <cell r="CB134" t="e">
            <v>#N/A</v>
          </cell>
          <cell r="CC134" t="e">
            <v>#N/A</v>
          </cell>
          <cell r="CD134" t="e">
            <v>#N/A</v>
          </cell>
          <cell r="CE134" t="e">
            <v>#N/A</v>
          </cell>
          <cell r="CF134" t="e">
            <v>#N/A</v>
          </cell>
          <cell r="CG134" t="e">
            <v>#N/A</v>
          </cell>
          <cell r="CH134" t="e">
            <v>#N/A</v>
          </cell>
          <cell r="CI134" t="e">
            <v>#N/A</v>
          </cell>
          <cell r="CJ134" t="e">
            <v>#N/A</v>
          </cell>
          <cell r="CK134" t="e">
            <v>#N/A</v>
          </cell>
          <cell r="CL134" t="e">
            <v>#N/A</v>
          </cell>
          <cell r="CM134" t="e">
            <v>#N/A</v>
          </cell>
          <cell r="CN134" t="e">
            <v>#N/A</v>
          </cell>
          <cell r="CO134" t="e">
            <v>#N/A</v>
          </cell>
          <cell r="CP134" t="e">
            <v>#N/A</v>
          </cell>
          <cell r="CQ134" t="e">
            <v>#N/A</v>
          </cell>
          <cell r="CR134" t="e">
            <v>#N/A</v>
          </cell>
          <cell r="CS134" t="e">
            <v>#N/A</v>
          </cell>
          <cell r="CT134" t="e">
            <v>#N/A</v>
          </cell>
          <cell r="CU134" t="e">
            <v>#N/A</v>
          </cell>
          <cell r="CV134" t="e">
            <v>#N/A</v>
          </cell>
          <cell r="DR134" t="str">
            <v>Pablo Jose Do Faial Freitas</v>
          </cell>
          <cell r="DS134" t="str">
            <v>Arturo Alejandro Urcid Saldaña F-450733</v>
          </cell>
          <cell r="DT134" t="str">
            <v>José Guadalupe López Hernández F-242353</v>
          </cell>
          <cell r="DU134">
            <v>0</v>
          </cell>
          <cell r="DV134" t="str">
            <v>Pablo Jose Do Faial Freitas</v>
          </cell>
          <cell r="DW134" t="str">
            <v>Arturo Alejandro Urcid Saldaña F-450818</v>
          </cell>
          <cell r="DX134" t="str">
            <v>José Guadalupe López Hernández F-242353</v>
          </cell>
          <cell r="DY134" t="str">
            <v>Pablo Jose Do Faial Freitas</v>
          </cell>
          <cell r="DZ134" t="str">
            <v>Arturo Alejandro Urcid Saldaña F-450733</v>
          </cell>
        </row>
        <row r="135">
          <cell r="A135">
            <v>20</v>
          </cell>
          <cell r="B135" t="str">
            <v>--</v>
          </cell>
          <cell r="C135" t="str">
            <v>--</v>
          </cell>
          <cell r="H135" t="str">
            <v>-</v>
          </cell>
          <cell r="S135" t="str">
            <v>-</v>
          </cell>
          <cell r="W135" t="str">
            <v>P</v>
          </cell>
          <cell r="X135">
            <v>0</v>
          </cell>
          <cell r="Y135" t="e">
            <v>#N/A</v>
          </cell>
          <cell r="Z135" t="e">
            <v>#N/A</v>
          </cell>
          <cell r="AB135" t="e">
            <v>#N/A</v>
          </cell>
          <cell r="AC135" t="e">
            <v>#N/A</v>
          </cell>
          <cell r="AD135" t="e">
            <v>#N/A</v>
          </cell>
          <cell r="AE135">
            <v>0</v>
          </cell>
          <cell r="AF135">
            <v>0</v>
          </cell>
          <cell r="AI135">
            <v>0</v>
          </cell>
          <cell r="AL135">
            <v>0</v>
          </cell>
          <cell r="AW135" t="e">
            <v>#N/A</v>
          </cell>
          <cell r="AX135" t="e">
            <v>#N/A</v>
          </cell>
          <cell r="AY135" t="e">
            <v>#N/A</v>
          </cell>
          <cell r="AZ135" t="e">
            <v>#N/A</v>
          </cell>
          <cell r="BY135" t="e">
            <v>#N/A</v>
          </cell>
          <cell r="BZ135" t="e">
            <v>#N/A</v>
          </cell>
          <cell r="CA135" t="e">
            <v>#N/A</v>
          </cell>
          <cell r="CB135" t="e">
            <v>#N/A</v>
          </cell>
          <cell r="CC135" t="e">
            <v>#N/A</v>
          </cell>
          <cell r="CD135" t="e">
            <v>#N/A</v>
          </cell>
          <cell r="CE135" t="e">
            <v>#N/A</v>
          </cell>
          <cell r="CF135" t="e">
            <v>#N/A</v>
          </cell>
          <cell r="CG135" t="e">
            <v>#N/A</v>
          </cell>
          <cell r="CH135" t="e">
            <v>#N/A</v>
          </cell>
          <cell r="CI135" t="e">
            <v>#N/A</v>
          </cell>
          <cell r="CJ135" t="e">
            <v>#N/A</v>
          </cell>
          <cell r="CK135" t="e">
            <v>#N/A</v>
          </cell>
          <cell r="CL135" t="e">
            <v>#N/A</v>
          </cell>
          <cell r="CM135" t="e">
            <v>#N/A</v>
          </cell>
          <cell r="CN135" t="e">
            <v>#N/A</v>
          </cell>
          <cell r="CO135" t="e">
            <v>#N/A</v>
          </cell>
          <cell r="CP135" t="e">
            <v>#N/A</v>
          </cell>
          <cell r="CQ135" t="e">
            <v>#N/A</v>
          </cell>
          <cell r="CR135" t="e">
            <v>#N/A</v>
          </cell>
          <cell r="CS135" t="e">
            <v>#N/A</v>
          </cell>
          <cell r="CT135" t="e">
            <v>#N/A</v>
          </cell>
          <cell r="CU135" t="e">
            <v>#N/A</v>
          </cell>
          <cell r="CV135" t="e">
            <v>#N/A</v>
          </cell>
          <cell r="DR135" t="str">
            <v>Pablo Jose Do Faial Freitas</v>
          </cell>
          <cell r="DS135" t="str">
            <v>Arturo Alejandro Urcid Saldaña F-450733</v>
          </cell>
          <cell r="DT135" t="str">
            <v>José Guadalupe López Hernández F-242353</v>
          </cell>
          <cell r="DU135">
            <v>0</v>
          </cell>
          <cell r="DV135" t="str">
            <v>Pablo Jose Do Faial Freitas</v>
          </cell>
          <cell r="DW135" t="str">
            <v>Arturo Alejandro Urcid Saldaña F-450819</v>
          </cell>
          <cell r="DX135" t="str">
            <v>José Guadalupe López Hernández F-242353</v>
          </cell>
          <cell r="DY135" t="str">
            <v>Pablo Jose Do Faial Freitas</v>
          </cell>
          <cell r="DZ135" t="str">
            <v>Arturo Alejandro Urcid Saldaña F-450733</v>
          </cell>
        </row>
        <row r="136">
          <cell r="A136">
            <v>21</v>
          </cell>
          <cell r="B136" t="str">
            <v>--</v>
          </cell>
          <cell r="C136" t="str">
            <v>--</v>
          </cell>
          <cell r="H136" t="str">
            <v>-</v>
          </cell>
          <cell r="S136" t="str">
            <v>-</v>
          </cell>
          <cell r="W136" t="str">
            <v>P</v>
          </cell>
          <cell r="X136">
            <v>0</v>
          </cell>
          <cell r="Y136" t="e">
            <v>#N/A</v>
          </cell>
          <cell r="Z136" t="e">
            <v>#N/A</v>
          </cell>
          <cell r="AB136" t="e">
            <v>#N/A</v>
          </cell>
          <cell r="AC136" t="e">
            <v>#N/A</v>
          </cell>
          <cell r="AD136" t="e">
            <v>#N/A</v>
          </cell>
          <cell r="AE136">
            <v>0</v>
          </cell>
          <cell r="AF136">
            <v>0</v>
          </cell>
          <cell r="AI136">
            <v>0</v>
          </cell>
          <cell r="AL136">
            <v>0</v>
          </cell>
          <cell r="AW136" t="e">
            <v>#N/A</v>
          </cell>
          <cell r="AX136" t="e">
            <v>#N/A</v>
          </cell>
          <cell r="AY136" t="e">
            <v>#N/A</v>
          </cell>
          <cell r="AZ136" t="e">
            <v>#N/A</v>
          </cell>
          <cell r="BY136" t="e">
            <v>#N/A</v>
          </cell>
          <cell r="BZ136" t="e">
            <v>#N/A</v>
          </cell>
          <cell r="CA136" t="e">
            <v>#N/A</v>
          </cell>
          <cell r="CB136" t="e">
            <v>#N/A</v>
          </cell>
          <cell r="CC136" t="e">
            <v>#N/A</v>
          </cell>
          <cell r="CD136" t="e">
            <v>#N/A</v>
          </cell>
          <cell r="CE136" t="e">
            <v>#N/A</v>
          </cell>
          <cell r="CF136" t="e">
            <v>#N/A</v>
          </cell>
          <cell r="CG136" t="e">
            <v>#N/A</v>
          </cell>
          <cell r="CH136" t="e">
            <v>#N/A</v>
          </cell>
          <cell r="CI136" t="e">
            <v>#N/A</v>
          </cell>
          <cell r="CJ136" t="e">
            <v>#N/A</v>
          </cell>
          <cell r="CK136" t="e">
            <v>#N/A</v>
          </cell>
          <cell r="CL136" t="e">
            <v>#N/A</v>
          </cell>
          <cell r="CM136" t="e">
            <v>#N/A</v>
          </cell>
          <cell r="CN136" t="e">
            <v>#N/A</v>
          </cell>
          <cell r="CO136" t="e">
            <v>#N/A</v>
          </cell>
          <cell r="CP136" t="e">
            <v>#N/A</v>
          </cell>
          <cell r="CQ136" t="e">
            <v>#N/A</v>
          </cell>
          <cell r="CR136" t="e">
            <v>#N/A</v>
          </cell>
          <cell r="CS136" t="e">
            <v>#N/A</v>
          </cell>
          <cell r="CT136" t="e">
            <v>#N/A</v>
          </cell>
          <cell r="CU136" t="e">
            <v>#N/A</v>
          </cell>
          <cell r="CV136" t="e">
            <v>#N/A</v>
          </cell>
          <cell r="DR136" t="str">
            <v>Pablo Jose Do Faial Freitas</v>
          </cell>
          <cell r="DS136" t="str">
            <v>Arturo Alejandro Urcid Saldaña F-450733</v>
          </cell>
          <cell r="DT136" t="str">
            <v>José Guadalupe López Hernández F-242353</v>
          </cell>
          <cell r="DU136">
            <v>0</v>
          </cell>
          <cell r="DV136" t="str">
            <v>Pablo Jose Do Faial Freitas</v>
          </cell>
          <cell r="DW136" t="str">
            <v>Arturo Alejandro Urcid Saldaña F-450820</v>
          </cell>
          <cell r="DX136" t="str">
            <v>José Guadalupe López Hernández F-242353</v>
          </cell>
          <cell r="DY136" t="str">
            <v>Pablo Jose Do Faial Freitas</v>
          </cell>
          <cell r="DZ136" t="str">
            <v>Arturo Alejandro Urcid Saldaña F-450733</v>
          </cell>
        </row>
        <row r="137">
          <cell r="A137">
            <v>13</v>
          </cell>
          <cell r="B137" t="str">
            <v>--</v>
          </cell>
          <cell r="C137" t="str">
            <v>--</v>
          </cell>
          <cell r="H137" t="str">
            <v>-</v>
          </cell>
          <cell r="S137" t="str">
            <v>-</v>
          </cell>
          <cell r="W137" t="str">
            <v>P</v>
          </cell>
          <cell r="X137">
            <v>0</v>
          </cell>
          <cell r="Y137" t="e">
            <v>#N/A</v>
          </cell>
          <cell r="Z137" t="e">
            <v>#N/A</v>
          </cell>
          <cell r="AB137" t="e">
            <v>#N/A</v>
          </cell>
          <cell r="AC137" t="e">
            <v>#N/A</v>
          </cell>
          <cell r="AD137" t="e">
            <v>#N/A</v>
          </cell>
          <cell r="AE137">
            <v>0</v>
          </cell>
          <cell r="AF137">
            <v>0</v>
          </cell>
          <cell r="AI137">
            <v>0</v>
          </cell>
          <cell r="AL137">
            <v>0</v>
          </cell>
          <cell r="AW137" t="e">
            <v>#N/A</v>
          </cell>
          <cell r="AX137" t="e">
            <v>#N/A</v>
          </cell>
          <cell r="AY137" t="e">
            <v>#N/A</v>
          </cell>
          <cell r="AZ137" t="e">
            <v>#N/A</v>
          </cell>
          <cell r="BY137" t="e">
            <v>#N/A</v>
          </cell>
          <cell r="BZ137" t="e">
            <v>#N/A</v>
          </cell>
          <cell r="CA137" t="e">
            <v>#N/A</v>
          </cell>
          <cell r="CB137" t="e">
            <v>#N/A</v>
          </cell>
          <cell r="CC137" t="e">
            <v>#N/A</v>
          </cell>
          <cell r="CD137" t="e">
            <v>#N/A</v>
          </cell>
          <cell r="CE137" t="e">
            <v>#N/A</v>
          </cell>
          <cell r="CF137" t="e">
            <v>#N/A</v>
          </cell>
          <cell r="CG137" t="e">
            <v>#N/A</v>
          </cell>
          <cell r="CH137" t="e">
            <v>#N/A</v>
          </cell>
          <cell r="CI137" t="e">
            <v>#N/A</v>
          </cell>
          <cell r="CJ137" t="e">
            <v>#N/A</v>
          </cell>
          <cell r="CK137" t="e">
            <v>#N/A</v>
          </cell>
          <cell r="CL137" t="e">
            <v>#N/A</v>
          </cell>
          <cell r="CM137" t="e">
            <v>#N/A</v>
          </cell>
          <cell r="CN137" t="e">
            <v>#N/A</v>
          </cell>
          <cell r="CO137" t="e">
            <v>#N/A</v>
          </cell>
          <cell r="CP137" t="e">
            <v>#N/A</v>
          </cell>
          <cell r="CQ137" t="e">
            <v>#N/A</v>
          </cell>
          <cell r="CR137" t="e">
            <v>#N/A</v>
          </cell>
          <cell r="CS137" t="e">
            <v>#N/A</v>
          </cell>
          <cell r="CT137" t="e">
            <v>#N/A</v>
          </cell>
          <cell r="CU137" t="e">
            <v>#N/A</v>
          </cell>
          <cell r="CV137" t="e">
            <v>#N/A</v>
          </cell>
          <cell r="DR137" t="str">
            <v>Pablo Jose Do Faial Freitas</v>
          </cell>
          <cell r="DS137" t="str">
            <v>Arturo Alejandro Urcid Saldaña F-450733</v>
          </cell>
          <cell r="DT137" t="str">
            <v>José Guadalupe López Hernández F-242353</v>
          </cell>
          <cell r="DU137">
            <v>0</v>
          </cell>
          <cell r="DV137" t="str">
            <v>Pablo Jose Do Faial Freitas</v>
          </cell>
          <cell r="DW137" t="str">
            <v>Arturo Alejandro Urcid Saldaña F-450821</v>
          </cell>
          <cell r="DX137" t="str">
            <v>José Guadalupe López Hernández F-242353</v>
          </cell>
          <cell r="DY137" t="str">
            <v>Pablo Jose Do Faial Freitas</v>
          </cell>
          <cell r="DZ137" t="str">
            <v>Arturo Alejandro Urcid Saldaña F-450733</v>
          </cell>
        </row>
        <row r="138">
          <cell r="A138">
            <v>14</v>
          </cell>
          <cell r="B138" t="str">
            <v>--</v>
          </cell>
          <cell r="C138" t="str">
            <v>--</v>
          </cell>
          <cell r="H138" t="str">
            <v>-</v>
          </cell>
          <cell r="S138" t="str">
            <v>-</v>
          </cell>
          <cell r="W138" t="str">
            <v>P</v>
          </cell>
          <cell r="X138">
            <v>0</v>
          </cell>
          <cell r="Y138" t="e">
            <v>#N/A</v>
          </cell>
          <cell r="Z138" t="e">
            <v>#N/A</v>
          </cell>
          <cell r="AB138" t="e">
            <v>#N/A</v>
          </cell>
          <cell r="AC138" t="e">
            <v>#N/A</v>
          </cell>
          <cell r="AD138" t="e">
            <v>#N/A</v>
          </cell>
          <cell r="AE138">
            <v>0</v>
          </cell>
          <cell r="AF138">
            <v>0</v>
          </cell>
          <cell r="AI138">
            <v>0</v>
          </cell>
          <cell r="AL138">
            <v>0</v>
          </cell>
          <cell r="AW138" t="e">
            <v>#N/A</v>
          </cell>
          <cell r="AX138" t="e">
            <v>#N/A</v>
          </cell>
          <cell r="AY138" t="e">
            <v>#N/A</v>
          </cell>
          <cell r="AZ138" t="e">
            <v>#N/A</v>
          </cell>
          <cell r="BY138" t="e">
            <v>#N/A</v>
          </cell>
          <cell r="BZ138" t="e">
            <v>#N/A</v>
          </cell>
          <cell r="CA138" t="e">
            <v>#N/A</v>
          </cell>
          <cell r="CB138" t="e">
            <v>#N/A</v>
          </cell>
          <cell r="CC138" t="e">
            <v>#N/A</v>
          </cell>
          <cell r="CD138" t="e">
            <v>#N/A</v>
          </cell>
          <cell r="CE138" t="e">
            <v>#N/A</v>
          </cell>
          <cell r="CF138" t="e">
            <v>#N/A</v>
          </cell>
          <cell r="CG138" t="e">
            <v>#N/A</v>
          </cell>
          <cell r="CH138" t="e">
            <v>#N/A</v>
          </cell>
          <cell r="CI138" t="e">
            <v>#N/A</v>
          </cell>
          <cell r="CJ138" t="e">
            <v>#N/A</v>
          </cell>
          <cell r="CK138" t="e">
            <v>#N/A</v>
          </cell>
          <cell r="CL138" t="e">
            <v>#N/A</v>
          </cell>
          <cell r="CM138" t="e">
            <v>#N/A</v>
          </cell>
          <cell r="CN138" t="e">
            <v>#N/A</v>
          </cell>
          <cell r="CO138" t="e">
            <v>#N/A</v>
          </cell>
          <cell r="CP138" t="e">
            <v>#N/A</v>
          </cell>
          <cell r="CQ138" t="e">
            <v>#N/A</v>
          </cell>
          <cell r="CR138" t="e">
            <v>#N/A</v>
          </cell>
          <cell r="CS138" t="e">
            <v>#N/A</v>
          </cell>
          <cell r="CT138" t="e">
            <v>#N/A</v>
          </cell>
          <cell r="CU138" t="e">
            <v>#N/A</v>
          </cell>
          <cell r="CV138" t="e">
            <v>#N/A</v>
          </cell>
          <cell r="DR138" t="str">
            <v>Pablo Jose Do Faial Freitas</v>
          </cell>
          <cell r="DS138" t="str">
            <v>Arturo Alejandro Urcid Saldaña F-450733</v>
          </cell>
          <cell r="DT138" t="str">
            <v>José Guadalupe López Hernández F-242353</v>
          </cell>
          <cell r="DU138">
            <v>0</v>
          </cell>
          <cell r="DV138" t="str">
            <v>Pablo Jose Do Faial Freitas</v>
          </cell>
          <cell r="DW138" t="str">
            <v>Arturo Alejandro Urcid Saldaña F-450822</v>
          </cell>
          <cell r="DX138" t="str">
            <v>José Guadalupe López Hernández F-242353</v>
          </cell>
          <cell r="DY138" t="str">
            <v>Pablo Jose Do Faial Freitas</v>
          </cell>
          <cell r="DZ138" t="str">
            <v>Arturo Alejandro Urcid Saldaña F-450733</v>
          </cell>
        </row>
        <row r="139">
          <cell r="A139">
            <v>15</v>
          </cell>
          <cell r="B139" t="str">
            <v>--</v>
          </cell>
          <cell r="C139" t="str">
            <v>--</v>
          </cell>
          <cell r="H139" t="str">
            <v>-</v>
          </cell>
          <cell r="S139" t="str">
            <v>-</v>
          </cell>
          <cell r="W139" t="str">
            <v>P</v>
          </cell>
          <cell r="X139">
            <v>0</v>
          </cell>
          <cell r="Y139" t="e">
            <v>#N/A</v>
          </cell>
          <cell r="Z139" t="e">
            <v>#N/A</v>
          </cell>
          <cell r="AB139" t="e">
            <v>#N/A</v>
          </cell>
          <cell r="AC139" t="e">
            <v>#N/A</v>
          </cell>
          <cell r="AD139" t="e">
            <v>#N/A</v>
          </cell>
          <cell r="AE139">
            <v>0</v>
          </cell>
          <cell r="AF139">
            <v>0</v>
          </cell>
          <cell r="AI139">
            <v>0</v>
          </cell>
          <cell r="AL139">
            <v>0</v>
          </cell>
          <cell r="AW139" t="e">
            <v>#N/A</v>
          </cell>
          <cell r="AX139" t="e">
            <v>#N/A</v>
          </cell>
          <cell r="AY139" t="e">
            <v>#N/A</v>
          </cell>
          <cell r="AZ139" t="e">
            <v>#N/A</v>
          </cell>
          <cell r="BY139" t="e">
            <v>#N/A</v>
          </cell>
          <cell r="BZ139" t="e">
            <v>#N/A</v>
          </cell>
          <cell r="CA139" t="e">
            <v>#N/A</v>
          </cell>
          <cell r="CB139" t="e">
            <v>#N/A</v>
          </cell>
          <cell r="CC139" t="e">
            <v>#N/A</v>
          </cell>
          <cell r="CD139" t="e">
            <v>#N/A</v>
          </cell>
          <cell r="CE139" t="e">
            <v>#N/A</v>
          </cell>
          <cell r="CF139" t="e">
            <v>#N/A</v>
          </cell>
          <cell r="CG139" t="e">
            <v>#N/A</v>
          </cell>
          <cell r="CH139" t="e">
            <v>#N/A</v>
          </cell>
          <cell r="CI139" t="e">
            <v>#N/A</v>
          </cell>
          <cell r="CJ139" t="e">
            <v>#N/A</v>
          </cell>
          <cell r="CK139" t="e">
            <v>#N/A</v>
          </cell>
          <cell r="CL139" t="e">
            <v>#N/A</v>
          </cell>
          <cell r="CM139" t="e">
            <v>#N/A</v>
          </cell>
          <cell r="CN139" t="e">
            <v>#N/A</v>
          </cell>
          <cell r="CO139" t="e">
            <v>#N/A</v>
          </cell>
          <cell r="CP139" t="e">
            <v>#N/A</v>
          </cell>
          <cell r="CQ139" t="e">
            <v>#N/A</v>
          </cell>
          <cell r="CR139" t="e">
            <v>#N/A</v>
          </cell>
          <cell r="CS139" t="e">
            <v>#N/A</v>
          </cell>
          <cell r="CT139" t="e">
            <v>#N/A</v>
          </cell>
          <cell r="CU139" t="e">
            <v>#N/A</v>
          </cell>
          <cell r="CV139" t="e">
            <v>#N/A</v>
          </cell>
          <cell r="DR139" t="str">
            <v>Pablo Jose Do Faial Freitas</v>
          </cell>
          <cell r="DS139" t="str">
            <v>Arturo Alejandro Urcid Saldaña F-450733</v>
          </cell>
          <cell r="DT139" t="str">
            <v>José Guadalupe López Hernández F-242353</v>
          </cell>
          <cell r="DU139">
            <v>0</v>
          </cell>
          <cell r="DV139" t="str">
            <v>Pablo Jose Do Faial Freitas</v>
          </cell>
          <cell r="DW139" t="str">
            <v>Arturo Alejandro Urcid Saldaña F-450823</v>
          </cell>
          <cell r="DX139" t="str">
            <v>José Guadalupe López Hernández F-242353</v>
          </cell>
          <cell r="DY139" t="str">
            <v>Pablo Jose Do Faial Freitas</v>
          </cell>
          <cell r="DZ139" t="str">
            <v>Arturo Alejandro Urcid Saldaña F-450733</v>
          </cell>
        </row>
        <row r="140">
          <cell r="A140">
            <v>16</v>
          </cell>
          <cell r="B140" t="str">
            <v>--</v>
          </cell>
          <cell r="C140" t="str">
            <v>--</v>
          </cell>
          <cell r="H140" t="str">
            <v>-</v>
          </cell>
          <cell r="S140" t="str">
            <v>-</v>
          </cell>
          <cell r="W140" t="str">
            <v>P</v>
          </cell>
          <cell r="X140">
            <v>0</v>
          </cell>
          <cell r="Y140" t="e">
            <v>#N/A</v>
          </cell>
          <cell r="Z140" t="e">
            <v>#N/A</v>
          </cell>
          <cell r="AB140" t="e">
            <v>#N/A</v>
          </cell>
          <cell r="AC140" t="e">
            <v>#N/A</v>
          </cell>
          <cell r="AD140" t="e">
            <v>#N/A</v>
          </cell>
          <cell r="AE140">
            <v>0</v>
          </cell>
          <cell r="AF140">
            <v>0</v>
          </cell>
          <cell r="AI140">
            <v>0</v>
          </cell>
          <cell r="AL140">
            <v>0</v>
          </cell>
          <cell r="AW140" t="e">
            <v>#N/A</v>
          </cell>
          <cell r="AX140" t="e">
            <v>#N/A</v>
          </cell>
          <cell r="AY140" t="e">
            <v>#N/A</v>
          </cell>
          <cell r="AZ140" t="e">
            <v>#N/A</v>
          </cell>
          <cell r="BY140" t="e">
            <v>#N/A</v>
          </cell>
          <cell r="BZ140" t="e">
            <v>#N/A</v>
          </cell>
          <cell r="CA140" t="e">
            <v>#N/A</v>
          </cell>
          <cell r="CB140" t="e">
            <v>#N/A</v>
          </cell>
          <cell r="CC140" t="e">
            <v>#N/A</v>
          </cell>
          <cell r="CD140" t="e">
            <v>#N/A</v>
          </cell>
          <cell r="CE140" t="e">
            <v>#N/A</v>
          </cell>
          <cell r="CF140" t="e">
            <v>#N/A</v>
          </cell>
          <cell r="CG140" t="e">
            <v>#N/A</v>
          </cell>
          <cell r="CH140" t="e">
            <v>#N/A</v>
          </cell>
          <cell r="CI140" t="e">
            <v>#N/A</v>
          </cell>
          <cell r="CJ140" t="e">
            <v>#N/A</v>
          </cell>
          <cell r="CK140" t="e">
            <v>#N/A</v>
          </cell>
          <cell r="CL140" t="e">
            <v>#N/A</v>
          </cell>
          <cell r="CM140" t="e">
            <v>#N/A</v>
          </cell>
          <cell r="CN140" t="e">
            <v>#N/A</v>
          </cell>
          <cell r="CO140" t="e">
            <v>#N/A</v>
          </cell>
          <cell r="CP140" t="e">
            <v>#N/A</v>
          </cell>
          <cell r="CQ140" t="e">
            <v>#N/A</v>
          </cell>
          <cell r="CR140" t="e">
            <v>#N/A</v>
          </cell>
          <cell r="CS140" t="e">
            <v>#N/A</v>
          </cell>
          <cell r="CT140" t="e">
            <v>#N/A</v>
          </cell>
          <cell r="CU140" t="e">
            <v>#N/A</v>
          </cell>
          <cell r="CV140" t="e">
            <v>#N/A</v>
          </cell>
          <cell r="DR140" t="str">
            <v>Pablo Jose Do Faial Freitas</v>
          </cell>
          <cell r="DS140" t="str">
            <v>Arturo Alejandro Urcid Saldaña F-450733</v>
          </cell>
          <cell r="DT140" t="str">
            <v>José Guadalupe López Hernández F-242353</v>
          </cell>
          <cell r="DU140">
            <v>0</v>
          </cell>
          <cell r="DV140" t="str">
            <v>Pablo Jose Do Faial Freitas</v>
          </cell>
          <cell r="DW140" t="str">
            <v>Arturo Alejandro Urcid Saldaña F-450824</v>
          </cell>
          <cell r="DX140" t="str">
            <v>José Guadalupe López Hernández F-242353</v>
          </cell>
          <cell r="DY140" t="str">
            <v>Pablo Jose Do Faial Freitas</v>
          </cell>
          <cell r="DZ140" t="str">
            <v>Arturo Alejandro Urcid Saldaña F-450733</v>
          </cell>
        </row>
        <row r="141">
          <cell r="A141">
            <v>17</v>
          </cell>
          <cell r="B141" t="str">
            <v>--</v>
          </cell>
          <cell r="C141" t="str">
            <v>--</v>
          </cell>
          <cell r="H141" t="str">
            <v>-</v>
          </cell>
          <cell r="S141" t="str">
            <v>-</v>
          </cell>
          <cell r="W141" t="str">
            <v>P</v>
          </cell>
          <cell r="X141">
            <v>0</v>
          </cell>
          <cell r="Y141" t="e">
            <v>#N/A</v>
          </cell>
          <cell r="Z141" t="e">
            <v>#N/A</v>
          </cell>
          <cell r="AB141" t="e">
            <v>#N/A</v>
          </cell>
          <cell r="AC141" t="e">
            <v>#N/A</v>
          </cell>
          <cell r="AD141" t="e">
            <v>#N/A</v>
          </cell>
          <cell r="AE141">
            <v>0</v>
          </cell>
          <cell r="AF141">
            <v>0</v>
          </cell>
          <cell r="AI141">
            <v>0</v>
          </cell>
          <cell r="AL141">
            <v>0</v>
          </cell>
          <cell r="AW141" t="e">
            <v>#N/A</v>
          </cell>
          <cell r="AX141" t="e">
            <v>#N/A</v>
          </cell>
          <cell r="AY141" t="e">
            <v>#N/A</v>
          </cell>
          <cell r="AZ141" t="e">
            <v>#N/A</v>
          </cell>
          <cell r="BY141" t="e">
            <v>#N/A</v>
          </cell>
          <cell r="BZ141" t="e">
            <v>#N/A</v>
          </cell>
          <cell r="CA141" t="e">
            <v>#N/A</v>
          </cell>
          <cell r="CB141" t="e">
            <v>#N/A</v>
          </cell>
          <cell r="CC141" t="e">
            <v>#N/A</v>
          </cell>
          <cell r="CD141" t="e">
            <v>#N/A</v>
          </cell>
          <cell r="CE141" t="e">
            <v>#N/A</v>
          </cell>
          <cell r="CF141" t="e">
            <v>#N/A</v>
          </cell>
          <cell r="CG141" t="e">
            <v>#N/A</v>
          </cell>
          <cell r="CH141" t="e">
            <v>#N/A</v>
          </cell>
          <cell r="CI141" t="e">
            <v>#N/A</v>
          </cell>
          <cell r="CJ141" t="e">
            <v>#N/A</v>
          </cell>
          <cell r="CK141" t="e">
            <v>#N/A</v>
          </cell>
          <cell r="CL141" t="e">
            <v>#N/A</v>
          </cell>
          <cell r="CM141" t="e">
            <v>#N/A</v>
          </cell>
          <cell r="CN141" t="e">
            <v>#N/A</v>
          </cell>
          <cell r="CO141" t="e">
            <v>#N/A</v>
          </cell>
          <cell r="CP141" t="e">
            <v>#N/A</v>
          </cell>
          <cell r="CQ141" t="e">
            <v>#N/A</v>
          </cell>
          <cell r="CR141" t="e">
            <v>#N/A</v>
          </cell>
          <cell r="CS141" t="e">
            <v>#N/A</v>
          </cell>
          <cell r="CT141" t="e">
            <v>#N/A</v>
          </cell>
          <cell r="CU141" t="e">
            <v>#N/A</v>
          </cell>
          <cell r="CV141" t="e">
            <v>#N/A</v>
          </cell>
          <cell r="DR141" t="str">
            <v>Pablo Jose Do Faial Freitas</v>
          </cell>
          <cell r="DS141" t="str">
            <v>Arturo Alejandro Urcid Saldaña F-450733</v>
          </cell>
          <cell r="DT141" t="str">
            <v>José Guadalupe López Hernández F-242353</v>
          </cell>
          <cell r="DU141">
            <v>0</v>
          </cell>
          <cell r="DV141" t="str">
            <v>Pablo Jose Do Faial Freitas</v>
          </cell>
          <cell r="DW141" t="str">
            <v>Arturo Alejandro Urcid Saldaña F-450825</v>
          </cell>
          <cell r="DX141" t="str">
            <v>José Guadalupe López Hernández F-242353</v>
          </cell>
          <cell r="DY141" t="str">
            <v>Pablo Jose Do Faial Freitas</v>
          </cell>
          <cell r="DZ141" t="str">
            <v>Arturo Alejandro Urcid Saldaña F-450733</v>
          </cell>
        </row>
        <row r="142">
          <cell r="A142">
            <v>18</v>
          </cell>
          <cell r="B142" t="str">
            <v>--</v>
          </cell>
          <cell r="C142" t="str">
            <v>--</v>
          </cell>
          <cell r="H142" t="str">
            <v>-</v>
          </cell>
          <cell r="S142" t="str">
            <v>-</v>
          </cell>
          <cell r="W142" t="str">
            <v>P</v>
          </cell>
          <cell r="X142">
            <v>0</v>
          </cell>
          <cell r="Y142" t="e">
            <v>#N/A</v>
          </cell>
          <cell r="Z142" t="e">
            <v>#N/A</v>
          </cell>
          <cell r="AB142" t="e">
            <v>#N/A</v>
          </cell>
          <cell r="AC142" t="e">
            <v>#N/A</v>
          </cell>
          <cell r="AD142" t="e">
            <v>#N/A</v>
          </cell>
          <cell r="AE142">
            <v>0</v>
          </cell>
          <cell r="AF142">
            <v>0</v>
          </cell>
          <cell r="AI142">
            <v>0</v>
          </cell>
          <cell r="AL142">
            <v>0</v>
          </cell>
          <cell r="AW142" t="e">
            <v>#N/A</v>
          </cell>
          <cell r="AX142" t="e">
            <v>#N/A</v>
          </cell>
          <cell r="AY142" t="e">
            <v>#N/A</v>
          </cell>
          <cell r="AZ142" t="e">
            <v>#N/A</v>
          </cell>
          <cell r="BY142" t="e">
            <v>#N/A</v>
          </cell>
          <cell r="BZ142" t="e">
            <v>#N/A</v>
          </cell>
          <cell r="CA142" t="e">
            <v>#N/A</v>
          </cell>
          <cell r="CB142" t="e">
            <v>#N/A</v>
          </cell>
          <cell r="CC142" t="e">
            <v>#N/A</v>
          </cell>
          <cell r="CD142" t="e">
            <v>#N/A</v>
          </cell>
          <cell r="CE142" t="e">
            <v>#N/A</v>
          </cell>
          <cell r="CF142" t="e">
            <v>#N/A</v>
          </cell>
          <cell r="CG142" t="e">
            <v>#N/A</v>
          </cell>
          <cell r="CH142" t="e">
            <v>#N/A</v>
          </cell>
          <cell r="CI142" t="e">
            <v>#N/A</v>
          </cell>
          <cell r="CJ142" t="e">
            <v>#N/A</v>
          </cell>
          <cell r="CK142" t="e">
            <v>#N/A</v>
          </cell>
          <cell r="CL142" t="e">
            <v>#N/A</v>
          </cell>
          <cell r="CM142" t="e">
            <v>#N/A</v>
          </cell>
          <cell r="CN142" t="e">
            <v>#N/A</v>
          </cell>
          <cell r="CO142" t="e">
            <v>#N/A</v>
          </cell>
          <cell r="CP142" t="e">
            <v>#N/A</v>
          </cell>
          <cell r="CQ142" t="e">
            <v>#N/A</v>
          </cell>
          <cell r="CR142" t="e">
            <v>#N/A</v>
          </cell>
          <cell r="CS142" t="e">
            <v>#N/A</v>
          </cell>
          <cell r="CT142" t="e">
            <v>#N/A</v>
          </cell>
          <cell r="CU142" t="e">
            <v>#N/A</v>
          </cell>
          <cell r="CV142" t="e">
            <v>#N/A</v>
          </cell>
          <cell r="DR142" t="str">
            <v>Pablo Jose Do Faial Freitas</v>
          </cell>
          <cell r="DS142" t="str">
            <v>Arturo Alejandro Urcid Saldaña F-450733</v>
          </cell>
          <cell r="DT142" t="str">
            <v>José Guadalupe López Hernández F-242353</v>
          </cell>
          <cell r="DU142">
            <v>0</v>
          </cell>
          <cell r="DV142" t="str">
            <v>Pablo Jose Do Faial Freitas</v>
          </cell>
          <cell r="DW142" t="str">
            <v>Arturo Alejandro Urcid Saldaña F-450826</v>
          </cell>
          <cell r="DX142" t="str">
            <v>José Guadalupe López Hernández F-242353</v>
          </cell>
          <cell r="DY142" t="str">
            <v>Pablo Jose Do Faial Freitas</v>
          </cell>
          <cell r="DZ142" t="str">
            <v>Arturo Alejandro Urcid Saldaña F-450733</v>
          </cell>
        </row>
        <row r="143">
          <cell r="A143">
            <v>19</v>
          </cell>
          <cell r="B143" t="str">
            <v>--</v>
          </cell>
          <cell r="C143" t="str">
            <v>--</v>
          </cell>
          <cell r="H143" t="str">
            <v>-</v>
          </cell>
          <cell r="S143" t="str">
            <v>-</v>
          </cell>
          <cell r="W143" t="str">
            <v>P</v>
          </cell>
          <cell r="X143">
            <v>0</v>
          </cell>
          <cell r="Y143" t="e">
            <v>#N/A</v>
          </cell>
          <cell r="Z143" t="e">
            <v>#N/A</v>
          </cell>
          <cell r="AB143" t="e">
            <v>#N/A</v>
          </cell>
          <cell r="AC143" t="e">
            <v>#N/A</v>
          </cell>
          <cell r="AD143" t="e">
            <v>#N/A</v>
          </cell>
          <cell r="AE143">
            <v>0</v>
          </cell>
          <cell r="AF143">
            <v>0</v>
          </cell>
          <cell r="AI143">
            <v>0</v>
          </cell>
          <cell r="AL143">
            <v>0</v>
          </cell>
          <cell r="AW143" t="e">
            <v>#N/A</v>
          </cell>
          <cell r="AX143" t="e">
            <v>#N/A</v>
          </cell>
          <cell r="AY143" t="e">
            <v>#N/A</v>
          </cell>
          <cell r="AZ143" t="e">
            <v>#N/A</v>
          </cell>
          <cell r="BY143" t="e">
            <v>#N/A</v>
          </cell>
          <cell r="BZ143" t="e">
            <v>#N/A</v>
          </cell>
          <cell r="CA143" t="e">
            <v>#N/A</v>
          </cell>
          <cell r="CB143" t="e">
            <v>#N/A</v>
          </cell>
          <cell r="CC143" t="e">
            <v>#N/A</v>
          </cell>
          <cell r="CD143" t="e">
            <v>#N/A</v>
          </cell>
          <cell r="CE143" t="e">
            <v>#N/A</v>
          </cell>
          <cell r="CF143" t="e">
            <v>#N/A</v>
          </cell>
          <cell r="CG143" t="e">
            <v>#N/A</v>
          </cell>
          <cell r="CH143" t="e">
            <v>#N/A</v>
          </cell>
          <cell r="CI143" t="e">
            <v>#N/A</v>
          </cell>
          <cell r="CJ143" t="e">
            <v>#N/A</v>
          </cell>
          <cell r="CK143" t="e">
            <v>#N/A</v>
          </cell>
          <cell r="CL143" t="e">
            <v>#N/A</v>
          </cell>
          <cell r="CM143" t="e">
            <v>#N/A</v>
          </cell>
          <cell r="CN143" t="e">
            <v>#N/A</v>
          </cell>
          <cell r="CO143" t="e">
            <v>#N/A</v>
          </cell>
          <cell r="CP143" t="e">
            <v>#N/A</v>
          </cell>
          <cell r="CQ143" t="e">
            <v>#N/A</v>
          </cell>
          <cell r="CR143" t="e">
            <v>#N/A</v>
          </cell>
          <cell r="CS143" t="e">
            <v>#N/A</v>
          </cell>
          <cell r="CT143" t="e">
            <v>#N/A</v>
          </cell>
          <cell r="CU143" t="e">
            <v>#N/A</v>
          </cell>
          <cell r="CV143" t="e">
            <v>#N/A</v>
          </cell>
          <cell r="DR143" t="str">
            <v>Pablo Jose Do Faial Freitas</v>
          </cell>
          <cell r="DS143" t="str">
            <v>Arturo Alejandro Urcid Saldaña F-450733</v>
          </cell>
          <cell r="DT143" t="str">
            <v>José Guadalupe López Hernández F-242353</v>
          </cell>
          <cell r="DU143">
            <v>0</v>
          </cell>
          <cell r="DV143" t="str">
            <v>Pablo Jose Do Faial Freitas</v>
          </cell>
          <cell r="DW143" t="str">
            <v>Arturo Alejandro Urcid Saldaña F-450827</v>
          </cell>
          <cell r="DX143" t="str">
            <v>José Guadalupe López Hernández F-242353</v>
          </cell>
          <cell r="DY143" t="str">
            <v>Pablo Jose Do Faial Freitas</v>
          </cell>
          <cell r="DZ143" t="str">
            <v>Arturo Alejandro Urcid Saldaña F-450733</v>
          </cell>
        </row>
        <row r="144">
          <cell r="A144">
            <v>20</v>
          </cell>
          <cell r="B144" t="str">
            <v>--</v>
          </cell>
          <cell r="C144" t="str">
            <v>--</v>
          </cell>
          <cell r="H144" t="str">
            <v>-</v>
          </cell>
          <cell r="S144" t="str">
            <v>-</v>
          </cell>
          <cell r="W144" t="str">
            <v>P</v>
          </cell>
          <cell r="X144">
            <v>0</v>
          </cell>
          <cell r="Y144" t="e">
            <v>#N/A</v>
          </cell>
          <cell r="Z144" t="e">
            <v>#N/A</v>
          </cell>
          <cell r="AB144" t="e">
            <v>#N/A</v>
          </cell>
          <cell r="AC144" t="e">
            <v>#N/A</v>
          </cell>
          <cell r="AD144" t="e">
            <v>#N/A</v>
          </cell>
          <cell r="AE144">
            <v>0</v>
          </cell>
          <cell r="AF144">
            <v>0</v>
          </cell>
          <cell r="AI144">
            <v>0</v>
          </cell>
          <cell r="AL144">
            <v>0</v>
          </cell>
          <cell r="AW144" t="e">
            <v>#N/A</v>
          </cell>
          <cell r="AX144" t="e">
            <v>#N/A</v>
          </cell>
          <cell r="AY144" t="e">
            <v>#N/A</v>
          </cell>
          <cell r="AZ144" t="e">
            <v>#N/A</v>
          </cell>
          <cell r="BY144" t="e">
            <v>#N/A</v>
          </cell>
          <cell r="BZ144" t="e">
            <v>#N/A</v>
          </cell>
          <cell r="CA144" t="e">
            <v>#N/A</v>
          </cell>
          <cell r="CB144" t="e">
            <v>#N/A</v>
          </cell>
          <cell r="CC144" t="e">
            <v>#N/A</v>
          </cell>
          <cell r="CD144" t="e">
            <v>#N/A</v>
          </cell>
          <cell r="CE144" t="e">
            <v>#N/A</v>
          </cell>
          <cell r="CF144" t="e">
            <v>#N/A</v>
          </cell>
          <cell r="CG144" t="e">
            <v>#N/A</v>
          </cell>
          <cell r="CH144" t="e">
            <v>#N/A</v>
          </cell>
          <cell r="CI144" t="e">
            <v>#N/A</v>
          </cell>
          <cell r="CJ144" t="e">
            <v>#N/A</v>
          </cell>
          <cell r="CK144" t="e">
            <v>#N/A</v>
          </cell>
          <cell r="CL144" t="e">
            <v>#N/A</v>
          </cell>
          <cell r="CM144" t="e">
            <v>#N/A</v>
          </cell>
          <cell r="CN144" t="e">
            <v>#N/A</v>
          </cell>
          <cell r="CO144" t="e">
            <v>#N/A</v>
          </cell>
          <cell r="CP144" t="e">
            <v>#N/A</v>
          </cell>
          <cell r="CQ144" t="e">
            <v>#N/A</v>
          </cell>
          <cell r="CR144" t="e">
            <v>#N/A</v>
          </cell>
          <cell r="CS144" t="e">
            <v>#N/A</v>
          </cell>
          <cell r="CT144" t="e">
            <v>#N/A</v>
          </cell>
          <cell r="CU144" t="e">
            <v>#N/A</v>
          </cell>
          <cell r="CV144" t="e">
            <v>#N/A</v>
          </cell>
          <cell r="DR144" t="str">
            <v>Pablo Jose Do Faial Freitas</v>
          </cell>
          <cell r="DS144" t="str">
            <v>Arturo Alejandro Urcid Saldaña F-450733</v>
          </cell>
          <cell r="DT144" t="str">
            <v>José Guadalupe López Hernández F-242353</v>
          </cell>
          <cell r="DU144">
            <v>0</v>
          </cell>
          <cell r="DV144" t="str">
            <v>Pablo Jose Do Faial Freitas</v>
          </cell>
          <cell r="DW144" t="str">
            <v>Arturo Alejandro Urcid Saldaña F-450828</v>
          </cell>
          <cell r="DX144" t="str">
            <v>José Guadalupe López Hernández F-242353</v>
          </cell>
          <cell r="DY144" t="str">
            <v>Pablo Jose Do Faial Freitas</v>
          </cell>
          <cell r="DZ144" t="str">
            <v>Arturo Alejandro Urcid Saldaña F-450733</v>
          </cell>
        </row>
        <row r="145">
          <cell r="A145">
            <v>21</v>
          </cell>
          <cell r="B145" t="str">
            <v>--</v>
          </cell>
          <cell r="C145" t="str">
            <v>--</v>
          </cell>
          <cell r="H145" t="str">
            <v>-</v>
          </cell>
          <cell r="S145" t="str">
            <v>-</v>
          </cell>
          <cell r="W145" t="str">
            <v>P</v>
          </cell>
          <cell r="X145">
            <v>0</v>
          </cell>
          <cell r="Y145" t="e">
            <v>#N/A</v>
          </cell>
          <cell r="Z145" t="e">
            <v>#N/A</v>
          </cell>
          <cell r="AB145" t="e">
            <v>#N/A</v>
          </cell>
          <cell r="AC145" t="e">
            <v>#N/A</v>
          </cell>
          <cell r="AD145" t="e">
            <v>#N/A</v>
          </cell>
          <cell r="AE145">
            <v>0</v>
          </cell>
          <cell r="AF145">
            <v>0</v>
          </cell>
          <cell r="AI145">
            <v>0</v>
          </cell>
          <cell r="AL145">
            <v>0</v>
          </cell>
          <cell r="AW145" t="e">
            <v>#N/A</v>
          </cell>
          <cell r="AX145" t="e">
            <v>#N/A</v>
          </cell>
          <cell r="AY145" t="e">
            <v>#N/A</v>
          </cell>
          <cell r="AZ145" t="e">
            <v>#N/A</v>
          </cell>
          <cell r="BY145" t="e">
            <v>#N/A</v>
          </cell>
          <cell r="BZ145" t="e">
            <v>#N/A</v>
          </cell>
          <cell r="CA145" t="e">
            <v>#N/A</v>
          </cell>
          <cell r="CB145" t="e">
            <v>#N/A</v>
          </cell>
          <cell r="CC145" t="e">
            <v>#N/A</v>
          </cell>
          <cell r="CD145" t="e">
            <v>#N/A</v>
          </cell>
          <cell r="CE145" t="e">
            <v>#N/A</v>
          </cell>
          <cell r="CF145" t="e">
            <v>#N/A</v>
          </cell>
          <cell r="CG145" t="e">
            <v>#N/A</v>
          </cell>
          <cell r="CH145" t="e">
            <v>#N/A</v>
          </cell>
          <cell r="CI145" t="e">
            <v>#N/A</v>
          </cell>
          <cell r="CJ145" t="e">
            <v>#N/A</v>
          </cell>
          <cell r="CK145" t="e">
            <v>#N/A</v>
          </cell>
          <cell r="CL145" t="e">
            <v>#N/A</v>
          </cell>
          <cell r="CM145" t="e">
            <v>#N/A</v>
          </cell>
          <cell r="CN145" t="e">
            <v>#N/A</v>
          </cell>
          <cell r="CO145" t="e">
            <v>#N/A</v>
          </cell>
          <cell r="CP145" t="e">
            <v>#N/A</v>
          </cell>
          <cell r="CQ145" t="e">
            <v>#N/A</v>
          </cell>
          <cell r="CR145" t="e">
            <v>#N/A</v>
          </cell>
          <cell r="CS145" t="e">
            <v>#N/A</v>
          </cell>
          <cell r="CT145" t="e">
            <v>#N/A</v>
          </cell>
          <cell r="CU145" t="e">
            <v>#N/A</v>
          </cell>
          <cell r="CV145" t="e">
            <v>#N/A</v>
          </cell>
          <cell r="DR145" t="str">
            <v>Pablo Jose Do Faial Freitas</v>
          </cell>
          <cell r="DS145" t="str">
            <v>Arturo Alejandro Urcid Saldaña F-450733</v>
          </cell>
          <cell r="DT145" t="str">
            <v>José Guadalupe López Hernández F-242353</v>
          </cell>
          <cell r="DU145">
            <v>0</v>
          </cell>
          <cell r="DV145" t="str">
            <v>Pablo Jose Do Faial Freitas</v>
          </cell>
          <cell r="DW145" t="str">
            <v>Arturo Alejandro Urcid Saldaña F-450829</v>
          </cell>
          <cell r="DX145" t="str">
            <v>José Guadalupe López Hernández F-242353</v>
          </cell>
          <cell r="DY145" t="str">
            <v>Pablo Jose Do Faial Freitas</v>
          </cell>
          <cell r="DZ145" t="str">
            <v>Arturo Alejandro Urcid Saldaña F-450733</v>
          </cell>
        </row>
        <row r="146">
          <cell r="A146">
            <v>22</v>
          </cell>
          <cell r="B146" t="str">
            <v>--</v>
          </cell>
          <cell r="C146" t="str">
            <v>--</v>
          </cell>
          <cell r="H146" t="str">
            <v>-</v>
          </cell>
          <cell r="S146" t="str">
            <v>-</v>
          </cell>
          <cell r="W146" t="str">
            <v>P</v>
          </cell>
          <cell r="X146">
            <v>0</v>
          </cell>
          <cell r="Y146" t="e">
            <v>#N/A</v>
          </cell>
          <cell r="Z146" t="e">
            <v>#N/A</v>
          </cell>
          <cell r="AB146" t="e">
            <v>#N/A</v>
          </cell>
          <cell r="AC146" t="e">
            <v>#N/A</v>
          </cell>
          <cell r="AD146" t="e">
            <v>#N/A</v>
          </cell>
          <cell r="AE146">
            <v>0</v>
          </cell>
          <cell r="AF146">
            <v>0</v>
          </cell>
          <cell r="AI146">
            <v>0</v>
          </cell>
          <cell r="AL146">
            <v>0</v>
          </cell>
          <cell r="AW146" t="e">
            <v>#N/A</v>
          </cell>
          <cell r="AX146" t="e">
            <v>#N/A</v>
          </cell>
          <cell r="AY146" t="e">
            <v>#N/A</v>
          </cell>
          <cell r="AZ146" t="e">
            <v>#N/A</v>
          </cell>
          <cell r="BY146" t="e">
            <v>#N/A</v>
          </cell>
          <cell r="BZ146" t="e">
            <v>#N/A</v>
          </cell>
          <cell r="CA146" t="e">
            <v>#N/A</v>
          </cell>
          <cell r="CB146" t="e">
            <v>#N/A</v>
          </cell>
          <cell r="CC146" t="e">
            <v>#N/A</v>
          </cell>
          <cell r="CD146" t="e">
            <v>#N/A</v>
          </cell>
          <cell r="CE146" t="e">
            <v>#N/A</v>
          </cell>
          <cell r="CF146" t="e">
            <v>#N/A</v>
          </cell>
          <cell r="CG146" t="e">
            <v>#N/A</v>
          </cell>
          <cell r="CH146" t="e">
            <v>#N/A</v>
          </cell>
          <cell r="CI146" t="e">
            <v>#N/A</v>
          </cell>
          <cell r="CJ146" t="e">
            <v>#N/A</v>
          </cell>
          <cell r="CK146" t="e">
            <v>#N/A</v>
          </cell>
          <cell r="CL146" t="e">
            <v>#N/A</v>
          </cell>
          <cell r="CM146" t="e">
            <v>#N/A</v>
          </cell>
          <cell r="CN146" t="e">
            <v>#N/A</v>
          </cell>
          <cell r="CO146" t="e">
            <v>#N/A</v>
          </cell>
          <cell r="CP146" t="e">
            <v>#N/A</v>
          </cell>
          <cell r="CQ146" t="e">
            <v>#N/A</v>
          </cell>
          <cell r="CR146" t="e">
            <v>#N/A</v>
          </cell>
          <cell r="CS146" t="e">
            <v>#N/A</v>
          </cell>
          <cell r="CT146" t="e">
            <v>#N/A</v>
          </cell>
          <cell r="CU146" t="e">
            <v>#N/A</v>
          </cell>
          <cell r="CV146" t="e">
            <v>#N/A</v>
          </cell>
          <cell r="DR146" t="str">
            <v>Pablo Jose Do Faial Freitas</v>
          </cell>
          <cell r="DS146" t="str">
            <v>Arturo Alejandro Urcid Saldaña F-450733</v>
          </cell>
          <cell r="DT146" t="str">
            <v>José Guadalupe López Hernández F-242353</v>
          </cell>
          <cell r="DU146">
            <v>0</v>
          </cell>
          <cell r="DV146" t="str">
            <v>Pablo Jose Do Faial Freitas</v>
          </cell>
          <cell r="DW146" t="str">
            <v>Arturo Alejandro Urcid Saldaña F-450830</v>
          </cell>
          <cell r="DX146" t="str">
            <v>José Guadalupe López Hernández F-242353</v>
          </cell>
          <cell r="DY146" t="str">
            <v>Pablo Jose Do Faial Freitas</v>
          </cell>
          <cell r="DZ146" t="str">
            <v>Arturo Alejandro Urcid Saldaña F-450733</v>
          </cell>
        </row>
        <row r="147">
          <cell r="A147">
            <v>14</v>
          </cell>
          <cell r="B147" t="str">
            <v>--</v>
          </cell>
          <cell r="C147" t="str">
            <v>--</v>
          </cell>
          <cell r="H147" t="str">
            <v>-</v>
          </cell>
          <cell r="S147" t="str">
            <v>-</v>
          </cell>
          <cell r="W147" t="str">
            <v>P</v>
          </cell>
          <cell r="X147">
            <v>0</v>
          </cell>
          <cell r="Y147" t="e">
            <v>#N/A</v>
          </cell>
          <cell r="Z147" t="e">
            <v>#N/A</v>
          </cell>
          <cell r="AB147" t="e">
            <v>#N/A</v>
          </cell>
          <cell r="AC147" t="e">
            <v>#N/A</v>
          </cell>
          <cell r="AD147" t="e">
            <v>#N/A</v>
          </cell>
          <cell r="AE147">
            <v>0</v>
          </cell>
          <cell r="AF147">
            <v>0</v>
          </cell>
          <cell r="AI147">
            <v>0</v>
          </cell>
          <cell r="AL147">
            <v>0</v>
          </cell>
          <cell r="AW147" t="e">
            <v>#N/A</v>
          </cell>
          <cell r="AX147" t="e">
            <v>#N/A</v>
          </cell>
          <cell r="AY147" t="e">
            <v>#N/A</v>
          </cell>
          <cell r="AZ147" t="e">
            <v>#N/A</v>
          </cell>
          <cell r="BY147" t="e">
            <v>#N/A</v>
          </cell>
          <cell r="BZ147" t="e">
            <v>#N/A</v>
          </cell>
          <cell r="CA147" t="e">
            <v>#N/A</v>
          </cell>
          <cell r="CB147" t="e">
            <v>#N/A</v>
          </cell>
          <cell r="CC147" t="e">
            <v>#N/A</v>
          </cell>
          <cell r="CD147" t="e">
            <v>#N/A</v>
          </cell>
          <cell r="CE147" t="e">
            <v>#N/A</v>
          </cell>
          <cell r="CF147" t="e">
            <v>#N/A</v>
          </cell>
          <cell r="CG147" t="e">
            <v>#N/A</v>
          </cell>
          <cell r="CH147" t="e">
            <v>#N/A</v>
          </cell>
          <cell r="CI147" t="e">
            <v>#N/A</v>
          </cell>
          <cell r="CJ147" t="e">
            <v>#N/A</v>
          </cell>
          <cell r="CK147" t="e">
            <v>#N/A</v>
          </cell>
          <cell r="CL147" t="e">
            <v>#N/A</v>
          </cell>
          <cell r="CM147" t="e">
            <v>#N/A</v>
          </cell>
          <cell r="CN147" t="e">
            <v>#N/A</v>
          </cell>
          <cell r="CO147" t="e">
            <v>#N/A</v>
          </cell>
          <cell r="CP147" t="e">
            <v>#N/A</v>
          </cell>
          <cell r="CQ147" t="e">
            <v>#N/A</v>
          </cell>
          <cell r="CR147" t="e">
            <v>#N/A</v>
          </cell>
          <cell r="CS147" t="e">
            <v>#N/A</v>
          </cell>
          <cell r="CT147" t="e">
            <v>#N/A</v>
          </cell>
          <cell r="CU147" t="e">
            <v>#N/A</v>
          </cell>
          <cell r="CV147" t="e">
            <v>#N/A</v>
          </cell>
          <cell r="DR147" t="str">
            <v>Pablo Jose Do Faial Freitas</v>
          </cell>
          <cell r="DS147" t="str">
            <v>Arturo Alejandro Urcid Saldaña F-450733</v>
          </cell>
          <cell r="DT147" t="str">
            <v>José Guadalupe López Hernández F-242353</v>
          </cell>
          <cell r="DU147">
            <v>0</v>
          </cell>
          <cell r="DV147" t="str">
            <v>Pablo Jose Do Faial Freitas</v>
          </cell>
          <cell r="DW147" t="str">
            <v>Arturo Alejandro Urcid Saldaña F-450831</v>
          </cell>
          <cell r="DX147" t="str">
            <v>José Guadalupe López Hernández F-242353</v>
          </cell>
          <cell r="DY147" t="str">
            <v>Pablo Jose Do Faial Freitas</v>
          </cell>
          <cell r="DZ147" t="str">
            <v>Arturo Alejandro Urcid Saldaña F-450733</v>
          </cell>
        </row>
        <row r="148">
          <cell r="A148">
            <v>15</v>
          </cell>
          <cell r="B148" t="str">
            <v>--</v>
          </cell>
          <cell r="C148" t="str">
            <v>--</v>
          </cell>
          <cell r="H148" t="str">
            <v>-</v>
          </cell>
          <cell r="S148" t="str">
            <v>-</v>
          </cell>
          <cell r="W148" t="str">
            <v>P</v>
          </cell>
          <cell r="X148">
            <v>0</v>
          </cell>
          <cell r="Y148" t="e">
            <v>#N/A</v>
          </cell>
          <cell r="Z148" t="e">
            <v>#N/A</v>
          </cell>
          <cell r="AB148" t="e">
            <v>#N/A</v>
          </cell>
          <cell r="AC148" t="e">
            <v>#N/A</v>
          </cell>
          <cell r="AD148" t="e">
            <v>#N/A</v>
          </cell>
          <cell r="AE148">
            <v>0</v>
          </cell>
          <cell r="AF148">
            <v>0</v>
          </cell>
          <cell r="AI148">
            <v>0</v>
          </cell>
          <cell r="AL148">
            <v>0</v>
          </cell>
          <cell r="AW148" t="e">
            <v>#N/A</v>
          </cell>
          <cell r="AX148" t="e">
            <v>#N/A</v>
          </cell>
          <cell r="AY148" t="e">
            <v>#N/A</v>
          </cell>
          <cell r="AZ148" t="e">
            <v>#N/A</v>
          </cell>
          <cell r="BY148" t="e">
            <v>#N/A</v>
          </cell>
          <cell r="BZ148" t="e">
            <v>#N/A</v>
          </cell>
          <cell r="CA148" t="e">
            <v>#N/A</v>
          </cell>
          <cell r="CB148" t="e">
            <v>#N/A</v>
          </cell>
          <cell r="CC148" t="e">
            <v>#N/A</v>
          </cell>
          <cell r="CD148" t="e">
            <v>#N/A</v>
          </cell>
          <cell r="CE148" t="e">
            <v>#N/A</v>
          </cell>
          <cell r="CF148" t="e">
            <v>#N/A</v>
          </cell>
          <cell r="CG148" t="e">
            <v>#N/A</v>
          </cell>
          <cell r="CH148" t="e">
            <v>#N/A</v>
          </cell>
          <cell r="CI148" t="e">
            <v>#N/A</v>
          </cell>
          <cell r="CJ148" t="e">
            <v>#N/A</v>
          </cell>
          <cell r="CK148" t="e">
            <v>#N/A</v>
          </cell>
          <cell r="CL148" t="e">
            <v>#N/A</v>
          </cell>
          <cell r="CM148" t="e">
            <v>#N/A</v>
          </cell>
          <cell r="CN148" t="e">
            <v>#N/A</v>
          </cell>
          <cell r="CO148" t="e">
            <v>#N/A</v>
          </cell>
          <cell r="CP148" t="e">
            <v>#N/A</v>
          </cell>
          <cell r="CQ148" t="e">
            <v>#N/A</v>
          </cell>
          <cell r="CR148" t="e">
            <v>#N/A</v>
          </cell>
          <cell r="CS148" t="e">
            <v>#N/A</v>
          </cell>
          <cell r="CT148" t="e">
            <v>#N/A</v>
          </cell>
          <cell r="CU148" t="e">
            <v>#N/A</v>
          </cell>
          <cell r="CV148" t="e">
            <v>#N/A</v>
          </cell>
          <cell r="DR148" t="str">
            <v>Pablo Jose Do Faial Freitas</v>
          </cell>
          <cell r="DS148" t="str">
            <v>Arturo Alejandro Urcid Saldaña F-450733</v>
          </cell>
          <cell r="DT148" t="str">
            <v>José Guadalupe López Hernández F-242353</v>
          </cell>
          <cell r="DU148">
            <v>0</v>
          </cell>
          <cell r="DV148" t="str">
            <v>Pablo Jose Do Faial Freitas</v>
          </cell>
          <cell r="DW148" t="str">
            <v>Arturo Alejandro Urcid Saldaña F-450832</v>
          </cell>
          <cell r="DX148" t="str">
            <v>José Guadalupe López Hernández F-242353</v>
          </cell>
          <cell r="DY148" t="str">
            <v>Pablo Jose Do Faial Freitas</v>
          </cell>
          <cell r="DZ148" t="str">
            <v>Arturo Alejandro Urcid Saldaña F-450733</v>
          </cell>
        </row>
        <row r="149">
          <cell r="A149">
            <v>16</v>
          </cell>
          <cell r="B149" t="str">
            <v>--</v>
          </cell>
          <cell r="C149" t="str">
            <v>--</v>
          </cell>
          <cell r="H149" t="str">
            <v>-</v>
          </cell>
          <cell r="S149" t="str">
            <v>-</v>
          </cell>
          <cell r="W149" t="str">
            <v>P</v>
          </cell>
          <cell r="X149">
            <v>0</v>
          </cell>
          <cell r="Y149" t="e">
            <v>#N/A</v>
          </cell>
          <cell r="Z149" t="e">
            <v>#N/A</v>
          </cell>
          <cell r="AB149" t="e">
            <v>#N/A</v>
          </cell>
          <cell r="AC149" t="e">
            <v>#N/A</v>
          </cell>
          <cell r="AD149" t="e">
            <v>#N/A</v>
          </cell>
          <cell r="AE149">
            <v>0</v>
          </cell>
          <cell r="AF149">
            <v>0</v>
          </cell>
          <cell r="AI149">
            <v>0</v>
          </cell>
          <cell r="AL149">
            <v>0</v>
          </cell>
          <cell r="AW149" t="e">
            <v>#N/A</v>
          </cell>
          <cell r="AX149" t="e">
            <v>#N/A</v>
          </cell>
          <cell r="AY149" t="e">
            <v>#N/A</v>
          </cell>
          <cell r="AZ149" t="e">
            <v>#N/A</v>
          </cell>
          <cell r="BY149" t="e">
            <v>#N/A</v>
          </cell>
          <cell r="BZ149" t="e">
            <v>#N/A</v>
          </cell>
          <cell r="CA149" t="e">
            <v>#N/A</v>
          </cell>
          <cell r="CB149" t="e">
            <v>#N/A</v>
          </cell>
          <cell r="CC149" t="e">
            <v>#N/A</v>
          </cell>
          <cell r="CD149" t="e">
            <v>#N/A</v>
          </cell>
          <cell r="CE149" t="e">
            <v>#N/A</v>
          </cell>
          <cell r="CF149" t="e">
            <v>#N/A</v>
          </cell>
          <cell r="CG149" t="e">
            <v>#N/A</v>
          </cell>
          <cell r="CH149" t="e">
            <v>#N/A</v>
          </cell>
          <cell r="CI149" t="e">
            <v>#N/A</v>
          </cell>
          <cell r="CJ149" t="e">
            <v>#N/A</v>
          </cell>
          <cell r="CK149" t="e">
            <v>#N/A</v>
          </cell>
          <cell r="CL149" t="e">
            <v>#N/A</v>
          </cell>
          <cell r="CM149" t="e">
            <v>#N/A</v>
          </cell>
          <cell r="CN149" t="e">
            <v>#N/A</v>
          </cell>
          <cell r="CO149" t="e">
            <v>#N/A</v>
          </cell>
          <cell r="CP149" t="e">
            <v>#N/A</v>
          </cell>
          <cell r="CQ149" t="e">
            <v>#N/A</v>
          </cell>
          <cell r="CR149" t="e">
            <v>#N/A</v>
          </cell>
          <cell r="CS149" t="e">
            <v>#N/A</v>
          </cell>
          <cell r="CT149" t="e">
            <v>#N/A</v>
          </cell>
          <cell r="CU149" t="e">
            <v>#N/A</v>
          </cell>
          <cell r="CV149" t="e">
            <v>#N/A</v>
          </cell>
          <cell r="DR149" t="str">
            <v>Pablo Jose Do Faial Freitas</v>
          </cell>
          <cell r="DS149" t="str">
            <v>Arturo Alejandro Urcid Saldaña F-450733</v>
          </cell>
          <cell r="DT149" t="str">
            <v>José Guadalupe López Hernández F-242353</v>
          </cell>
          <cell r="DU149">
            <v>0</v>
          </cell>
          <cell r="DV149" t="str">
            <v>Pablo Jose Do Faial Freitas</v>
          </cell>
          <cell r="DW149" t="str">
            <v>Arturo Alejandro Urcid Saldaña F-450833</v>
          </cell>
          <cell r="DX149" t="str">
            <v>José Guadalupe López Hernández F-242353</v>
          </cell>
          <cell r="DY149" t="str">
            <v>Pablo Jose Do Faial Freitas</v>
          </cell>
          <cell r="DZ149" t="str">
            <v>Arturo Alejandro Urcid Saldaña F-450733</v>
          </cell>
        </row>
        <row r="150">
          <cell r="A150">
            <v>17</v>
          </cell>
          <cell r="B150" t="str">
            <v>--</v>
          </cell>
          <cell r="C150" t="str">
            <v>--</v>
          </cell>
          <cell r="H150" t="str">
            <v>-</v>
          </cell>
          <cell r="S150" t="str">
            <v>-</v>
          </cell>
          <cell r="W150" t="str">
            <v>P</v>
          </cell>
          <cell r="X150">
            <v>0</v>
          </cell>
          <cell r="Y150" t="e">
            <v>#N/A</v>
          </cell>
          <cell r="Z150" t="e">
            <v>#N/A</v>
          </cell>
          <cell r="AB150" t="e">
            <v>#N/A</v>
          </cell>
          <cell r="AC150" t="e">
            <v>#N/A</v>
          </cell>
          <cell r="AD150" t="e">
            <v>#N/A</v>
          </cell>
          <cell r="AE150">
            <v>0</v>
          </cell>
          <cell r="AF150">
            <v>0</v>
          </cell>
          <cell r="AI150">
            <v>0</v>
          </cell>
          <cell r="AL150">
            <v>0</v>
          </cell>
          <cell r="AW150" t="e">
            <v>#N/A</v>
          </cell>
          <cell r="AX150" t="e">
            <v>#N/A</v>
          </cell>
          <cell r="AY150" t="e">
            <v>#N/A</v>
          </cell>
          <cell r="AZ150" t="e">
            <v>#N/A</v>
          </cell>
          <cell r="BY150" t="e">
            <v>#N/A</v>
          </cell>
          <cell r="BZ150" t="e">
            <v>#N/A</v>
          </cell>
          <cell r="CA150" t="e">
            <v>#N/A</v>
          </cell>
          <cell r="CB150" t="e">
            <v>#N/A</v>
          </cell>
          <cell r="CC150" t="e">
            <v>#N/A</v>
          </cell>
          <cell r="CD150" t="e">
            <v>#N/A</v>
          </cell>
          <cell r="CE150" t="e">
            <v>#N/A</v>
          </cell>
          <cell r="CF150" t="e">
            <v>#N/A</v>
          </cell>
          <cell r="CG150" t="e">
            <v>#N/A</v>
          </cell>
          <cell r="CH150" t="e">
            <v>#N/A</v>
          </cell>
          <cell r="CI150" t="e">
            <v>#N/A</v>
          </cell>
          <cell r="CJ150" t="e">
            <v>#N/A</v>
          </cell>
          <cell r="CK150" t="e">
            <v>#N/A</v>
          </cell>
          <cell r="CL150" t="e">
            <v>#N/A</v>
          </cell>
          <cell r="CM150" t="e">
            <v>#N/A</v>
          </cell>
          <cell r="CN150" t="e">
            <v>#N/A</v>
          </cell>
          <cell r="CO150" t="e">
            <v>#N/A</v>
          </cell>
          <cell r="CP150" t="e">
            <v>#N/A</v>
          </cell>
          <cell r="CQ150" t="e">
            <v>#N/A</v>
          </cell>
          <cell r="CR150" t="e">
            <v>#N/A</v>
          </cell>
          <cell r="CS150" t="e">
            <v>#N/A</v>
          </cell>
          <cell r="CT150" t="e">
            <v>#N/A</v>
          </cell>
          <cell r="CU150" t="e">
            <v>#N/A</v>
          </cell>
          <cell r="CV150" t="e">
            <v>#N/A</v>
          </cell>
          <cell r="DR150" t="str">
            <v>Pablo Jose Do Faial Freitas</v>
          </cell>
          <cell r="DS150" t="str">
            <v>Arturo Alejandro Urcid Saldaña F-450733</v>
          </cell>
          <cell r="DT150" t="str">
            <v>José Guadalupe López Hernández F-242353</v>
          </cell>
          <cell r="DU150">
            <v>0</v>
          </cell>
          <cell r="DV150" t="str">
            <v>Pablo Jose Do Faial Freitas</v>
          </cell>
          <cell r="DW150" t="str">
            <v>Arturo Alejandro Urcid Saldaña F-450834</v>
          </cell>
          <cell r="DX150" t="str">
            <v>José Guadalupe López Hernández F-242353</v>
          </cell>
          <cell r="DY150" t="str">
            <v>Pablo Jose Do Faial Freitas</v>
          </cell>
          <cell r="DZ150" t="str">
            <v>Arturo Alejandro Urcid Saldaña F-450733</v>
          </cell>
        </row>
        <row r="151">
          <cell r="A151">
            <v>18</v>
          </cell>
          <cell r="B151" t="str">
            <v>--</v>
          </cell>
          <cell r="C151" t="str">
            <v>--</v>
          </cell>
          <cell r="H151" t="str">
            <v>-</v>
          </cell>
          <cell r="S151" t="str">
            <v>-</v>
          </cell>
          <cell r="W151" t="str">
            <v>P</v>
          </cell>
          <cell r="X151">
            <v>0</v>
          </cell>
          <cell r="Y151" t="e">
            <v>#N/A</v>
          </cell>
          <cell r="Z151" t="e">
            <v>#N/A</v>
          </cell>
          <cell r="AB151" t="e">
            <v>#N/A</v>
          </cell>
          <cell r="AC151" t="e">
            <v>#N/A</v>
          </cell>
          <cell r="AD151" t="e">
            <v>#N/A</v>
          </cell>
          <cell r="AE151">
            <v>0</v>
          </cell>
          <cell r="AF151">
            <v>0</v>
          </cell>
          <cell r="AI151">
            <v>0</v>
          </cell>
          <cell r="AL151">
            <v>0</v>
          </cell>
          <cell r="AW151" t="e">
            <v>#N/A</v>
          </cell>
          <cell r="AX151" t="e">
            <v>#N/A</v>
          </cell>
          <cell r="AY151" t="e">
            <v>#N/A</v>
          </cell>
          <cell r="AZ151" t="e">
            <v>#N/A</v>
          </cell>
          <cell r="BY151" t="e">
            <v>#N/A</v>
          </cell>
          <cell r="BZ151" t="e">
            <v>#N/A</v>
          </cell>
          <cell r="CA151" t="e">
            <v>#N/A</v>
          </cell>
          <cell r="CB151" t="e">
            <v>#N/A</v>
          </cell>
          <cell r="CC151" t="e">
            <v>#N/A</v>
          </cell>
          <cell r="CD151" t="e">
            <v>#N/A</v>
          </cell>
          <cell r="CE151" t="e">
            <v>#N/A</v>
          </cell>
          <cell r="CF151" t="e">
            <v>#N/A</v>
          </cell>
          <cell r="CG151" t="e">
            <v>#N/A</v>
          </cell>
          <cell r="CH151" t="e">
            <v>#N/A</v>
          </cell>
          <cell r="CI151" t="e">
            <v>#N/A</v>
          </cell>
          <cell r="CJ151" t="e">
            <v>#N/A</v>
          </cell>
          <cell r="CK151" t="e">
            <v>#N/A</v>
          </cell>
          <cell r="CL151" t="e">
            <v>#N/A</v>
          </cell>
          <cell r="CM151" t="e">
            <v>#N/A</v>
          </cell>
          <cell r="CN151" t="e">
            <v>#N/A</v>
          </cell>
          <cell r="CO151" t="e">
            <v>#N/A</v>
          </cell>
          <cell r="CP151" t="e">
            <v>#N/A</v>
          </cell>
          <cell r="CQ151" t="e">
            <v>#N/A</v>
          </cell>
          <cell r="CR151" t="e">
            <v>#N/A</v>
          </cell>
          <cell r="CS151" t="e">
            <v>#N/A</v>
          </cell>
          <cell r="CT151" t="e">
            <v>#N/A</v>
          </cell>
          <cell r="CU151" t="e">
            <v>#N/A</v>
          </cell>
          <cell r="CV151" t="e">
            <v>#N/A</v>
          </cell>
          <cell r="DR151" t="str">
            <v>Pablo Jose Do Faial Freitas</v>
          </cell>
          <cell r="DS151" t="str">
            <v>Arturo Alejandro Urcid Saldaña F-450733</v>
          </cell>
          <cell r="DT151" t="str">
            <v>José Guadalupe López Hernández F-242353</v>
          </cell>
          <cell r="DU151">
            <v>0</v>
          </cell>
          <cell r="DV151" t="str">
            <v>Pablo Jose Do Faial Freitas</v>
          </cell>
          <cell r="DW151" t="str">
            <v>Arturo Alejandro Urcid Saldaña F-450835</v>
          </cell>
          <cell r="DX151" t="str">
            <v>José Guadalupe López Hernández F-242353</v>
          </cell>
          <cell r="DY151" t="str">
            <v>Pablo Jose Do Faial Freitas</v>
          </cell>
          <cell r="DZ151" t="str">
            <v>Arturo Alejandro Urcid Saldaña F-450733</v>
          </cell>
        </row>
        <row r="152">
          <cell r="A152">
            <v>19</v>
          </cell>
          <cell r="B152" t="str">
            <v>--</v>
          </cell>
          <cell r="C152" t="str">
            <v>--</v>
          </cell>
          <cell r="H152" t="str">
            <v>-</v>
          </cell>
          <cell r="S152" t="str">
            <v>-</v>
          </cell>
          <cell r="W152" t="str">
            <v>P</v>
          </cell>
          <cell r="X152">
            <v>0</v>
          </cell>
          <cell r="Y152" t="e">
            <v>#N/A</v>
          </cell>
          <cell r="Z152" t="e">
            <v>#N/A</v>
          </cell>
          <cell r="AB152" t="e">
            <v>#N/A</v>
          </cell>
          <cell r="AC152" t="e">
            <v>#N/A</v>
          </cell>
          <cell r="AD152" t="e">
            <v>#N/A</v>
          </cell>
          <cell r="AE152">
            <v>0</v>
          </cell>
          <cell r="AF152">
            <v>0</v>
          </cell>
          <cell r="AI152">
            <v>0</v>
          </cell>
          <cell r="AL152">
            <v>0</v>
          </cell>
          <cell r="AW152" t="e">
            <v>#N/A</v>
          </cell>
          <cell r="AX152" t="e">
            <v>#N/A</v>
          </cell>
          <cell r="AY152" t="e">
            <v>#N/A</v>
          </cell>
          <cell r="AZ152" t="e">
            <v>#N/A</v>
          </cell>
          <cell r="BY152" t="e">
            <v>#N/A</v>
          </cell>
          <cell r="BZ152" t="e">
            <v>#N/A</v>
          </cell>
          <cell r="CA152" t="e">
            <v>#N/A</v>
          </cell>
          <cell r="CB152" t="e">
            <v>#N/A</v>
          </cell>
          <cell r="CC152" t="e">
            <v>#N/A</v>
          </cell>
          <cell r="CD152" t="e">
            <v>#N/A</v>
          </cell>
          <cell r="CE152" t="e">
            <v>#N/A</v>
          </cell>
          <cell r="CF152" t="e">
            <v>#N/A</v>
          </cell>
          <cell r="CG152" t="e">
            <v>#N/A</v>
          </cell>
          <cell r="CH152" t="e">
            <v>#N/A</v>
          </cell>
          <cell r="CI152" t="e">
            <v>#N/A</v>
          </cell>
          <cell r="CJ152" t="e">
            <v>#N/A</v>
          </cell>
          <cell r="CK152" t="e">
            <v>#N/A</v>
          </cell>
          <cell r="CL152" t="e">
            <v>#N/A</v>
          </cell>
          <cell r="CM152" t="e">
            <v>#N/A</v>
          </cell>
          <cell r="CN152" t="e">
            <v>#N/A</v>
          </cell>
          <cell r="CO152" t="e">
            <v>#N/A</v>
          </cell>
          <cell r="CP152" t="e">
            <v>#N/A</v>
          </cell>
          <cell r="CQ152" t="e">
            <v>#N/A</v>
          </cell>
          <cell r="CR152" t="e">
            <v>#N/A</v>
          </cell>
          <cell r="CS152" t="e">
            <v>#N/A</v>
          </cell>
          <cell r="CT152" t="e">
            <v>#N/A</v>
          </cell>
          <cell r="CU152" t="e">
            <v>#N/A</v>
          </cell>
          <cell r="CV152" t="e">
            <v>#N/A</v>
          </cell>
          <cell r="DR152" t="str">
            <v>Pablo Jose Do Faial Freitas</v>
          </cell>
          <cell r="DS152" t="str">
            <v>Arturo Alejandro Urcid Saldaña F-450733</v>
          </cell>
          <cell r="DT152" t="str">
            <v>José Guadalupe López Hernández F-242353</v>
          </cell>
          <cell r="DU152">
            <v>0</v>
          </cell>
          <cell r="DV152" t="str">
            <v>Pablo Jose Do Faial Freitas</v>
          </cell>
          <cell r="DW152" t="str">
            <v>Arturo Alejandro Urcid Saldaña F-450836</v>
          </cell>
          <cell r="DX152" t="str">
            <v>José Guadalupe López Hernández F-242353</v>
          </cell>
          <cell r="DY152" t="str">
            <v>Pablo Jose Do Faial Freitas</v>
          </cell>
          <cell r="DZ152" t="str">
            <v>Arturo Alejandro Urcid Saldaña F-450733</v>
          </cell>
        </row>
        <row r="153">
          <cell r="A153">
            <v>20</v>
          </cell>
          <cell r="B153" t="str">
            <v>--</v>
          </cell>
          <cell r="C153" t="str">
            <v>--</v>
          </cell>
          <cell r="H153" t="str">
            <v>-</v>
          </cell>
          <cell r="S153" t="str">
            <v>-</v>
          </cell>
          <cell r="W153" t="str">
            <v>P</v>
          </cell>
          <cell r="X153">
            <v>0</v>
          </cell>
          <cell r="Y153" t="e">
            <v>#N/A</v>
          </cell>
          <cell r="Z153" t="e">
            <v>#N/A</v>
          </cell>
          <cell r="AB153" t="e">
            <v>#N/A</v>
          </cell>
          <cell r="AC153" t="e">
            <v>#N/A</v>
          </cell>
          <cell r="AD153" t="e">
            <v>#N/A</v>
          </cell>
          <cell r="AE153">
            <v>0</v>
          </cell>
          <cell r="AF153">
            <v>0</v>
          </cell>
          <cell r="AI153">
            <v>0</v>
          </cell>
          <cell r="AL153">
            <v>0</v>
          </cell>
          <cell r="AW153" t="e">
            <v>#N/A</v>
          </cell>
          <cell r="AX153" t="e">
            <v>#N/A</v>
          </cell>
          <cell r="AY153" t="e">
            <v>#N/A</v>
          </cell>
          <cell r="AZ153" t="e">
            <v>#N/A</v>
          </cell>
          <cell r="BY153" t="e">
            <v>#N/A</v>
          </cell>
          <cell r="BZ153" t="e">
            <v>#N/A</v>
          </cell>
          <cell r="CA153" t="e">
            <v>#N/A</v>
          </cell>
          <cell r="CB153" t="e">
            <v>#N/A</v>
          </cell>
          <cell r="CC153" t="e">
            <v>#N/A</v>
          </cell>
          <cell r="CD153" t="e">
            <v>#N/A</v>
          </cell>
          <cell r="CE153" t="e">
            <v>#N/A</v>
          </cell>
          <cell r="CF153" t="e">
            <v>#N/A</v>
          </cell>
          <cell r="CG153" t="e">
            <v>#N/A</v>
          </cell>
          <cell r="CH153" t="e">
            <v>#N/A</v>
          </cell>
          <cell r="CI153" t="e">
            <v>#N/A</v>
          </cell>
          <cell r="CJ153" t="e">
            <v>#N/A</v>
          </cell>
          <cell r="CK153" t="e">
            <v>#N/A</v>
          </cell>
          <cell r="CL153" t="e">
            <v>#N/A</v>
          </cell>
          <cell r="CM153" t="e">
            <v>#N/A</v>
          </cell>
          <cell r="CN153" t="e">
            <v>#N/A</v>
          </cell>
          <cell r="CO153" t="e">
            <v>#N/A</v>
          </cell>
          <cell r="CP153" t="e">
            <v>#N/A</v>
          </cell>
          <cell r="CQ153" t="e">
            <v>#N/A</v>
          </cell>
          <cell r="CR153" t="e">
            <v>#N/A</v>
          </cell>
          <cell r="CS153" t="e">
            <v>#N/A</v>
          </cell>
          <cell r="CT153" t="e">
            <v>#N/A</v>
          </cell>
          <cell r="CU153" t="e">
            <v>#N/A</v>
          </cell>
          <cell r="CV153" t="e">
            <v>#N/A</v>
          </cell>
          <cell r="DR153" t="str">
            <v>Pablo Jose Do Faial Freitas</v>
          </cell>
          <cell r="DS153" t="str">
            <v>Arturo Alejandro Urcid Saldaña F-450733</v>
          </cell>
          <cell r="DT153" t="str">
            <v>José Guadalupe López Hernández F-242353</v>
          </cell>
          <cell r="DU153">
            <v>0</v>
          </cell>
          <cell r="DV153" t="str">
            <v>Pablo Jose Do Faial Freitas</v>
          </cell>
          <cell r="DW153" t="str">
            <v>Arturo Alejandro Urcid Saldaña F-450837</v>
          </cell>
          <cell r="DX153" t="str">
            <v>José Guadalupe López Hernández F-242353</v>
          </cell>
          <cell r="DY153" t="str">
            <v>Pablo Jose Do Faial Freitas</v>
          </cell>
          <cell r="DZ153" t="str">
            <v>Arturo Alejandro Urcid Saldaña F-450733</v>
          </cell>
        </row>
        <row r="154">
          <cell r="A154">
            <v>21</v>
          </cell>
          <cell r="B154" t="str">
            <v>--</v>
          </cell>
          <cell r="C154" t="str">
            <v>--</v>
          </cell>
          <cell r="H154" t="str">
            <v>-</v>
          </cell>
          <cell r="S154" t="str">
            <v>-</v>
          </cell>
          <cell r="W154" t="str">
            <v>P</v>
          </cell>
          <cell r="X154">
            <v>0</v>
          </cell>
          <cell r="Y154" t="e">
            <v>#N/A</v>
          </cell>
          <cell r="Z154" t="e">
            <v>#N/A</v>
          </cell>
          <cell r="AB154" t="e">
            <v>#N/A</v>
          </cell>
          <cell r="AC154" t="e">
            <v>#N/A</v>
          </cell>
          <cell r="AD154" t="e">
            <v>#N/A</v>
          </cell>
          <cell r="AE154">
            <v>0</v>
          </cell>
          <cell r="AF154">
            <v>0</v>
          </cell>
          <cell r="AI154">
            <v>0</v>
          </cell>
          <cell r="AL154">
            <v>0</v>
          </cell>
          <cell r="AW154" t="e">
            <v>#N/A</v>
          </cell>
          <cell r="AX154" t="e">
            <v>#N/A</v>
          </cell>
          <cell r="AY154" t="e">
            <v>#N/A</v>
          </cell>
          <cell r="AZ154" t="e">
            <v>#N/A</v>
          </cell>
          <cell r="BY154" t="e">
            <v>#N/A</v>
          </cell>
          <cell r="BZ154" t="e">
            <v>#N/A</v>
          </cell>
          <cell r="CA154" t="e">
            <v>#N/A</v>
          </cell>
          <cell r="CB154" t="e">
            <v>#N/A</v>
          </cell>
          <cell r="CC154" t="e">
            <v>#N/A</v>
          </cell>
          <cell r="CD154" t="e">
            <v>#N/A</v>
          </cell>
          <cell r="CE154" t="e">
            <v>#N/A</v>
          </cell>
          <cell r="CF154" t="e">
            <v>#N/A</v>
          </cell>
          <cell r="CG154" t="e">
            <v>#N/A</v>
          </cell>
          <cell r="CH154" t="e">
            <v>#N/A</v>
          </cell>
          <cell r="CI154" t="e">
            <v>#N/A</v>
          </cell>
          <cell r="CJ154" t="e">
            <v>#N/A</v>
          </cell>
          <cell r="CK154" t="e">
            <v>#N/A</v>
          </cell>
          <cell r="CL154" t="e">
            <v>#N/A</v>
          </cell>
          <cell r="CM154" t="e">
            <v>#N/A</v>
          </cell>
          <cell r="CN154" t="e">
            <v>#N/A</v>
          </cell>
          <cell r="CO154" t="e">
            <v>#N/A</v>
          </cell>
          <cell r="CP154" t="e">
            <v>#N/A</v>
          </cell>
          <cell r="CQ154" t="e">
            <v>#N/A</v>
          </cell>
          <cell r="CR154" t="e">
            <v>#N/A</v>
          </cell>
          <cell r="CS154" t="e">
            <v>#N/A</v>
          </cell>
          <cell r="CT154" t="e">
            <v>#N/A</v>
          </cell>
          <cell r="CU154" t="e">
            <v>#N/A</v>
          </cell>
          <cell r="CV154" t="e">
            <v>#N/A</v>
          </cell>
          <cell r="DR154" t="str">
            <v>Pablo Jose Do Faial Freitas</v>
          </cell>
          <cell r="DS154" t="str">
            <v>Arturo Alejandro Urcid Saldaña F-450733</v>
          </cell>
          <cell r="DT154" t="str">
            <v>José Guadalupe López Hernández F-242353</v>
          </cell>
          <cell r="DU154">
            <v>0</v>
          </cell>
          <cell r="DV154" t="str">
            <v>Pablo Jose Do Faial Freitas</v>
          </cell>
          <cell r="DW154" t="str">
            <v>Arturo Alejandro Urcid Saldaña F-450838</v>
          </cell>
          <cell r="DX154" t="str">
            <v>José Guadalupe López Hernández F-242353</v>
          </cell>
          <cell r="DY154" t="str">
            <v>Pablo Jose Do Faial Freitas</v>
          </cell>
          <cell r="DZ154" t="str">
            <v>Arturo Alejandro Urcid Saldaña F-450733</v>
          </cell>
        </row>
        <row r="155">
          <cell r="A155">
            <v>22</v>
          </cell>
          <cell r="B155" t="str">
            <v>--</v>
          </cell>
          <cell r="C155" t="str">
            <v>--</v>
          </cell>
          <cell r="H155" t="str">
            <v>-</v>
          </cell>
          <cell r="S155" t="str">
            <v>-</v>
          </cell>
          <cell r="W155" t="str">
            <v>P</v>
          </cell>
          <cell r="X155">
            <v>0</v>
          </cell>
          <cell r="Y155" t="e">
            <v>#N/A</v>
          </cell>
          <cell r="Z155" t="e">
            <v>#N/A</v>
          </cell>
          <cell r="AB155" t="e">
            <v>#N/A</v>
          </cell>
          <cell r="AC155" t="e">
            <v>#N/A</v>
          </cell>
          <cell r="AD155" t="e">
            <v>#N/A</v>
          </cell>
          <cell r="AE155">
            <v>0</v>
          </cell>
          <cell r="AF155">
            <v>0</v>
          </cell>
          <cell r="AI155">
            <v>0</v>
          </cell>
          <cell r="AL155">
            <v>0</v>
          </cell>
          <cell r="AW155" t="e">
            <v>#N/A</v>
          </cell>
          <cell r="AX155" t="e">
            <v>#N/A</v>
          </cell>
          <cell r="AY155" t="e">
            <v>#N/A</v>
          </cell>
          <cell r="AZ155" t="e">
            <v>#N/A</v>
          </cell>
          <cell r="BY155" t="e">
            <v>#N/A</v>
          </cell>
          <cell r="BZ155" t="e">
            <v>#N/A</v>
          </cell>
          <cell r="CA155" t="e">
            <v>#N/A</v>
          </cell>
          <cell r="CB155" t="e">
            <v>#N/A</v>
          </cell>
          <cell r="CC155" t="e">
            <v>#N/A</v>
          </cell>
          <cell r="CD155" t="e">
            <v>#N/A</v>
          </cell>
          <cell r="CE155" t="e">
            <v>#N/A</v>
          </cell>
          <cell r="CF155" t="e">
            <v>#N/A</v>
          </cell>
          <cell r="CG155" t="e">
            <v>#N/A</v>
          </cell>
          <cell r="CH155" t="e">
            <v>#N/A</v>
          </cell>
          <cell r="CI155" t="e">
            <v>#N/A</v>
          </cell>
          <cell r="CJ155" t="e">
            <v>#N/A</v>
          </cell>
          <cell r="CK155" t="e">
            <v>#N/A</v>
          </cell>
          <cell r="CL155" t="e">
            <v>#N/A</v>
          </cell>
          <cell r="CM155" t="e">
            <v>#N/A</v>
          </cell>
          <cell r="CN155" t="e">
            <v>#N/A</v>
          </cell>
          <cell r="CO155" t="e">
            <v>#N/A</v>
          </cell>
          <cell r="CP155" t="e">
            <v>#N/A</v>
          </cell>
          <cell r="CQ155" t="e">
            <v>#N/A</v>
          </cell>
          <cell r="CR155" t="e">
            <v>#N/A</v>
          </cell>
          <cell r="CS155" t="e">
            <v>#N/A</v>
          </cell>
          <cell r="CT155" t="e">
            <v>#N/A</v>
          </cell>
          <cell r="CU155" t="e">
            <v>#N/A</v>
          </cell>
          <cell r="CV155" t="e">
            <v>#N/A</v>
          </cell>
          <cell r="DR155" t="str">
            <v>Pablo Jose Do Faial Freitas</v>
          </cell>
          <cell r="DS155" t="str">
            <v>Arturo Alejandro Urcid Saldaña F-450733</v>
          </cell>
          <cell r="DT155" t="str">
            <v>José Guadalupe López Hernández F-242353</v>
          </cell>
          <cell r="DU155">
            <v>0</v>
          </cell>
          <cell r="DV155" t="str">
            <v>Pablo Jose Do Faial Freitas</v>
          </cell>
          <cell r="DW155" t="str">
            <v>Arturo Alejandro Urcid Saldaña F-450839</v>
          </cell>
          <cell r="DX155" t="str">
            <v>José Guadalupe López Hernández F-242353</v>
          </cell>
          <cell r="DY155" t="str">
            <v>Pablo Jose Do Faial Freitas</v>
          </cell>
          <cell r="DZ155" t="str">
            <v>Arturo Alejandro Urcid Saldaña F-450733</v>
          </cell>
        </row>
        <row r="156">
          <cell r="A156">
            <v>23</v>
          </cell>
          <cell r="B156" t="str">
            <v>--</v>
          </cell>
          <cell r="C156" t="str">
            <v>--</v>
          </cell>
          <cell r="H156" t="str">
            <v>-</v>
          </cell>
          <cell r="S156" t="str">
            <v>-</v>
          </cell>
          <cell r="W156" t="str">
            <v>P</v>
          </cell>
          <cell r="X156">
            <v>0</v>
          </cell>
          <cell r="Y156" t="e">
            <v>#N/A</v>
          </cell>
          <cell r="Z156" t="e">
            <v>#N/A</v>
          </cell>
          <cell r="AB156" t="e">
            <v>#N/A</v>
          </cell>
          <cell r="AC156" t="e">
            <v>#N/A</v>
          </cell>
          <cell r="AD156" t="e">
            <v>#N/A</v>
          </cell>
          <cell r="AE156">
            <v>0</v>
          </cell>
          <cell r="AF156">
            <v>0</v>
          </cell>
          <cell r="AI156">
            <v>0</v>
          </cell>
          <cell r="AL156">
            <v>0</v>
          </cell>
          <cell r="AW156" t="e">
            <v>#N/A</v>
          </cell>
          <cell r="AX156" t="e">
            <v>#N/A</v>
          </cell>
          <cell r="AY156" t="e">
            <v>#N/A</v>
          </cell>
          <cell r="AZ156" t="e">
            <v>#N/A</v>
          </cell>
          <cell r="BY156" t="e">
            <v>#N/A</v>
          </cell>
          <cell r="BZ156" t="e">
            <v>#N/A</v>
          </cell>
          <cell r="CA156" t="e">
            <v>#N/A</v>
          </cell>
          <cell r="CB156" t="e">
            <v>#N/A</v>
          </cell>
          <cell r="CC156" t="e">
            <v>#N/A</v>
          </cell>
          <cell r="CD156" t="e">
            <v>#N/A</v>
          </cell>
          <cell r="CE156" t="e">
            <v>#N/A</v>
          </cell>
          <cell r="CF156" t="e">
            <v>#N/A</v>
          </cell>
          <cell r="CG156" t="e">
            <v>#N/A</v>
          </cell>
          <cell r="CH156" t="e">
            <v>#N/A</v>
          </cell>
          <cell r="CI156" t="e">
            <v>#N/A</v>
          </cell>
          <cell r="CJ156" t="e">
            <v>#N/A</v>
          </cell>
          <cell r="CK156" t="e">
            <v>#N/A</v>
          </cell>
          <cell r="CL156" t="e">
            <v>#N/A</v>
          </cell>
          <cell r="CM156" t="e">
            <v>#N/A</v>
          </cell>
          <cell r="CN156" t="e">
            <v>#N/A</v>
          </cell>
          <cell r="CO156" t="e">
            <v>#N/A</v>
          </cell>
          <cell r="CP156" t="e">
            <v>#N/A</v>
          </cell>
          <cell r="CQ156" t="e">
            <v>#N/A</v>
          </cell>
          <cell r="CR156" t="e">
            <v>#N/A</v>
          </cell>
          <cell r="CS156" t="e">
            <v>#N/A</v>
          </cell>
          <cell r="CT156" t="e">
            <v>#N/A</v>
          </cell>
          <cell r="CU156" t="e">
            <v>#N/A</v>
          </cell>
          <cell r="CV156" t="e">
            <v>#N/A</v>
          </cell>
          <cell r="DR156" t="str">
            <v>Pablo Jose Do Faial Freitas</v>
          </cell>
          <cell r="DS156" t="str">
            <v>Arturo Alejandro Urcid Saldaña F-450733</v>
          </cell>
          <cell r="DT156" t="str">
            <v>José Guadalupe López Hernández F-242353</v>
          </cell>
          <cell r="DU156">
            <v>0</v>
          </cell>
          <cell r="DV156" t="str">
            <v>Pablo Jose Do Faial Freitas</v>
          </cell>
          <cell r="DW156" t="str">
            <v>Arturo Alejandro Urcid Saldaña F-450840</v>
          </cell>
          <cell r="DX156" t="str">
            <v>José Guadalupe López Hernández F-242353</v>
          </cell>
          <cell r="DY156" t="str">
            <v>Pablo Jose Do Faial Freitas</v>
          </cell>
          <cell r="DZ156" t="str">
            <v>Arturo Alejandro Urcid Saldaña F-450733</v>
          </cell>
        </row>
        <row r="157">
          <cell r="A157">
            <v>15</v>
          </cell>
          <cell r="B157" t="str">
            <v>--</v>
          </cell>
          <cell r="C157" t="str">
            <v>--</v>
          </cell>
          <cell r="H157" t="str">
            <v>-</v>
          </cell>
          <cell r="S157" t="str">
            <v>-</v>
          </cell>
          <cell r="W157" t="str">
            <v>P</v>
          </cell>
          <cell r="X157">
            <v>0</v>
          </cell>
          <cell r="Y157" t="e">
            <v>#N/A</v>
          </cell>
          <cell r="Z157" t="e">
            <v>#N/A</v>
          </cell>
          <cell r="AB157" t="e">
            <v>#N/A</v>
          </cell>
          <cell r="AC157" t="e">
            <v>#N/A</v>
          </cell>
          <cell r="AD157" t="e">
            <v>#N/A</v>
          </cell>
          <cell r="AE157">
            <v>0</v>
          </cell>
          <cell r="AF157">
            <v>0</v>
          </cell>
          <cell r="AI157">
            <v>0</v>
          </cell>
          <cell r="AL157">
            <v>0</v>
          </cell>
          <cell r="AW157" t="e">
            <v>#N/A</v>
          </cell>
          <cell r="AX157" t="e">
            <v>#N/A</v>
          </cell>
          <cell r="AY157" t="e">
            <v>#N/A</v>
          </cell>
          <cell r="AZ157" t="e">
            <v>#N/A</v>
          </cell>
          <cell r="BY157" t="e">
            <v>#N/A</v>
          </cell>
          <cell r="BZ157" t="e">
            <v>#N/A</v>
          </cell>
          <cell r="CA157" t="e">
            <v>#N/A</v>
          </cell>
          <cell r="CB157" t="e">
            <v>#N/A</v>
          </cell>
          <cell r="CC157" t="e">
            <v>#N/A</v>
          </cell>
          <cell r="CD157" t="e">
            <v>#N/A</v>
          </cell>
          <cell r="CE157" t="e">
            <v>#N/A</v>
          </cell>
          <cell r="CF157" t="e">
            <v>#N/A</v>
          </cell>
          <cell r="CG157" t="e">
            <v>#N/A</v>
          </cell>
          <cell r="CH157" t="e">
            <v>#N/A</v>
          </cell>
          <cell r="CI157" t="e">
            <v>#N/A</v>
          </cell>
          <cell r="CJ157" t="e">
            <v>#N/A</v>
          </cell>
          <cell r="CK157" t="e">
            <v>#N/A</v>
          </cell>
          <cell r="CL157" t="e">
            <v>#N/A</v>
          </cell>
          <cell r="CM157" t="e">
            <v>#N/A</v>
          </cell>
          <cell r="CN157" t="e">
            <v>#N/A</v>
          </cell>
          <cell r="CO157" t="e">
            <v>#N/A</v>
          </cell>
          <cell r="CP157" t="e">
            <v>#N/A</v>
          </cell>
          <cell r="CQ157" t="e">
            <v>#N/A</v>
          </cell>
          <cell r="CR157" t="e">
            <v>#N/A</v>
          </cell>
          <cell r="CS157" t="e">
            <v>#N/A</v>
          </cell>
          <cell r="CT157" t="e">
            <v>#N/A</v>
          </cell>
          <cell r="CU157" t="e">
            <v>#N/A</v>
          </cell>
          <cell r="CV157" t="e">
            <v>#N/A</v>
          </cell>
          <cell r="DR157" t="str">
            <v>Pablo Jose Do Faial Freitas</v>
          </cell>
          <cell r="DS157" t="str">
            <v>Arturo Alejandro Urcid Saldaña F-450733</v>
          </cell>
          <cell r="DT157" t="str">
            <v>José Guadalupe López Hernández F-242353</v>
          </cell>
          <cell r="DU157">
            <v>0</v>
          </cell>
          <cell r="DV157" t="str">
            <v>Pablo Jose Do Faial Freitas</v>
          </cell>
          <cell r="DW157" t="str">
            <v>Arturo Alejandro Urcid Saldaña F-450841</v>
          </cell>
          <cell r="DX157" t="str">
            <v>José Guadalupe López Hernández F-242353</v>
          </cell>
          <cell r="DY157" t="str">
            <v>Pablo Jose Do Faial Freitas</v>
          </cell>
          <cell r="DZ157" t="str">
            <v>Arturo Alejandro Urcid Saldaña F-450733</v>
          </cell>
        </row>
        <row r="158">
          <cell r="A158">
            <v>16</v>
          </cell>
          <cell r="B158" t="str">
            <v>--</v>
          </cell>
          <cell r="C158" t="str">
            <v>--</v>
          </cell>
          <cell r="H158" t="str">
            <v>-</v>
          </cell>
          <cell r="S158" t="str">
            <v>-</v>
          </cell>
          <cell r="W158" t="str">
            <v>P</v>
          </cell>
          <cell r="X158">
            <v>0</v>
          </cell>
          <cell r="Y158" t="e">
            <v>#N/A</v>
          </cell>
          <cell r="Z158" t="e">
            <v>#N/A</v>
          </cell>
          <cell r="AB158" t="e">
            <v>#N/A</v>
          </cell>
          <cell r="AC158" t="e">
            <v>#N/A</v>
          </cell>
          <cell r="AD158" t="e">
            <v>#N/A</v>
          </cell>
          <cell r="AE158">
            <v>0</v>
          </cell>
          <cell r="AF158">
            <v>0</v>
          </cell>
          <cell r="AI158">
            <v>0</v>
          </cell>
          <cell r="AL158">
            <v>0</v>
          </cell>
          <cell r="AW158" t="e">
            <v>#N/A</v>
          </cell>
          <cell r="AX158" t="e">
            <v>#N/A</v>
          </cell>
          <cell r="AY158" t="e">
            <v>#N/A</v>
          </cell>
          <cell r="AZ158" t="e">
            <v>#N/A</v>
          </cell>
          <cell r="BY158" t="e">
            <v>#N/A</v>
          </cell>
          <cell r="BZ158" t="e">
            <v>#N/A</v>
          </cell>
          <cell r="CA158" t="e">
            <v>#N/A</v>
          </cell>
          <cell r="CB158" t="e">
            <v>#N/A</v>
          </cell>
          <cell r="CC158" t="e">
            <v>#N/A</v>
          </cell>
          <cell r="CD158" t="e">
            <v>#N/A</v>
          </cell>
          <cell r="CE158" t="e">
            <v>#N/A</v>
          </cell>
          <cell r="CF158" t="e">
            <v>#N/A</v>
          </cell>
          <cell r="CG158" t="e">
            <v>#N/A</v>
          </cell>
          <cell r="CH158" t="e">
            <v>#N/A</v>
          </cell>
          <cell r="CI158" t="e">
            <v>#N/A</v>
          </cell>
          <cell r="CJ158" t="e">
            <v>#N/A</v>
          </cell>
          <cell r="CK158" t="e">
            <v>#N/A</v>
          </cell>
          <cell r="CL158" t="e">
            <v>#N/A</v>
          </cell>
          <cell r="CM158" t="e">
            <v>#N/A</v>
          </cell>
          <cell r="CN158" t="e">
            <v>#N/A</v>
          </cell>
          <cell r="CO158" t="e">
            <v>#N/A</v>
          </cell>
          <cell r="CP158" t="e">
            <v>#N/A</v>
          </cell>
          <cell r="CQ158" t="e">
            <v>#N/A</v>
          </cell>
          <cell r="CR158" t="e">
            <v>#N/A</v>
          </cell>
          <cell r="CS158" t="e">
            <v>#N/A</v>
          </cell>
          <cell r="CT158" t="e">
            <v>#N/A</v>
          </cell>
          <cell r="CU158" t="e">
            <v>#N/A</v>
          </cell>
          <cell r="CV158" t="e">
            <v>#N/A</v>
          </cell>
          <cell r="DR158" t="str">
            <v>Pablo Jose Do Faial Freitas</v>
          </cell>
          <cell r="DS158" t="str">
            <v>Arturo Alejandro Urcid Saldaña F-450733</v>
          </cell>
          <cell r="DT158" t="str">
            <v>José Guadalupe López Hernández F-242353</v>
          </cell>
          <cell r="DU158">
            <v>0</v>
          </cell>
          <cell r="DV158" t="str">
            <v>Pablo Jose Do Faial Freitas</v>
          </cell>
          <cell r="DW158" t="str">
            <v>Arturo Alejandro Urcid Saldaña F-450842</v>
          </cell>
          <cell r="DX158" t="str">
            <v>José Guadalupe López Hernández F-242353</v>
          </cell>
          <cell r="DY158" t="str">
            <v>Pablo Jose Do Faial Freitas</v>
          </cell>
          <cell r="DZ158" t="str">
            <v>Arturo Alejandro Urcid Saldaña F-450733</v>
          </cell>
        </row>
        <row r="159">
          <cell r="A159">
            <v>17</v>
          </cell>
          <cell r="B159" t="str">
            <v>--</v>
          </cell>
          <cell r="C159" t="str">
            <v>--</v>
          </cell>
          <cell r="H159" t="str">
            <v>-</v>
          </cell>
          <cell r="S159" t="str">
            <v>-</v>
          </cell>
          <cell r="W159" t="str">
            <v>P</v>
          </cell>
          <cell r="X159">
            <v>0</v>
          </cell>
          <cell r="Y159" t="e">
            <v>#N/A</v>
          </cell>
          <cell r="Z159" t="e">
            <v>#N/A</v>
          </cell>
          <cell r="AB159" t="e">
            <v>#N/A</v>
          </cell>
          <cell r="AC159" t="e">
            <v>#N/A</v>
          </cell>
          <cell r="AD159" t="e">
            <v>#N/A</v>
          </cell>
          <cell r="AE159">
            <v>0</v>
          </cell>
          <cell r="AF159">
            <v>0</v>
          </cell>
          <cell r="AI159">
            <v>0</v>
          </cell>
          <cell r="AL159">
            <v>0</v>
          </cell>
          <cell r="AW159" t="e">
            <v>#N/A</v>
          </cell>
          <cell r="AX159" t="e">
            <v>#N/A</v>
          </cell>
          <cell r="AY159" t="e">
            <v>#N/A</v>
          </cell>
          <cell r="AZ159" t="e">
            <v>#N/A</v>
          </cell>
          <cell r="BY159" t="e">
            <v>#N/A</v>
          </cell>
          <cell r="BZ159" t="e">
            <v>#N/A</v>
          </cell>
          <cell r="CA159" t="e">
            <v>#N/A</v>
          </cell>
          <cell r="CB159" t="e">
            <v>#N/A</v>
          </cell>
          <cell r="CC159" t="e">
            <v>#N/A</v>
          </cell>
          <cell r="CD159" t="e">
            <v>#N/A</v>
          </cell>
          <cell r="CE159" t="e">
            <v>#N/A</v>
          </cell>
          <cell r="CF159" t="e">
            <v>#N/A</v>
          </cell>
          <cell r="CG159" t="e">
            <v>#N/A</v>
          </cell>
          <cell r="CH159" t="e">
            <v>#N/A</v>
          </cell>
          <cell r="CI159" t="e">
            <v>#N/A</v>
          </cell>
          <cell r="CJ159" t="e">
            <v>#N/A</v>
          </cell>
          <cell r="CK159" t="e">
            <v>#N/A</v>
          </cell>
          <cell r="CL159" t="e">
            <v>#N/A</v>
          </cell>
          <cell r="CM159" t="e">
            <v>#N/A</v>
          </cell>
          <cell r="CN159" t="e">
            <v>#N/A</v>
          </cell>
          <cell r="CO159" t="e">
            <v>#N/A</v>
          </cell>
          <cell r="CP159" t="e">
            <v>#N/A</v>
          </cell>
          <cell r="CQ159" t="e">
            <v>#N/A</v>
          </cell>
          <cell r="CR159" t="e">
            <v>#N/A</v>
          </cell>
          <cell r="CS159" t="e">
            <v>#N/A</v>
          </cell>
          <cell r="CT159" t="e">
            <v>#N/A</v>
          </cell>
          <cell r="CU159" t="e">
            <v>#N/A</v>
          </cell>
          <cell r="CV159" t="e">
            <v>#N/A</v>
          </cell>
          <cell r="DR159" t="str">
            <v>Pablo Jose Do Faial Freitas</v>
          </cell>
          <cell r="DS159" t="str">
            <v>Arturo Alejandro Urcid Saldaña F-450733</v>
          </cell>
          <cell r="DT159" t="str">
            <v>José Guadalupe López Hernández F-242353</v>
          </cell>
          <cell r="DU159">
            <v>0</v>
          </cell>
          <cell r="DV159" t="str">
            <v>Pablo Jose Do Faial Freitas</v>
          </cell>
          <cell r="DW159" t="str">
            <v>Arturo Alejandro Urcid Saldaña F-450843</v>
          </cell>
          <cell r="DX159" t="str">
            <v>José Guadalupe López Hernández F-242353</v>
          </cell>
          <cell r="DY159" t="str">
            <v>Pablo Jose Do Faial Freitas</v>
          </cell>
          <cell r="DZ159" t="str">
            <v>Arturo Alejandro Urcid Saldaña F-450733</v>
          </cell>
        </row>
        <row r="160">
          <cell r="A160">
            <v>18</v>
          </cell>
          <cell r="B160" t="str">
            <v>--</v>
          </cell>
          <cell r="C160" t="str">
            <v>--</v>
          </cell>
          <cell r="H160" t="str">
            <v>-</v>
          </cell>
          <cell r="S160" t="str">
            <v>-</v>
          </cell>
          <cell r="W160" t="str">
            <v>P</v>
          </cell>
          <cell r="X160">
            <v>0</v>
          </cell>
          <cell r="Y160" t="e">
            <v>#N/A</v>
          </cell>
          <cell r="Z160" t="e">
            <v>#N/A</v>
          </cell>
          <cell r="AB160" t="e">
            <v>#N/A</v>
          </cell>
          <cell r="AC160" t="e">
            <v>#N/A</v>
          </cell>
          <cell r="AD160" t="e">
            <v>#N/A</v>
          </cell>
          <cell r="AE160">
            <v>0</v>
          </cell>
          <cell r="AF160">
            <v>0</v>
          </cell>
          <cell r="AI160">
            <v>0</v>
          </cell>
          <cell r="AL160">
            <v>0</v>
          </cell>
          <cell r="AW160" t="e">
            <v>#N/A</v>
          </cell>
          <cell r="AX160" t="e">
            <v>#N/A</v>
          </cell>
          <cell r="AY160" t="e">
            <v>#N/A</v>
          </cell>
          <cell r="AZ160" t="e">
            <v>#N/A</v>
          </cell>
          <cell r="BY160" t="e">
            <v>#N/A</v>
          </cell>
          <cell r="BZ160" t="e">
            <v>#N/A</v>
          </cell>
          <cell r="CA160" t="e">
            <v>#N/A</v>
          </cell>
          <cell r="CB160" t="e">
            <v>#N/A</v>
          </cell>
          <cell r="CC160" t="e">
            <v>#N/A</v>
          </cell>
          <cell r="CD160" t="e">
            <v>#N/A</v>
          </cell>
          <cell r="CE160" t="e">
            <v>#N/A</v>
          </cell>
          <cell r="CF160" t="e">
            <v>#N/A</v>
          </cell>
          <cell r="CG160" t="e">
            <v>#N/A</v>
          </cell>
          <cell r="CH160" t="e">
            <v>#N/A</v>
          </cell>
          <cell r="CI160" t="e">
            <v>#N/A</v>
          </cell>
          <cell r="CJ160" t="e">
            <v>#N/A</v>
          </cell>
          <cell r="CK160" t="e">
            <v>#N/A</v>
          </cell>
          <cell r="CL160" t="e">
            <v>#N/A</v>
          </cell>
          <cell r="CM160" t="e">
            <v>#N/A</v>
          </cell>
          <cell r="CN160" t="e">
            <v>#N/A</v>
          </cell>
          <cell r="CO160" t="e">
            <v>#N/A</v>
          </cell>
          <cell r="CP160" t="e">
            <v>#N/A</v>
          </cell>
          <cell r="CQ160" t="e">
            <v>#N/A</v>
          </cell>
          <cell r="CR160" t="e">
            <v>#N/A</v>
          </cell>
          <cell r="CS160" t="e">
            <v>#N/A</v>
          </cell>
          <cell r="CT160" t="e">
            <v>#N/A</v>
          </cell>
          <cell r="CU160" t="e">
            <v>#N/A</v>
          </cell>
          <cell r="CV160" t="e">
            <v>#N/A</v>
          </cell>
          <cell r="DR160" t="str">
            <v>Pablo Jose Do Faial Freitas</v>
          </cell>
          <cell r="DS160" t="str">
            <v>Arturo Alejandro Urcid Saldaña F-450733</v>
          </cell>
          <cell r="DT160" t="str">
            <v>José Guadalupe López Hernández F-242353</v>
          </cell>
          <cell r="DU160">
            <v>0</v>
          </cell>
          <cell r="DV160" t="str">
            <v>Pablo Jose Do Faial Freitas</v>
          </cell>
          <cell r="DW160" t="str">
            <v>Arturo Alejandro Urcid Saldaña F-450844</v>
          </cell>
          <cell r="DX160" t="str">
            <v>José Guadalupe López Hernández F-242353</v>
          </cell>
          <cell r="DY160" t="str">
            <v>Pablo Jose Do Faial Freitas</v>
          </cell>
          <cell r="DZ160" t="str">
            <v>Arturo Alejandro Urcid Saldaña F-450733</v>
          </cell>
        </row>
        <row r="161">
          <cell r="A161">
            <v>19</v>
          </cell>
          <cell r="B161" t="str">
            <v>--</v>
          </cell>
          <cell r="C161" t="str">
            <v>--</v>
          </cell>
          <cell r="H161" t="str">
            <v>-</v>
          </cell>
          <cell r="S161" t="str">
            <v>-</v>
          </cell>
          <cell r="W161" t="str">
            <v>P</v>
          </cell>
          <cell r="X161">
            <v>0</v>
          </cell>
          <cell r="Y161" t="e">
            <v>#N/A</v>
          </cell>
          <cell r="Z161" t="e">
            <v>#N/A</v>
          </cell>
          <cell r="AB161" t="e">
            <v>#N/A</v>
          </cell>
          <cell r="AC161" t="e">
            <v>#N/A</v>
          </cell>
          <cell r="AD161" t="e">
            <v>#N/A</v>
          </cell>
          <cell r="AE161">
            <v>0</v>
          </cell>
          <cell r="AF161">
            <v>0</v>
          </cell>
          <cell r="AI161">
            <v>0</v>
          </cell>
          <cell r="AL161">
            <v>0</v>
          </cell>
          <cell r="AW161" t="e">
            <v>#N/A</v>
          </cell>
          <cell r="AX161" t="e">
            <v>#N/A</v>
          </cell>
          <cell r="AY161" t="e">
            <v>#N/A</v>
          </cell>
          <cell r="AZ161" t="e">
            <v>#N/A</v>
          </cell>
          <cell r="BY161" t="e">
            <v>#N/A</v>
          </cell>
          <cell r="BZ161" t="e">
            <v>#N/A</v>
          </cell>
          <cell r="CA161" t="e">
            <v>#N/A</v>
          </cell>
          <cell r="CB161" t="e">
            <v>#N/A</v>
          </cell>
          <cell r="CC161" t="e">
            <v>#N/A</v>
          </cell>
          <cell r="CD161" t="e">
            <v>#N/A</v>
          </cell>
          <cell r="CE161" t="e">
            <v>#N/A</v>
          </cell>
          <cell r="CF161" t="e">
            <v>#N/A</v>
          </cell>
          <cell r="CG161" t="e">
            <v>#N/A</v>
          </cell>
          <cell r="CH161" t="e">
            <v>#N/A</v>
          </cell>
          <cell r="CI161" t="e">
            <v>#N/A</v>
          </cell>
          <cell r="CJ161" t="e">
            <v>#N/A</v>
          </cell>
          <cell r="CK161" t="e">
            <v>#N/A</v>
          </cell>
          <cell r="CL161" t="e">
            <v>#N/A</v>
          </cell>
          <cell r="CM161" t="e">
            <v>#N/A</v>
          </cell>
          <cell r="CN161" t="e">
            <v>#N/A</v>
          </cell>
          <cell r="CO161" t="e">
            <v>#N/A</v>
          </cell>
          <cell r="CP161" t="e">
            <v>#N/A</v>
          </cell>
          <cell r="CQ161" t="e">
            <v>#N/A</v>
          </cell>
          <cell r="CR161" t="e">
            <v>#N/A</v>
          </cell>
          <cell r="CS161" t="e">
            <v>#N/A</v>
          </cell>
          <cell r="CT161" t="e">
            <v>#N/A</v>
          </cell>
          <cell r="CU161" t="e">
            <v>#N/A</v>
          </cell>
          <cell r="CV161" t="e">
            <v>#N/A</v>
          </cell>
          <cell r="DR161" t="str">
            <v>Pablo Jose Do Faial Freitas</v>
          </cell>
          <cell r="DS161" t="str">
            <v>Arturo Alejandro Urcid Saldaña F-450733</v>
          </cell>
          <cell r="DT161" t="str">
            <v>José Guadalupe López Hernández F-242353</v>
          </cell>
          <cell r="DU161">
            <v>0</v>
          </cell>
          <cell r="DV161" t="str">
            <v>Pablo Jose Do Faial Freitas</v>
          </cell>
          <cell r="DW161" t="str">
            <v>Arturo Alejandro Urcid Saldaña F-450845</v>
          </cell>
          <cell r="DX161" t="str">
            <v>José Guadalupe López Hernández F-242353</v>
          </cell>
          <cell r="DY161" t="str">
            <v>Pablo Jose Do Faial Freitas</v>
          </cell>
          <cell r="DZ161" t="str">
            <v>Arturo Alejandro Urcid Saldaña F-450733</v>
          </cell>
        </row>
        <row r="162">
          <cell r="A162">
            <v>20</v>
          </cell>
          <cell r="B162" t="str">
            <v>--</v>
          </cell>
          <cell r="C162" t="str">
            <v>--</v>
          </cell>
          <cell r="H162" t="str">
            <v>-</v>
          </cell>
          <cell r="S162" t="str">
            <v>-</v>
          </cell>
          <cell r="W162" t="str">
            <v>P</v>
          </cell>
          <cell r="X162">
            <v>0</v>
          </cell>
          <cell r="Y162" t="e">
            <v>#N/A</v>
          </cell>
          <cell r="Z162" t="e">
            <v>#N/A</v>
          </cell>
          <cell r="AB162" t="e">
            <v>#N/A</v>
          </cell>
          <cell r="AC162" t="e">
            <v>#N/A</v>
          </cell>
          <cell r="AD162" t="e">
            <v>#N/A</v>
          </cell>
          <cell r="AE162">
            <v>0</v>
          </cell>
          <cell r="AF162">
            <v>0</v>
          </cell>
          <cell r="AI162">
            <v>0</v>
          </cell>
          <cell r="AL162">
            <v>0</v>
          </cell>
          <cell r="AW162" t="e">
            <v>#N/A</v>
          </cell>
          <cell r="AX162" t="e">
            <v>#N/A</v>
          </cell>
          <cell r="AY162" t="e">
            <v>#N/A</v>
          </cell>
          <cell r="AZ162" t="e">
            <v>#N/A</v>
          </cell>
          <cell r="BY162" t="e">
            <v>#N/A</v>
          </cell>
          <cell r="BZ162" t="e">
            <v>#N/A</v>
          </cell>
          <cell r="CA162" t="e">
            <v>#N/A</v>
          </cell>
          <cell r="CB162" t="e">
            <v>#N/A</v>
          </cell>
          <cell r="CC162" t="e">
            <v>#N/A</v>
          </cell>
          <cell r="CD162" t="e">
            <v>#N/A</v>
          </cell>
          <cell r="CE162" t="e">
            <v>#N/A</v>
          </cell>
          <cell r="CF162" t="e">
            <v>#N/A</v>
          </cell>
          <cell r="CG162" t="e">
            <v>#N/A</v>
          </cell>
          <cell r="CH162" t="e">
            <v>#N/A</v>
          </cell>
          <cell r="CI162" t="e">
            <v>#N/A</v>
          </cell>
          <cell r="CJ162" t="e">
            <v>#N/A</v>
          </cell>
          <cell r="CK162" t="e">
            <v>#N/A</v>
          </cell>
          <cell r="CL162" t="e">
            <v>#N/A</v>
          </cell>
          <cell r="CM162" t="e">
            <v>#N/A</v>
          </cell>
          <cell r="CN162" t="e">
            <v>#N/A</v>
          </cell>
          <cell r="CO162" t="e">
            <v>#N/A</v>
          </cell>
          <cell r="CP162" t="e">
            <v>#N/A</v>
          </cell>
          <cell r="CQ162" t="e">
            <v>#N/A</v>
          </cell>
          <cell r="CR162" t="e">
            <v>#N/A</v>
          </cell>
          <cell r="CS162" t="e">
            <v>#N/A</v>
          </cell>
          <cell r="CT162" t="e">
            <v>#N/A</v>
          </cell>
          <cell r="CU162" t="e">
            <v>#N/A</v>
          </cell>
          <cell r="CV162" t="e">
            <v>#N/A</v>
          </cell>
          <cell r="DR162" t="str">
            <v>Pablo Jose Do Faial Freitas</v>
          </cell>
          <cell r="DS162" t="str">
            <v>Arturo Alejandro Urcid Saldaña F-450733</v>
          </cell>
          <cell r="DT162" t="str">
            <v>José Guadalupe López Hernández F-242353</v>
          </cell>
          <cell r="DU162">
            <v>0</v>
          </cell>
          <cell r="DV162" t="str">
            <v>Pablo Jose Do Faial Freitas</v>
          </cell>
          <cell r="DW162" t="str">
            <v>Arturo Alejandro Urcid Saldaña F-450846</v>
          </cell>
          <cell r="DX162" t="str">
            <v>José Guadalupe López Hernández F-242353</v>
          </cell>
          <cell r="DY162" t="str">
            <v>Pablo Jose Do Faial Freitas</v>
          </cell>
          <cell r="DZ162" t="str">
            <v>Arturo Alejandro Urcid Saldaña F-450733</v>
          </cell>
        </row>
        <row r="163">
          <cell r="A163">
            <v>21</v>
          </cell>
          <cell r="B163" t="str">
            <v>--</v>
          </cell>
          <cell r="C163" t="str">
            <v>--</v>
          </cell>
          <cell r="H163" t="str">
            <v>-</v>
          </cell>
          <cell r="S163" t="str">
            <v>-</v>
          </cell>
          <cell r="W163" t="str">
            <v>P</v>
          </cell>
          <cell r="X163">
            <v>0</v>
          </cell>
          <cell r="Y163" t="e">
            <v>#N/A</v>
          </cell>
          <cell r="Z163" t="e">
            <v>#N/A</v>
          </cell>
          <cell r="AB163" t="e">
            <v>#N/A</v>
          </cell>
          <cell r="AC163" t="e">
            <v>#N/A</v>
          </cell>
          <cell r="AD163" t="e">
            <v>#N/A</v>
          </cell>
          <cell r="AE163">
            <v>0</v>
          </cell>
          <cell r="AF163">
            <v>0</v>
          </cell>
          <cell r="AI163">
            <v>0</v>
          </cell>
          <cell r="AL163">
            <v>0</v>
          </cell>
          <cell r="AW163" t="e">
            <v>#N/A</v>
          </cell>
          <cell r="AX163" t="e">
            <v>#N/A</v>
          </cell>
          <cell r="AY163" t="e">
            <v>#N/A</v>
          </cell>
          <cell r="AZ163" t="e">
            <v>#N/A</v>
          </cell>
          <cell r="BY163" t="e">
            <v>#N/A</v>
          </cell>
          <cell r="BZ163" t="e">
            <v>#N/A</v>
          </cell>
          <cell r="CA163" t="e">
            <v>#N/A</v>
          </cell>
          <cell r="CB163" t="e">
            <v>#N/A</v>
          </cell>
          <cell r="CC163" t="e">
            <v>#N/A</v>
          </cell>
          <cell r="CD163" t="e">
            <v>#N/A</v>
          </cell>
          <cell r="CE163" t="e">
            <v>#N/A</v>
          </cell>
          <cell r="CF163" t="e">
            <v>#N/A</v>
          </cell>
          <cell r="CG163" t="e">
            <v>#N/A</v>
          </cell>
          <cell r="CH163" t="e">
            <v>#N/A</v>
          </cell>
          <cell r="CI163" t="e">
            <v>#N/A</v>
          </cell>
          <cell r="CJ163" t="e">
            <v>#N/A</v>
          </cell>
          <cell r="CK163" t="e">
            <v>#N/A</v>
          </cell>
          <cell r="CL163" t="e">
            <v>#N/A</v>
          </cell>
          <cell r="CM163" t="e">
            <v>#N/A</v>
          </cell>
          <cell r="CN163" t="e">
            <v>#N/A</v>
          </cell>
          <cell r="CO163" t="e">
            <v>#N/A</v>
          </cell>
          <cell r="CP163" t="e">
            <v>#N/A</v>
          </cell>
          <cell r="CQ163" t="e">
            <v>#N/A</v>
          </cell>
          <cell r="CR163" t="e">
            <v>#N/A</v>
          </cell>
          <cell r="CS163" t="e">
            <v>#N/A</v>
          </cell>
          <cell r="CT163" t="e">
            <v>#N/A</v>
          </cell>
          <cell r="CU163" t="e">
            <v>#N/A</v>
          </cell>
          <cell r="CV163" t="e">
            <v>#N/A</v>
          </cell>
          <cell r="DR163" t="str">
            <v>Pablo Jose Do Faial Freitas</v>
          </cell>
          <cell r="DS163" t="str">
            <v>Arturo Alejandro Urcid Saldaña F-450733</v>
          </cell>
          <cell r="DT163" t="str">
            <v>José Guadalupe López Hernández F-242353</v>
          </cell>
          <cell r="DU163">
            <v>0</v>
          </cell>
          <cell r="DV163" t="str">
            <v>Pablo Jose Do Faial Freitas</v>
          </cell>
          <cell r="DW163" t="str">
            <v>Arturo Alejandro Urcid Saldaña F-450847</v>
          </cell>
          <cell r="DX163" t="str">
            <v>José Guadalupe López Hernández F-242353</v>
          </cell>
          <cell r="DY163" t="str">
            <v>Pablo Jose Do Faial Freitas</v>
          </cell>
          <cell r="DZ163" t="str">
            <v>Arturo Alejandro Urcid Saldaña F-450733</v>
          </cell>
        </row>
        <row r="164">
          <cell r="A164">
            <v>22</v>
          </cell>
          <cell r="B164" t="str">
            <v>--</v>
          </cell>
          <cell r="C164" t="str">
            <v>--</v>
          </cell>
          <cell r="H164" t="str">
            <v>-</v>
          </cell>
          <cell r="S164" t="str">
            <v>-</v>
          </cell>
          <cell r="W164" t="str">
            <v>P</v>
          </cell>
          <cell r="X164">
            <v>0</v>
          </cell>
          <cell r="Y164" t="e">
            <v>#N/A</v>
          </cell>
          <cell r="Z164" t="e">
            <v>#N/A</v>
          </cell>
          <cell r="AB164" t="e">
            <v>#N/A</v>
          </cell>
          <cell r="AC164" t="e">
            <v>#N/A</v>
          </cell>
          <cell r="AD164" t="e">
            <v>#N/A</v>
          </cell>
          <cell r="AE164">
            <v>0</v>
          </cell>
          <cell r="AF164">
            <v>0</v>
          </cell>
          <cell r="AI164">
            <v>0</v>
          </cell>
          <cell r="AL164">
            <v>0</v>
          </cell>
          <cell r="AW164" t="e">
            <v>#N/A</v>
          </cell>
          <cell r="AX164" t="e">
            <v>#N/A</v>
          </cell>
          <cell r="AY164" t="e">
            <v>#N/A</v>
          </cell>
          <cell r="AZ164" t="e">
            <v>#N/A</v>
          </cell>
          <cell r="BY164" t="e">
            <v>#N/A</v>
          </cell>
          <cell r="BZ164" t="e">
            <v>#N/A</v>
          </cell>
          <cell r="CA164" t="e">
            <v>#N/A</v>
          </cell>
          <cell r="CB164" t="e">
            <v>#N/A</v>
          </cell>
          <cell r="CC164" t="e">
            <v>#N/A</v>
          </cell>
          <cell r="CD164" t="e">
            <v>#N/A</v>
          </cell>
          <cell r="CE164" t="e">
            <v>#N/A</v>
          </cell>
          <cell r="CF164" t="e">
            <v>#N/A</v>
          </cell>
          <cell r="CG164" t="e">
            <v>#N/A</v>
          </cell>
          <cell r="CH164" t="e">
            <v>#N/A</v>
          </cell>
          <cell r="CI164" t="e">
            <v>#N/A</v>
          </cell>
          <cell r="CJ164" t="e">
            <v>#N/A</v>
          </cell>
          <cell r="CK164" t="e">
            <v>#N/A</v>
          </cell>
          <cell r="CL164" t="e">
            <v>#N/A</v>
          </cell>
          <cell r="CM164" t="e">
            <v>#N/A</v>
          </cell>
          <cell r="CN164" t="e">
            <v>#N/A</v>
          </cell>
          <cell r="CO164" t="e">
            <v>#N/A</v>
          </cell>
          <cell r="CP164" t="e">
            <v>#N/A</v>
          </cell>
          <cell r="CQ164" t="e">
            <v>#N/A</v>
          </cell>
          <cell r="CR164" t="e">
            <v>#N/A</v>
          </cell>
          <cell r="CS164" t="e">
            <v>#N/A</v>
          </cell>
          <cell r="CT164" t="e">
            <v>#N/A</v>
          </cell>
          <cell r="CU164" t="e">
            <v>#N/A</v>
          </cell>
          <cell r="CV164" t="e">
            <v>#N/A</v>
          </cell>
          <cell r="DR164" t="str">
            <v>Pablo Jose Do Faial Freitas</v>
          </cell>
          <cell r="DS164" t="str">
            <v>Arturo Alejandro Urcid Saldaña F-450733</v>
          </cell>
          <cell r="DT164" t="str">
            <v>José Guadalupe López Hernández F-242353</v>
          </cell>
          <cell r="DU164">
            <v>0</v>
          </cell>
          <cell r="DV164" t="str">
            <v>Pablo Jose Do Faial Freitas</v>
          </cell>
          <cell r="DW164" t="str">
            <v>Arturo Alejandro Urcid Saldaña F-450848</v>
          </cell>
          <cell r="DX164" t="str">
            <v>José Guadalupe López Hernández F-242353</v>
          </cell>
          <cell r="DY164" t="str">
            <v>Pablo Jose Do Faial Freitas</v>
          </cell>
          <cell r="DZ164" t="str">
            <v>Arturo Alejandro Urcid Saldaña F-450733</v>
          </cell>
        </row>
        <row r="165">
          <cell r="A165">
            <v>23</v>
          </cell>
          <cell r="B165" t="str">
            <v>--</v>
          </cell>
          <cell r="C165" t="str">
            <v>--</v>
          </cell>
          <cell r="H165" t="str">
            <v>-</v>
          </cell>
          <cell r="S165" t="str">
            <v>-</v>
          </cell>
          <cell r="W165" t="str">
            <v>P</v>
          </cell>
          <cell r="X165">
            <v>0</v>
          </cell>
          <cell r="Y165" t="e">
            <v>#N/A</v>
          </cell>
          <cell r="Z165" t="e">
            <v>#N/A</v>
          </cell>
          <cell r="AB165" t="e">
            <v>#N/A</v>
          </cell>
          <cell r="AC165" t="e">
            <v>#N/A</v>
          </cell>
          <cell r="AD165" t="e">
            <v>#N/A</v>
          </cell>
          <cell r="AE165">
            <v>0</v>
          </cell>
          <cell r="AF165">
            <v>0</v>
          </cell>
          <cell r="AI165">
            <v>0</v>
          </cell>
          <cell r="AL165">
            <v>0</v>
          </cell>
          <cell r="AW165" t="e">
            <v>#N/A</v>
          </cell>
          <cell r="AX165" t="e">
            <v>#N/A</v>
          </cell>
          <cell r="AY165" t="e">
            <v>#N/A</v>
          </cell>
          <cell r="AZ165" t="e">
            <v>#N/A</v>
          </cell>
          <cell r="BY165" t="e">
            <v>#N/A</v>
          </cell>
          <cell r="BZ165" t="e">
            <v>#N/A</v>
          </cell>
          <cell r="CA165" t="e">
            <v>#N/A</v>
          </cell>
          <cell r="CB165" t="e">
            <v>#N/A</v>
          </cell>
          <cell r="CC165" t="e">
            <v>#N/A</v>
          </cell>
          <cell r="CD165" t="e">
            <v>#N/A</v>
          </cell>
          <cell r="CE165" t="e">
            <v>#N/A</v>
          </cell>
          <cell r="CF165" t="e">
            <v>#N/A</v>
          </cell>
          <cell r="CG165" t="e">
            <v>#N/A</v>
          </cell>
          <cell r="CH165" t="e">
            <v>#N/A</v>
          </cell>
          <cell r="CI165" t="e">
            <v>#N/A</v>
          </cell>
          <cell r="CJ165" t="e">
            <v>#N/A</v>
          </cell>
          <cell r="CK165" t="e">
            <v>#N/A</v>
          </cell>
          <cell r="CL165" t="e">
            <v>#N/A</v>
          </cell>
          <cell r="CM165" t="e">
            <v>#N/A</v>
          </cell>
          <cell r="CN165" t="e">
            <v>#N/A</v>
          </cell>
          <cell r="CO165" t="e">
            <v>#N/A</v>
          </cell>
          <cell r="CP165" t="e">
            <v>#N/A</v>
          </cell>
          <cell r="CQ165" t="e">
            <v>#N/A</v>
          </cell>
          <cell r="CR165" t="e">
            <v>#N/A</v>
          </cell>
          <cell r="CS165" t="e">
            <v>#N/A</v>
          </cell>
          <cell r="CT165" t="e">
            <v>#N/A</v>
          </cell>
          <cell r="CU165" t="e">
            <v>#N/A</v>
          </cell>
          <cell r="CV165" t="e">
            <v>#N/A</v>
          </cell>
          <cell r="DR165" t="str">
            <v>Pablo Jose Do Faial Freitas</v>
          </cell>
          <cell r="DS165" t="str">
            <v>Arturo Alejandro Urcid Saldaña F-450733</v>
          </cell>
          <cell r="DT165" t="str">
            <v>José Guadalupe López Hernández F-242353</v>
          </cell>
          <cell r="DU165">
            <v>0</v>
          </cell>
          <cell r="DV165" t="str">
            <v>Pablo Jose Do Faial Freitas</v>
          </cell>
          <cell r="DW165" t="str">
            <v>Arturo Alejandro Urcid Saldaña F-450849</v>
          </cell>
          <cell r="DX165" t="str">
            <v>José Guadalupe López Hernández F-242353</v>
          </cell>
          <cell r="DY165" t="str">
            <v>Pablo Jose Do Faial Freitas</v>
          </cell>
          <cell r="DZ165" t="str">
            <v>Arturo Alejandro Urcid Saldaña F-450733</v>
          </cell>
        </row>
        <row r="166">
          <cell r="A166">
            <v>24</v>
          </cell>
          <cell r="B166" t="str">
            <v>--</v>
          </cell>
          <cell r="C166" t="str">
            <v>--</v>
          </cell>
          <cell r="H166" t="str">
            <v>-</v>
          </cell>
          <cell r="S166" t="str">
            <v>-</v>
          </cell>
          <cell r="W166" t="str">
            <v>P</v>
          </cell>
          <cell r="X166">
            <v>0</v>
          </cell>
          <cell r="Y166" t="e">
            <v>#N/A</v>
          </cell>
          <cell r="Z166" t="e">
            <v>#N/A</v>
          </cell>
          <cell r="AB166" t="e">
            <v>#N/A</v>
          </cell>
          <cell r="AC166" t="e">
            <v>#N/A</v>
          </cell>
          <cell r="AD166" t="e">
            <v>#N/A</v>
          </cell>
          <cell r="AE166">
            <v>0</v>
          </cell>
          <cell r="AF166">
            <v>0</v>
          </cell>
          <cell r="AI166">
            <v>0</v>
          </cell>
          <cell r="AL166">
            <v>0</v>
          </cell>
          <cell r="AW166" t="e">
            <v>#N/A</v>
          </cell>
          <cell r="AX166" t="e">
            <v>#N/A</v>
          </cell>
          <cell r="AY166" t="e">
            <v>#N/A</v>
          </cell>
          <cell r="AZ166" t="e">
            <v>#N/A</v>
          </cell>
          <cell r="BY166" t="e">
            <v>#N/A</v>
          </cell>
          <cell r="BZ166" t="e">
            <v>#N/A</v>
          </cell>
          <cell r="CA166" t="e">
            <v>#N/A</v>
          </cell>
          <cell r="CB166" t="e">
            <v>#N/A</v>
          </cell>
          <cell r="CC166" t="e">
            <v>#N/A</v>
          </cell>
          <cell r="CD166" t="e">
            <v>#N/A</v>
          </cell>
          <cell r="CE166" t="e">
            <v>#N/A</v>
          </cell>
          <cell r="CF166" t="e">
            <v>#N/A</v>
          </cell>
          <cell r="CG166" t="e">
            <v>#N/A</v>
          </cell>
          <cell r="CH166" t="e">
            <v>#N/A</v>
          </cell>
          <cell r="CI166" t="e">
            <v>#N/A</v>
          </cell>
          <cell r="CJ166" t="e">
            <v>#N/A</v>
          </cell>
          <cell r="CK166" t="e">
            <v>#N/A</v>
          </cell>
          <cell r="CL166" t="e">
            <v>#N/A</v>
          </cell>
          <cell r="CM166" t="e">
            <v>#N/A</v>
          </cell>
          <cell r="CN166" t="e">
            <v>#N/A</v>
          </cell>
          <cell r="CO166" t="e">
            <v>#N/A</v>
          </cell>
          <cell r="CP166" t="e">
            <v>#N/A</v>
          </cell>
          <cell r="CQ166" t="e">
            <v>#N/A</v>
          </cell>
          <cell r="CR166" t="e">
            <v>#N/A</v>
          </cell>
          <cell r="CS166" t="e">
            <v>#N/A</v>
          </cell>
          <cell r="CT166" t="e">
            <v>#N/A</v>
          </cell>
          <cell r="CU166" t="e">
            <v>#N/A</v>
          </cell>
          <cell r="CV166" t="e">
            <v>#N/A</v>
          </cell>
          <cell r="DR166" t="str">
            <v>Pablo Jose Do Faial Freitas</v>
          </cell>
          <cell r="DS166" t="str">
            <v>Arturo Alejandro Urcid Saldaña F-450733</v>
          </cell>
          <cell r="DT166" t="str">
            <v>José Guadalupe López Hernández F-242353</v>
          </cell>
          <cell r="DU166">
            <v>0</v>
          </cell>
          <cell r="DV166" t="str">
            <v>Pablo Jose Do Faial Freitas</v>
          </cell>
          <cell r="DW166" t="str">
            <v>Arturo Alejandro Urcid Saldaña F-450850</v>
          </cell>
          <cell r="DX166" t="str">
            <v>José Guadalupe López Hernández F-242353</v>
          </cell>
          <cell r="DY166" t="str">
            <v>Pablo Jose Do Faial Freitas</v>
          </cell>
          <cell r="DZ166" t="str">
            <v>Arturo Alejandro Urcid Saldaña F-450733</v>
          </cell>
        </row>
        <row r="167">
          <cell r="A167">
            <v>16</v>
          </cell>
          <cell r="B167" t="str">
            <v>--</v>
          </cell>
          <cell r="C167" t="str">
            <v>--</v>
          </cell>
          <cell r="H167" t="str">
            <v>-</v>
          </cell>
          <cell r="S167" t="str">
            <v>-</v>
          </cell>
          <cell r="W167" t="str">
            <v>P</v>
          </cell>
          <cell r="X167">
            <v>0</v>
          </cell>
          <cell r="Y167" t="e">
            <v>#N/A</v>
          </cell>
          <cell r="Z167" t="e">
            <v>#N/A</v>
          </cell>
          <cell r="AB167" t="e">
            <v>#N/A</v>
          </cell>
          <cell r="AC167" t="e">
            <v>#N/A</v>
          </cell>
          <cell r="AD167" t="e">
            <v>#N/A</v>
          </cell>
          <cell r="AE167">
            <v>0</v>
          </cell>
          <cell r="AF167">
            <v>0</v>
          </cell>
          <cell r="AI167">
            <v>0</v>
          </cell>
          <cell r="AL167">
            <v>0</v>
          </cell>
          <cell r="AW167" t="e">
            <v>#N/A</v>
          </cell>
          <cell r="AX167" t="e">
            <v>#N/A</v>
          </cell>
          <cell r="AY167" t="e">
            <v>#N/A</v>
          </cell>
          <cell r="AZ167" t="e">
            <v>#N/A</v>
          </cell>
          <cell r="BY167" t="e">
            <v>#N/A</v>
          </cell>
          <cell r="BZ167" t="e">
            <v>#N/A</v>
          </cell>
          <cell r="CA167" t="e">
            <v>#N/A</v>
          </cell>
          <cell r="CB167" t="e">
            <v>#N/A</v>
          </cell>
          <cell r="CC167" t="e">
            <v>#N/A</v>
          </cell>
          <cell r="CD167" t="e">
            <v>#N/A</v>
          </cell>
          <cell r="CE167" t="e">
            <v>#N/A</v>
          </cell>
          <cell r="CF167" t="e">
            <v>#N/A</v>
          </cell>
          <cell r="CG167" t="e">
            <v>#N/A</v>
          </cell>
          <cell r="CH167" t="e">
            <v>#N/A</v>
          </cell>
          <cell r="CI167" t="e">
            <v>#N/A</v>
          </cell>
          <cell r="CJ167" t="e">
            <v>#N/A</v>
          </cell>
          <cell r="CK167" t="e">
            <v>#N/A</v>
          </cell>
          <cell r="CL167" t="e">
            <v>#N/A</v>
          </cell>
          <cell r="CM167" t="e">
            <v>#N/A</v>
          </cell>
          <cell r="CN167" t="e">
            <v>#N/A</v>
          </cell>
          <cell r="CO167" t="e">
            <v>#N/A</v>
          </cell>
          <cell r="CP167" t="e">
            <v>#N/A</v>
          </cell>
          <cell r="CQ167" t="e">
            <v>#N/A</v>
          </cell>
          <cell r="CR167" t="e">
            <v>#N/A</v>
          </cell>
          <cell r="CS167" t="e">
            <v>#N/A</v>
          </cell>
          <cell r="CT167" t="e">
            <v>#N/A</v>
          </cell>
          <cell r="CU167" t="e">
            <v>#N/A</v>
          </cell>
          <cell r="CV167" t="e">
            <v>#N/A</v>
          </cell>
          <cell r="DR167" t="str">
            <v>Pablo Jose Do Faial Freitas</v>
          </cell>
          <cell r="DS167" t="str">
            <v>Arturo Alejandro Urcid Saldaña F-450733</v>
          </cell>
          <cell r="DT167" t="str">
            <v>José Guadalupe López Hernández F-242353</v>
          </cell>
          <cell r="DU167">
            <v>0</v>
          </cell>
          <cell r="DV167" t="str">
            <v>Pablo Jose Do Faial Freitas</v>
          </cell>
          <cell r="DW167" t="str">
            <v>Arturo Alejandro Urcid Saldaña F-450851</v>
          </cell>
          <cell r="DX167" t="str">
            <v>José Guadalupe López Hernández F-242353</v>
          </cell>
          <cell r="DY167" t="str">
            <v>Pablo Jose Do Faial Freitas</v>
          </cell>
          <cell r="DZ167" t="str">
            <v>Arturo Alejandro Urcid Saldaña F-450733</v>
          </cell>
        </row>
        <row r="168">
          <cell r="A168">
            <v>17</v>
          </cell>
          <cell r="B168" t="str">
            <v>--</v>
          </cell>
          <cell r="C168" t="str">
            <v>--</v>
          </cell>
          <cell r="H168" t="str">
            <v>-</v>
          </cell>
          <cell r="S168" t="str">
            <v>-</v>
          </cell>
          <cell r="W168" t="str">
            <v>P</v>
          </cell>
          <cell r="X168">
            <v>0</v>
          </cell>
          <cell r="Y168" t="e">
            <v>#N/A</v>
          </cell>
          <cell r="Z168" t="e">
            <v>#N/A</v>
          </cell>
          <cell r="AB168" t="e">
            <v>#N/A</v>
          </cell>
          <cell r="AC168" t="e">
            <v>#N/A</v>
          </cell>
          <cell r="AD168" t="e">
            <v>#N/A</v>
          </cell>
          <cell r="AE168">
            <v>0</v>
          </cell>
          <cell r="AF168">
            <v>0</v>
          </cell>
          <cell r="AI168">
            <v>0</v>
          </cell>
          <cell r="AL168">
            <v>0</v>
          </cell>
          <cell r="AW168" t="e">
            <v>#N/A</v>
          </cell>
          <cell r="AX168" t="e">
            <v>#N/A</v>
          </cell>
          <cell r="AY168" t="e">
            <v>#N/A</v>
          </cell>
          <cell r="AZ168" t="e">
            <v>#N/A</v>
          </cell>
          <cell r="BY168" t="e">
            <v>#N/A</v>
          </cell>
          <cell r="BZ168" t="e">
            <v>#N/A</v>
          </cell>
          <cell r="CA168" t="e">
            <v>#N/A</v>
          </cell>
          <cell r="CB168" t="e">
            <v>#N/A</v>
          </cell>
          <cell r="CC168" t="e">
            <v>#N/A</v>
          </cell>
          <cell r="CD168" t="e">
            <v>#N/A</v>
          </cell>
          <cell r="CE168" t="e">
            <v>#N/A</v>
          </cell>
          <cell r="CF168" t="e">
            <v>#N/A</v>
          </cell>
          <cell r="CG168" t="e">
            <v>#N/A</v>
          </cell>
          <cell r="CH168" t="e">
            <v>#N/A</v>
          </cell>
          <cell r="CI168" t="e">
            <v>#N/A</v>
          </cell>
          <cell r="CJ168" t="e">
            <v>#N/A</v>
          </cell>
          <cell r="CK168" t="e">
            <v>#N/A</v>
          </cell>
          <cell r="CL168" t="e">
            <v>#N/A</v>
          </cell>
          <cell r="CM168" t="e">
            <v>#N/A</v>
          </cell>
          <cell r="CN168" t="e">
            <v>#N/A</v>
          </cell>
          <cell r="CO168" t="e">
            <v>#N/A</v>
          </cell>
          <cell r="CP168" t="e">
            <v>#N/A</v>
          </cell>
          <cell r="CQ168" t="e">
            <v>#N/A</v>
          </cell>
          <cell r="CR168" t="e">
            <v>#N/A</v>
          </cell>
          <cell r="CS168" t="e">
            <v>#N/A</v>
          </cell>
          <cell r="CT168" t="e">
            <v>#N/A</v>
          </cell>
          <cell r="CU168" t="e">
            <v>#N/A</v>
          </cell>
          <cell r="CV168" t="e">
            <v>#N/A</v>
          </cell>
          <cell r="DR168" t="str">
            <v>Pablo Jose Do Faial Freitas</v>
          </cell>
          <cell r="DS168" t="str">
            <v>Arturo Alejandro Urcid Saldaña F-450733</v>
          </cell>
          <cell r="DT168" t="str">
            <v>José Guadalupe López Hernández F-242353</v>
          </cell>
          <cell r="DU168">
            <v>0</v>
          </cell>
          <cell r="DV168" t="str">
            <v>Pablo Jose Do Faial Freitas</v>
          </cell>
          <cell r="DW168" t="str">
            <v>Arturo Alejandro Urcid Saldaña F-450852</v>
          </cell>
          <cell r="DX168" t="str">
            <v>José Guadalupe López Hernández F-242353</v>
          </cell>
          <cell r="DY168" t="str">
            <v>Pablo Jose Do Faial Freitas</v>
          </cell>
          <cell r="DZ168" t="str">
            <v>Arturo Alejandro Urcid Saldaña F-450733</v>
          </cell>
        </row>
        <row r="169">
          <cell r="A169">
            <v>18</v>
          </cell>
          <cell r="B169" t="str">
            <v>--</v>
          </cell>
          <cell r="C169" t="str">
            <v>--</v>
          </cell>
          <cell r="H169" t="str">
            <v>-</v>
          </cell>
          <cell r="S169" t="str">
            <v>-</v>
          </cell>
          <cell r="W169" t="str">
            <v>P</v>
          </cell>
          <cell r="X169">
            <v>0</v>
          </cell>
          <cell r="Y169" t="e">
            <v>#N/A</v>
          </cell>
          <cell r="Z169" t="e">
            <v>#N/A</v>
          </cell>
          <cell r="AB169" t="e">
            <v>#N/A</v>
          </cell>
          <cell r="AC169" t="e">
            <v>#N/A</v>
          </cell>
          <cell r="AD169" t="e">
            <v>#N/A</v>
          </cell>
          <cell r="AE169">
            <v>0</v>
          </cell>
          <cell r="AF169">
            <v>0</v>
          </cell>
          <cell r="AI169">
            <v>0</v>
          </cell>
          <cell r="AL169">
            <v>0</v>
          </cell>
          <cell r="AW169" t="e">
            <v>#N/A</v>
          </cell>
          <cell r="AX169" t="e">
            <v>#N/A</v>
          </cell>
          <cell r="AY169" t="e">
            <v>#N/A</v>
          </cell>
          <cell r="AZ169" t="e">
            <v>#N/A</v>
          </cell>
          <cell r="BY169" t="e">
            <v>#N/A</v>
          </cell>
          <cell r="BZ169" t="e">
            <v>#N/A</v>
          </cell>
          <cell r="CA169" t="e">
            <v>#N/A</v>
          </cell>
          <cell r="CB169" t="e">
            <v>#N/A</v>
          </cell>
          <cell r="CC169" t="e">
            <v>#N/A</v>
          </cell>
          <cell r="CD169" t="e">
            <v>#N/A</v>
          </cell>
          <cell r="CE169" t="e">
            <v>#N/A</v>
          </cell>
          <cell r="CF169" t="e">
            <v>#N/A</v>
          </cell>
          <cell r="CG169" t="e">
            <v>#N/A</v>
          </cell>
          <cell r="CH169" t="e">
            <v>#N/A</v>
          </cell>
          <cell r="CI169" t="e">
            <v>#N/A</v>
          </cell>
          <cell r="CJ169" t="e">
            <v>#N/A</v>
          </cell>
          <cell r="CK169" t="e">
            <v>#N/A</v>
          </cell>
          <cell r="CL169" t="e">
            <v>#N/A</v>
          </cell>
          <cell r="CM169" t="e">
            <v>#N/A</v>
          </cell>
          <cell r="CN169" t="e">
            <v>#N/A</v>
          </cell>
          <cell r="CO169" t="e">
            <v>#N/A</v>
          </cell>
          <cell r="CP169" t="e">
            <v>#N/A</v>
          </cell>
          <cell r="CQ169" t="e">
            <v>#N/A</v>
          </cell>
          <cell r="CR169" t="e">
            <v>#N/A</v>
          </cell>
          <cell r="CS169" t="e">
            <v>#N/A</v>
          </cell>
          <cell r="CT169" t="e">
            <v>#N/A</v>
          </cell>
          <cell r="CU169" t="e">
            <v>#N/A</v>
          </cell>
          <cell r="CV169" t="e">
            <v>#N/A</v>
          </cell>
          <cell r="DR169" t="str">
            <v>Pablo Jose Do Faial Freitas</v>
          </cell>
          <cell r="DS169" t="str">
            <v>Arturo Alejandro Urcid Saldaña F-450733</v>
          </cell>
          <cell r="DT169" t="str">
            <v>José Guadalupe López Hernández F-242353</v>
          </cell>
          <cell r="DU169">
            <v>0</v>
          </cell>
          <cell r="DV169" t="str">
            <v>Pablo Jose Do Faial Freitas</v>
          </cell>
          <cell r="DW169" t="str">
            <v>Arturo Alejandro Urcid Saldaña F-450853</v>
          </cell>
          <cell r="DX169" t="str">
            <v>José Guadalupe López Hernández F-242353</v>
          </cell>
          <cell r="DY169" t="str">
            <v>Pablo Jose Do Faial Freitas</v>
          </cell>
          <cell r="DZ169" t="str">
            <v>Arturo Alejandro Urcid Saldaña F-450733</v>
          </cell>
        </row>
        <row r="170">
          <cell r="A170">
            <v>19</v>
          </cell>
          <cell r="B170" t="str">
            <v>--</v>
          </cell>
          <cell r="C170" t="str">
            <v>--</v>
          </cell>
          <cell r="H170" t="str">
            <v>-</v>
          </cell>
          <cell r="S170" t="str">
            <v>-</v>
          </cell>
          <cell r="W170" t="str">
            <v>P</v>
          </cell>
          <cell r="X170">
            <v>0</v>
          </cell>
          <cell r="Y170" t="e">
            <v>#N/A</v>
          </cell>
          <cell r="Z170" t="e">
            <v>#N/A</v>
          </cell>
          <cell r="AB170" t="e">
            <v>#N/A</v>
          </cell>
          <cell r="AC170" t="e">
            <v>#N/A</v>
          </cell>
          <cell r="AD170" t="e">
            <v>#N/A</v>
          </cell>
          <cell r="AE170">
            <v>0</v>
          </cell>
          <cell r="AF170">
            <v>0</v>
          </cell>
          <cell r="AI170">
            <v>0</v>
          </cell>
          <cell r="AL170">
            <v>0</v>
          </cell>
          <cell r="AW170" t="e">
            <v>#N/A</v>
          </cell>
          <cell r="AX170" t="e">
            <v>#N/A</v>
          </cell>
          <cell r="AY170" t="e">
            <v>#N/A</v>
          </cell>
          <cell r="AZ170" t="e">
            <v>#N/A</v>
          </cell>
          <cell r="BY170" t="e">
            <v>#N/A</v>
          </cell>
          <cell r="BZ170" t="e">
            <v>#N/A</v>
          </cell>
          <cell r="CA170" t="e">
            <v>#N/A</v>
          </cell>
          <cell r="CB170" t="e">
            <v>#N/A</v>
          </cell>
          <cell r="CC170" t="e">
            <v>#N/A</v>
          </cell>
          <cell r="CD170" t="e">
            <v>#N/A</v>
          </cell>
          <cell r="CE170" t="e">
            <v>#N/A</v>
          </cell>
          <cell r="CF170" t="e">
            <v>#N/A</v>
          </cell>
          <cell r="CG170" t="e">
            <v>#N/A</v>
          </cell>
          <cell r="CH170" t="e">
            <v>#N/A</v>
          </cell>
          <cell r="CI170" t="e">
            <v>#N/A</v>
          </cell>
          <cell r="CJ170" t="e">
            <v>#N/A</v>
          </cell>
          <cell r="CK170" t="e">
            <v>#N/A</v>
          </cell>
          <cell r="CL170" t="e">
            <v>#N/A</v>
          </cell>
          <cell r="CM170" t="e">
            <v>#N/A</v>
          </cell>
          <cell r="CN170" t="e">
            <v>#N/A</v>
          </cell>
          <cell r="CO170" t="e">
            <v>#N/A</v>
          </cell>
          <cell r="CP170" t="e">
            <v>#N/A</v>
          </cell>
          <cell r="CQ170" t="e">
            <v>#N/A</v>
          </cell>
          <cell r="CR170" t="e">
            <v>#N/A</v>
          </cell>
          <cell r="CS170" t="e">
            <v>#N/A</v>
          </cell>
          <cell r="CT170" t="e">
            <v>#N/A</v>
          </cell>
          <cell r="CU170" t="e">
            <v>#N/A</v>
          </cell>
          <cell r="CV170" t="e">
            <v>#N/A</v>
          </cell>
          <cell r="DR170" t="str">
            <v>Pablo Jose Do Faial Freitas</v>
          </cell>
          <cell r="DS170" t="str">
            <v>Arturo Alejandro Urcid Saldaña F-450733</v>
          </cell>
          <cell r="DT170" t="str">
            <v>José Guadalupe López Hernández F-242353</v>
          </cell>
          <cell r="DU170">
            <v>0</v>
          </cell>
          <cell r="DV170" t="str">
            <v>Pablo Jose Do Faial Freitas</v>
          </cell>
          <cell r="DW170" t="str">
            <v>Arturo Alejandro Urcid Saldaña F-450854</v>
          </cell>
          <cell r="DX170" t="str">
            <v>José Guadalupe López Hernández F-242353</v>
          </cell>
          <cell r="DY170" t="str">
            <v>Pablo Jose Do Faial Freitas</v>
          </cell>
          <cell r="DZ170" t="str">
            <v>Arturo Alejandro Urcid Saldaña F-450733</v>
          </cell>
        </row>
        <row r="171">
          <cell r="A171">
            <v>20</v>
          </cell>
          <cell r="B171" t="str">
            <v>--</v>
          </cell>
          <cell r="C171" t="str">
            <v>--</v>
          </cell>
          <cell r="H171" t="str">
            <v>-</v>
          </cell>
          <cell r="S171" t="str">
            <v>-</v>
          </cell>
          <cell r="W171" t="str">
            <v>P</v>
          </cell>
          <cell r="X171">
            <v>0</v>
          </cell>
          <cell r="Y171" t="e">
            <v>#N/A</v>
          </cell>
          <cell r="Z171" t="e">
            <v>#N/A</v>
          </cell>
          <cell r="AB171" t="e">
            <v>#N/A</v>
          </cell>
          <cell r="AC171" t="e">
            <v>#N/A</v>
          </cell>
          <cell r="AD171" t="e">
            <v>#N/A</v>
          </cell>
          <cell r="AE171">
            <v>0</v>
          </cell>
          <cell r="AF171">
            <v>0</v>
          </cell>
          <cell r="AI171">
            <v>0</v>
          </cell>
          <cell r="AL171">
            <v>0</v>
          </cell>
          <cell r="AW171" t="e">
            <v>#N/A</v>
          </cell>
          <cell r="AX171" t="e">
            <v>#N/A</v>
          </cell>
          <cell r="AY171" t="e">
            <v>#N/A</v>
          </cell>
          <cell r="AZ171" t="e">
            <v>#N/A</v>
          </cell>
          <cell r="BY171" t="e">
            <v>#N/A</v>
          </cell>
          <cell r="BZ171" t="e">
            <v>#N/A</v>
          </cell>
          <cell r="CA171" t="e">
            <v>#N/A</v>
          </cell>
          <cell r="CB171" t="e">
            <v>#N/A</v>
          </cell>
          <cell r="CC171" t="e">
            <v>#N/A</v>
          </cell>
          <cell r="CD171" t="e">
            <v>#N/A</v>
          </cell>
          <cell r="CE171" t="e">
            <v>#N/A</v>
          </cell>
          <cell r="CF171" t="e">
            <v>#N/A</v>
          </cell>
          <cell r="CG171" t="e">
            <v>#N/A</v>
          </cell>
          <cell r="CH171" t="e">
            <v>#N/A</v>
          </cell>
          <cell r="CI171" t="e">
            <v>#N/A</v>
          </cell>
          <cell r="CJ171" t="e">
            <v>#N/A</v>
          </cell>
          <cell r="CK171" t="e">
            <v>#N/A</v>
          </cell>
          <cell r="CL171" t="e">
            <v>#N/A</v>
          </cell>
          <cell r="CM171" t="e">
            <v>#N/A</v>
          </cell>
          <cell r="CN171" t="e">
            <v>#N/A</v>
          </cell>
          <cell r="CO171" t="e">
            <v>#N/A</v>
          </cell>
          <cell r="CP171" t="e">
            <v>#N/A</v>
          </cell>
          <cell r="CQ171" t="e">
            <v>#N/A</v>
          </cell>
          <cell r="CR171" t="e">
            <v>#N/A</v>
          </cell>
          <cell r="CS171" t="e">
            <v>#N/A</v>
          </cell>
          <cell r="CT171" t="e">
            <v>#N/A</v>
          </cell>
          <cell r="CU171" t="e">
            <v>#N/A</v>
          </cell>
          <cell r="CV171" t="e">
            <v>#N/A</v>
          </cell>
          <cell r="DR171" t="str">
            <v>Pablo Jose Do Faial Freitas</v>
          </cell>
          <cell r="DS171" t="str">
            <v>Arturo Alejandro Urcid Saldaña F-450733</v>
          </cell>
          <cell r="DT171" t="str">
            <v>José Guadalupe López Hernández F-242353</v>
          </cell>
          <cell r="DU171">
            <v>0</v>
          </cell>
          <cell r="DV171" t="str">
            <v>Pablo Jose Do Faial Freitas</v>
          </cell>
          <cell r="DW171" t="str">
            <v>Arturo Alejandro Urcid Saldaña F-450855</v>
          </cell>
          <cell r="DX171" t="str">
            <v>José Guadalupe López Hernández F-242353</v>
          </cell>
          <cell r="DY171" t="str">
            <v>Pablo Jose Do Faial Freitas</v>
          </cell>
          <cell r="DZ171" t="str">
            <v>Arturo Alejandro Urcid Saldaña F-450733</v>
          </cell>
        </row>
        <row r="172">
          <cell r="A172">
            <v>21</v>
          </cell>
          <cell r="B172" t="str">
            <v>--</v>
          </cell>
          <cell r="C172" t="str">
            <v>--</v>
          </cell>
          <cell r="H172" t="str">
            <v>-</v>
          </cell>
          <cell r="S172" t="str">
            <v>-</v>
          </cell>
          <cell r="W172" t="str">
            <v>P</v>
          </cell>
          <cell r="X172">
            <v>0</v>
          </cell>
          <cell r="Y172" t="e">
            <v>#N/A</v>
          </cell>
          <cell r="Z172" t="e">
            <v>#N/A</v>
          </cell>
          <cell r="AB172" t="e">
            <v>#N/A</v>
          </cell>
          <cell r="AC172" t="e">
            <v>#N/A</v>
          </cell>
          <cell r="AD172" t="e">
            <v>#N/A</v>
          </cell>
          <cell r="AE172">
            <v>0</v>
          </cell>
          <cell r="AF172">
            <v>0</v>
          </cell>
          <cell r="AI172">
            <v>0</v>
          </cell>
          <cell r="AL172">
            <v>0</v>
          </cell>
          <cell r="AW172" t="e">
            <v>#N/A</v>
          </cell>
          <cell r="AX172" t="e">
            <v>#N/A</v>
          </cell>
          <cell r="AY172" t="e">
            <v>#N/A</v>
          </cell>
          <cell r="AZ172" t="e">
            <v>#N/A</v>
          </cell>
          <cell r="BY172" t="e">
            <v>#N/A</v>
          </cell>
          <cell r="BZ172" t="e">
            <v>#N/A</v>
          </cell>
          <cell r="CA172" t="e">
            <v>#N/A</v>
          </cell>
          <cell r="CB172" t="e">
            <v>#N/A</v>
          </cell>
          <cell r="CC172" t="e">
            <v>#N/A</v>
          </cell>
          <cell r="CD172" t="e">
            <v>#N/A</v>
          </cell>
          <cell r="CE172" t="e">
            <v>#N/A</v>
          </cell>
          <cell r="CF172" t="e">
            <v>#N/A</v>
          </cell>
          <cell r="CG172" t="e">
            <v>#N/A</v>
          </cell>
          <cell r="CH172" t="e">
            <v>#N/A</v>
          </cell>
          <cell r="CI172" t="e">
            <v>#N/A</v>
          </cell>
          <cell r="CJ172" t="e">
            <v>#N/A</v>
          </cell>
          <cell r="CK172" t="e">
            <v>#N/A</v>
          </cell>
          <cell r="CL172" t="e">
            <v>#N/A</v>
          </cell>
          <cell r="CM172" t="e">
            <v>#N/A</v>
          </cell>
          <cell r="CN172" t="e">
            <v>#N/A</v>
          </cell>
          <cell r="CO172" t="e">
            <v>#N/A</v>
          </cell>
          <cell r="CP172" t="e">
            <v>#N/A</v>
          </cell>
          <cell r="CQ172" t="e">
            <v>#N/A</v>
          </cell>
          <cell r="CR172" t="e">
            <v>#N/A</v>
          </cell>
          <cell r="CS172" t="e">
            <v>#N/A</v>
          </cell>
          <cell r="CT172" t="e">
            <v>#N/A</v>
          </cell>
          <cell r="CU172" t="e">
            <v>#N/A</v>
          </cell>
          <cell r="CV172" t="e">
            <v>#N/A</v>
          </cell>
          <cell r="DR172" t="str">
            <v>Pablo Jose Do Faial Freitas</v>
          </cell>
          <cell r="DS172" t="str">
            <v>Arturo Alejandro Urcid Saldaña F-450733</v>
          </cell>
          <cell r="DT172" t="str">
            <v>José Guadalupe López Hernández F-242353</v>
          </cell>
          <cell r="DU172">
            <v>0</v>
          </cell>
          <cell r="DV172" t="str">
            <v>Pablo Jose Do Faial Freitas</v>
          </cell>
          <cell r="DW172" t="str">
            <v>Arturo Alejandro Urcid Saldaña F-450856</v>
          </cell>
          <cell r="DX172" t="str">
            <v>José Guadalupe López Hernández F-242353</v>
          </cell>
          <cell r="DY172" t="str">
            <v>Pablo Jose Do Faial Freitas</v>
          </cell>
          <cell r="DZ172" t="str">
            <v>Arturo Alejandro Urcid Saldaña F-450733</v>
          </cell>
        </row>
        <row r="173">
          <cell r="A173">
            <v>22</v>
          </cell>
          <cell r="B173" t="str">
            <v>--</v>
          </cell>
          <cell r="C173" t="str">
            <v>--</v>
          </cell>
          <cell r="H173" t="str">
            <v>-</v>
          </cell>
          <cell r="S173" t="str">
            <v>-</v>
          </cell>
          <cell r="W173" t="str">
            <v>P</v>
          </cell>
          <cell r="X173">
            <v>0</v>
          </cell>
          <cell r="Y173" t="e">
            <v>#N/A</v>
          </cell>
          <cell r="Z173" t="e">
            <v>#N/A</v>
          </cell>
          <cell r="AB173" t="e">
            <v>#N/A</v>
          </cell>
          <cell r="AC173" t="e">
            <v>#N/A</v>
          </cell>
          <cell r="AD173" t="e">
            <v>#N/A</v>
          </cell>
          <cell r="AE173">
            <v>0</v>
          </cell>
          <cell r="AF173">
            <v>0</v>
          </cell>
          <cell r="AI173">
            <v>0</v>
          </cell>
          <cell r="AL173">
            <v>0</v>
          </cell>
          <cell r="AW173" t="e">
            <v>#N/A</v>
          </cell>
          <cell r="AX173" t="e">
            <v>#N/A</v>
          </cell>
          <cell r="AY173" t="e">
            <v>#N/A</v>
          </cell>
          <cell r="AZ173" t="e">
            <v>#N/A</v>
          </cell>
          <cell r="BY173" t="e">
            <v>#N/A</v>
          </cell>
          <cell r="BZ173" t="e">
            <v>#N/A</v>
          </cell>
          <cell r="CA173" t="e">
            <v>#N/A</v>
          </cell>
          <cell r="CB173" t="e">
            <v>#N/A</v>
          </cell>
          <cell r="CC173" t="e">
            <v>#N/A</v>
          </cell>
          <cell r="CD173" t="e">
            <v>#N/A</v>
          </cell>
          <cell r="CE173" t="e">
            <v>#N/A</v>
          </cell>
          <cell r="CF173" t="e">
            <v>#N/A</v>
          </cell>
          <cell r="CG173" t="e">
            <v>#N/A</v>
          </cell>
          <cell r="CH173" t="e">
            <v>#N/A</v>
          </cell>
          <cell r="CI173" t="e">
            <v>#N/A</v>
          </cell>
          <cell r="CJ173" t="e">
            <v>#N/A</v>
          </cell>
          <cell r="CK173" t="e">
            <v>#N/A</v>
          </cell>
          <cell r="CL173" t="e">
            <v>#N/A</v>
          </cell>
          <cell r="CM173" t="e">
            <v>#N/A</v>
          </cell>
          <cell r="CN173" t="e">
            <v>#N/A</v>
          </cell>
          <cell r="CO173" t="e">
            <v>#N/A</v>
          </cell>
          <cell r="CP173" t="e">
            <v>#N/A</v>
          </cell>
          <cell r="CQ173" t="e">
            <v>#N/A</v>
          </cell>
          <cell r="CR173" t="e">
            <v>#N/A</v>
          </cell>
          <cell r="CS173" t="e">
            <v>#N/A</v>
          </cell>
          <cell r="CT173" t="e">
            <v>#N/A</v>
          </cell>
          <cell r="CU173" t="e">
            <v>#N/A</v>
          </cell>
          <cell r="CV173" t="e">
            <v>#N/A</v>
          </cell>
          <cell r="DR173" t="str">
            <v>Pablo Jose Do Faial Freitas</v>
          </cell>
          <cell r="DS173" t="str">
            <v>Arturo Alejandro Urcid Saldaña F-450733</v>
          </cell>
          <cell r="DT173" t="str">
            <v>José Guadalupe López Hernández F-242353</v>
          </cell>
          <cell r="DU173">
            <v>0</v>
          </cell>
          <cell r="DV173" t="str">
            <v>Pablo Jose Do Faial Freitas</v>
          </cell>
          <cell r="DW173" t="str">
            <v>Arturo Alejandro Urcid Saldaña F-450857</v>
          </cell>
          <cell r="DX173" t="str">
            <v>José Guadalupe López Hernández F-242353</v>
          </cell>
          <cell r="DY173" t="str">
            <v>Pablo Jose Do Faial Freitas</v>
          </cell>
          <cell r="DZ173" t="str">
            <v>Arturo Alejandro Urcid Saldaña F-450733</v>
          </cell>
        </row>
        <row r="174">
          <cell r="A174">
            <v>23</v>
          </cell>
          <cell r="B174" t="str">
            <v>--</v>
          </cell>
          <cell r="C174" t="str">
            <v>--</v>
          </cell>
          <cell r="H174" t="str">
            <v>-</v>
          </cell>
          <cell r="S174" t="str">
            <v>-</v>
          </cell>
          <cell r="W174" t="str">
            <v>P</v>
          </cell>
          <cell r="X174">
            <v>0</v>
          </cell>
          <cell r="Y174" t="e">
            <v>#N/A</v>
          </cell>
          <cell r="Z174" t="e">
            <v>#N/A</v>
          </cell>
          <cell r="AB174" t="e">
            <v>#N/A</v>
          </cell>
          <cell r="AC174" t="e">
            <v>#N/A</v>
          </cell>
          <cell r="AD174" t="e">
            <v>#N/A</v>
          </cell>
          <cell r="AE174">
            <v>0</v>
          </cell>
          <cell r="AF174">
            <v>0</v>
          </cell>
          <cell r="AI174">
            <v>0</v>
          </cell>
          <cell r="AL174">
            <v>0</v>
          </cell>
          <cell r="AW174" t="e">
            <v>#N/A</v>
          </cell>
          <cell r="AX174" t="e">
            <v>#N/A</v>
          </cell>
          <cell r="AY174" t="e">
            <v>#N/A</v>
          </cell>
          <cell r="AZ174" t="e">
            <v>#N/A</v>
          </cell>
          <cell r="BY174" t="e">
            <v>#N/A</v>
          </cell>
          <cell r="BZ174" t="e">
            <v>#N/A</v>
          </cell>
          <cell r="CA174" t="e">
            <v>#N/A</v>
          </cell>
          <cell r="CB174" t="e">
            <v>#N/A</v>
          </cell>
          <cell r="CC174" t="e">
            <v>#N/A</v>
          </cell>
          <cell r="CD174" t="e">
            <v>#N/A</v>
          </cell>
          <cell r="CE174" t="e">
            <v>#N/A</v>
          </cell>
          <cell r="CF174" t="e">
            <v>#N/A</v>
          </cell>
          <cell r="CG174" t="e">
            <v>#N/A</v>
          </cell>
          <cell r="CH174" t="e">
            <v>#N/A</v>
          </cell>
          <cell r="CI174" t="e">
            <v>#N/A</v>
          </cell>
          <cell r="CJ174" t="e">
            <v>#N/A</v>
          </cell>
          <cell r="CK174" t="e">
            <v>#N/A</v>
          </cell>
          <cell r="CL174" t="e">
            <v>#N/A</v>
          </cell>
          <cell r="CM174" t="e">
            <v>#N/A</v>
          </cell>
          <cell r="CN174" t="e">
            <v>#N/A</v>
          </cell>
          <cell r="CO174" t="e">
            <v>#N/A</v>
          </cell>
          <cell r="CP174" t="e">
            <v>#N/A</v>
          </cell>
          <cell r="CQ174" t="e">
            <v>#N/A</v>
          </cell>
          <cell r="CR174" t="e">
            <v>#N/A</v>
          </cell>
          <cell r="CS174" t="e">
            <v>#N/A</v>
          </cell>
          <cell r="CT174" t="e">
            <v>#N/A</v>
          </cell>
          <cell r="CU174" t="e">
            <v>#N/A</v>
          </cell>
          <cell r="CV174" t="e">
            <v>#N/A</v>
          </cell>
          <cell r="DR174" t="str">
            <v>Pablo Jose Do Faial Freitas</v>
          </cell>
          <cell r="DS174" t="str">
            <v>Arturo Alejandro Urcid Saldaña F-450733</v>
          </cell>
          <cell r="DT174" t="str">
            <v>José Guadalupe López Hernández F-242353</v>
          </cell>
          <cell r="DU174">
            <v>0</v>
          </cell>
          <cell r="DV174" t="str">
            <v>Pablo Jose Do Faial Freitas</v>
          </cell>
          <cell r="DW174" t="str">
            <v>Arturo Alejandro Urcid Saldaña F-450858</v>
          </cell>
          <cell r="DX174" t="str">
            <v>José Guadalupe López Hernández F-242353</v>
          </cell>
          <cell r="DY174" t="str">
            <v>Pablo Jose Do Faial Freitas</v>
          </cell>
          <cell r="DZ174" t="str">
            <v>Arturo Alejandro Urcid Saldaña F-450733</v>
          </cell>
        </row>
        <row r="175">
          <cell r="A175">
            <v>24</v>
          </cell>
          <cell r="B175" t="str">
            <v>--</v>
          </cell>
          <cell r="C175" t="str">
            <v>--</v>
          </cell>
          <cell r="H175" t="str">
            <v>-</v>
          </cell>
          <cell r="S175" t="str">
            <v>-</v>
          </cell>
          <cell r="W175" t="str">
            <v>P</v>
          </cell>
          <cell r="X175">
            <v>0</v>
          </cell>
          <cell r="Y175" t="e">
            <v>#N/A</v>
          </cell>
          <cell r="Z175" t="e">
            <v>#N/A</v>
          </cell>
          <cell r="AB175" t="e">
            <v>#N/A</v>
          </cell>
          <cell r="AC175" t="e">
            <v>#N/A</v>
          </cell>
          <cell r="AD175" t="e">
            <v>#N/A</v>
          </cell>
          <cell r="AE175">
            <v>0</v>
          </cell>
          <cell r="AF175">
            <v>0</v>
          </cell>
          <cell r="AI175">
            <v>0</v>
          </cell>
          <cell r="AL175">
            <v>0</v>
          </cell>
          <cell r="AW175" t="e">
            <v>#N/A</v>
          </cell>
          <cell r="AX175" t="e">
            <v>#N/A</v>
          </cell>
          <cell r="AY175" t="e">
            <v>#N/A</v>
          </cell>
          <cell r="AZ175" t="e">
            <v>#N/A</v>
          </cell>
          <cell r="BY175" t="e">
            <v>#N/A</v>
          </cell>
          <cell r="BZ175" t="e">
            <v>#N/A</v>
          </cell>
          <cell r="CA175" t="e">
            <v>#N/A</v>
          </cell>
          <cell r="CB175" t="e">
            <v>#N/A</v>
          </cell>
          <cell r="CC175" t="e">
            <v>#N/A</v>
          </cell>
          <cell r="CD175" t="e">
            <v>#N/A</v>
          </cell>
          <cell r="CE175" t="e">
            <v>#N/A</v>
          </cell>
          <cell r="CF175" t="e">
            <v>#N/A</v>
          </cell>
          <cell r="CG175" t="e">
            <v>#N/A</v>
          </cell>
          <cell r="CH175" t="e">
            <v>#N/A</v>
          </cell>
          <cell r="CI175" t="e">
            <v>#N/A</v>
          </cell>
          <cell r="CJ175" t="e">
            <v>#N/A</v>
          </cell>
          <cell r="CK175" t="e">
            <v>#N/A</v>
          </cell>
          <cell r="CL175" t="e">
            <v>#N/A</v>
          </cell>
          <cell r="CM175" t="e">
            <v>#N/A</v>
          </cell>
          <cell r="CN175" t="e">
            <v>#N/A</v>
          </cell>
          <cell r="CO175" t="e">
            <v>#N/A</v>
          </cell>
          <cell r="CP175" t="e">
            <v>#N/A</v>
          </cell>
          <cell r="CQ175" t="e">
            <v>#N/A</v>
          </cell>
          <cell r="CR175" t="e">
            <v>#N/A</v>
          </cell>
          <cell r="CS175" t="e">
            <v>#N/A</v>
          </cell>
          <cell r="CT175" t="e">
            <v>#N/A</v>
          </cell>
          <cell r="CU175" t="e">
            <v>#N/A</v>
          </cell>
          <cell r="CV175" t="e">
            <v>#N/A</v>
          </cell>
          <cell r="DR175" t="str">
            <v>Pablo Jose Do Faial Freitas</v>
          </cell>
          <cell r="DS175" t="str">
            <v>Arturo Alejandro Urcid Saldaña F-450733</v>
          </cell>
          <cell r="DT175" t="str">
            <v>José Guadalupe López Hernández F-242353</v>
          </cell>
          <cell r="DU175">
            <v>0</v>
          </cell>
          <cell r="DV175" t="str">
            <v>Pablo Jose Do Faial Freitas</v>
          </cell>
          <cell r="DW175" t="str">
            <v>Arturo Alejandro Urcid Saldaña F-450859</v>
          </cell>
          <cell r="DX175" t="str">
            <v>José Guadalupe López Hernández F-242353</v>
          </cell>
          <cell r="DY175" t="str">
            <v>Pablo Jose Do Faial Freitas</v>
          </cell>
          <cell r="DZ175" t="str">
            <v>Arturo Alejandro Urcid Saldaña F-450733</v>
          </cell>
        </row>
        <row r="176">
          <cell r="A176">
            <v>25</v>
          </cell>
          <cell r="B176" t="str">
            <v>--</v>
          </cell>
          <cell r="C176" t="str">
            <v>--</v>
          </cell>
          <cell r="H176" t="str">
            <v>-</v>
          </cell>
          <cell r="S176" t="str">
            <v>-</v>
          </cell>
          <cell r="W176" t="str">
            <v>P</v>
          </cell>
          <cell r="X176">
            <v>0</v>
          </cell>
          <cell r="Y176" t="e">
            <v>#N/A</v>
          </cell>
          <cell r="Z176" t="e">
            <v>#N/A</v>
          </cell>
          <cell r="AB176" t="e">
            <v>#N/A</v>
          </cell>
          <cell r="AC176" t="e">
            <v>#N/A</v>
          </cell>
          <cell r="AD176" t="e">
            <v>#N/A</v>
          </cell>
          <cell r="AE176">
            <v>0</v>
          </cell>
          <cell r="AF176">
            <v>0</v>
          </cell>
          <cell r="AI176">
            <v>0</v>
          </cell>
          <cell r="AL176">
            <v>0</v>
          </cell>
          <cell r="AW176" t="e">
            <v>#N/A</v>
          </cell>
          <cell r="AX176" t="e">
            <v>#N/A</v>
          </cell>
          <cell r="AY176" t="e">
            <v>#N/A</v>
          </cell>
          <cell r="AZ176" t="e">
            <v>#N/A</v>
          </cell>
          <cell r="BY176" t="e">
            <v>#N/A</v>
          </cell>
          <cell r="BZ176" t="e">
            <v>#N/A</v>
          </cell>
          <cell r="CA176" t="e">
            <v>#N/A</v>
          </cell>
          <cell r="CB176" t="e">
            <v>#N/A</v>
          </cell>
          <cell r="CC176" t="e">
            <v>#N/A</v>
          </cell>
          <cell r="CD176" t="e">
            <v>#N/A</v>
          </cell>
          <cell r="CE176" t="e">
            <v>#N/A</v>
          </cell>
          <cell r="CF176" t="e">
            <v>#N/A</v>
          </cell>
          <cell r="CG176" t="e">
            <v>#N/A</v>
          </cell>
          <cell r="CH176" t="e">
            <v>#N/A</v>
          </cell>
          <cell r="CI176" t="e">
            <v>#N/A</v>
          </cell>
          <cell r="CJ176" t="e">
            <v>#N/A</v>
          </cell>
          <cell r="CK176" t="e">
            <v>#N/A</v>
          </cell>
          <cell r="CL176" t="e">
            <v>#N/A</v>
          </cell>
          <cell r="CM176" t="e">
            <v>#N/A</v>
          </cell>
          <cell r="CN176" t="e">
            <v>#N/A</v>
          </cell>
          <cell r="CO176" t="e">
            <v>#N/A</v>
          </cell>
          <cell r="CP176" t="e">
            <v>#N/A</v>
          </cell>
          <cell r="CQ176" t="e">
            <v>#N/A</v>
          </cell>
          <cell r="CR176" t="e">
            <v>#N/A</v>
          </cell>
          <cell r="CS176" t="e">
            <v>#N/A</v>
          </cell>
          <cell r="CT176" t="e">
            <v>#N/A</v>
          </cell>
          <cell r="CU176" t="e">
            <v>#N/A</v>
          </cell>
          <cell r="CV176" t="e">
            <v>#N/A</v>
          </cell>
          <cell r="DR176" t="str">
            <v>Pablo Jose Do Faial Freitas</v>
          </cell>
          <cell r="DS176" t="str">
            <v>Arturo Alejandro Urcid Saldaña F-450733</v>
          </cell>
          <cell r="DT176" t="str">
            <v>José Guadalupe López Hernández F-242353</v>
          </cell>
          <cell r="DU176">
            <v>0</v>
          </cell>
          <cell r="DV176" t="str">
            <v>Pablo Jose Do Faial Freitas</v>
          </cell>
          <cell r="DW176" t="str">
            <v>Arturo Alejandro Urcid Saldaña F-450860</v>
          </cell>
          <cell r="DX176" t="str">
            <v>José Guadalupe López Hernández F-242353</v>
          </cell>
          <cell r="DY176" t="str">
            <v>Pablo Jose Do Faial Freitas</v>
          </cell>
          <cell r="DZ176" t="str">
            <v>Arturo Alejandro Urcid Saldaña F-450733</v>
          </cell>
        </row>
        <row r="177">
          <cell r="A177">
            <v>17</v>
          </cell>
          <cell r="B177" t="str">
            <v>--</v>
          </cell>
          <cell r="C177" t="str">
            <v>--</v>
          </cell>
          <cell r="H177" t="str">
            <v>-</v>
          </cell>
          <cell r="S177" t="str">
            <v>-</v>
          </cell>
          <cell r="W177" t="str">
            <v>P</v>
          </cell>
          <cell r="X177">
            <v>0</v>
          </cell>
          <cell r="Y177" t="e">
            <v>#N/A</v>
          </cell>
          <cell r="Z177" t="e">
            <v>#N/A</v>
          </cell>
          <cell r="AB177" t="e">
            <v>#N/A</v>
          </cell>
          <cell r="AC177" t="e">
            <v>#N/A</v>
          </cell>
          <cell r="AD177" t="e">
            <v>#N/A</v>
          </cell>
          <cell r="AE177">
            <v>0</v>
          </cell>
          <cell r="AF177">
            <v>0</v>
          </cell>
          <cell r="AI177">
            <v>0</v>
          </cell>
          <cell r="AL177">
            <v>0</v>
          </cell>
          <cell r="AW177" t="e">
            <v>#N/A</v>
          </cell>
          <cell r="AX177" t="e">
            <v>#N/A</v>
          </cell>
          <cell r="AY177" t="e">
            <v>#N/A</v>
          </cell>
          <cell r="AZ177" t="e">
            <v>#N/A</v>
          </cell>
          <cell r="BY177" t="e">
            <v>#N/A</v>
          </cell>
          <cell r="BZ177" t="e">
            <v>#N/A</v>
          </cell>
          <cell r="CA177" t="e">
            <v>#N/A</v>
          </cell>
          <cell r="CB177" t="e">
            <v>#N/A</v>
          </cell>
          <cell r="CC177" t="e">
            <v>#N/A</v>
          </cell>
          <cell r="CD177" t="e">
            <v>#N/A</v>
          </cell>
          <cell r="CE177" t="e">
            <v>#N/A</v>
          </cell>
          <cell r="CF177" t="e">
            <v>#N/A</v>
          </cell>
          <cell r="CG177" t="e">
            <v>#N/A</v>
          </cell>
          <cell r="CH177" t="e">
            <v>#N/A</v>
          </cell>
          <cell r="CI177" t="e">
            <v>#N/A</v>
          </cell>
          <cell r="CJ177" t="e">
            <v>#N/A</v>
          </cell>
          <cell r="CK177" t="e">
            <v>#N/A</v>
          </cell>
          <cell r="CL177" t="e">
            <v>#N/A</v>
          </cell>
          <cell r="CM177" t="e">
            <v>#N/A</v>
          </cell>
          <cell r="CN177" t="e">
            <v>#N/A</v>
          </cell>
          <cell r="CO177" t="e">
            <v>#N/A</v>
          </cell>
          <cell r="CP177" t="e">
            <v>#N/A</v>
          </cell>
          <cell r="CQ177" t="e">
            <v>#N/A</v>
          </cell>
          <cell r="CR177" t="e">
            <v>#N/A</v>
          </cell>
          <cell r="CS177" t="e">
            <v>#N/A</v>
          </cell>
          <cell r="CT177" t="e">
            <v>#N/A</v>
          </cell>
          <cell r="CU177" t="e">
            <v>#N/A</v>
          </cell>
          <cell r="CV177" t="e">
            <v>#N/A</v>
          </cell>
          <cell r="DR177" t="str">
            <v>Pablo Jose Do Faial Freitas</v>
          </cell>
          <cell r="DS177" t="str">
            <v>Arturo Alejandro Urcid Saldaña F-450733</v>
          </cell>
          <cell r="DT177" t="str">
            <v>José Guadalupe López Hernández F-242353</v>
          </cell>
          <cell r="DU177">
            <v>0</v>
          </cell>
          <cell r="DV177" t="str">
            <v>Pablo Jose Do Faial Freitas</v>
          </cell>
          <cell r="DW177" t="str">
            <v>Arturo Alejandro Urcid Saldaña F-450861</v>
          </cell>
          <cell r="DX177" t="str">
            <v>José Guadalupe López Hernández F-242353</v>
          </cell>
          <cell r="DY177" t="str">
            <v>Pablo Jose Do Faial Freitas</v>
          </cell>
          <cell r="DZ177" t="str">
            <v>Arturo Alejandro Urcid Saldaña F-450733</v>
          </cell>
        </row>
        <row r="178">
          <cell r="A178">
            <v>18</v>
          </cell>
          <cell r="B178" t="str">
            <v>--</v>
          </cell>
          <cell r="C178" t="str">
            <v>--</v>
          </cell>
          <cell r="H178" t="str">
            <v>-</v>
          </cell>
          <cell r="S178" t="str">
            <v>-</v>
          </cell>
          <cell r="W178" t="str">
            <v>P</v>
          </cell>
          <cell r="X178">
            <v>0</v>
          </cell>
          <cell r="Y178" t="e">
            <v>#N/A</v>
          </cell>
          <cell r="Z178" t="e">
            <v>#N/A</v>
          </cell>
          <cell r="AB178" t="e">
            <v>#N/A</v>
          </cell>
          <cell r="AC178" t="e">
            <v>#N/A</v>
          </cell>
          <cell r="AD178" t="e">
            <v>#N/A</v>
          </cell>
          <cell r="AE178">
            <v>0</v>
          </cell>
          <cell r="AF178">
            <v>0</v>
          </cell>
          <cell r="AI178">
            <v>0</v>
          </cell>
          <cell r="AL178">
            <v>0</v>
          </cell>
          <cell r="AW178" t="e">
            <v>#N/A</v>
          </cell>
          <cell r="AX178" t="e">
            <v>#N/A</v>
          </cell>
          <cell r="AY178" t="e">
            <v>#N/A</v>
          </cell>
          <cell r="AZ178" t="e">
            <v>#N/A</v>
          </cell>
          <cell r="BY178" t="e">
            <v>#N/A</v>
          </cell>
          <cell r="BZ178" t="e">
            <v>#N/A</v>
          </cell>
          <cell r="CA178" t="e">
            <v>#N/A</v>
          </cell>
          <cell r="CB178" t="e">
            <v>#N/A</v>
          </cell>
          <cell r="CC178" t="e">
            <v>#N/A</v>
          </cell>
          <cell r="CD178" t="e">
            <v>#N/A</v>
          </cell>
          <cell r="CE178" t="e">
            <v>#N/A</v>
          </cell>
          <cell r="CF178" t="e">
            <v>#N/A</v>
          </cell>
          <cell r="CG178" t="e">
            <v>#N/A</v>
          </cell>
          <cell r="CH178" t="e">
            <v>#N/A</v>
          </cell>
          <cell r="CI178" t="e">
            <v>#N/A</v>
          </cell>
          <cell r="CJ178" t="e">
            <v>#N/A</v>
          </cell>
          <cell r="CK178" t="e">
            <v>#N/A</v>
          </cell>
          <cell r="CL178" t="e">
            <v>#N/A</v>
          </cell>
          <cell r="CM178" t="e">
            <v>#N/A</v>
          </cell>
          <cell r="CN178" t="e">
            <v>#N/A</v>
          </cell>
          <cell r="CO178" t="e">
            <v>#N/A</v>
          </cell>
          <cell r="CP178" t="e">
            <v>#N/A</v>
          </cell>
          <cell r="CQ178" t="e">
            <v>#N/A</v>
          </cell>
          <cell r="CR178" t="e">
            <v>#N/A</v>
          </cell>
          <cell r="CS178" t="e">
            <v>#N/A</v>
          </cell>
          <cell r="CT178" t="e">
            <v>#N/A</v>
          </cell>
          <cell r="CU178" t="e">
            <v>#N/A</v>
          </cell>
          <cell r="CV178" t="e">
            <v>#N/A</v>
          </cell>
          <cell r="DR178" t="str">
            <v>Pablo Jose Do Faial Freitas</v>
          </cell>
          <cell r="DS178" t="str">
            <v>Arturo Alejandro Urcid Saldaña F-450733</v>
          </cell>
          <cell r="DT178" t="str">
            <v>José Guadalupe López Hernández F-242353</v>
          </cell>
          <cell r="DU178">
            <v>0</v>
          </cell>
          <cell r="DV178" t="str">
            <v>Pablo Jose Do Faial Freitas</v>
          </cell>
          <cell r="DW178" t="str">
            <v>Arturo Alejandro Urcid Saldaña F-450862</v>
          </cell>
          <cell r="DX178" t="str">
            <v>José Guadalupe López Hernández F-242353</v>
          </cell>
          <cell r="DY178" t="str">
            <v>Pablo Jose Do Faial Freitas</v>
          </cell>
          <cell r="DZ178" t="str">
            <v>Arturo Alejandro Urcid Saldaña F-450733</v>
          </cell>
        </row>
        <row r="179">
          <cell r="A179">
            <v>19</v>
          </cell>
          <cell r="B179" t="str">
            <v>--</v>
          </cell>
          <cell r="C179" t="str">
            <v>--</v>
          </cell>
          <cell r="H179" t="str">
            <v>-</v>
          </cell>
          <cell r="S179" t="str">
            <v>-</v>
          </cell>
          <cell r="W179" t="str">
            <v>P</v>
          </cell>
          <cell r="X179">
            <v>0</v>
          </cell>
          <cell r="Y179" t="e">
            <v>#N/A</v>
          </cell>
          <cell r="Z179" t="e">
            <v>#N/A</v>
          </cell>
          <cell r="AB179" t="e">
            <v>#N/A</v>
          </cell>
          <cell r="AC179" t="e">
            <v>#N/A</v>
          </cell>
          <cell r="AD179" t="e">
            <v>#N/A</v>
          </cell>
          <cell r="AE179">
            <v>0</v>
          </cell>
          <cell r="AF179">
            <v>0</v>
          </cell>
          <cell r="AI179">
            <v>0</v>
          </cell>
          <cell r="AL179">
            <v>0</v>
          </cell>
          <cell r="AW179" t="e">
            <v>#N/A</v>
          </cell>
          <cell r="AX179" t="e">
            <v>#N/A</v>
          </cell>
          <cell r="AY179" t="e">
            <v>#N/A</v>
          </cell>
          <cell r="AZ179" t="e">
            <v>#N/A</v>
          </cell>
          <cell r="BY179" t="e">
            <v>#N/A</v>
          </cell>
          <cell r="BZ179" t="e">
            <v>#N/A</v>
          </cell>
          <cell r="CA179" t="e">
            <v>#N/A</v>
          </cell>
          <cell r="CB179" t="e">
            <v>#N/A</v>
          </cell>
          <cell r="CC179" t="e">
            <v>#N/A</v>
          </cell>
          <cell r="CD179" t="e">
            <v>#N/A</v>
          </cell>
          <cell r="CE179" t="e">
            <v>#N/A</v>
          </cell>
          <cell r="CF179" t="e">
            <v>#N/A</v>
          </cell>
          <cell r="CG179" t="e">
            <v>#N/A</v>
          </cell>
          <cell r="CH179" t="e">
            <v>#N/A</v>
          </cell>
          <cell r="CI179" t="e">
            <v>#N/A</v>
          </cell>
          <cell r="CJ179" t="e">
            <v>#N/A</v>
          </cell>
          <cell r="CK179" t="e">
            <v>#N/A</v>
          </cell>
          <cell r="CL179" t="e">
            <v>#N/A</v>
          </cell>
          <cell r="CM179" t="e">
            <v>#N/A</v>
          </cell>
          <cell r="CN179" t="e">
            <v>#N/A</v>
          </cell>
          <cell r="CO179" t="e">
            <v>#N/A</v>
          </cell>
          <cell r="CP179" t="e">
            <v>#N/A</v>
          </cell>
          <cell r="CQ179" t="e">
            <v>#N/A</v>
          </cell>
          <cell r="CR179" t="e">
            <v>#N/A</v>
          </cell>
          <cell r="CS179" t="e">
            <v>#N/A</v>
          </cell>
          <cell r="CT179" t="e">
            <v>#N/A</v>
          </cell>
          <cell r="CU179" t="e">
            <v>#N/A</v>
          </cell>
          <cell r="CV179" t="e">
            <v>#N/A</v>
          </cell>
          <cell r="DR179" t="str">
            <v>Pablo Jose Do Faial Freitas</v>
          </cell>
          <cell r="DS179" t="str">
            <v>Arturo Alejandro Urcid Saldaña F-450733</v>
          </cell>
          <cell r="DT179" t="str">
            <v>José Guadalupe López Hernández F-242353</v>
          </cell>
          <cell r="DU179">
            <v>0</v>
          </cell>
          <cell r="DV179" t="str">
            <v>Pablo Jose Do Faial Freitas</v>
          </cell>
          <cell r="DW179" t="str">
            <v>Arturo Alejandro Urcid Saldaña F-450863</v>
          </cell>
          <cell r="DX179" t="str">
            <v>José Guadalupe López Hernández F-242353</v>
          </cell>
          <cell r="DY179" t="str">
            <v>Pablo Jose Do Faial Freitas</v>
          </cell>
          <cell r="DZ179" t="str">
            <v>Arturo Alejandro Urcid Saldaña F-450733</v>
          </cell>
        </row>
        <row r="180">
          <cell r="A180">
            <v>20</v>
          </cell>
          <cell r="B180" t="str">
            <v>--</v>
          </cell>
          <cell r="C180" t="str">
            <v>--</v>
          </cell>
          <cell r="H180" t="str">
            <v>-</v>
          </cell>
          <cell r="S180" t="str">
            <v>-</v>
          </cell>
          <cell r="W180" t="str">
            <v>P</v>
          </cell>
          <cell r="X180">
            <v>0</v>
          </cell>
          <cell r="Y180" t="e">
            <v>#N/A</v>
          </cell>
          <cell r="Z180" t="e">
            <v>#N/A</v>
          </cell>
          <cell r="AB180" t="e">
            <v>#N/A</v>
          </cell>
          <cell r="AC180" t="e">
            <v>#N/A</v>
          </cell>
          <cell r="AD180" t="e">
            <v>#N/A</v>
          </cell>
          <cell r="AE180">
            <v>0</v>
          </cell>
          <cell r="AF180">
            <v>0</v>
          </cell>
          <cell r="AI180">
            <v>0</v>
          </cell>
          <cell r="AL180">
            <v>0</v>
          </cell>
          <cell r="AW180" t="e">
            <v>#N/A</v>
          </cell>
          <cell r="AX180" t="e">
            <v>#N/A</v>
          </cell>
          <cell r="AY180" t="e">
            <v>#N/A</v>
          </cell>
          <cell r="AZ180" t="e">
            <v>#N/A</v>
          </cell>
          <cell r="BY180" t="e">
            <v>#N/A</v>
          </cell>
          <cell r="BZ180" t="e">
            <v>#N/A</v>
          </cell>
          <cell r="CA180" t="e">
            <v>#N/A</v>
          </cell>
          <cell r="CB180" t="e">
            <v>#N/A</v>
          </cell>
          <cell r="CC180" t="e">
            <v>#N/A</v>
          </cell>
          <cell r="CD180" t="e">
            <v>#N/A</v>
          </cell>
          <cell r="CE180" t="e">
            <v>#N/A</v>
          </cell>
          <cell r="CF180" t="e">
            <v>#N/A</v>
          </cell>
          <cell r="CG180" t="e">
            <v>#N/A</v>
          </cell>
          <cell r="CH180" t="e">
            <v>#N/A</v>
          </cell>
          <cell r="CI180" t="e">
            <v>#N/A</v>
          </cell>
          <cell r="CJ180" t="e">
            <v>#N/A</v>
          </cell>
          <cell r="CK180" t="e">
            <v>#N/A</v>
          </cell>
          <cell r="CL180" t="e">
            <v>#N/A</v>
          </cell>
          <cell r="CM180" t="e">
            <v>#N/A</v>
          </cell>
          <cell r="CN180" t="e">
            <v>#N/A</v>
          </cell>
          <cell r="CO180" t="e">
            <v>#N/A</v>
          </cell>
          <cell r="CP180" t="e">
            <v>#N/A</v>
          </cell>
          <cell r="CQ180" t="e">
            <v>#N/A</v>
          </cell>
          <cell r="CR180" t="e">
            <v>#N/A</v>
          </cell>
          <cell r="CS180" t="e">
            <v>#N/A</v>
          </cell>
          <cell r="CT180" t="e">
            <v>#N/A</v>
          </cell>
          <cell r="CU180" t="e">
            <v>#N/A</v>
          </cell>
          <cell r="CV180" t="e">
            <v>#N/A</v>
          </cell>
          <cell r="DR180" t="str">
            <v>Pablo Jose Do Faial Freitas</v>
          </cell>
          <cell r="DS180" t="str">
            <v>Arturo Alejandro Urcid Saldaña F-450733</v>
          </cell>
          <cell r="DT180" t="str">
            <v>José Guadalupe López Hernández F-242353</v>
          </cell>
          <cell r="DU180">
            <v>0</v>
          </cell>
          <cell r="DV180" t="str">
            <v>Pablo Jose Do Faial Freitas</v>
          </cell>
          <cell r="DW180" t="str">
            <v>Arturo Alejandro Urcid Saldaña F-450864</v>
          </cell>
          <cell r="DX180" t="str">
            <v>José Guadalupe López Hernández F-242353</v>
          </cell>
          <cell r="DY180" t="str">
            <v>Pablo Jose Do Faial Freitas</v>
          </cell>
          <cell r="DZ180" t="str">
            <v>Arturo Alejandro Urcid Saldaña F-450733</v>
          </cell>
        </row>
        <row r="181">
          <cell r="A181">
            <v>21</v>
          </cell>
          <cell r="B181" t="str">
            <v>--</v>
          </cell>
          <cell r="C181" t="str">
            <v>--</v>
          </cell>
          <cell r="H181" t="str">
            <v>-</v>
          </cell>
          <cell r="S181" t="str">
            <v>-</v>
          </cell>
          <cell r="W181" t="str">
            <v>P</v>
          </cell>
          <cell r="X181">
            <v>0</v>
          </cell>
          <cell r="Y181" t="e">
            <v>#N/A</v>
          </cell>
          <cell r="Z181" t="e">
            <v>#N/A</v>
          </cell>
          <cell r="AB181" t="e">
            <v>#N/A</v>
          </cell>
          <cell r="AC181" t="e">
            <v>#N/A</v>
          </cell>
          <cell r="AD181" t="e">
            <v>#N/A</v>
          </cell>
          <cell r="AE181">
            <v>0</v>
          </cell>
          <cell r="AF181">
            <v>0</v>
          </cell>
          <cell r="AI181">
            <v>0</v>
          </cell>
          <cell r="AL181">
            <v>0</v>
          </cell>
          <cell r="AW181" t="e">
            <v>#N/A</v>
          </cell>
          <cell r="AX181" t="e">
            <v>#N/A</v>
          </cell>
          <cell r="AY181" t="e">
            <v>#N/A</v>
          </cell>
          <cell r="AZ181" t="e">
            <v>#N/A</v>
          </cell>
          <cell r="BY181" t="e">
            <v>#N/A</v>
          </cell>
          <cell r="BZ181" t="e">
            <v>#N/A</v>
          </cell>
          <cell r="CA181" t="e">
            <v>#N/A</v>
          </cell>
          <cell r="CB181" t="e">
            <v>#N/A</v>
          </cell>
          <cell r="CC181" t="e">
            <v>#N/A</v>
          </cell>
          <cell r="CD181" t="e">
            <v>#N/A</v>
          </cell>
          <cell r="CE181" t="e">
            <v>#N/A</v>
          </cell>
          <cell r="CF181" t="e">
            <v>#N/A</v>
          </cell>
          <cell r="CG181" t="e">
            <v>#N/A</v>
          </cell>
          <cell r="CH181" t="e">
            <v>#N/A</v>
          </cell>
          <cell r="CI181" t="e">
            <v>#N/A</v>
          </cell>
          <cell r="CJ181" t="e">
            <v>#N/A</v>
          </cell>
          <cell r="CK181" t="e">
            <v>#N/A</v>
          </cell>
          <cell r="CL181" t="e">
            <v>#N/A</v>
          </cell>
          <cell r="CM181" t="e">
            <v>#N/A</v>
          </cell>
          <cell r="CN181" t="e">
            <v>#N/A</v>
          </cell>
          <cell r="CO181" t="e">
            <v>#N/A</v>
          </cell>
          <cell r="CP181" t="e">
            <v>#N/A</v>
          </cell>
          <cell r="CQ181" t="e">
            <v>#N/A</v>
          </cell>
          <cell r="CR181" t="e">
            <v>#N/A</v>
          </cell>
          <cell r="CS181" t="e">
            <v>#N/A</v>
          </cell>
          <cell r="CT181" t="e">
            <v>#N/A</v>
          </cell>
          <cell r="CU181" t="e">
            <v>#N/A</v>
          </cell>
          <cell r="CV181" t="e">
            <v>#N/A</v>
          </cell>
          <cell r="DR181" t="str">
            <v>Pablo Jose Do Faial Freitas</v>
          </cell>
          <cell r="DS181" t="str">
            <v>Arturo Alejandro Urcid Saldaña F-450733</v>
          </cell>
          <cell r="DT181" t="str">
            <v>José Guadalupe López Hernández F-242353</v>
          </cell>
          <cell r="DU181">
            <v>0</v>
          </cell>
          <cell r="DV181" t="str">
            <v>Pablo Jose Do Faial Freitas</v>
          </cell>
          <cell r="DW181" t="str">
            <v>Arturo Alejandro Urcid Saldaña F-450865</v>
          </cell>
          <cell r="DX181" t="str">
            <v>José Guadalupe López Hernández F-242353</v>
          </cell>
          <cell r="DY181" t="str">
            <v>Pablo Jose Do Faial Freitas</v>
          </cell>
          <cell r="DZ181" t="str">
            <v>Arturo Alejandro Urcid Saldaña F-450733</v>
          </cell>
        </row>
        <row r="182">
          <cell r="A182">
            <v>22</v>
          </cell>
          <cell r="B182" t="str">
            <v>--</v>
          </cell>
          <cell r="C182" t="str">
            <v>--</v>
          </cell>
          <cell r="H182" t="str">
            <v>-</v>
          </cell>
          <cell r="S182" t="str">
            <v>-</v>
          </cell>
          <cell r="W182" t="str">
            <v>P</v>
          </cell>
          <cell r="X182">
            <v>0</v>
          </cell>
          <cell r="Y182" t="e">
            <v>#N/A</v>
          </cell>
          <cell r="Z182" t="e">
            <v>#N/A</v>
          </cell>
          <cell r="AB182" t="e">
            <v>#N/A</v>
          </cell>
          <cell r="AC182" t="e">
            <v>#N/A</v>
          </cell>
          <cell r="AD182" t="e">
            <v>#N/A</v>
          </cell>
          <cell r="AE182">
            <v>0</v>
          </cell>
          <cell r="AF182">
            <v>0</v>
          </cell>
          <cell r="AI182">
            <v>0</v>
          </cell>
          <cell r="AL182">
            <v>0</v>
          </cell>
          <cell r="AW182" t="e">
            <v>#N/A</v>
          </cell>
          <cell r="AX182" t="e">
            <v>#N/A</v>
          </cell>
          <cell r="AY182" t="e">
            <v>#N/A</v>
          </cell>
          <cell r="AZ182" t="e">
            <v>#N/A</v>
          </cell>
          <cell r="BY182" t="e">
            <v>#N/A</v>
          </cell>
          <cell r="BZ182" t="e">
            <v>#N/A</v>
          </cell>
          <cell r="CA182" t="e">
            <v>#N/A</v>
          </cell>
          <cell r="CB182" t="e">
            <v>#N/A</v>
          </cell>
          <cell r="CC182" t="e">
            <v>#N/A</v>
          </cell>
          <cell r="CD182" t="e">
            <v>#N/A</v>
          </cell>
          <cell r="CE182" t="e">
            <v>#N/A</v>
          </cell>
          <cell r="CF182" t="e">
            <v>#N/A</v>
          </cell>
          <cell r="CG182" t="e">
            <v>#N/A</v>
          </cell>
          <cell r="CH182" t="e">
            <v>#N/A</v>
          </cell>
          <cell r="CI182" t="e">
            <v>#N/A</v>
          </cell>
          <cell r="CJ182" t="e">
            <v>#N/A</v>
          </cell>
          <cell r="CK182" t="e">
            <v>#N/A</v>
          </cell>
          <cell r="CL182" t="e">
            <v>#N/A</v>
          </cell>
          <cell r="CM182" t="e">
            <v>#N/A</v>
          </cell>
          <cell r="CN182" t="e">
            <v>#N/A</v>
          </cell>
          <cell r="CO182" t="e">
            <v>#N/A</v>
          </cell>
          <cell r="CP182" t="e">
            <v>#N/A</v>
          </cell>
          <cell r="CQ182" t="e">
            <v>#N/A</v>
          </cell>
          <cell r="CR182" t="e">
            <v>#N/A</v>
          </cell>
          <cell r="CS182" t="e">
            <v>#N/A</v>
          </cell>
          <cell r="CT182" t="e">
            <v>#N/A</v>
          </cell>
          <cell r="CU182" t="e">
            <v>#N/A</v>
          </cell>
          <cell r="CV182" t="e">
            <v>#N/A</v>
          </cell>
          <cell r="DR182" t="str">
            <v>Pablo Jose Do Faial Freitas</v>
          </cell>
          <cell r="DS182" t="str">
            <v>Arturo Alejandro Urcid Saldaña F-450733</v>
          </cell>
          <cell r="DT182" t="str">
            <v>José Guadalupe López Hernández F-242353</v>
          </cell>
          <cell r="DU182">
            <v>0</v>
          </cell>
          <cell r="DV182" t="str">
            <v>Pablo Jose Do Faial Freitas</v>
          </cell>
          <cell r="DW182" t="str">
            <v>Arturo Alejandro Urcid Saldaña F-450866</v>
          </cell>
          <cell r="DX182" t="str">
            <v>José Guadalupe López Hernández F-242353</v>
          </cell>
          <cell r="DY182" t="str">
            <v>Pablo Jose Do Faial Freitas</v>
          </cell>
          <cell r="DZ182" t="str">
            <v>Arturo Alejandro Urcid Saldaña F-450733</v>
          </cell>
        </row>
        <row r="183">
          <cell r="A183">
            <v>23</v>
          </cell>
          <cell r="B183" t="str">
            <v>--</v>
          </cell>
          <cell r="C183" t="str">
            <v>--</v>
          </cell>
          <cell r="H183" t="str">
            <v>-</v>
          </cell>
          <cell r="S183" t="str">
            <v>-</v>
          </cell>
          <cell r="W183" t="str">
            <v>P</v>
          </cell>
          <cell r="X183">
            <v>0</v>
          </cell>
          <cell r="Y183" t="e">
            <v>#N/A</v>
          </cell>
          <cell r="Z183" t="e">
            <v>#N/A</v>
          </cell>
          <cell r="AB183" t="e">
            <v>#N/A</v>
          </cell>
          <cell r="AC183" t="e">
            <v>#N/A</v>
          </cell>
          <cell r="AD183" t="e">
            <v>#N/A</v>
          </cell>
          <cell r="AE183">
            <v>0</v>
          </cell>
          <cell r="AF183">
            <v>0</v>
          </cell>
          <cell r="AI183">
            <v>0</v>
          </cell>
          <cell r="AL183">
            <v>0</v>
          </cell>
          <cell r="AW183" t="e">
            <v>#N/A</v>
          </cell>
          <cell r="AX183" t="e">
            <v>#N/A</v>
          </cell>
          <cell r="AY183" t="e">
            <v>#N/A</v>
          </cell>
          <cell r="AZ183" t="e">
            <v>#N/A</v>
          </cell>
          <cell r="BY183" t="e">
            <v>#N/A</v>
          </cell>
          <cell r="BZ183" t="e">
            <v>#N/A</v>
          </cell>
          <cell r="CA183" t="e">
            <v>#N/A</v>
          </cell>
          <cell r="CB183" t="e">
            <v>#N/A</v>
          </cell>
          <cell r="CC183" t="e">
            <v>#N/A</v>
          </cell>
          <cell r="CD183" t="e">
            <v>#N/A</v>
          </cell>
          <cell r="CE183" t="e">
            <v>#N/A</v>
          </cell>
          <cell r="CF183" t="e">
            <v>#N/A</v>
          </cell>
          <cell r="CG183" t="e">
            <v>#N/A</v>
          </cell>
          <cell r="CH183" t="e">
            <v>#N/A</v>
          </cell>
          <cell r="CI183" t="e">
            <v>#N/A</v>
          </cell>
          <cell r="CJ183" t="e">
            <v>#N/A</v>
          </cell>
          <cell r="CK183" t="e">
            <v>#N/A</v>
          </cell>
          <cell r="CL183" t="e">
            <v>#N/A</v>
          </cell>
          <cell r="CM183" t="e">
            <v>#N/A</v>
          </cell>
          <cell r="CN183" t="e">
            <v>#N/A</v>
          </cell>
          <cell r="CO183" t="e">
            <v>#N/A</v>
          </cell>
          <cell r="CP183" t="e">
            <v>#N/A</v>
          </cell>
          <cell r="CQ183" t="e">
            <v>#N/A</v>
          </cell>
          <cell r="CR183" t="e">
            <v>#N/A</v>
          </cell>
          <cell r="CS183" t="e">
            <v>#N/A</v>
          </cell>
          <cell r="CT183" t="e">
            <v>#N/A</v>
          </cell>
          <cell r="CU183" t="e">
            <v>#N/A</v>
          </cell>
          <cell r="CV183" t="e">
            <v>#N/A</v>
          </cell>
          <cell r="DR183" t="str">
            <v>Pablo Jose Do Faial Freitas</v>
          </cell>
          <cell r="DS183" t="str">
            <v>Arturo Alejandro Urcid Saldaña F-450733</v>
          </cell>
          <cell r="DT183" t="str">
            <v>José Guadalupe López Hernández F-242353</v>
          </cell>
          <cell r="DU183">
            <v>0</v>
          </cell>
          <cell r="DV183" t="str">
            <v>Pablo Jose Do Faial Freitas</v>
          </cell>
          <cell r="DW183" t="str">
            <v>Arturo Alejandro Urcid Saldaña F-450867</v>
          </cell>
          <cell r="DX183" t="str">
            <v>José Guadalupe López Hernández F-242353</v>
          </cell>
          <cell r="DY183" t="str">
            <v>Pablo Jose Do Faial Freitas</v>
          </cell>
          <cell r="DZ183" t="str">
            <v>Arturo Alejandro Urcid Saldaña F-450733</v>
          </cell>
        </row>
        <row r="184">
          <cell r="A184">
            <v>24</v>
          </cell>
          <cell r="B184" t="str">
            <v>--</v>
          </cell>
          <cell r="C184" t="str">
            <v>--</v>
          </cell>
          <cell r="H184" t="str">
            <v>-</v>
          </cell>
          <cell r="S184" t="str">
            <v>-</v>
          </cell>
          <cell r="W184" t="str">
            <v>P</v>
          </cell>
          <cell r="X184">
            <v>0</v>
          </cell>
          <cell r="Y184" t="e">
            <v>#N/A</v>
          </cell>
          <cell r="Z184" t="e">
            <v>#N/A</v>
          </cell>
          <cell r="AB184" t="e">
            <v>#N/A</v>
          </cell>
          <cell r="AC184" t="e">
            <v>#N/A</v>
          </cell>
          <cell r="AD184" t="e">
            <v>#N/A</v>
          </cell>
          <cell r="AE184">
            <v>0</v>
          </cell>
          <cell r="AF184">
            <v>0</v>
          </cell>
          <cell r="AI184">
            <v>0</v>
          </cell>
          <cell r="AL184">
            <v>0</v>
          </cell>
          <cell r="AW184" t="e">
            <v>#N/A</v>
          </cell>
          <cell r="AX184" t="e">
            <v>#N/A</v>
          </cell>
          <cell r="AY184" t="e">
            <v>#N/A</v>
          </cell>
          <cell r="AZ184" t="e">
            <v>#N/A</v>
          </cell>
          <cell r="BY184" t="e">
            <v>#N/A</v>
          </cell>
          <cell r="BZ184" t="e">
            <v>#N/A</v>
          </cell>
          <cell r="CA184" t="e">
            <v>#N/A</v>
          </cell>
          <cell r="CB184" t="e">
            <v>#N/A</v>
          </cell>
          <cell r="CC184" t="e">
            <v>#N/A</v>
          </cell>
          <cell r="CD184" t="e">
            <v>#N/A</v>
          </cell>
          <cell r="CE184" t="e">
            <v>#N/A</v>
          </cell>
          <cell r="CF184" t="e">
            <v>#N/A</v>
          </cell>
          <cell r="CG184" t="e">
            <v>#N/A</v>
          </cell>
          <cell r="CH184" t="e">
            <v>#N/A</v>
          </cell>
          <cell r="CI184" t="e">
            <v>#N/A</v>
          </cell>
          <cell r="CJ184" t="e">
            <v>#N/A</v>
          </cell>
          <cell r="CK184" t="e">
            <v>#N/A</v>
          </cell>
          <cell r="CL184" t="e">
            <v>#N/A</v>
          </cell>
          <cell r="CM184" t="e">
            <v>#N/A</v>
          </cell>
          <cell r="CN184" t="e">
            <v>#N/A</v>
          </cell>
          <cell r="CO184" t="e">
            <v>#N/A</v>
          </cell>
          <cell r="CP184" t="e">
            <v>#N/A</v>
          </cell>
          <cell r="CQ184" t="e">
            <v>#N/A</v>
          </cell>
          <cell r="CR184" t="e">
            <v>#N/A</v>
          </cell>
          <cell r="CS184" t="e">
            <v>#N/A</v>
          </cell>
          <cell r="CT184" t="e">
            <v>#N/A</v>
          </cell>
          <cell r="CU184" t="e">
            <v>#N/A</v>
          </cell>
          <cell r="CV184" t="e">
            <v>#N/A</v>
          </cell>
          <cell r="DR184" t="str">
            <v>Pablo Jose Do Faial Freitas</v>
          </cell>
          <cell r="DS184" t="str">
            <v>Arturo Alejandro Urcid Saldaña F-450733</v>
          </cell>
          <cell r="DT184" t="str">
            <v>José Guadalupe López Hernández F-242353</v>
          </cell>
          <cell r="DU184">
            <v>0</v>
          </cell>
          <cell r="DV184" t="str">
            <v>Pablo Jose Do Faial Freitas</v>
          </cell>
          <cell r="DW184" t="str">
            <v>Arturo Alejandro Urcid Saldaña F-450868</v>
          </cell>
          <cell r="DX184" t="str">
            <v>José Guadalupe López Hernández F-242353</v>
          </cell>
          <cell r="DY184" t="str">
            <v>Pablo Jose Do Faial Freitas</v>
          </cell>
          <cell r="DZ184" t="str">
            <v>Arturo Alejandro Urcid Saldaña F-450733</v>
          </cell>
        </row>
        <row r="185">
          <cell r="A185">
            <v>25</v>
          </cell>
          <cell r="B185" t="str">
            <v>--</v>
          </cell>
          <cell r="C185" t="str">
            <v>--</v>
          </cell>
          <cell r="H185" t="str">
            <v>-</v>
          </cell>
          <cell r="S185" t="str">
            <v>-</v>
          </cell>
          <cell r="W185" t="str">
            <v>P</v>
          </cell>
          <cell r="X185">
            <v>0</v>
          </cell>
          <cell r="Y185" t="e">
            <v>#N/A</v>
          </cell>
          <cell r="Z185" t="e">
            <v>#N/A</v>
          </cell>
          <cell r="AB185" t="e">
            <v>#N/A</v>
          </cell>
          <cell r="AC185" t="e">
            <v>#N/A</v>
          </cell>
          <cell r="AD185" t="e">
            <v>#N/A</v>
          </cell>
          <cell r="AE185">
            <v>0</v>
          </cell>
          <cell r="AF185">
            <v>0</v>
          </cell>
          <cell r="AI185">
            <v>0</v>
          </cell>
          <cell r="AL185">
            <v>0</v>
          </cell>
          <cell r="AW185" t="e">
            <v>#N/A</v>
          </cell>
          <cell r="AX185" t="e">
            <v>#N/A</v>
          </cell>
          <cell r="AY185" t="e">
            <v>#N/A</v>
          </cell>
          <cell r="AZ185" t="e">
            <v>#N/A</v>
          </cell>
          <cell r="BY185" t="e">
            <v>#N/A</v>
          </cell>
          <cell r="BZ185" t="e">
            <v>#N/A</v>
          </cell>
          <cell r="CA185" t="e">
            <v>#N/A</v>
          </cell>
          <cell r="CB185" t="e">
            <v>#N/A</v>
          </cell>
          <cell r="CC185" t="e">
            <v>#N/A</v>
          </cell>
          <cell r="CD185" t="e">
            <v>#N/A</v>
          </cell>
          <cell r="CE185" t="e">
            <v>#N/A</v>
          </cell>
          <cell r="CF185" t="e">
            <v>#N/A</v>
          </cell>
          <cell r="CG185" t="e">
            <v>#N/A</v>
          </cell>
          <cell r="CH185" t="e">
            <v>#N/A</v>
          </cell>
          <cell r="CI185" t="e">
            <v>#N/A</v>
          </cell>
          <cell r="CJ185" t="e">
            <v>#N/A</v>
          </cell>
          <cell r="CK185" t="e">
            <v>#N/A</v>
          </cell>
          <cell r="CL185" t="e">
            <v>#N/A</v>
          </cell>
          <cell r="CM185" t="e">
            <v>#N/A</v>
          </cell>
          <cell r="CN185" t="e">
            <v>#N/A</v>
          </cell>
          <cell r="CO185" t="e">
            <v>#N/A</v>
          </cell>
          <cell r="CP185" t="e">
            <v>#N/A</v>
          </cell>
          <cell r="CQ185" t="e">
            <v>#N/A</v>
          </cell>
          <cell r="CR185" t="e">
            <v>#N/A</v>
          </cell>
          <cell r="CS185" t="e">
            <v>#N/A</v>
          </cell>
          <cell r="CT185" t="e">
            <v>#N/A</v>
          </cell>
          <cell r="CU185" t="e">
            <v>#N/A</v>
          </cell>
          <cell r="CV185" t="e">
            <v>#N/A</v>
          </cell>
          <cell r="DR185" t="str">
            <v>Pablo Jose Do Faial Freitas</v>
          </cell>
          <cell r="DS185" t="str">
            <v>Arturo Alejandro Urcid Saldaña F-450733</v>
          </cell>
          <cell r="DT185" t="str">
            <v>José Guadalupe López Hernández F-242353</v>
          </cell>
          <cell r="DU185">
            <v>0</v>
          </cell>
          <cell r="DV185" t="str">
            <v>Pablo Jose Do Faial Freitas</v>
          </cell>
          <cell r="DW185" t="str">
            <v>Arturo Alejandro Urcid Saldaña F-450869</v>
          </cell>
          <cell r="DX185" t="str">
            <v>José Guadalupe López Hernández F-242353</v>
          </cell>
          <cell r="DY185" t="str">
            <v>Pablo Jose Do Faial Freitas</v>
          </cell>
          <cell r="DZ185" t="str">
            <v>Arturo Alejandro Urcid Saldaña F-450733</v>
          </cell>
        </row>
        <row r="186">
          <cell r="A186">
            <v>26</v>
          </cell>
          <cell r="B186" t="str">
            <v>--</v>
          </cell>
          <cell r="C186" t="str">
            <v>--</v>
          </cell>
          <cell r="H186" t="str">
            <v>-</v>
          </cell>
          <cell r="S186" t="str">
            <v>-</v>
          </cell>
          <cell r="W186" t="str">
            <v>P</v>
          </cell>
          <cell r="X186">
            <v>0</v>
          </cell>
          <cell r="Y186" t="e">
            <v>#N/A</v>
          </cell>
          <cell r="Z186" t="e">
            <v>#N/A</v>
          </cell>
          <cell r="AB186" t="e">
            <v>#N/A</v>
          </cell>
          <cell r="AC186" t="e">
            <v>#N/A</v>
          </cell>
          <cell r="AD186" t="e">
            <v>#N/A</v>
          </cell>
          <cell r="AE186">
            <v>0</v>
          </cell>
          <cell r="AF186">
            <v>0</v>
          </cell>
          <cell r="AI186">
            <v>0</v>
          </cell>
          <cell r="AL186">
            <v>0</v>
          </cell>
          <cell r="AW186" t="e">
            <v>#N/A</v>
          </cell>
          <cell r="AX186" t="e">
            <v>#N/A</v>
          </cell>
          <cell r="AY186" t="e">
            <v>#N/A</v>
          </cell>
          <cell r="AZ186" t="e">
            <v>#N/A</v>
          </cell>
          <cell r="BY186" t="e">
            <v>#N/A</v>
          </cell>
          <cell r="BZ186" t="e">
            <v>#N/A</v>
          </cell>
          <cell r="CA186" t="e">
            <v>#N/A</v>
          </cell>
          <cell r="CB186" t="e">
            <v>#N/A</v>
          </cell>
          <cell r="CC186" t="e">
            <v>#N/A</v>
          </cell>
          <cell r="CD186" t="e">
            <v>#N/A</v>
          </cell>
          <cell r="CE186" t="e">
            <v>#N/A</v>
          </cell>
          <cell r="CF186" t="e">
            <v>#N/A</v>
          </cell>
          <cell r="CG186" t="e">
            <v>#N/A</v>
          </cell>
          <cell r="CH186" t="e">
            <v>#N/A</v>
          </cell>
          <cell r="CI186" t="e">
            <v>#N/A</v>
          </cell>
          <cell r="CJ186" t="e">
            <v>#N/A</v>
          </cell>
          <cell r="CK186" t="e">
            <v>#N/A</v>
          </cell>
          <cell r="CL186" t="e">
            <v>#N/A</v>
          </cell>
          <cell r="CM186" t="e">
            <v>#N/A</v>
          </cell>
          <cell r="CN186" t="e">
            <v>#N/A</v>
          </cell>
          <cell r="CO186" t="e">
            <v>#N/A</v>
          </cell>
          <cell r="CP186" t="e">
            <v>#N/A</v>
          </cell>
          <cell r="CQ186" t="e">
            <v>#N/A</v>
          </cell>
          <cell r="CR186" t="e">
            <v>#N/A</v>
          </cell>
          <cell r="CS186" t="e">
            <v>#N/A</v>
          </cell>
          <cell r="CT186" t="e">
            <v>#N/A</v>
          </cell>
          <cell r="CU186" t="e">
            <v>#N/A</v>
          </cell>
          <cell r="CV186" t="e">
            <v>#N/A</v>
          </cell>
          <cell r="DR186" t="str">
            <v>Pablo Jose Do Faial Freitas</v>
          </cell>
          <cell r="DS186" t="str">
            <v>Arturo Alejandro Urcid Saldaña F-450733</v>
          </cell>
          <cell r="DT186" t="str">
            <v>José Guadalupe López Hernández F-242353</v>
          </cell>
          <cell r="DU186">
            <v>0</v>
          </cell>
          <cell r="DV186" t="str">
            <v>Pablo Jose Do Faial Freitas</v>
          </cell>
          <cell r="DW186" t="str">
            <v>Arturo Alejandro Urcid Saldaña F-450870</v>
          </cell>
          <cell r="DX186" t="str">
            <v>José Guadalupe López Hernández F-242353</v>
          </cell>
          <cell r="DY186" t="str">
            <v>Pablo Jose Do Faial Freitas</v>
          </cell>
          <cell r="DZ186" t="str">
            <v>Arturo Alejandro Urcid Saldaña F-450733</v>
          </cell>
        </row>
        <row r="187">
          <cell r="A187">
            <v>18</v>
          </cell>
          <cell r="B187" t="str">
            <v>--</v>
          </cell>
          <cell r="C187" t="str">
            <v>--</v>
          </cell>
          <cell r="H187" t="str">
            <v>-</v>
          </cell>
          <cell r="S187" t="str">
            <v>-</v>
          </cell>
          <cell r="W187" t="str">
            <v>P</v>
          </cell>
          <cell r="X187">
            <v>0</v>
          </cell>
          <cell r="Y187" t="e">
            <v>#N/A</v>
          </cell>
          <cell r="Z187" t="e">
            <v>#N/A</v>
          </cell>
          <cell r="AB187" t="e">
            <v>#N/A</v>
          </cell>
          <cell r="AC187" t="e">
            <v>#N/A</v>
          </cell>
          <cell r="AD187" t="e">
            <v>#N/A</v>
          </cell>
          <cell r="AE187">
            <v>0</v>
          </cell>
          <cell r="AF187">
            <v>0</v>
          </cell>
          <cell r="AI187">
            <v>0</v>
          </cell>
          <cell r="AL187">
            <v>0</v>
          </cell>
          <cell r="AW187" t="e">
            <v>#N/A</v>
          </cell>
          <cell r="AX187" t="e">
            <v>#N/A</v>
          </cell>
          <cell r="AY187" t="e">
            <v>#N/A</v>
          </cell>
          <cell r="AZ187" t="e">
            <v>#N/A</v>
          </cell>
          <cell r="BY187" t="e">
            <v>#N/A</v>
          </cell>
          <cell r="BZ187" t="e">
            <v>#N/A</v>
          </cell>
          <cell r="CA187" t="e">
            <v>#N/A</v>
          </cell>
          <cell r="CB187" t="e">
            <v>#N/A</v>
          </cell>
          <cell r="CC187" t="e">
            <v>#N/A</v>
          </cell>
          <cell r="CD187" t="e">
            <v>#N/A</v>
          </cell>
          <cell r="CE187" t="e">
            <v>#N/A</v>
          </cell>
          <cell r="CF187" t="e">
            <v>#N/A</v>
          </cell>
          <cell r="CG187" t="e">
            <v>#N/A</v>
          </cell>
          <cell r="CH187" t="e">
            <v>#N/A</v>
          </cell>
          <cell r="CI187" t="e">
            <v>#N/A</v>
          </cell>
          <cell r="CJ187" t="e">
            <v>#N/A</v>
          </cell>
          <cell r="CK187" t="e">
            <v>#N/A</v>
          </cell>
          <cell r="CL187" t="e">
            <v>#N/A</v>
          </cell>
          <cell r="CM187" t="e">
            <v>#N/A</v>
          </cell>
          <cell r="CN187" t="e">
            <v>#N/A</v>
          </cell>
          <cell r="CO187" t="e">
            <v>#N/A</v>
          </cell>
          <cell r="CP187" t="e">
            <v>#N/A</v>
          </cell>
          <cell r="CQ187" t="e">
            <v>#N/A</v>
          </cell>
          <cell r="CR187" t="e">
            <v>#N/A</v>
          </cell>
          <cell r="CS187" t="e">
            <v>#N/A</v>
          </cell>
          <cell r="CT187" t="e">
            <v>#N/A</v>
          </cell>
          <cell r="CU187" t="e">
            <v>#N/A</v>
          </cell>
          <cell r="CV187" t="e">
            <v>#N/A</v>
          </cell>
          <cell r="DR187" t="str">
            <v>Pablo Jose Do Faial Freitas</v>
          </cell>
          <cell r="DS187" t="str">
            <v>Arturo Alejandro Urcid Saldaña F-450733</v>
          </cell>
          <cell r="DT187" t="str">
            <v>José Guadalupe López Hernández F-242353</v>
          </cell>
          <cell r="DU187">
            <v>0</v>
          </cell>
          <cell r="DV187" t="str">
            <v>Pablo Jose Do Faial Freitas</v>
          </cell>
          <cell r="DW187" t="str">
            <v>Arturo Alejandro Urcid Saldaña F-450871</v>
          </cell>
          <cell r="DX187" t="str">
            <v>José Guadalupe López Hernández F-242353</v>
          </cell>
          <cell r="DY187" t="str">
            <v>Pablo Jose Do Faial Freitas</v>
          </cell>
          <cell r="DZ187" t="str">
            <v>Arturo Alejandro Urcid Saldaña F-450733</v>
          </cell>
        </row>
        <row r="188">
          <cell r="A188">
            <v>19</v>
          </cell>
          <cell r="B188" t="str">
            <v>--</v>
          </cell>
          <cell r="C188" t="str">
            <v>--</v>
          </cell>
          <cell r="H188" t="str">
            <v>-</v>
          </cell>
          <cell r="S188" t="str">
            <v>-</v>
          </cell>
          <cell r="W188" t="str">
            <v>P</v>
          </cell>
          <cell r="X188">
            <v>0</v>
          </cell>
          <cell r="Y188" t="e">
            <v>#N/A</v>
          </cell>
          <cell r="Z188" t="e">
            <v>#N/A</v>
          </cell>
          <cell r="AB188" t="e">
            <v>#N/A</v>
          </cell>
          <cell r="AC188" t="e">
            <v>#N/A</v>
          </cell>
          <cell r="AD188" t="e">
            <v>#N/A</v>
          </cell>
          <cell r="AE188">
            <v>0</v>
          </cell>
          <cell r="AF188">
            <v>0</v>
          </cell>
          <cell r="AI188">
            <v>0</v>
          </cell>
          <cell r="AL188">
            <v>0</v>
          </cell>
          <cell r="AW188" t="e">
            <v>#N/A</v>
          </cell>
          <cell r="AX188" t="e">
            <v>#N/A</v>
          </cell>
          <cell r="AY188" t="e">
            <v>#N/A</v>
          </cell>
          <cell r="AZ188" t="e">
            <v>#N/A</v>
          </cell>
          <cell r="BY188" t="e">
            <v>#N/A</v>
          </cell>
          <cell r="BZ188" t="e">
            <v>#N/A</v>
          </cell>
          <cell r="CA188" t="e">
            <v>#N/A</v>
          </cell>
          <cell r="CB188" t="e">
            <v>#N/A</v>
          </cell>
          <cell r="CC188" t="e">
            <v>#N/A</v>
          </cell>
          <cell r="CD188" t="e">
            <v>#N/A</v>
          </cell>
          <cell r="CE188" t="e">
            <v>#N/A</v>
          </cell>
          <cell r="CF188" t="e">
            <v>#N/A</v>
          </cell>
          <cell r="CG188" t="e">
            <v>#N/A</v>
          </cell>
          <cell r="CH188" t="e">
            <v>#N/A</v>
          </cell>
          <cell r="CI188" t="e">
            <v>#N/A</v>
          </cell>
          <cell r="CJ188" t="e">
            <v>#N/A</v>
          </cell>
          <cell r="CK188" t="e">
            <v>#N/A</v>
          </cell>
          <cell r="CL188" t="e">
            <v>#N/A</v>
          </cell>
          <cell r="CM188" t="e">
            <v>#N/A</v>
          </cell>
          <cell r="CN188" t="e">
            <v>#N/A</v>
          </cell>
          <cell r="CO188" t="e">
            <v>#N/A</v>
          </cell>
          <cell r="CP188" t="e">
            <v>#N/A</v>
          </cell>
          <cell r="CQ188" t="e">
            <v>#N/A</v>
          </cell>
          <cell r="CR188" t="e">
            <v>#N/A</v>
          </cell>
          <cell r="CS188" t="e">
            <v>#N/A</v>
          </cell>
          <cell r="CT188" t="e">
            <v>#N/A</v>
          </cell>
          <cell r="CU188" t="e">
            <v>#N/A</v>
          </cell>
          <cell r="CV188" t="e">
            <v>#N/A</v>
          </cell>
          <cell r="DR188" t="str">
            <v>Pablo Jose Do Faial Freitas</v>
          </cell>
          <cell r="DS188" t="str">
            <v>Arturo Alejandro Urcid Saldaña F-450733</v>
          </cell>
          <cell r="DT188" t="str">
            <v>José Guadalupe López Hernández F-242353</v>
          </cell>
          <cell r="DU188">
            <v>0</v>
          </cell>
          <cell r="DV188" t="str">
            <v>Pablo Jose Do Faial Freitas</v>
          </cell>
          <cell r="DW188" t="str">
            <v>Arturo Alejandro Urcid Saldaña F-450872</v>
          </cell>
          <cell r="DX188" t="str">
            <v>José Guadalupe López Hernández F-242353</v>
          </cell>
          <cell r="DY188" t="str">
            <v>Pablo Jose Do Faial Freitas</v>
          </cell>
          <cell r="DZ188" t="str">
            <v>Arturo Alejandro Urcid Saldaña F-450733</v>
          </cell>
        </row>
        <row r="189">
          <cell r="A189">
            <v>20</v>
          </cell>
          <cell r="B189" t="str">
            <v>--</v>
          </cell>
          <cell r="C189" t="str">
            <v>--</v>
          </cell>
          <cell r="H189" t="str">
            <v>-</v>
          </cell>
          <cell r="S189" t="str">
            <v>-</v>
          </cell>
          <cell r="W189" t="str">
            <v>P</v>
          </cell>
          <cell r="X189">
            <v>0</v>
          </cell>
          <cell r="Y189" t="e">
            <v>#N/A</v>
          </cell>
          <cell r="Z189" t="e">
            <v>#N/A</v>
          </cell>
          <cell r="AB189" t="e">
            <v>#N/A</v>
          </cell>
          <cell r="AC189" t="e">
            <v>#N/A</v>
          </cell>
          <cell r="AD189" t="e">
            <v>#N/A</v>
          </cell>
          <cell r="AE189">
            <v>0</v>
          </cell>
          <cell r="AF189">
            <v>0</v>
          </cell>
          <cell r="AI189">
            <v>0</v>
          </cell>
          <cell r="AL189">
            <v>0</v>
          </cell>
          <cell r="AW189" t="e">
            <v>#N/A</v>
          </cell>
          <cell r="AX189" t="e">
            <v>#N/A</v>
          </cell>
          <cell r="AY189" t="e">
            <v>#N/A</v>
          </cell>
          <cell r="AZ189" t="e">
            <v>#N/A</v>
          </cell>
          <cell r="BY189" t="e">
            <v>#N/A</v>
          </cell>
          <cell r="BZ189" t="e">
            <v>#N/A</v>
          </cell>
          <cell r="CA189" t="e">
            <v>#N/A</v>
          </cell>
          <cell r="CB189" t="e">
            <v>#N/A</v>
          </cell>
          <cell r="CC189" t="e">
            <v>#N/A</v>
          </cell>
          <cell r="CD189" t="e">
            <v>#N/A</v>
          </cell>
          <cell r="CE189" t="e">
            <v>#N/A</v>
          </cell>
          <cell r="CF189" t="e">
            <v>#N/A</v>
          </cell>
          <cell r="CG189" t="e">
            <v>#N/A</v>
          </cell>
          <cell r="CH189" t="e">
            <v>#N/A</v>
          </cell>
          <cell r="CI189" t="e">
            <v>#N/A</v>
          </cell>
          <cell r="CJ189" t="e">
            <v>#N/A</v>
          </cell>
          <cell r="CK189" t="e">
            <v>#N/A</v>
          </cell>
          <cell r="CL189" t="e">
            <v>#N/A</v>
          </cell>
          <cell r="CM189" t="e">
            <v>#N/A</v>
          </cell>
          <cell r="CN189" t="e">
            <v>#N/A</v>
          </cell>
          <cell r="CO189" t="e">
            <v>#N/A</v>
          </cell>
          <cell r="CP189" t="e">
            <v>#N/A</v>
          </cell>
          <cell r="CQ189" t="e">
            <v>#N/A</v>
          </cell>
          <cell r="CR189" t="e">
            <v>#N/A</v>
          </cell>
          <cell r="CS189" t="e">
            <v>#N/A</v>
          </cell>
          <cell r="CT189" t="e">
            <v>#N/A</v>
          </cell>
          <cell r="CU189" t="e">
            <v>#N/A</v>
          </cell>
          <cell r="CV189" t="e">
            <v>#N/A</v>
          </cell>
          <cell r="DR189" t="str">
            <v>Pablo Jose Do Faial Freitas</v>
          </cell>
          <cell r="DS189" t="str">
            <v>Arturo Alejandro Urcid Saldaña F-450733</v>
          </cell>
          <cell r="DT189" t="str">
            <v>José Guadalupe López Hernández F-242353</v>
          </cell>
          <cell r="DU189">
            <v>0</v>
          </cell>
          <cell r="DV189" t="str">
            <v>Pablo Jose Do Faial Freitas</v>
          </cell>
          <cell r="DW189" t="str">
            <v>Arturo Alejandro Urcid Saldaña F-450873</v>
          </cell>
          <cell r="DX189" t="str">
            <v>José Guadalupe López Hernández F-242353</v>
          </cell>
          <cell r="DY189" t="str">
            <v>Pablo Jose Do Faial Freitas</v>
          </cell>
          <cell r="DZ189" t="str">
            <v>Arturo Alejandro Urcid Saldaña F-450733</v>
          </cell>
        </row>
        <row r="190">
          <cell r="A190">
            <v>21</v>
          </cell>
          <cell r="B190" t="str">
            <v>--</v>
          </cell>
          <cell r="C190" t="str">
            <v>--</v>
          </cell>
          <cell r="H190" t="str">
            <v>-</v>
          </cell>
          <cell r="S190" t="str">
            <v>-</v>
          </cell>
          <cell r="W190" t="str">
            <v>P</v>
          </cell>
          <cell r="X190">
            <v>0</v>
          </cell>
          <cell r="Y190" t="e">
            <v>#N/A</v>
          </cell>
          <cell r="Z190" t="e">
            <v>#N/A</v>
          </cell>
          <cell r="AB190" t="e">
            <v>#N/A</v>
          </cell>
          <cell r="AC190" t="e">
            <v>#N/A</v>
          </cell>
          <cell r="AD190" t="e">
            <v>#N/A</v>
          </cell>
          <cell r="AE190">
            <v>0</v>
          </cell>
          <cell r="AF190">
            <v>0</v>
          </cell>
          <cell r="AI190">
            <v>0</v>
          </cell>
          <cell r="AL190">
            <v>0</v>
          </cell>
          <cell r="AW190" t="e">
            <v>#N/A</v>
          </cell>
          <cell r="AX190" t="e">
            <v>#N/A</v>
          </cell>
          <cell r="AY190" t="e">
            <v>#N/A</v>
          </cell>
          <cell r="AZ190" t="e">
            <v>#N/A</v>
          </cell>
          <cell r="BY190" t="e">
            <v>#N/A</v>
          </cell>
          <cell r="BZ190" t="e">
            <v>#N/A</v>
          </cell>
          <cell r="CA190" t="e">
            <v>#N/A</v>
          </cell>
          <cell r="CB190" t="e">
            <v>#N/A</v>
          </cell>
          <cell r="CC190" t="e">
            <v>#N/A</v>
          </cell>
          <cell r="CD190" t="e">
            <v>#N/A</v>
          </cell>
          <cell r="CE190" t="e">
            <v>#N/A</v>
          </cell>
          <cell r="CF190" t="e">
            <v>#N/A</v>
          </cell>
          <cell r="CG190" t="e">
            <v>#N/A</v>
          </cell>
          <cell r="CH190" t="e">
            <v>#N/A</v>
          </cell>
          <cell r="CI190" t="e">
            <v>#N/A</v>
          </cell>
          <cell r="CJ190" t="e">
            <v>#N/A</v>
          </cell>
          <cell r="CK190" t="e">
            <v>#N/A</v>
          </cell>
          <cell r="CL190" t="e">
            <v>#N/A</v>
          </cell>
          <cell r="CM190" t="e">
            <v>#N/A</v>
          </cell>
          <cell r="CN190" t="e">
            <v>#N/A</v>
          </cell>
          <cell r="CO190" t="e">
            <v>#N/A</v>
          </cell>
          <cell r="CP190" t="e">
            <v>#N/A</v>
          </cell>
          <cell r="CQ190" t="e">
            <v>#N/A</v>
          </cell>
          <cell r="CR190" t="e">
            <v>#N/A</v>
          </cell>
          <cell r="CS190" t="e">
            <v>#N/A</v>
          </cell>
          <cell r="CT190" t="e">
            <v>#N/A</v>
          </cell>
          <cell r="CU190" t="e">
            <v>#N/A</v>
          </cell>
          <cell r="CV190" t="e">
            <v>#N/A</v>
          </cell>
          <cell r="DR190" t="str">
            <v>Pablo Jose Do Faial Freitas</v>
          </cell>
          <cell r="DS190" t="str">
            <v>Arturo Alejandro Urcid Saldaña F-450733</v>
          </cell>
          <cell r="DT190" t="str">
            <v>José Guadalupe López Hernández F-242353</v>
          </cell>
          <cell r="DU190">
            <v>0</v>
          </cell>
          <cell r="DV190" t="str">
            <v>Pablo Jose Do Faial Freitas</v>
          </cell>
          <cell r="DW190" t="str">
            <v>Arturo Alejandro Urcid Saldaña F-450874</v>
          </cell>
          <cell r="DX190" t="str">
            <v>José Guadalupe López Hernández F-242353</v>
          </cell>
          <cell r="DY190" t="str">
            <v>Pablo Jose Do Faial Freitas</v>
          </cell>
          <cell r="DZ190" t="str">
            <v>Arturo Alejandro Urcid Saldaña F-450733</v>
          </cell>
        </row>
        <row r="191">
          <cell r="A191">
            <v>22</v>
          </cell>
          <cell r="B191" t="str">
            <v>--</v>
          </cell>
          <cell r="C191" t="str">
            <v>--</v>
          </cell>
          <cell r="H191" t="str">
            <v>-</v>
          </cell>
          <cell r="S191" t="str">
            <v>-</v>
          </cell>
          <cell r="W191" t="str">
            <v>P</v>
          </cell>
          <cell r="X191">
            <v>0</v>
          </cell>
          <cell r="Y191" t="e">
            <v>#N/A</v>
          </cell>
          <cell r="Z191" t="e">
            <v>#N/A</v>
          </cell>
          <cell r="AB191" t="e">
            <v>#N/A</v>
          </cell>
          <cell r="AC191" t="e">
            <v>#N/A</v>
          </cell>
          <cell r="AD191" t="e">
            <v>#N/A</v>
          </cell>
          <cell r="AE191">
            <v>0</v>
          </cell>
          <cell r="AF191">
            <v>0</v>
          </cell>
          <cell r="AI191">
            <v>0</v>
          </cell>
          <cell r="AL191">
            <v>0</v>
          </cell>
          <cell r="AW191" t="e">
            <v>#N/A</v>
          </cell>
          <cell r="AX191" t="e">
            <v>#N/A</v>
          </cell>
          <cell r="AY191" t="e">
            <v>#N/A</v>
          </cell>
          <cell r="AZ191" t="e">
            <v>#N/A</v>
          </cell>
          <cell r="BY191" t="e">
            <v>#N/A</v>
          </cell>
          <cell r="BZ191" t="e">
            <v>#N/A</v>
          </cell>
          <cell r="CA191" t="e">
            <v>#N/A</v>
          </cell>
          <cell r="CB191" t="e">
            <v>#N/A</v>
          </cell>
          <cell r="CC191" t="e">
            <v>#N/A</v>
          </cell>
          <cell r="CD191" t="e">
            <v>#N/A</v>
          </cell>
          <cell r="CE191" t="e">
            <v>#N/A</v>
          </cell>
          <cell r="CF191" t="e">
            <v>#N/A</v>
          </cell>
          <cell r="CG191" t="e">
            <v>#N/A</v>
          </cell>
          <cell r="CH191" t="e">
            <v>#N/A</v>
          </cell>
          <cell r="CI191" t="e">
            <v>#N/A</v>
          </cell>
          <cell r="CJ191" t="e">
            <v>#N/A</v>
          </cell>
          <cell r="CK191" t="e">
            <v>#N/A</v>
          </cell>
          <cell r="CL191" t="e">
            <v>#N/A</v>
          </cell>
          <cell r="CM191" t="e">
            <v>#N/A</v>
          </cell>
          <cell r="CN191" t="e">
            <v>#N/A</v>
          </cell>
          <cell r="CO191" t="e">
            <v>#N/A</v>
          </cell>
          <cell r="CP191" t="e">
            <v>#N/A</v>
          </cell>
          <cell r="CQ191" t="e">
            <v>#N/A</v>
          </cell>
          <cell r="CR191" t="e">
            <v>#N/A</v>
          </cell>
          <cell r="CS191" t="e">
            <v>#N/A</v>
          </cell>
          <cell r="CT191" t="e">
            <v>#N/A</v>
          </cell>
          <cell r="CU191" t="e">
            <v>#N/A</v>
          </cell>
          <cell r="CV191" t="e">
            <v>#N/A</v>
          </cell>
          <cell r="DR191" t="str">
            <v>Pablo Jose Do Faial Freitas</v>
          </cell>
          <cell r="DS191" t="str">
            <v>Arturo Alejandro Urcid Saldaña F-450733</v>
          </cell>
          <cell r="DT191" t="str">
            <v>José Guadalupe López Hernández F-242353</v>
          </cell>
          <cell r="DU191">
            <v>0</v>
          </cell>
          <cell r="DV191" t="str">
            <v>Pablo Jose Do Faial Freitas</v>
          </cell>
          <cell r="DW191" t="str">
            <v>Arturo Alejandro Urcid Saldaña F-450875</v>
          </cell>
          <cell r="DX191" t="str">
            <v>José Guadalupe López Hernández F-242353</v>
          </cell>
          <cell r="DY191" t="str">
            <v>Pablo Jose Do Faial Freitas</v>
          </cell>
          <cell r="DZ191" t="str">
            <v>Arturo Alejandro Urcid Saldaña F-450733</v>
          </cell>
        </row>
        <row r="192">
          <cell r="A192">
            <v>23</v>
          </cell>
          <cell r="B192" t="str">
            <v>--</v>
          </cell>
          <cell r="C192" t="str">
            <v>--</v>
          </cell>
          <cell r="H192" t="str">
            <v>-</v>
          </cell>
          <cell r="S192" t="str">
            <v>-</v>
          </cell>
          <cell r="W192" t="str">
            <v>P</v>
          </cell>
          <cell r="X192">
            <v>0</v>
          </cell>
          <cell r="Y192" t="e">
            <v>#N/A</v>
          </cell>
          <cell r="Z192" t="e">
            <v>#N/A</v>
          </cell>
          <cell r="AB192" t="e">
            <v>#N/A</v>
          </cell>
          <cell r="AC192" t="e">
            <v>#N/A</v>
          </cell>
          <cell r="AD192" t="e">
            <v>#N/A</v>
          </cell>
          <cell r="AE192">
            <v>0</v>
          </cell>
          <cell r="AF192">
            <v>0</v>
          </cell>
          <cell r="AI192">
            <v>0</v>
          </cell>
          <cell r="AL192">
            <v>0</v>
          </cell>
          <cell r="AW192" t="e">
            <v>#N/A</v>
          </cell>
          <cell r="AX192" t="e">
            <v>#N/A</v>
          </cell>
          <cell r="AY192" t="e">
            <v>#N/A</v>
          </cell>
          <cell r="AZ192" t="e">
            <v>#N/A</v>
          </cell>
          <cell r="BY192" t="e">
            <v>#N/A</v>
          </cell>
          <cell r="BZ192" t="e">
            <v>#N/A</v>
          </cell>
          <cell r="CA192" t="e">
            <v>#N/A</v>
          </cell>
          <cell r="CB192" t="e">
            <v>#N/A</v>
          </cell>
          <cell r="CC192" t="e">
            <v>#N/A</v>
          </cell>
          <cell r="CD192" t="e">
            <v>#N/A</v>
          </cell>
          <cell r="CE192" t="e">
            <v>#N/A</v>
          </cell>
          <cell r="CF192" t="e">
            <v>#N/A</v>
          </cell>
          <cell r="CG192" t="e">
            <v>#N/A</v>
          </cell>
          <cell r="CH192" t="e">
            <v>#N/A</v>
          </cell>
          <cell r="CI192" t="e">
            <v>#N/A</v>
          </cell>
          <cell r="CJ192" t="e">
            <v>#N/A</v>
          </cell>
          <cell r="CK192" t="e">
            <v>#N/A</v>
          </cell>
          <cell r="CL192" t="e">
            <v>#N/A</v>
          </cell>
          <cell r="CM192" t="e">
            <v>#N/A</v>
          </cell>
          <cell r="CN192" t="e">
            <v>#N/A</v>
          </cell>
          <cell r="CO192" t="e">
            <v>#N/A</v>
          </cell>
          <cell r="CP192" t="e">
            <v>#N/A</v>
          </cell>
          <cell r="CQ192" t="e">
            <v>#N/A</v>
          </cell>
          <cell r="CR192" t="e">
            <v>#N/A</v>
          </cell>
          <cell r="CS192" t="e">
            <v>#N/A</v>
          </cell>
          <cell r="CT192" t="e">
            <v>#N/A</v>
          </cell>
          <cell r="CU192" t="e">
            <v>#N/A</v>
          </cell>
          <cell r="CV192" t="e">
            <v>#N/A</v>
          </cell>
          <cell r="DR192" t="str">
            <v>Pablo Jose Do Faial Freitas</v>
          </cell>
          <cell r="DS192" t="str">
            <v>Arturo Alejandro Urcid Saldaña F-450733</v>
          </cell>
          <cell r="DT192" t="str">
            <v>José Guadalupe López Hernández F-242353</v>
          </cell>
          <cell r="DU192">
            <v>0</v>
          </cell>
          <cell r="DV192" t="str">
            <v>Pablo Jose Do Faial Freitas</v>
          </cell>
          <cell r="DW192" t="str">
            <v>Arturo Alejandro Urcid Saldaña F-450876</v>
          </cell>
          <cell r="DX192" t="str">
            <v>José Guadalupe López Hernández F-242353</v>
          </cell>
          <cell r="DY192" t="str">
            <v>Pablo Jose Do Faial Freitas</v>
          </cell>
          <cell r="DZ192" t="str">
            <v>Arturo Alejandro Urcid Saldaña F-450733</v>
          </cell>
        </row>
        <row r="193">
          <cell r="A193">
            <v>24</v>
          </cell>
          <cell r="B193" t="str">
            <v>--</v>
          </cell>
          <cell r="C193" t="str">
            <v>--</v>
          </cell>
          <cell r="H193" t="str">
            <v>-</v>
          </cell>
          <cell r="S193" t="str">
            <v>-</v>
          </cell>
          <cell r="W193" t="str">
            <v>P</v>
          </cell>
          <cell r="X193">
            <v>0</v>
          </cell>
          <cell r="Y193" t="e">
            <v>#N/A</v>
          </cell>
          <cell r="Z193" t="e">
            <v>#N/A</v>
          </cell>
          <cell r="AB193" t="e">
            <v>#N/A</v>
          </cell>
          <cell r="AC193" t="e">
            <v>#N/A</v>
          </cell>
          <cell r="AD193" t="e">
            <v>#N/A</v>
          </cell>
          <cell r="AE193">
            <v>0</v>
          </cell>
          <cell r="AF193">
            <v>0</v>
          </cell>
          <cell r="AI193">
            <v>0</v>
          </cell>
          <cell r="AL193">
            <v>0</v>
          </cell>
          <cell r="AW193" t="e">
            <v>#N/A</v>
          </cell>
          <cell r="AX193" t="e">
            <v>#N/A</v>
          </cell>
          <cell r="AY193" t="e">
            <v>#N/A</v>
          </cell>
          <cell r="AZ193" t="e">
            <v>#N/A</v>
          </cell>
          <cell r="BY193" t="e">
            <v>#N/A</v>
          </cell>
          <cell r="BZ193" t="e">
            <v>#N/A</v>
          </cell>
          <cell r="CA193" t="e">
            <v>#N/A</v>
          </cell>
          <cell r="CB193" t="e">
            <v>#N/A</v>
          </cell>
          <cell r="CC193" t="e">
            <v>#N/A</v>
          </cell>
          <cell r="CD193" t="e">
            <v>#N/A</v>
          </cell>
          <cell r="CE193" t="e">
            <v>#N/A</v>
          </cell>
          <cell r="CF193" t="e">
            <v>#N/A</v>
          </cell>
          <cell r="CG193" t="e">
            <v>#N/A</v>
          </cell>
          <cell r="CH193" t="e">
            <v>#N/A</v>
          </cell>
          <cell r="CI193" t="e">
            <v>#N/A</v>
          </cell>
          <cell r="CJ193" t="e">
            <v>#N/A</v>
          </cell>
          <cell r="CK193" t="e">
            <v>#N/A</v>
          </cell>
          <cell r="CL193" t="e">
            <v>#N/A</v>
          </cell>
          <cell r="CM193" t="e">
            <v>#N/A</v>
          </cell>
          <cell r="CN193" t="e">
            <v>#N/A</v>
          </cell>
          <cell r="CO193" t="e">
            <v>#N/A</v>
          </cell>
          <cell r="CP193" t="e">
            <v>#N/A</v>
          </cell>
          <cell r="CQ193" t="e">
            <v>#N/A</v>
          </cell>
          <cell r="CR193" t="e">
            <v>#N/A</v>
          </cell>
          <cell r="CS193" t="e">
            <v>#N/A</v>
          </cell>
          <cell r="CT193" t="e">
            <v>#N/A</v>
          </cell>
          <cell r="CU193" t="e">
            <v>#N/A</v>
          </cell>
          <cell r="CV193" t="e">
            <v>#N/A</v>
          </cell>
          <cell r="DR193" t="str">
            <v>Pablo Jose Do Faial Freitas</v>
          </cell>
          <cell r="DS193" t="str">
            <v>Arturo Alejandro Urcid Saldaña F-450733</v>
          </cell>
          <cell r="DT193" t="str">
            <v>José Guadalupe López Hernández F-242353</v>
          </cell>
          <cell r="DU193">
            <v>0</v>
          </cell>
          <cell r="DV193" t="str">
            <v>Pablo Jose Do Faial Freitas</v>
          </cell>
          <cell r="DW193" t="str">
            <v>Arturo Alejandro Urcid Saldaña F-450877</v>
          </cell>
          <cell r="DX193" t="str">
            <v>José Guadalupe López Hernández F-242353</v>
          </cell>
          <cell r="DY193" t="str">
            <v>Pablo Jose Do Faial Freitas</v>
          </cell>
          <cell r="DZ193" t="str">
            <v>Arturo Alejandro Urcid Saldaña F-450733</v>
          </cell>
        </row>
        <row r="194">
          <cell r="A194">
            <v>25</v>
          </cell>
          <cell r="B194" t="str">
            <v>--</v>
          </cell>
          <cell r="C194" t="str">
            <v>--</v>
          </cell>
          <cell r="H194" t="str">
            <v>-</v>
          </cell>
          <cell r="S194" t="str">
            <v>-</v>
          </cell>
          <cell r="W194" t="str">
            <v>P</v>
          </cell>
          <cell r="X194">
            <v>0</v>
          </cell>
          <cell r="Y194" t="e">
            <v>#N/A</v>
          </cell>
          <cell r="Z194" t="e">
            <v>#N/A</v>
          </cell>
          <cell r="AB194" t="e">
            <v>#N/A</v>
          </cell>
          <cell r="AC194" t="e">
            <v>#N/A</v>
          </cell>
          <cell r="AD194" t="e">
            <v>#N/A</v>
          </cell>
          <cell r="AE194">
            <v>0</v>
          </cell>
          <cell r="AF194">
            <v>0</v>
          </cell>
          <cell r="AI194">
            <v>0</v>
          </cell>
          <cell r="AL194">
            <v>0</v>
          </cell>
          <cell r="AW194" t="e">
            <v>#N/A</v>
          </cell>
          <cell r="AX194" t="e">
            <v>#N/A</v>
          </cell>
          <cell r="AY194" t="e">
            <v>#N/A</v>
          </cell>
          <cell r="AZ194" t="e">
            <v>#N/A</v>
          </cell>
          <cell r="BY194" t="e">
            <v>#N/A</v>
          </cell>
          <cell r="BZ194" t="e">
            <v>#N/A</v>
          </cell>
          <cell r="CA194" t="e">
            <v>#N/A</v>
          </cell>
          <cell r="CB194" t="e">
            <v>#N/A</v>
          </cell>
          <cell r="CC194" t="e">
            <v>#N/A</v>
          </cell>
          <cell r="CD194" t="e">
            <v>#N/A</v>
          </cell>
          <cell r="CE194" t="e">
            <v>#N/A</v>
          </cell>
          <cell r="CF194" t="e">
            <v>#N/A</v>
          </cell>
          <cell r="CG194" t="e">
            <v>#N/A</v>
          </cell>
          <cell r="CH194" t="e">
            <v>#N/A</v>
          </cell>
          <cell r="CI194" t="e">
            <v>#N/A</v>
          </cell>
          <cell r="CJ194" t="e">
            <v>#N/A</v>
          </cell>
          <cell r="CK194" t="e">
            <v>#N/A</v>
          </cell>
          <cell r="CL194" t="e">
            <v>#N/A</v>
          </cell>
          <cell r="CM194" t="e">
            <v>#N/A</v>
          </cell>
          <cell r="CN194" t="e">
            <v>#N/A</v>
          </cell>
          <cell r="CO194" t="e">
            <v>#N/A</v>
          </cell>
          <cell r="CP194" t="e">
            <v>#N/A</v>
          </cell>
          <cell r="CQ194" t="e">
            <v>#N/A</v>
          </cell>
          <cell r="CR194" t="e">
            <v>#N/A</v>
          </cell>
          <cell r="CS194" t="e">
            <v>#N/A</v>
          </cell>
          <cell r="CT194" t="e">
            <v>#N/A</v>
          </cell>
          <cell r="CU194" t="e">
            <v>#N/A</v>
          </cell>
          <cell r="CV194" t="e">
            <v>#N/A</v>
          </cell>
          <cell r="DR194" t="str">
            <v>Pablo Jose Do Faial Freitas</v>
          </cell>
          <cell r="DS194" t="str">
            <v>Arturo Alejandro Urcid Saldaña F-450733</v>
          </cell>
          <cell r="DT194" t="str">
            <v>José Guadalupe López Hernández F-242353</v>
          </cell>
          <cell r="DU194">
            <v>0</v>
          </cell>
          <cell r="DV194" t="str">
            <v>Pablo Jose Do Faial Freitas</v>
          </cell>
          <cell r="DW194" t="str">
            <v>Arturo Alejandro Urcid Saldaña F-450878</v>
          </cell>
          <cell r="DX194" t="str">
            <v>José Guadalupe López Hernández F-242353</v>
          </cell>
          <cell r="DY194" t="str">
            <v>Pablo Jose Do Faial Freitas</v>
          </cell>
          <cell r="DZ194" t="str">
            <v>Arturo Alejandro Urcid Saldaña F-450733</v>
          </cell>
        </row>
        <row r="195">
          <cell r="A195">
            <v>26</v>
          </cell>
          <cell r="B195" t="str">
            <v>--</v>
          </cell>
          <cell r="C195" t="str">
            <v>--</v>
          </cell>
          <cell r="H195" t="str">
            <v>-</v>
          </cell>
          <cell r="S195" t="str">
            <v>-</v>
          </cell>
          <cell r="W195" t="str">
            <v>P</v>
          </cell>
          <cell r="X195">
            <v>0</v>
          </cell>
          <cell r="Y195" t="e">
            <v>#N/A</v>
          </cell>
          <cell r="Z195" t="e">
            <v>#N/A</v>
          </cell>
          <cell r="AB195" t="e">
            <v>#N/A</v>
          </cell>
          <cell r="AC195" t="e">
            <v>#N/A</v>
          </cell>
          <cell r="AD195" t="e">
            <v>#N/A</v>
          </cell>
          <cell r="AE195">
            <v>0</v>
          </cell>
          <cell r="AF195">
            <v>0</v>
          </cell>
          <cell r="AI195">
            <v>0</v>
          </cell>
          <cell r="AL195">
            <v>0</v>
          </cell>
          <cell r="AW195" t="e">
            <v>#N/A</v>
          </cell>
          <cell r="AX195" t="e">
            <v>#N/A</v>
          </cell>
          <cell r="AY195" t="e">
            <v>#N/A</v>
          </cell>
          <cell r="AZ195" t="e">
            <v>#N/A</v>
          </cell>
          <cell r="BY195" t="e">
            <v>#N/A</v>
          </cell>
          <cell r="BZ195" t="e">
            <v>#N/A</v>
          </cell>
          <cell r="CA195" t="e">
            <v>#N/A</v>
          </cell>
          <cell r="CB195" t="e">
            <v>#N/A</v>
          </cell>
          <cell r="CC195" t="e">
            <v>#N/A</v>
          </cell>
          <cell r="CD195" t="e">
            <v>#N/A</v>
          </cell>
          <cell r="CE195" t="e">
            <v>#N/A</v>
          </cell>
          <cell r="CF195" t="e">
            <v>#N/A</v>
          </cell>
          <cell r="CG195" t="e">
            <v>#N/A</v>
          </cell>
          <cell r="CH195" t="e">
            <v>#N/A</v>
          </cell>
          <cell r="CI195" t="e">
            <v>#N/A</v>
          </cell>
          <cell r="CJ195" t="e">
            <v>#N/A</v>
          </cell>
          <cell r="CK195" t="e">
            <v>#N/A</v>
          </cell>
          <cell r="CL195" t="e">
            <v>#N/A</v>
          </cell>
          <cell r="CM195" t="e">
            <v>#N/A</v>
          </cell>
          <cell r="CN195" t="e">
            <v>#N/A</v>
          </cell>
          <cell r="CO195" t="e">
            <v>#N/A</v>
          </cell>
          <cell r="CP195" t="e">
            <v>#N/A</v>
          </cell>
          <cell r="CQ195" t="e">
            <v>#N/A</v>
          </cell>
          <cell r="CR195" t="e">
            <v>#N/A</v>
          </cell>
          <cell r="CS195" t="e">
            <v>#N/A</v>
          </cell>
          <cell r="CT195" t="e">
            <v>#N/A</v>
          </cell>
          <cell r="CU195" t="e">
            <v>#N/A</v>
          </cell>
          <cell r="CV195" t="e">
            <v>#N/A</v>
          </cell>
          <cell r="DR195" t="str">
            <v>Pablo Jose Do Faial Freitas</v>
          </cell>
          <cell r="DS195" t="str">
            <v>Arturo Alejandro Urcid Saldaña F-450733</v>
          </cell>
          <cell r="DT195" t="str">
            <v>José Guadalupe López Hernández F-242353</v>
          </cell>
          <cell r="DU195">
            <v>0</v>
          </cell>
          <cell r="DV195" t="str">
            <v>Pablo Jose Do Faial Freitas</v>
          </cell>
          <cell r="DW195" t="str">
            <v>Arturo Alejandro Urcid Saldaña F-450879</v>
          </cell>
          <cell r="DX195" t="str">
            <v>José Guadalupe López Hernández F-242353</v>
          </cell>
          <cell r="DY195" t="str">
            <v>Pablo Jose Do Faial Freitas</v>
          </cell>
          <cell r="DZ195" t="str">
            <v>Arturo Alejandro Urcid Saldaña F-450733</v>
          </cell>
        </row>
        <row r="196">
          <cell r="A196">
            <v>27</v>
          </cell>
          <cell r="B196" t="str">
            <v>--</v>
          </cell>
          <cell r="C196" t="str">
            <v>--</v>
          </cell>
          <cell r="H196" t="str">
            <v>-</v>
          </cell>
          <cell r="S196" t="str">
            <v>-</v>
          </cell>
          <cell r="W196" t="str">
            <v>P</v>
          </cell>
          <cell r="X196">
            <v>0</v>
          </cell>
          <cell r="Y196" t="e">
            <v>#N/A</v>
          </cell>
          <cell r="Z196" t="e">
            <v>#N/A</v>
          </cell>
          <cell r="AB196" t="e">
            <v>#N/A</v>
          </cell>
          <cell r="AC196" t="e">
            <v>#N/A</v>
          </cell>
          <cell r="AD196" t="e">
            <v>#N/A</v>
          </cell>
          <cell r="AE196">
            <v>0</v>
          </cell>
          <cell r="AF196">
            <v>0</v>
          </cell>
          <cell r="AI196">
            <v>0</v>
          </cell>
          <cell r="AL196">
            <v>0</v>
          </cell>
          <cell r="AW196" t="e">
            <v>#N/A</v>
          </cell>
          <cell r="AX196" t="e">
            <v>#N/A</v>
          </cell>
          <cell r="AY196" t="e">
            <v>#N/A</v>
          </cell>
          <cell r="AZ196" t="e">
            <v>#N/A</v>
          </cell>
          <cell r="BY196" t="e">
            <v>#N/A</v>
          </cell>
          <cell r="BZ196" t="e">
            <v>#N/A</v>
          </cell>
          <cell r="CA196" t="e">
            <v>#N/A</v>
          </cell>
          <cell r="CB196" t="e">
            <v>#N/A</v>
          </cell>
          <cell r="CC196" t="e">
            <v>#N/A</v>
          </cell>
          <cell r="CD196" t="e">
            <v>#N/A</v>
          </cell>
          <cell r="CE196" t="e">
            <v>#N/A</v>
          </cell>
          <cell r="CF196" t="e">
            <v>#N/A</v>
          </cell>
          <cell r="CG196" t="e">
            <v>#N/A</v>
          </cell>
          <cell r="CH196" t="e">
            <v>#N/A</v>
          </cell>
          <cell r="CI196" t="e">
            <v>#N/A</v>
          </cell>
          <cell r="CJ196" t="e">
            <v>#N/A</v>
          </cell>
          <cell r="CK196" t="e">
            <v>#N/A</v>
          </cell>
          <cell r="CL196" t="e">
            <v>#N/A</v>
          </cell>
          <cell r="CM196" t="e">
            <v>#N/A</v>
          </cell>
          <cell r="CN196" t="e">
            <v>#N/A</v>
          </cell>
          <cell r="CO196" t="e">
            <v>#N/A</v>
          </cell>
          <cell r="CP196" t="e">
            <v>#N/A</v>
          </cell>
          <cell r="CQ196" t="e">
            <v>#N/A</v>
          </cell>
          <cell r="CR196" t="e">
            <v>#N/A</v>
          </cell>
          <cell r="CS196" t="e">
            <v>#N/A</v>
          </cell>
          <cell r="CT196" t="e">
            <v>#N/A</v>
          </cell>
          <cell r="CU196" t="e">
            <v>#N/A</v>
          </cell>
          <cell r="CV196" t="e">
            <v>#N/A</v>
          </cell>
          <cell r="DR196" t="str">
            <v>Pablo Jose Do Faial Freitas</v>
          </cell>
          <cell r="DS196" t="str">
            <v>Arturo Alejandro Urcid Saldaña F-450733</v>
          </cell>
          <cell r="DT196" t="str">
            <v>José Guadalupe López Hernández F-242353</v>
          </cell>
          <cell r="DU196">
            <v>0</v>
          </cell>
          <cell r="DV196" t="str">
            <v>Pablo Jose Do Faial Freitas</v>
          </cell>
          <cell r="DW196" t="str">
            <v>Arturo Alejandro Urcid Saldaña F-450880</v>
          </cell>
          <cell r="DX196" t="str">
            <v>José Guadalupe López Hernández F-242353</v>
          </cell>
          <cell r="DY196" t="str">
            <v>Pablo Jose Do Faial Freitas</v>
          </cell>
          <cell r="DZ196" t="str">
            <v>Arturo Alejandro Urcid Saldaña F-450733</v>
          </cell>
        </row>
        <row r="197">
          <cell r="A197">
            <v>19</v>
          </cell>
          <cell r="B197" t="str">
            <v>--</v>
          </cell>
          <cell r="C197" t="str">
            <v>--</v>
          </cell>
          <cell r="H197" t="str">
            <v>-</v>
          </cell>
          <cell r="S197" t="str">
            <v>-</v>
          </cell>
          <cell r="W197" t="str">
            <v>P</v>
          </cell>
          <cell r="X197">
            <v>0</v>
          </cell>
          <cell r="Y197" t="e">
            <v>#N/A</v>
          </cell>
          <cell r="Z197" t="e">
            <v>#N/A</v>
          </cell>
          <cell r="AB197" t="e">
            <v>#N/A</v>
          </cell>
          <cell r="AC197" t="e">
            <v>#N/A</v>
          </cell>
          <cell r="AD197" t="e">
            <v>#N/A</v>
          </cell>
          <cell r="AE197">
            <v>0</v>
          </cell>
          <cell r="AF197">
            <v>0</v>
          </cell>
          <cell r="AI197">
            <v>0</v>
          </cell>
          <cell r="AL197">
            <v>0</v>
          </cell>
          <cell r="AW197" t="e">
            <v>#N/A</v>
          </cell>
          <cell r="AX197" t="e">
            <v>#N/A</v>
          </cell>
          <cell r="AY197" t="e">
            <v>#N/A</v>
          </cell>
          <cell r="AZ197" t="e">
            <v>#N/A</v>
          </cell>
          <cell r="BY197" t="e">
            <v>#N/A</v>
          </cell>
          <cell r="BZ197" t="e">
            <v>#N/A</v>
          </cell>
          <cell r="CA197" t="e">
            <v>#N/A</v>
          </cell>
          <cell r="CB197" t="e">
            <v>#N/A</v>
          </cell>
          <cell r="CC197" t="e">
            <v>#N/A</v>
          </cell>
          <cell r="CD197" t="e">
            <v>#N/A</v>
          </cell>
          <cell r="CE197" t="e">
            <v>#N/A</v>
          </cell>
          <cell r="CF197" t="e">
            <v>#N/A</v>
          </cell>
          <cell r="CG197" t="e">
            <v>#N/A</v>
          </cell>
          <cell r="CH197" t="e">
            <v>#N/A</v>
          </cell>
          <cell r="CI197" t="e">
            <v>#N/A</v>
          </cell>
          <cell r="CJ197" t="e">
            <v>#N/A</v>
          </cell>
          <cell r="CK197" t="e">
            <v>#N/A</v>
          </cell>
          <cell r="CL197" t="e">
            <v>#N/A</v>
          </cell>
          <cell r="CM197" t="e">
            <v>#N/A</v>
          </cell>
          <cell r="CN197" t="e">
            <v>#N/A</v>
          </cell>
          <cell r="CO197" t="e">
            <v>#N/A</v>
          </cell>
          <cell r="CP197" t="e">
            <v>#N/A</v>
          </cell>
          <cell r="CQ197" t="e">
            <v>#N/A</v>
          </cell>
          <cell r="CR197" t="e">
            <v>#N/A</v>
          </cell>
          <cell r="CS197" t="e">
            <v>#N/A</v>
          </cell>
          <cell r="CT197" t="e">
            <v>#N/A</v>
          </cell>
          <cell r="CU197" t="e">
            <v>#N/A</v>
          </cell>
          <cell r="CV197" t="e">
            <v>#N/A</v>
          </cell>
          <cell r="DR197" t="str">
            <v>Pablo Jose Do Faial Freitas</v>
          </cell>
          <cell r="DS197" t="str">
            <v>Arturo Alejandro Urcid Saldaña F-450733</v>
          </cell>
          <cell r="DT197" t="str">
            <v>José Guadalupe López Hernández F-242353</v>
          </cell>
          <cell r="DU197">
            <v>0</v>
          </cell>
          <cell r="DV197" t="str">
            <v>Pablo Jose Do Faial Freitas</v>
          </cell>
          <cell r="DW197" t="str">
            <v>Arturo Alejandro Urcid Saldaña F-450881</v>
          </cell>
          <cell r="DX197" t="str">
            <v>José Guadalupe López Hernández F-242353</v>
          </cell>
          <cell r="DY197" t="str">
            <v>Pablo Jose Do Faial Freitas</v>
          </cell>
          <cell r="DZ197" t="str">
            <v>Arturo Alejandro Urcid Saldaña F-450733</v>
          </cell>
        </row>
        <row r="198">
          <cell r="A198">
            <v>20</v>
          </cell>
          <cell r="B198" t="str">
            <v>--</v>
          </cell>
          <cell r="C198" t="str">
            <v>--</v>
          </cell>
          <cell r="H198" t="str">
            <v>-</v>
          </cell>
          <cell r="S198" t="str">
            <v>-</v>
          </cell>
          <cell r="W198" t="str">
            <v>P</v>
          </cell>
          <cell r="X198">
            <v>0</v>
          </cell>
          <cell r="Y198" t="e">
            <v>#N/A</v>
          </cell>
          <cell r="Z198" t="e">
            <v>#N/A</v>
          </cell>
          <cell r="AB198" t="e">
            <v>#N/A</v>
          </cell>
          <cell r="AC198" t="e">
            <v>#N/A</v>
          </cell>
          <cell r="AD198" t="e">
            <v>#N/A</v>
          </cell>
          <cell r="AE198">
            <v>0</v>
          </cell>
          <cell r="AF198">
            <v>0</v>
          </cell>
          <cell r="AI198">
            <v>0</v>
          </cell>
          <cell r="AL198">
            <v>0</v>
          </cell>
          <cell r="AW198" t="e">
            <v>#N/A</v>
          </cell>
          <cell r="AX198" t="e">
            <v>#N/A</v>
          </cell>
          <cell r="AY198" t="e">
            <v>#N/A</v>
          </cell>
          <cell r="AZ198" t="e">
            <v>#N/A</v>
          </cell>
          <cell r="BY198" t="e">
            <v>#N/A</v>
          </cell>
          <cell r="BZ198" t="e">
            <v>#N/A</v>
          </cell>
          <cell r="CA198" t="e">
            <v>#N/A</v>
          </cell>
          <cell r="CB198" t="e">
            <v>#N/A</v>
          </cell>
          <cell r="CC198" t="e">
            <v>#N/A</v>
          </cell>
          <cell r="CD198" t="e">
            <v>#N/A</v>
          </cell>
          <cell r="CE198" t="e">
            <v>#N/A</v>
          </cell>
          <cell r="CF198" t="e">
            <v>#N/A</v>
          </cell>
          <cell r="CG198" t="e">
            <v>#N/A</v>
          </cell>
          <cell r="CH198" t="e">
            <v>#N/A</v>
          </cell>
          <cell r="CI198" t="e">
            <v>#N/A</v>
          </cell>
          <cell r="CJ198" t="e">
            <v>#N/A</v>
          </cell>
          <cell r="CK198" t="e">
            <v>#N/A</v>
          </cell>
          <cell r="CL198" t="e">
            <v>#N/A</v>
          </cell>
          <cell r="CM198" t="e">
            <v>#N/A</v>
          </cell>
          <cell r="CN198" t="e">
            <v>#N/A</v>
          </cell>
          <cell r="CO198" t="e">
            <v>#N/A</v>
          </cell>
          <cell r="CP198" t="e">
            <v>#N/A</v>
          </cell>
          <cell r="CQ198" t="e">
            <v>#N/A</v>
          </cell>
          <cell r="CR198" t="e">
            <v>#N/A</v>
          </cell>
          <cell r="CS198" t="e">
            <v>#N/A</v>
          </cell>
          <cell r="CT198" t="e">
            <v>#N/A</v>
          </cell>
          <cell r="CU198" t="e">
            <v>#N/A</v>
          </cell>
          <cell r="CV198" t="e">
            <v>#N/A</v>
          </cell>
          <cell r="DR198" t="str">
            <v>Pablo Jose Do Faial Freitas</v>
          </cell>
          <cell r="DS198" t="str">
            <v>Arturo Alejandro Urcid Saldaña F-450733</v>
          </cell>
          <cell r="DT198" t="str">
            <v>José Guadalupe López Hernández F-242353</v>
          </cell>
          <cell r="DU198">
            <v>0</v>
          </cell>
          <cell r="DV198" t="str">
            <v>Pablo Jose Do Faial Freitas</v>
          </cell>
          <cell r="DW198" t="str">
            <v>Arturo Alejandro Urcid Saldaña F-450882</v>
          </cell>
          <cell r="DX198" t="str">
            <v>José Guadalupe López Hernández F-242353</v>
          </cell>
          <cell r="DY198" t="str">
            <v>Pablo Jose Do Faial Freitas</v>
          </cell>
          <cell r="DZ198" t="str">
            <v>Arturo Alejandro Urcid Saldaña F-450733</v>
          </cell>
        </row>
        <row r="199">
          <cell r="A199">
            <v>21</v>
          </cell>
          <cell r="B199" t="str">
            <v>--</v>
          </cell>
          <cell r="C199" t="str">
            <v>--</v>
          </cell>
          <cell r="H199" t="str">
            <v>-</v>
          </cell>
          <cell r="S199" t="str">
            <v>-</v>
          </cell>
          <cell r="W199" t="str">
            <v>P</v>
          </cell>
          <cell r="X199">
            <v>0</v>
          </cell>
          <cell r="Y199" t="e">
            <v>#N/A</v>
          </cell>
          <cell r="Z199" t="e">
            <v>#N/A</v>
          </cell>
          <cell r="AB199" t="e">
            <v>#N/A</v>
          </cell>
          <cell r="AC199" t="e">
            <v>#N/A</v>
          </cell>
          <cell r="AD199" t="e">
            <v>#N/A</v>
          </cell>
          <cell r="AE199">
            <v>0</v>
          </cell>
          <cell r="AF199">
            <v>0</v>
          </cell>
          <cell r="AI199">
            <v>0</v>
          </cell>
          <cell r="AL199">
            <v>0</v>
          </cell>
          <cell r="AW199" t="e">
            <v>#N/A</v>
          </cell>
          <cell r="AX199" t="e">
            <v>#N/A</v>
          </cell>
          <cell r="AY199" t="e">
            <v>#N/A</v>
          </cell>
          <cell r="AZ199" t="e">
            <v>#N/A</v>
          </cell>
          <cell r="BY199" t="e">
            <v>#N/A</v>
          </cell>
          <cell r="BZ199" t="e">
            <v>#N/A</v>
          </cell>
          <cell r="CA199" t="e">
            <v>#N/A</v>
          </cell>
          <cell r="CB199" t="e">
            <v>#N/A</v>
          </cell>
          <cell r="CC199" t="e">
            <v>#N/A</v>
          </cell>
          <cell r="CD199" t="e">
            <v>#N/A</v>
          </cell>
          <cell r="CE199" t="e">
            <v>#N/A</v>
          </cell>
          <cell r="CF199" t="e">
            <v>#N/A</v>
          </cell>
          <cell r="CG199" t="e">
            <v>#N/A</v>
          </cell>
          <cell r="CH199" t="e">
            <v>#N/A</v>
          </cell>
          <cell r="CI199" t="e">
            <v>#N/A</v>
          </cell>
          <cell r="CJ199" t="e">
            <v>#N/A</v>
          </cell>
          <cell r="CK199" t="e">
            <v>#N/A</v>
          </cell>
          <cell r="CL199" t="e">
            <v>#N/A</v>
          </cell>
          <cell r="CM199" t="e">
            <v>#N/A</v>
          </cell>
          <cell r="CN199" t="e">
            <v>#N/A</v>
          </cell>
          <cell r="CO199" t="e">
            <v>#N/A</v>
          </cell>
          <cell r="CP199" t="e">
            <v>#N/A</v>
          </cell>
          <cell r="CQ199" t="e">
            <v>#N/A</v>
          </cell>
          <cell r="CR199" t="e">
            <v>#N/A</v>
          </cell>
          <cell r="CS199" t="e">
            <v>#N/A</v>
          </cell>
          <cell r="CT199" t="e">
            <v>#N/A</v>
          </cell>
          <cell r="CU199" t="e">
            <v>#N/A</v>
          </cell>
          <cell r="CV199" t="e">
            <v>#N/A</v>
          </cell>
          <cell r="DR199" t="str">
            <v>Pablo Jose Do Faial Freitas</v>
          </cell>
          <cell r="DS199" t="str">
            <v>Arturo Alejandro Urcid Saldaña F-450733</v>
          </cell>
          <cell r="DT199" t="str">
            <v>José Guadalupe López Hernández F-242353</v>
          </cell>
          <cell r="DU199">
            <v>0</v>
          </cell>
          <cell r="DV199" t="str">
            <v>Pablo Jose Do Faial Freitas</v>
          </cell>
          <cell r="DW199" t="str">
            <v>Arturo Alejandro Urcid Saldaña F-450883</v>
          </cell>
          <cell r="DX199" t="str">
            <v>José Guadalupe López Hernández F-242353</v>
          </cell>
          <cell r="DY199" t="str">
            <v>Pablo Jose Do Faial Freitas</v>
          </cell>
          <cell r="DZ199" t="str">
            <v>Arturo Alejandro Urcid Saldaña F-450733</v>
          </cell>
        </row>
        <row r="200">
          <cell r="A200">
            <v>22</v>
          </cell>
          <cell r="B200" t="str">
            <v>--</v>
          </cell>
          <cell r="C200" t="str">
            <v>--</v>
          </cell>
          <cell r="H200" t="str">
            <v>-</v>
          </cell>
          <cell r="S200" t="str">
            <v>-</v>
          </cell>
          <cell r="W200" t="str">
            <v>P</v>
          </cell>
          <cell r="X200">
            <v>0</v>
          </cell>
          <cell r="Y200" t="e">
            <v>#N/A</v>
          </cell>
          <cell r="Z200" t="e">
            <v>#N/A</v>
          </cell>
          <cell r="AB200" t="e">
            <v>#N/A</v>
          </cell>
          <cell r="AC200" t="e">
            <v>#N/A</v>
          </cell>
          <cell r="AD200" t="e">
            <v>#N/A</v>
          </cell>
          <cell r="AE200">
            <v>0</v>
          </cell>
          <cell r="AF200">
            <v>0</v>
          </cell>
          <cell r="AI200">
            <v>0</v>
          </cell>
          <cell r="AL200">
            <v>0</v>
          </cell>
          <cell r="AW200" t="e">
            <v>#N/A</v>
          </cell>
          <cell r="AX200" t="e">
            <v>#N/A</v>
          </cell>
          <cell r="AY200" t="e">
            <v>#N/A</v>
          </cell>
          <cell r="AZ200" t="e">
            <v>#N/A</v>
          </cell>
          <cell r="BY200" t="e">
            <v>#N/A</v>
          </cell>
          <cell r="BZ200" t="e">
            <v>#N/A</v>
          </cell>
          <cell r="CA200" t="e">
            <v>#N/A</v>
          </cell>
          <cell r="CB200" t="e">
            <v>#N/A</v>
          </cell>
          <cell r="CC200" t="e">
            <v>#N/A</v>
          </cell>
          <cell r="CD200" t="e">
            <v>#N/A</v>
          </cell>
          <cell r="CE200" t="e">
            <v>#N/A</v>
          </cell>
          <cell r="CF200" t="e">
            <v>#N/A</v>
          </cell>
          <cell r="CG200" t="e">
            <v>#N/A</v>
          </cell>
          <cell r="CH200" t="e">
            <v>#N/A</v>
          </cell>
          <cell r="CI200" t="e">
            <v>#N/A</v>
          </cell>
          <cell r="CJ200" t="e">
            <v>#N/A</v>
          </cell>
          <cell r="CK200" t="e">
            <v>#N/A</v>
          </cell>
          <cell r="CL200" t="e">
            <v>#N/A</v>
          </cell>
          <cell r="CM200" t="e">
            <v>#N/A</v>
          </cell>
          <cell r="CN200" t="e">
            <v>#N/A</v>
          </cell>
          <cell r="CO200" t="e">
            <v>#N/A</v>
          </cell>
          <cell r="CP200" t="e">
            <v>#N/A</v>
          </cell>
          <cell r="CQ200" t="e">
            <v>#N/A</v>
          </cell>
          <cell r="CR200" t="e">
            <v>#N/A</v>
          </cell>
          <cell r="CS200" t="e">
            <v>#N/A</v>
          </cell>
          <cell r="CT200" t="e">
            <v>#N/A</v>
          </cell>
          <cell r="CU200" t="e">
            <v>#N/A</v>
          </cell>
          <cell r="CV200" t="e">
            <v>#N/A</v>
          </cell>
          <cell r="DR200" t="str">
            <v>Pablo Jose Do Faial Freitas</v>
          </cell>
          <cell r="DS200" t="str">
            <v>Arturo Alejandro Urcid Saldaña F-450733</v>
          </cell>
          <cell r="DT200" t="str">
            <v>José Guadalupe López Hernández F-242353</v>
          </cell>
          <cell r="DU200">
            <v>0</v>
          </cell>
          <cell r="DV200" t="str">
            <v>Pablo Jose Do Faial Freitas</v>
          </cell>
          <cell r="DW200" t="str">
            <v>Arturo Alejandro Urcid Saldaña F-450884</v>
          </cell>
          <cell r="DX200" t="str">
            <v>José Guadalupe López Hernández F-242353</v>
          </cell>
          <cell r="DY200" t="str">
            <v>Pablo Jose Do Faial Freitas</v>
          </cell>
          <cell r="DZ200" t="str">
            <v>Arturo Alejandro Urcid Saldaña F-450733</v>
          </cell>
        </row>
        <row r="201">
          <cell r="A201">
            <v>23</v>
          </cell>
          <cell r="B201" t="str">
            <v>--</v>
          </cell>
          <cell r="C201" t="str">
            <v>--</v>
          </cell>
          <cell r="H201" t="str">
            <v>-</v>
          </cell>
          <cell r="S201" t="str">
            <v>-</v>
          </cell>
          <cell r="W201" t="str">
            <v>P</v>
          </cell>
          <cell r="X201">
            <v>0</v>
          </cell>
          <cell r="Y201" t="e">
            <v>#N/A</v>
          </cell>
          <cell r="Z201" t="e">
            <v>#N/A</v>
          </cell>
          <cell r="AB201" t="e">
            <v>#N/A</v>
          </cell>
          <cell r="AC201" t="e">
            <v>#N/A</v>
          </cell>
          <cell r="AD201" t="e">
            <v>#N/A</v>
          </cell>
          <cell r="AE201">
            <v>0</v>
          </cell>
          <cell r="AF201">
            <v>0</v>
          </cell>
          <cell r="AI201">
            <v>0</v>
          </cell>
          <cell r="AL201">
            <v>0</v>
          </cell>
          <cell r="AW201" t="e">
            <v>#N/A</v>
          </cell>
          <cell r="AX201" t="e">
            <v>#N/A</v>
          </cell>
          <cell r="AY201" t="e">
            <v>#N/A</v>
          </cell>
          <cell r="AZ201" t="e">
            <v>#N/A</v>
          </cell>
          <cell r="BY201" t="e">
            <v>#N/A</v>
          </cell>
          <cell r="BZ201" t="e">
            <v>#N/A</v>
          </cell>
          <cell r="CA201" t="e">
            <v>#N/A</v>
          </cell>
          <cell r="CB201" t="e">
            <v>#N/A</v>
          </cell>
          <cell r="CC201" t="e">
            <v>#N/A</v>
          </cell>
          <cell r="CD201" t="e">
            <v>#N/A</v>
          </cell>
          <cell r="CE201" t="e">
            <v>#N/A</v>
          </cell>
          <cell r="CF201" t="e">
            <v>#N/A</v>
          </cell>
          <cell r="CG201" t="e">
            <v>#N/A</v>
          </cell>
          <cell r="CH201" t="e">
            <v>#N/A</v>
          </cell>
          <cell r="CI201" t="e">
            <v>#N/A</v>
          </cell>
          <cell r="CJ201" t="e">
            <v>#N/A</v>
          </cell>
          <cell r="CK201" t="e">
            <v>#N/A</v>
          </cell>
          <cell r="CL201" t="e">
            <v>#N/A</v>
          </cell>
          <cell r="CM201" t="e">
            <v>#N/A</v>
          </cell>
          <cell r="CN201" t="e">
            <v>#N/A</v>
          </cell>
          <cell r="CO201" t="e">
            <v>#N/A</v>
          </cell>
          <cell r="CP201" t="e">
            <v>#N/A</v>
          </cell>
          <cell r="CQ201" t="e">
            <v>#N/A</v>
          </cell>
          <cell r="CR201" t="e">
            <v>#N/A</v>
          </cell>
          <cell r="CS201" t="e">
            <v>#N/A</v>
          </cell>
          <cell r="CT201" t="e">
            <v>#N/A</v>
          </cell>
          <cell r="CU201" t="e">
            <v>#N/A</v>
          </cell>
          <cell r="CV201" t="e">
            <v>#N/A</v>
          </cell>
          <cell r="DR201" t="str">
            <v>Pablo Jose Do Faial Freitas</v>
          </cell>
          <cell r="DS201" t="str">
            <v>Arturo Alejandro Urcid Saldaña F-450733</v>
          </cell>
          <cell r="DT201" t="str">
            <v>José Guadalupe López Hernández F-242353</v>
          </cell>
          <cell r="DU201">
            <v>0</v>
          </cell>
          <cell r="DV201" t="str">
            <v>Pablo Jose Do Faial Freitas</v>
          </cell>
          <cell r="DW201" t="str">
            <v>Arturo Alejandro Urcid Saldaña F-450885</v>
          </cell>
          <cell r="DX201" t="str">
            <v>José Guadalupe López Hernández F-242353</v>
          </cell>
          <cell r="DY201" t="str">
            <v>Pablo Jose Do Faial Freitas</v>
          </cell>
          <cell r="DZ201" t="str">
            <v>Arturo Alejandro Urcid Saldaña F-450733</v>
          </cell>
        </row>
        <row r="202">
          <cell r="A202">
            <v>24</v>
          </cell>
          <cell r="B202" t="str">
            <v>--</v>
          </cell>
          <cell r="C202" t="str">
            <v>--</v>
          </cell>
          <cell r="H202" t="str">
            <v>-</v>
          </cell>
          <cell r="S202" t="str">
            <v>-</v>
          </cell>
          <cell r="W202" t="str">
            <v>P</v>
          </cell>
          <cell r="X202">
            <v>0</v>
          </cell>
          <cell r="Y202" t="e">
            <v>#N/A</v>
          </cell>
          <cell r="Z202" t="e">
            <v>#N/A</v>
          </cell>
          <cell r="AB202" t="e">
            <v>#N/A</v>
          </cell>
          <cell r="AC202" t="e">
            <v>#N/A</v>
          </cell>
          <cell r="AD202" t="e">
            <v>#N/A</v>
          </cell>
          <cell r="AE202">
            <v>0</v>
          </cell>
          <cell r="AF202">
            <v>0</v>
          </cell>
          <cell r="AI202">
            <v>0</v>
          </cell>
          <cell r="AL202">
            <v>0</v>
          </cell>
          <cell r="AW202" t="e">
            <v>#N/A</v>
          </cell>
          <cell r="AX202" t="e">
            <v>#N/A</v>
          </cell>
          <cell r="AY202" t="e">
            <v>#N/A</v>
          </cell>
          <cell r="AZ202" t="e">
            <v>#N/A</v>
          </cell>
          <cell r="BY202" t="e">
            <v>#N/A</v>
          </cell>
          <cell r="BZ202" t="e">
            <v>#N/A</v>
          </cell>
          <cell r="CA202" t="e">
            <v>#N/A</v>
          </cell>
          <cell r="CB202" t="e">
            <v>#N/A</v>
          </cell>
          <cell r="CC202" t="e">
            <v>#N/A</v>
          </cell>
          <cell r="CD202" t="e">
            <v>#N/A</v>
          </cell>
          <cell r="CE202" t="e">
            <v>#N/A</v>
          </cell>
          <cell r="CF202" t="e">
            <v>#N/A</v>
          </cell>
          <cell r="CG202" t="e">
            <v>#N/A</v>
          </cell>
          <cell r="CH202" t="e">
            <v>#N/A</v>
          </cell>
          <cell r="CI202" t="e">
            <v>#N/A</v>
          </cell>
          <cell r="CJ202" t="e">
            <v>#N/A</v>
          </cell>
          <cell r="CK202" t="e">
            <v>#N/A</v>
          </cell>
          <cell r="CL202" t="e">
            <v>#N/A</v>
          </cell>
          <cell r="CM202" t="e">
            <v>#N/A</v>
          </cell>
          <cell r="CN202" t="e">
            <v>#N/A</v>
          </cell>
          <cell r="CO202" t="e">
            <v>#N/A</v>
          </cell>
          <cell r="CP202" t="e">
            <v>#N/A</v>
          </cell>
          <cell r="CQ202" t="e">
            <v>#N/A</v>
          </cell>
          <cell r="CR202" t="e">
            <v>#N/A</v>
          </cell>
          <cell r="CS202" t="e">
            <v>#N/A</v>
          </cell>
          <cell r="CT202" t="e">
            <v>#N/A</v>
          </cell>
          <cell r="CU202" t="e">
            <v>#N/A</v>
          </cell>
          <cell r="CV202" t="e">
            <v>#N/A</v>
          </cell>
          <cell r="DR202" t="str">
            <v>Pablo Jose Do Faial Freitas</v>
          </cell>
          <cell r="DS202" t="str">
            <v>Arturo Alejandro Urcid Saldaña F-450733</v>
          </cell>
          <cell r="DT202" t="str">
            <v>José Guadalupe López Hernández F-242353</v>
          </cell>
          <cell r="DU202">
            <v>0</v>
          </cell>
          <cell r="DV202" t="str">
            <v>Pablo Jose Do Faial Freitas</v>
          </cell>
          <cell r="DW202" t="str">
            <v>Arturo Alejandro Urcid Saldaña F-450886</v>
          </cell>
          <cell r="DX202" t="str">
            <v>José Guadalupe López Hernández F-242353</v>
          </cell>
          <cell r="DY202" t="str">
            <v>Pablo Jose Do Faial Freitas</v>
          </cell>
          <cell r="DZ202" t="str">
            <v>Arturo Alejandro Urcid Saldaña F-450733</v>
          </cell>
        </row>
        <row r="203">
          <cell r="A203">
            <v>25</v>
          </cell>
          <cell r="B203" t="str">
            <v>--</v>
          </cell>
          <cell r="C203" t="str">
            <v>--</v>
          </cell>
          <cell r="H203" t="str">
            <v>-</v>
          </cell>
          <cell r="S203" t="str">
            <v>-</v>
          </cell>
          <cell r="W203" t="str">
            <v>P</v>
          </cell>
          <cell r="X203">
            <v>0</v>
          </cell>
          <cell r="Y203" t="e">
            <v>#N/A</v>
          </cell>
          <cell r="Z203" t="e">
            <v>#N/A</v>
          </cell>
          <cell r="AB203" t="e">
            <v>#N/A</v>
          </cell>
          <cell r="AC203" t="e">
            <v>#N/A</v>
          </cell>
          <cell r="AD203" t="e">
            <v>#N/A</v>
          </cell>
          <cell r="AE203">
            <v>0</v>
          </cell>
          <cell r="AF203">
            <v>0</v>
          </cell>
          <cell r="AI203">
            <v>0</v>
          </cell>
          <cell r="AL203">
            <v>0</v>
          </cell>
          <cell r="AW203" t="e">
            <v>#N/A</v>
          </cell>
          <cell r="AX203" t="e">
            <v>#N/A</v>
          </cell>
          <cell r="AY203" t="e">
            <v>#N/A</v>
          </cell>
          <cell r="AZ203" t="e">
            <v>#N/A</v>
          </cell>
          <cell r="BY203" t="e">
            <v>#N/A</v>
          </cell>
          <cell r="BZ203" t="e">
            <v>#N/A</v>
          </cell>
          <cell r="CA203" t="e">
            <v>#N/A</v>
          </cell>
          <cell r="CB203" t="e">
            <v>#N/A</v>
          </cell>
          <cell r="CC203" t="e">
            <v>#N/A</v>
          </cell>
          <cell r="CD203" t="e">
            <v>#N/A</v>
          </cell>
          <cell r="CE203" t="e">
            <v>#N/A</v>
          </cell>
          <cell r="CF203" t="e">
            <v>#N/A</v>
          </cell>
          <cell r="CG203" t="e">
            <v>#N/A</v>
          </cell>
          <cell r="CH203" t="e">
            <v>#N/A</v>
          </cell>
          <cell r="CI203" t="e">
            <v>#N/A</v>
          </cell>
          <cell r="CJ203" t="e">
            <v>#N/A</v>
          </cell>
          <cell r="CK203" t="e">
            <v>#N/A</v>
          </cell>
          <cell r="CL203" t="e">
            <v>#N/A</v>
          </cell>
          <cell r="CM203" t="e">
            <v>#N/A</v>
          </cell>
          <cell r="CN203" t="e">
            <v>#N/A</v>
          </cell>
          <cell r="CO203" t="e">
            <v>#N/A</v>
          </cell>
          <cell r="CP203" t="e">
            <v>#N/A</v>
          </cell>
          <cell r="CQ203" t="e">
            <v>#N/A</v>
          </cell>
          <cell r="CR203" t="e">
            <v>#N/A</v>
          </cell>
          <cell r="CS203" t="e">
            <v>#N/A</v>
          </cell>
          <cell r="CT203" t="e">
            <v>#N/A</v>
          </cell>
          <cell r="CU203" t="e">
            <v>#N/A</v>
          </cell>
          <cell r="CV203" t="e">
            <v>#N/A</v>
          </cell>
          <cell r="DR203" t="str">
            <v>Pablo Jose Do Faial Freitas</v>
          </cell>
          <cell r="DS203" t="str">
            <v>Arturo Alejandro Urcid Saldaña F-450733</v>
          </cell>
          <cell r="DT203" t="str">
            <v>José Guadalupe López Hernández F-242353</v>
          </cell>
          <cell r="DU203">
            <v>0</v>
          </cell>
          <cell r="DV203" t="str">
            <v>Pablo Jose Do Faial Freitas</v>
          </cell>
          <cell r="DW203" t="str">
            <v>Arturo Alejandro Urcid Saldaña F-450887</v>
          </cell>
          <cell r="DX203" t="str">
            <v>José Guadalupe López Hernández F-242353</v>
          </cell>
          <cell r="DY203" t="str">
            <v>Pablo Jose Do Faial Freitas</v>
          </cell>
          <cell r="DZ203" t="str">
            <v>Arturo Alejandro Urcid Saldaña F-450733</v>
          </cell>
        </row>
        <row r="204">
          <cell r="A204">
            <v>26</v>
          </cell>
          <cell r="B204" t="str">
            <v>--</v>
          </cell>
          <cell r="C204" t="str">
            <v>--</v>
          </cell>
          <cell r="H204" t="str">
            <v>-</v>
          </cell>
          <cell r="S204" t="str">
            <v>-</v>
          </cell>
          <cell r="W204" t="str">
            <v>P</v>
          </cell>
          <cell r="X204">
            <v>0</v>
          </cell>
          <cell r="Y204" t="e">
            <v>#N/A</v>
          </cell>
          <cell r="Z204" t="e">
            <v>#N/A</v>
          </cell>
          <cell r="AB204" t="e">
            <v>#N/A</v>
          </cell>
          <cell r="AC204" t="e">
            <v>#N/A</v>
          </cell>
          <cell r="AD204" t="e">
            <v>#N/A</v>
          </cell>
          <cell r="AE204">
            <v>0</v>
          </cell>
          <cell r="AF204">
            <v>0</v>
          </cell>
          <cell r="AI204">
            <v>0</v>
          </cell>
          <cell r="AL204">
            <v>0</v>
          </cell>
          <cell r="AW204" t="e">
            <v>#N/A</v>
          </cell>
          <cell r="AX204" t="e">
            <v>#N/A</v>
          </cell>
          <cell r="AY204" t="e">
            <v>#N/A</v>
          </cell>
          <cell r="AZ204" t="e">
            <v>#N/A</v>
          </cell>
          <cell r="BY204" t="e">
            <v>#N/A</v>
          </cell>
          <cell r="BZ204" t="e">
            <v>#N/A</v>
          </cell>
          <cell r="CA204" t="e">
            <v>#N/A</v>
          </cell>
          <cell r="CB204" t="e">
            <v>#N/A</v>
          </cell>
          <cell r="CC204" t="e">
            <v>#N/A</v>
          </cell>
          <cell r="CD204" t="e">
            <v>#N/A</v>
          </cell>
          <cell r="CE204" t="e">
            <v>#N/A</v>
          </cell>
          <cell r="CF204" t="e">
            <v>#N/A</v>
          </cell>
          <cell r="CG204" t="e">
            <v>#N/A</v>
          </cell>
          <cell r="CH204" t="e">
            <v>#N/A</v>
          </cell>
          <cell r="CI204" t="e">
            <v>#N/A</v>
          </cell>
          <cell r="CJ204" t="e">
            <v>#N/A</v>
          </cell>
          <cell r="CK204" t="e">
            <v>#N/A</v>
          </cell>
          <cell r="CL204" t="e">
            <v>#N/A</v>
          </cell>
          <cell r="CM204" t="e">
            <v>#N/A</v>
          </cell>
          <cell r="CN204" t="e">
            <v>#N/A</v>
          </cell>
          <cell r="CO204" t="e">
            <v>#N/A</v>
          </cell>
          <cell r="CP204" t="e">
            <v>#N/A</v>
          </cell>
          <cell r="CQ204" t="e">
            <v>#N/A</v>
          </cell>
          <cell r="CR204" t="e">
            <v>#N/A</v>
          </cell>
          <cell r="CS204" t="e">
            <v>#N/A</v>
          </cell>
          <cell r="CT204" t="e">
            <v>#N/A</v>
          </cell>
          <cell r="CU204" t="e">
            <v>#N/A</v>
          </cell>
          <cell r="CV204" t="e">
            <v>#N/A</v>
          </cell>
          <cell r="DR204" t="str">
            <v>Pablo Jose Do Faial Freitas</v>
          </cell>
          <cell r="DS204" t="str">
            <v>Arturo Alejandro Urcid Saldaña F-450733</v>
          </cell>
          <cell r="DT204" t="str">
            <v>José Guadalupe López Hernández F-242353</v>
          </cell>
          <cell r="DU204">
            <v>0</v>
          </cell>
          <cell r="DV204" t="str">
            <v>Pablo Jose Do Faial Freitas</v>
          </cell>
          <cell r="DW204" t="str">
            <v>Arturo Alejandro Urcid Saldaña F-450888</v>
          </cell>
          <cell r="DX204" t="str">
            <v>José Guadalupe López Hernández F-242353</v>
          </cell>
          <cell r="DY204" t="str">
            <v>Pablo Jose Do Faial Freitas</v>
          </cell>
          <cell r="DZ204" t="str">
            <v>Arturo Alejandro Urcid Saldaña F-450733</v>
          </cell>
        </row>
        <row r="205">
          <cell r="A205">
            <v>27</v>
          </cell>
          <cell r="B205" t="str">
            <v>--</v>
          </cell>
          <cell r="C205" t="str">
            <v>--</v>
          </cell>
          <cell r="H205" t="str">
            <v>-</v>
          </cell>
          <cell r="S205" t="str">
            <v>-</v>
          </cell>
          <cell r="W205" t="str">
            <v>P</v>
          </cell>
          <cell r="X205">
            <v>0</v>
          </cell>
          <cell r="Y205" t="e">
            <v>#N/A</v>
          </cell>
          <cell r="Z205" t="e">
            <v>#N/A</v>
          </cell>
          <cell r="AB205" t="e">
            <v>#N/A</v>
          </cell>
          <cell r="AC205" t="e">
            <v>#N/A</v>
          </cell>
          <cell r="AD205" t="e">
            <v>#N/A</v>
          </cell>
          <cell r="AE205">
            <v>0</v>
          </cell>
          <cell r="AF205">
            <v>0</v>
          </cell>
          <cell r="AI205">
            <v>0</v>
          </cell>
          <cell r="AL205">
            <v>0</v>
          </cell>
          <cell r="AW205" t="e">
            <v>#N/A</v>
          </cell>
          <cell r="AX205" t="e">
            <v>#N/A</v>
          </cell>
          <cell r="AY205" t="e">
            <v>#N/A</v>
          </cell>
          <cell r="AZ205" t="e">
            <v>#N/A</v>
          </cell>
          <cell r="BY205" t="e">
            <v>#N/A</v>
          </cell>
          <cell r="BZ205" t="e">
            <v>#N/A</v>
          </cell>
          <cell r="CA205" t="e">
            <v>#N/A</v>
          </cell>
          <cell r="CB205" t="e">
            <v>#N/A</v>
          </cell>
          <cell r="CC205" t="e">
            <v>#N/A</v>
          </cell>
          <cell r="CD205" t="e">
            <v>#N/A</v>
          </cell>
          <cell r="CE205" t="e">
            <v>#N/A</v>
          </cell>
          <cell r="CF205" t="e">
            <v>#N/A</v>
          </cell>
          <cell r="CG205" t="e">
            <v>#N/A</v>
          </cell>
          <cell r="CH205" t="e">
            <v>#N/A</v>
          </cell>
          <cell r="CI205" t="e">
            <v>#N/A</v>
          </cell>
          <cell r="CJ205" t="e">
            <v>#N/A</v>
          </cell>
          <cell r="CK205" t="e">
            <v>#N/A</v>
          </cell>
          <cell r="CL205" t="e">
            <v>#N/A</v>
          </cell>
          <cell r="CM205" t="e">
            <v>#N/A</v>
          </cell>
          <cell r="CN205" t="e">
            <v>#N/A</v>
          </cell>
          <cell r="CO205" t="e">
            <v>#N/A</v>
          </cell>
          <cell r="CP205" t="e">
            <v>#N/A</v>
          </cell>
          <cell r="CQ205" t="e">
            <v>#N/A</v>
          </cell>
          <cell r="CR205" t="e">
            <v>#N/A</v>
          </cell>
          <cell r="CS205" t="e">
            <v>#N/A</v>
          </cell>
          <cell r="CT205" t="e">
            <v>#N/A</v>
          </cell>
          <cell r="CU205" t="e">
            <v>#N/A</v>
          </cell>
          <cell r="CV205" t="e">
            <v>#N/A</v>
          </cell>
          <cell r="DR205" t="str">
            <v>Pablo Jose Do Faial Freitas</v>
          </cell>
          <cell r="DS205" t="str">
            <v>Arturo Alejandro Urcid Saldaña F-450733</v>
          </cell>
          <cell r="DT205" t="str">
            <v>José Guadalupe López Hernández F-242353</v>
          </cell>
          <cell r="DU205">
            <v>0</v>
          </cell>
          <cell r="DV205" t="str">
            <v>Pablo Jose Do Faial Freitas</v>
          </cell>
          <cell r="DW205" t="str">
            <v>Arturo Alejandro Urcid Saldaña F-450889</v>
          </cell>
          <cell r="DX205" t="str">
            <v>José Guadalupe López Hernández F-242353</v>
          </cell>
          <cell r="DY205" t="str">
            <v>Pablo Jose Do Faial Freitas</v>
          </cell>
          <cell r="DZ205" t="str">
            <v>Arturo Alejandro Urcid Saldaña F-450733</v>
          </cell>
        </row>
        <row r="206">
          <cell r="A206">
            <v>28</v>
          </cell>
          <cell r="B206" t="str">
            <v>--</v>
          </cell>
          <cell r="C206" t="str">
            <v>--</v>
          </cell>
          <cell r="H206" t="str">
            <v>-</v>
          </cell>
          <cell r="S206" t="str">
            <v>-</v>
          </cell>
          <cell r="W206" t="str">
            <v>P</v>
          </cell>
          <cell r="X206">
            <v>0</v>
          </cell>
          <cell r="Y206" t="e">
            <v>#N/A</v>
          </cell>
          <cell r="Z206" t="e">
            <v>#N/A</v>
          </cell>
          <cell r="AB206" t="e">
            <v>#N/A</v>
          </cell>
          <cell r="AC206" t="e">
            <v>#N/A</v>
          </cell>
          <cell r="AD206" t="e">
            <v>#N/A</v>
          </cell>
          <cell r="AE206">
            <v>0</v>
          </cell>
          <cell r="AF206">
            <v>0</v>
          </cell>
          <cell r="AI206">
            <v>0</v>
          </cell>
          <cell r="AL206">
            <v>0</v>
          </cell>
          <cell r="AW206" t="e">
            <v>#N/A</v>
          </cell>
          <cell r="AX206" t="e">
            <v>#N/A</v>
          </cell>
          <cell r="AY206" t="e">
            <v>#N/A</v>
          </cell>
          <cell r="AZ206" t="e">
            <v>#N/A</v>
          </cell>
          <cell r="BY206" t="e">
            <v>#N/A</v>
          </cell>
          <cell r="BZ206" t="e">
            <v>#N/A</v>
          </cell>
          <cell r="CA206" t="e">
            <v>#N/A</v>
          </cell>
          <cell r="CB206" t="e">
            <v>#N/A</v>
          </cell>
          <cell r="CC206" t="e">
            <v>#N/A</v>
          </cell>
          <cell r="CD206" t="e">
            <v>#N/A</v>
          </cell>
          <cell r="CE206" t="e">
            <v>#N/A</v>
          </cell>
          <cell r="CF206" t="e">
            <v>#N/A</v>
          </cell>
          <cell r="CG206" t="e">
            <v>#N/A</v>
          </cell>
          <cell r="CH206" t="e">
            <v>#N/A</v>
          </cell>
          <cell r="CI206" t="e">
            <v>#N/A</v>
          </cell>
          <cell r="CJ206" t="e">
            <v>#N/A</v>
          </cell>
          <cell r="CK206" t="e">
            <v>#N/A</v>
          </cell>
          <cell r="CL206" t="e">
            <v>#N/A</v>
          </cell>
          <cell r="CM206" t="e">
            <v>#N/A</v>
          </cell>
          <cell r="CN206" t="e">
            <v>#N/A</v>
          </cell>
          <cell r="CO206" t="e">
            <v>#N/A</v>
          </cell>
          <cell r="CP206" t="e">
            <v>#N/A</v>
          </cell>
          <cell r="CQ206" t="e">
            <v>#N/A</v>
          </cell>
          <cell r="CR206" t="e">
            <v>#N/A</v>
          </cell>
          <cell r="CS206" t="e">
            <v>#N/A</v>
          </cell>
          <cell r="CT206" t="e">
            <v>#N/A</v>
          </cell>
          <cell r="CU206" t="e">
            <v>#N/A</v>
          </cell>
          <cell r="CV206" t="e">
            <v>#N/A</v>
          </cell>
          <cell r="DR206" t="str">
            <v>Pablo Jose Do Faial Freitas</v>
          </cell>
          <cell r="DS206" t="str">
            <v>Arturo Alejandro Urcid Saldaña F-450733</v>
          </cell>
          <cell r="DT206" t="str">
            <v>José Guadalupe López Hernández F-242353</v>
          </cell>
          <cell r="DU206">
            <v>0</v>
          </cell>
          <cell r="DV206" t="str">
            <v>Pablo Jose Do Faial Freitas</v>
          </cell>
          <cell r="DW206" t="str">
            <v>Arturo Alejandro Urcid Saldaña F-450890</v>
          </cell>
          <cell r="DX206" t="str">
            <v>José Guadalupe López Hernández F-242353</v>
          </cell>
          <cell r="DY206" t="str">
            <v>Pablo Jose Do Faial Freitas</v>
          </cell>
          <cell r="DZ206" t="str">
            <v>Arturo Alejandro Urcid Saldaña F-450733</v>
          </cell>
        </row>
        <row r="207">
          <cell r="A207">
            <v>20</v>
          </cell>
          <cell r="B207" t="str">
            <v>--</v>
          </cell>
          <cell r="C207" t="str">
            <v>--</v>
          </cell>
          <cell r="H207" t="str">
            <v>-</v>
          </cell>
          <cell r="S207" t="str">
            <v>-</v>
          </cell>
          <cell r="W207" t="str">
            <v>P</v>
          </cell>
          <cell r="X207">
            <v>0</v>
          </cell>
          <cell r="Y207" t="e">
            <v>#N/A</v>
          </cell>
          <cell r="Z207" t="e">
            <v>#N/A</v>
          </cell>
          <cell r="AB207" t="e">
            <v>#N/A</v>
          </cell>
          <cell r="AC207" t="e">
            <v>#N/A</v>
          </cell>
          <cell r="AD207" t="e">
            <v>#N/A</v>
          </cell>
          <cell r="AE207">
            <v>0</v>
          </cell>
          <cell r="AF207">
            <v>0</v>
          </cell>
          <cell r="AI207">
            <v>0</v>
          </cell>
          <cell r="AL207">
            <v>0</v>
          </cell>
          <cell r="AW207" t="e">
            <v>#N/A</v>
          </cell>
          <cell r="AX207" t="e">
            <v>#N/A</v>
          </cell>
          <cell r="AY207" t="e">
            <v>#N/A</v>
          </cell>
          <cell r="AZ207" t="e">
            <v>#N/A</v>
          </cell>
          <cell r="BY207" t="e">
            <v>#N/A</v>
          </cell>
          <cell r="BZ207" t="e">
            <v>#N/A</v>
          </cell>
          <cell r="CA207" t="e">
            <v>#N/A</v>
          </cell>
          <cell r="CB207" t="e">
            <v>#N/A</v>
          </cell>
          <cell r="CC207" t="e">
            <v>#N/A</v>
          </cell>
          <cell r="CD207" t="e">
            <v>#N/A</v>
          </cell>
          <cell r="CE207" t="e">
            <v>#N/A</v>
          </cell>
          <cell r="CF207" t="e">
            <v>#N/A</v>
          </cell>
          <cell r="CG207" t="e">
            <v>#N/A</v>
          </cell>
          <cell r="CH207" t="e">
            <v>#N/A</v>
          </cell>
          <cell r="CI207" t="e">
            <v>#N/A</v>
          </cell>
          <cell r="CJ207" t="e">
            <v>#N/A</v>
          </cell>
          <cell r="CK207" t="e">
            <v>#N/A</v>
          </cell>
          <cell r="CL207" t="e">
            <v>#N/A</v>
          </cell>
          <cell r="CM207" t="e">
            <v>#N/A</v>
          </cell>
          <cell r="CN207" t="e">
            <v>#N/A</v>
          </cell>
          <cell r="CO207" t="e">
            <v>#N/A</v>
          </cell>
          <cell r="CP207" t="e">
            <v>#N/A</v>
          </cell>
          <cell r="CQ207" t="e">
            <v>#N/A</v>
          </cell>
          <cell r="CR207" t="e">
            <v>#N/A</v>
          </cell>
          <cell r="CS207" t="e">
            <v>#N/A</v>
          </cell>
          <cell r="CT207" t="e">
            <v>#N/A</v>
          </cell>
          <cell r="CU207" t="e">
            <v>#N/A</v>
          </cell>
          <cell r="CV207" t="e">
            <v>#N/A</v>
          </cell>
          <cell r="DR207" t="str">
            <v>Pablo Jose Do Faial Freitas</v>
          </cell>
          <cell r="DS207" t="str">
            <v>Arturo Alejandro Urcid Saldaña F-450733</v>
          </cell>
          <cell r="DT207" t="str">
            <v>José Guadalupe López Hernández F-242353</v>
          </cell>
          <cell r="DU207">
            <v>0</v>
          </cell>
          <cell r="DV207" t="str">
            <v>Pablo Jose Do Faial Freitas</v>
          </cell>
          <cell r="DW207" t="str">
            <v>Arturo Alejandro Urcid Saldaña F-450891</v>
          </cell>
          <cell r="DX207" t="str">
            <v>José Guadalupe López Hernández F-242353</v>
          </cell>
          <cell r="DY207" t="str">
            <v>Pablo Jose Do Faial Freitas</v>
          </cell>
          <cell r="DZ207" t="str">
            <v>Arturo Alejandro Urcid Saldaña F-450733</v>
          </cell>
        </row>
        <row r="208">
          <cell r="A208">
            <v>21</v>
          </cell>
          <cell r="B208" t="str">
            <v>--</v>
          </cell>
          <cell r="C208" t="str">
            <v>--</v>
          </cell>
          <cell r="H208" t="str">
            <v>-</v>
          </cell>
          <cell r="S208" t="str">
            <v>-</v>
          </cell>
          <cell r="W208" t="str">
            <v>P</v>
          </cell>
          <cell r="X208">
            <v>0</v>
          </cell>
          <cell r="Y208" t="e">
            <v>#N/A</v>
          </cell>
          <cell r="Z208" t="e">
            <v>#N/A</v>
          </cell>
          <cell r="AB208" t="e">
            <v>#N/A</v>
          </cell>
          <cell r="AC208" t="e">
            <v>#N/A</v>
          </cell>
          <cell r="AD208" t="e">
            <v>#N/A</v>
          </cell>
          <cell r="AE208">
            <v>0</v>
          </cell>
          <cell r="AF208">
            <v>0</v>
          </cell>
          <cell r="AI208">
            <v>0</v>
          </cell>
          <cell r="AL208">
            <v>0</v>
          </cell>
          <cell r="AW208" t="e">
            <v>#N/A</v>
          </cell>
          <cell r="AX208" t="e">
            <v>#N/A</v>
          </cell>
          <cell r="AY208" t="e">
            <v>#N/A</v>
          </cell>
          <cell r="AZ208" t="e">
            <v>#N/A</v>
          </cell>
          <cell r="BY208" t="e">
            <v>#N/A</v>
          </cell>
          <cell r="BZ208" t="e">
            <v>#N/A</v>
          </cell>
          <cell r="CA208" t="e">
            <v>#N/A</v>
          </cell>
          <cell r="CB208" t="e">
            <v>#N/A</v>
          </cell>
          <cell r="CC208" t="e">
            <v>#N/A</v>
          </cell>
          <cell r="CD208" t="e">
            <v>#N/A</v>
          </cell>
          <cell r="CE208" t="e">
            <v>#N/A</v>
          </cell>
          <cell r="CF208" t="e">
            <v>#N/A</v>
          </cell>
          <cell r="CG208" t="e">
            <v>#N/A</v>
          </cell>
          <cell r="CH208" t="e">
            <v>#N/A</v>
          </cell>
          <cell r="CI208" t="e">
            <v>#N/A</v>
          </cell>
          <cell r="CJ208" t="e">
            <v>#N/A</v>
          </cell>
          <cell r="CK208" t="e">
            <v>#N/A</v>
          </cell>
          <cell r="CL208" t="e">
            <v>#N/A</v>
          </cell>
          <cell r="CM208" t="e">
            <v>#N/A</v>
          </cell>
          <cell r="CN208" t="e">
            <v>#N/A</v>
          </cell>
          <cell r="CO208" t="e">
            <v>#N/A</v>
          </cell>
          <cell r="CP208" t="e">
            <v>#N/A</v>
          </cell>
          <cell r="CQ208" t="e">
            <v>#N/A</v>
          </cell>
          <cell r="CR208" t="e">
            <v>#N/A</v>
          </cell>
          <cell r="CS208" t="e">
            <v>#N/A</v>
          </cell>
          <cell r="CT208" t="e">
            <v>#N/A</v>
          </cell>
          <cell r="CU208" t="e">
            <v>#N/A</v>
          </cell>
          <cell r="CV208" t="e">
            <v>#N/A</v>
          </cell>
          <cell r="DR208" t="str">
            <v>Pablo Jose Do Faial Freitas</v>
          </cell>
          <cell r="DS208" t="str">
            <v>Arturo Alejandro Urcid Saldaña F-450733</v>
          </cell>
          <cell r="DT208" t="str">
            <v>José Guadalupe López Hernández F-242353</v>
          </cell>
          <cell r="DU208">
            <v>0</v>
          </cell>
          <cell r="DV208" t="str">
            <v>Pablo Jose Do Faial Freitas</v>
          </cell>
          <cell r="DW208" t="str">
            <v>Arturo Alejandro Urcid Saldaña F-450892</v>
          </cell>
          <cell r="DX208" t="str">
            <v>José Guadalupe López Hernández F-242353</v>
          </cell>
          <cell r="DY208" t="str">
            <v>Pablo Jose Do Faial Freitas</v>
          </cell>
          <cell r="DZ208" t="str">
            <v>Arturo Alejandro Urcid Saldaña F-450733</v>
          </cell>
        </row>
        <row r="209">
          <cell r="A209">
            <v>22</v>
          </cell>
          <cell r="B209" t="str">
            <v>--</v>
          </cell>
          <cell r="C209" t="str">
            <v>--</v>
          </cell>
          <cell r="H209" t="str">
            <v>-</v>
          </cell>
          <cell r="S209" t="str">
            <v>-</v>
          </cell>
          <cell r="W209" t="str">
            <v>P</v>
          </cell>
          <cell r="X209">
            <v>0</v>
          </cell>
          <cell r="Y209" t="e">
            <v>#N/A</v>
          </cell>
          <cell r="Z209" t="e">
            <v>#N/A</v>
          </cell>
          <cell r="AB209" t="e">
            <v>#N/A</v>
          </cell>
          <cell r="AC209" t="e">
            <v>#N/A</v>
          </cell>
          <cell r="AD209" t="e">
            <v>#N/A</v>
          </cell>
          <cell r="AE209">
            <v>0</v>
          </cell>
          <cell r="AF209">
            <v>0</v>
          </cell>
          <cell r="AI209">
            <v>0</v>
          </cell>
          <cell r="AL209">
            <v>0</v>
          </cell>
          <cell r="AW209" t="e">
            <v>#N/A</v>
          </cell>
          <cell r="AX209" t="e">
            <v>#N/A</v>
          </cell>
          <cell r="AY209" t="e">
            <v>#N/A</v>
          </cell>
          <cell r="AZ209" t="e">
            <v>#N/A</v>
          </cell>
          <cell r="BY209" t="e">
            <v>#N/A</v>
          </cell>
          <cell r="BZ209" t="e">
            <v>#N/A</v>
          </cell>
          <cell r="CA209" t="e">
            <v>#N/A</v>
          </cell>
          <cell r="CB209" t="e">
            <v>#N/A</v>
          </cell>
          <cell r="CC209" t="e">
            <v>#N/A</v>
          </cell>
          <cell r="CD209" t="e">
            <v>#N/A</v>
          </cell>
          <cell r="CE209" t="e">
            <v>#N/A</v>
          </cell>
          <cell r="CF209" t="e">
            <v>#N/A</v>
          </cell>
          <cell r="CG209" t="e">
            <v>#N/A</v>
          </cell>
          <cell r="CH209" t="e">
            <v>#N/A</v>
          </cell>
          <cell r="CI209" t="e">
            <v>#N/A</v>
          </cell>
          <cell r="CJ209" t="e">
            <v>#N/A</v>
          </cell>
          <cell r="CK209" t="e">
            <v>#N/A</v>
          </cell>
          <cell r="CL209" t="e">
            <v>#N/A</v>
          </cell>
          <cell r="CM209" t="e">
            <v>#N/A</v>
          </cell>
          <cell r="CN209" t="e">
            <v>#N/A</v>
          </cell>
          <cell r="CO209" t="e">
            <v>#N/A</v>
          </cell>
          <cell r="CP209" t="e">
            <v>#N/A</v>
          </cell>
          <cell r="CQ209" t="e">
            <v>#N/A</v>
          </cell>
          <cell r="CR209" t="e">
            <v>#N/A</v>
          </cell>
          <cell r="CS209" t="e">
            <v>#N/A</v>
          </cell>
          <cell r="CT209" t="e">
            <v>#N/A</v>
          </cell>
          <cell r="CU209" t="e">
            <v>#N/A</v>
          </cell>
          <cell r="CV209" t="e">
            <v>#N/A</v>
          </cell>
          <cell r="DR209" t="str">
            <v>Pablo Jose Do Faial Freitas</v>
          </cell>
          <cell r="DS209" t="str">
            <v>Arturo Alejandro Urcid Saldaña F-450733</v>
          </cell>
          <cell r="DT209" t="str">
            <v>José Guadalupe López Hernández F-242353</v>
          </cell>
          <cell r="DU209">
            <v>0</v>
          </cell>
          <cell r="DV209" t="str">
            <v>Pablo Jose Do Faial Freitas</v>
          </cell>
          <cell r="DW209" t="str">
            <v>Arturo Alejandro Urcid Saldaña F-450893</v>
          </cell>
          <cell r="DX209" t="str">
            <v>José Guadalupe López Hernández F-242353</v>
          </cell>
          <cell r="DY209" t="str">
            <v>Pablo Jose Do Faial Freitas</v>
          </cell>
          <cell r="DZ209" t="str">
            <v>Arturo Alejandro Urcid Saldaña F-450733</v>
          </cell>
        </row>
        <row r="210">
          <cell r="A210">
            <v>23</v>
          </cell>
          <cell r="B210" t="str">
            <v>--</v>
          </cell>
          <cell r="C210" t="str">
            <v>--</v>
          </cell>
          <cell r="H210" t="str">
            <v>-</v>
          </cell>
          <cell r="S210" t="str">
            <v>-</v>
          </cell>
          <cell r="W210" t="str">
            <v>P</v>
          </cell>
          <cell r="X210">
            <v>0</v>
          </cell>
          <cell r="Y210" t="e">
            <v>#N/A</v>
          </cell>
          <cell r="Z210" t="e">
            <v>#N/A</v>
          </cell>
          <cell r="AB210" t="e">
            <v>#N/A</v>
          </cell>
          <cell r="AC210" t="e">
            <v>#N/A</v>
          </cell>
          <cell r="AD210" t="e">
            <v>#N/A</v>
          </cell>
          <cell r="AE210">
            <v>0</v>
          </cell>
          <cell r="AF210">
            <v>0</v>
          </cell>
          <cell r="AI210">
            <v>0</v>
          </cell>
          <cell r="AL210">
            <v>0</v>
          </cell>
          <cell r="AW210" t="e">
            <v>#N/A</v>
          </cell>
          <cell r="AX210" t="e">
            <v>#N/A</v>
          </cell>
          <cell r="AY210" t="e">
            <v>#N/A</v>
          </cell>
          <cell r="AZ210" t="e">
            <v>#N/A</v>
          </cell>
          <cell r="BY210" t="e">
            <v>#N/A</v>
          </cell>
          <cell r="BZ210" t="e">
            <v>#N/A</v>
          </cell>
          <cell r="CA210" t="e">
            <v>#N/A</v>
          </cell>
          <cell r="CB210" t="e">
            <v>#N/A</v>
          </cell>
          <cell r="CC210" t="e">
            <v>#N/A</v>
          </cell>
          <cell r="CD210" t="e">
            <v>#N/A</v>
          </cell>
          <cell r="CE210" t="e">
            <v>#N/A</v>
          </cell>
          <cell r="CF210" t="e">
            <v>#N/A</v>
          </cell>
          <cell r="CG210" t="e">
            <v>#N/A</v>
          </cell>
          <cell r="CH210" t="e">
            <v>#N/A</v>
          </cell>
          <cell r="CI210" t="e">
            <v>#N/A</v>
          </cell>
          <cell r="CJ210" t="e">
            <v>#N/A</v>
          </cell>
          <cell r="CK210" t="e">
            <v>#N/A</v>
          </cell>
          <cell r="CL210" t="e">
            <v>#N/A</v>
          </cell>
          <cell r="CM210" t="e">
            <v>#N/A</v>
          </cell>
          <cell r="CN210" t="e">
            <v>#N/A</v>
          </cell>
          <cell r="CO210" t="e">
            <v>#N/A</v>
          </cell>
          <cell r="CP210" t="e">
            <v>#N/A</v>
          </cell>
          <cell r="CQ210" t="e">
            <v>#N/A</v>
          </cell>
          <cell r="CR210" t="e">
            <v>#N/A</v>
          </cell>
          <cell r="CS210" t="e">
            <v>#N/A</v>
          </cell>
          <cell r="CT210" t="e">
            <v>#N/A</v>
          </cell>
          <cell r="CU210" t="e">
            <v>#N/A</v>
          </cell>
          <cell r="CV210" t="e">
            <v>#N/A</v>
          </cell>
          <cell r="DR210" t="str">
            <v>Pablo Jose Do Faial Freitas</v>
          </cell>
          <cell r="DS210" t="str">
            <v>Arturo Alejandro Urcid Saldaña F-450733</v>
          </cell>
          <cell r="DT210" t="str">
            <v>José Guadalupe López Hernández F-242353</v>
          </cell>
          <cell r="DU210">
            <v>0</v>
          </cell>
          <cell r="DV210" t="str">
            <v>Pablo Jose Do Faial Freitas</v>
          </cell>
          <cell r="DW210" t="str">
            <v>Arturo Alejandro Urcid Saldaña F-450894</v>
          </cell>
          <cell r="DX210" t="str">
            <v>José Guadalupe López Hernández F-242353</v>
          </cell>
          <cell r="DY210" t="str">
            <v>Pablo Jose Do Faial Freitas</v>
          </cell>
          <cell r="DZ210" t="str">
            <v>Arturo Alejandro Urcid Saldaña F-450733</v>
          </cell>
        </row>
        <row r="211">
          <cell r="A211">
            <v>24</v>
          </cell>
          <cell r="B211" t="str">
            <v>--</v>
          </cell>
          <cell r="C211" t="str">
            <v>--</v>
          </cell>
          <cell r="H211" t="str">
            <v>-</v>
          </cell>
          <cell r="S211" t="str">
            <v>-</v>
          </cell>
          <cell r="W211" t="str">
            <v>P</v>
          </cell>
          <cell r="X211">
            <v>0</v>
          </cell>
          <cell r="Y211" t="e">
            <v>#N/A</v>
          </cell>
          <cell r="Z211" t="e">
            <v>#N/A</v>
          </cell>
          <cell r="AB211" t="e">
            <v>#N/A</v>
          </cell>
          <cell r="AC211" t="e">
            <v>#N/A</v>
          </cell>
          <cell r="AD211" t="e">
            <v>#N/A</v>
          </cell>
          <cell r="AE211">
            <v>0</v>
          </cell>
          <cell r="AF211">
            <v>0</v>
          </cell>
          <cell r="AI211">
            <v>0</v>
          </cell>
          <cell r="AL211">
            <v>0</v>
          </cell>
          <cell r="AW211" t="e">
            <v>#N/A</v>
          </cell>
          <cell r="AX211" t="e">
            <v>#N/A</v>
          </cell>
          <cell r="AY211" t="e">
            <v>#N/A</v>
          </cell>
          <cell r="AZ211" t="e">
            <v>#N/A</v>
          </cell>
          <cell r="BY211" t="e">
            <v>#N/A</v>
          </cell>
          <cell r="BZ211" t="e">
            <v>#N/A</v>
          </cell>
          <cell r="CA211" t="e">
            <v>#N/A</v>
          </cell>
          <cell r="CB211" t="e">
            <v>#N/A</v>
          </cell>
          <cell r="CC211" t="e">
            <v>#N/A</v>
          </cell>
          <cell r="CD211" t="e">
            <v>#N/A</v>
          </cell>
          <cell r="CE211" t="e">
            <v>#N/A</v>
          </cell>
          <cell r="CF211" t="e">
            <v>#N/A</v>
          </cell>
          <cell r="CG211" t="e">
            <v>#N/A</v>
          </cell>
          <cell r="CH211" t="e">
            <v>#N/A</v>
          </cell>
          <cell r="CI211" t="e">
            <v>#N/A</v>
          </cell>
          <cell r="CJ211" t="e">
            <v>#N/A</v>
          </cell>
          <cell r="CK211" t="e">
            <v>#N/A</v>
          </cell>
          <cell r="CL211" t="e">
            <v>#N/A</v>
          </cell>
          <cell r="CM211" t="e">
            <v>#N/A</v>
          </cell>
          <cell r="CN211" t="e">
            <v>#N/A</v>
          </cell>
          <cell r="CO211" t="e">
            <v>#N/A</v>
          </cell>
          <cell r="CP211" t="e">
            <v>#N/A</v>
          </cell>
          <cell r="CQ211" t="e">
            <v>#N/A</v>
          </cell>
          <cell r="CR211" t="e">
            <v>#N/A</v>
          </cell>
          <cell r="CS211" t="e">
            <v>#N/A</v>
          </cell>
          <cell r="CT211" t="e">
            <v>#N/A</v>
          </cell>
          <cell r="CU211" t="e">
            <v>#N/A</v>
          </cell>
          <cell r="CV211" t="e">
            <v>#N/A</v>
          </cell>
          <cell r="DR211" t="str">
            <v>Pablo Jose Do Faial Freitas</v>
          </cell>
          <cell r="DS211" t="str">
            <v>Arturo Alejandro Urcid Saldaña F-450733</v>
          </cell>
          <cell r="DT211" t="str">
            <v>José Guadalupe López Hernández F-242353</v>
          </cell>
          <cell r="DU211">
            <v>0</v>
          </cell>
          <cell r="DV211" t="str">
            <v>Pablo Jose Do Faial Freitas</v>
          </cell>
          <cell r="DW211" t="str">
            <v>Arturo Alejandro Urcid Saldaña F-450895</v>
          </cell>
          <cell r="DX211" t="str">
            <v>José Guadalupe López Hernández F-242353</v>
          </cell>
          <cell r="DY211" t="str">
            <v>Pablo Jose Do Faial Freitas</v>
          </cell>
          <cell r="DZ211" t="str">
            <v>Arturo Alejandro Urcid Saldaña F-450733</v>
          </cell>
        </row>
        <row r="212">
          <cell r="A212">
            <v>25</v>
          </cell>
          <cell r="B212" t="str">
            <v>--</v>
          </cell>
          <cell r="C212" t="str">
            <v>--</v>
          </cell>
          <cell r="H212" t="str">
            <v>-</v>
          </cell>
          <cell r="S212" t="str">
            <v>-</v>
          </cell>
          <cell r="W212" t="str">
            <v>P</v>
          </cell>
          <cell r="X212">
            <v>0</v>
          </cell>
          <cell r="Y212" t="e">
            <v>#N/A</v>
          </cell>
          <cell r="Z212" t="e">
            <v>#N/A</v>
          </cell>
          <cell r="AB212" t="e">
            <v>#N/A</v>
          </cell>
          <cell r="AC212" t="e">
            <v>#N/A</v>
          </cell>
          <cell r="AD212" t="e">
            <v>#N/A</v>
          </cell>
          <cell r="AE212">
            <v>0</v>
          </cell>
          <cell r="AF212">
            <v>0</v>
          </cell>
          <cell r="AI212">
            <v>0</v>
          </cell>
          <cell r="AL212">
            <v>0</v>
          </cell>
          <cell r="AW212" t="e">
            <v>#N/A</v>
          </cell>
          <cell r="AX212" t="e">
            <v>#N/A</v>
          </cell>
          <cell r="AY212" t="e">
            <v>#N/A</v>
          </cell>
          <cell r="AZ212" t="e">
            <v>#N/A</v>
          </cell>
          <cell r="BY212" t="e">
            <v>#N/A</v>
          </cell>
          <cell r="BZ212" t="e">
            <v>#N/A</v>
          </cell>
          <cell r="CA212" t="e">
            <v>#N/A</v>
          </cell>
          <cell r="CB212" t="e">
            <v>#N/A</v>
          </cell>
          <cell r="CC212" t="e">
            <v>#N/A</v>
          </cell>
          <cell r="CD212" t="e">
            <v>#N/A</v>
          </cell>
          <cell r="CE212" t="e">
            <v>#N/A</v>
          </cell>
          <cell r="CF212" t="e">
            <v>#N/A</v>
          </cell>
          <cell r="CG212" t="e">
            <v>#N/A</v>
          </cell>
          <cell r="CH212" t="e">
            <v>#N/A</v>
          </cell>
          <cell r="CI212" t="e">
            <v>#N/A</v>
          </cell>
          <cell r="CJ212" t="e">
            <v>#N/A</v>
          </cell>
          <cell r="CK212" t="e">
            <v>#N/A</v>
          </cell>
          <cell r="CL212" t="e">
            <v>#N/A</v>
          </cell>
          <cell r="CM212" t="e">
            <v>#N/A</v>
          </cell>
          <cell r="CN212" t="e">
            <v>#N/A</v>
          </cell>
          <cell r="CO212" t="e">
            <v>#N/A</v>
          </cell>
          <cell r="CP212" t="e">
            <v>#N/A</v>
          </cell>
          <cell r="CQ212" t="e">
            <v>#N/A</v>
          </cell>
          <cell r="CR212" t="e">
            <v>#N/A</v>
          </cell>
          <cell r="CS212" t="e">
            <v>#N/A</v>
          </cell>
          <cell r="CT212" t="e">
            <v>#N/A</v>
          </cell>
          <cell r="CU212" t="e">
            <v>#N/A</v>
          </cell>
          <cell r="CV212" t="e">
            <v>#N/A</v>
          </cell>
          <cell r="DR212" t="str">
            <v>Pablo Jose Do Faial Freitas</v>
          </cell>
          <cell r="DS212" t="str">
            <v>Arturo Alejandro Urcid Saldaña F-450733</v>
          </cell>
          <cell r="DT212" t="str">
            <v>José Guadalupe López Hernández F-242353</v>
          </cell>
          <cell r="DU212">
            <v>0</v>
          </cell>
          <cell r="DV212" t="str">
            <v>Pablo Jose Do Faial Freitas</v>
          </cell>
          <cell r="DW212" t="str">
            <v>Arturo Alejandro Urcid Saldaña F-450896</v>
          </cell>
          <cell r="DX212" t="str">
            <v>José Guadalupe López Hernández F-242353</v>
          </cell>
          <cell r="DY212" t="str">
            <v>Pablo Jose Do Faial Freitas</v>
          </cell>
          <cell r="DZ212" t="str">
            <v>Arturo Alejandro Urcid Saldaña F-450733</v>
          </cell>
        </row>
        <row r="213">
          <cell r="A213">
            <v>26</v>
          </cell>
          <cell r="B213" t="str">
            <v>--</v>
          </cell>
          <cell r="C213" t="str">
            <v>--</v>
          </cell>
          <cell r="H213" t="str">
            <v>-</v>
          </cell>
          <cell r="S213" t="str">
            <v>-</v>
          </cell>
          <cell r="W213" t="str">
            <v>P</v>
          </cell>
          <cell r="X213">
            <v>0</v>
          </cell>
          <cell r="Y213" t="e">
            <v>#N/A</v>
          </cell>
          <cell r="Z213" t="e">
            <v>#N/A</v>
          </cell>
          <cell r="AB213" t="e">
            <v>#N/A</v>
          </cell>
          <cell r="AC213" t="e">
            <v>#N/A</v>
          </cell>
          <cell r="AD213" t="e">
            <v>#N/A</v>
          </cell>
          <cell r="AE213">
            <v>0</v>
          </cell>
          <cell r="AF213">
            <v>0</v>
          </cell>
          <cell r="AI213">
            <v>0</v>
          </cell>
          <cell r="AL213">
            <v>0</v>
          </cell>
          <cell r="AW213" t="e">
            <v>#N/A</v>
          </cell>
          <cell r="AX213" t="e">
            <v>#N/A</v>
          </cell>
          <cell r="AY213" t="e">
            <v>#N/A</v>
          </cell>
          <cell r="AZ213" t="e">
            <v>#N/A</v>
          </cell>
          <cell r="BY213" t="e">
            <v>#N/A</v>
          </cell>
          <cell r="BZ213" t="e">
            <v>#N/A</v>
          </cell>
          <cell r="CA213" t="e">
            <v>#N/A</v>
          </cell>
          <cell r="CB213" t="e">
            <v>#N/A</v>
          </cell>
          <cell r="CC213" t="e">
            <v>#N/A</v>
          </cell>
          <cell r="CD213" t="e">
            <v>#N/A</v>
          </cell>
          <cell r="CE213" t="e">
            <v>#N/A</v>
          </cell>
          <cell r="CF213" t="e">
            <v>#N/A</v>
          </cell>
          <cell r="CG213" t="e">
            <v>#N/A</v>
          </cell>
          <cell r="CH213" t="e">
            <v>#N/A</v>
          </cell>
          <cell r="CI213" t="e">
            <v>#N/A</v>
          </cell>
          <cell r="CJ213" t="e">
            <v>#N/A</v>
          </cell>
          <cell r="CK213" t="e">
            <v>#N/A</v>
          </cell>
          <cell r="CL213" t="e">
            <v>#N/A</v>
          </cell>
          <cell r="CM213" t="e">
            <v>#N/A</v>
          </cell>
          <cell r="CN213" t="e">
            <v>#N/A</v>
          </cell>
          <cell r="CO213" t="e">
            <v>#N/A</v>
          </cell>
          <cell r="CP213" t="e">
            <v>#N/A</v>
          </cell>
          <cell r="CQ213" t="e">
            <v>#N/A</v>
          </cell>
          <cell r="CR213" t="e">
            <v>#N/A</v>
          </cell>
          <cell r="CS213" t="e">
            <v>#N/A</v>
          </cell>
          <cell r="CT213" t="e">
            <v>#N/A</v>
          </cell>
          <cell r="CU213" t="e">
            <v>#N/A</v>
          </cell>
          <cell r="CV213" t="e">
            <v>#N/A</v>
          </cell>
          <cell r="DR213" t="str">
            <v>Pablo Jose Do Faial Freitas</v>
          </cell>
          <cell r="DS213" t="str">
            <v>Arturo Alejandro Urcid Saldaña F-450733</v>
          </cell>
          <cell r="DT213" t="str">
            <v>José Guadalupe López Hernández F-242353</v>
          </cell>
          <cell r="DU213">
            <v>0</v>
          </cell>
          <cell r="DV213" t="str">
            <v>Pablo Jose Do Faial Freitas</v>
          </cell>
          <cell r="DW213" t="str">
            <v>Arturo Alejandro Urcid Saldaña F-450897</v>
          </cell>
          <cell r="DX213" t="str">
            <v>José Guadalupe López Hernández F-242353</v>
          </cell>
          <cell r="DY213" t="str">
            <v>Pablo Jose Do Faial Freitas</v>
          </cell>
          <cell r="DZ213" t="str">
            <v>Arturo Alejandro Urcid Saldaña F-450733</v>
          </cell>
        </row>
        <row r="214">
          <cell r="A214">
            <v>27</v>
          </cell>
          <cell r="B214" t="str">
            <v>--</v>
          </cell>
          <cell r="C214" t="str">
            <v>--</v>
          </cell>
          <cell r="H214" t="str">
            <v>-</v>
          </cell>
          <cell r="S214" t="str">
            <v>-</v>
          </cell>
          <cell r="W214" t="str">
            <v>P</v>
          </cell>
          <cell r="X214">
            <v>0</v>
          </cell>
          <cell r="Y214" t="e">
            <v>#N/A</v>
          </cell>
          <cell r="Z214" t="e">
            <v>#N/A</v>
          </cell>
          <cell r="AB214" t="e">
            <v>#N/A</v>
          </cell>
          <cell r="AC214" t="e">
            <v>#N/A</v>
          </cell>
          <cell r="AD214" t="e">
            <v>#N/A</v>
          </cell>
          <cell r="AE214">
            <v>0</v>
          </cell>
          <cell r="AF214">
            <v>0</v>
          </cell>
          <cell r="AI214">
            <v>0</v>
          </cell>
          <cell r="AL214">
            <v>0</v>
          </cell>
          <cell r="AW214" t="e">
            <v>#N/A</v>
          </cell>
          <cell r="AX214" t="e">
            <v>#N/A</v>
          </cell>
          <cell r="AY214" t="e">
            <v>#N/A</v>
          </cell>
          <cell r="AZ214" t="e">
            <v>#N/A</v>
          </cell>
          <cell r="BY214" t="e">
            <v>#N/A</v>
          </cell>
          <cell r="BZ214" t="e">
            <v>#N/A</v>
          </cell>
          <cell r="CA214" t="e">
            <v>#N/A</v>
          </cell>
          <cell r="CB214" t="e">
            <v>#N/A</v>
          </cell>
          <cell r="CC214" t="e">
            <v>#N/A</v>
          </cell>
          <cell r="CD214" t="e">
            <v>#N/A</v>
          </cell>
          <cell r="CE214" t="e">
            <v>#N/A</v>
          </cell>
          <cell r="CF214" t="e">
            <v>#N/A</v>
          </cell>
          <cell r="CG214" t="e">
            <v>#N/A</v>
          </cell>
          <cell r="CH214" t="e">
            <v>#N/A</v>
          </cell>
          <cell r="CI214" t="e">
            <v>#N/A</v>
          </cell>
          <cell r="CJ214" t="e">
            <v>#N/A</v>
          </cell>
          <cell r="CK214" t="e">
            <v>#N/A</v>
          </cell>
          <cell r="CL214" t="e">
            <v>#N/A</v>
          </cell>
          <cell r="CM214" t="e">
            <v>#N/A</v>
          </cell>
          <cell r="CN214" t="e">
            <v>#N/A</v>
          </cell>
          <cell r="CO214" t="e">
            <v>#N/A</v>
          </cell>
          <cell r="CP214" t="e">
            <v>#N/A</v>
          </cell>
          <cell r="CQ214" t="e">
            <v>#N/A</v>
          </cell>
          <cell r="CR214" t="e">
            <v>#N/A</v>
          </cell>
          <cell r="CS214" t="e">
            <v>#N/A</v>
          </cell>
          <cell r="CT214" t="e">
            <v>#N/A</v>
          </cell>
          <cell r="CU214" t="e">
            <v>#N/A</v>
          </cell>
          <cell r="CV214" t="e">
            <v>#N/A</v>
          </cell>
          <cell r="DR214" t="str">
            <v>Pablo Jose Do Faial Freitas</v>
          </cell>
          <cell r="DS214" t="str">
            <v>Arturo Alejandro Urcid Saldaña F-450733</v>
          </cell>
          <cell r="DT214" t="str">
            <v>José Guadalupe López Hernández F-242353</v>
          </cell>
          <cell r="DU214">
            <v>0</v>
          </cell>
          <cell r="DV214" t="str">
            <v>Pablo Jose Do Faial Freitas</v>
          </cell>
          <cell r="DW214" t="str">
            <v>Arturo Alejandro Urcid Saldaña F-450898</v>
          </cell>
          <cell r="DX214" t="str">
            <v>José Guadalupe López Hernández F-242353</v>
          </cell>
          <cell r="DY214" t="str">
            <v>Pablo Jose Do Faial Freitas</v>
          </cell>
          <cell r="DZ214" t="str">
            <v>Arturo Alejandro Urcid Saldaña F-450733</v>
          </cell>
        </row>
        <row r="215">
          <cell r="A215">
            <v>28</v>
          </cell>
          <cell r="B215" t="str">
            <v>--</v>
          </cell>
          <cell r="C215" t="str">
            <v>--</v>
          </cell>
          <cell r="H215" t="str">
            <v>-</v>
          </cell>
          <cell r="S215" t="str">
            <v>-</v>
          </cell>
          <cell r="W215" t="str">
            <v>P</v>
          </cell>
          <cell r="X215">
            <v>0</v>
          </cell>
          <cell r="Y215" t="e">
            <v>#N/A</v>
          </cell>
          <cell r="Z215" t="e">
            <v>#N/A</v>
          </cell>
          <cell r="AB215" t="e">
            <v>#N/A</v>
          </cell>
          <cell r="AC215" t="e">
            <v>#N/A</v>
          </cell>
          <cell r="AD215" t="e">
            <v>#N/A</v>
          </cell>
          <cell r="AE215">
            <v>0</v>
          </cell>
          <cell r="AF215">
            <v>0</v>
          </cell>
          <cell r="AI215">
            <v>0</v>
          </cell>
          <cell r="AL215">
            <v>0</v>
          </cell>
          <cell r="AW215" t="e">
            <v>#N/A</v>
          </cell>
          <cell r="AX215" t="e">
            <v>#N/A</v>
          </cell>
          <cell r="AY215" t="e">
            <v>#N/A</v>
          </cell>
          <cell r="AZ215" t="e">
            <v>#N/A</v>
          </cell>
          <cell r="BY215" t="e">
            <v>#N/A</v>
          </cell>
          <cell r="BZ215" t="e">
            <v>#N/A</v>
          </cell>
          <cell r="CA215" t="e">
            <v>#N/A</v>
          </cell>
          <cell r="CB215" t="e">
            <v>#N/A</v>
          </cell>
          <cell r="CC215" t="e">
            <v>#N/A</v>
          </cell>
          <cell r="CD215" t="e">
            <v>#N/A</v>
          </cell>
          <cell r="CE215" t="e">
            <v>#N/A</v>
          </cell>
          <cell r="CF215" t="e">
            <v>#N/A</v>
          </cell>
          <cell r="CG215" t="e">
            <v>#N/A</v>
          </cell>
          <cell r="CH215" t="e">
            <v>#N/A</v>
          </cell>
          <cell r="CI215" t="e">
            <v>#N/A</v>
          </cell>
          <cell r="CJ215" t="e">
            <v>#N/A</v>
          </cell>
          <cell r="CK215" t="e">
            <v>#N/A</v>
          </cell>
          <cell r="CL215" t="e">
            <v>#N/A</v>
          </cell>
          <cell r="CM215" t="e">
            <v>#N/A</v>
          </cell>
          <cell r="CN215" t="e">
            <v>#N/A</v>
          </cell>
          <cell r="CO215" t="e">
            <v>#N/A</v>
          </cell>
          <cell r="CP215" t="e">
            <v>#N/A</v>
          </cell>
          <cell r="CQ215" t="e">
            <v>#N/A</v>
          </cell>
          <cell r="CR215" t="e">
            <v>#N/A</v>
          </cell>
          <cell r="CS215" t="e">
            <v>#N/A</v>
          </cell>
          <cell r="CT215" t="e">
            <v>#N/A</v>
          </cell>
          <cell r="CU215" t="e">
            <v>#N/A</v>
          </cell>
          <cell r="CV215" t="e">
            <v>#N/A</v>
          </cell>
          <cell r="DR215" t="str">
            <v>Pablo Jose Do Faial Freitas</v>
          </cell>
          <cell r="DS215" t="str">
            <v>Arturo Alejandro Urcid Saldaña F-450733</v>
          </cell>
          <cell r="DT215" t="str">
            <v>José Guadalupe López Hernández F-242353</v>
          </cell>
          <cell r="DU215">
            <v>0</v>
          </cell>
          <cell r="DV215" t="str">
            <v>Pablo Jose Do Faial Freitas</v>
          </cell>
          <cell r="DW215" t="str">
            <v>Arturo Alejandro Urcid Saldaña F-450899</v>
          </cell>
          <cell r="DX215" t="str">
            <v>José Guadalupe López Hernández F-242353</v>
          </cell>
          <cell r="DY215" t="str">
            <v>Pablo Jose Do Faial Freitas</v>
          </cell>
          <cell r="DZ215" t="str">
            <v>Arturo Alejandro Urcid Saldaña F-450733</v>
          </cell>
        </row>
        <row r="216">
          <cell r="A216">
            <v>29</v>
          </cell>
          <cell r="B216" t="str">
            <v>--</v>
          </cell>
          <cell r="C216" t="str">
            <v>--</v>
          </cell>
          <cell r="H216" t="str">
            <v>-</v>
          </cell>
          <cell r="S216" t="str">
            <v>-</v>
          </cell>
          <cell r="W216" t="str">
            <v>P</v>
          </cell>
          <cell r="X216">
            <v>0</v>
          </cell>
          <cell r="Y216" t="e">
            <v>#N/A</v>
          </cell>
          <cell r="Z216" t="e">
            <v>#N/A</v>
          </cell>
          <cell r="AB216" t="e">
            <v>#N/A</v>
          </cell>
          <cell r="AC216" t="e">
            <v>#N/A</v>
          </cell>
          <cell r="AD216" t="e">
            <v>#N/A</v>
          </cell>
          <cell r="AE216">
            <v>0</v>
          </cell>
          <cell r="AF216">
            <v>0</v>
          </cell>
          <cell r="AI216">
            <v>0</v>
          </cell>
          <cell r="AL216">
            <v>0</v>
          </cell>
          <cell r="AW216" t="e">
            <v>#N/A</v>
          </cell>
          <cell r="AX216" t="e">
            <v>#N/A</v>
          </cell>
          <cell r="AY216" t="e">
            <v>#N/A</v>
          </cell>
          <cell r="AZ216" t="e">
            <v>#N/A</v>
          </cell>
          <cell r="BY216" t="e">
            <v>#N/A</v>
          </cell>
          <cell r="BZ216" t="e">
            <v>#N/A</v>
          </cell>
          <cell r="CA216" t="e">
            <v>#N/A</v>
          </cell>
          <cell r="CB216" t="e">
            <v>#N/A</v>
          </cell>
          <cell r="CC216" t="e">
            <v>#N/A</v>
          </cell>
          <cell r="CD216" t="e">
            <v>#N/A</v>
          </cell>
          <cell r="CE216" t="e">
            <v>#N/A</v>
          </cell>
          <cell r="CF216" t="e">
            <v>#N/A</v>
          </cell>
          <cell r="CG216" t="e">
            <v>#N/A</v>
          </cell>
          <cell r="CH216" t="e">
            <v>#N/A</v>
          </cell>
          <cell r="CI216" t="e">
            <v>#N/A</v>
          </cell>
          <cell r="CJ216" t="e">
            <v>#N/A</v>
          </cell>
          <cell r="CK216" t="e">
            <v>#N/A</v>
          </cell>
          <cell r="CL216" t="e">
            <v>#N/A</v>
          </cell>
          <cell r="CM216" t="e">
            <v>#N/A</v>
          </cell>
          <cell r="CN216" t="e">
            <v>#N/A</v>
          </cell>
          <cell r="CO216" t="e">
            <v>#N/A</v>
          </cell>
          <cell r="CP216" t="e">
            <v>#N/A</v>
          </cell>
          <cell r="CQ216" t="e">
            <v>#N/A</v>
          </cell>
          <cell r="CR216" t="e">
            <v>#N/A</v>
          </cell>
          <cell r="CS216" t="e">
            <v>#N/A</v>
          </cell>
          <cell r="CT216" t="e">
            <v>#N/A</v>
          </cell>
          <cell r="CU216" t="e">
            <v>#N/A</v>
          </cell>
          <cell r="CV216" t="e">
            <v>#N/A</v>
          </cell>
          <cell r="DR216" t="str">
            <v>Pablo Jose Do Faial Freitas</v>
          </cell>
          <cell r="DS216" t="str">
            <v>Arturo Alejandro Urcid Saldaña F-450733</v>
          </cell>
          <cell r="DT216" t="str">
            <v>José Guadalupe López Hernández F-242353</v>
          </cell>
          <cell r="DU216">
            <v>0</v>
          </cell>
          <cell r="DV216" t="str">
            <v>Pablo Jose Do Faial Freitas</v>
          </cell>
          <cell r="DW216" t="str">
            <v>Arturo Alejandro Urcid Saldaña F-450900</v>
          </cell>
          <cell r="DX216" t="str">
            <v>José Guadalupe López Hernández F-242353</v>
          </cell>
          <cell r="DY216" t="str">
            <v>Pablo Jose Do Faial Freitas</v>
          </cell>
          <cell r="DZ216" t="str">
            <v>Arturo Alejandro Urcid Saldaña F-450733</v>
          </cell>
        </row>
        <row r="217">
          <cell r="A217">
            <v>21</v>
          </cell>
          <cell r="B217" t="str">
            <v>--</v>
          </cell>
          <cell r="C217" t="str">
            <v>--</v>
          </cell>
          <cell r="H217" t="str">
            <v>-</v>
          </cell>
          <cell r="S217" t="str">
            <v>-</v>
          </cell>
          <cell r="W217" t="str">
            <v>P</v>
          </cell>
          <cell r="X217">
            <v>0</v>
          </cell>
          <cell r="Y217" t="e">
            <v>#N/A</v>
          </cell>
          <cell r="Z217" t="e">
            <v>#N/A</v>
          </cell>
          <cell r="AB217" t="e">
            <v>#N/A</v>
          </cell>
          <cell r="AC217" t="e">
            <v>#N/A</v>
          </cell>
          <cell r="AD217" t="e">
            <v>#N/A</v>
          </cell>
          <cell r="AE217">
            <v>0</v>
          </cell>
          <cell r="AF217">
            <v>0</v>
          </cell>
          <cell r="AI217">
            <v>0</v>
          </cell>
          <cell r="AL217">
            <v>0</v>
          </cell>
          <cell r="AW217" t="e">
            <v>#N/A</v>
          </cell>
          <cell r="AX217" t="e">
            <v>#N/A</v>
          </cell>
          <cell r="AY217" t="e">
            <v>#N/A</v>
          </cell>
          <cell r="AZ217" t="e">
            <v>#N/A</v>
          </cell>
          <cell r="BY217" t="e">
            <v>#N/A</v>
          </cell>
          <cell r="BZ217" t="e">
            <v>#N/A</v>
          </cell>
          <cell r="CA217" t="e">
            <v>#N/A</v>
          </cell>
          <cell r="CB217" t="e">
            <v>#N/A</v>
          </cell>
          <cell r="CC217" t="e">
            <v>#N/A</v>
          </cell>
          <cell r="CD217" t="e">
            <v>#N/A</v>
          </cell>
          <cell r="CE217" t="e">
            <v>#N/A</v>
          </cell>
          <cell r="CF217" t="e">
            <v>#N/A</v>
          </cell>
          <cell r="CG217" t="e">
            <v>#N/A</v>
          </cell>
          <cell r="CH217" t="e">
            <v>#N/A</v>
          </cell>
          <cell r="CI217" t="e">
            <v>#N/A</v>
          </cell>
          <cell r="CJ217" t="e">
            <v>#N/A</v>
          </cell>
          <cell r="CK217" t="e">
            <v>#N/A</v>
          </cell>
          <cell r="CL217" t="e">
            <v>#N/A</v>
          </cell>
          <cell r="CM217" t="e">
            <v>#N/A</v>
          </cell>
          <cell r="CN217" t="e">
            <v>#N/A</v>
          </cell>
          <cell r="CO217" t="e">
            <v>#N/A</v>
          </cell>
          <cell r="CP217" t="e">
            <v>#N/A</v>
          </cell>
          <cell r="CQ217" t="e">
            <v>#N/A</v>
          </cell>
          <cell r="CR217" t="e">
            <v>#N/A</v>
          </cell>
          <cell r="CS217" t="e">
            <v>#N/A</v>
          </cell>
          <cell r="CT217" t="e">
            <v>#N/A</v>
          </cell>
          <cell r="CU217" t="e">
            <v>#N/A</v>
          </cell>
          <cell r="CV217" t="e">
            <v>#N/A</v>
          </cell>
          <cell r="DR217" t="str">
            <v>Pablo Jose Do Faial Freitas</v>
          </cell>
          <cell r="DS217" t="str">
            <v>Arturo Alejandro Urcid Saldaña F-450733</v>
          </cell>
          <cell r="DT217" t="str">
            <v>José Guadalupe López Hernández F-242353</v>
          </cell>
          <cell r="DU217">
            <v>0</v>
          </cell>
          <cell r="DV217" t="str">
            <v>Pablo Jose Do Faial Freitas</v>
          </cell>
          <cell r="DW217" t="str">
            <v>Arturo Alejandro Urcid Saldaña F-450901</v>
          </cell>
          <cell r="DX217" t="str">
            <v>José Guadalupe López Hernández F-242353</v>
          </cell>
          <cell r="DY217" t="str">
            <v>Pablo Jose Do Faial Freitas</v>
          </cell>
          <cell r="DZ217" t="str">
            <v>Arturo Alejandro Urcid Saldaña F-450733</v>
          </cell>
        </row>
        <row r="218">
          <cell r="A218">
            <v>22</v>
          </cell>
          <cell r="B218" t="str">
            <v>--</v>
          </cell>
          <cell r="C218" t="str">
            <v>--</v>
          </cell>
          <cell r="H218" t="str">
            <v>-</v>
          </cell>
          <cell r="S218" t="str">
            <v>-</v>
          </cell>
          <cell r="W218" t="str">
            <v>P</v>
          </cell>
          <cell r="X218">
            <v>0</v>
          </cell>
          <cell r="Y218" t="e">
            <v>#N/A</v>
          </cell>
          <cell r="Z218" t="e">
            <v>#N/A</v>
          </cell>
          <cell r="AB218" t="e">
            <v>#N/A</v>
          </cell>
          <cell r="AC218" t="e">
            <v>#N/A</v>
          </cell>
          <cell r="AD218" t="e">
            <v>#N/A</v>
          </cell>
          <cell r="AE218">
            <v>0</v>
          </cell>
          <cell r="AF218">
            <v>0</v>
          </cell>
          <cell r="AI218">
            <v>0</v>
          </cell>
          <cell r="AL218">
            <v>0</v>
          </cell>
          <cell r="AW218" t="e">
            <v>#N/A</v>
          </cell>
          <cell r="AX218" t="e">
            <v>#N/A</v>
          </cell>
          <cell r="AY218" t="e">
            <v>#N/A</v>
          </cell>
          <cell r="AZ218" t="e">
            <v>#N/A</v>
          </cell>
          <cell r="BY218" t="e">
            <v>#N/A</v>
          </cell>
          <cell r="BZ218" t="e">
            <v>#N/A</v>
          </cell>
          <cell r="CA218" t="e">
            <v>#N/A</v>
          </cell>
          <cell r="CB218" t="e">
            <v>#N/A</v>
          </cell>
          <cell r="CC218" t="e">
            <v>#N/A</v>
          </cell>
          <cell r="CD218" t="e">
            <v>#N/A</v>
          </cell>
          <cell r="CE218" t="e">
            <v>#N/A</v>
          </cell>
          <cell r="CF218" t="e">
            <v>#N/A</v>
          </cell>
          <cell r="CG218" t="e">
            <v>#N/A</v>
          </cell>
          <cell r="CH218" t="e">
            <v>#N/A</v>
          </cell>
          <cell r="CI218" t="e">
            <v>#N/A</v>
          </cell>
          <cell r="CJ218" t="e">
            <v>#N/A</v>
          </cell>
          <cell r="CK218" t="e">
            <v>#N/A</v>
          </cell>
          <cell r="CL218" t="e">
            <v>#N/A</v>
          </cell>
          <cell r="CM218" t="e">
            <v>#N/A</v>
          </cell>
          <cell r="CN218" t="e">
            <v>#N/A</v>
          </cell>
          <cell r="CO218" t="e">
            <v>#N/A</v>
          </cell>
          <cell r="CP218" t="e">
            <v>#N/A</v>
          </cell>
          <cell r="CQ218" t="e">
            <v>#N/A</v>
          </cell>
          <cell r="CR218" t="e">
            <v>#N/A</v>
          </cell>
          <cell r="CS218" t="e">
            <v>#N/A</v>
          </cell>
          <cell r="CT218" t="e">
            <v>#N/A</v>
          </cell>
          <cell r="CU218" t="e">
            <v>#N/A</v>
          </cell>
          <cell r="CV218" t="e">
            <v>#N/A</v>
          </cell>
          <cell r="DR218" t="str">
            <v>Pablo Jose Do Faial Freitas</v>
          </cell>
          <cell r="DS218" t="str">
            <v>Arturo Alejandro Urcid Saldaña F-450733</v>
          </cell>
          <cell r="DT218" t="str">
            <v>José Guadalupe López Hernández F-242353</v>
          </cell>
          <cell r="DU218">
            <v>0</v>
          </cell>
          <cell r="DV218" t="str">
            <v>Pablo Jose Do Faial Freitas</v>
          </cell>
          <cell r="DW218" t="str">
            <v>Arturo Alejandro Urcid Saldaña F-450902</v>
          </cell>
          <cell r="DX218" t="str">
            <v>José Guadalupe López Hernández F-242353</v>
          </cell>
          <cell r="DY218" t="str">
            <v>Pablo Jose Do Faial Freitas</v>
          </cell>
          <cell r="DZ218" t="str">
            <v>Arturo Alejandro Urcid Saldaña F-450733</v>
          </cell>
        </row>
        <row r="219">
          <cell r="A219">
            <v>23</v>
          </cell>
          <cell r="B219" t="str">
            <v>--</v>
          </cell>
          <cell r="C219" t="str">
            <v>--</v>
          </cell>
          <cell r="H219" t="str">
            <v>-</v>
          </cell>
          <cell r="S219" t="str">
            <v>-</v>
          </cell>
          <cell r="W219" t="str">
            <v>P</v>
          </cell>
          <cell r="X219">
            <v>0</v>
          </cell>
          <cell r="Y219" t="e">
            <v>#N/A</v>
          </cell>
          <cell r="Z219" t="e">
            <v>#N/A</v>
          </cell>
          <cell r="AB219" t="e">
            <v>#N/A</v>
          </cell>
          <cell r="AC219" t="e">
            <v>#N/A</v>
          </cell>
          <cell r="AD219" t="e">
            <v>#N/A</v>
          </cell>
          <cell r="AE219">
            <v>0</v>
          </cell>
          <cell r="AF219">
            <v>0</v>
          </cell>
          <cell r="AI219">
            <v>0</v>
          </cell>
          <cell r="AL219">
            <v>0</v>
          </cell>
          <cell r="AW219" t="e">
            <v>#N/A</v>
          </cell>
          <cell r="AX219" t="e">
            <v>#N/A</v>
          </cell>
          <cell r="AY219" t="e">
            <v>#N/A</v>
          </cell>
          <cell r="AZ219" t="e">
            <v>#N/A</v>
          </cell>
          <cell r="BY219" t="e">
            <v>#N/A</v>
          </cell>
          <cell r="BZ219" t="e">
            <v>#N/A</v>
          </cell>
          <cell r="CA219" t="e">
            <v>#N/A</v>
          </cell>
          <cell r="CB219" t="e">
            <v>#N/A</v>
          </cell>
          <cell r="CC219" t="e">
            <v>#N/A</v>
          </cell>
          <cell r="CD219" t="e">
            <v>#N/A</v>
          </cell>
          <cell r="CE219" t="e">
            <v>#N/A</v>
          </cell>
          <cell r="CF219" t="e">
            <v>#N/A</v>
          </cell>
          <cell r="CG219" t="e">
            <v>#N/A</v>
          </cell>
          <cell r="CH219" t="e">
            <v>#N/A</v>
          </cell>
          <cell r="CI219" t="e">
            <v>#N/A</v>
          </cell>
          <cell r="CJ219" t="e">
            <v>#N/A</v>
          </cell>
          <cell r="CK219" t="e">
            <v>#N/A</v>
          </cell>
          <cell r="CL219" t="e">
            <v>#N/A</v>
          </cell>
          <cell r="CM219" t="e">
            <v>#N/A</v>
          </cell>
          <cell r="CN219" t="e">
            <v>#N/A</v>
          </cell>
          <cell r="CO219" t="e">
            <v>#N/A</v>
          </cell>
          <cell r="CP219" t="e">
            <v>#N/A</v>
          </cell>
          <cell r="CQ219" t="e">
            <v>#N/A</v>
          </cell>
          <cell r="CR219" t="e">
            <v>#N/A</v>
          </cell>
          <cell r="CS219" t="e">
            <v>#N/A</v>
          </cell>
          <cell r="CT219" t="e">
            <v>#N/A</v>
          </cell>
          <cell r="CU219" t="e">
            <v>#N/A</v>
          </cell>
          <cell r="CV219" t="e">
            <v>#N/A</v>
          </cell>
          <cell r="DR219" t="str">
            <v>Pablo Jose Do Faial Freitas</v>
          </cell>
          <cell r="DS219" t="str">
            <v>Arturo Alejandro Urcid Saldaña F-450733</v>
          </cell>
          <cell r="DT219" t="str">
            <v>José Guadalupe López Hernández F-242353</v>
          </cell>
          <cell r="DU219">
            <v>0</v>
          </cell>
          <cell r="DV219" t="str">
            <v>Pablo Jose Do Faial Freitas</v>
          </cell>
          <cell r="DW219" t="str">
            <v>Arturo Alejandro Urcid Saldaña F-450903</v>
          </cell>
          <cell r="DX219" t="str">
            <v>José Guadalupe López Hernández F-242353</v>
          </cell>
          <cell r="DY219" t="str">
            <v>Pablo Jose Do Faial Freitas</v>
          </cell>
          <cell r="DZ219" t="str">
            <v>Arturo Alejandro Urcid Saldaña F-450733</v>
          </cell>
        </row>
        <row r="220">
          <cell r="A220">
            <v>24</v>
          </cell>
          <cell r="B220" t="str">
            <v>--</v>
          </cell>
          <cell r="C220" t="str">
            <v>--</v>
          </cell>
          <cell r="H220" t="str">
            <v>-</v>
          </cell>
          <cell r="S220" t="str">
            <v>-</v>
          </cell>
          <cell r="W220" t="str">
            <v>P</v>
          </cell>
          <cell r="X220">
            <v>0</v>
          </cell>
          <cell r="Y220" t="e">
            <v>#N/A</v>
          </cell>
          <cell r="Z220" t="e">
            <v>#N/A</v>
          </cell>
          <cell r="AB220" t="e">
            <v>#N/A</v>
          </cell>
          <cell r="AC220" t="e">
            <v>#N/A</v>
          </cell>
          <cell r="AD220" t="e">
            <v>#N/A</v>
          </cell>
          <cell r="AE220">
            <v>0</v>
          </cell>
          <cell r="AF220">
            <v>0</v>
          </cell>
          <cell r="AI220">
            <v>0</v>
          </cell>
          <cell r="AL220">
            <v>0</v>
          </cell>
          <cell r="AW220" t="e">
            <v>#N/A</v>
          </cell>
          <cell r="AX220" t="e">
            <v>#N/A</v>
          </cell>
          <cell r="AY220" t="e">
            <v>#N/A</v>
          </cell>
          <cell r="AZ220" t="e">
            <v>#N/A</v>
          </cell>
          <cell r="BY220" t="e">
            <v>#N/A</v>
          </cell>
          <cell r="BZ220" t="e">
            <v>#N/A</v>
          </cell>
          <cell r="CA220" t="e">
            <v>#N/A</v>
          </cell>
          <cell r="CB220" t="e">
            <v>#N/A</v>
          </cell>
          <cell r="CC220" t="e">
            <v>#N/A</v>
          </cell>
          <cell r="CD220" t="e">
            <v>#N/A</v>
          </cell>
          <cell r="CE220" t="e">
            <v>#N/A</v>
          </cell>
          <cell r="CF220" t="e">
            <v>#N/A</v>
          </cell>
          <cell r="CG220" t="e">
            <v>#N/A</v>
          </cell>
          <cell r="CH220" t="e">
            <v>#N/A</v>
          </cell>
          <cell r="CI220" t="e">
            <v>#N/A</v>
          </cell>
          <cell r="CJ220" t="e">
            <v>#N/A</v>
          </cell>
          <cell r="CK220" t="e">
            <v>#N/A</v>
          </cell>
          <cell r="CL220" t="e">
            <v>#N/A</v>
          </cell>
          <cell r="CM220" t="e">
            <v>#N/A</v>
          </cell>
          <cell r="CN220" t="e">
            <v>#N/A</v>
          </cell>
          <cell r="CO220" t="e">
            <v>#N/A</v>
          </cell>
          <cell r="CP220" t="e">
            <v>#N/A</v>
          </cell>
          <cell r="CQ220" t="e">
            <v>#N/A</v>
          </cell>
          <cell r="CR220" t="e">
            <v>#N/A</v>
          </cell>
          <cell r="CS220" t="e">
            <v>#N/A</v>
          </cell>
          <cell r="CT220" t="e">
            <v>#N/A</v>
          </cell>
          <cell r="CU220" t="e">
            <v>#N/A</v>
          </cell>
          <cell r="CV220" t="e">
            <v>#N/A</v>
          </cell>
          <cell r="DR220" t="str">
            <v>Pablo Jose Do Faial Freitas</v>
          </cell>
          <cell r="DS220" t="str">
            <v>Arturo Alejandro Urcid Saldaña F-450733</v>
          </cell>
          <cell r="DT220" t="str">
            <v>José Guadalupe López Hernández F-242353</v>
          </cell>
          <cell r="DU220">
            <v>0</v>
          </cell>
          <cell r="DV220" t="str">
            <v>Pablo Jose Do Faial Freitas</v>
          </cell>
          <cell r="DW220" t="str">
            <v>Arturo Alejandro Urcid Saldaña F-450904</v>
          </cell>
          <cell r="DX220" t="str">
            <v>José Guadalupe López Hernández F-242353</v>
          </cell>
          <cell r="DY220" t="str">
            <v>Pablo Jose Do Faial Freitas</v>
          </cell>
          <cell r="DZ220" t="str">
            <v>Arturo Alejandro Urcid Saldaña F-450733</v>
          </cell>
        </row>
        <row r="221">
          <cell r="A221">
            <v>25</v>
          </cell>
          <cell r="B221" t="str">
            <v>--</v>
          </cell>
          <cell r="C221" t="str">
            <v>--</v>
          </cell>
          <cell r="H221" t="str">
            <v>-</v>
          </cell>
          <cell r="S221" t="str">
            <v>-</v>
          </cell>
          <cell r="W221" t="str">
            <v>P</v>
          </cell>
          <cell r="X221">
            <v>0</v>
          </cell>
          <cell r="Y221" t="e">
            <v>#N/A</v>
          </cell>
          <cell r="Z221" t="e">
            <v>#N/A</v>
          </cell>
          <cell r="AB221" t="e">
            <v>#N/A</v>
          </cell>
          <cell r="AC221" t="e">
            <v>#N/A</v>
          </cell>
          <cell r="AD221" t="e">
            <v>#N/A</v>
          </cell>
          <cell r="AE221">
            <v>0</v>
          </cell>
          <cell r="AF221">
            <v>0</v>
          </cell>
          <cell r="AI221">
            <v>0</v>
          </cell>
          <cell r="AL221">
            <v>0</v>
          </cell>
          <cell r="AW221" t="e">
            <v>#N/A</v>
          </cell>
          <cell r="AX221" t="e">
            <v>#N/A</v>
          </cell>
          <cell r="AY221" t="e">
            <v>#N/A</v>
          </cell>
          <cell r="AZ221" t="e">
            <v>#N/A</v>
          </cell>
          <cell r="BY221" t="e">
            <v>#N/A</v>
          </cell>
          <cell r="BZ221" t="e">
            <v>#N/A</v>
          </cell>
          <cell r="CA221" t="e">
            <v>#N/A</v>
          </cell>
          <cell r="CB221" t="e">
            <v>#N/A</v>
          </cell>
          <cell r="CC221" t="e">
            <v>#N/A</v>
          </cell>
          <cell r="CD221" t="e">
            <v>#N/A</v>
          </cell>
          <cell r="CE221" t="e">
            <v>#N/A</v>
          </cell>
          <cell r="CF221" t="e">
            <v>#N/A</v>
          </cell>
          <cell r="CG221" t="e">
            <v>#N/A</v>
          </cell>
          <cell r="CH221" t="e">
            <v>#N/A</v>
          </cell>
          <cell r="CI221" t="e">
            <v>#N/A</v>
          </cell>
          <cell r="CJ221" t="e">
            <v>#N/A</v>
          </cell>
          <cell r="CK221" t="e">
            <v>#N/A</v>
          </cell>
          <cell r="CL221" t="e">
            <v>#N/A</v>
          </cell>
          <cell r="CM221" t="e">
            <v>#N/A</v>
          </cell>
          <cell r="CN221" t="e">
            <v>#N/A</v>
          </cell>
          <cell r="CO221" t="e">
            <v>#N/A</v>
          </cell>
          <cell r="CP221" t="e">
            <v>#N/A</v>
          </cell>
          <cell r="CQ221" t="e">
            <v>#N/A</v>
          </cell>
          <cell r="CR221" t="e">
            <v>#N/A</v>
          </cell>
          <cell r="CS221" t="e">
            <v>#N/A</v>
          </cell>
          <cell r="CT221" t="e">
            <v>#N/A</v>
          </cell>
          <cell r="CU221" t="e">
            <v>#N/A</v>
          </cell>
          <cell r="CV221" t="e">
            <v>#N/A</v>
          </cell>
          <cell r="DR221" t="str">
            <v>Pablo Jose Do Faial Freitas</v>
          </cell>
          <cell r="DS221" t="str">
            <v>Arturo Alejandro Urcid Saldaña F-450733</v>
          </cell>
          <cell r="DT221" t="str">
            <v>José Guadalupe López Hernández F-242353</v>
          </cell>
          <cell r="DU221">
            <v>0</v>
          </cell>
          <cell r="DV221" t="str">
            <v>Pablo Jose Do Faial Freitas</v>
          </cell>
          <cell r="DW221" t="str">
            <v>Arturo Alejandro Urcid Saldaña F-450905</v>
          </cell>
          <cell r="DX221" t="str">
            <v>José Guadalupe López Hernández F-242353</v>
          </cell>
          <cell r="DY221" t="str">
            <v>Pablo Jose Do Faial Freitas</v>
          </cell>
          <cell r="DZ221" t="str">
            <v>Arturo Alejandro Urcid Saldaña F-450733</v>
          </cell>
        </row>
        <row r="222">
          <cell r="A222">
            <v>26</v>
          </cell>
          <cell r="B222" t="str">
            <v>--</v>
          </cell>
          <cell r="C222" t="str">
            <v>--</v>
          </cell>
          <cell r="H222" t="str">
            <v>-</v>
          </cell>
          <cell r="S222" t="str">
            <v>-</v>
          </cell>
          <cell r="W222" t="str">
            <v>P</v>
          </cell>
          <cell r="X222">
            <v>0</v>
          </cell>
          <cell r="Y222" t="e">
            <v>#N/A</v>
          </cell>
          <cell r="Z222" t="e">
            <v>#N/A</v>
          </cell>
          <cell r="AB222" t="e">
            <v>#N/A</v>
          </cell>
          <cell r="AC222" t="e">
            <v>#N/A</v>
          </cell>
          <cell r="AD222" t="e">
            <v>#N/A</v>
          </cell>
          <cell r="AE222">
            <v>0</v>
          </cell>
          <cell r="AF222">
            <v>0</v>
          </cell>
          <cell r="AI222">
            <v>0</v>
          </cell>
          <cell r="AL222">
            <v>0</v>
          </cell>
          <cell r="AW222" t="e">
            <v>#N/A</v>
          </cell>
          <cell r="AX222" t="e">
            <v>#N/A</v>
          </cell>
          <cell r="AY222" t="e">
            <v>#N/A</v>
          </cell>
          <cell r="AZ222" t="e">
            <v>#N/A</v>
          </cell>
          <cell r="BY222" t="e">
            <v>#N/A</v>
          </cell>
          <cell r="BZ222" t="e">
            <v>#N/A</v>
          </cell>
          <cell r="CA222" t="e">
            <v>#N/A</v>
          </cell>
          <cell r="CB222" t="e">
            <v>#N/A</v>
          </cell>
          <cell r="CC222" t="e">
            <v>#N/A</v>
          </cell>
          <cell r="CD222" t="e">
            <v>#N/A</v>
          </cell>
          <cell r="CE222" t="e">
            <v>#N/A</v>
          </cell>
          <cell r="CF222" t="e">
            <v>#N/A</v>
          </cell>
          <cell r="CG222" t="e">
            <v>#N/A</v>
          </cell>
          <cell r="CH222" t="e">
            <v>#N/A</v>
          </cell>
          <cell r="CI222" t="e">
            <v>#N/A</v>
          </cell>
          <cell r="CJ222" t="e">
            <v>#N/A</v>
          </cell>
          <cell r="CK222" t="e">
            <v>#N/A</v>
          </cell>
          <cell r="CL222" t="e">
            <v>#N/A</v>
          </cell>
          <cell r="CM222" t="e">
            <v>#N/A</v>
          </cell>
          <cell r="CN222" t="e">
            <v>#N/A</v>
          </cell>
          <cell r="CO222" t="e">
            <v>#N/A</v>
          </cell>
          <cell r="CP222" t="e">
            <v>#N/A</v>
          </cell>
          <cell r="CQ222" t="e">
            <v>#N/A</v>
          </cell>
          <cell r="CR222" t="e">
            <v>#N/A</v>
          </cell>
          <cell r="CS222" t="e">
            <v>#N/A</v>
          </cell>
          <cell r="CT222" t="e">
            <v>#N/A</v>
          </cell>
          <cell r="CU222" t="e">
            <v>#N/A</v>
          </cell>
          <cell r="CV222" t="e">
            <v>#N/A</v>
          </cell>
          <cell r="DR222" t="str">
            <v>Pablo Jose Do Faial Freitas</v>
          </cell>
          <cell r="DS222" t="str">
            <v>Arturo Alejandro Urcid Saldaña F-450733</v>
          </cell>
          <cell r="DT222" t="str">
            <v>José Guadalupe López Hernández F-242353</v>
          </cell>
          <cell r="DU222">
            <v>0</v>
          </cell>
          <cell r="DV222" t="str">
            <v>Pablo Jose Do Faial Freitas</v>
          </cell>
          <cell r="DW222" t="str">
            <v>Arturo Alejandro Urcid Saldaña F-450906</v>
          </cell>
          <cell r="DX222" t="str">
            <v>José Guadalupe López Hernández F-242353</v>
          </cell>
          <cell r="DY222" t="str">
            <v>Pablo Jose Do Faial Freitas</v>
          </cell>
          <cell r="DZ222" t="str">
            <v>Arturo Alejandro Urcid Saldaña F-450733</v>
          </cell>
        </row>
        <row r="223">
          <cell r="A223">
            <v>27</v>
          </cell>
          <cell r="B223" t="str">
            <v>--</v>
          </cell>
          <cell r="C223" t="str">
            <v>--</v>
          </cell>
          <cell r="H223" t="str">
            <v>-</v>
          </cell>
          <cell r="S223" t="str">
            <v>-</v>
          </cell>
          <cell r="W223" t="str">
            <v>P</v>
          </cell>
          <cell r="X223">
            <v>0</v>
          </cell>
          <cell r="Y223" t="e">
            <v>#N/A</v>
          </cell>
          <cell r="Z223" t="e">
            <v>#N/A</v>
          </cell>
          <cell r="AB223" t="e">
            <v>#N/A</v>
          </cell>
          <cell r="AC223" t="e">
            <v>#N/A</v>
          </cell>
          <cell r="AD223" t="e">
            <v>#N/A</v>
          </cell>
          <cell r="AE223">
            <v>0</v>
          </cell>
          <cell r="AF223">
            <v>0</v>
          </cell>
          <cell r="AI223">
            <v>0</v>
          </cell>
          <cell r="AL223">
            <v>0</v>
          </cell>
          <cell r="AW223" t="e">
            <v>#N/A</v>
          </cell>
          <cell r="AX223" t="e">
            <v>#N/A</v>
          </cell>
          <cell r="AY223" t="e">
            <v>#N/A</v>
          </cell>
          <cell r="AZ223" t="e">
            <v>#N/A</v>
          </cell>
          <cell r="BY223" t="e">
            <v>#N/A</v>
          </cell>
          <cell r="BZ223" t="e">
            <v>#N/A</v>
          </cell>
          <cell r="CA223" t="e">
            <v>#N/A</v>
          </cell>
          <cell r="CB223" t="e">
            <v>#N/A</v>
          </cell>
          <cell r="CC223" t="e">
            <v>#N/A</v>
          </cell>
          <cell r="CD223" t="e">
            <v>#N/A</v>
          </cell>
          <cell r="CE223" t="e">
            <v>#N/A</v>
          </cell>
          <cell r="CF223" t="e">
            <v>#N/A</v>
          </cell>
          <cell r="CG223" t="e">
            <v>#N/A</v>
          </cell>
          <cell r="CH223" t="e">
            <v>#N/A</v>
          </cell>
          <cell r="CI223" t="e">
            <v>#N/A</v>
          </cell>
          <cell r="CJ223" t="e">
            <v>#N/A</v>
          </cell>
          <cell r="CK223" t="e">
            <v>#N/A</v>
          </cell>
          <cell r="CL223" t="e">
            <v>#N/A</v>
          </cell>
          <cell r="CM223" t="e">
            <v>#N/A</v>
          </cell>
          <cell r="CN223" t="e">
            <v>#N/A</v>
          </cell>
          <cell r="CO223" t="e">
            <v>#N/A</v>
          </cell>
          <cell r="CP223" t="e">
            <v>#N/A</v>
          </cell>
          <cell r="CQ223" t="e">
            <v>#N/A</v>
          </cell>
          <cell r="CR223" t="e">
            <v>#N/A</v>
          </cell>
          <cell r="CS223" t="e">
            <v>#N/A</v>
          </cell>
          <cell r="CT223" t="e">
            <v>#N/A</v>
          </cell>
          <cell r="CU223" t="e">
            <v>#N/A</v>
          </cell>
          <cell r="CV223" t="e">
            <v>#N/A</v>
          </cell>
          <cell r="DR223" t="str">
            <v>Pablo Jose Do Faial Freitas</v>
          </cell>
          <cell r="DS223" t="str">
            <v>Arturo Alejandro Urcid Saldaña F-450733</v>
          </cell>
          <cell r="DT223" t="str">
            <v>José Guadalupe López Hernández F-242353</v>
          </cell>
          <cell r="DU223">
            <v>0</v>
          </cell>
          <cell r="DV223" t="str">
            <v>Pablo Jose Do Faial Freitas</v>
          </cell>
          <cell r="DW223" t="str">
            <v>Arturo Alejandro Urcid Saldaña F-450907</v>
          </cell>
          <cell r="DX223" t="str">
            <v>José Guadalupe López Hernández F-242353</v>
          </cell>
          <cell r="DY223" t="str">
            <v>Pablo Jose Do Faial Freitas</v>
          </cell>
          <cell r="DZ223" t="str">
            <v>Arturo Alejandro Urcid Saldaña F-450733</v>
          </cell>
        </row>
        <row r="224">
          <cell r="A224">
            <v>28</v>
          </cell>
          <cell r="B224" t="str">
            <v>--</v>
          </cell>
          <cell r="C224" t="str">
            <v>--</v>
          </cell>
          <cell r="H224" t="str">
            <v>-</v>
          </cell>
          <cell r="S224" t="str">
            <v>-</v>
          </cell>
          <cell r="W224" t="str">
            <v>P</v>
          </cell>
          <cell r="X224">
            <v>0</v>
          </cell>
          <cell r="Y224" t="e">
            <v>#N/A</v>
          </cell>
          <cell r="Z224" t="e">
            <v>#N/A</v>
          </cell>
          <cell r="AB224" t="e">
            <v>#N/A</v>
          </cell>
          <cell r="AC224" t="e">
            <v>#N/A</v>
          </cell>
          <cell r="AD224" t="e">
            <v>#N/A</v>
          </cell>
          <cell r="AE224">
            <v>0</v>
          </cell>
          <cell r="AF224">
            <v>0</v>
          </cell>
          <cell r="AI224">
            <v>0</v>
          </cell>
          <cell r="AL224">
            <v>0</v>
          </cell>
          <cell r="AW224" t="e">
            <v>#N/A</v>
          </cell>
          <cell r="AX224" t="e">
            <v>#N/A</v>
          </cell>
          <cell r="AY224" t="e">
            <v>#N/A</v>
          </cell>
          <cell r="AZ224" t="e">
            <v>#N/A</v>
          </cell>
          <cell r="BY224" t="e">
            <v>#N/A</v>
          </cell>
          <cell r="BZ224" t="e">
            <v>#N/A</v>
          </cell>
          <cell r="CA224" t="e">
            <v>#N/A</v>
          </cell>
          <cell r="CB224" t="e">
            <v>#N/A</v>
          </cell>
          <cell r="CC224" t="e">
            <v>#N/A</v>
          </cell>
          <cell r="CD224" t="e">
            <v>#N/A</v>
          </cell>
          <cell r="CE224" t="e">
            <v>#N/A</v>
          </cell>
          <cell r="CF224" t="e">
            <v>#N/A</v>
          </cell>
          <cell r="CG224" t="e">
            <v>#N/A</v>
          </cell>
          <cell r="CH224" t="e">
            <v>#N/A</v>
          </cell>
          <cell r="CI224" t="e">
            <v>#N/A</v>
          </cell>
          <cell r="CJ224" t="e">
            <v>#N/A</v>
          </cell>
          <cell r="CK224" t="e">
            <v>#N/A</v>
          </cell>
          <cell r="CL224" t="e">
            <v>#N/A</v>
          </cell>
          <cell r="CM224" t="e">
            <v>#N/A</v>
          </cell>
          <cell r="CN224" t="e">
            <v>#N/A</v>
          </cell>
          <cell r="CO224" t="e">
            <v>#N/A</v>
          </cell>
          <cell r="CP224" t="e">
            <v>#N/A</v>
          </cell>
          <cell r="CQ224" t="e">
            <v>#N/A</v>
          </cell>
          <cell r="CR224" t="e">
            <v>#N/A</v>
          </cell>
          <cell r="CS224" t="e">
            <v>#N/A</v>
          </cell>
          <cell r="CT224" t="e">
            <v>#N/A</v>
          </cell>
          <cell r="CU224" t="e">
            <v>#N/A</v>
          </cell>
          <cell r="CV224" t="e">
            <v>#N/A</v>
          </cell>
          <cell r="DR224" t="str">
            <v>Pablo Jose Do Faial Freitas</v>
          </cell>
          <cell r="DS224" t="str">
            <v>Arturo Alejandro Urcid Saldaña F-450733</v>
          </cell>
          <cell r="DT224" t="str">
            <v>José Guadalupe López Hernández F-242353</v>
          </cell>
          <cell r="DU224">
            <v>0</v>
          </cell>
          <cell r="DV224" t="str">
            <v>Pablo Jose Do Faial Freitas</v>
          </cell>
          <cell r="DW224" t="str">
            <v>Arturo Alejandro Urcid Saldaña F-450908</v>
          </cell>
          <cell r="DX224" t="str">
            <v>José Guadalupe López Hernández F-242353</v>
          </cell>
          <cell r="DY224" t="str">
            <v>Pablo Jose Do Faial Freitas</v>
          </cell>
          <cell r="DZ224" t="str">
            <v>Arturo Alejandro Urcid Saldaña F-450733</v>
          </cell>
        </row>
        <row r="225">
          <cell r="A225">
            <v>29</v>
          </cell>
          <cell r="B225" t="str">
            <v>--</v>
          </cell>
          <cell r="C225" t="str">
            <v>--</v>
          </cell>
          <cell r="H225" t="str">
            <v>-</v>
          </cell>
          <cell r="S225" t="str">
            <v>-</v>
          </cell>
          <cell r="W225" t="str">
            <v>P</v>
          </cell>
          <cell r="X225">
            <v>0</v>
          </cell>
          <cell r="Y225" t="e">
            <v>#N/A</v>
          </cell>
          <cell r="Z225" t="e">
            <v>#N/A</v>
          </cell>
          <cell r="AB225" t="e">
            <v>#N/A</v>
          </cell>
          <cell r="AC225" t="e">
            <v>#N/A</v>
          </cell>
          <cell r="AD225" t="e">
            <v>#N/A</v>
          </cell>
          <cell r="AE225">
            <v>0</v>
          </cell>
          <cell r="AF225">
            <v>0</v>
          </cell>
          <cell r="AI225">
            <v>0</v>
          </cell>
          <cell r="AL225">
            <v>0</v>
          </cell>
          <cell r="AW225" t="e">
            <v>#N/A</v>
          </cell>
          <cell r="AX225" t="e">
            <v>#N/A</v>
          </cell>
          <cell r="AY225" t="e">
            <v>#N/A</v>
          </cell>
          <cell r="AZ225" t="e">
            <v>#N/A</v>
          </cell>
          <cell r="BY225" t="e">
            <v>#N/A</v>
          </cell>
          <cell r="BZ225" t="e">
            <v>#N/A</v>
          </cell>
          <cell r="CA225" t="e">
            <v>#N/A</v>
          </cell>
          <cell r="CB225" t="e">
            <v>#N/A</v>
          </cell>
          <cell r="CC225" t="e">
            <v>#N/A</v>
          </cell>
          <cell r="CD225" t="e">
            <v>#N/A</v>
          </cell>
          <cell r="CE225" t="e">
            <v>#N/A</v>
          </cell>
          <cell r="CF225" t="e">
            <v>#N/A</v>
          </cell>
          <cell r="CG225" t="e">
            <v>#N/A</v>
          </cell>
          <cell r="CH225" t="e">
            <v>#N/A</v>
          </cell>
          <cell r="CI225" t="e">
            <v>#N/A</v>
          </cell>
          <cell r="CJ225" t="e">
            <v>#N/A</v>
          </cell>
          <cell r="CK225" t="e">
            <v>#N/A</v>
          </cell>
          <cell r="CL225" t="e">
            <v>#N/A</v>
          </cell>
          <cell r="CM225" t="e">
            <v>#N/A</v>
          </cell>
          <cell r="CN225" t="e">
            <v>#N/A</v>
          </cell>
          <cell r="CO225" t="e">
            <v>#N/A</v>
          </cell>
          <cell r="CP225" t="e">
            <v>#N/A</v>
          </cell>
          <cell r="CQ225" t="e">
            <v>#N/A</v>
          </cell>
          <cell r="CR225" t="e">
            <v>#N/A</v>
          </cell>
          <cell r="CS225" t="e">
            <v>#N/A</v>
          </cell>
          <cell r="CT225" t="e">
            <v>#N/A</v>
          </cell>
          <cell r="CU225" t="e">
            <v>#N/A</v>
          </cell>
          <cell r="CV225" t="e">
            <v>#N/A</v>
          </cell>
          <cell r="DR225" t="str">
            <v>Pablo Jose Do Faial Freitas</v>
          </cell>
          <cell r="DS225" t="str">
            <v>Arturo Alejandro Urcid Saldaña F-450733</v>
          </cell>
          <cell r="DT225" t="str">
            <v>José Guadalupe López Hernández F-242353</v>
          </cell>
          <cell r="DU225">
            <v>0</v>
          </cell>
          <cell r="DV225" t="str">
            <v>Pablo Jose Do Faial Freitas</v>
          </cell>
          <cell r="DW225" t="str">
            <v>Arturo Alejandro Urcid Saldaña F-450909</v>
          </cell>
          <cell r="DX225" t="str">
            <v>José Guadalupe López Hernández F-242353</v>
          </cell>
          <cell r="DY225" t="str">
            <v>Pablo Jose Do Faial Freitas</v>
          </cell>
          <cell r="DZ225" t="str">
            <v>Arturo Alejandro Urcid Saldaña F-450733</v>
          </cell>
        </row>
        <row r="226">
          <cell r="A226">
            <v>30</v>
          </cell>
          <cell r="B226" t="str">
            <v>--</v>
          </cell>
          <cell r="C226" t="str">
            <v>--</v>
          </cell>
          <cell r="H226" t="str">
            <v>-</v>
          </cell>
          <cell r="S226" t="str">
            <v>-</v>
          </cell>
          <cell r="W226" t="str">
            <v>P</v>
          </cell>
          <cell r="X226">
            <v>0</v>
          </cell>
          <cell r="Y226" t="e">
            <v>#N/A</v>
          </cell>
          <cell r="Z226" t="e">
            <v>#N/A</v>
          </cell>
          <cell r="AB226" t="e">
            <v>#N/A</v>
          </cell>
          <cell r="AC226" t="e">
            <v>#N/A</v>
          </cell>
          <cell r="AD226" t="e">
            <v>#N/A</v>
          </cell>
          <cell r="AE226">
            <v>0</v>
          </cell>
          <cell r="AF226">
            <v>0</v>
          </cell>
          <cell r="AI226">
            <v>0</v>
          </cell>
          <cell r="AL226">
            <v>0</v>
          </cell>
          <cell r="AW226" t="e">
            <v>#N/A</v>
          </cell>
          <cell r="AX226" t="e">
            <v>#N/A</v>
          </cell>
          <cell r="AY226" t="e">
            <v>#N/A</v>
          </cell>
          <cell r="AZ226" t="e">
            <v>#N/A</v>
          </cell>
          <cell r="BY226" t="e">
            <v>#N/A</v>
          </cell>
          <cell r="BZ226" t="e">
            <v>#N/A</v>
          </cell>
          <cell r="CA226" t="e">
            <v>#N/A</v>
          </cell>
          <cell r="CB226" t="e">
            <v>#N/A</v>
          </cell>
          <cell r="CC226" t="e">
            <v>#N/A</v>
          </cell>
          <cell r="CD226" t="e">
            <v>#N/A</v>
          </cell>
          <cell r="CE226" t="e">
            <v>#N/A</v>
          </cell>
          <cell r="CF226" t="e">
            <v>#N/A</v>
          </cell>
          <cell r="CG226" t="e">
            <v>#N/A</v>
          </cell>
          <cell r="CH226" t="e">
            <v>#N/A</v>
          </cell>
          <cell r="CI226" t="e">
            <v>#N/A</v>
          </cell>
          <cell r="CJ226" t="e">
            <v>#N/A</v>
          </cell>
          <cell r="CK226" t="e">
            <v>#N/A</v>
          </cell>
          <cell r="CL226" t="e">
            <v>#N/A</v>
          </cell>
          <cell r="CM226" t="e">
            <v>#N/A</v>
          </cell>
          <cell r="CN226" t="e">
            <v>#N/A</v>
          </cell>
          <cell r="CO226" t="e">
            <v>#N/A</v>
          </cell>
          <cell r="CP226" t="e">
            <v>#N/A</v>
          </cell>
          <cell r="CQ226" t="e">
            <v>#N/A</v>
          </cell>
          <cell r="CR226" t="e">
            <v>#N/A</v>
          </cell>
          <cell r="CS226" t="e">
            <v>#N/A</v>
          </cell>
          <cell r="CT226" t="e">
            <v>#N/A</v>
          </cell>
          <cell r="CU226" t="e">
            <v>#N/A</v>
          </cell>
          <cell r="CV226" t="e">
            <v>#N/A</v>
          </cell>
          <cell r="DR226" t="str">
            <v>Pablo Jose Do Faial Freitas</v>
          </cell>
          <cell r="DS226" t="str">
            <v>Arturo Alejandro Urcid Saldaña F-450733</v>
          </cell>
          <cell r="DT226" t="str">
            <v>José Guadalupe López Hernández F-242353</v>
          </cell>
          <cell r="DU226">
            <v>0</v>
          </cell>
          <cell r="DV226" t="str">
            <v>Pablo Jose Do Faial Freitas</v>
          </cell>
          <cell r="DW226" t="str">
            <v>Arturo Alejandro Urcid Saldaña F-450910</v>
          </cell>
          <cell r="DX226" t="str">
            <v>José Guadalupe López Hernández F-242353</v>
          </cell>
          <cell r="DY226" t="str">
            <v>Pablo Jose Do Faial Freitas</v>
          </cell>
          <cell r="DZ226" t="str">
            <v>Arturo Alejandro Urcid Saldaña F-450733</v>
          </cell>
        </row>
        <row r="227">
          <cell r="A227">
            <v>22</v>
          </cell>
          <cell r="B227" t="str">
            <v>--</v>
          </cell>
          <cell r="C227" t="str">
            <v>--</v>
          </cell>
          <cell r="H227" t="str">
            <v>-</v>
          </cell>
          <cell r="S227" t="str">
            <v>-</v>
          </cell>
          <cell r="W227" t="str">
            <v>P</v>
          </cell>
          <cell r="X227">
            <v>0</v>
          </cell>
          <cell r="Y227" t="e">
            <v>#N/A</v>
          </cell>
          <cell r="Z227" t="e">
            <v>#N/A</v>
          </cell>
          <cell r="AB227" t="e">
            <v>#N/A</v>
          </cell>
          <cell r="AC227" t="e">
            <v>#N/A</v>
          </cell>
          <cell r="AD227" t="e">
            <v>#N/A</v>
          </cell>
          <cell r="AE227">
            <v>0</v>
          </cell>
          <cell r="AF227">
            <v>0</v>
          </cell>
          <cell r="AI227">
            <v>0</v>
          </cell>
          <cell r="AL227">
            <v>0</v>
          </cell>
          <cell r="AW227" t="e">
            <v>#N/A</v>
          </cell>
          <cell r="AX227" t="e">
            <v>#N/A</v>
          </cell>
          <cell r="AY227" t="e">
            <v>#N/A</v>
          </cell>
          <cell r="AZ227" t="e">
            <v>#N/A</v>
          </cell>
          <cell r="BY227" t="e">
            <v>#N/A</v>
          </cell>
          <cell r="BZ227" t="e">
            <v>#N/A</v>
          </cell>
          <cell r="CA227" t="e">
            <v>#N/A</v>
          </cell>
          <cell r="CB227" t="e">
            <v>#N/A</v>
          </cell>
          <cell r="CC227" t="e">
            <v>#N/A</v>
          </cell>
          <cell r="CD227" t="e">
            <v>#N/A</v>
          </cell>
          <cell r="CE227" t="e">
            <v>#N/A</v>
          </cell>
          <cell r="CF227" t="e">
            <v>#N/A</v>
          </cell>
          <cell r="CG227" t="e">
            <v>#N/A</v>
          </cell>
          <cell r="CH227" t="e">
            <v>#N/A</v>
          </cell>
          <cell r="CI227" t="e">
            <v>#N/A</v>
          </cell>
          <cell r="CJ227" t="e">
            <v>#N/A</v>
          </cell>
          <cell r="CK227" t="e">
            <v>#N/A</v>
          </cell>
          <cell r="CL227" t="e">
            <v>#N/A</v>
          </cell>
          <cell r="CM227" t="e">
            <v>#N/A</v>
          </cell>
          <cell r="CN227" t="e">
            <v>#N/A</v>
          </cell>
          <cell r="CO227" t="e">
            <v>#N/A</v>
          </cell>
          <cell r="CP227" t="e">
            <v>#N/A</v>
          </cell>
          <cell r="CQ227" t="e">
            <v>#N/A</v>
          </cell>
          <cell r="CR227" t="e">
            <v>#N/A</v>
          </cell>
          <cell r="CS227" t="e">
            <v>#N/A</v>
          </cell>
          <cell r="CT227" t="e">
            <v>#N/A</v>
          </cell>
          <cell r="CU227" t="e">
            <v>#N/A</v>
          </cell>
          <cell r="CV227" t="e">
            <v>#N/A</v>
          </cell>
          <cell r="DR227" t="str">
            <v>Pablo Jose Do Faial Freitas</v>
          </cell>
          <cell r="DS227" t="str">
            <v>Arturo Alejandro Urcid Saldaña F-450733</v>
          </cell>
          <cell r="DT227" t="str">
            <v>José Guadalupe López Hernández F-242353</v>
          </cell>
          <cell r="DU227">
            <v>0</v>
          </cell>
          <cell r="DV227" t="str">
            <v>Pablo Jose Do Faial Freitas</v>
          </cell>
          <cell r="DW227" t="str">
            <v>Arturo Alejandro Urcid Saldaña F-450911</v>
          </cell>
          <cell r="DX227" t="str">
            <v>José Guadalupe López Hernández F-242353</v>
          </cell>
          <cell r="DY227" t="str">
            <v>Pablo Jose Do Faial Freitas</v>
          </cell>
          <cell r="DZ227" t="str">
            <v>Arturo Alejandro Urcid Saldaña F-450733</v>
          </cell>
        </row>
        <row r="228">
          <cell r="A228">
            <v>23</v>
          </cell>
          <cell r="B228" t="str">
            <v>--</v>
          </cell>
          <cell r="C228" t="str">
            <v>--</v>
          </cell>
          <cell r="H228" t="str">
            <v>-</v>
          </cell>
          <cell r="S228" t="str">
            <v>-</v>
          </cell>
          <cell r="W228" t="str">
            <v>P</v>
          </cell>
          <cell r="X228">
            <v>0</v>
          </cell>
          <cell r="Y228" t="e">
            <v>#N/A</v>
          </cell>
          <cell r="Z228" t="e">
            <v>#N/A</v>
          </cell>
          <cell r="AB228" t="e">
            <v>#N/A</v>
          </cell>
          <cell r="AC228" t="e">
            <v>#N/A</v>
          </cell>
          <cell r="AD228" t="e">
            <v>#N/A</v>
          </cell>
          <cell r="AE228">
            <v>0</v>
          </cell>
          <cell r="AF228">
            <v>0</v>
          </cell>
          <cell r="AI228">
            <v>0</v>
          </cell>
          <cell r="AL228">
            <v>0</v>
          </cell>
          <cell r="AW228" t="e">
            <v>#N/A</v>
          </cell>
          <cell r="AX228" t="e">
            <v>#N/A</v>
          </cell>
          <cell r="AY228" t="e">
            <v>#N/A</v>
          </cell>
          <cell r="AZ228" t="e">
            <v>#N/A</v>
          </cell>
          <cell r="BY228" t="e">
            <v>#N/A</v>
          </cell>
          <cell r="BZ228" t="e">
            <v>#N/A</v>
          </cell>
          <cell r="CA228" t="e">
            <v>#N/A</v>
          </cell>
          <cell r="CB228" t="e">
            <v>#N/A</v>
          </cell>
          <cell r="CC228" t="e">
            <v>#N/A</v>
          </cell>
          <cell r="CD228" t="e">
            <v>#N/A</v>
          </cell>
          <cell r="CE228" t="e">
            <v>#N/A</v>
          </cell>
          <cell r="CF228" t="e">
            <v>#N/A</v>
          </cell>
          <cell r="CG228" t="e">
            <v>#N/A</v>
          </cell>
          <cell r="CH228" t="e">
            <v>#N/A</v>
          </cell>
          <cell r="CI228" t="e">
            <v>#N/A</v>
          </cell>
          <cell r="CJ228" t="e">
            <v>#N/A</v>
          </cell>
          <cell r="CK228" t="e">
            <v>#N/A</v>
          </cell>
          <cell r="CL228" t="e">
            <v>#N/A</v>
          </cell>
          <cell r="CM228" t="e">
            <v>#N/A</v>
          </cell>
          <cell r="CN228" t="e">
            <v>#N/A</v>
          </cell>
          <cell r="CO228" t="e">
            <v>#N/A</v>
          </cell>
          <cell r="CP228" t="e">
            <v>#N/A</v>
          </cell>
          <cell r="CQ228" t="e">
            <v>#N/A</v>
          </cell>
          <cell r="CR228" t="e">
            <v>#N/A</v>
          </cell>
          <cell r="CS228" t="e">
            <v>#N/A</v>
          </cell>
          <cell r="CT228" t="e">
            <v>#N/A</v>
          </cell>
          <cell r="CU228" t="e">
            <v>#N/A</v>
          </cell>
          <cell r="CV228" t="e">
            <v>#N/A</v>
          </cell>
          <cell r="DR228" t="str">
            <v>Pablo Jose Do Faial Freitas</v>
          </cell>
          <cell r="DS228" t="str">
            <v>Arturo Alejandro Urcid Saldaña F-450733</v>
          </cell>
          <cell r="DT228" t="str">
            <v>José Guadalupe López Hernández F-242353</v>
          </cell>
          <cell r="DU228">
            <v>0</v>
          </cell>
          <cell r="DV228" t="str">
            <v>Pablo Jose Do Faial Freitas</v>
          </cell>
          <cell r="DW228" t="str">
            <v>Arturo Alejandro Urcid Saldaña F-450912</v>
          </cell>
          <cell r="DX228" t="str">
            <v>José Guadalupe López Hernández F-242353</v>
          </cell>
          <cell r="DY228" t="str">
            <v>Pablo Jose Do Faial Freitas</v>
          </cell>
          <cell r="DZ228" t="str">
            <v>Arturo Alejandro Urcid Saldaña F-450733</v>
          </cell>
        </row>
        <row r="229">
          <cell r="A229">
            <v>24</v>
          </cell>
          <cell r="B229" t="str">
            <v>--</v>
          </cell>
          <cell r="C229" t="str">
            <v>--</v>
          </cell>
          <cell r="H229" t="str">
            <v>-</v>
          </cell>
          <cell r="S229" t="str">
            <v>-</v>
          </cell>
          <cell r="W229" t="str">
            <v>P</v>
          </cell>
          <cell r="X229">
            <v>0</v>
          </cell>
          <cell r="Y229" t="e">
            <v>#N/A</v>
          </cell>
          <cell r="Z229" t="e">
            <v>#N/A</v>
          </cell>
          <cell r="AB229" t="e">
            <v>#N/A</v>
          </cell>
          <cell r="AC229" t="e">
            <v>#N/A</v>
          </cell>
          <cell r="AD229" t="e">
            <v>#N/A</v>
          </cell>
          <cell r="AE229">
            <v>0</v>
          </cell>
          <cell r="AF229">
            <v>0</v>
          </cell>
          <cell r="AI229">
            <v>0</v>
          </cell>
          <cell r="AL229">
            <v>0</v>
          </cell>
          <cell r="AW229" t="e">
            <v>#N/A</v>
          </cell>
          <cell r="AX229" t="e">
            <v>#N/A</v>
          </cell>
          <cell r="AY229" t="e">
            <v>#N/A</v>
          </cell>
          <cell r="AZ229" t="e">
            <v>#N/A</v>
          </cell>
          <cell r="BY229" t="e">
            <v>#N/A</v>
          </cell>
          <cell r="BZ229" t="e">
            <v>#N/A</v>
          </cell>
          <cell r="CA229" t="e">
            <v>#N/A</v>
          </cell>
          <cell r="CB229" t="e">
            <v>#N/A</v>
          </cell>
          <cell r="CC229" t="e">
            <v>#N/A</v>
          </cell>
          <cell r="CD229" t="e">
            <v>#N/A</v>
          </cell>
          <cell r="CE229" t="e">
            <v>#N/A</v>
          </cell>
          <cell r="CF229" t="e">
            <v>#N/A</v>
          </cell>
          <cell r="CG229" t="e">
            <v>#N/A</v>
          </cell>
          <cell r="CH229" t="e">
            <v>#N/A</v>
          </cell>
          <cell r="CI229" t="e">
            <v>#N/A</v>
          </cell>
          <cell r="CJ229" t="e">
            <v>#N/A</v>
          </cell>
          <cell r="CK229" t="e">
            <v>#N/A</v>
          </cell>
          <cell r="CL229" t="e">
            <v>#N/A</v>
          </cell>
          <cell r="CM229" t="e">
            <v>#N/A</v>
          </cell>
          <cell r="CN229" t="e">
            <v>#N/A</v>
          </cell>
          <cell r="CO229" t="e">
            <v>#N/A</v>
          </cell>
          <cell r="CP229" t="e">
            <v>#N/A</v>
          </cell>
          <cell r="CQ229" t="e">
            <v>#N/A</v>
          </cell>
          <cell r="CR229" t="e">
            <v>#N/A</v>
          </cell>
          <cell r="CS229" t="e">
            <v>#N/A</v>
          </cell>
          <cell r="CT229" t="e">
            <v>#N/A</v>
          </cell>
          <cell r="CU229" t="e">
            <v>#N/A</v>
          </cell>
          <cell r="CV229" t="e">
            <v>#N/A</v>
          </cell>
          <cell r="DR229" t="str">
            <v>Pablo Jose Do Faial Freitas</v>
          </cell>
          <cell r="DS229" t="str">
            <v>Arturo Alejandro Urcid Saldaña F-450733</v>
          </cell>
          <cell r="DT229" t="str">
            <v>José Guadalupe López Hernández F-242353</v>
          </cell>
          <cell r="DU229">
            <v>0</v>
          </cell>
          <cell r="DV229" t="str">
            <v>Pablo Jose Do Faial Freitas</v>
          </cell>
          <cell r="DW229" t="str">
            <v>Arturo Alejandro Urcid Saldaña F-450913</v>
          </cell>
          <cell r="DX229" t="str">
            <v>José Guadalupe López Hernández F-242353</v>
          </cell>
          <cell r="DY229" t="str">
            <v>Pablo Jose Do Faial Freitas</v>
          </cell>
          <cell r="DZ229" t="str">
            <v>Arturo Alejandro Urcid Saldaña F-450733</v>
          </cell>
        </row>
        <row r="230">
          <cell r="A230">
            <v>25</v>
          </cell>
          <cell r="B230" t="str">
            <v>--</v>
          </cell>
          <cell r="C230" t="str">
            <v>--</v>
          </cell>
          <cell r="H230" t="str">
            <v>-</v>
          </cell>
          <cell r="S230" t="str">
            <v>-</v>
          </cell>
          <cell r="W230" t="str">
            <v>P</v>
          </cell>
          <cell r="X230">
            <v>0</v>
          </cell>
          <cell r="Y230" t="e">
            <v>#N/A</v>
          </cell>
          <cell r="Z230" t="e">
            <v>#N/A</v>
          </cell>
          <cell r="AB230" t="e">
            <v>#N/A</v>
          </cell>
          <cell r="AC230" t="e">
            <v>#N/A</v>
          </cell>
          <cell r="AD230" t="e">
            <v>#N/A</v>
          </cell>
          <cell r="AE230">
            <v>0</v>
          </cell>
          <cell r="AF230">
            <v>0</v>
          </cell>
          <cell r="AI230">
            <v>0</v>
          </cell>
          <cell r="AL230">
            <v>0</v>
          </cell>
          <cell r="AW230" t="e">
            <v>#N/A</v>
          </cell>
          <cell r="AX230" t="e">
            <v>#N/A</v>
          </cell>
          <cell r="AY230" t="e">
            <v>#N/A</v>
          </cell>
          <cell r="AZ230" t="e">
            <v>#N/A</v>
          </cell>
          <cell r="BY230" t="e">
            <v>#N/A</v>
          </cell>
          <cell r="BZ230" t="e">
            <v>#N/A</v>
          </cell>
          <cell r="CA230" t="e">
            <v>#N/A</v>
          </cell>
          <cell r="CB230" t="e">
            <v>#N/A</v>
          </cell>
          <cell r="CC230" t="e">
            <v>#N/A</v>
          </cell>
          <cell r="CD230" t="e">
            <v>#N/A</v>
          </cell>
          <cell r="CE230" t="e">
            <v>#N/A</v>
          </cell>
          <cell r="CF230" t="e">
            <v>#N/A</v>
          </cell>
          <cell r="CG230" t="e">
            <v>#N/A</v>
          </cell>
          <cell r="CH230" t="e">
            <v>#N/A</v>
          </cell>
          <cell r="CI230" t="e">
            <v>#N/A</v>
          </cell>
          <cell r="CJ230" t="e">
            <v>#N/A</v>
          </cell>
          <cell r="CK230" t="e">
            <v>#N/A</v>
          </cell>
          <cell r="CL230" t="e">
            <v>#N/A</v>
          </cell>
          <cell r="CM230" t="e">
            <v>#N/A</v>
          </cell>
          <cell r="CN230" t="e">
            <v>#N/A</v>
          </cell>
          <cell r="CO230" t="e">
            <v>#N/A</v>
          </cell>
          <cell r="CP230" t="e">
            <v>#N/A</v>
          </cell>
          <cell r="CQ230" t="e">
            <v>#N/A</v>
          </cell>
          <cell r="CR230" t="e">
            <v>#N/A</v>
          </cell>
          <cell r="CS230" t="e">
            <v>#N/A</v>
          </cell>
          <cell r="CT230" t="e">
            <v>#N/A</v>
          </cell>
          <cell r="CU230" t="e">
            <v>#N/A</v>
          </cell>
          <cell r="CV230" t="e">
            <v>#N/A</v>
          </cell>
          <cell r="DR230" t="str">
            <v>Pablo Jose Do Faial Freitas</v>
          </cell>
          <cell r="DS230" t="str">
            <v>Arturo Alejandro Urcid Saldaña F-450733</v>
          </cell>
          <cell r="DT230" t="str">
            <v>José Guadalupe López Hernández F-242353</v>
          </cell>
          <cell r="DU230">
            <v>0</v>
          </cell>
          <cell r="DV230" t="str">
            <v>Pablo Jose Do Faial Freitas</v>
          </cell>
          <cell r="DW230" t="str">
            <v>Arturo Alejandro Urcid Saldaña F-450914</v>
          </cell>
          <cell r="DX230" t="str">
            <v>José Guadalupe López Hernández F-242353</v>
          </cell>
          <cell r="DY230" t="str">
            <v>Pablo Jose Do Faial Freitas</v>
          </cell>
          <cell r="DZ230" t="str">
            <v>Arturo Alejandro Urcid Saldaña F-450733</v>
          </cell>
        </row>
        <row r="231">
          <cell r="A231">
            <v>26</v>
          </cell>
          <cell r="B231" t="str">
            <v>--</v>
          </cell>
          <cell r="C231" t="str">
            <v>--</v>
          </cell>
          <cell r="H231" t="str">
            <v>-</v>
          </cell>
          <cell r="S231" t="str">
            <v>-</v>
          </cell>
          <cell r="W231" t="str">
            <v>P</v>
          </cell>
          <cell r="X231">
            <v>0</v>
          </cell>
          <cell r="Y231" t="e">
            <v>#N/A</v>
          </cell>
          <cell r="Z231" t="e">
            <v>#N/A</v>
          </cell>
          <cell r="AB231" t="e">
            <v>#N/A</v>
          </cell>
          <cell r="AC231" t="e">
            <v>#N/A</v>
          </cell>
          <cell r="AD231" t="e">
            <v>#N/A</v>
          </cell>
          <cell r="AE231">
            <v>0</v>
          </cell>
          <cell r="AF231">
            <v>0</v>
          </cell>
          <cell r="AI231">
            <v>0</v>
          </cell>
          <cell r="AL231">
            <v>0</v>
          </cell>
          <cell r="AW231" t="e">
            <v>#N/A</v>
          </cell>
          <cell r="AX231" t="e">
            <v>#N/A</v>
          </cell>
          <cell r="AY231" t="e">
            <v>#N/A</v>
          </cell>
          <cell r="AZ231" t="e">
            <v>#N/A</v>
          </cell>
          <cell r="BY231" t="e">
            <v>#N/A</v>
          </cell>
          <cell r="BZ231" t="e">
            <v>#N/A</v>
          </cell>
          <cell r="CA231" t="e">
            <v>#N/A</v>
          </cell>
          <cell r="CB231" t="e">
            <v>#N/A</v>
          </cell>
          <cell r="CC231" t="e">
            <v>#N/A</v>
          </cell>
          <cell r="CD231" t="e">
            <v>#N/A</v>
          </cell>
          <cell r="CE231" t="e">
            <v>#N/A</v>
          </cell>
          <cell r="CF231" t="e">
            <v>#N/A</v>
          </cell>
          <cell r="CG231" t="e">
            <v>#N/A</v>
          </cell>
          <cell r="CH231" t="e">
            <v>#N/A</v>
          </cell>
          <cell r="CI231" t="e">
            <v>#N/A</v>
          </cell>
          <cell r="CJ231" t="e">
            <v>#N/A</v>
          </cell>
          <cell r="CK231" t="e">
            <v>#N/A</v>
          </cell>
          <cell r="CL231" t="e">
            <v>#N/A</v>
          </cell>
          <cell r="CM231" t="e">
            <v>#N/A</v>
          </cell>
          <cell r="CN231" t="e">
            <v>#N/A</v>
          </cell>
          <cell r="CO231" t="e">
            <v>#N/A</v>
          </cell>
          <cell r="CP231" t="e">
            <v>#N/A</v>
          </cell>
          <cell r="CQ231" t="e">
            <v>#N/A</v>
          </cell>
          <cell r="CR231" t="e">
            <v>#N/A</v>
          </cell>
          <cell r="CS231" t="e">
            <v>#N/A</v>
          </cell>
          <cell r="CT231" t="e">
            <v>#N/A</v>
          </cell>
          <cell r="CU231" t="e">
            <v>#N/A</v>
          </cell>
          <cell r="CV231" t="e">
            <v>#N/A</v>
          </cell>
          <cell r="DR231" t="str">
            <v>Pablo Jose Do Faial Freitas</v>
          </cell>
          <cell r="DS231" t="str">
            <v>Arturo Alejandro Urcid Saldaña F-450733</v>
          </cell>
          <cell r="DT231" t="str">
            <v>José Guadalupe López Hernández F-242353</v>
          </cell>
          <cell r="DU231">
            <v>0</v>
          </cell>
          <cell r="DV231" t="str">
            <v>Pablo Jose Do Faial Freitas</v>
          </cell>
          <cell r="DW231" t="str">
            <v>Arturo Alejandro Urcid Saldaña F-450915</v>
          </cell>
          <cell r="DX231" t="str">
            <v>José Guadalupe López Hernández F-242353</v>
          </cell>
          <cell r="DY231" t="str">
            <v>Pablo Jose Do Faial Freitas</v>
          </cell>
          <cell r="DZ231" t="str">
            <v>Arturo Alejandro Urcid Saldaña F-450733</v>
          </cell>
        </row>
        <row r="232">
          <cell r="A232">
            <v>27</v>
          </cell>
          <cell r="B232" t="str">
            <v>--</v>
          </cell>
          <cell r="C232" t="str">
            <v>--</v>
          </cell>
          <cell r="H232" t="str">
            <v>-</v>
          </cell>
          <cell r="S232" t="str">
            <v>-</v>
          </cell>
          <cell r="W232" t="str">
            <v>P</v>
          </cell>
          <cell r="X232">
            <v>0</v>
          </cell>
          <cell r="Y232" t="e">
            <v>#N/A</v>
          </cell>
          <cell r="Z232" t="e">
            <v>#N/A</v>
          </cell>
          <cell r="AB232" t="e">
            <v>#N/A</v>
          </cell>
          <cell r="AC232" t="e">
            <v>#N/A</v>
          </cell>
          <cell r="AD232" t="e">
            <v>#N/A</v>
          </cell>
          <cell r="AE232">
            <v>0</v>
          </cell>
          <cell r="AF232">
            <v>0</v>
          </cell>
          <cell r="AI232">
            <v>0</v>
          </cell>
          <cell r="AL232">
            <v>0</v>
          </cell>
          <cell r="AW232" t="e">
            <v>#N/A</v>
          </cell>
          <cell r="AX232" t="e">
            <v>#N/A</v>
          </cell>
          <cell r="AY232" t="e">
            <v>#N/A</v>
          </cell>
          <cell r="AZ232" t="e">
            <v>#N/A</v>
          </cell>
          <cell r="BY232" t="e">
            <v>#N/A</v>
          </cell>
          <cell r="BZ232" t="e">
            <v>#N/A</v>
          </cell>
          <cell r="CA232" t="e">
            <v>#N/A</v>
          </cell>
          <cell r="CB232" t="e">
            <v>#N/A</v>
          </cell>
          <cell r="CC232" t="e">
            <v>#N/A</v>
          </cell>
          <cell r="CD232" t="e">
            <v>#N/A</v>
          </cell>
          <cell r="CE232" t="e">
            <v>#N/A</v>
          </cell>
          <cell r="CF232" t="e">
            <v>#N/A</v>
          </cell>
          <cell r="CG232" t="e">
            <v>#N/A</v>
          </cell>
          <cell r="CH232" t="e">
            <v>#N/A</v>
          </cell>
          <cell r="CI232" t="e">
            <v>#N/A</v>
          </cell>
          <cell r="CJ232" t="e">
            <v>#N/A</v>
          </cell>
          <cell r="CK232" t="e">
            <v>#N/A</v>
          </cell>
          <cell r="CL232" t="e">
            <v>#N/A</v>
          </cell>
          <cell r="CM232" t="e">
            <v>#N/A</v>
          </cell>
          <cell r="CN232" t="e">
            <v>#N/A</v>
          </cell>
          <cell r="CO232" t="e">
            <v>#N/A</v>
          </cell>
          <cell r="CP232" t="e">
            <v>#N/A</v>
          </cell>
          <cell r="CQ232" t="e">
            <v>#N/A</v>
          </cell>
          <cell r="CR232" t="e">
            <v>#N/A</v>
          </cell>
          <cell r="CS232" t="e">
            <v>#N/A</v>
          </cell>
          <cell r="CT232" t="e">
            <v>#N/A</v>
          </cell>
          <cell r="CU232" t="e">
            <v>#N/A</v>
          </cell>
          <cell r="CV232" t="e">
            <v>#N/A</v>
          </cell>
          <cell r="DR232" t="str">
            <v>Pablo Jose Do Faial Freitas</v>
          </cell>
          <cell r="DS232" t="str">
            <v>Arturo Alejandro Urcid Saldaña F-450733</v>
          </cell>
          <cell r="DT232" t="str">
            <v>José Guadalupe López Hernández F-242353</v>
          </cell>
          <cell r="DU232">
            <v>0</v>
          </cell>
          <cell r="DV232" t="str">
            <v>Pablo Jose Do Faial Freitas</v>
          </cell>
          <cell r="DW232" t="str">
            <v>Arturo Alejandro Urcid Saldaña F-450916</v>
          </cell>
          <cell r="DX232" t="str">
            <v>José Guadalupe López Hernández F-242353</v>
          </cell>
          <cell r="DY232" t="str">
            <v>Pablo Jose Do Faial Freitas</v>
          </cell>
          <cell r="DZ232" t="str">
            <v>Arturo Alejandro Urcid Saldaña F-450733</v>
          </cell>
        </row>
        <row r="233">
          <cell r="A233">
            <v>28</v>
          </cell>
          <cell r="B233" t="str">
            <v>--</v>
          </cell>
          <cell r="C233" t="str">
            <v>--</v>
          </cell>
          <cell r="H233" t="str">
            <v>-</v>
          </cell>
          <cell r="S233" t="str">
            <v>-</v>
          </cell>
          <cell r="W233" t="str">
            <v>P</v>
          </cell>
          <cell r="X233">
            <v>0</v>
          </cell>
          <cell r="Y233" t="e">
            <v>#N/A</v>
          </cell>
          <cell r="Z233" t="e">
            <v>#N/A</v>
          </cell>
          <cell r="AB233" t="e">
            <v>#N/A</v>
          </cell>
          <cell r="AC233" t="e">
            <v>#N/A</v>
          </cell>
          <cell r="AD233" t="e">
            <v>#N/A</v>
          </cell>
          <cell r="AE233">
            <v>0</v>
          </cell>
          <cell r="AF233">
            <v>0</v>
          </cell>
          <cell r="AI233">
            <v>0</v>
          </cell>
          <cell r="AL233">
            <v>0</v>
          </cell>
          <cell r="AW233" t="e">
            <v>#N/A</v>
          </cell>
          <cell r="AX233" t="e">
            <v>#N/A</v>
          </cell>
          <cell r="AY233" t="e">
            <v>#N/A</v>
          </cell>
          <cell r="AZ233" t="e">
            <v>#N/A</v>
          </cell>
          <cell r="BY233" t="e">
            <v>#N/A</v>
          </cell>
          <cell r="BZ233" t="e">
            <v>#N/A</v>
          </cell>
          <cell r="CA233" t="e">
            <v>#N/A</v>
          </cell>
          <cell r="CB233" t="e">
            <v>#N/A</v>
          </cell>
          <cell r="CC233" t="e">
            <v>#N/A</v>
          </cell>
          <cell r="CD233" t="e">
            <v>#N/A</v>
          </cell>
          <cell r="CE233" t="e">
            <v>#N/A</v>
          </cell>
          <cell r="CF233" t="e">
            <v>#N/A</v>
          </cell>
          <cell r="CG233" t="e">
            <v>#N/A</v>
          </cell>
          <cell r="CH233" t="e">
            <v>#N/A</v>
          </cell>
          <cell r="CI233" t="e">
            <v>#N/A</v>
          </cell>
          <cell r="CJ233" t="e">
            <v>#N/A</v>
          </cell>
          <cell r="CK233" t="e">
            <v>#N/A</v>
          </cell>
          <cell r="CL233" t="e">
            <v>#N/A</v>
          </cell>
          <cell r="CM233" t="e">
            <v>#N/A</v>
          </cell>
          <cell r="CN233" t="e">
            <v>#N/A</v>
          </cell>
          <cell r="CO233" t="e">
            <v>#N/A</v>
          </cell>
          <cell r="CP233" t="e">
            <v>#N/A</v>
          </cell>
          <cell r="CQ233" t="e">
            <v>#N/A</v>
          </cell>
          <cell r="CR233" t="e">
            <v>#N/A</v>
          </cell>
          <cell r="CS233" t="e">
            <v>#N/A</v>
          </cell>
          <cell r="CT233" t="e">
            <v>#N/A</v>
          </cell>
          <cell r="CU233" t="e">
            <v>#N/A</v>
          </cell>
          <cell r="CV233" t="e">
            <v>#N/A</v>
          </cell>
          <cell r="DR233" t="str">
            <v>Pablo Jose Do Faial Freitas</v>
          </cell>
          <cell r="DS233" t="str">
            <v>Arturo Alejandro Urcid Saldaña F-450733</v>
          </cell>
          <cell r="DT233" t="str">
            <v>José Guadalupe López Hernández F-242353</v>
          </cell>
          <cell r="DU233">
            <v>0</v>
          </cell>
          <cell r="DV233" t="str">
            <v>Pablo Jose Do Faial Freitas</v>
          </cell>
          <cell r="DW233" t="str">
            <v>Arturo Alejandro Urcid Saldaña F-450917</v>
          </cell>
          <cell r="DX233" t="str">
            <v>José Guadalupe López Hernández F-242353</v>
          </cell>
          <cell r="DY233" t="str">
            <v>Pablo Jose Do Faial Freitas</v>
          </cell>
          <cell r="DZ233" t="str">
            <v>Arturo Alejandro Urcid Saldaña F-450733</v>
          </cell>
        </row>
        <row r="234">
          <cell r="A234">
            <v>29</v>
          </cell>
          <cell r="B234" t="str">
            <v>--</v>
          </cell>
          <cell r="C234" t="str">
            <v>--</v>
          </cell>
          <cell r="H234" t="str">
            <v>-</v>
          </cell>
          <cell r="S234" t="str">
            <v>-</v>
          </cell>
          <cell r="W234" t="str">
            <v>P</v>
          </cell>
          <cell r="X234">
            <v>0</v>
          </cell>
          <cell r="Y234" t="e">
            <v>#N/A</v>
          </cell>
          <cell r="Z234" t="e">
            <v>#N/A</v>
          </cell>
          <cell r="AB234" t="e">
            <v>#N/A</v>
          </cell>
          <cell r="AC234" t="e">
            <v>#N/A</v>
          </cell>
          <cell r="AD234" t="e">
            <v>#N/A</v>
          </cell>
          <cell r="AE234">
            <v>0</v>
          </cell>
          <cell r="AF234">
            <v>0</v>
          </cell>
          <cell r="AI234">
            <v>0</v>
          </cell>
          <cell r="AL234">
            <v>0</v>
          </cell>
          <cell r="AW234" t="e">
            <v>#N/A</v>
          </cell>
          <cell r="AX234" t="e">
            <v>#N/A</v>
          </cell>
          <cell r="AY234" t="e">
            <v>#N/A</v>
          </cell>
          <cell r="AZ234" t="e">
            <v>#N/A</v>
          </cell>
          <cell r="BY234" t="e">
            <v>#N/A</v>
          </cell>
          <cell r="BZ234" t="e">
            <v>#N/A</v>
          </cell>
          <cell r="CA234" t="e">
            <v>#N/A</v>
          </cell>
          <cell r="CB234" t="e">
            <v>#N/A</v>
          </cell>
          <cell r="CC234" t="e">
            <v>#N/A</v>
          </cell>
          <cell r="CD234" t="e">
            <v>#N/A</v>
          </cell>
          <cell r="CE234" t="e">
            <v>#N/A</v>
          </cell>
          <cell r="CF234" t="e">
            <v>#N/A</v>
          </cell>
          <cell r="CG234" t="e">
            <v>#N/A</v>
          </cell>
          <cell r="CH234" t="e">
            <v>#N/A</v>
          </cell>
          <cell r="CI234" t="e">
            <v>#N/A</v>
          </cell>
          <cell r="CJ234" t="e">
            <v>#N/A</v>
          </cell>
          <cell r="CK234" t="e">
            <v>#N/A</v>
          </cell>
          <cell r="CL234" t="e">
            <v>#N/A</v>
          </cell>
          <cell r="CM234" t="e">
            <v>#N/A</v>
          </cell>
          <cell r="CN234" t="e">
            <v>#N/A</v>
          </cell>
          <cell r="CO234" t="e">
            <v>#N/A</v>
          </cell>
          <cell r="CP234" t="e">
            <v>#N/A</v>
          </cell>
          <cell r="CQ234" t="e">
            <v>#N/A</v>
          </cell>
          <cell r="CR234" t="e">
            <v>#N/A</v>
          </cell>
          <cell r="CS234" t="e">
            <v>#N/A</v>
          </cell>
          <cell r="CT234" t="e">
            <v>#N/A</v>
          </cell>
          <cell r="CU234" t="e">
            <v>#N/A</v>
          </cell>
          <cell r="CV234" t="e">
            <v>#N/A</v>
          </cell>
          <cell r="DR234" t="str">
            <v>Pablo Jose Do Faial Freitas</v>
          </cell>
          <cell r="DS234" t="str">
            <v>Arturo Alejandro Urcid Saldaña F-450733</v>
          </cell>
          <cell r="DT234" t="str">
            <v>José Guadalupe López Hernández F-242353</v>
          </cell>
          <cell r="DU234">
            <v>0</v>
          </cell>
          <cell r="DV234" t="str">
            <v>Pablo Jose Do Faial Freitas</v>
          </cell>
          <cell r="DW234" t="str">
            <v>Arturo Alejandro Urcid Saldaña F-450918</v>
          </cell>
          <cell r="DX234" t="str">
            <v>José Guadalupe López Hernández F-242353</v>
          </cell>
          <cell r="DY234" t="str">
            <v>Pablo Jose Do Faial Freitas</v>
          </cell>
          <cell r="DZ234" t="str">
            <v>Arturo Alejandro Urcid Saldaña F-450733</v>
          </cell>
        </row>
        <row r="235">
          <cell r="A235">
            <v>30</v>
          </cell>
          <cell r="B235" t="str">
            <v>--</v>
          </cell>
          <cell r="C235" t="str">
            <v>--</v>
          </cell>
          <cell r="H235" t="str">
            <v>-</v>
          </cell>
          <cell r="S235" t="str">
            <v>-</v>
          </cell>
          <cell r="W235" t="str">
            <v>P</v>
          </cell>
          <cell r="X235">
            <v>0</v>
          </cell>
          <cell r="Y235" t="e">
            <v>#N/A</v>
          </cell>
          <cell r="Z235" t="e">
            <v>#N/A</v>
          </cell>
          <cell r="AB235" t="e">
            <v>#N/A</v>
          </cell>
          <cell r="AC235" t="e">
            <v>#N/A</v>
          </cell>
          <cell r="AD235" t="e">
            <v>#N/A</v>
          </cell>
          <cell r="AE235">
            <v>0</v>
          </cell>
          <cell r="AF235">
            <v>0</v>
          </cell>
          <cell r="AI235">
            <v>0</v>
          </cell>
          <cell r="AL235">
            <v>0</v>
          </cell>
          <cell r="AW235" t="e">
            <v>#N/A</v>
          </cell>
          <cell r="AX235" t="e">
            <v>#N/A</v>
          </cell>
          <cell r="AY235" t="e">
            <v>#N/A</v>
          </cell>
          <cell r="AZ235" t="e">
            <v>#N/A</v>
          </cell>
          <cell r="BY235" t="e">
            <v>#N/A</v>
          </cell>
          <cell r="BZ235" t="e">
            <v>#N/A</v>
          </cell>
          <cell r="CA235" t="e">
            <v>#N/A</v>
          </cell>
          <cell r="CB235" t="e">
            <v>#N/A</v>
          </cell>
          <cell r="CC235" t="e">
            <v>#N/A</v>
          </cell>
          <cell r="CD235" t="e">
            <v>#N/A</v>
          </cell>
          <cell r="CE235" t="e">
            <v>#N/A</v>
          </cell>
          <cell r="CF235" t="e">
            <v>#N/A</v>
          </cell>
          <cell r="CG235" t="e">
            <v>#N/A</v>
          </cell>
          <cell r="CH235" t="e">
            <v>#N/A</v>
          </cell>
          <cell r="CI235" t="e">
            <v>#N/A</v>
          </cell>
          <cell r="CJ235" t="e">
            <v>#N/A</v>
          </cell>
          <cell r="CK235" t="e">
            <v>#N/A</v>
          </cell>
          <cell r="CL235" t="e">
            <v>#N/A</v>
          </cell>
          <cell r="CM235" t="e">
            <v>#N/A</v>
          </cell>
          <cell r="CN235" t="e">
            <v>#N/A</v>
          </cell>
          <cell r="CO235" t="e">
            <v>#N/A</v>
          </cell>
          <cell r="CP235" t="e">
            <v>#N/A</v>
          </cell>
          <cell r="CQ235" t="e">
            <v>#N/A</v>
          </cell>
          <cell r="CR235" t="e">
            <v>#N/A</v>
          </cell>
          <cell r="CS235" t="e">
            <v>#N/A</v>
          </cell>
          <cell r="CT235" t="e">
            <v>#N/A</v>
          </cell>
          <cell r="CU235" t="e">
            <v>#N/A</v>
          </cell>
          <cell r="CV235" t="e">
            <v>#N/A</v>
          </cell>
          <cell r="DR235" t="str">
            <v>Pablo Jose Do Faial Freitas</v>
          </cell>
          <cell r="DS235" t="str">
            <v>Arturo Alejandro Urcid Saldaña F-450733</v>
          </cell>
          <cell r="DT235" t="str">
            <v>José Guadalupe López Hernández F-242353</v>
          </cell>
          <cell r="DU235">
            <v>0</v>
          </cell>
          <cell r="DV235" t="str">
            <v>Pablo Jose Do Faial Freitas</v>
          </cell>
          <cell r="DW235" t="str">
            <v>Arturo Alejandro Urcid Saldaña F-450919</v>
          </cell>
          <cell r="DX235" t="str">
            <v>José Guadalupe López Hernández F-242353</v>
          </cell>
          <cell r="DY235" t="str">
            <v>Pablo Jose Do Faial Freitas</v>
          </cell>
          <cell r="DZ235" t="str">
            <v>Arturo Alejandro Urcid Saldaña F-450733</v>
          </cell>
        </row>
        <row r="236">
          <cell r="A236">
            <v>31</v>
          </cell>
          <cell r="B236" t="str">
            <v>--</v>
          </cell>
          <cell r="C236" t="str">
            <v>--</v>
          </cell>
          <cell r="H236" t="str">
            <v>-</v>
          </cell>
          <cell r="S236" t="str">
            <v>-</v>
          </cell>
          <cell r="W236" t="str">
            <v>P</v>
          </cell>
          <cell r="X236">
            <v>0</v>
          </cell>
          <cell r="Y236" t="e">
            <v>#N/A</v>
          </cell>
          <cell r="Z236" t="e">
            <v>#N/A</v>
          </cell>
          <cell r="AB236" t="e">
            <v>#N/A</v>
          </cell>
          <cell r="AC236" t="e">
            <v>#N/A</v>
          </cell>
          <cell r="AD236" t="e">
            <v>#N/A</v>
          </cell>
          <cell r="AE236">
            <v>0</v>
          </cell>
          <cell r="AF236">
            <v>0</v>
          </cell>
          <cell r="AI236">
            <v>0</v>
          </cell>
          <cell r="AL236">
            <v>0</v>
          </cell>
          <cell r="AW236" t="e">
            <v>#N/A</v>
          </cell>
          <cell r="AX236" t="e">
            <v>#N/A</v>
          </cell>
          <cell r="AY236" t="e">
            <v>#N/A</v>
          </cell>
          <cell r="AZ236" t="e">
            <v>#N/A</v>
          </cell>
          <cell r="BY236" t="e">
            <v>#N/A</v>
          </cell>
          <cell r="BZ236" t="e">
            <v>#N/A</v>
          </cell>
          <cell r="CA236" t="e">
            <v>#N/A</v>
          </cell>
          <cell r="CB236" t="e">
            <v>#N/A</v>
          </cell>
          <cell r="CC236" t="e">
            <v>#N/A</v>
          </cell>
          <cell r="CD236" t="e">
            <v>#N/A</v>
          </cell>
          <cell r="CE236" t="e">
            <v>#N/A</v>
          </cell>
          <cell r="CF236" t="e">
            <v>#N/A</v>
          </cell>
          <cell r="CG236" t="e">
            <v>#N/A</v>
          </cell>
          <cell r="CH236" t="e">
            <v>#N/A</v>
          </cell>
          <cell r="CI236" t="e">
            <v>#N/A</v>
          </cell>
          <cell r="CJ236" t="e">
            <v>#N/A</v>
          </cell>
          <cell r="CK236" t="e">
            <v>#N/A</v>
          </cell>
          <cell r="CL236" t="e">
            <v>#N/A</v>
          </cell>
          <cell r="CM236" t="e">
            <v>#N/A</v>
          </cell>
          <cell r="CN236" t="e">
            <v>#N/A</v>
          </cell>
          <cell r="CO236" t="e">
            <v>#N/A</v>
          </cell>
          <cell r="CP236" t="e">
            <v>#N/A</v>
          </cell>
          <cell r="CQ236" t="e">
            <v>#N/A</v>
          </cell>
          <cell r="CR236" t="e">
            <v>#N/A</v>
          </cell>
          <cell r="CS236" t="e">
            <v>#N/A</v>
          </cell>
          <cell r="CT236" t="e">
            <v>#N/A</v>
          </cell>
          <cell r="CU236" t="e">
            <v>#N/A</v>
          </cell>
          <cell r="CV236" t="e">
            <v>#N/A</v>
          </cell>
          <cell r="DR236" t="str">
            <v>Pablo Jose Do Faial Freitas</v>
          </cell>
          <cell r="DS236" t="str">
            <v>Arturo Alejandro Urcid Saldaña F-450733</v>
          </cell>
          <cell r="DT236" t="str">
            <v>José Guadalupe López Hernández F-242353</v>
          </cell>
          <cell r="DU236">
            <v>0</v>
          </cell>
          <cell r="DV236" t="str">
            <v>Pablo Jose Do Faial Freitas</v>
          </cell>
          <cell r="DW236" t="str">
            <v>Arturo Alejandro Urcid Saldaña F-450920</v>
          </cell>
          <cell r="DX236" t="str">
            <v>José Guadalupe López Hernández F-242353</v>
          </cell>
          <cell r="DY236" t="str">
            <v>Pablo Jose Do Faial Freitas</v>
          </cell>
          <cell r="DZ236" t="str">
            <v>Arturo Alejandro Urcid Saldaña F-450733</v>
          </cell>
        </row>
        <row r="237">
          <cell r="A237">
            <v>23</v>
          </cell>
          <cell r="B237" t="str">
            <v>--</v>
          </cell>
          <cell r="C237" t="str">
            <v>--</v>
          </cell>
          <cell r="H237" t="str">
            <v>-</v>
          </cell>
          <cell r="S237" t="str">
            <v>-</v>
          </cell>
          <cell r="W237" t="str">
            <v>P</v>
          </cell>
          <cell r="X237">
            <v>0</v>
          </cell>
          <cell r="Y237" t="e">
            <v>#N/A</v>
          </cell>
          <cell r="Z237" t="e">
            <v>#N/A</v>
          </cell>
          <cell r="AB237" t="e">
            <v>#N/A</v>
          </cell>
          <cell r="AC237" t="e">
            <v>#N/A</v>
          </cell>
          <cell r="AD237" t="e">
            <v>#N/A</v>
          </cell>
          <cell r="AE237">
            <v>0</v>
          </cell>
          <cell r="AF237">
            <v>0</v>
          </cell>
          <cell r="AI237">
            <v>0</v>
          </cell>
          <cell r="AL237">
            <v>0</v>
          </cell>
          <cell r="AW237" t="e">
            <v>#N/A</v>
          </cell>
          <cell r="AX237" t="e">
            <v>#N/A</v>
          </cell>
          <cell r="AY237" t="e">
            <v>#N/A</v>
          </cell>
          <cell r="AZ237" t="e">
            <v>#N/A</v>
          </cell>
          <cell r="BY237" t="e">
            <v>#N/A</v>
          </cell>
          <cell r="BZ237" t="e">
            <v>#N/A</v>
          </cell>
          <cell r="CA237" t="e">
            <v>#N/A</v>
          </cell>
          <cell r="CB237" t="e">
            <v>#N/A</v>
          </cell>
          <cell r="CC237" t="e">
            <v>#N/A</v>
          </cell>
          <cell r="CD237" t="e">
            <v>#N/A</v>
          </cell>
          <cell r="CE237" t="e">
            <v>#N/A</v>
          </cell>
          <cell r="CF237" t="e">
            <v>#N/A</v>
          </cell>
          <cell r="CG237" t="e">
            <v>#N/A</v>
          </cell>
          <cell r="CH237" t="e">
            <v>#N/A</v>
          </cell>
          <cell r="CI237" t="e">
            <v>#N/A</v>
          </cell>
          <cell r="CJ237" t="e">
            <v>#N/A</v>
          </cell>
          <cell r="CK237" t="e">
            <v>#N/A</v>
          </cell>
          <cell r="CL237" t="e">
            <v>#N/A</v>
          </cell>
          <cell r="CM237" t="e">
            <v>#N/A</v>
          </cell>
          <cell r="CN237" t="e">
            <v>#N/A</v>
          </cell>
          <cell r="CO237" t="e">
            <v>#N/A</v>
          </cell>
          <cell r="CP237" t="e">
            <v>#N/A</v>
          </cell>
          <cell r="CQ237" t="e">
            <v>#N/A</v>
          </cell>
          <cell r="CR237" t="e">
            <v>#N/A</v>
          </cell>
          <cell r="CS237" t="e">
            <v>#N/A</v>
          </cell>
          <cell r="CT237" t="e">
            <v>#N/A</v>
          </cell>
          <cell r="CU237" t="e">
            <v>#N/A</v>
          </cell>
          <cell r="CV237" t="e">
            <v>#N/A</v>
          </cell>
          <cell r="DR237" t="str">
            <v>Pablo Jose Do Faial Freitas</v>
          </cell>
          <cell r="DS237" t="str">
            <v>Arturo Alejandro Urcid Saldaña F-450733</v>
          </cell>
          <cell r="DT237" t="str">
            <v>José Guadalupe López Hernández F-242353</v>
          </cell>
          <cell r="DU237">
            <v>0</v>
          </cell>
          <cell r="DV237" t="str">
            <v>Pablo Jose Do Faial Freitas</v>
          </cell>
          <cell r="DW237" t="str">
            <v>Arturo Alejandro Urcid Saldaña F-450921</v>
          </cell>
          <cell r="DX237" t="str">
            <v>José Guadalupe López Hernández F-242353</v>
          </cell>
          <cell r="DY237" t="str">
            <v>Pablo Jose Do Faial Freitas</v>
          </cell>
          <cell r="DZ237" t="str">
            <v>Arturo Alejandro Urcid Saldaña F-450733</v>
          </cell>
        </row>
        <row r="238">
          <cell r="A238">
            <v>24</v>
          </cell>
          <cell r="B238" t="str">
            <v>--</v>
          </cell>
          <cell r="C238" t="str">
            <v>--</v>
          </cell>
          <cell r="H238" t="str">
            <v>-</v>
          </cell>
          <cell r="S238" t="str">
            <v>-</v>
          </cell>
          <cell r="W238" t="str">
            <v>P</v>
          </cell>
          <cell r="X238">
            <v>0</v>
          </cell>
          <cell r="Y238" t="e">
            <v>#N/A</v>
          </cell>
          <cell r="Z238" t="e">
            <v>#N/A</v>
          </cell>
          <cell r="AB238" t="e">
            <v>#N/A</v>
          </cell>
          <cell r="AC238" t="e">
            <v>#N/A</v>
          </cell>
          <cell r="AD238" t="e">
            <v>#N/A</v>
          </cell>
          <cell r="AE238">
            <v>0</v>
          </cell>
          <cell r="AF238">
            <v>0</v>
          </cell>
          <cell r="AI238">
            <v>0</v>
          </cell>
          <cell r="AL238">
            <v>0</v>
          </cell>
          <cell r="AW238" t="e">
            <v>#N/A</v>
          </cell>
          <cell r="AX238" t="e">
            <v>#N/A</v>
          </cell>
          <cell r="AY238" t="e">
            <v>#N/A</v>
          </cell>
          <cell r="AZ238" t="e">
            <v>#N/A</v>
          </cell>
          <cell r="BY238" t="e">
            <v>#N/A</v>
          </cell>
          <cell r="BZ238" t="e">
            <v>#N/A</v>
          </cell>
          <cell r="CA238" t="e">
            <v>#N/A</v>
          </cell>
          <cell r="CB238" t="e">
            <v>#N/A</v>
          </cell>
          <cell r="CC238" t="e">
            <v>#N/A</v>
          </cell>
          <cell r="CD238" t="e">
            <v>#N/A</v>
          </cell>
          <cell r="CE238" t="e">
            <v>#N/A</v>
          </cell>
          <cell r="CF238" t="e">
            <v>#N/A</v>
          </cell>
          <cell r="CG238" t="e">
            <v>#N/A</v>
          </cell>
          <cell r="CH238" t="e">
            <v>#N/A</v>
          </cell>
          <cell r="CI238" t="e">
            <v>#N/A</v>
          </cell>
          <cell r="CJ238" t="e">
            <v>#N/A</v>
          </cell>
          <cell r="CK238" t="e">
            <v>#N/A</v>
          </cell>
          <cell r="CL238" t="e">
            <v>#N/A</v>
          </cell>
          <cell r="CM238" t="e">
            <v>#N/A</v>
          </cell>
          <cell r="CN238" t="e">
            <v>#N/A</v>
          </cell>
          <cell r="CO238" t="e">
            <v>#N/A</v>
          </cell>
          <cell r="CP238" t="e">
            <v>#N/A</v>
          </cell>
          <cell r="CQ238" t="e">
            <v>#N/A</v>
          </cell>
          <cell r="CR238" t="e">
            <v>#N/A</v>
          </cell>
          <cell r="CS238" t="e">
            <v>#N/A</v>
          </cell>
          <cell r="CT238" t="e">
            <v>#N/A</v>
          </cell>
          <cell r="CU238" t="e">
            <v>#N/A</v>
          </cell>
          <cell r="CV238" t="e">
            <v>#N/A</v>
          </cell>
          <cell r="DR238" t="str">
            <v>Pablo Jose Do Faial Freitas</v>
          </cell>
          <cell r="DS238" t="str">
            <v>Arturo Alejandro Urcid Saldaña F-450733</v>
          </cell>
          <cell r="DT238" t="str">
            <v>José Guadalupe López Hernández F-242353</v>
          </cell>
          <cell r="DU238">
            <v>0</v>
          </cell>
          <cell r="DV238" t="str">
            <v>Pablo Jose Do Faial Freitas</v>
          </cell>
          <cell r="DW238" t="str">
            <v>Arturo Alejandro Urcid Saldaña F-450922</v>
          </cell>
          <cell r="DX238" t="str">
            <v>José Guadalupe López Hernández F-242353</v>
          </cell>
          <cell r="DY238" t="str">
            <v>Pablo Jose Do Faial Freitas</v>
          </cell>
          <cell r="DZ238" t="str">
            <v>Arturo Alejandro Urcid Saldaña F-450733</v>
          </cell>
        </row>
        <row r="239">
          <cell r="A239">
            <v>25</v>
          </cell>
          <cell r="B239" t="str">
            <v>--</v>
          </cell>
          <cell r="C239" t="str">
            <v>--</v>
          </cell>
          <cell r="H239" t="str">
            <v>-</v>
          </cell>
          <cell r="S239" t="str">
            <v>-</v>
          </cell>
          <cell r="W239" t="str">
            <v>P</v>
          </cell>
          <cell r="X239">
            <v>0</v>
          </cell>
          <cell r="Y239" t="e">
            <v>#N/A</v>
          </cell>
          <cell r="Z239" t="e">
            <v>#N/A</v>
          </cell>
          <cell r="AB239" t="e">
            <v>#N/A</v>
          </cell>
          <cell r="AC239" t="e">
            <v>#N/A</v>
          </cell>
          <cell r="AD239" t="e">
            <v>#N/A</v>
          </cell>
          <cell r="AE239">
            <v>0</v>
          </cell>
          <cell r="AF239">
            <v>0</v>
          </cell>
          <cell r="AI239">
            <v>0</v>
          </cell>
          <cell r="AL239">
            <v>0</v>
          </cell>
          <cell r="AW239" t="e">
            <v>#N/A</v>
          </cell>
          <cell r="AX239" t="e">
            <v>#N/A</v>
          </cell>
          <cell r="AY239" t="e">
            <v>#N/A</v>
          </cell>
          <cell r="AZ239" t="e">
            <v>#N/A</v>
          </cell>
          <cell r="BY239" t="e">
            <v>#N/A</v>
          </cell>
          <cell r="BZ239" t="e">
            <v>#N/A</v>
          </cell>
          <cell r="CA239" t="e">
            <v>#N/A</v>
          </cell>
          <cell r="CB239" t="e">
            <v>#N/A</v>
          </cell>
          <cell r="CC239" t="e">
            <v>#N/A</v>
          </cell>
          <cell r="CD239" t="e">
            <v>#N/A</v>
          </cell>
          <cell r="CE239" t="e">
            <v>#N/A</v>
          </cell>
          <cell r="CF239" t="e">
            <v>#N/A</v>
          </cell>
          <cell r="CG239" t="e">
            <v>#N/A</v>
          </cell>
          <cell r="CH239" t="e">
            <v>#N/A</v>
          </cell>
          <cell r="CI239" t="e">
            <v>#N/A</v>
          </cell>
          <cell r="CJ239" t="e">
            <v>#N/A</v>
          </cell>
          <cell r="CK239" t="e">
            <v>#N/A</v>
          </cell>
          <cell r="CL239" t="e">
            <v>#N/A</v>
          </cell>
          <cell r="CM239" t="e">
            <v>#N/A</v>
          </cell>
          <cell r="CN239" t="e">
            <v>#N/A</v>
          </cell>
          <cell r="CO239" t="e">
            <v>#N/A</v>
          </cell>
          <cell r="CP239" t="e">
            <v>#N/A</v>
          </cell>
          <cell r="CQ239" t="e">
            <v>#N/A</v>
          </cell>
          <cell r="CR239" t="e">
            <v>#N/A</v>
          </cell>
          <cell r="CS239" t="e">
            <v>#N/A</v>
          </cell>
          <cell r="CT239" t="e">
            <v>#N/A</v>
          </cell>
          <cell r="CU239" t="e">
            <v>#N/A</v>
          </cell>
          <cell r="CV239" t="e">
            <v>#N/A</v>
          </cell>
          <cell r="DR239" t="str">
            <v>Pablo Jose Do Faial Freitas</v>
          </cell>
          <cell r="DS239" t="str">
            <v>Arturo Alejandro Urcid Saldaña F-450733</v>
          </cell>
          <cell r="DT239" t="str">
            <v>José Guadalupe López Hernández F-242353</v>
          </cell>
          <cell r="DU239">
            <v>0</v>
          </cell>
          <cell r="DV239" t="str">
            <v>Pablo Jose Do Faial Freitas</v>
          </cell>
          <cell r="DW239" t="str">
            <v>Arturo Alejandro Urcid Saldaña F-450923</v>
          </cell>
          <cell r="DX239" t="str">
            <v>José Guadalupe López Hernández F-242353</v>
          </cell>
          <cell r="DY239" t="str">
            <v>Pablo Jose Do Faial Freitas</v>
          </cell>
          <cell r="DZ239" t="str">
            <v>Arturo Alejandro Urcid Saldaña F-450733</v>
          </cell>
        </row>
        <row r="240">
          <cell r="A240">
            <v>26</v>
          </cell>
          <cell r="B240" t="str">
            <v>--</v>
          </cell>
          <cell r="C240" t="str">
            <v>--</v>
          </cell>
          <cell r="H240" t="str">
            <v>-</v>
          </cell>
          <cell r="S240" t="str">
            <v>-</v>
          </cell>
          <cell r="W240" t="str">
            <v>P</v>
          </cell>
          <cell r="X240">
            <v>0</v>
          </cell>
          <cell r="Y240" t="e">
            <v>#N/A</v>
          </cell>
          <cell r="Z240" t="e">
            <v>#N/A</v>
          </cell>
          <cell r="AB240" t="e">
            <v>#N/A</v>
          </cell>
          <cell r="AC240" t="e">
            <v>#N/A</v>
          </cell>
          <cell r="AD240" t="e">
            <v>#N/A</v>
          </cell>
          <cell r="AE240">
            <v>0</v>
          </cell>
          <cell r="AF240">
            <v>0</v>
          </cell>
          <cell r="AI240">
            <v>0</v>
          </cell>
          <cell r="AL240">
            <v>0</v>
          </cell>
          <cell r="AW240" t="e">
            <v>#N/A</v>
          </cell>
          <cell r="AX240" t="e">
            <v>#N/A</v>
          </cell>
          <cell r="AY240" t="e">
            <v>#N/A</v>
          </cell>
          <cell r="AZ240" t="e">
            <v>#N/A</v>
          </cell>
          <cell r="BY240" t="e">
            <v>#N/A</v>
          </cell>
          <cell r="BZ240" t="e">
            <v>#N/A</v>
          </cell>
          <cell r="CA240" t="e">
            <v>#N/A</v>
          </cell>
          <cell r="CB240" t="e">
            <v>#N/A</v>
          </cell>
          <cell r="CC240" t="e">
            <v>#N/A</v>
          </cell>
          <cell r="CD240" t="e">
            <v>#N/A</v>
          </cell>
          <cell r="CE240" t="e">
            <v>#N/A</v>
          </cell>
          <cell r="CF240" t="e">
            <v>#N/A</v>
          </cell>
          <cell r="CG240" t="e">
            <v>#N/A</v>
          </cell>
          <cell r="CH240" t="e">
            <v>#N/A</v>
          </cell>
          <cell r="CI240" t="e">
            <v>#N/A</v>
          </cell>
          <cell r="CJ240" t="e">
            <v>#N/A</v>
          </cell>
          <cell r="CK240" t="e">
            <v>#N/A</v>
          </cell>
          <cell r="CL240" t="e">
            <v>#N/A</v>
          </cell>
          <cell r="CM240" t="e">
            <v>#N/A</v>
          </cell>
          <cell r="CN240" t="e">
            <v>#N/A</v>
          </cell>
          <cell r="CO240" t="e">
            <v>#N/A</v>
          </cell>
          <cell r="CP240" t="e">
            <v>#N/A</v>
          </cell>
          <cell r="CQ240" t="e">
            <v>#N/A</v>
          </cell>
          <cell r="CR240" t="e">
            <v>#N/A</v>
          </cell>
          <cell r="CS240" t="e">
            <v>#N/A</v>
          </cell>
          <cell r="CT240" t="e">
            <v>#N/A</v>
          </cell>
          <cell r="CU240" t="e">
            <v>#N/A</v>
          </cell>
          <cell r="CV240" t="e">
            <v>#N/A</v>
          </cell>
          <cell r="DR240" t="str">
            <v>Pablo Jose Do Faial Freitas</v>
          </cell>
          <cell r="DS240" t="str">
            <v>Arturo Alejandro Urcid Saldaña F-450733</v>
          </cell>
          <cell r="DT240" t="str">
            <v>José Guadalupe López Hernández F-242353</v>
          </cell>
          <cell r="DU240">
            <v>0</v>
          </cell>
          <cell r="DV240" t="str">
            <v>Pablo Jose Do Faial Freitas</v>
          </cell>
          <cell r="DW240" t="str">
            <v>Arturo Alejandro Urcid Saldaña F-450924</v>
          </cell>
          <cell r="DX240" t="str">
            <v>José Guadalupe López Hernández F-242353</v>
          </cell>
          <cell r="DY240" t="str">
            <v>Pablo Jose Do Faial Freitas</v>
          </cell>
          <cell r="DZ240" t="str">
            <v>Arturo Alejandro Urcid Saldaña F-450733</v>
          </cell>
        </row>
        <row r="241">
          <cell r="A241">
            <v>27</v>
          </cell>
          <cell r="B241" t="str">
            <v>--</v>
          </cell>
          <cell r="C241" t="str">
            <v>--</v>
          </cell>
          <cell r="H241" t="str">
            <v>-</v>
          </cell>
          <cell r="S241" t="str">
            <v>-</v>
          </cell>
          <cell r="W241" t="str">
            <v>P</v>
          </cell>
          <cell r="X241">
            <v>0</v>
          </cell>
          <cell r="Y241" t="e">
            <v>#N/A</v>
          </cell>
          <cell r="Z241" t="e">
            <v>#N/A</v>
          </cell>
          <cell r="AB241" t="e">
            <v>#N/A</v>
          </cell>
          <cell r="AC241" t="e">
            <v>#N/A</v>
          </cell>
          <cell r="AD241" t="e">
            <v>#N/A</v>
          </cell>
          <cell r="AE241">
            <v>0</v>
          </cell>
          <cell r="AF241">
            <v>0</v>
          </cell>
          <cell r="AI241">
            <v>0</v>
          </cell>
          <cell r="AL241">
            <v>0</v>
          </cell>
          <cell r="AW241" t="e">
            <v>#N/A</v>
          </cell>
          <cell r="AX241" t="e">
            <v>#N/A</v>
          </cell>
          <cell r="AY241" t="e">
            <v>#N/A</v>
          </cell>
          <cell r="AZ241" t="e">
            <v>#N/A</v>
          </cell>
          <cell r="BY241" t="e">
            <v>#N/A</v>
          </cell>
          <cell r="BZ241" t="e">
            <v>#N/A</v>
          </cell>
          <cell r="CA241" t="e">
            <v>#N/A</v>
          </cell>
          <cell r="CB241" t="e">
            <v>#N/A</v>
          </cell>
          <cell r="CC241" t="e">
            <v>#N/A</v>
          </cell>
          <cell r="CD241" t="e">
            <v>#N/A</v>
          </cell>
          <cell r="CE241" t="e">
            <v>#N/A</v>
          </cell>
          <cell r="CF241" t="e">
            <v>#N/A</v>
          </cell>
          <cell r="CG241" t="e">
            <v>#N/A</v>
          </cell>
          <cell r="CH241" t="e">
            <v>#N/A</v>
          </cell>
          <cell r="CI241" t="e">
            <v>#N/A</v>
          </cell>
          <cell r="CJ241" t="e">
            <v>#N/A</v>
          </cell>
          <cell r="CK241" t="e">
            <v>#N/A</v>
          </cell>
          <cell r="CL241" t="e">
            <v>#N/A</v>
          </cell>
          <cell r="CM241" t="e">
            <v>#N/A</v>
          </cell>
          <cell r="CN241" t="e">
            <v>#N/A</v>
          </cell>
          <cell r="CO241" t="e">
            <v>#N/A</v>
          </cell>
          <cell r="CP241" t="e">
            <v>#N/A</v>
          </cell>
          <cell r="CQ241" t="e">
            <v>#N/A</v>
          </cell>
          <cell r="CR241" t="e">
            <v>#N/A</v>
          </cell>
          <cell r="CS241" t="e">
            <v>#N/A</v>
          </cell>
          <cell r="CT241" t="e">
            <v>#N/A</v>
          </cell>
          <cell r="CU241" t="e">
            <v>#N/A</v>
          </cell>
          <cell r="CV241" t="e">
            <v>#N/A</v>
          </cell>
          <cell r="DR241" t="str">
            <v>Pablo Jose Do Faial Freitas</v>
          </cell>
          <cell r="DS241" t="str">
            <v>Arturo Alejandro Urcid Saldaña F-450733</v>
          </cell>
          <cell r="DT241" t="str">
            <v>José Guadalupe López Hernández F-242353</v>
          </cell>
          <cell r="DU241">
            <v>0</v>
          </cell>
          <cell r="DV241" t="str">
            <v>Pablo Jose Do Faial Freitas</v>
          </cell>
          <cell r="DW241" t="str">
            <v>Arturo Alejandro Urcid Saldaña F-450925</v>
          </cell>
          <cell r="DX241" t="str">
            <v>José Guadalupe López Hernández F-242353</v>
          </cell>
          <cell r="DY241" t="str">
            <v>Pablo Jose Do Faial Freitas</v>
          </cell>
          <cell r="DZ241" t="str">
            <v>Arturo Alejandro Urcid Saldaña F-450733</v>
          </cell>
        </row>
        <row r="242">
          <cell r="A242">
            <v>28</v>
          </cell>
          <cell r="B242" t="str">
            <v>--</v>
          </cell>
          <cell r="C242" t="str">
            <v>--</v>
          </cell>
          <cell r="H242" t="str">
            <v>-</v>
          </cell>
          <cell r="S242" t="str">
            <v>-</v>
          </cell>
          <cell r="W242" t="str">
            <v>P</v>
          </cell>
          <cell r="X242">
            <v>0</v>
          </cell>
          <cell r="Y242" t="e">
            <v>#N/A</v>
          </cell>
          <cell r="Z242" t="e">
            <v>#N/A</v>
          </cell>
          <cell r="AB242" t="e">
            <v>#N/A</v>
          </cell>
          <cell r="AC242" t="e">
            <v>#N/A</v>
          </cell>
          <cell r="AD242" t="e">
            <v>#N/A</v>
          </cell>
          <cell r="AE242">
            <v>0</v>
          </cell>
          <cell r="AF242">
            <v>0</v>
          </cell>
          <cell r="AI242">
            <v>0</v>
          </cell>
          <cell r="AL242">
            <v>0</v>
          </cell>
          <cell r="AW242" t="e">
            <v>#N/A</v>
          </cell>
          <cell r="AX242" t="e">
            <v>#N/A</v>
          </cell>
          <cell r="AY242" t="e">
            <v>#N/A</v>
          </cell>
          <cell r="AZ242" t="e">
            <v>#N/A</v>
          </cell>
          <cell r="BY242" t="e">
            <v>#N/A</v>
          </cell>
          <cell r="BZ242" t="e">
            <v>#N/A</v>
          </cell>
          <cell r="CA242" t="e">
            <v>#N/A</v>
          </cell>
          <cell r="CB242" t="e">
            <v>#N/A</v>
          </cell>
          <cell r="CC242" t="e">
            <v>#N/A</v>
          </cell>
          <cell r="CD242" t="e">
            <v>#N/A</v>
          </cell>
          <cell r="CE242" t="e">
            <v>#N/A</v>
          </cell>
          <cell r="CF242" t="e">
            <v>#N/A</v>
          </cell>
          <cell r="CG242" t="e">
            <v>#N/A</v>
          </cell>
          <cell r="CH242" t="e">
            <v>#N/A</v>
          </cell>
          <cell r="CI242" t="e">
            <v>#N/A</v>
          </cell>
          <cell r="CJ242" t="e">
            <v>#N/A</v>
          </cell>
          <cell r="CK242" t="e">
            <v>#N/A</v>
          </cell>
          <cell r="CL242" t="e">
            <v>#N/A</v>
          </cell>
          <cell r="CM242" t="e">
            <v>#N/A</v>
          </cell>
          <cell r="CN242" t="e">
            <v>#N/A</v>
          </cell>
          <cell r="CO242" t="e">
            <v>#N/A</v>
          </cell>
          <cell r="CP242" t="e">
            <v>#N/A</v>
          </cell>
          <cell r="CQ242" t="e">
            <v>#N/A</v>
          </cell>
          <cell r="CR242" t="e">
            <v>#N/A</v>
          </cell>
          <cell r="CS242" t="e">
            <v>#N/A</v>
          </cell>
          <cell r="CT242" t="e">
            <v>#N/A</v>
          </cell>
          <cell r="CU242" t="e">
            <v>#N/A</v>
          </cell>
          <cell r="CV242" t="e">
            <v>#N/A</v>
          </cell>
          <cell r="DR242" t="str">
            <v>Pablo Jose Do Faial Freitas</v>
          </cell>
          <cell r="DS242" t="str">
            <v>Arturo Alejandro Urcid Saldaña F-450733</v>
          </cell>
          <cell r="DT242" t="str">
            <v>José Guadalupe López Hernández F-242353</v>
          </cell>
          <cell r="DU242">
            <v>0</v>
          </cell>
          <cell r="DV242" t="str">
            <v>Pablo Jose Do Faial Freitas</v>
          </cell>
          <cell r="DW242" t="str">
            <v>Arturo Alejandro Urcid Saldaña F-450926</v>
          </cell>
          <cell r="DX242" t="str">
            <v>José Guadalupe López Hernández F-242353</v>
          </cell>
          <cell r="DY242" t="str">
            <v>Pablo Jose Do Faial Freitas</v>
          </cell>
          <cell r="DZ242" t="str">
            <v>Arturo Alejandro Urcid Saldaña F-450733</v>
          </cell>
        </row>
        <row r="243">
          <cell r="A243">
            <v>29</v>
          </cell>
          <cell r="B243" t="str">
            <v>--</v>
          </cell>
          <cell r="C243" t="str">
            <v>--</v>
          </cell>
          <cell r="H243" t="str">
            <v>-</v>
          </cell>
          <cell r="S243" t="str">
            <v>-</v>
          </cell>
          <cell r="W243" t="str">
            <v>P</v>
          </cell>
          <cell r="X243">
            <v>0</v>
          </cell>
          <cell r="Y243" t="e">
            <v>#N/A</v>
          </cell>
          <cell r="Z243" t="e">
            <v>#N/A</v>
          </cell>
          <cell r="AB243" t="e">
            <v>#N/A</v>
          </cell>
          <cell r="AC243" t="e">
            <v>#N/A</v>
          </cell>
          <cell r="AD243" t="e">
            <v>#N/A</v>
          </cell>
          <cell r="AE243">
            <v>0</v>
          </cell>
          <cell r="AF243">
            <v>0</v>
          </cell>
          <cell r="AI243">
            <v>0</v>
          </cell>
          <cell r="AL243">
            <v>0</v>
          </cell>
          <cell r="AW243" t="e">
            <v>#N/A</v>
          </cell>
          <cell r="AX243" t="e">
            <v>#N/A</v>
          </cell>
          <cell r="AY243" t="e">
            <v>#N/A</v>
          </cell>
          <cell r="AZ243" t="e">
            <v>#N/A</v>
          </cell>
          <cell r="BY243" t="e">
            <v>#N/A</v>
          </cell>
          <cell r="BZ243" t="e">
            <v>#N/A</v>
          </cell>
          <cell r="CA243" t="e">
            <v>#N/A</v>
          </cell>
          <cell r="CB243" t="e">
            <v>#N/A</v>
          </cell>
          <cell r="CC243" t="e">
            <v>#N/A</v>
          </cell>
          <cell r="CD243" t="e">
            <v>#N/A</v>
          </cell>
          <cell r="CE243" t="e">
            <v>#N/A</v>
          </cell>
          <cell r="CF243" t="e">
            <v>#N/A</v>
          </cell>
          <cell r="CG243" t="e">
            <v>#N/A</v>
          </cell>
          <cell r="CH243" t="e">
            <v>#N/A</v>
          </cell>
          <cell r="CI243" t="e">
            <v>#N/A</v>
          </cell>
          <cell r="CJ243" t="e">
            <v>#N/A</v>
          </cell>
          <cell r="CK243" t="e">
            <v>#N/A</v>
          </cell>
          <cell r="CL243" t="e">
            <v>#N/A</v>
          </cell>
          <cell r="CM243" t="e">
            <v>#N/A</v>
          </cell>
          <cell r="CN243" t="e">
            <v>#N/A</v>
          </cell>
          <cell r="CO243" t="e">
            <v>#N/A</v>
          </cell>
          <cell r="CP243" t="e">
            <v>#N/A</v>
          </cell>
          <cell r="CQ243" t="e">
            <v>#N/A</v>
          </cell>
          <cell r="CR243" t="e">
            <v>#N/A</v>
          </cell>
          <cell r="CS243" t="e">
            <v>#N/A</v>
          </cell>
          <cell r="CT243" t="e">
            <v>#N/A</v>
          </cell>
          <cell r="CU243" t="e">
            <v>#N/A</v>
          </cell>
          <cell r="CV243" t="e">
            <v>#N/A</v>
          </cell>
          <cell r="DR243" t="str">
            <v>Pablo Jose Do Faial Freitas</v>
          </cell>
          <cell r="DS243" t="str">
            <v>Arturo Alejandro Urcid Saldaña F-450733</v>
          </cell>
          <cell r="DT243" t="str">
            <v>José Guadalupe López Hernández F-242353</v>
          </cell>
          <cell r="DU243">
            <v>0</v>
          </cell>
          <cell r="DV243" t="str">
            <v>Pablo Jose Do Faial Freitas</v>
          </cell>
          <cell r="DW243" t="str">
            <v>Arturo Alejandro Urcid Saldaña F-450927</v>
          </cell>
          <cell r="DX243" t="str">
            <v>José Guadalupe López Hernández F-242353</v>
          </cell>
          <cell r="DY243" t="str">
            <v>Pablo Jose Do Faial Freitas</v>
          </cell>
          <cell r="DZ243" t="str">
            <v>Arturo Alejandro Urcid Saldaña F-450733</v>
          </cell>
        </row>
        <row r="244">
          <cell r="A244">
            <v>30</v>
          </cell>
          <cell r="B244" t="str">
            <v>--</v>
          </cell>
          <cell r="C244" t="str">
            <v>--</v>
          </cell>
          <cell r="H244" t="str">
            <v>-</v>
          </cell>
          <cell r="S244" t="str">
            <v>-</v>
          </cell>
          <cell r="W244" t="str">
            <v>P</v>
          </cell>
          <cell r="X244">
            <v>0</v>
          </cell>
          <cell r="Y244" t="e">
            <v>#N/A</v>
          </cell>
          <cell r="Z244" t="e">
            <v>#N/A</v>
          </cell>
          <cell r="AB244" t="e">
            <v>#N/A</v>
          </cell>
          <cell r="AC244" t="e">
            <v>#N/A</v>
          </cell>
          <cell r="AD244" t="e">
            <v>#N/A</v>
          </cell>
          <cell r="AE244">
            <v>0</v>
          </cell>
          <cell r="AF244">
            <v>0</v>
          </cell>
          <cell r="AI244">
            <v>0</v>
          </cell>
          <cell r="AL244">
            <v>0</v>
          </cell>
          <cell r="AW244" t="e">
            <v>#N/A</v>
          </cell>
          <cell r="AX244" t="e">
            <v>#N/A</v>
          </cell>
          <cell r="AY244" t="e">
            <v>#N/A</v>
          </cell>
          <cell r="AZ244" t="e">
            <v>#N/A</v>
          </cell>
          <cell r="BY244" t="e">
            <v>#N/A</v>
          </cell>
          <cell r="BZ244" t="e">
            <v>#N/A</v>
          </cell>
          <cell r="CA244" t="e">
            <v>#N/A</v>
          </cell>
          <cell r="CB244" t="e">
            <v>#N/A</v>
          </cell>
          <cell r="CC244" t="e">
            <v>#N/A</v>
          </cell>
          <cell r="CD244" t="e">
            <v>#N/A</v>
          </cell>
          <cell r="CE244" t="e">
            <v>#N/A</v>
          </cell>
          <cell r="CF244" t="e">
            <v>#N/A</v>
          </cell>
          <cell r="CG244" t="e">
            <v>#N/A</v>
          </cell>
          <cell r="CH244" t="e">
            <v>#N/A</v>
          </cell>
          <cell r="CI244" t="e">
            <v>#N/A</v>
          </cell>
          <cell r="CJ244" t="e">
            <v>#N/A</v>
          </cell>
          <cell r="CK244" t="e">
            <v>#N/A</v>
          </cell>
          <cell r="CL244" t="e">
            <v>#N/A</v>
          </cell>
          <cell r="CM244" t="e">
            <v>#N/A</v>
          </cell>
          <cell r="CN244" t="e">
            <v>#N/A</v>
          </cell>
          <cell r="CO244" t="e">
            <v>#N/A</v>
          </cell>
          <cell r="CP244" t="e">
            <v>#N/A</v>
          </cell>
          <cell r="CQ244" t="e">
            <v>#N/A</v>
          </cell>
          <cell r="CR244" t="e">
            <v>#N/A</v>
          </cell>
          <cell r="CS244" t="e">
            <v>#N/A</v>
          </cell>
          <cell r="CT244" t="e">
            <v>#N/A</v>
          </cell>
          <cell r="CU244" t="e">
            <v>#N/A</v>
          </cell>
          <cell r="CV244" t="e">
            <v>#N/A</v>
          </cell>
          <cell r="DR244" t="str">
            <v>Pablo Jose Do Faial Freitas</v>
          </cell>
          <cell r="DS244" t="str">
            <v>Arturo Alejandro Urcid Saldaña F-450733</v>
          </cell>
          <cell r="DT244" t="str">
            <v>José Guadalupe López Hernández F-242353</v>
          </cell>
          <cell r="DU244">
            <v>0</v>
          </cell>
          <cell r="DV244" t="str">
            <v>Pablo Jose Do Faial Freitas</v>
          </cell>
          <cell r="DW244" t="str">
            <v>Arturo Alejandro Urcid Saldaña F-450928</v>
          </cell>
          <cell r="DX244" t="str">
            <v>José Guadalupe López Hernández F-242353</v>
          </cell>
          <cell r="DY244" t="str">
            <v>Pablo Jose Do Faial Freitas</v>
          </cell>
          <cell r="DZ244" t="str">
            <v>Arturo Alejandro Urcid Saldaña F-450733</v>
          </cell>
        </row>
        <row r="245">
          <cell r="A245">
            <v>31</v>
          </cell>
          <cell r="B245" t="str">
            <v>--</v>
          </cell>
          <cell r="C245" t="str">
            <v>--</v>
          </cell>
          <cell r="H245" t="str">
            <v>-</v>
          </cell>
          <cell r="S245" t="str">
            <v>-</v>
          </cell>
          <cell r="W245" t="str">
            <v>P</v>
          </cell>
          <cell r="X245">
            <v>0</v>
          </cell>
          <cell r="Y245" t="e">
            <v>#N/A</v>
          </cell>
          <cell r="Z245" t="e">
            <v>#N/A</v>
          </cell>
          <cell r="AB245" t="e">
            <v>#N/A</v>
          </cell>
          <cell r="AC245" t="e">
            <v>#N/A</v>
          </cell>
          <cell r="AD245" t="e">
            <v>#N/A</v>
          </cell>
          <cell r="AE245">
            <v>0</v>
          </cell>
          <cell r="AF245">
            <v>0</v>
          </cell>
          <cell r="AI245">
            <v>0</v>
          </cell>
          <cell r="AL245">
            <v>0</v>
          </cell>
          <cell r="AW245" t="e">
            <v>#N/A</v>
          </cell>
          <cell r="AX245" t="e">
            <v>#N/A</v>
          </cell>
          <cell r="AY245" t="e">
            <v>#N/A</v>
          </cell>
          <cell r="AZ245" t="e">
            <v>#N/A</v>
          </cell>
          <cell r="BY245" t="e">
            <v>#N/A</v>
          </cell>
          <cell r="BZ245" t="e">
            <v>#N/A</v>
          </cell>
          <cell r="CA245" t="e">
            <v>#N/A</v>
          </cell>
          <cell r="CB245" t="e">
            <v>#N/A</v>
          </cell>
          <cell r="CC245" t="e">
            <v>#N/A</v>
          </cell>
          <cell r="CD245" t="e">
            <v>#N/A</v>
          </cell>
          <cell r="CE245" t="e">
            <v>#N/A</v>
          </cell>
          <cell r="CF245" t="e">
            <v>#N/A</v>
          </cell>
          <cell r="CG245" t="e">
            <v>#N/A</v>
          </cell>
          <cell r="CH245" t="e">
            <v>#N/A</v>
          </cell>
          <cell r="CI245" t="e">
            <v>#N/A</v>
          </cell>
          <cell r="CJ245" t="e">
            <v>#N/A</v>
          </cell>
          <cell r="CK245" t="e">
            <v>#N/A</v>
          </cell>
          <cell r="CL245" t="e">
            <v>#N/A</v>
          </cell>
          <cell r="CM245" t="e">
            <v>#N/A</v>
          </cell>
          <cell r="CN245" t="e">
            <v>#N/A</v>
          </cell>
          <cell r="CO245" t="e">
            <v>#N/A</v>
          </cell>
          <cell r="CP245" t="e">
            <v>#N/A</v>
          </cell>
          <cell r="CQ245" t="e">
            <v>#N/A</v>
          </cell>
          <cell r="CR245" t="e">
            <v>#N/A</v>
          </cell>
          <cell r="CS245" t="e">
            <v>#N/A</v>
          </cell>
          <cell r="CT245" t="e">
            <v>#N/A</v>
          </cell>
          <cell r="CU245" t="e">
            <v>#N/A</v>
          </cell>
          <cell r="CV245" t="e">
            <v>#N/A</v>
          </cell>
          <cell r="DR245" t="str">
            <v>Pablo Jose Do Faial Freitas</v>
          </cell>
          <cell r="DS245" t="str">
            <v>Arturo Alejandro Urcid Saldaña F-450733</v>
          </cell>
          <cell r="DT245" t="str">
            <v>José Guadalupe López Hernández F-242353</v>
          </cell>
          <cell r="DU245">
            <v>0</v>
          </cell>
          <cell r="DV245" t="str">
            <v>Pablo Jose Do Faial Freitas</v>
          </cell>
          <cell r="DW245" t="str">
            <v>Arturo Alejandro Urcid Saldaña F-450929</v>
          </cell>
          <cell r="DX245" t="str">
            <v>José Guadalupe López Hernández F-242353</v>
          </cell>
          <cell r="DY245" t="str">
            <v>Pablo Jose Do Faial Freitas</v>
          </cell>
          <cell r="DZ245" t="str">
            <v>Arturo Alejandro Urcid Saldaña F-450733</v>
          </cell>
        </row>
        <row r="246">
          <cell r="A246">
            <v>32</v>
          </cell>
          <cell r="B246" t="str">
            <v>--</v>
          </cell>
          <cell r="C246" t="str">
            <v>--</v>
          </cell>
          <cell r="H246" t="str">
            <v>-</v>
          </cell>
          <cell r="S246" t="str">
            <v>-</v>
          </cell>
          <cell r="W246" t="str">
            <v>P</v>
          </cell>
          <cell r="X246">
            <v>0</v>
          </cell>
          <cell r="Y246" t="e">
            <v>#N/A</v>
          </cell>
          <cell r="Z246" t="e">
            <v>#N/A</v>
          </cell>
          <cell r="AB246" t="e">
            <v>#N/A</v>
          </cell>
          <cell r="AC246" t="e">
            <v>#N/A</v>
          </cell>
          <cell r="AD246" t="e">
            <v>#N/A</v>
          </cell>
          <cell r="AE246">
            <v>0</v>
          </cell>
          <cell r="AF246">
            <v>0</v>
          </cell>
          <cell r="AI246">
            <v>0</v>
          </cell>
          <cell r="AL246">
            <v>0</v>
          </cell>
          <cell r="AW246" t="e">
            <v>#N/A</v>
          </cell>
          <cell r="AX246" t="e">
            <v>#N/A</v>
          </cell>
          <cell r="AY246" t="e">
            <v>#N/A</v>
          </cell>
          <cell r="AZ246" t="e">
            <v>#N/A</v>
          </cell>
          <cell r="BY246" t="e">
            <v>#N/A</v>
          </cell>
          <cell r="BZ246" t="e">
            <v>#N/A</v>
          </cell>
          <cell r="CA246" t="e">
            <v>#N/A</v>
          </cell>
          <cell r="CB246" t="e">
            <v>#N/A</v>
          </cell>
          <cell r="CC246" t="e">
            <v>#N/A</v>
          </cell>
          <cell r="CD246" t="e">
            <v>#N/A</v>
          </cell>
          <cell r="CE246" t="e">
            <v>#N/A</v>
          </cell>
          <cell r="CF246" t="e">
            <v>#N/A</v>
          </cell>
          <cell r="CG246" t="e">
            <v>#N/A</v>
          </cell>
          <cell r="CH246" t="e">
            <v>#N/A</v>
          </cell>
          <cell r="CI246" t="e">
            <v>#N/A</v>
          </cell>
          <cell r="CJ246" t="e">
            <v>#N/A</v>
          </cell>
          <cell r="CK246" t="e">
            <v>#N/A</v>
          </cell>
          <cell r="CL246" t="e">
            <v>#N/A</v>
          </cell>
          <cell r="CM246" t="e">
            <v>#N/A</v>
          </cell>
          <cell r="CN246" t="e">
            <v>#N/A</v>
          </cell>
          <cell r="CO246" t="e">
            <v>#N/A</v>
          </cell>
          <cell r="CP246" t="e">
            <v>#N/A</v>
          </cell>
          <cell r="CQ246" t="e">
            <v>#N/A</v>
          </cell>
          <cell r="CR246" t="e">
            <v>#N/A</v>
          </cell>
          <cell r="CS246" t="e">
            <v>#N/A</v>
          </cell>
          <cell r="CT246" t="e">
            <v>#N/A</v>
          </cell>
          <cell r="CU246" t="e">
            <v>#N/A</v>
          </cell>
          <cell r="CV246" t="e">
            <v>#N/A</v>
          </cell>
          <cell r="DR246" t="str">
            <v>Pablo Jose Do Faial Freitas</v>
          </cell>
          <cell r="DS246" t="str">
            <v>Arturo Alejandro Urcid Saldaña F-450733</v>
          </cell>
          <cell r="DT246" t="str">
            <v>José Guadalupe López Hernández F-242353</v>
          </cell>
          <cell r="DU246">
            <v>0</v>
          </cell>
          <cell r="DV246" t="str">
            <v>Pablo Jose Do Faial Freitas</v>
          </cell>
          <cell r="DW246" t="str">
            <v>Arturo Alejandro Urcid Saldaña F-450930</v>
          </cell>
          <cell r="DX246" t="str">
            <v>José Guadalupe López Hernández F-242353</v>
          </cell>
          <cell r="DY246" t="str">
            <v>Pablo Jose Do Faial Freitas</v>
          </cell>
          <cell r="DZ246" t="str">
            <v>Arturo Alejandro Urcid Saldaña F-450733</v>
          </cell>
        </row>
        <row r="247">
          <cell r="A247">
            <v>24</v>
          </cell>
          <cell r="B247" t="str">
            <v>--</v>
          </cell>
          <cell r="C247" t="str">
            <v>--</v>
          </cell>
          <cell r="H247" t="str">
            <v>-</v>
          </cell>
          <cell r="S247" t="str">
            <v>-</v>
          </cell>
          <cell r="W247" t="str">
            <v>P</v>
          </cell>
          <cell r="X247">
            <v>0</v>
          </cell>
          <cell r="Y247" t="e">
            <v>#N/A</v>
          </cell>
          <cell r="Z247" t="e">
            <v>#N/A</v>
          </cell>
          <cell r="AB247" t="e">
            <v>#N/A</v>
          </cell>
          <cell r="AC247" t="e">
            <v>#N/A</v>
          </cell>
          <cell r="AD247" t="e">
            <v>#N/A</v>
          </cell>
          <cell r="AE247">
            <v>0</v>
          </cell>
          <cell r="AF247">
            <v>0</v>
          </cell>
          <cell r="AI247">
            <v>0</v>
          </cell>
          <cell r="AL247">
            <v>0</v>
          </cell>
          <cell r="AW247" t="e">
            <v>#N/A</v>
          </cell>
          <cell r="AX247" t="e">
            <v>#N/A</v>
          </cell>
          <cell r="AY247" t="e">
            <v>#N/A</v>
          </cell>
          <cell r="AZ247" t="e">
            <v>#N/A</v>
          </cell>
          <cell r="BY247" t="e">
            <v>#N/A</v>
          </cell>
          <cell r="BZ247" t="e">
            <v>#N/A</v>
          </cell>
          <cell r="CA247" t="e">
            <v>#N/A</v>
          </cell>
          <cell r="CB247" t="e">
            <v>#N/A</v>
          </cell>
          <cell r="CC247" t="e">
            <v>#N/A</v>
          </cell>
          <cell r="CD247" t="e">
            <v>#N/A</v>
          </cell>
          <cell r="CE247" t="e">
            <v>#N/A</v>
          </cell>
          <cell r="CF247" t="e">
            <v>#N/A</v>
          </cell>
          <cell r="CG247" t="e">
            <v>#N/A</v>
          </cell>
          <cell r="CH247" t="e">
            <v>#N/A</v>
          </cell>
          <cell r="CI247" t="e">
            <v>#N/A</v>
          </cell>
          <cell r="CJ247" t="e">
            <v>#N/A</v>
          </cell>
          <cell r="CK247" t="e">
            <v>#N/A</v>
          </cell>
          <cell r="CL247" t="e">
            <v>#N/A</v>
          </cell>
          <cell r="CM247" t="e">
            <v>#N/A</v>
          </cell>
          <cell r="CN247" t="e">
            <v>#N/A</v>
          </cell>
          <cell r="CO247" t="e">
            <v>#N/A</v>
          </cell>
          <cell r="CP247" t="e">
            <v>#N/A</v>
          </cell>
          <cell r="CQ247" t="e">
            <v>#N/A</v>
          </cell>
          <cell r="CR247" t="e">
            <v>#N/A</v>
          </cell>
          <cell r="CS247" t="e">
            <v>#N/A</v>
          </cell>
          <cell r="CT247" t="e">
            <v>#N/A</v>
          </cell>
          <cell r="CU247" t="e">
            <v>#N/A</v>
          </cell>
          <cell r="CV247" t="e">
            <v>#N/A</v>
          </cell>
          <cell r="DR247" t="str">
            <v>Pablo Jose Do Faial Freitas</v>
          </cell>
          <cell r="DS247" t="str">
            <v>Arturo Alejandro Urcid Saldaña F-450733</v>
          </cell>
          <cell r="DT247" t="str">
            <v>José Guadalupe López Hernández F-242353</v>
          </cell>
          <cell r="DU247">
            <v>0</v>
          </cell>
          <cell r="DV247" t="str">
            <v>Pablo Jose Do Faial Freitas</v>
          </cell>
          <cell r="DW247" t="str">
            <v>Arturo Alejandro Urcid Saldaña F-450931</v>
          </cell>
          <cell r="DX247" t="str">
            <v>José Guadalupe López Hernández F-242353</v>
          </cell>
          <cell r="DY247" t="str">
            <v>Pablo Jose Do Faial Freitas</v>
          </cell>
          <cell r="DZ247" t="str">
            <v>Arturo Alejandro Urcid Saldaña F-450733</v>
          </cell>
        </row>
        <row r="248">
          <cell r="A248">
            <v>25</v>
          </cell>
          <cell r="B248" t="str">
            <v>--</v>
          </cell>
          <cell r="C248" t="str">
            <v>--</v>
          </cell>
          <cell r="H248" t="str">
            <v>-</v>
          </cell>
          <cell r="S248" t="str">
            <v>-</v>
          </cell>
          <cell r="W248" t="str">
            <v>P</v>
          </cell>
          <cell r="X248">
            <v>0</v>
          </cell>
          <cell r="Y248" t="e">
            <v>#N/A</v>
          </cell>
          <cell r="Z248" t="e">
            <v>#N/A</v>
          </cell>
          <cell r="AB248" t="e">
            <v>#N/A</v>
          </cell>
          <cell r="AC248" t="e">
            <v>#N/A</v>
          </cell>
          <cell r="AD248" t="e">
            <v>#N/A</v>
          </cell>
          <cell r="AE248">
            <v>0</v>
          </cell>
          <cell r="AF248">
            <v>0</v>
          </cell>
          <cell r="AI248">
            <v>0</v>
          </cell>
          <cell r="AL248">
            <v>0</v>
          </cell>
          <cell r="AW248" t="e">
            <v>#N/A</v>
          </cell>
          <cell r="AX248" t="e">
            <v>#N/A</v>
          </cell>
          <cell r="AY248" t="e">
            <v>#N/A</v>
          </cell>
          <cell r="AZ248" t="e">
            <v>#N/A</v>
          </cell>
          <cell r="BY248" t="e">
            <v>#N/A</v>
          </cell>
          <cell r="BZ248" t="e">
            <v>#N/A</v>
          </cell>
          <cell r="CA248" t="e">
            <v>#N/A</v>
          </cell>
          <cell r="CB248" t="e">
            <v>#N/A</v>
          </cell>
          <cell r="CC248" t="e">
            <v>#N/A</v>
          </cell>
          <cell r="CD248" t="e">
            <v>#N/A</v>
          </cell>
          <cell r="CE248" t="e">
            <v>#N/A</v>
          </cell>
          <cell r="CF248" t="e">
            <v>#N/A</v>
          </cell>
          <cell r="CG248" t="e">
            <v>#N/A</v>
          </cell>
          <cell r="CH248" t="e">
            <v>#N/A</v>
          </cell>
          <cell r="CI248" t="e">
            <v>#N/A</v>
          </cell>
          <cell r="CJ248" t="e">
            <v>#N/A</v>
          </cell>
          <cell r="CK248" t="e">
            <v>#N/A</v>
          </cell>
          <cell r="CL248" t="e">
            <v>#N/A</v>
          </cell>
          <cell r="CM248" t="e">
            <v>#N/A</v>
          </cell>
          <cell r="CN248" t="e">
            <v>#N/A</v>
          </cell>
          <cell r="CO248" t="e">
            <v>#N/A</v>
          </cell>
          <cell r="CP248" t="e">
            <v>#N/A</v>
          </cell>
          <cell r="CQ248" t="e">
            <v>#N/A</v>
          </cell>
          <cell r="CR248" t="e">
            <v>#N/A</v>
          </cell>
          <cell r="CS248" t="e">
            <v>#N/A</v>
          </cell>
          <cell r="CT248" t="e">
            <v>#N/A</v>
          </cell>
          <cell r="CU248" t="e">
            <v>#N/A</v>
          </cell>
          <cell r="CV248" t="e">
            <v>#N/A</v>
          </cell>
          <cell r="DR248" t="str">
            <v>Pablo Jose Do Faial Freitas</v>
          </cell>
          <cell r="DS248" t="str">
            <v>Arturo Alejandro Urcid Saldaña F-450733</v>
          </cell>
          <cell r="DT248" t="str">
            <v>José Guadalupe López Hernández F-242353</v>
          </cell>
          <cell r="DU248">
            <v>0</v>
          </cell>
          <cell r="DV248" t="str">
            <v>Pablo Jose Do Faial Freitas</v>
          </cell>
          <cell r="DW248" t="str">
            <v>Arturo Alejandro Urcid Saldaña F-450932</v>
          </cell>
          <cell r="DX248" t="str">
            <v>José Guadalupe López Hernández F-242353</v>
          </cell>
          <cell r="DY248" t="str">
            <v>Pablo Jose Do Faial Freitas</v>
          </cell>
          <cell r="DZ248" t="str">
            <v>Arturo Alejandro Urcid Saldaña F-450733</v>
          </cell>
        </row>
        <row r="249">
          <cell r="A249">
            <v>26</v>
          </cell>
          <cell r="B249" t="str">
            <v>--</v>
          </cell>
          <cell r="C249" t="str">
            <v>--</v>
          </cell>
          <cell r="H249" t="str">
            <v>-</v>
          </cell>
          <cell r="S249" t="str">
            <v>-</v>
          </cell>
          <cell r="W249" t="str">
            <v>P</v>
          </cell>
          <cell r="X249">
            <v>0</v>
          </cell>
          <cell r="Y249" t="e">
            <v>#N/A</v>
          </cell>
          <cell r="Z249" t="e">
            <v>#N/A</v>
          </cell>
          <cell r="AB249" t="e">
            <v>#N/A</v>
          </cell>
          <cell r="AC249" t="e">
            <v>#N/A</v>
          </cell>
          <cell r="AD249" t="e">
            <v>#N/A</v>
          </cell>
          <cell r="AE249">
            <v>0</v>
          </cell>
          <cell r="AF249">
            <v>0</v>
          </cell>
          <cell r="AI249">
            <v>0</v>
          </cell>
          <cell r="AL249">
            <v>0</v>
          </cell>
          <cell r="AW249" t="e">
            <v>#N/A</v>
          </cell>
          <cell r="AX249" t="e">
            <v>#N/A</v>
          </cell>
          <cell r="AY249" t="e">
            <v>#N/A</v>
          </cell>
          <cell r="AZ249" t="e">
            <v>#N/A</v>
          </cell>
          <cell r="BY249" t="e">
            <v>#N/A</v>
          </cell>
          <cell r="BZ249" t="e">
            <v>#N/A</v>
          </cell>
          <cell r="CA249" t="e">
            <v>#N/A</v>
          </cell>
          <cell r="CB249" t="e">
            <v>#N/A</v>
          </cell>
          <cell r="CC249" t="e">
            <v>#N/A</v>
          </cell>
          <cell r="CD249" t="e">
            <v>#N/A</v>
          </cell>
          <cell r="CE249" t="e">
            <v>#N/A</v>
          </cell>
          <cell r="CF249" t="e">
            <v>#N/A</v>
          </cell>
          <cell r="CG249" t="e">
            <v>#N/A</v>
          </cell>
          <cell r="CH249" t="e">
            <v>#N/A</v>
          </cell>
          <cell r="CI249" t="e">
            <v>#N/A</v>
          </cell>
          <cell r="CJ249" t="e">
            <v>#N/A</v>
          </cell>
          <cell r="CK249" t="e">
            <v>#N/A</v>
          </cell>
          <cell r="CL249" t="e">
            <v>#N/A</v>
          </cell>
          <cell r="CM249" t="e">
            <v>#N/A</v>
          </cell>
          <cell r="CN249" t="e">
            <v>#N/A</v>
          </cell>
          <cell r="CO249" t="e">
            <v>#N/A</v>
          </cell>
          <cell r="CP249" t="e">
            <v>#N/A</v>
          </cell>
          <cell r="CQ249" t="e">
            <v>#N/A</v>
          </cell>
          <cell r="CR249" t="e">
            <v>#N/A</v>
          </cell>
          <cell r="CS249" t="e">
            <v>#N/A</v>
          </cell>
          <cell r="CT249" t="e">
            <v>#N/A</v>
          </cell>
          <cell r="CU249" t="e">
            <v>#N/A</v>
          </cell>
          <cell r="CV249" t="e">
            <v>#N/A</v>
          </cell>
          <cell r="DR249" t="str">
            <v>Pablo Jose Do Faial Freitas</v>
          </cell>
          <cell r="DS249" t="str">
            <v>Arturo Alejandro Urcid Saldaña F-450733</v>
          </cell>
          <cell r="DT249" t="str">
            <v>José Guadalupe López Hernández F-242353</v>
          </cell>
          <cell r="DU249">
            <v>0</v>
          </cell>
          <cell r="DV249" t="str">
            <v>Pablo Jose Do Faial Freitas</v>
          </cell>
          <cell r="DW249" t="str">
            <v>Arturo Alejandro Urcid Saldaña F-450933</v>
          </cell>
          <cell r="DX249" t="str">
            <v>José Guadalupe López Hernández F-242353</v>
          </cell>
          <cell r="DY249" t="str">
            <v>Pablo Jose Do Faial Freitas</v>
          </cell>
          <cell r="DZ249" t="str">
            <v>Arturo Alejandro Urcid Saldaña F-450733</v>
          </cell>
        </row>
        <row r="250">
          <cell r="A250">
            <v>27</v>
          </cell>
          <cell r="B250" t="str">
            <v>--</v>
          </cell>
          <cell r="C250" t="str">
            <v>--</v>
          </cell>
          <cell r="H250" t="str">
            <v>-</v>
          </cell>
          <cell r="S250" t="str">
            <v>-</v>
          </cell>
          <cell r="W250" t="str">
            <v>P</v>
          </cell>
          <cell r="X250">
            <v>0</v>
          </cell>
          <cell r="Y250" t="e">
            <v>#N/A</v>
          </cell>
          <cell r="Z250" t="e">
            <v>#N/A</v>
          </cell>
          <cell r="AB250" t="e">
            <v>#N/A</v>
          </cell>
          <cell r="AC250" t="e">
            <v>#N/A</v>
          </cell>
          <cell r="AD250" t="e">
            <v>#N/A</v>
          </cell>
          <cell r="AE250">
            <v>0</v>
          </cell>
          <cell r="AF250">
            <v>0</v>
          </cell>
          <cell r="AI250">
            <v>0</v>
          </cell>
          <cell r="AL250">
            <v>0</v>
          </cell>
          <cell r="AW250" t="e">
            <v>#N/A</v>
          </cell>
          <cell r="AX250" t="e">
            <v>#N/A</v>
          </cell>
          <cell r="AY250" t="e">
            <v>#N/A</v>
          </cell>
          <cell r="AZ250" t="e">
            <v>#N/A</v>
          </cell>
          <cell r="BY250" t="e">
            <v>#N/A</v>
          </cell>
          <cell r="BZ250" t="e">
            <v>#N/A</v>
          </cell>
          <cell r="CA250" t="e">
            <v>#N/A</v>
          </cell>
          <cell r="CB250" t="e">
            <v>#N/A</v>
          </cell>
          <cell r="CC250" t="e">
            <v>#N/A</v>
          </cell>
          <cell r="CD250" t="e">
            <v>#N/A</v>
          </cell>
          <cell r="CE250" t="e">
            <v>#N/A</v>
          </cell>
          <cell r="CF250" t="e">
            <v>#N/A</v>
          </cell>
          <cell r="CG250" t="e">
            <v>#N/A</v>
          </cell>
          <cell r="CH250" t="e">
            <v>#N/A</v>
          </cell>
          <cell r="CI250" t="e">
            <v>#N/A</v>
          </cell>
          <cell r="CJ250" t="e">
            <v>#N/A</v>
          </cell>
          <cell r="CK250" t="e">
            <v>#N/A</v>
          </cell>
          <cell r="CL250" t="e">
            <v>#N/A</v>
          </cell>
          <cell r="CM250" t="e">
            <v>#N/A</v>
          </cell>
          <cell r="CN250" t="e">
            <v>#N/A</v>
          </cell>
          <cell r="CO250" t="e">
            <v>#N/A</v>
          </cell>
          <cell r="CP250" t="e">
            <v>#N/A</v>
          </cell>
          <cell r="CQ250" t="e">
            <v>#N/A</v>
          </cell>
          <cell r="CR250" t="e">
            <v>#N/A</v>
          </cell>
          <cell r="CS250" t="e">
            <v>#N/A</v>
          </cell>
          <cell r="CT250" t="e">
            <v>#N/A</v>
          </cell>
          <cell r="CU250" t="e">
            <v>#N/A</v>
          </cell>
          <cell r="CV250" t="e">
            <v>#N/A</v>
          </cell>
          <cell r="DR250" t="str">
            <v>Pablo Jose Do Faial Freitas</v>
          </cell>
          <cell r="DS250" t="str">
            <v>Arturo Alejandro Urcid Saldaña F-450733</v>
          </cell>
          <cell r="DT250" t="str">
            <v>José Guadalupe López Hernández F-242353</v>
          </cell>
          <cell r="DU250">
            <v>0</v>
          </cell>
          <cell r="DV250" t="str">
            <v>Pablo Jose Do Faial Freitas</v>
          </cell>
          <cell r="DW250" t="str">
            <v>Arturo Alejandro Urcid Saldaña F-450934</v>
          </cell>
          <cell r="DX250" t="str">
            <v>José Guadalupe López Hernández F-242353</v>
          </cell>
          <cell r="DY250" t="str">
            <v>Pablo Jose Do Faial Freitas</v>
          </cell>
          <cell r="DZ250" t="str">
            <v>Arturo Alejandro Urcid Saldaña F-450733</v>
          </cell>
        </row>
        <row r="251">
          <cell r="A251">
            <v>28</v>
          </cell>
          <cell r="B251" t="str">
            <v>--</v>
          </cell>
          <cell r="C251" t="str">
            <v>--</v>
          </cell>
          <cell r="H251" t="str">
            <v>-</v>
          </cell>
          <cell r="S251" t="str">
            <v>-</v>
          </cell>
          <cell r="W251" t="str">
            <v>P</v>
          </cell>
          <cell r="X251">
            <v>0</v>
          </cell>
          <cell r="Y251" t="e">
            <v>#N/A</v>
          </cell>
          <cell r="Z251" t="e">
            <v>#N/A</v>
          </cell>
          <cell r="AB251" t="e">
            <v>#N/A</v>
          </cell>
          <cell r="AC251" t="e">
            <v>#N/A</v>
          </cell>
          <cell r="AD251" t="e">
            <v>#N/A</v>
          </cell>
          <cell r="AE251">
            <v>0</v>
          </cell>
          <cell r="AF251">
            <v>0</v>
          </cell>
          <cell r="AI251">
            <v>0</v>
          </cell>
          <cell r="AL251">
            <v>0</v>
          </cell>
          <cell r="AW251" t="e">
            <v>#N/A</v>
          </cell>
          <cell r="AX251" t="e">
            <v>#N/A</v>
          </cell>
          <cell r="AY251" t="e">
            <v>#N/A</v>
          </cell>
          <cell r="AZ251" t="e">
            <v>#N/A</v>
          </cell>
          <cell r="BY251" t="e">
            <v>#N/A</v>
          </cell>
          <cell r="BZ251" t="e">
            <v>#N/A</v>
          </cell>
          <cell r="CA251" t="e">
            <v>#N/A</v>
          </cell>
          <cell r="CB251" t="e">
            <v>#N/A</v>
          </cell>
          <cell r="CC251" t="e">
            <v>#N/A</v>
          </cell>
          <cell r="CD251" t="e">
            <v>#N/A</v>
          </cell>
          <cell r="CE251" t="e">
            <v>#N/A</v>
          </cell>
          <cell r="CF251" t="e">
            <v>#N/A</v>
          </cell>
          <cell r="CG251" t="e">
            <v>#N/A</v>
          </cell>
          <cell r="CH251" t="e">
            <v>#N/A</v>
          </cell>
          <cell r="CI251" t="e">
            <v>#N/A</v>
          </cell>
          <cell r="CJ251" t="e">
            <v>#N/A</v>
          </cell>
          <cell r="CK251" t="e">
            <v>#N/A</v>
          </cell>
          <cell r="CL251" t="e">
            <v>#N/A</v>
          </cell>
          <cell r="CM251" t="e">
            <v>#N/A</v>
          </cell>
          <cell r="CN251" t="e">
            <v>#N/A</v>
          </cell>
          <cell r="CO251" t="e">
            <v>#N/A</v>
          </cell>
          <cell r="CP251" t="e">
            <v>#N/A</v>
          </cell>
          <cell r="CQ251" t="e">
            <v>#N/A</v>
          </cell>
          <cell r="CR251" t="e">
            <v>#N/A</v>
          </cell>
          <cell r="CS251" t="e">
            <v>#N/A</v>
          </cell>
          <cell r="CT251" t="e">
            <v>#N/A</v>
          </cell>
          <cell r="CU251" t="e">
            <v>#N/A</v>
          </cell>
          <cell r="CV251" t="e">
            <v>#N/A</v>
          </cell>
          <cell r="DR251" t="str">
            <v>Pablo Jose Do Faial Freitas</v>
          </cell>
          <cell r="DS251" t="str">
            <v>Arturo Alejandro Urcid Saldaña F-450733</v>
          </cell>
          <cell r="DT251" t="str">
            <v>José Guadalupe López Hernández F-242353</v>
          </cell>
          <cell r="DU251">
            <v>0</v>
          </cell>
          <cell r="DV251" t="str">
            <v>Pablo Jose Do Faial Freitas</v>
          </cell>
          <cell r="DW251" t="str">
            <v>Arturo Alejandro Urcid Saldaña F-450935</v>
          </cell>
          <cell r="DX251" t="str">
            <v>José Guadalupe López Hernández F-242353</v>
          </cell>
          <cell r="DY251" t="str">
            <v>Pablo Jose Do Faial Freitas</v>
          </cell>
          <cell r="DZ251" t="str">
            <v>Arturo Alejandro Urcid Saldaña F-450733</v>
          </cell>
        </row>
        <row r="252">
          <cell r="A252">
            <v>29</v>
          </cell>
          <cell r="B252" t="str">
            <v>--</v>
          </cell>
          <cell r="C252" t="str">
            <v>--</v>
          </cell>
          <cell r="H252" t="str">
            <v>-</v>
          </cell>
          <cell r="S252" t="str">
            <v>-</v>
          </cell>
          <cell r="W252" t="str">
            <v>P</v>
          </cell>
          <cell r="X252">
            <v>0</v>
          </cell>
          <cell r="Y252" t="e">
            <v>#N/A</v>
          </cell>
          <cell r="Z252" t="e">
            <v>#N/A</v>
          </cell>
          <cell r="AB252" t="e">
            <v>#N/A</v>
          </cell>
          <cell r="AC252" t="e">
            <v>#N/A</v>
          </cell>
          <cell r="AD252" t="e">
            <v>#N/A</v>
          </cell>
          <cell r="AE252">
            <v>0</v>
          </cell>
          <cell r="AF252">
            <v>0</v>
          </cell>
          <cell r="AI252">
            <v>0</v>
          </cell>
          <cell r="AL252">
            <v>0</v>
          </cell>
          <cell r="AW252" t="e">
            <v>#N/A</v>
          </cell>
          <cell r="AX252" t="e">
            <v>#N/A</v>
          </cell>
          <cell r="AY252" t="e">
            <v>#N/A</v>
          </cell>
          <cell r="AZ252" t="e">
            <v>#N/A</v>
          </cell>
          <cell r="BY252" t="e">
            <v>#N/A</v>
          </cell>
          <cell r="BZ252" t="e">
            <v>#N/A</v>
          </cell>
          <cell r="CA252" t="e">
            <v>#N/A</v>
          </cell>
          <cell r="CB252" t="e">
            <v>#N/A</v>
          </cell>
          <cell r="CC252" t="e">
            <v>#N/A</v>
          </cell>
          <cell r="CD252" t="e">
            <v>#N/A</v>
          </cell>
          <cell r="CE252" t="e">
            <v>#N/A</v>
          </cell>
          <cell r="CF252" t="e">
            <v>#N/A</v>
          </cell>
          <cell r="CG252" t="e">
            <v>#N/A</v>
          </cell>
          <cell r="CH252" t="e">
            <v>#N/A</v>
          </cell>
          <cell r="CI252" t="e">
            <v>#N/A</v>
          </cell>
          <cell r="CJ252" t="e">
            <v>#N/A</v>
          </cell>
          <cell r="CK252" t="e">
            <v>#N/A</v>
          </cell>
          <cell r="CL252" t="e">
            <v>#N/A</v>
          </cell>
          <cell r="CM252" t="e">
            <v>#N/A</v>
          </cell>
          <cell r="CN252" t="e">
            <v>#N/A</v>
          </cell>
          <cell r="CO252" t="e">
            <v>#N/A</v>
          </cell>
          <cell r="CP252" t="e">
            <v>#N/A</v>
          </cell>
          <cell r="CQ252" t="e">
            <v>#N/A</v>
          </cell>
          <cell r="CR252" t="e">
            <v>#N/A</v>
          </cell>
          <cell r="CS252" t="e">
            <v>#N/A</v>
          </cell>
          <cell r="CT252" t="e">
            <v>#N/A</v>
          </cell>
          <cell r="CU252" t="e">
            <v>#N/A</v>
          </cell>
          <cell r="CV252" t="e">
            <v>#N/A</v>
          </cell>
          <cell r="DR252" t="str">
            <v>Pablo Jose Do Faial Freitas</v>
          </cell>
          <cell r="DS252" t="str">
            <v>Arturo Alejandro Urcid Saldaña F-450733</v>
          </cell>
          <cell r="DT252" t="str">
            <v>José Guadalupe López Hernández F-242353</v>
          </cell>
          <cell r="DU252">
            <v>0</v>
          </cell>
          <cell r="DV252" t="str">
            <v>Pablo Jose Do Faial Freitas</v>
          </cell>
          <cell r="DW252" t="str">
            <v>Arturo Alejandro Urcid Saldaña F-450936</v>
          </cell>
          <cell r="DX252" t="str">
            <v>José Guadalupe López Hernández F-242353</v>
          </cell>
          <cell r="DY252" t="str">
            <v>Pablo Jose Do Faial Freitas</v>
          </cell>
          <cell r="DZ252" t="str">
            <v>Arturo Alejandro Urcid Saldaña F-450733</v>
          </cell>
        </row>
        <row r="253">
          <cell r="A253">
            <v>30</v>
          </cell>
          <cell r="B253" t="str">
            <v>--</v>
          </cell>
          <cell r="C253" t="str">
            <v>--</v>
          </cell>
          <cell r="H253" t="str">
            <v>-</v>
          </cell>
          <cell r="S253" t="str">
            <v>-</v>
          </cell>
          <cell r="W253" t="str">
            <v>P</v>
          </cell>
          <cell r="X253">
            <v>0</v>
          </cell>
          <cell r="Y253" t="e">
            <v>#N/A</v>
          </cell>
          <cell r="Z253" t="e">
            <v>#N/A</v>
          </cell>
          <cell r="AB253" t="e">
            <v>#N/A</v>
          </cell>
          <cell r="AC253" t="e">
            <v>#N/A</v>
          </cell>
          <cell r="AD253" t="e">
            <v>#N/A</v>
          </cell>
          <cell r="AE253">
            <v>0</v>
          </cell>
          <cell r="AF253">
            <v>0</v>
          </cell>
          <cell r="AI253">
            <v>0</v>
          </cell>
          <cell r="AL253">
            <v>0</v>
          </cell>
          <cell r="AW253" t="e">
            <v>#N/A</v>
          </cell>
          <cell r="AX253" t="e">
            <v>#N/A</v>
          </cell>
          <cell r="AY253" t="e">
            <v>#N/A</v>
          </cell>
          <cell r="AZ253" t="e">
            <v>#N/A</v>
          </cell>
          <cell r="BY253" t="e">
            <v>#N/A</v>
          </cell>
          <cell r="BZ253" t="e">
            <v>#N/A</v>
          </cell>
          <cell r="CA253" t="e">
            <v>#N/A</v>
          </cell>
          <cell r="CB253" t="e">
            <v>#N/A</v>
          </cell>
          <cell r="CC253" t="e">
            <v>#N/A</v>
          </cell>
          <cell r="CD253" t="e">
            <v>#N/A</v>
          </cell>
          <cell r="CE253" t="e">
            <v>#N/A</v>
          </cell>
          <cell r="CF253" t="e">
            <v>#N/A</v>
          </cell>
          <cell r="CG253" t="e">
            <v>#N/A</v>
          </cell>
          <cell r="CH253" t="e">
            <v>#N/A</v>
          </cell>
          <cell r="CI253" t="e">
            <v>#N/A</v>
          </cell>
          <cell r="CJ253" t="e">
            <v>#N/A</v>
          </cell>
          <cell r="CK253" t="e">
            <v>#N/A</v>
          </cell>
          <cell r="CL253" t="e">
            <v>#N/A</v>
          </cell>
          <cell r="CM253" t="e">
            <v>#N/A</v>
          </cell>
          <cell r="CN253" t="e">
            <v>#N/A</v>
          </cell>
          <cell r="CO253" t="e">
            <v>#N/A</v>
          </cell>
          <cell r="CP253" t="e">
            <v>#N/A</v>
          </cell>
          <cell r="CQ253" t="e">
            <v>#N/A</v>
          </cell>
          <cell r="CR253" t="e">
            <v>#N/A</v>
          </cell>
          <cell r="CS253" t="e">
            <v>#N/A</v>
          </cell>
          <cell r="CT253" t="e">
            <v>#N/A</v>
          </cell>
          <cell r="CU253" t="e">
            <v>#N/A</v>
          </cell>
          <cell r="CV253" t="e">
            <v>#N/A</v>
          </cell>
          <cell r="DR253" t="str">
            <v>Pablo Jose Do Faial Freitas</v>
          </cell>
          <cell r="DS253" t="str">
            <v>Arturo Alejandro Urcid Saldaña F-450733</v>
          </cell>
          <cell r="DT253" t="str">
            <v>José Guadalupe López Hernández F-242353</v>
          </cell>
          <cell r="DU253">
            <v>0</v>
          </cell>
          <cell r="DV253" t="str">
            <v>Pablo Jose Do Faial Freitas</v>
          </cell>
          <cell r="DW253" t="str">
            <v>Arturo Alejandro Urcid Saldaña F-450937</v>
          </cell>
          <cell r="DX253" t="str">
            <v>José Guadalupe López Hernández F-242353</v>
          </cell>
          <cell r="DY253" t="str">
            <v>Pablo Jose Do Faial Freitas</v>
          </cell>
          <cell r="DZ253" t="str">
            <v>Arturo Alejandro Urcid Saldaña F-450733</v>
          </cell>
        </row>
        <row r="254">
          <cell r="A254">
            <v>31</v>
          </cell>
          <cell r="B254" t="str">
            <v>--</v>
          </cell>
          <cell r="C254" t="str">
            <v>--</v>
          </cell>
          <cell r="H254" t="str">
            <v>-</v>
          </cell>
          <cell r="S254" t="str">
            <v>-</v>
          </cell>
          <cell r="W254" t="str">
            <v>P</v>
          </cell>
          <cell r="X254">
            <v>0</v>
          </cell>
          <cell r="Y254" t="e">
            <v>#N/A</v>
          </cell>
          <cell r="Z254" t="e">
            <v>#N/A</v>
          </cell>
          <cell r="AB254" t="e">
            <v>#N/A</v>
          </cell>
          <cell r="AC254" t="e">
            <v>#N/A</v>
          </cell>
          <cell r="AD254" t="e">
            <v>#N/A</v>
          </cell>
          <cell r="AE254">
            <v>0</v>
          </cell>
          <cell r="AF254">
            <v>0</v>
          </cell>
          <cell r="AI254">
            <v>0</v>
          </cell>
          <cell r="AL254">
            <v>0</v>
          </cell>
          <cell r="AW254" t="e">
            <v>#N/A</v>
          </cell>
          <cell r="AX254" t="e">
            <v>#N/A</v>
          </cell>
          <cell r="AY254" t="e">
            <v>#N/A</v>
          </cell>
          <cell r="AZ254" t="e">
            <v>#N/A</v>
          </cell>
          <cell r="BY254" t="e">
            <v>#N/A</v>
          </cell>
          <cell r="BZ254" t="e">
            <v>#N/A</v>
          </cell>
          <cell r="CA254" t="e">
            <v>#N/A</v>
          </cell>
          <cell r="CB254" t="e">
            <v>#N/A</v>
          </cell>
          <cell r="CC254" t="e">
            <v>#N/A</v>
          </cell>
          <cell r="CD254" t="e">
            <v>#N/A</v>
          </cell>
          <cell r="CE254" t="e">
            <v>#N/A</v>
          </cell>
          <cell r="CF254" t="e">
            <v>#N/A</v>
          </cell>
          <cell r="CG254" t="e">
            <v>#N/A</v>
          </cell>
          <cell r="CH254" t="e">
            <v>#N/A</v>
          </cell>
          <cell r="CI254" t="e">
            <v>#N/A</v>
          </cell>
          <cell r="CJ254" t="e">
            <v>#N/A</v>
          </cell>
          <cell r="CK254" t="e">
            <v>#N/A</v>
          </cell>
          <cell r="CL254" t="e">
            <v>#N/A</v>
          </cell>
          <cell r="CM254" t="e">
            <v>#N/A</v>
          </cell>
          <cell r="CN254" t="e">
            <v>#N/A</v>
          </cell>
          <cell r="CO254" t="e">
            <v>#N/A</v>
          </cell>
          <cell r="CP254" t="e">
            <v>#N/A</v>
          </cell>
          <cell r="CQ254" t="e">
            <v>#N/A</v>
          </cell>
          <cell r="CR254" t="e">
            <v>#N/A</v>
          </cell>
          <cell r="CS254" t="e">
            <v>#N/A</v>
          </cell>
          <cell r="CT254" t="e">
            <v>#N/A</v>
          </cell>
          <cell r="CU254" t="e">
            <v>#N/A</v>
          </cell>
          <cell r="CV254" t="e">
            <v>#N/A</v>
          </cell>
          <cell r="DR254" t="str">
            <v>Pablo Jose Do Faial Freitas</v>
          </cell>
          <cell r="DS254" t="str">
            <v>Arturo Alejandro Urcid Saldaña F-450733</v>
          </cell>
          <cell r="DT254" t="str">
            <v>José Guadalupe López Hernández F-242353</v>
          </cell>
          <cell r="DU254">
            <v>0</v>
          </cell>
          <cell r="DV254" t="str">
            <v>Pablo Jose Do Faial Freitas</v>
          </cell>
          <cell r="DW254" t="str">
            <v>Arturo Alejandro Urcid Saldaña F-450938</v>
          </cell>
          <cell r="DX254" t="str">
            <v>José Guadalupe López Hernández F-242353</v>
          </cell>
          <cell r="DY254" t="str">
            <v>Pablo Jose Do Faial Freitas</v>
          </cell>
          <cell r="DZ254" t="str">
            <v>Arturo Alejandro Urcid Saldaña F-450733</v>
          </cell>
        </row>
        <row r="255">
          <cell r="A255">
            <v>32</v>
          </cell>
          <cell r="B255" t="str">
            <v>--</v>
          </cell>
          <cell r="C255" t="str">
            <v>--</v>
          </cell>
          <cell r="H255" t="str">
            <v>-</v>
          </cell>
          <cell r="S255" t="str">
            <v>-</v>
          </cell>
          <cell r="W255" t="str">
            <v>P</v>
          </cell>
          <cell r="X255">
            <v>0</v>
          </cell>
          <cell r="Y255" t="e">
            <v>#N/A</v>
          </cell>
          <cell r="Z255" t="e">
            <v>#N/A</v>
          </cell>
          <cell r="AB255" t="e">
            <v>#N/A</v>
          </cell>
          <cell r="AC255" t="e">
            <v>#N/A</v>
          </cell>
          <cell r="AD255" t="e">
            <v>#N/A</v>
          </cell>
          <cell r="AE255">
            <v>0</v>
          </cell>
          <cell r="AF255">
            <v>0</v>
          </cell>
          <cell r="AI255">
            <v>0</v>
          </cell>
          <cell r="AL255">
            <v>0</v>
          </cell>
          <cell r="AW255" t="e">
            <v>#N/A</v>
          </cell>
          <cell r="AX255" t="e">
            <v>#N/A</v>
          </cell>
          <cell r="AY255" t="e">
            <v>#N/A</v>
          </cell>
          <cell r="AZ255" t="e">
            <v>#N/A</v>
          </cell>
          <cell r="BY255" t="e">
            <v>#N/A</v>
          </cell>
          <cell r="BZ255" t="e">
            <v>#N/A</v>
          </cell>
          <cell r="CA255" t="e">
            <v>#N/A</v>
          </cell>
          <cell r="CB255" t="e">
            <v>#N/A</v>
          </cell>
          <cell r="CC255" t="e">
            <v>#N/A</v>
          </cell>
          <cell r="CD255" t="e">
            <v>#N/A</v>
          </cell>
          <cell r="CE255" t="e">
            <v>#N/A</v>
          </cell>
          <cell r="CF255" t="e">
            <v>#N/A</v>
          </cell>
          <cell r="CG255" t="e">
            <v>#N/A</v>
          </cell>
          <cell r="CH255" t="e">
            <v>#N/A</v>
          </cell>
          <cell r="CI255" t="e">
            <v>#N/A</v>
          </cell>
          <cell r="CJ255" t="e">
            <v>#N/A</v>
          </cell>
          <cell r="CK255" t="e">
            <v>#N/A</v>
          </cell>
          <cell r="CL255" t="e">
            <v>#N/A</v>
          </cell>
          <cell r="CM255" t="e">
            <v>#N/A</v>
          </cell>
          <cell r="CN255" t="e">
            <v>#N/A</v>
          </cell>
          <cell r="CO255" t="e">
            <v>#N/A</v>
          </cell>
          <cell r="CP255" t="e">
            <v>#N/A</v>
          </cell>
          <cell r="CQ255" t="e">
            <v>#N/A</v>
          </cell>
          <cell r="CR255" t="e">
            <v>#N/A</v>
          </cell>
          <cell r="CS255" t="e">
            <v>#N/A</v>
          </cell>
          <cell r="CT255" t="e">
            <v>#N/A</v>
          </cell>
          <cell r="CU255" t="e">
            <v>#N/A</v>
          </cell>
          <cell r="CV255" t="e">
            <v>#N/A</v>
          </cell>
          <cell r="DR255" t="str">
            <v>Pablo Jose Do Faial Freitas</v>
          </cell>
          <cell r="DS255" t="str">
            <v>Arturo Alejandro Urcid Saldaña F-450733</v>
          </cell>
          <cell r="DT255" t="str">
            <v>José Guadalupe López Hernández F-242353</v>
          </cell>
          <cell r="DU255">
            <v>0</v>
          </cell>
          <cell r="DV255" t="str">
            <v>Pablo Jose Do Faial Freitas</v>
          </cell>
          <cell r="DW255" t="str">
            <v>Arturo Alejandro Urcid Saldaña F-450939</v>
          </cell>
          <cell r="DX255" t="str">
            <v>José Guadalupe López Hernández F-242353</v>
          </cell>
          <cell r="DY255" t="str">
            <v>Pablo Jose Do Faial Freitas</v>
          </cell>
          <cell r="DZ255" t="str">
            <v>Arturo Alejandro Urcid Saldaña F-450733</v>
          </cell>
        </row>
        <row r="256">
          <cell r="A256">
            <v>33</v>
          </cell>
          <cell r="B256" t="str">
            <v>--</v>
          </cell>
          <cell r="C256" t="str">
            <v>--</v>
          </cell>
          <cell r="H256" t="str">
            <v>-</v>
          </cell>
          <cell r="S256" t="str">
            <v>-</v>
          </cell>
          <cell r="W256" t="str">
            <v>P</v>
          </cell>
          <cell r="X256">
            <v>0</v>
          </cell>
          <cell r="Y256" t="e">
            <v>#N/A</v>
          </cell>
          <cell r="Z256" t="e">
            <v>#N/A</v>
          </cell>
          <cell r="AB256" t="e">
            <v>#N/A</v>
          </cell>
          <cell r="AC256" t="e">
            <v>#N/A</v>
          </cell>
          <cell r="AD256" t="e">
            <v>#N/A</v>
          </cell>
          <cell r="AE256">
            <v>0</v>
          </cell>
          <cell r="AF256">
            <v>0</v>
          </cell>
          <cell r="AI256">
            <v>0</v>
          </cell>
          <cell r="AL256">
            <v>0</v>
          </cell>
          <cell r="AW256" t="e">
            <v>#N/A</v>
          </cell>
          <cell r="AX256" t="e">
            <v>#N/A</v>
          </cell>
          <cell r="AY256" t="e">
            <v>#N/A</v>
          </cell>
          <cell r="AZ256" t="e">
            <v>#N/A</v>
          </cell>
          <cell r="BY256" t="e">
            <v>#N/A</v>
          </cell>
          <cell r="BZ256" t="e">
            <v>#N/A</v>
          </cell>
          <cell r="CA256" t="e">
            <v>#N/A</v>
          </cell>
          <cell r="CB256" t="e">
            <v>#N/A</v>
          </cell>
          <cell r="CC256" t="e">
            <v>#N/A</v>
          </cell>
          <cell r="CD256" t="e">
            <v>#N/A</v>
          </cell>
          <cell r="CE256" t="e">
            <v>#N/A</v>
          </cell>
          <cell r="CF256" t="e">
            <v>#N/A</v>
          </cell>
          <cell r="CG256" t="e">
            <v>#N/A</v>
          </cell>
          <cell r="CH256" t="e">
            <v>#N/A</v>
          </cell>
          <cell r="CI256" t="e">
            <v>#N/A</v>
          </cell>
          <cell r="CJ256" t="e">
            <v>#N/A</v>
          </cell>
          <cell r="CK256" t="e">
            <v>#N/A</v>
          </cell>
          <cell r="CL256" t="e">
            <v>#N/A</v>
          </cell>
          <cell r="CM256" t="e">
            <v>#N/A</v>
          </cell>
          <cell r="CN256" t="e">
            <v>#N/A</v>
          </cell>
          <cell r="CO256" t="e">
            <v>#N/A</v>
          </cell>
          <cell r="CP256" t="e">
            <v>#N/A</v>
          </cell>
          <cell r="CQ256" t="e">
            <v>#N/A</v>
          </cell>
          <cell r="CR256" t="e">
            <v>#N/A</v>
          </cell>
          <cell r="CS256" t="e">
            <v>#N/A</v>
          </cell>
          <cell r="CT256" t="e">
            <v>#N/A</v>
          </cell>
          <cell r="CU256" t="e">
            <v>#N/A</v>
          </cell>
          <cell r="CV256" t="e">
            <v>#N/A</v>
          </cell>
          <cell r="DR256" t="str">
            <v>Pablo Jose Do Faial Freitas</v>
          </cell>
          <cell r="DS256" t="str">
            <v>Arturo Alejandro Urcid Saldaña F-450733</v>
          </cell>
          <cell r="DT256" t="str">
            <v>José Guadalupe López Hernández F-242353</v>
          </cell>
          <cell r="DU256">
            <v>0</v>
          </cell>
          <cell r="DV256" t="str">
            <v>Pablo Jose Do Faial Freitas</v>
          </cell>
          <cell r="DW256" t="str">
            <v>Arturo Alejandro Urcid Saldaña F-450940</v>
          </cell>
          <cell r="DX256" t="str">
            <v>José Guadalupe López Hernández F-242353</v>
          </cell>
          <cell r="DY256" t="str">
            <v>Pablo Jose Do Faial Freitas</v>
          </cell>
          <cell r="DZ256" t="str">
            <v>Arturo Alejandro Urcid Saldaña F-450733</v>
          </cell>
        </row>
        <row r="257">
          <cell r="A257">
            <v>25</v>
          </cell>
          <cell r="B257" t="str">
            <v>--</v>
          </cell>
          <cell r="C257" t="str">
            <v>--</v>
          </cell>
          <cell r="H257" t="str">
            <v>-</v>
          </cell>
          <cell r="S257" t="str">
            <v>-</v>
          </cell>
          <cell r="W257" t="str">
            <v>P</v>
          </cell>
          <cell r="X257">
            <v>0</v>
          </cell>
          <cell r="Y257" t="e">
            <v>#N/A</v>
          </cell>
          <cell r="Z257" t="e">
            <v>#N/A</v>
          </cell>
          <cell r="AB257" t="e">
            <v>#N/A</v>
          </cell>
          <cell r="AC257" t="e">
            <v>#N/A</v>
          </cell>
          <cell r="AD257" t="e">
            <v>#N/A</v>
          </cell>
          <cell r="AE257">
            <v>0</v>
          </cell>
          <cell r="AF257">
            <v>0</v>
          </cell>
          <cell r="AI257">
            <v>0</v>
          </cell>
          <cell r="AL257">
            <v>0</v>
          </cell>
          <cell r="AW257" t="e">
            <v>#N/A</v>
          </cell>
          <cell r="AX257" t="e">
            <v>#N/A</v>
          </cell>
          <cell r="AY257" t="e">
            <v>#N/A</v>
          </cell>
          <cell r="AZ257" t="e">
            <v>#N/A</v>
          </cell>
          <cell r="BY257" t="e">
            <v>#N/A</v>
          </cell>
          <cell r="BZ257" t="e">
            <v>#N/A</v>
          </cell>
          <cell r="CA257" t="e">
            <v>#N/A</v>
          </cell>
          <cell r="CB257" t="e">
            <v>#N/A</v>
          </cell>
          <cell r="CC257" t="e">
            <v>#N/A</v>
          </cell>
          <cell r="CD257" t="e">
            <v>#N/A</v>
          </cell>
          <cell r="CE257" t="e">
            <v>#N/A</v>
          </cell>
          <cell r="CF257" t="e">
            <v>#N/A</v>
          </cell>
          <cell r="CG257" t="e">
            <v>#N/A</v>
          </cell>
          <cell r="CH257" t="e">
            <v>#N/A</v>
          </cell>
          <cell r="CI257" t="e">
            <v>#N/A</v>
          </cell>
          <cell r="CJ257" t="e">
            <v>#N/A</v>
          </cell>
          <cell r="CK257" t="e">
            <v>#N/A</v>
          </cell>
          <cell r="CL257" t="e">
            <v>#N/A</v>
          </cell>
          <cell r="CM257" t="e">
            <v>#N/A</v>
          </cell>
          <cell r="CN257" t="e">
            <v>#N/A</v>
          </cell>
          <cell r="CO257" t="e">
            <v>#N/A</v>
          </cell>
          <cell r="CP257" t="e">
            <v>#N/A</v>
          </cell>
          <cell r="CQ257" t="e">
            <v>#N/A</v>
          </cell>
          <cell r="CR257" t="e">
            <v>#N/A</v>
          </cell>
          <cell r="CS257" t="e">
            <v>#N/A</v>
          </cell>
          <cell r="CT257" t="e">
            <v>#N/A</v>
          </cell>
          <cell r="CU257" t="e">
            <v>#N/A</v>
          </cell>
          <cell r="CV257" t="e">
            <v>#N/A</v>
          </cell>
          <cell r="DR257" t="str">
            <v>Pablo Jose Do Faial Freitas</v>
          </cell>
          <cell r="DS257" t="str">
            <v>Arturo Alejandro Urcid Saldaña F-450733</v>
          </cell>
          <cell r="DT257" t="str">
            <v>José Guadalupe López Hernández F-242353</v>
          </cell>
          <cell r="DU257">
            <v>0</v>
          </cell>
          <cell r="DV257" t="str">
            <v>Pablo Jose Do Faial Freitas</v>
          </cell>
          <cell r="DW257" t="str">
            <v>Arturo Alejandro Urcid Saldaña F-450941</v>
          </cell>
          <cell r="DX257" t="str">
            <v>José Guadalupe López Hernández F-242353</v>
          </cell>
          <cell r="DY257" t="str">
            <v>Pablo Jose Do Faial Freitas</v>
          </cell>
          <cell r="DZ257" t="str">
            <v>Arturo Alejandro Urcid Saldaña F-450733</v>
          </cell>
        </row>
        <row r="258">
          <cell r="A258">
            <v>26</v>
          </cell>
          <cell r="B258" t="str">
            <v>--</v>
          </cell>
          <cell r="C258" t="str">
            <v>--</v>
          </cell>
          <cell r="H258" t="str">
            <v>-</v>
          </cell>
          <cell r="S258" t="str">
            <v>-</v>
          </cell>
          <cell r="W258" t="str">
            <v>P</v>
          </cell>
          <cell r="X258">
            <v>0</v>
          </cell>
          <cell r="Y258" t="e">
            <v>#N/A</v>
          </cell>
          <cell r="Z258" t="e">
            <v>#N/A</v>
          </cell>
          <cell r="AB258" t="e">
            <v>#N/A</v>
          </cell>
          <cell r="AC258" t="e">
            <v>#N/A</v>
          </cell>
          <cell r="AD258" t="e">
            <v>#N/A</v>
          </cell>
          <cell r="AE258">
            <v>0</v>
          </cell>
          <cell r="AF258">
            <v>0</v>
          </cell>
          <cell r="AI258">
            <v>0</v>
          </cell>
          <cell r="AL258">
            <v>0</v>
          </cell>
          <cell r="AW258" t="e">
            <v>#N/A</v>
          </cell>
          <cell r="AX258" t="e">
            <v>#N/A</v>
          </cell>
          <cell r="AY258" t="e">
            <v>#N/A</v>
          </cell>
          <cell r="AZ258" t="e">
            <v>#N/A</v>
          </cell>
          <cell r="BY258" t="e">
            <v>#N/A</v>
          </cell>
          <cell r="BZ258" t="e">
            <v>#N/A</v>
          </cell>
          <cell r="CA258" t="e">
            <v>#N/A</v>
          </cell>
          <cell r="CB258" t="e">
            <v>#N/A</v>
          </cell>
          <cell r="CC258" t="e">
            <v>#N/A</v>
          </cell>
          <cell r="CD258" t="e">
            <v>#N/A</v>
          </cell>
          <cell r="CE258" t="e">
            <v>#N/A</v>
          </cell>
          <cell r="CF258" t="e">
            <v>#N/A</v>
          </cell>
          <cell r="CG258" t="e">
            <v>#N/A</v>
          </cell>
          <cell r="CH258" t="e">
            <v>#N/A</v>
          </cell>
          <cell r="CI258" t="e">
            <v>#N/A</v>
          </cell>
          <cell r="CJ258" t="e">
            <v>#N/A</v>
          </cell>
          <cell r="CK258" t="e">
            <v>#N/A</v>
          </cell>
          <cell r="CL258" t="e">
            <v>#N/A</v>
          </cell>
          <cell r="CM258" t="e">
            <v>#N/A</v>
          </cell>
          <cell r="CN258" t="e">
            <v>#N/A</v>
          </cell>
          <cell r="CO258" t="e">
            <v>#N/A</v>
          </cell>
          <cell r="CP258" t="e">
            <v>#N/A</v>
          </cell>
          <cell r="CQ258" t="e">
            <v>#N/A</v>
          </cell>
          <cell r="CR258" t="e">
            <v>#N/A</v>
          </cell>
          <cell r="CS258" t="e">
            <v>#N/A</v>
          </cell>
          <cell r="CT258" t="e">
            <v>#N/A</v>
          </cell>
          <cell r="CU258" t="e">
            <v>#N/A</v>
          </cell>
          <cell r="CV258" t="e">
            <v>#N/A</v>
          </cell>
          <cell r="DR258" t="str">
            <v>Pablo Jose Do Faial Freitas</v>
          </cell>
          <cell r="DS258" t="str">
            <v>Arturo Alejandro Urcid Saldaña F-450733</v>
          </cell>
          <cell r="DT258" t="str">
            <v>José Guadalupe López Hernández F-242353</v>
          </cell>
          <cell r="DU258">
            <v>0</v>
          </cell>
          <cell r="DV258" t="str">
            <v>Pablo Jose Do Faial Freitas</v>
          </cell>
          <cell r="DW258" t="str">
            <v>Arturo Alejandro Urcid Saldaña F-450942</v>
          </cell>
          <cell r="DX258" t="str">
            <v>José Guadalupe López Hernández F-242353</v>
          </cell>
          <cell r="DY258" t="str">
            <v>Pablo Jose Do Faial Freitas</v>
          </cell>
          <cell r="DZ258" t="str">
            <v>Arturo Alejandro Urcid Saldaña F-450733</v>
          </cell>
        </row>
        <row r="259">
          <cell r="A259">
            <v>27</v>
          </cell>
          <cell r="B259" t="str">
            <v>--</v>
          </cell>
          <cell r="C259" t="str">
            <v>--</v>
          </cell>
          <cell r="H259" t="str">
            <v>-</v>
          </cell>
          <cell r="S259" t="str">
            <v>-</v>
          </cell>
          <cell r="W259" t="str">
            <v>P</v>
          </cell>
          <cell r="X259">
            <v>0</v>
          </cell>
          <cell r="Y259" t="e">
            <v>#N/A</v>
          </cell>
          <cell r="Z259" t="e">
            <v>#N/A</v>
          </cell>
          <cell r="AB259" t="e">
            <v>#N/A</v>
          </cell>
          <cell r="AC259" t="e">
            <v>#N/A</v>
          </cell>
          <cell r="AD259" t="e">
            <v>#N/A</v>
          </cell>
          <cell r="AE259">
            <v>0</v>
          </cell>
          <cell r="AF259">
            <v>0</v>
          </cell>
          <cell r="AI259">
            <v>0</v>
          </cell>
          <cell r="AL259">
            <v>0</v>
          </cell>
          <cell r="AW259" t="e">
            <v>#N/A</v>
          </cell>
          <cell r="AX259" t="e">
            <v>#N/A</v>
          </cell>
          <cell r="AY259" t="e">
            <v>#N/A</v>
          </cell>
          <cell r="AZ259" t="e">
            <v>#N/A</v>
          </cell>
          <cell r="BY259" t="e">
            <v>#N/A</v>
          </cell>
          <cell r="BZ259" t="e">
            <v>#N/A</v>
          </cell>
          <cell r="CA259" t="e">
            <v>#N/A</v>
          </cell>
          <cell r="CB259" t="e">
            <v>#N/A</v>
          </cell>
          <cell r="CC259" t="e">
            <v>#N/A</v>
          </cell>
          <cell r="CD259" t="e">
            <v>#N/A</v>
          </cell>
          <cell r="CE259" t="e">
            <v>#N/A</v>
          </cell>
          <cell r="CF259" t="e">
            <v>#N/A</v>
          </cell>
          <cell r="CG259" t="e">
            <v>#N/A</v>
          </cell>
          <cell r="CH259" t="e">
            <v>#N/A</v>
          </cell>
          <cell r="CI259" t="e">
            <v>#N/A</v>
          </cell>
          <cell r="CJ259" t="e">
            <v>#N/A</v>
          </cell>
          <cell r="CK259" t="e">
            <v>#N/A</v>
          </cell>
          <cell r="CL259" t="e">
            <v>#N/A</v>
          </cell>
          <cell r="CM259" t="e">
            <v>#N/A</v>
          </cell>
          <cell r="CN259" t="e">
            <v>#N/A</v>
          </cell>
          <cell r="CO259" t="e">
            <v>#N/A</v>
          </cell>
          <cell r="CP259" t="e">
            <v>#N/A</v>
          </cell>
          <cell r="CQ259" t="e">
            <v>#N/A</v>
          </cell>
          <cell r="CR259" t="e">
            <v>#N/A</v>
          </cell>
          <cell r="CS259" t="e">
            <v>#N/A</v>
          </cell>
          <cell r="CT259" t="e">
            <v>#N/A</v>
          </cell>
          <cell r="CU259" t="e">
            <v>#N/A</v>
          </cell>
          <cell r="CV259" t="e">
            <v>#N/A</v>
          </cell>
          <cell r="DR259" t="str">
            <v>Pablo Jose Do Faial Freitas</v>
          </cell>
          <cell r="DS259" t="str">
            <v>Arturo Alejandro Urcid Saldaña F-450733</v>
          </cell>
          <cell r="DT259" t="str">
            <v>José Guadalupe López Hernández F-242353</v>
          </cell>
          <cell r="DU259">
            <v>0</v>
          </cell>
          <cell r="DV259" t="str">
            <v>Pablo Jose Do Faial Freitas</v>
          </cell>
          <cell r="DW259" t="str">
            <v>Arturo Alejandro Urcid Saldaña F-450943</v>
          </cell>
          <cell r="DX259" t="str">
            <v>José Guadalupe López Hernández F-242353</v>
          </cell>
          <cell r="DY259" t="str">
            <v>Pablo Jose Do Faial Freitas</v>
          </cell>
          <cell r="DZ259" t="str">
            <v>Arturo Alejandro Urcid Saldaña F-450733</v>
          </cell>
        </row>
        <row r="260">
          <cell r="A260">
            <v>28</v>
          </cell>
          <cell r="B260" t="str">
            <v>--</v>
          </cell>
          <cell r="C260" t="str">
            <v>--</v>
          </cell>
          <cell r="H260" t="str">
            <v>-</v>
          </cell>
          <cell r="S260" t="str">
            <v>-</v>
          </cell>
          <cell r="W260" t="str">
            <v>P</v>
          </cell>
          <cell r="X260">
            <v>0</v>
          </cell>
          <cell r="Y260" t="e">
            <v>#N/A</v>
          </cell>
          <cell r="Z260" t="e">
            <v>#N/A</v>
          </cell>
          <cell r="AB260" t="e">
            <v>#N/A</v>
          </cell>
          <cell r="AC260" t="e">
            <v>#N/A</v>
          </cell>
          <cell r="AD260" t="e">
            <v>#N/A</v>
          </cell>
          <cell r="AE260">
            <v>0</v>
          </cell>
          <cell r="AF260">
            <v>0</v>
          </cell>
          <cell r="AI260">
            <v>0</v>
          </cell>
          <cell r="AL260">
            <v>0</v>
          </cell>
          <cell r="AW260" t="e">
            <v>#N/A</v>
          </cell>
          <cell r="AX260" t="e">
            <v>#N/A</v>
          </cell>
          <cell r="AY260" t="e">
            <v>#N/A</v>
          </cell>
          <cell r="AZ260" t="e">
            <v>#N/A</v>
          </cell>
          <cell r="BY260" t="e">
            <v>#N/A</v>
          </cell>
          <cell r="BZ260" t="e">
            <v>#N/A</v>
          </cell>
          <cell r="CA260" t="e">
            <v>#N/A</v>
          </cell>
          <cell r="CB260" t="e">
            <v>#N/A</v>
          </cell>
          <cell r="CC260" t="e">
            <v>#N/A</v>
          </cell>
          <cell r="CD260" t="e">
            <v>#N/A</v>
          </cell>
          <cell r="CE260" t="e">
            <v>#N/A</v>
          </cell>
          <cell r="CF260" t="e">
            <v>#N/A</v>
          </cell>
          <cell r="CG260" t="e">
            <v>#N/A</v>
          </cell>
          <cell r="CH260" t="e">
            <v>#N/A</v>
          </cell>
          <cell r="CI260" t="e">
            <v>#N/A</v>
          </cell>
          <cell r="CJ260" t="e">
            <v>#N/A</v>
          </cell>
          <cell r="CK260" t="e">
            <v>#N/A</v>
          </cell>
          <cell r="CL260" t="e">
            <v>#N/A</v>
          </cell>
          <cell r="CM260" t="e">
            <v>#N/A</v>
          </cell>
          <cell r="CN260" t="e">
            <v>#N/A</v>
          </cell>
          <cell r="CO260" t="e">
            <v>#N/A</v>
          </cell>
          <cell r="CP260" t="e">
            <v>#N/A</v>
          </cell>
          <cell r="CQ260" t="e">
            <v>#N/A</v>
          </cell>
          <cell r="CR260" t="e">
            <v>#N/A</v>
          </cell>
          <cell r="CS260" t="e">
            <v>#N/A</v>
          </cell>
          <cell r="CT260" t="e">
            <v>#N/A</v>
          </cell>
          <cell r="CU260" t="e">
            <v>#N/A</v>
          </cell>
          <cell r="CV260" t="e">
            <v>#N/A</v>
          </cell>
          <cell r="DR260" t="str">
            <v>Pablo Jose Do Faial Freitas</v>
          </cell>
          <cell r="DS260" t="str">
            <v>Arturo Alejandro Urcid Saldaña F-450733</v>
          </cell>
          <cell r="DT260" t="str">
            <v>José Guadalupe López Hernández F-242353</v>
          </cell>
          <cell r="DU260">
            <v>0</v>
          </cell>
          <cell r="DV260" t="str">
            <v>Pablo Jose Do Faial Freitas</v>
          </cell>
          <cell r="DW260" t="str">
            <v>Arturo Alejandro Urcid Saldaña F-450944</v>
          </cell>
          <cell r="DX260" t="str">
            <v>José Guadalupe López Hernández F-242353</v>
          </cell>
          <cell r="DY260" t="str">
            <v>Pablo Jose Do Faial Freitas</v>
          </cell>
          <cell r="DZ260" t="str">
            <v>Arturo Alejandro Urcid Saldaña F-450733</v>
          </cell>
        </row>
        <row r="261">
          <cell r="A261">
            <v>29</v>
          </cell>
          <cell r="B261" t="str">
            <v>--</v>
          </cell>
          <cell r="C261" t="str">
            <v>--</v>
          </cell>
          <cell r="H261" t="str">
            <v>-</v>
          </cell>
          <cell r="S261" t="str">
            <v>-</v>
          </cell>
          <cell r="W261" t="str">
            <v>P</v>
          </cell>
          <cell r="X261">
            <v>0</v>
          </cell>
          <cell r="Y261" t="e">
            <v>#N/A</v>
          </cell>
          <cell r="Z261" t="e">
            <v>#N/A</v>
          </cell>
          <cell r="AB261" t="e">
            <v>#N/A</v>
          </cell>
          <cell r="AC261" t="e">
            <v>#N/A</v>
          </cell>
          <cell r="AD261" t="e">
            <v>#N/A</v>
          </cell>
          <cell r="AE261">
            <v>0</v>
          </cell>
          <cell r="AF261">
            <v>0</v>
          </cell>
          <cell r="AI261">
            <v>0</v>
          </cell>
          <cell r="AL261">
            <v>0</v>
          </cell>
          <cell r="AW261" t="e">
            <v>#N/A</v>
          </cell>
          <cell r="AX261" t="e">
            <v>#N/A</v>
          </cell>
          <cell r="AY261" t="e">
            <v>#N/A</v>
          </cell>
          <cell r="AZ261" t="e">
            <v>#N/A</v>
          </cell>
          <cell r="BY261" t="e">
            <v>#N/A</v>
          </cell>
          <cell r="BZ261" t="e">
            <v>#N/A</v>
          </cell>
          <cell r="CA261" t="e">
            <v>#N/A</v>
          </cell>
          <cell r="CB261" t="e">
            <v>#N/A</v>
          </cell>
          <cell r="CC261" t="e">
            <v>#N/A</v>
          </cell>
          <cell r="CD261" t="e">
            <v>#N/A</v>
          </cell>
          <cell r="CE261" t="e">
            <v>#N/A</v>
          </cell>
          <cell r="CF261" t="e">
            <v>#N/A</v>
          </cell>
          <cell r="CG261" t="e">
            <v>#N/A</v>
          </cell>
          <cell r="CH261" t="e">
            <v>#N/A</v>
          </cell>
          <cell r="CI261" t="e">
            <v>#N/A</v>
          </cell>
          <cell r="CJ261" t="e">
            <v>#N/A</v>
          </cell>
          <cell r="CK261" t="e">
            <v>#N/A</v>
          </cell>
          <cell r="CL261" t="e">
            <v>#N/A</v>
          </cell>
          <cell r="CM261" t="e">
            <v>#N/A</v>
          </cell>
          <cell r="CN261" t="e">
            <v>#N/A</v>
          </cell>
          <cell r="CO261" t="e">
            <v>#N/A</v>
          </cell>
          <cell r="CP261" t="e">
            <v>#N/A</v>
          </cell>
          <cell r="CQ261" t="e">
            <v>#N/A</v>
          </cell>
          <cell r="CR261" t="e">
            <v>#N/A</v>
          </cell>
          <cell r="CS261" t="e">
            <v>#N/A</v>
          </cell>
          <cell r="CT261" t="e">
            <v>#N/A</v>
          </cell>
          <cell r="CU261" t="e">
            <v>#N/A</v>
          </cell>
          <cell r="CV261" t="e">
            <v>#N/A</v>
          </cell>
          <cell r="DR261" t="str">
            <v>Pablo Jose Do Faial Freitas</v>
          </cell>
          <cell r="DS261" t="str">
            <v>Arturo Alejandro Urcid Saldaña F-450733</v>
          </cell>
          <cell r="DT261" t="str">
            <v>José Guadalupe López Hernández F-242353</v>
          </cell>
          <cell r="DU261">
            <v>0</v>
          </cell>
          <cell r="DV261" t="str">
            <v>Pablo Jose Do Faial Freitas</v>
          </cell>
          <cell r="DW261" t="str">
            <v>Arturo Alejandro Urcid Saldaña F-450945</v>
          </cell>
          <cell r="DX261" t="str">
            <v>José Guadalupe López Hernández F-242353</v>
          </cell>
          <cell r="DY261" t="str">
            <v>Pablo Jose Do Faial Freitas</v>
          </cell>
          <cell r="DZ261" t="str">
            <v>Arturo Alejandro Urcid Saldaña F-450733</v>
          </cell>
        </row>
        <row r="262">
          <cell r="A262">
            <v>30</v>
          </cell>
          <cell r="B262" t="str">
            <v>--</v>
          </cell>
          <cell r="C262" t="str">
            <v>--</v>
          </cell>
          <cell r="H262" t="str">
            <v>-</v>
          </cell>
          <cell r="S262" t="str">
            <v>-</v>
          </cell>
          <cell r="W262" t="str">
            <v>P</v>
          </cell>
          <cell r="X262">
            <v>0</v>
          </cell>
          <cell r="Y262" t="e">
            <v>#N/A</v>
          </cell>
          <cell r="Z262" t="e">
            <v>#N/A</v>
          </cell>
          <cell r="AB262" t="e">
            <v>#N/A</v>
          </cell>
          <cell r="AC262" t="e">
            <v>#N/A</v>
          </cell>
          <cell r="AD262" t="e">
            <v>#N/A</v>
          </cell>
          <cell r="AE262">
            <v>0</v>
          </cell>
          <cell r="AF262">
            <v>0</v>
          </cell>
          <cell r="AI262">
            <v>0</v>
          </cell>
          <cell r="AL262">
            <v>0</v>
          </cell>
          <cell r="AW262" t="e">
            <v>#N/A</v>
          </cell>
          <cell r="AX262" t="e">
            <v>#N/A</v>
          </cell>
          <cell r="AY262" t="e">
            <v>#N/A</v>
          </cell>
          <cell r="AZ262" t="e">
            <v>#N/A</v>
          </cell>
          <cell r="BY262" t="e">
            <v>#N/A</v>
          </cell>
          <cell r="BZ262" t="e">
            <v>#N/A</v>
          </cell>
          <cell r="CA262" t="e">
            <v>#N/A</v>
          </cell>
          <cell r="CB262" t="e">
            <v>#N/A</v>
          </cell>
          <cell r="CC262" t="e">
            <v>#N/A</v>
          </cell>
          <cell r="CD262" t="e">
            <v>#N/A</v>
          </cell>
          <cell r="CE262" t="e">
            <v>#N/A</v>
          </cell>
          <cell r="CF262" t="e">
            <v>#N/A</v>
          </cell>
          <cell r="CG262" t="e">
            <v>#N/A</v>
          </cell>
          <cell r="CH262" t="e">
            <v>#N/A</v>
          </cell>
          <cell r="CI262" t="e">
            <v>#N/A</v>
          </cell>
          <cell r="CJ262" t="e">
            <v>#N/A</v>
          </cell>
          <cell r="CK262" t="e">
            <v>#N/A</v>
          </cell>
          <cell r="CL262" t="e">
            <v>#N/A</v>
          </cell>
          <cell r="CM262" t="e">
            <v>#N/A</v>
          </cell>
          <cell r="CN262" t="e">
            <v>#N/A</v>
          </cell>
          <cell r="CO262" t="e">
            <v>#N/A</v>
          </cell>
          <cell r="CP262" t="e">
            <v>#N/A</v>
          </cell>
          <cell r="CQ262" t="e">
            <v>#N/A</v>
          </cell>
          <cell r="CR262" t="e">
            <v>#N/A</v>
          </cell>
          <cell r="CS262" t="e">
            <v>#N/A</v>
          </cell>
          <cell r="CT262" t="e">
            <v>#N/A</v>
          </cell>
          <cell r="CU262" t="e">
            <v>#N/A</v>
          </cell>
          <cell r="CV262" t="e">
            <v>#N/A</v>
          </cell>
          <cell r="DR262" t="str">
            <v>Pablo Jose Do Faial Freitas</v>
          </cell>
          <cell r="DS262" t="str">
            <v>Arturo Alejandro Urcid Saldaña F-450733</v>
          </cell>
          <cell r="DT262" t="str">
            <v>José Guadalupe López Hernández F-242353</v>
          </cell>
          <cell r="DU262">
            <v>0</v>
          </cell>
          <cell r="DV262" t="str">
            <v>Pablo Jose Do Faial Freitas</v>
          </cell>
          <cell r="DW262" t="str">
            <v>Arturo Alejandro Urcid Saldaña F-450946</v>
          </cell>
          <cell r="DX262" t="str">
            <v>José Guadalupe López Hernández F-242353</v>
          </cell>
          <cell r="DY262" t="str">
            <v>Pablo Jose Do Faial Freitas</v>
          </cell>
          <cell r="DZ262" t="str">
            <v>Arturo Alejandro Urcid Saldaña F-450733</v>
          </cell>
        </row>
        <row r="263">
          <cell r="A263">
            <v>31</v>
          </cell>
          <cell r="B263" t="str">
            <v>--</v>
          </cell>
          <cell r="C263" t="str">
            <v>--</v>
          </cell>
          <cell r="H263" t="str">
            <v>-</v>
          </cell>
          <cell r="S263" t="str">
            <v>-</v>
          </cell>
          <cell r="W263" t="str">
            <v>P</v>
          </cell>
          <cell r="X263">
            <v>0</v>
          </cell>
          <cell r="Y263" t="e">
            <v>#N/A</v>
          </cell>
          <cell r="Z263" t="e">
            <v>#N/A</v>
          </cell>
          <cell r="AB263" t="e">
            <v>#N/A</v>
          </cell>
          <cell r="AC263" t="e">
            <v>#N/A</v>
          </cell>
          <cell r="AD263" t="e">
            <v>#N/A</v>
          </cell>
          <cell r="AE263">
            <v>0</v>
          </cell>
          <cell r="AF263">
            <v>0</v>
          </cell>
          <cell r="AI263">
            <v>0</v>
          </cell>
          <cell r="AL263">
            <v>0</v>
          </cell>
          <cell r="AW263" t="e">
            <v>#N/A</v>
          </cell>
          <cell r="AX263" t="e">
            <v>#N/A</v>
          </cell>
          <cell r="AY263" t="e">
            <v>#N/A</v>
          </cell>
          <cell r="AZ263" t="e">
            <v>#N/A</v>
          </cell>
          <cell r="BY263" t="e">
            <v>#N/A</v>
          </cell>
          <cell r="BZ263" t="e">
            <v>#N/A</v>
          </cell>
          <cell r="CA263" t="e">
            <v>#N/A</v>
          </cell>
          <cell r="CB263" t="e">
            <v>#N/A</v>
          </cell>
          <cell r="CC263" t="e">
            <v>#N/A</v>
          </cell>
          <cell r="CD263" t="e">
            <v>#N/A</v>
          </cell>
          <cell r="CE263" t="e">
            <v>#N/A</v>
          </cell>
          <cell r="CF263" t="e">
            <v>#N/A</v>
          </cell>
          <cell r="CG263" t="e">
            <v>#N/A</v>
          </cell>
          <cell r="CH263" t="e">
            <v>#N/A</v>
          </cell>
          <cell r="CI263" t="e">
            <v>#N/A</v>
          </cell>
          <cell r="CJ263" t="e">
            <v>#N/A</v>
          </cell>
          <cell r="CK263" t="e">
            <v>#N/A</v>
          </cell>
          <cell r="CL263" t="e">
            <v>#N/A</v>
          </cell>
          <cell r="CM263" t="e">
            <v>#N/A</v>
          </cell>
          <cell r="CN263" t="e">
            <v>#N/A</v>
          </cell>
          <cell r="CO263" t="e">
            <v>#N/A</v>
          </cell>
          <cell r="CP263" t="e">
            <v>#N/A</v>
          </cell>
          <cell r="CQ263" t="e">
            <v>#N/A</v>
          </cell>
          <cell r="CR263" t="e">
            <v>#N/A</v>
          </cell>
          <cell r="CS263" t="e">
            <v>#N/A</v>
          </cell>
          <cell r="CT263" t="e">
            <v>#N/A</v>
          </cell>
          <cell r="CU263" t="e">
            <v>#N/A</v>
          </cell>
          <cell r="CV263" t="e">
            <v>#N/A</v>
          </cell>
          <cell r="DR263" t="str">
            <v>Pablo Jose Do Faial Freitas</v>
          </cell>
          <cell r="DS263" t="str">
            <v>Arturo Alejandro Urcid Saldaña F-450733</v>
          </cell>
          <cell r="DT263" t="str">
            <v>José Guadalupe López Hernández F-242353</v>
          </cell>
          <cell r="DU263">
            <v>0</v>
          </cell>
          <cell r="DV263" t="str">
            <v>Pablo Jose Do Faial Freitas</v>
          </cell>
          <cell r="DW263" t="str">
            <v>Arturo Alejandro Urcid Saldaña F-450947</v>
          </cell>
          <cell r="DX263" t="str">
            <v>José Guadalupe López Hernández F-242353</v>
          </cell>
          <cell r="DY263" t="str">
            <v>Pablo Jose Do Faial Freitas</v>
          </cell>
          <cell r="DZ263" t="str">
            <v>Arturo Alejandro Urcid Saldaña F-450733</v>
          </cell>
        </row>
        <row r="264">
          <cell r="A264">
            <v>32</v>
          </cell>
          <cell r="B264" t="str">
            <v>--</v>
          </cell>
          <cell r="C264" t="str">
            <v>--</v>
          </cell>
          <cell r="H264" t="str">
            <v>-</v>
          </cell>
          <cell r="S264" t="str">
            <v>-</v>
          </cell>
          <cell r="W264" t="str">
            <v>P</v>
          </cell>
          <cell r="X264">
            <v>0</v>
          </cell>
          <cell r="Y264" t="e">
            <v>#N/A</v>
          </cell>
          <cell r="Z264" t="e">
            <v>#N/A</v>
          </cell>
          <cell r="AB264" t="e">
            <v>#N/A</v>
          </cell>
          <cell r="AC264" t="e">
            <v>#N/A</v>
          </cell>
          <cell r="AD264" t="e">
            <v>#N/A</v>
          </cell>
          <cell r="AE264">
            <v>0</v>
          </cell>
          <cell r="AF264">
            <v>0</v>
          </cell>
          <cell r="AI264">
            <v>0</v>
          </cell>
          <cell r="AL264">
            <v>0</v>
          </cell>
          <cell r="AW264" t="e">
            <v>#N/A</v>
          </cell>
          <cell r="AX264" t="e">
            <v>#N/A</v>
          </cell>
          <cell r="AY264" t="e">
            <v>#N/A</v>
          </cell>
          <cell r="AZ264" t="e">
            <v>#N/A</v>
          </cell>
          <cell r="BY264" t="e">
            <v>#N/A</v>
          </cell>
          <cell r="BZ264" t="e">
            <v>#N/A</v>
          </cell>
          <cell r="CA264" t="e">
            <v>#N/A</v>
          </cell>
          <cell r="CB264" t="e">
            <v>#N/A</v>
          </cell>
          <cell r="CC264" t="e">
            <v>#N/A</v>
          </cell>
          <cell r="CD264" t="e">
            <v>#N/A</v>
          </cell>
          <cell r="CE264" t="e">
            <v>#N/A</v>
          </cell>
          <cell r="CF264" t="e">
            <v>#N/A</v>
          </cell>
          <cell r="CG264" t="e">
            <v>#N/A</v>
          </cell>
          <cell r="CH264" t="e">
            <v>#N/A</v>
          </cell>
          <cell r="CI264" t="e">
            <v>#N/A</v>
          </cell>
          <cell r="CJ264" t="e">
            <v>#N/A</v>
          </cell>
          <cell r="CK264" t="e">
            <v>#N/A</v>
          </cell>
          <cell r="CL264" t="e">
            <v>#N/A</v>
          </cell>
          <cell r="CM264" t="e">
            <v>#N/A</v>
          </cell>
          <cell r="CN264" t="e">
            <v>#N/A</v>
          </cell>
          <cell r="CO264" t="e">
            <v>#N/A</v>
          </cell>
          <cell r="CP264" t="e">
            <v>#N/A</v>
          </cell>
          <cell r="CQ264" t="e">
            <v>#N/A</v>
          </cell>
          <cell r="CR264" t="e">
            <v>#N/A</v>
          </cell>
          <cell r="CS264" t="e">
            <v>#N/A</v>
          </cell>
          <cell r="CT264" t="e">
            <v>#N/A</v>
          </cell>
          <cell r="CU264" t="e">
            <v>#N/A</v>
          </cell>
          <cell r="CV264" t="e">
            <v>#N/A</v>
          </cell>
          <cell r="DR264" t="str">
            <v>Pablo Jose Do Faial Freitas</v>
          </cell>
          <cell r="DS264" t="str">
            <v>Arturo Alejandro Urcid Saldaña F-450733</v>
          </cell>
          <cell r="DT264" t="str">
            <v>José Guadalupe López Hernández F-242353</v>
          </cell>
          <cell r="DU264">
            <v>0</v>
          </cell>
          <cell r="DV264" t="str">
            <v>Pablo Jose Do Faial Freitas</v>
          </cell>
          <cell r="DW264" t="str">
            <v>Arturo Alejandro Urcid Saldaña F-450948</v>
          </cell>
          <cell r="DX264" t="str">
            <v>José Guadalupe López Hernández F-242353</v>
          </cell>
          <cell r="DY264" t="str">
            <v>Pablo Jose Do Faial Freitas</v>
          </cell>
          <cell r="DZ264" t="str">
            <v>Arturo Alejandro Urcid Saldaña F-450733</v>
          </cell>
        </row>
        <row r="265">
          <cell r="A265">
            <v>33</v>
          </cell>
          <cell r="B265" t="str">
            <v>--</v>
          </cell>
          <cell r="C265" t="str">
            <v>--</v>
          </cell>
          <cell r="H265" t="str">
            <v>-</v>
          </cell>
          <cell r="S265" t="str">
            <v>-</v>
          </cell>
          <cell r="W265" t="str">
            <v>P</v>
          </cell>
          <cell r="X265">
            <v>0</v>
          </cell>
          <cell r="Y265" t="e">
            <v>#N/A</v>
          </cell>
          <cell r="Z265" t="e">
            <v>#N/A</v>
          </cell>
          <cell r="AB265" t="e">
            <v>#N/A</v>
          </cell>
          <cell r="AC265" t="e">
            <v>#N/A</v>
          </cell>
          <cell r="AD265" t="e">
            <v>#N/A</v>
          </cell>
          <cell r="AE265">
            <v>0</v>
          </cell>
          <cell r="AF265">
            <v>0</v>
          </cell>
          <cell r="AI265">
            <v>0</v>
          </cell>
          <cell r="AL265">
            <v>0</v>
          </cell>
          <cell r="AW265" t="e">
            <v>#N/A</v>
          </cell>
          <cell r="AX265" t="e">
            <v>#N/A</v>
          </cell>
          <cell r="AY265" t="e">
            <v>#N/A</v>
          </cell>
          <cell r="AZ265" t="e">
            <v>#N/A</v>
          </cell>
          <cell r="BY265" t="e">
            <v>#N/A</v>
          </cell>
          <cell r="BZ265" t="e">
            <v>#N/A</v>
          </cell>
          <cell r="CA265" t="e">
            <v>#N/A</v>
          </cell>
          <cell r="CB265" t="e">
            <v>#N/A</v>
          </cell>
          <cell r="CC265" t="e">
            <v>#N/A</v>
          </cell>
          <cell r="CD265" t="e">
            <v>#N/A</v>
          </cell>
          <cell r="CE265" t="e">
            <v>#N/A</v>
          </cell>
          <cell r="CF265" t="e">
            <v>#N/A</v>
          </cell>
          <cell r="CG265" t="e">
            <v>#N/A</v>
          </cell>
          <cell r="CH265" t="e">
            <v>#N/A</v>
          </cell>
          <cell r="CI265" t="e">
            <v>#N/A</v>
          </cell>
          <cell r="CJ265" t="e">
            <v>#N/A</v>
          </cell>
          <cell r="CK265" t="e">
            <v>#N/A</v>
          </cell>
          <cell r="CL265" t="e">
            <v>#N/A</v>
          </cell>
          <cell r="CM265" t="e">
            <v>#N/A</v>
          </cell>
          <cell r="CN265" t="e">
            <v>#N/A</v>
          </cell>
          <cell r="CO265" t="e">
            <v>#N/A</v>
          </cell>
          <cell r="CP265" t="e">
            <v>#N/A</v>
          </cell>
          <cell r="CQ265" t="e">
            <v>#N/A</v>
          </cell>
          <cell r="CR265" t="e">
            <v>#N/A</v>
          </cell>
          <cell r="CS265" t="e">
            <v>#N/A</v>
          </cell>
          <cell r="CT265" t="e">
            <v>#N/A</v>
          </cell>
          <cell r="CU265" t="e">
            <v>#N/A</v>
          </cell>
          <cell r="CV265" t="e">
            <v>#N/A</v>
          </cell>
          <cell r="DR265" t="str">
            <v>Pablo Jose Do Faial Freitas</v>
          </cell>
          <cell r="DS265" t="str">
            <v>Arturo Alejandro Urcid Saldaña F-450733</v>
          </cell>
          <cell r="DT265" t="str">
            <v>José Guadalupe López Hernández F-242353</v>
          </cell>
          <cell r="DU265">
            <v>0</v>
          </cell>
          <cell r="DV265" t="str">
            <v>Pablo Jose Do Faial Freitas</v>
          </cell>
          <cell r="DW265" t="str">
            <v>Arturo Alejandro Urcid Saldaña F-450949</v>
          </cell>
          <cell r="DX265" t="str">
            <v>José Guadalupe López Hernández F-242353</v>
          </cell>
          <cell r="DY265" t="str">
            <v>Pablo Jose Do Faial Freitas</v>
          </cell>
          <cell r="DZ265" t="str">
            <v>Arturo Alejandro Urcid Saldaña F-450733</v>
          </cell>
        </row>
        <row r="266">
          <cell r="A266">
            <v>34</v>
          </cell>
          <cell r="B266" t="str">
            <v>--</v>
          </cell>
          <cell r="C266" t="str">
            <v>--</v>
          </cell>
          <cell r="H266" t="str">
            <v>-</v>
          </cell>
          <cell r="S266" t="str">
            <v>-</v>
          </cell>
          <cell r="W266" t="str">
            <v>P</v>
          </cell>
          <cell r="X266">
            <v>0</v>
          </cell>
          <cell r="Y266" t="e">
            <v>#N/A</v>
          </cell>
          <cell r="Z266" t="e">
            <v>#N/A</v>
          </cell>
          <cell r="AB266" t="e">
            <v>#N/A</v>
          </cell>
          <cell r="AC266" t="e">
            <v>#N/A</v>
          </cell>
          <cell r="AD266" t="e">
            <v>#N/A</v>
          </cell>
          <cell r="AE266">
            <v>0</v>
          </cell>
          <cell r="AF266">
            <v>0</v>
          </cell>
          <cell r="AI266">
            <v>0</v>
          </cell>
          <cell r="AL266">
            <v>0</v>
          </cell>
          <cell r="AW266" t="e">
            <v>#N/A</v>
          </cell>
          <cell r="AX266" t="e">
            <v>#N/A</v>
          </cell>
          <cell r="AY266" t="e">
            <v>#N/A</v>
          </cell>
          <cell r="AZ266" t="e">
            <v>#N/A</v>
          </cell>
          <cell r="BY266" t="e">
            <v>#N/A</v>
          </cell>
          <cell r="BZ266" t="e">
            <v>#N/A</v>
          </cell>
          <cell r="CA266" t="e">
            <v>#N/A</v>
          </cell>
          <cell r="CB266" t="e">
            <v>#N/A</v>
          </cell>
          <cell r="CC266" t="e">
            <v>#N/A</v>
          </cell>
          <cell r="CD266" t="e">
            <v>#N/A</v>
          </cell>
          <cell r="CE266" t="e">
            <v>#N/A</v>
          </cell>
          <cell r="CF266" t="e">
            <v>#N/A</v>
          </cell>
          <cell r="CG266" t="e">
            <v>#N/A</v>
          </cell>
          <cell r="CH266" t="e">
            <v>#N/A</v>
          </cell>
          <cell r="CI266" t="e">
            <v>#N/A</v>
          </cell>
          <cell r="CJ266" t="e">
            <v>#N/A</v>
          </cell>
          <cell r="CK266" t="e">
            <v>#N/A</v>
          </cell>
          <cell r="CL266" t="e">
            <v>#N/A</v>
          </cell>
          <cell r="CM266" t="e">
            <v>#N/A</v>
          </cell>
          <cell r="CN266" t="e">
            <v>#N/A</v>
          </cell>
          <cell r="CO266" t="e">
            <v>#N/A</v>
          </cell>
          <cell r="CP266" t="e">
            <v>#N/A</v>
          </cell>
          <cell r="CQ266" t="e">
            <v>#N/A</v>
          </cell>
          <cell r="CR266" t="e">
            <v>#N/A</v>
          </cell>
          <cell r="CS266" t="e">
            <v>#N/A</v>
          </cell>
          <cell r="CT266" t="e">
            <v>#N/A</v>
          </cell>
          <cell r="CU266" t="e">
            <v>#N/A</v>
          </cell>
          <cell r="CV266" t="e">
            <v>#N/A</v>
          </cell>
          <cell r="DR266" t="str">
            <v>Pablo Jose Do Faial Freitas</v>
          </cell>
          <cell r="DS266" t="str">
            <v>Arturo Alejandro Urcid Saldaña F-450733</v>
          </cell>
          <cell r="DT266" t="str">
            <v>José Guadalupe López Hernández F-242353</v>
          </cell>
          <cell r="DU266">
            <v>0</v>
          </cell>
          <cell r="DV266" t="str">
            <v>Pablo Jose Do Faial Freitas</v>
          </cell>
          <cell r="DW266" t="str">
            <v>Arturo Alejandro Urcid Saldaña F-450950</v>
          </cell>
          <cell r="DX266" t="str">
            <v>José Guadalupe López Hernández F-242353</v>
          </cell>
          <cell r="DY266" t="str">
            <v>Pablo Jose Do Faial Freitas</v>
          </cell>
          <cell r="DZ266" t="str">
            <v>Arturo Alejandro Urcid Saldaña F-450733</v>
          </cell>
        </row>
        <row r="267">
          <cell r="A267">
            <v>26</v>
          </cell>
          <cell r="B267" t="str">
            <v>--</v>
          </cell>
          <cell r="C267" t="str">
            <v>--</v>
          </cell>
          <cell r="H267" t="str">
            <v>-</v>
          </cell>
          <cell r="S267" t="str">
            <v>-</v>
          </cell>
          <cell r="W267" t="str">
            <v>P</v>
          </cell>
          <cell r="X267">
            <v>0</v>
          </cell>
          <cell r="Y267" t="e">
            <v>#N/A</v>
          </cell>
          <cell r="Z267" t="e">
            <v>#N/A</v>
          </cell>
          <cell r="AB267" t="e">
            <v>#N/A</v>
          </cell>
          <cell r="AC267" t="e">
            <v>#N/A</v>
          </cell>
          <cell r="AD267" t="e">
            <v>#N/A</v>
          </cell>
          <cell r="AE267">
            <v>0</v>
          </cell>
          <cell r="AF267">
            <v>0</v>
          </cell>
          <cell r="AI267">
            <v>0</v>
          </cell>
          <cell r="AL267">
            <v>0</v>
          </cell>
          <cell r="AW267" t="e">
            <v>#N/A</v>
          </cell>
          <cell r="AX267" t="e">
            <v>#N/A</v>
          </cell>
          <cell r="AY267" t="e">
            <v>#N/A</v>
          </cell>
          <cell r="AZ267" t="e">
            <v>#N/A</v>
          </cell>
          <cell r="BY267" t="e">
            <v>#N/A</v>
          </cell>
          <cell r="BZ267" t="e">
            <v>#N/A</v>
          </cell>
          <cell r="CA267" t="e">
            <v>#N/A</v>
          </cell>
          <cell r="CB267" t="e">
            <v>#N/A</v>
          </cell>
          <cell r="CC267" t="e">
            <v>#N/A</v>
          </cell>
          <cell r="CD267" t="e">
            <v>#N/A</v>
          </cell>
          <cell r="CE267" t="e">
            <v>#N/A</v>
          </cell>
          <cell r="CF267" t="e">
            <v>#N/A</v>
          </cell>
          <cell r="CG267" t="e">
            <v>#N/A</v>
          </cell>
          <cell r="CH267" t="e">
            <v>#N/A</v>
          </cell>
          <cell r="CI267" t="e">
            <v>#N/A</v>
          </cell>
          <cell r="CJ267" t="e">
            <v>#N/A</v>
          </cell>
          <cell r="CK267" t="e">
            <v>#N/A</v>
          </cell>
          <cell r="CL267" t="e">
            <v>#N/A</v>
          </cell>
          <cell r="CM267" t="e">
            <v>#N/A</v>
          </cell>
          <cell r="CN267" t="e">
            <v>#N/A</v>
          </cell>
          <cell r="CO267" t="e">
            <v>#N/A</v>
          </cell>
          <cell r="CP267" t="e">
            <v>#N/A</v>
          </cell>
          <cell r="CQ267" t="e">
            <v>#N/A</v>
          </cell>
          <cell r="CR267" t="e">
            <v>#N/A</v>
          </cell>
          <cell r="CS267" t="e">
            <v>#N/A</v>
          </cell>
          <cell r="CT267" t="e">
            <v>#N/A</v>
          </cell>
          <cell r="CU267" t="e">
            <v>#N/A</v>
          </cell>
          <cell r="CV267" t="e">
            <v>#N/A</v>
          </cell>
          <cell r="DR267" t="str">
            <v>Pablo Jose Do Faial Freitas</v>
          </cell>
          <cell r="DS267" t="str">
            <v>Arturo Alejandro Urcid Saldaña F-450733</v>
          </cell>
          <cell r="DT267" t="str">
            <v>José Guadalupe López Hernández F-242353</v>
          </cell>
          <cell r="DU267">
            <v>0</v>
          </cell>
          <cell r="DV267" t="str">
            <v>Pablo Jose Do Faial Freitas</v>
          </cell>
          <cell r="DW267" t="str">
            <v>Arturo Alejandro Urcid Saldaña F-450951</v>
          </cell>
          <cell r="DX267" t="str">
            <v>José Guadalupe López Hernández F-242353</v>
          </cell>
          <cell r="DY267" t="str">
            <v>Pablo Jose Do Faial Freitas</v>
          </cell>
          <cell r="DZ267" t="str">
            <v>Arturo Alejandro Urcid Saldaña F-450733</v>
          </cell>
        </row>
        <row r="268">
          <cell r="A268">
            <v>27</v>
          </cell>
          <cell r="B268" t="str">
            <v>--</v>
          </cell>
          <cell r="C268" t="str">
            <v>--</v>
          </cell>
          <cell r="H268" t="str">
            <v>-</v>
          </cell>
          <cell r="S268" t="str">
            <v>-</v>
          </cell>
          <cell r="W268" t="str">
            <v>P</v>
          </cell>
          <cell r="X268">
            <v>0</v>
          </cell>
          <cell r="Y268" t="e">
            <v>#N/A</v>
          </cell>
          <cell r="Z268" t="e">
            <v>#N/A</v>
          </cell>
          <cell r="AB268" t="e">
            <v>#N/A</v>
          </cell>
          <cell r="AC268" t="e">
            <v>#N/A</v>
          </cell>
          <cell r="AD268" t="e">
            <v>#N/A</v>
          </cell>
          <cell r="AE268">
            <v>0</v>
          </cell>
          <cell r="AF268">
            <v>0</v>
          </cell>
          <cell r="AI268">
            <v>0</v>
          </cell>
          <cell r="AL268">
            <v>0</v>
          </cell>
          <cell r="AW268" t="e">
            <v>#N/A</v>
          </cell>
          <cell r="AX268" t="e">
            <v>#N/A</v>
          </cell>
          <cell r="AY268" t="e">
            <v>#N/A</v>
          </cell>
          <cell r="AZ268" t="e">
            <v>#N/A</v>
          </cell>
          <cell r="BY268" t="e">
            <v>#N/A</v>
          </cell>
          <cell r="BZ268" t="e">
            <v>#N/A</v>
          </cell>
          <cell r="CA268" t="e">
            <v>#N/A</v>
          </cell>
          <cell r="CB268" t="e">
            <v>#N/A</v>
          </cell>
          <cell r="CC268" t="e">
            <v>#N/A</v>
          </cell>
          <cell r="CD268" t="e">
            <v>#N/A</v>
          </cell>
          <cell r="CE268" t="e">
            <v>#N/A</v>
          </cell>
          <cell r="CF268" t="e">
            <v>#N/A</v>
          </cell>
          <cell r="CG268" t="e">
            <v>#N/A</v>
          </cell>
          <cell r="CH268" t="e">
            <v>#N/A</v>
          </cell>
          <cell r="CI268" t="e">
            <v>#N/A</v>
          </cell>
          <cell r="CJ268" t="e">
            <v>#N/A</v>
          </cell>
          <cell r="CK268" t="e">
            <v>#N/A</v>
          </cell>
          <cell r="CL268" t="e">
            <v>#N/A</v>
          </cell>
          <cell r="CM268" t="e">
            <v>#N/A</v>
          </cell>
          <cell r="CN268" t="e">
            <v>#N/A</v>
          </cell>
          <cell r="CO268" t="e">
            <v>#N/A</v>
          </cell>
          <cell r="CP268" t="e">
            <v>#N/A</v>
          </cell>
          <cell r="CQ268" t="e">
            <v>#N/A</v>
          </cell>
          <cell r="CR268" t="e">
            <v>#N/A</v>
          </cell>
          <cell r="CS268" t="e">
            <v>#N/A</v>
          </cell>
          <cell r="CT268" t="e">
            <v>#N/A</v>
          </cell>
          <cell r="CU268" t="e">
            <v>#N/A</v>
          </cell>
          <cell r="CV268" t="e">
            <v>#N/A</v>
          </cell>
          <cell r="DR268" t="str">
            <v>Pablo Jose Do Faial Freitas</v>
          </cell>
          <cell r="DS268" t="str">
            <v>Arturo Alejandro Urcid Saldaña F-450733</v>
          </cell>
          <cell r="DT268" t="str">
            <v>José Guadalupe López Hernández F-242353</v>
          </cell>
          <cell r="DU268">
            <v>0</v>
          </cell>
          <cell r="DV268" t="str">
            <v>Pablo Jose Do Faial Freitas</v>
          </cell>
          <cell r="DW268" t="str">
            <v>Arturo Alejandro Urcid Saldaña F-450952</v>
          </cell>
          <cell r="DX268" t="str">
            <v>José Guadalupe López Hernández F-242353</v>
          </cell>
          <cell r="DY268" t="str">
            <v>Pablo Jose Do Faial Freitas</v>
          </cell>
          <cell r="DZ268" t="str">
            <v>Arturo Alejandro Urcid Saldaña F-450733</v>
          </cell>
        </row>
        <row r="269">
          <cell r="A269">
            <v>28</v>
          </cell>
          <cell r="B269" t="str">
            <v>--</v>
          </cell>
          <cell r="C269" t="str">
            <v>--</v>
          </cell>
          <cell r="H269" t="str">
            <v>-</v>
          </cell>
          <cell r="S269" t="str">
            <v>-</v>
          </cell>
          <cell r="W269" t="str">
            <v>P</v>
          </cell>
          <cell r="X269">
            <v>0</v>
          </cell>
          <cell r="Y269" t="e">
            <v>#N/A</v>
          </cell>
          <cell r="Z269" t="e">
            <v>#N/A</v>
          </cell>
          <cell r="AB269" t="e">
            <v>#N/A</v>
          </cell>
          <cell r="AC269" t="e">
            <v>#N/A</v>
          </cell>
          <cell r="AD269" t="e">
            <v>#N/A</v>
          </cell>
          <cell r="AE269">
            <v>0</v>
          </cell>
          <cell r="AF269">
            <v>0</v>
          </cell>
          <cell r="AI269">
            <v>0</v>
          </cell>
          <cell r="AL269">
            <v>0</v>
          </cell>
          <cell r="AW269" t="e">
            <v>#N/A</v>
          </cell>
          <cell r="AX269" t="e">
            <v>#N/A</v>
          </cell>
          <cell r="AY269" t="e">
            <v>#N/A</v>
          </cell>
          <cell r="AZ269" t="e">
            <v>#N/A</v>
          </cell>
          <cell r="BY269" t="e">
            <v>#N/A</v>
          </cell>
          <cell r="BZ269" t="e">
            <v>#N/A</v>
          </cell>
          <cell r="CA269" t="e">
            <v>#N/A</v>
          </cell>
          <cell r="CB269" t="e">
            <v>#N/A</v>
          </cell>
          <cell r="CC269" t="e">
            <v>#N/A</v>
          </cell>
          <cell r="CD269" t="e">
            <v>#N/A</v>
          </cell>
          <cell r="CE269" t="e">
            <v>#N/A</v>
          </cell>
          <cell r="CF269" t="e">
            <v>#N/A</v>
          </cell>
          <cell r="CG269" t="e">
            <v>#N/A</v>
          </cell>
          <cell r="CH269" t="e">
            <v>#N/A</v>
          </cell>
          <cell r="CI269" t="e">
            <v>#N/A</v>
          </cell>
          <cell r="CJ269" t="e">
            <v>#N/A</v>
          </cell>
          <cell r="CK269" t="e">
            <v>#N/A</v>
          </cell>
          <cell r="CL269" t="e">
            <v>#N/A</v>
          </cell>
          <cell r="CM269" t="e">
            <v>#N/A</v>
          </cell>
          <cell r="CN269" t="e">
            <v>#N/A</v>
          </cell>
          <cell r="CO269" t="e">
            <v>#N/A</v>
          </cell>
          <cell r="CP269" t="e">
            <v>#N/A</v>
          </cell>
          <cell r="CQ269" t="e">
            <v>#N/A</v>
          </cell>
          <cell r="CR269" t="e">
            <v>#N/A</v>
          </cell>
          <cell r="CS269" t="e">
            <v>#N/A</v>
          </cell>
          <cell r="CT269" t="e">
            <v>#N/A</v>
          </cell>
          <cell r="CU269" t="e">
            <v>#N/A</v>
          </cell>
          <cell r="CV269" t="e">
            <v>#N/A</v>
          </cell>
          <cell r="DR269" t="str">
            <v>Pablo Jose Do Faial Freitas</v>
          </cell>
          <cell r="DS269" t="str">
            <v>Arturo Alejandro Urcid Saldaña F-450733</v>
          </cell>
          <cell r="DT269" t="str">
            <v>José Guadalupe López Hernández F-242353</v>
          </cell>
          <cell r="DU269">
            <v>0</v>
          </cell>
          <cell r="DV269" t="str">
            <v>Pablo Jose Do Faial Freitas</v>
          </cell>
          <cell r="DW269" t="str">
            <v>Arturo Alejandro Urcid Saldaña F-450953</v>
          </cell>
          <cell r="DX269" t="str">
            <v>José Guadalupe López Hernández F-242353</v>
          </cell>
          <cell r="DY269" t="str">
            <v>Pablo Jose Do Faial Freitas</v>
          </cell>
          <cell r="DZ269" t="str">
            <v>Arturo Alejandro Urcid Saldaña F-450733</v>
          </cell>
        </row>
        <row r="270">
          <cell r="A270">
            <v>29</v>
          </cell>
          <cell r="B270" t="str">
            <v>--</v>
          </cell>
          <cell r="C270" t="str">
            <v>--</v>
          </cell>
          <cell r="H270" t="str">
            <v>-</v>
          </cell>
          <cell r="S270" t="str">
            <v>-</v>
          </cell>
          <cell r="W270" t="str">
            <v>P</v>
          </cell>
          <cell r="X270">
            <v>0</v>
          </cell>
          <cell r="Y270" t="e">
            <v>#N/A</v>
          </cell>
          <cell r="Z270" t="e">
            <v>#N/A</v>
          </cell>
          <cell r="AB270" t="e">
            <v>#N/A</v>
          </cell>
          <cell r="AC270" t="e">
            <v>#N/A</v>
          </cell>
          <cell r="AD270" t="e">
            <v>#N/A</v>
          </cell>
          <cell r="AE270">
            <v>0</v>
          </cell>
          <cell r="AF270">
            <v>0</v>
          </cell>
          <cell r="AI270">
            <v>0</v>
          </cell>
          <cell r="AL270">
            <v>0</v>
          </cell>
          <cell r="AW270" t="e">
            <v>#N/A</v>
          </cell>
          <cell r="AX270" t="e">
            <v>#N/A</v>
          </cell>
          <cell r="AY270" t="e">
            <v>#N/A</v>
          </cell>
          <cell r="AZ270" t="e">
            <v>#N/A</v>
          </cell>
          <cell r="BY270" t="e">
            <v>#N/A</v>
          </cell>
          <cell r="BZ270" t="e">
            <v>#N/A</v>
          </cell>
          <cell r="CA270" t="e">
            <v>#N/A</v>
          </cell>
          <cell r="CB270" t="e">
            <v>#N/A</v>
          </cell>
          <cell r="CC270" t="e">
            <v>#N/A</v>
          </cell>
          <cell r="CD270" t="e">
            <v>#N/A</v>
          </cell>
          <cell r="CE270" t="e">
            <v>#N/A</v>
          </cell>
          <cell r="CF270" t="e">
            <v>#N/A</v>
          </cell>
          <cell r="CG270" t="e">
            <v>#N/A</v>
          </cell>
          <cell r="CH270" t="e">
            <v>#N/A</v>
          </cell>
          <cell r="CI270" t="e">
            <v>#N/A</v>
          </cell>
          <cell r="CJ270" t="e">
            <v>#N/A</v>
          </cell>
          <cell r="CK270" t="e">
            <v>#N/A</v>
          </cell>
          <cell r="CL270" t="e">
            <v>#N/A</v>
          </cell>
          <cell r="CM270" t="e">
            <v>#N/A</v>
          </cell>
          <cell r="CN270" t="e">
            <v>#N/A</v>
          </cell>
          <cell r="CO270" t="e">
            <v>#N/A</v>
          </cell>
          <cell r="CP270" t="e">
            <v>#N/A</v>
          </cell>
          <cell r="CQ270" t="e">
            <v>#N/A</v>
          </cell>
          <cell r="CR270" t="e">
            <v>#N/A</v>
          </cell>
          <cell r="CS270" t="e">
            <v>#N/A</v>
          </cell>
          <cell r="CT270" t="e">
            <v>#N/A</v>
          </cell>
          <cell r="CU270" t="e">
            <v>#N/A</v>
          </cell>
          <cell r="CV270" t="e">
            <v>#N/A</v>
          </cell>
          <cell r="DR270" t="str">
            <v>Pablo Jose Do Faial Freitas</v>
          </cell>
          <cell r="DS270" t="str">
            <v>Arturo Alejandro Urcid Saldaña F-450733</v>
          </cell>
          <cell r="DT270" t="str">
            <v>José Guadalupe López Hernández F-242353</v>
          </cell>
          <cell r="DU270">
            <v>0</v>
          </cell>
          <cell r="DV270" t="str">
            <v>Pablo Jose Do Faial Freitas</v>
          </cell>
          <cell r="DW270" t="str">
            <v>Arturo Alejandro Urcid Saldaña F-450954</v>
          </cell>
          <cell r="DX270" t="str">
            <v>José Guadalupe López Hernández F-242353</v>
          </cell>
          <cell r="DY270" t="str">
            <v>Pablo Jose Do Faial Freitas</v>
          </cell>
          <cell r="DZ270" t="str">
            <v>Arturo Alejandro Urcid Saldaña F-450733</v>
          </cell>
        </row>
        <row r="271">
          <cell r="A271">
            <v>30</v>
          </cell>
          <cell r="B271" t="str">
            <v>--</v>
          </cell>
          <cell r="C271" t="str">
            <v>--</v>
          </cell>
          <cell r="H271" t="str">
            <v>-</v>
          </cell>
          <cell r="S271" t="str">
            <v>-</v>
          </cell>
          <cell r="W271" t="str">
            <v>P</v>
          </cell>
          <cell r="X271">
            <v>0</v>
          </cell>
          <cell r="Y271" t="e">
            <v>#N/A</v>
          </cell>
          <cell r="Z271" t="e">
            <v>#N/A</v>
          </cell>
          <cell r="AB271" t="e">
            <v>#N/A</v>
          </cell>
          <cell r="AC271" t="e">
            <v>#N/A</v>
          </cell>
          <cell r="AD271" t="e">
            <v>#N/A</v>
          </cell>
          <cell r="AE271">
            <v>0</v>
          </cell>
          <cell r="AF271">
            <v>0</v>
          </cell>
          <cell r="AI271">
            <v>0</v>
          </cell>
          <cell r="AL271">
            <v>0</v>
          </cell>
          <cell r="AW271" t="e">
            <v>#N/A</v>
          </cell>
          <cell r="AX271" t="e">
            <v>#N/A</v>
          </cell>
          <cell r="AY271" t="e">
            <v>#N/A</v>
          </cell>
          <cell r="AZ271" t="e">
            <v>#N/A</v>
          </cell>
          <cell r="BY271" t="e">
            <v>#N/A</v>
          </cell>
          <cell r="BZ271" t="e">
            <v>#N/A</v>
          </cell>
          <cell r="CA271" t="e">
            <v>#N/A</v>
          </cell>
          <cell r="CB271" t="e">
            <v>#N/A</v>
          </cell>
          <cell r="CC271" t="e">
            <v>#N/A</v>
          </cell>
          <cell r="CD271" t="e">
            <v>#N/A</v>
          </cell>
          <cell r="CE271" t="e">
            <v>#N/A</v>
          </cell>
          <cell r="CF271" t="e">
            <v>#N/A</v>
          </cell>
          <cell r="CG271" t="e">
            <v>#N/A</v>
          </cell>
          <cell r="CH271" t="e">
            <v>#N/A</v>
          </cell>
          <cell r="CI271" t="e">
            <v>#N/A</v>
          </cell>
          <cell r="CJ271" t="e">
            <v>#N/A</v>
          </cell>
          <cell r="CK271" t="e">
            <v>#N/A</v>
          </cell>
          <cell r="CL271" t="e">
            <v>#N/A</v>
          </cell>
          <cell r="CM271" t="e">
            <v>#N/A</v>
          </cell>
          <cell r="CN271" t="e">
            <v>#N/A</v>
          </cell>
          <cell r="CO271" t="e">
            <v>#N/A</v>
          </cell>
          <cell r="CP271" t="e">
            <v>#N/A</v>
          </cell>
          <cell r="CQ271" t="e">
            <v>#N/A</v>
          </cell>
          <cell r="CR271" t="e">
            <v>#N/A</v>
          </cell>
          <cell r="CS271" t="e">
            <v>#N/A</v>
          </cell>
          <cell r="CT271" t="e">
            <v>#N/A</v>
          </cell>
          <cell r="CU271" t="e">
            <v>#N/A</v>
          </cell>
          <cell r="CV271" t="e">
            <v>#N/A</v>
          </cell>
          <cell r="DR271" t="str">
            <v>Pablo Jose Do Faial Freitas</v>
          </cell>
          <cell r="DS271" t="str">
            <v>Arturo Alejandro Urcid Saldaña F-450733</v>
          </cell>
          <cell r="DT271" t="str">
            <v>José Guadalupe López Hernández F-242353</v>
          </cell>
          <cell r="DU271">
            <v>0</v>
          </cell>
          <cell r="DV271" t="str">
            <v>Pablo Jose Do Faial Freitas</v>
          </cell>
          <cell r="DW271" t="str">
            <v>Arturo Alejandro Urcid Saldaña F-450955</v>
          </cell>
          <cell r="DX271" t="str">
            <v>José Guadalupe López Hernández F-242353</v>
          </cell>
          <cell r="DY271" t="str">
            <v>Pablo Jose Do Faial Freitas</v>
          </cell>
          <cell r="DZ271" t="str">
            <v>Arturo Alejandro Urcid Saldaña F-450733</v>
          </cell>
        </row>
        <row r="272">
          <cell r="A272">
            <v>31</v>
          </cell>
          <cell r="B272" t="str">
            <v>--</v>
          </cell>
          <cell r="C272" t="str">
            <v>--</v>
          </cell>
          <cell r="H272" t="str">
            <v>-</v>
          </cell>
          <cell r="S272" t="str">
            <v>-</v>
          </cell>
          <cell r="W272" t="str">
            <v>P</v>
          </cell>
          <cell r="X272">
            <v>0</v>
          </cell>
          <cell r="Y272" t="e">
            <v>#N/A</v>
          </cell>
          <cell r="Z272" t="e">
            <v>#N/A</v>
          </cell>
          <cell r="AB272" t="e">
            <v>#N/A</v>
          </cell>
          <cell r="AC272" t="e">
            <v>#N/A</v>
          </cell>
          <cell r="AD272" t="e">
            <v>#N/A</v>
          </cell>
          <cell r="AE272">
            <v>0</v>
          </cell>
          <cell r="AF272">
            <v>0</v>
          </cell>
          <cell r="AI272">
            <v>0</v>
          </cell>
          <cell r="AL272">
            <v>0</v>
          </cell>
          <cell r="AW272" t="e">
            <v>#N/A</v>
          </cell>
          <cell r="AX272" t="e">
            <v>#N/A</v>
          </cell>
          <cell r="AY272" t="e">
            <v>#N/A</v>
          </cell>
          <cell r="AZ272" t="e">
            <v>#N/A</v>
          </cell>
          <cell r="BY272" t="e">
            <v>#N/A</v>
          </cell>
          <cell r="BZ272" t="e">
            <v>#N/A</v>
          </cell>
          <cell r="CA272" t="e">
            <v>#N/A</v>
          </cell>
          <cell r="CB272" t="e">
            <v>#N/A</v>
          </cell>
          <cell r="CC272" t="e">
            <v>#N/A</v>
          </cell>
          <cell r="CD272" t="e">
            <v>#N/A</v>
          </cell>
          <cell r="CE272" t="e">
            <v>#N/A</v>
          </cell>
          <cell r="CF272" t="e">
            <v>#N/A</v>
          </cell>
          <cell r="CG272" t="e">
            <v>#N/A</v>
          </cell>
          <cell r="CH272" t="e">
            <v>#N/A</v>
          </cell>
          <cell r="CI272" t="e">
            <v>#N/A</v>
          </cell>
          <cell r="CJ272" t="e">
            <v>#N/A</v>
          </cell>
          <cell r="CK272" t="e">
            <v>#N/A</v>
          </cell>
          <cell r="CL272" t="e">
            <v>#N/A</v>
          </cell>
          <cell r="CM272" t="e">
            <v>#N/A</v>
          </cell>
          <cell r="CN272" t="e">
            <v>#N/A</v>
          </cell>
          <cell r="CO272" t="e">
            <v>#N/A</v>
          </cell>
          <cell r="CP272" t="e">
            <v>#N/A</v>
          </cell>
          <cell r="CQ272" t="e">
            <v>#N/A</v>
          </cell>
          <cell r="CR272" t="e">
            <v>#N/A</v>
          </cell>
          <cell r="CS272" t="e">
            <v>#N/A</v>
          </cell>
          <cell r="CT272" t="e">
            <v>#N/A</v>
          </cell>
          <cell r="CU272" t="e">
            <v>#N/A</v>
          </cell>
          <cell r="CV272" t="e">
            <v>#N/A</v>
          </cell>
          <cell r="DR272" t="str">
            <v>Pablo Jose Do Faial Freitas</v>
          </cell>
          <cell r="DS272" t="str">
            <v>Arturo Alejandro Urcid Saldaña F-450733</v>
          </cell>
          <cell r="DT272" t="str">
            <v>José Guadalupe López Hernández F-242353</v>
          </cell>
          <cell r="DU272">
            <v>0</v>
          </cell>
          <cell r="DV272" t="str">
            <v>Pablo Jose Do Faial Freitas</v>
          </cell>
          <cell r="DW272" t="str">
            <v>Arturo Alejandro Urcid Saldaña F-450956</v>
          </cell>
          <cell r="DX272" t="str">
            <v>José Guadalupe López Hernández F-242353</v>
          </cell>
          <cell r="DY272" t="str">
            <v>Pablo Jose Do Faial Freitas</v>
          </cell>
          <cell r="DZ272" t="str">
            <v>Arturo Alejandro Urcid Saldaña F-450733</v>
          </cell>
        </row>
        <row r="273">
          <cell r="A273">
            <v>32</v>
          </cell>
          <cell r="B273" t="str">
            <v>--</v>
          </cell>
          <cell r="C273" t="str">
            <v>--</v>
          </cell>
          <cell r="H273" t="str">
            <v>-</v>
          </cell>
          <cell r="S273" t="str">
            <v>-</v>
          </cell>
          <cell r="W273" t="str">
            <v>P</v>
          </cell>
          <cell r="X273">
            <v>0</v>
          </cell>
          <cell r="Y273" t="e">
            <v>#N/A</v>
          </cell>
          <cell r="Z273" t="e">
            <v>#N/A</v>
          </cell>
          <cell r="AB273" t="e">
            <v>#N/A</v>
          </cell>
          <cell r="AC273" t="e">
            <v>#N/A</v>
          </cell>
          <cell r="AD273" t="e">
            <v>#N/A</v>
          </cell>
          <cell r="AE273">
            <v>0</v>
          </cell>
          <cell r="AF273">
            <v>0</v>
          </cell>
          <cell r="AI273">
            <v>0</v>
          </cell>
          <cell r="AL273">
            <v>0</v>
          </cell>
          <cell r="AW273" t="e">
            <v>#N/A</v>
          </cell>
          <cell r="AX273" t="e">
            <v>#N/A</v>
          </cell>
          <cell r="AY273" t="e">
            <v>#N/A</v>
          </cell>
          <cell r="AZ273" t="e">
            <v>#N/A</v>
          </cell>
          <cell r="BY273" t="e">
            <v>#N/A</v>
          </cell>
          <cell r="BZ273" t="e">
            <v>#N/A</v>
          </cell>
          <cell r="CA273" t="e">
            <v>#N/A</v>
          </cell>
          <cell r="CB273" t="e">
            <v>#N/A</v>
          </cell>
          <cell r="CC273" t="e">
            <v>#N/A</v>
          </cell>
          <cell r="CD273" t="e">
            <v>#N/A</v>
          </cell>
          <cell r="CE273" t="e">
            <v>#N/A</v>
          </cell>
          <cell r="CF273" t="e">
            <v>#N/A</v>
          </cell>
          <cell r="CG273" t="e">
            <v>#N/A</v>
          </cell>
          <cell r="CH273" t="e">
            <v>#N/A</v>
          </cell>
          <cell r="CI273" t="e">
            <v>#N/A</v>
          </cell>
          <cell r="CJ273" t="e">
            <v>#N/A</v>
          </cell>
          <cell r="CK273" t="e">
            <v>#N/A</v>
          </cell>
          <cell r="CL273" t="e">
            <v>#N/A</v>
          </cell>
          <cell r="CM273" t="e">
            <v>#N/A</v>
          </cell>
          <cell r="CN273" t="e">
            <v>#N/A</v>
          </cell>
          <cell r="CO273" t="e">
            <v>#N/A</v>
          </cell>
          <cell r="CP273" t="e">
            <v>#N/A</v>
          </cell>
          <cell r="CQ273" t="e">
            <v>#N/A</v>
          </cell>
          <cell r="CR273" t="e">
            <v>#N/A</v>
          </cell>
          <cell r="CS273" t="e">
            <v>#N/A</v>
          </cell>
          <cell r="CT273" t="e">
            <v>#N/A</v>
          </cell>
          <cell r="CU273" t="e">
            <v>#N/A</v>
          </cell>
          <cell r="CV273" t="e">
            <v>#N/A</v>
          </cell>
          <cell r="DR273" t="str">
            <v>Pablo Jose Do Faial Freitas</v>
          </cell>
          <cell r="DS273" t="str">
            <v>Arturo Alejandro Urcid Saldaña F-450733</v>
          </cell>
          <cell r="DT273" t="str">
            <v>José Guadalupe López Hernández F-242353</v>
          </cell>
          <cell r="DU273">
            <v>0</v>
          </cell>
          <cell r="DV273" t="str">
            <v>Pablo Jose Do Faial Freitas</v>
          </cell>
          <cell r="DW273" t="str">
            <v>Arturo Alejandro Urcid Saldaña F-450957</v>
          </cell>
          <cell r="DX273" t="str">
            <v>José Guadalupe López Hernández F-242353</v>
          </cell>
          <cell r="DY273" t="str">
            <v>Pablo Jose Do Faial Freitas</v>
          </cell>
          <cell r="DZ273" t="str">
            <v>Arturo Alejandro Urcid Saldaña F-450733</v>
          </cell>
        </row>
        <row r="274">
          <cell r="A274">
            <v>33</v>
          </cell>
          <cell r="B274" t="str">
            <v>--</v>
          </cell>
          <cell r="C274" t="str">
            <v>--</v>
          </cell>
          <cell r="H274" t="str">
            <v>-</v>
          </cell>
          <cell r="S274" t="str">
            <v>-</v>
          </cell>
          <cell r="W274" t="str">
            <v>P</v>
          </cell>
          <cell r="X274">
            <v>0</v>
          </cell>
          <cell r="Y274" t="e">
            <v>#N/A</v>
          </cell>
          <cell r="Z274" t="e">
            <v>#N/A</v>
          </cell>
          <cell r="AB274" t="e">
            <v>#N/A</v>
          </cell>
          <cell r="AC274" t="e">
            <v>#N/A</v>
          </cell>
          <cell r="AD274" t="e">
            <v>#N/A</v>
          </cell>
          <cell r="AE274">
            <v>0</v>
          </cell>
          <cell r="AF274">
            <v>0</v>
          </cell>
          <cell r="AI274">
            <v>0</v>
          </cell>
          <cell r="AL274">
            <v>0</v>
          </cell>
          <cell r="AW274" t="e">
            <v>#N/A</v>
          </cell>
          <cell r="AX274" t="e">
            <v>#N/A</v>
          </cell>
          <cell r="AY274" t="e">
            <v>#N/A</v>
          </cell>
          <cell r="AZ274" t="e">
            <v>#N/A</v>
          </cell>
          <cell r="BY274" t="e">
            <v>#N/A</v>
          </cell>
          <cell r="BZ274" t="e">
            <v>#N/A</v>
          </cell>
          <cell r="CA274" t="e">
            <v>#N/A</v>
          </cell>
          <cell r="CB274" t="e">
            <v>#N/A</v>
          </cell>
          <cell r="CC274" t="e">
            <v>#N/A</v>
          </cell>
          <cell r="CD274" t="e">
            <v>#N/A</v>
          </cell>
          <cell r="CE274" t="e">
            <v>#N/A</v>
          </cell>
          <cell r="CF274" t="e">
            <v>#N/A</v>
          </cell>
          <cell r="CG274" t="e">
            <v>#N/A</v>
          </cell>
          <cell r="CH274" t="e">
            <v>#N/A</v>
          </cell>
          <cell r="CI274" t="e">
            <v>#N/A</v>
          </cell>
          <cell r="CJ274" t="e">
            <v>#N/A</v>
          </cell>
          <cell r="CK274" t="e">
            <v>#N/A</v>
          </cell>
          <cell r="CL274" t="e">
            <v>#N/A</v>
          </cell>
          <cell r="CM274" t="e">
            <v>#N/A</v>
          </cell>
          <cell r="CN274" t="e">
            <v>#N/A</v>
          </cell>
          <cell r="CO274" t="e">
            <v>#N/A</v>
          </cell>
          <cell r="CP274" t="e">
            <v>#N/A</v>
          </cell>
          <cell r="CQ274" t="e">
            <v>#N/A</v>
          </cell>
          <cell r="CR274" t="e">
            <v>#N/A</v>
          </cell>
          <cell r="CS274" t="e">
            <v>#N/A</v>
          </cell>
          <cell r="CT274" t="e">
            <v>#N/A</v>
          </cell>
          <cell r="CU274" t="e">
            <v>#N/A</v>
          </cell>
          <cell r="CV274" t="e">
            <v>#N/A</v>
          </cell>
          <cell r="DR274" t="str">
            <v>Pablo Jose Do Faial Freitas</v>
          </cell>
          <cell r="DS274" t="str">
            <v>Arturo Alejandro Urcid Saldaña F-450733</v>
          </cell>
          <cell r="DT274" t="str">
            <v>José Guadalupe López Hernández F-242353</v>
          </cell>
          <cell r="DU274">
            <v>0</v>
          </cell>
          <cell r="DV274" t="str">
            <v>Pablo Jose Do Faial Freitas</v>
          </cell>
          <cell r="DW274" t="str">
            <v>Arturo Alejandro Urcid Saldaña F-450958</v>
          </cell>
          <cell r="DX274" t="str">
            <v>José Guadalupe López Hernández F-242353</v>
          </cell>
          <cell r="DY274" t="str">
            <v>Pablo Jose Do Faial Freitas</v>
          </cell>
          <cell r="DZ274" t="str">
            <v>Arturo Alejandro Urcid Saldaña F-450733</v>
          </cell>
        </row>
        <row r="275">
          <cell r="A275">
            <v>34</v>
          </cell>
          <cell r="B275" t="str">
            <v>--</v>
          </cell>
          <cell r="C275" t="str">
            <v>--</v>
          </cell>
          <cell r="H275" t="str">
            <v>-</v>
          </cell>
          <cell r="S275" t="str">
            <v>-</v>
          </cell>
          <cell r="W275" t="str">
            <v>P</v>
          </cell>
          <cell r="X275">
            <v>0</v>
          </cell>
          <cell r="Y275" t="e">
            <v>#N/A</v>
          </cell>
          <cell r="Z275" t="e">
            <v>#N/A</v>
          </cell>
          <cell r="AB275" t="e">
            <v>#N/A</v>
          </cell>
          <cell r="AC275" t="e">
            <v>#N/A</v>
          </cell>
          <cell r="AD275" t="e">
            <v>#N/A</v>
          </cell>
          <cell r="AE275">
            <v>0</v>
          </cell>
          <cell r="AF275">
            <v>0</v>
          </cell>
          <cell r="AI275">
            <v>0</v>
          </cell>
          <cell r="AL275">
            <v>0</v>
          </cell>
          <cell r="AW275" t="e">
            <v>#N/A</v>
          </cell>
          <cell r="AX275" t="e">
            <v>#N/A</v>
          </cell>
          <cell r="AY275" t="e">
            <v>#N/A</v>
          </cell>
          <cell r="AZ275" t="e">
            <v>#N/A</v>
          </cell>
          <cell r="BY275" t="e">
            <v>#N/A</v>
          </cell>
          <cell r="BZ275" t="e">
            <v>#N/A</v>
          </cell>
          <cell r="CA275" t="e">
            <v>#N/A</v>
          </cell>
          <cell r="CB275" t="e">
            <v>#N/A</v>
          </cell>
          <cell r="CC275" t="e">
            <v>#N/A</v>
          </cell>
          <cell r="CD275" t="e">
            <v>#N/A</v>
          </cell>
          <cell r="CE275" t="e">
            <v>#N/A</v>
          </cell>
          <cell r="CF275" t="e">
            <v>#N/A</v>
          </cell>
          <cell r="CG275" t="e">
            <v>#N/A</v>
          </cell>
          <cell r="CH275" t="e">
            <v>#N/A</v>
          </cell>
          <cell r="CI275" t="e">
            <v>#N/A</v>
          </cell>
          <cell r="CJ275" t="e">
            <v>#N/A</v>
          </cell>
          <cell r="CK275" t="e">
            <v>#N/A</v>
          </cell>
          <cell r="CL275" t="e">
            <v>#N/A</v>
          </cell>
          <cell r="CM275" t="e">
            <v>#N/A</v>
          </cell>
          <cell r="CN275" t="e">
            <v>#N/A</v>
          </cell>
          <cell r="CO275" t="e">
            <v>#N/A</v>
          </cell>
          <cell r="CP275" t="e">
            <v>#N/A</v>
          </cell>
          <cell r="CQ275" t="e">
            <v>#N/A</v>
          </cell>
          <cell r="CR275" t="e">
            <v>#N/A</v>
          </cell>
          <cell r="CS275" t="e">
            <v>#N/A</v>
          </cell>
          <cell r="CT275" t="e">
            <v>#N/A</v>
          </cell>
          <cell r="CU275" t="e">
            <v>#N/A</v>
          </cell>
          <cell r="CV275" t="e">
            <v>#N/A</v>
          </cell>
          <cell r="DR275" t="str">
            <v>Pablo Jose Do Faial Freitas</v>
          </cell>
          <cell r="DS275" t="str">
            <v>Arturo Alejandro Urcid Saldaña F-450733</v>
          </cell>
          <cell r="DT275" t="str">
            <v>José Guadalupe López Hernández F-242353</v>
          </cell>
          <cell r="DU275">
            <v>0</v>
          </cell>
          <cell r="DV275" t="str">
            <v>Pablo Jose Do Faial Freitas</v>
          </cell>
          <cell r="DW275" t="str">
            <v>Arturo Alejandro Urcid Saldaña F-450959</v>
          </cell>
          <cell r="DX275" t="str">
            <v>José Guadalupe López Hernández F-242353</v>
          </cell>
          <cell r="DY275" t="str">
            <v>Pablo Jose Do Faial Freitas</v>
          </cell>
          <cell r="DZ275" t="str">
            <v>Arturo Alejandro Urcid Saldaña F-450733</v>
          </cell>
        </row>
        <row r="276">
          <cell r="A276">
            <v>35</v>
          </cell>
          <cell r="B276" t="str">
            <v>--</v>
          </cell>
          <cell r="C276" t="str">
            <v>--</v>
          </cell>
          <cell r="H276" t="str">
            <v>-</v>
          </cell>
          <cell r="S276" t="str">
            <v>-</v>
          </cell>
          <cell r="W276" t="str">
            <v>P</v>
          </cell>
          <cell r="X276">
            <v>0</v>
          </cell>
          <cell r="Y276" t="e">
            <v>#N/A</v>
          </cell>
          <cell r="Z276" t="e">
            <v>#N/A</v>
          </cell>
          <cell r="AB276" t="e">
            <v>#N/A</v>
          </cell>
          <cell r="AC276" t="e">
            <v>#N/A</v>
          </cell>
          <cell r="AD276" t="e">
            <v>#N/A</v>
          </cell>
          <cell r="AE276">
            <v>0</v>
          </cell>
          <cell r="AF276">
            <v>0</v>
          </cell>
          <cell r="AI276">
            <v>0</v>
          </cell>
          <cell r="AL276">
            <v>0</v>
          </cell>
          <cell r="AW276" t="e">
            <v>#N/A</v>
          </cell>
          <cell r="AX276" t="e">
            <v>#N/A</v>
          </cell>
          <cell r="AY276" t="e">
            <v>#N/A</v>
          </cell>
          <cell r="AZ276" t="e">
            <v>#N/A</v>
          </cell>
          <cell r="BY276" t="e">
            <v>#N/A</v>
          </cell>
          <cell r="BZ276" t="e">
            <v>#N/A</v>
          </cell>
          <cell r="CA276" t="e">
            <v>#N/A</v>
          </cell>
          <cell r="CB276" t="e">
            <v>#N/A</v>
          </cell>
          <cell r="CC276" t="e">
            <v>#N/A</v>
          </cell>
          <cell r="CD276" t="e">
            <v>#N/A</v>
          </cell>
          <cell r="CE276" t="e">
            <v>#N/A</v>
          </cell>
          <cell r="CF276" t="e">
            <v>#N/A</v>
          </cell>
          <cell r="CG276" t="e">
            <v>#N/A</v>
          </cell>
          <cell r="CH276" t="e">
            <v>#N/A</v>
          </cell>
          <cell r="CI276" t="e">
            <v>#N/A</v>
          </cell>
          <cell r="CJ276" t="e">
            <v>#N/A</v>
          </cell>
          <cell r="CK276" t="e">
            <v>#N/A</v>
          </cell>
          <cell r="CL276" t="e">
            <v>#N/A</v>
          </cell>
          <cell r="CM276" t="e">
            <v>#N/A</v>
          </cell>
          <cell r="CN276" t="e">
            <v>#N/A</v>
          </cell>
          <cell r="CO276" t="e">
            <v>#N/A</v>
          </cell>
          <cell r="CP276" t="e">
            <v>#N/A</v>
          </cell>
          <cell r="CQ276" t="e">
            <v>#N/A</v>
          </cell>
          <cell r="CR276" t="e">
            <v>#N/A</v>
          </cell>
          <cell r="CS276" t="e">
            <v>#N/A</v>
          </cell>
          <cell r="CT276" t="e">
            <v>#N/A</v>
          </cell>
          <cell r="CU276" t="e">
            <v>#N/A</v>
          </cell>
          <cell r="CV276" t="e">
            <v>#N/A</v>
          </cell>
          <cell r="DR276" t="str">
            <v>Pablo Jose Do Faial Freitas</v>
          </cell>
          <cell r="DS276" t="str">
            <v>Arturo Alejandro Urcid Saldaña F-450733</v>
          </cell>
          <cell r="DT276" t="str">
            <v>José Guadalupe López Hernández F-242353</v>
          </cell>
          <cell r="DU276">
            <v>0</v>
          </cell>
          <cell r="DV276" t="str">
            <v>Pablo Jose Do Faial Freitas</v>
          </cell>
          <cell r="DW276" t="str">
            <v>Arturo Alejandro Urcid Saldaña F-450960</v>
          </cell>
          <cell r="DX276" t="str">
            <v>José Guadalupe López Hernández F-242353</v>
          </cell>
          <cell r="DY276" t="str">
            <v>Pablo Jose Do Faial Freitas</v>
          </cell>
          <cell r="DZ276" t="str">
            <v>Arturo Alejandro Urcid Saldaña F-450733</v>
          </cell>
        </row>
        <row r="277">
          <cell r="A277">
            <v>27</v>
          </cell>
          <cell r="B277" t="str">
            <v>--</v>
          </cell>
          <cell r="C277" t="str">
            <v>--</v>
          </cell>
          <cell r="H277" t="str">
            <v>-</v>
          </cell>
          <cell r="S277" t="str">
            <v>-</v>
          </cell>
          <cell r="W277" t="str">
            <v>P</v>
          </cell>
          <cell r="X277">
            <v>0</v>
          </cell>
          <cell r="Y277" t="e">
            <v>#N/A</v>
          </cell>
          <cell r="Z277" t="e">
            <v>#N/A</v>
          </cell>
          <cell r="AB277" t="e">
            <v>#N/A</v>
          </cell>
          <cell r="AC277" t="e">
            <v>#N/A</v>
          </cell>
          <cell r="AD277" t="e">
            <v>#N/A</v>
          </cell>
          <cell r="AE277">
            <v>0</v>
          </cell>
          <cell r="AF277">
            <v>0</v>
          </cell>
          <cell r="AI277">
            <v>0</v>
          </cell>
          <cell r="AL277">
            <v>0</v>
          </cell>
          <cell r="AW277" t="e">
            <v>#N/A</v>
          </cell>
          <cell r="AX277" t="e">
            <v>#N/A</v>
          </cell>
          <cell r="AY277" t="e">
            <v>#N/A</v>
          </cell>
          <cell r="AZ277" t="e">
            <v>#N/A</v>
          </cell>
          <cell r="BY277" t="e">
            <v>#N/A</v>
          </cell>
          <cell r="BZ277" t="e">
            <v>#N/A</v>
          </cell>
          <cell r="CA277" t="e">
            <v>#N/A</v>
          </cell>
          <cell r="CB277" t="e">
            <v>#N/A</v>
          </cell>
          <cell r="CC277" t="e">
            <v>#N/A</v>
          </cell>
          <cell r="CD277" t="e">
            <v>#N/A</v>
          </cell>
          <cell r="CE277" t="e">
            <v>#N/A</v>
          </cell>
          <cell r="CF277" t="e">
            <v>#N/A</v>
          </cell>
          <cell r="CG277" t="e">
            <v>#N/A</v>
          </cell>
          <cell r="CH277" t="e">
            <v>#N/A</v>
          </cell>
          <cell r="CI277" t="e">
            <v>#N/A</v>
          </cell>
          <cell r="CJ277" t="e">
            <v>#N/A</v>
          </cell>
          <cell r="CK277" t="e">
            <v>#N/A</v>
          </cell>
          <cell r="CL277" t="e">
            <v>#N/A</v>
          </cell>
          <cell r="CM277" t="e">
            <v>#N/A</v>
          </cell>
          <cell r="CN277" t="e">
            <v>#N/A</v>
          </cell>
          <cell r="CO277" t="e">
            <v>#N/A</v>
          </cell>
          <cell r="CP277" t="e">
            <v>#N/A</v>
          </cell>
          <cell r="CQ277" t="e">
            <v>#N/A</v>
          </cell>
          <cell r="CR277" t="e">
            <v>#N/A</v>
          </cell>
          <cell r="CS277" t="e">
            <v>#N/A</v>
          </cell>
          <cell r="CT277" t="e">
            <v>#N/A</v>
          </cell>
          <cell r="CU277" t="e">
            <v>#N/A</v>
          </cell>
          <cell r="CV277" t="e">
            <v>#N/A</v>
          </cell>
          <cell r="DR277" t="str">
            <v>Pablo Jose Do Faial Freitas</v>
          </cell>
          <cell r="DS277" t="str">
            <v>Arturo Alejandro Urcid Saldaña F-450733</v>
          </cell>
          <cell r="DT277" t="str">
            <v>José Guadalupe López Hernández F-242353</v>
          </cell>
          <cell r="DU277">
            <v>0</v>
          </cell>
          <cell r="DV277" t="str">
            <v>Pablo Jose Do Faial Freitas</v>
          </cell>
          <cell r="DW277" t="str">
            <v>Arturo Alejandro Urcid Saldaña F-450961</v>
          </cell>
          <cell r="DX277" t="str">
            <v>José Guadalupe López Hernández F-242353</v>
          </cell>
          <cell r="DY277" t="str">
            <v>Pablo Jose Do Faial Freitas</v>
          </cell>
          <cell r="DZ277" t="str">
            <v>Arturo Alejandro Urcid Saldaña F-450733</v>
          </cell>
        </row>
        <row r="278">
          <cell r="A278">
            <v>28</v>
          </cell>
          <cell r="B278" t="str">
            <v>--</v>
          </cell>
          <cell r="C278" t="str">
            <v>--</v>
          </cell>
          <cell r="H278" t="str">
            <v>-</v>
          </cell>
          <cell r="S278" t="str">
            <v>-</v>
          </cell>
          <cell r="W278" t="str">
            <v>P</v>
          </cell>
          <cell r="X278">
            <v>0</v>
          </cell>
          <cell r="Y278" t="e">
            <v>#N/A</v>
          </cell>
          <cell r="Z278" t="e">
            <v>#N/A</v>
          </cell>
          <cell r="AB278" t="e">
            <v>#N/A</v>
          </cell>
          <cell r="AC278" t="e">
            <v>#N/A</v>
          </cell>
          <cell r="AD278" t="e">
            <v>#N/A</v>
          </cell>
          <cell r="AE278">
            <v>0</v>
          </cell>
          <cell r="AF278">
            <v>0</v>
          </cell>
          <cell r="AI278">
            <v>0</v>
          </cell>
          <cell r="AL278">
            <v>0</v>
          </cell>
          <cell r="AW278" t="e">
            <v>#N/A</v>
          </cell>
          <cell r="AX278" t="e">
            <v>#N/A</v>
          </cell>
          <cell r="AY278" t="e">
            <v>#N/A</v>
          </cell>
          <cell r="AZ278" t="e">
            <v>#N/A</v>
          </cell>
          <cell r="BY278" t="e">
            <v>#N/A</v>
          </cell>
          <cell r="BZ278" t="e">
            <v>#N/A</v>
          </cell>
          <cell r="CA278" t="e">
            <v>#N/A</v>
          </cell>
          <cell r="CB278" t="e">
            <v>#N/A</v>
          </cell>
          <cell r="CC278" t="e">
            <v>#N/A</v>
          </cell>
          <cell r="CD278" t="e">
            <v>#N/A</v>
          </cell>
          <cell r="CE278" t="e">
            <v>#N/A</v>
          </cell>
          <cell r="CF278" t="e">
            <v>#N/A</v>
          </cell>
          <cell r="CG278" t="e">
            <v>#N/A</v>
          </cell>
          <cell r="CH278" t="e">
            <v>#N/A</v>
          </cell>
          <cell r="CI278" t="e">
            <v>#N/A</v>
          </cell>
          <cell r="CJ278" t="e">
            <v>#N/A</v>
          </cell>
          <cell r="CK278" t="e">
            <v>#N/A</v>
          </cell>
          <cell r="CL278" t="e">
            <v>#N/A</v>
          </cell>
          <cell r="CM278" t="e">
            <v>#N/A</v>
          </cell>
          <cell r="CN278" t="e">
            <v>#N/A</v>
          </cell>
          <cell r="CO278" t="e">
            <v>#N/A</v>
          </cell>
          <cell r="CP278" t="e">
            <v>#N/A</v>
          </cell>
          <cell r="CQ278" t="e">
            <v>#N/A</v>
          </cell>
          <cell r="CR278" t="e">
            <v>#N/A</v>
          </cell>
          <cell r="CS278" t="e">
            <v>#N/A</v>
          </cell>
          <cell r="CT278" t="e">
            <v>#N/A</v>
          </cell>
          <cell r="CU278" t="e">
            <v>#N/A</v>
          </cell>
          <cell r="CV278" t="e">
            <v>#N/A</v>
          </cell>
          <cell r="DR278" t="str">
            <v>Pablo Jose Do Faial Freitas</v>
          </cell>
          <cell r="DS278" t="str">
            <v>Arturo Alejandro Urcid Saldaña F-450733</v>
          </cell>
          <cell r="DT278" t="str">
            <v>José Guadalupe López Hernández F-242353</v>
          </cell>
          <cell r="DU278">
            <v>0</v>
          </cell>
          <cell r="DV278" t="str">
            <v>Pablo Jose Do Faial Freitas</v>
          </cell>
          <cell r="DW278" t="str">
            <v>Arturo Alejandro Urcid Saldaña F-450962</v>
          </cell>
          <cell r="DX278" t="str">
            <v>José Guadalupe López Hernández F-242353</v>
          </cell>
          <cell r="DY278" t="str">
            <v>Pablo Jose Do Faial Freitas</v>
          </cell>
          <cell r="DZ278" t="str">
            <v>Arturo Alejandro Urcid Saldaña F-450733</v>
          </cell>
        </row>
        <row r="279">
          <cell r="A279">
            <v>29</v>
          </cell>
          <cell r="B279" t="str">
            <v>--</v>
          </cell>
          <cell r="C279" t="str">
            <v>--</v>
          </cell>
          <cell r="H279" t="str">
            <v>-</v>
          </cell>
          <cell r="S279" t="str">
            <v>-</v>
          </cell>
          <cell r="W279" t="str">
            <v>P</v>
          </cell>
          <cell r="X279">
            <v>0</v>
          </cell>
          <cell r="Y279" t="e">
            <v>#N/A</v>
          </cell>
          <cell r="Z279" t="e">
            <v>#N/A</v>
          </cell>
          <cell r="AB279" t="e">
            <v>#N/A</v>
          </cell>
          <cell r="AC279" t="e">
            <v>#N/A</v>
          </cell>
          <cell r="AD279" t="e">
            <v>#N/A</v>
          </cell>
          <cell r="AE279">
            <v>0</v>
          </cell>
          <cell r="AF279">
            <v>0</v>
          </cell>
          <cell r="AI279">
            <v>0</v>
          </cell>
          <cell r="AL279">
            <v>0</v>
          </cell>
          <cell r="AW279" t="e">
            <v>#N/A</v>
          </cell>
          <cell r="AX279" t="e">
            <v>#N/A</v>
          </cell>
          <cell r="AY279" t="e">
            <v>#N/A</v>
          </cell>
          <cell r="AZ279" t="e">
            <v>#N/A</v>
          </cell>
          <cell r="BY279" t="e">
            <v>#N/A</v>
          </cell>
          <cell r="BZ279" t="e">
            <v>#N/A</v>
          </cell>
          <cell r="CA279" t="e">
            <v>#N/A</v>
          </cell>
          <cell r="CB279" t="e">
            <v>#N/A</v>
          </cell>
          <cell r="CC279" t="e">
            <v>#N/A</v>
          </cell>
          <cell r="CD279" t="e">
            <v>#N/A</v>
          </cell>
          <cell r="CE279" t="e">
            <v>#N/A</v>
          </cell>
          <cell r="CF279" t="e">
            <v>#N/A</v>
          </cell>
          <cell r="CG279" t="e">
            <v>#N/A</v>
          </cell>
          <cell r="CH279" t="e">
            <v>#N/A</v>
          </cell>
          <cell r="CI279" t="e">
            <v>#N/A</v>
          </cell>
          <cell r="CJ279" t="e">
            <v>#N/A</v>
          </cell>
          <cell r="CK279" t="e">
            <v>#N/A</v>
          </cell>
          <cell r="CL279" t="e">
            <v>#N/A</v>
          </cell>
          <cell r="CM279" t="e">
            <v>#N/A</v>
          </cell>
          <cell r="CN279" t="e">
            <v>#N/A</v>
          </cell>
          <cell r="CO279" t="e">
            <v>#N/A</v>
          </cell>
          <cell r="CP279" t="e">
            <v>#N/A</v>
          </cell>
          <cell r="CQ279" t="e">
            <v>#N/A</v>
          </cell>
          <cell r="CR279" t="e">
            <v>#N/A</v>
          </cell>
          <cell r="CS279" t="e">
            <v>#N/A</v>
          </cell>
          <cell r="CT279" t="e">
            <v>#N/A</v>
          </cell>
          <cell r="CU279" t="e">
            <v>#N/A</v>
          </cell>
          <cell r="CV279" t="e">
            <v>#N/A</v>
          </cell>
          <cell r="DR279" t="str">
            <v>Pablo Jose Do Faial Freitas</v>
          </cell>
          <cell r="DS279" t="str">
            <v>Arturo Alejandro Urcid Saldaña F-450733</v>
          </cell>
          <cell r="DT279" t="str">
            <v>José Guadalupe López Hernández F-242353</v>
          </cell>
          <cell r="DU279">
            <v>0</v>
          </cell>
          <cell r="DV279" t="str">
            <v>Pablo Jose Do Faial Freitas</v>
          </cell>
          <cell r="DW279" t="str">
            <v>Arturo Alejandro Urcid Saldaña F-450963</v>
          </cell>
          <cell r="DX279" t="str">
            <v>José Guadalupe López Hernández F-242353</v>
          </cell>
          <cell r="DY279" t="str">
            <v>Pablo Jose Do Faial Freitas</v>
          </cell>
          <cell r="DZ279" t="str">
            <v>Arturo Alejandro Urcid Saldaña F-450733</v>
          </cell>
        </row>
        <row r="280">
          <cell r="A280">
            <v>30</v>
          </cell>
          <cell r="B280" t="str">
            <v>--</v>
          </cell>
          <cell r="C280" t="str">
            <v>--</v>
          </cell>
          <cell r="H280" t="str">
            <v>-</v>
          </cell>
          <cell r="S280" t="str">
            <v>-</v>
          </cell>
          <cell r="W280" t="str">
            <v>P</v>
          </cell>
          <cell r="X280">
            <v>0</v>
          </cell>
          <cell r="Y280" t="e">
            <v>#N/A</v>
          </cell>
          <cell r="Z280" t="e">
            <v>#N/A</v>
          </cell>
          <cell r="AB280" t="e">
            <v>#N/A</v>
          </cell>
          <cell r="AC280" t="e">
            <v>#N/A</v>
          </cell>
          <cell r="AD280" t="e">
            <v>#N/A</v>
          </cell>
          <cell r="AE280">
            <v>0</v>
          </cell>
          <cell r="AF280">
            <v>0</v>
          </cell>
          <cell r="AI280">
            <v>0</v>
          </cell>
          <cell r="AL280">
            <v>0</v>
          </cell>
          <cell r="AW280" t="e">
            <v>#N/A</v>
          </cell>
          <cell r="AX280" t="e">
            <v>#N/A</v>
          </cell>
          <cell r="AY280" t="e">
            <v>#N/A</v>
          </cell>
          <cell r="AZ280" t="e">
            <v>#N/A</v>
          </cell>
          <cell r="BY280" t="e">
            <v>#N/A</v>
          </cell>
          <cell r="BZ280" t="e">
            <v>#N/A</v>
          </cell>
          <cell r="CA280" t="e">
            <v>#N/A</v>
          </cell>
          <cell r="CB280" t="e">
            <v>#N/A</v>
          </cell>
          <cell r="CC280" t="e">
            <v>#N/A</v>
          </cell>
          <cell r="CD280" t="e">
            <v>#N/A</v>
          </cell>
          <cell r="CE280" t="e">
            <v>#N/A</v>
          </cell>
          <cell r="CF280" t="e">
            <v>#N/A</v>
          </cell>
          <cell r="CG280" t="e">
            <v>#N/A</v>
          </cell>
          <cell r="CH280" t="e">
            <v>#N/A</v>
          </cell>
          <cell r="CI280" t="e">
            <v>#N/A</v>
          </cell>
          <cell r="CJ280" t="e">
            <v>#N/A</v>
          </cell>
          <cell r="CK280" t="e">
            <v>#N/A</v>
          </cell>
          <cell r="CL280" t="e">
            <v>#N/A</v>
          </cell>
          <cell r="CM280" t="e">
            <v>#N/A</v>
          </cell>
          <cell r="CN280" t="e">
            <v>#N/A</v>
          </cell>
          <cell r="CO280" t="e">
            <v>#N/A</v>
          </cell>
          <cell r="CP280" t="e">
            <v>#N/A</v>
          </cell>
          <cell r="CQ280" t="e">
            <v>#N/A</v>
          </cell>
          <cell r="CR280" t="e">
            <v>#N/A</v>
          </cell>
          <cell r="CS280" t="e">
            <v>#N/A</v>
          </cell>
          <cell r="CT280" t="e">
            <v>#N/A</v>
          </cell>
          <cell r="CU280" t="e">
            <v>#N/A</v>
          </cell>
          <cell r="CV280" t="e">
            <v>#N/A</v>
          </cell>
          <cell r="DR280" t="str">
            <v>Pablo Jose Do Faial Freitas</v>
          </cell>
          <cell r="DS280" t="str">
            <v>Arturo Alejandro Urcid Saldaña F-450733</v>
          </cell>
          <cell r="DT280" t="str">
            <v>José Guadalupe López Hernández F-242353</v>
          </cell>
          <cell r="DU280">
            <v>0</v>
          </cell>
          <cell r="DV280" t="str">
            <v>Pablo Jose Do Faial Freitas</v>
          </cell>
          <cell r="DW280" t="str">
            <v>Arturo Alejandro Urcid Saldaña F-450964</v>
          </cell>
          <cell r="DX280" t="str">
            <v>José Guadalupe López Hernández F-242353</v>
          </cell>
          <cell r="DY280" t="str">
            <v>Pablo Jose Do Faial Freitas</v>
          </cell>
          <cell r="DZ280" t="str">
            <v>Arturo Alejandro Urcid Saldaña F-450733</v>
          </cell>
        </row>
        <row r="281">
          <cell r="A281">
            <v>31</v>
          </cell>
          <cell r="B281" t="str">
            <v>--</v>
          </cell>
          <cell r="C281" t="str">
            <v>--</v>
          </cell>
          <cell r="H281" t="str">
            <v>-</v>
          </cell>
          <cell r="S281" t="str">
            <v>-</v>
          </cell>
          <cell r="W281" t="str">
            <v>P</v>
          </cell>
          <cell r="X281">
            <v>0</v>
          </cell>
          <cell r="Y281" t="e">
            <v>#N/A</v>
          </cell>
          <cell r="Z281" t="e">
            <v>#N/A</v>
          </cell>
          <cell r="AB281" t="e">
            <v>#N/A</v>
          </cell>
          <cell r="AC281" t="e">
            <v>#N/A</v>
          </cell>
          <cell r="AD281" t="e">
            <v>#N/A</v>
          </cell>
          <cell r="AE281">
            <v>0</v>
          </cell>
          <cell r="AF281">
            <v>0</v>
          </cell>
          <cell r="AI281">
            <v>0</v>
          </cell>
          <cell r="AL281">
            <v>0</v>
          </cell>
          <cell r="AW281" t="e">
            <v>#N/A</v>
          </cell>
          <cell r="AX281" t="e">
            <v>#N/A</v>
          </cell>
          <cell r="AY281" t="e">
            <v>#N/A</v>
          </cell>
          <cell r="AZ281" t="e">
            <v>#N/A</v>
          </cell>
          <cell r="BY281" t="e">
            <v>#N/A</v>
          </cell>
          <cell r="BZ281" t="e">
            <v>#N/A</v>
          </cell>
          <cell r="CA281" t="e">
            <v>#N/A</v>
          </cell>
          <cell r="CB281" t="e">
            <v>#N/A</v>
          </cell>
          <cell r="CC281" t="e">
            <v>#N/A</v>
          </cell>
          <cell r="CD281" t="e">
            <v>#N/A</v>
          </cell>
          <cell r="CE281" t="e">
            <v>#N/A</v>
          </cell>
          <cell r="CF281" t="e">
            <v>#N/A</v>
          </cell>
          <cell r="CG281" t="e">
            <v>#N/A</v>
          </cell>
          <cell r="CH281" t="e">
            <v>#N/A</v>
          </cell>
          <cell r="CI281" t="e">
            <v>#N/A</v>
          </cell>
          <cell r="CJ281" t="e">
            <v>#N/A</v>
          </cell>
          <cell r="CK281" t="e">
            <v>#N/A</v>
          </cell>
          <cell r="CL281" t="e">
            <v>#N/A</v>
          </cell>
          <cell r="CM281" t="e">
            <v>#N/A</v>
          </cell>
          <cell r="CN281" t="e">
            <v>#N/A</v>
          </cell>
          <cell r="CO281" t="e">
            <v>#N/A</v>
          </cell>
          <cell r="CP281" t="e">
            <v>#N/A</v>
          </cell>
          <cell r="CQ281" t="e">
            <v>#N/A</v>
          </cell>
          <cell r="CR281" t="e">
            <v>#N/A</v>
          </cell>
          <cell r="CS281" t="e">
            <v>#N/A</v>
          </cell>
          <cell r="CT281" t="e">
            <v>#N/A</v>
          </cell>
          <cell r="CU281" t="e">
            <v>#N/A</v>
          </cell>
          <cell r="CV281" t="e">
            <v>#N/A</v>
          </cell>
          <cell r="DR281" t="str">
            <v>Pablo Jose Do Faial Freitas</v>
          </cell>
          <cell r="DS281" t="str">
            <v>Arturo Alejandro Urcid Saldaña F-450733</v>
          </cell>
          <cell r="DT281" t="str">
            <v>José Guadalupe López Hernández F-242353</v>
          </cell>
          <cell r="DU281">
            <v>0</v>
          </cell>
          <cell r="DV281" t="str">
            <v>Pablo Jose Do Faial Freitas</v>
          </cell>
          <cell r="DW281" t="str">
            <v>Arturo Alejandro Urcid Saldaña F-450965</v>
          </cell>
          <cell r="DX281" t="str">
            <v>José Guadalupe López Hernández F-242353</v>
          </cell>
          <cell r="DY281" t="str">
            <v>Pablo Jose Do Faial Freitas</v>
          </cell>
          <cell r="DZ281" t="str">
            <v>Arturo Alejandro Urcid Saldaña F-450733</v>
          </cell>
        </row>
        <row r="282">
          <cell r="A282">
            <v>32</v>
          </cell>
          <cell r="B282" t="str">
            <v>--</v>
          </cell>
          <cell r="C282" t="str">
            <v>--</v>
          </cell>
          <cell r="H282" t="str">
            <v>-</v>
          </cell>
          <cell r="S282" t="str">
            <v>-</v>
          </cell>
          <cell r="W282" t="str">
            <v>P</v>
          </cell>
          <cell r="X282">
            <v>0</v>
          </cell>
          <cell r="Y282" t="e">
            <v>#N/A</v>
          </cell>
          <cell r="Z282" t="e">
            <v>#N/A</v>
          </cell>
          <cell r="AB282" t="e">
            <v>#N/A</v>
          </cell>
          <cell r="AC282" t="e">
            <v>#N/A</v>
          </cell>
          <cell r="AD282" t="e">
            <v>#N/A</v>
          </cell>
          <cell r="AE282">
            <v>0</v>
          </cell>
          <cell r="AF282">
            <v>0</v>
          </cell>
          <cell r="AI282">
            <v>0</v>
          </cell>
          <cell r="AL282">
            <v>0</v>
          </cell>
          <cell r="AW282" t="e">
            <v>#N/A</v>
          </cell>
          <cell r="AX282" t="e">
            <v>#N/A</v>
          </cell>
          <cell r="AY282" t="e">
            <v>#N/A</v>
          </cell>
          <cell r="AZ282" t="e">
            <v>#N/A</v>
          </cell>
          <cell r="BY282" t="e">
            <v>#N/A</v>
          </cell>
          <cell r="BZ282" t="e">
            <v>#N/A</v>
          </cell>
          <cell r="CA282" t="e">
            <v>#N/A</v>
          </cell>
          <cell r="CB282" t="e">
            <v>#N/A</v>
          </cell>
          <cell r="CC282" t="e">
            <v>#N/A</v>
          </cell>
          <cell r="CD282" t="e">
            <v>#N/A</v>
          </cell>
          <cell r="CE282" t="e">
            <v>#N/A</v>
          </cell>
          <cell r="CF282" t="e">
            <v>#N/A</v>
          </cell>
          <cell r="CG282" t="e">
            <v>#N/A</v>
          </cell>
          <cell r="CH282" t="e">
            <v>#N/A</v>
          </cell>
          <cell r="CI282" t="e">
            <v>#N/A</v>
          </cell>
          <cell r="CJ282" t="e">
            <v>#N/A</v>
          </cell>
          <cell r="CK282" t="e">
            <v>#N/A</v>
          </cell>
          <cell r="CL282" t="e">
            <v>#N/A</v>
          </cell>
          <cell r="CM282" t="e">
            <v>#N/A</v>
          </cell>
          <cell r="CN282" t="e">
            <v>#N/A</v>
          </cell>
          <cell r="CO282" t="e">
            <v>#N/A</v>
          </cell>
          <cell r="CP282" t="e">
            <v>#N/A</v>
          </cell>
          <cell r="CQ282" t="e">
            <v>#N/A</v>
          </cell>
          <cell r="CR282" t="e">
            <v>#N/A</v>
          </cell>
          <cell r="CS282" t="e">
            <v>#N/A</v>
          </cell>
          <cell r="CT282" t="e">
            <v>#N/A</v>
          </cell>
          <cell r="CU282" t="e">
            <v>#N/A</v>
          </cell>
          <cell r="CV282" t="e">
            <v>#N/A</v>
          </cell>
          <cell r="DR282" t="str">
            <v>Pablo Jose Do Faial Freitas</v>
          </cell>
          <cell r="DS282" t="str">
            <v>Arturo Alejandro Urcid Saldaña F-450733</v>
          </cell>
          <cell r="DT282" t="str">
            <v>José Guadalupe López Hernández F-242353</v>
          </cell>
          <cell r="DU282">
            <v>0</v>
          </cell>
          <cell r="DV282" t="str">
            <v>Pablo Jose Do Faial Freitas</v>
          </cell>
          <cell r="DW282" t="str">
            <v>Arturo Alejandro Urcid Saldaña F-450966</v>
          </cell>
          <cell r="DX282" t="str">
            <v>José Guadalupe López Hernández F-242353</v>
          </cell>
          <cell r="DY282" t="str">
            <v>Pablo Jose Do Faial Freitas</v>
          </cell>
          <cell r="DZ282" t="str">
            <v>Arturo Alejandro Urcid Saldaña F-450733</v>
          </cell>
        </row>
        <row r="283">
          <cell r="A283">
            <v>33</v>
          </cell>
          <cell r="B283" t="str">
            <v>--</v>
          </cell>
          <cell r="C283" t="str">
            <v>--</v>
          </cell>
          <cell r="H283" t="str">
            <v>-</v>
          </cell>
          <cell r="S283" t="str">
            <v>-</v>
          </cell>
          <cell r="W283" t="str">
            <v>P</v>
          </cell>
          <cell r="X283">
            <v>0</v>
          </cell>
          <cell r="Y283" t="e">
            <v>#N/A</v>
          </cell>
          <cell r="Z283" t="e">
            <v>#N/A</v>
          </cell>
          <cell r="AB283" t="e">
            <v>#N/A</v>
          </cell>
          <cell r="AC283" t="e">
            <v>#N/A</v>
          </cell>
          <cell r="AD283" t="e">
            <v>#N/A</v>
          </cell>
          <cell r="AE283">
            <v>0</v>
          </cell>
          <cell r="AF283">
            <v>0</v>
          </cell>
          <cell r="AI283">
            <v>0</v>
          </cell>
          <cell r="AL283">
            <v>0</v>
          </cell>
          <cell r="AW283" t="e">
            <v>#N/A</v>
          </cell>
          <cell r="AX283" t="e">
            <v>#N/A</v>
          </cell>
          <cell r="AY283" t="e">
            <v>#N/A</v>
          </cell>
          <cell r="AZ283" t="e">
            <v>#N/A</v>
          </cell>
          <cell r="BY283" t="e">
            <v>#N/A</v>
          </cell>
          <cell r="BZ283" t="e">
            <v>#N/A</v>
          </cell>
          <cell r="CA283" t="e">
            <v>#N/A</v>
          </cell>
          <cell r="CB283" t="e">
            <v>#N/A</v>
          </cell>
          <cell r="CC283" t="e">
            <v>#N/A</v>
          </cell>
          <cell r="CD283" t="e">
            <v>#N/A</v>
          </cell>
          <cell r="CE283" t="e">
            <v>#N/A</v>
          </cell>
          <cell r="CF283" t="e">
            <v>#N/A</v>
          </cell>
          <cell r="CG283" t="e">
            <v>#N/A</v>
          </cell>
          <cell r="CH283" t="e">
            <v>#N/A</v>
          </cell>
          <cell r="CI283" t="e">
            <v>#N/A</v>
          </cell>
          <cell r="CJ283" t="e">
            <v>#N/A</v>
          </cell>
          <cell r="CK283" t="e">
            <v>#N/A</v>
          </cell>
          <cell r="CL283" t="e">
            <v>#N/A</v>
          </cell>
          <cell r="CM283" t="e">
            <v>#N/A</v>
          </cell>
          <cell r="CN283" t="e">
            <v>#N/A</v>
          </cell>
          <cell r="CO283" t="e">
            <v>#N/A</v>
          </cell>
          <cell r="CP283" t="e">
            <v>#N/A</v>
          </cell>
          <cell r="CQ283" t="e">
            <v>#N/A</v>
          </cell>
          <cell r="CR283" t="e">
            <v>#N/A</v>
          </cell>
          <cell r="CS283" t="e">
            <v>#N/A</v>
          </cell>
          <cell r="CT283" t="e">
            <v>#N/A</v>
          </cell>
          <cell r="CU283" t="e">
            <v>#N/A</v>
          </cell>
          <cell r="CV283" t="e">
            <v>#N/A</v>
          </cell>
          <cell r="DR283" t="str">
            <v>Pablo Jose Do Faial Freitas</v>
          </cell>
          <cell r="DS283" t="str">
            <v>Arturo Alejandro Urcid Saldaña F-450733</v>
          </cell>
          <cell r="DT283" t="str">
            <v>José Guadalupe López Hernández F-242353</v>
          </cell>
          <cell r="DU283">
            <v>0</v>
          </cell>
          <cell r="DV283" t="str">
            <v>Pablo Jose Do Faial Freitas</v>
          </cell>
          <cell r="DW283" t="str">
            <v>Arturo Alejandro Urcid Saldaña F-450967</v>
          </cell>
          <cell r="DX283" t="str">
            <v>José Guadalupe López Hernández F-242353</v>
          </cell>
          <cell r="DY283" t="str">
            <v>Pablo Jose Do Faial Freitas</v>
          </cell>
          <cell r="DZ283" t="str">
            <v>Arturo Alejandro Urcid Saldaña F-450733</v>
          </cell>
        </row>
        <row r="284">
          <cell r="A284">
            <v>34</v>
          </cell>
          <cell r="B284" t="str">
            <v>--</v>
          </cell>
          <cell r="C284" t="str">
            <v>--</v>
          </cell>
          <cell r="H284" t="str">
            <v>-</v>
          </cell>
          <cell r="S284" t="str">
            <v>-</v>
          </cell>
          <cell r="W284" t="str">
            <v>P</v>
          </cell>
          <cell r="X284">
            <v>0</v>
          </cell>
          <cell r="Y284" t="e">
            <v>#N/A</v>
          </cell>
          <cell r="Z284" t="e">
            <v>#N/A</v>
          </cell>
          <cell r="AB284" t="e">
            <v>#N/A</v>
          </cell>
          <cell r="AC284" t="e">
            <v>#N/A</v>
          </cell>
          <cell r="AD284" t="e">
            <v>#N/A</v>
          </cell>
          <cell r="AE284">
            <v>0</v>
          </cell>
          <cell r="AF284">
            <v>0</v>
          </cell>
          <cell r="AI284">
            <v>0</v>
          </cell>
          <cell r="AL284">
            <v>0</v>
          </cell>
          <cell r="AW284" t="e">
            <v>#N/A</v>
          </cell>
          <cell r="AX284" t="e">
            <v>#N/A</v>
          </cell>
          <cell r="AY284" t="e">
            <v>#N/A</v>
          </cell>
          <cell r="AZ284" t="e">
            <v>#N/A</v>
          </cell>
          <cell r="BY284" t="e">
            <v>#N/A</v>
          </cell>
          <cell r="BZ284" t="e">
            <v>#N/A</v>
          </cell>
          <cell r="CA284" t="e">
            <v>#N/A</v>
          </cell>
          <cell r="CB284" t="e">
            <v>#N/A</v>
          </cell>
          <cell r="CC284" t="e">
            <v>#N/A</v>
          </cell>
          <cell r="CD284" t="e">
            <v>#N/A</v>
          </cell>
          <cell r="CE284" t="e">
            <v>#N/A</v>
          </cell>
          <cell r="CF284" t="e">
            <v>#N/A</v>
          </cell>
          <cell r="CG284" t="e">
            <v>#N/A</v>
          </cell>
          <cell r="CH284" t="e">
            <v>#N/A</v>
          </cell>
          <cell r="CI284" t="e">
            <v>#N/A</v>
          </cell>
          <cell r="CJ284" t="e">
            <v>#N/A</v>
          </cell>
          <cell r="CK284" t="e">
            <v>#N/A</v>
          </cell>
          <cell r="CL284" t="e">
            <v>#N/A</v>
          </cell>
          <cell r="CM284" t="e">
            <v>#N/A</v>
          </cell>
          <cell r="CN284" t="e">
            <v>#N/A</v>
          </cell>
          <cell r="CO284" t="e">
            <v>#N/A</v>
          </cell>
          <cell r="CP284" t="e">
            <v>#N/A</v>
          </cell>
          <cell r="CQ284" t="e">
            <v>#N/A</v>
          </cell>
          <cell r="CR284" t="e">
            <v>#N/A</v>
          </cell>
          <cell r="CS284" t="e">
            <v>#N/A</v>
          </cell>
          <cell r="CT284" t="e">
            <v>#N/A</v>
          </cell>
          <cell r="CU284" t="e">
            <v>#N/A</v>
          </cell>
          <cell r="CV284" t="e">
            <v>#N/A</v>
          </cell>
          <cell r="DR284" t="str">
            <v>Pablo Jose Do Faial Freitas</v>
          </cell>
          <cell r="DS284" t="str">
            <v>Arturo Alejandro Urcid Saldaña F-450733</v>
          </cell>
          <cell r="DT284" t="str">
            <v>José Guadalupe López Hernández F-242353</v>
          </cell>
          <cell r="DU284">
            <v>0</v>
          </cell>
          <cell r="DV284" t="str">
            <v>Pablo Jose Do Faial Freitas</v>
          </cell>
          <cell r="DW284" t="str">
            <v>Arturo Alejandro Urcid Saldaña F-450968</v>
          </cell>
          <cell r="DX284" t="str">
            <v>José Guadalupe López Hernández F-242353</v>
          </cell>
          <cell r="DY284" t="str">
            <v>Pablo Jose Do Faial Freitas</v>
          </cell>
          <cell r="DZ284" t="str">
            <v>Arturo Alejandro Urcid Saldaña F-450733</v>
          </cell>
        </row>
        <row r="285">
          <cell r="A285">
            <v>35</v>
          </cell>
          <cell r="B285" t="str">
            <v>--</v>
          </cell>
          <cell r="C285" t="str">
            <v>--</v>
          </cell>
          <cell r="H285" t="str">
            <v>-</v>
          </cell>
          <cell r="S285" t="str">
            <v>-</v>
          </cell>
          <cell r="W285" t="str">
            <v>P</v>
          </cell>
          <cell r="X285">
            <v>0</v>
          </cell>
          <cell r="Y285" t="e">
            <v>#N/A</v>
          </cell>
          <cell r="Z285" t="e">
            <v>#N/A</v>
          </cell>
          <cell r="AB285" t="e">
            <v>#N/A</v>
          </cell>
          <cell r="AC285" t="e">
            <v>#N/A</v>
          </cell>
          <cell r="AD285" t="e">
            <v>#N/A</v>
          </cell>
          <cell r="AE285">
            <v>0</v>
          </cell>
          <cell r="AF285">
            <v>0</v>
          </cell>
          <cell r="AI285">
            <v>0</v>
          </cell>
          <cell r="AL285">
            <v>0</v>
          </cell>
          <cell r="AW285" t="e">
            <v>#N/A</v>
          </cell>
          <cell r="AX285" t="e">
            <v>#N/A</v>
          </cell>
          <cell r="AY285" t="e">
            <v>#N/A</v>
          </cell>
          <cell r="AZ285" t="e">
            <v>#N/A</v>
          </cell>
          <cell r="BY285" t="e">
            <v>#N/A</v>
          </cell>
          <cell r="BZ285" t="e">
            <v>#N/A</v>
          </cell>
          <cell r="CA285" t="e">
            <v>#N/A</v>
          </cell>
          <cell r="CB285" t="e">
            <v>#N/A</v>
          </cell>
          <cell r="CC285" t="e">
            <v>#N/A</v>
          </cell>
          <cell r="CD285" t="e">
            <v>#N/A</v>
          </cell>
          <cell r="CE285" t="e">
            <v>#N/A</v>
          </cell>
          <cell r="CF285" t="e">
            <v>#N/A</v>
          </cell>
          <cell r="CG285" t="e">
            <v>#N/A</v>
          </cell>
          <cell r="CH285" t="e">
            <v>#N/A</v>
          </cell>
          <cell r="CI285" t="e">
            <v>#N/A</v>
          </cell>
          <cell r="CJ285" t="e">
            <v>#N/A</v>
          </cell>
          <cell r="CK285" t="e">
            <v>#N/A</v>
          </cell>
          <cell r="CL285" t="e">
            <v>#N/A</v>
          </cell>
          <cell r="CM285" t="e">
            <v>#N/A</v>
          </cell>
          <cell r="CN285" t="e">
            <v>#N/A</v>
          </cell>
          <cell r="CO285" t="e">
            <v>#N/A</v>
          </cell>
          <cell r="CP285" t="e">
            <v>#N/A</v>
          </cell>
          <cell r="CQ285" t="e">
            <v>#N/A</v>
          </cell>
          <cell r="CR285" t="e">
            <v>#N/A</v>
          </cell>
          <cell r="CS285" t="e">
            <v>#N/A</v>
          </cell>
          <cell r="CT285" t="e">
            <v>#N/A</v>
          </cell>
          <cell r="CU285" t="e">
            <v>#N/A</v>
          </cell>
          <cell r="CV285" t="e">
            <v>#N/A</v>
          </cell>
          <cell r="DR285" t="str">
            <v>Pablo Jose Do Faial Freitas</v>
          </cell>
          <cell r="DS285" t="str">
            <v>Arturo Alejandro Urcid Saldaña F-450733</v>
          </cell>
          <cell r="DT285" t="str">
            <v>José Guadalupe López Hernández F-242353</v>
          </cell>
          <cell r="DU285">
            <v>0</v>
          </cell>
          <cell r="DV285" t="str">
            <v>Pablo Jose Do Faial Freitas</v>
          </cell>
          <cell r="DW285" t="str">
            <v>Arturo Alejandro Urcid Saldaña F-450969</v>
          </cell>
          <cell r="DX285" t="str">
            <v>José Guadalupe López Hernández F-242353</v>
          </cell>
          <cell r="DY285" t="str">
            <v>Pablo Jose Do Faial Freitas</v>
          </cell>
          <cell r="DZ285" t="str">
            <v>Arturo Alejandro Urcid Saldaña F-450733</v>
          </cell>
        </row>
        <row r="286">
          <cell r="A286">
            <v>36</v>
          </cell>
          <cell r="B286" t="str">
            <v>--</v>
          </cell>
          <cell r="C286" t="str">
            <v>--</v>
          </cell>
          <cell r="H286" t="str">
            <v>-</v>
          </cell>
          <cell r="S286" t="str">
            <v>-</v>
          </cell>
          <cell r="W286" t="str">
            <v>P</v>
          </cell>
          <cell r="X286">
            <v>0</v>
          </cell>
          <cell r="Y286" t="e">
            <v>#N/A</v>
          </cell>
          <cell r="Z286" t="e">
            <v>#N/A</v>
          </cell>
          <cell r="AB286" t="e">
            <v>#N/A</v>
          </cell>
          <cell r="AC286" t="e">
            <v>#N/A</v>
          </cell>
          <cell r="AD286" t="e">
            <v>#N/A</v>
          </cell>
          <cell r="AE286">
            <v>0</v>
          </cell>
          <cell r="AF286">
            <v>0</v>
          </cell>
          <cell r="AI286">
            <v>0</v>
          </cell>
          <cell r="AL286">
            <v>0</v>
          </cell>
          <cell r="AW286" t="e">
            <v>#N/A</v>
          </cell>
          <cell r="AX286" t="e">
            <v>#N/A</v>
          </cell>
          <cell r="AY286" t="e">
            <v>#N/A</v>
          </cell>
          <cell r="AZ286" t="e">
            <v>#N/A</v>
          </cell>
          <cell r="BY286" t="e">
            <v>#N/A</v>
          </cell>
          <cell r="BZ286" t="e">
            <v>#N/A</v>
          </cell>
          <cell r="CA286" t="e">
            <v>#N/A</v>
          </cell>
          <cell r="CB286" t="e">
            <v>#N/A</v>
          </cell>
          <cell r="CC286" t="e">
            <v>#N/A</v>
          </cell>
          <cell r="CD286" t="e">
            <v>#N/A</v>
          </cell>
          <cell r="CE286" t="e">
            <v>#N/A</v>
          </cell>
          <cell r="CF286" t="e">
            <v>#N/A</v>
          </cell>
          <cell r="CG286" t="e">
            <v>#N/A</v>
          </cell>
          <cell r="CH286" t="e">
            <v>#N/A</v>
          </cell>
          <cell r="CI286" t="e">
            <v>#N/A</v>
          </cell>
          <cell r="CJ286" t="e">
            <v>#N/A</v>
          </cell>
          <cell r="CK286" t="e">
            <v>#N/A</v>
          </cell>
          <cell r="CL286" t="e">
            <v>#N/A</v>
          </cell>
          <cell r="CM286" t="e">
            <v>#N/A</v>
          </cell>
          <cell r="CN286" t="e">
            <v>#N/A</v>
          </cell>
          <cell r="CO286" t="e">
            <v>#N/A</v>
          </cell>
          <cell r="CP286" t="e">
            <v>#N/A</v>
          </cell>
          <cell r="CQ286" t="e">
            <v>#N/A</v>
          </cell>
          <cell r="CR286" t="e">
            <v>#N/A</v>
          </cell>
          <cell r="CS286" t="e">
            <v>#N/A</v>
          </cell>
          <cell r="CT286" t="e">
            <v>#N/A</v>
          </cell>
          <cell r="CU286" t="e">
            <v>#N/A</v>
          </cell>
          <cell r="CV286" t="e">
            <v>#N/A</v>
          </cell>
          <cell r="DR286" t="str">
            <v>Pablo Jose Do Faial Freitas</v>
          </cell>
          <cell r="DS286" t="str">
            <v>Arturo Alejandro Urcid Saldaña F-450733</v>
          </cell>
          <cell r="DT286" t="str">
            <v>José Guadalupe López Hernández F-242353</v>
          </cell>
          <cell r="DU286">
            <v>0</v>
          </cell>
          <cell r="DV286" t="str">
            <v>Pablo Jose Do Faial Freitas</v>
          </cell>
          <cell r="DW286" t="str">
            <v>Arturo Alejandro Urcid Saldaña F-450970</v>
          </cell>
          <cell r="DX286" t="str">
            <v>José Guadalupe López Hernández F-242353</v>
          </cell>
          <cell r="DY286" t="str">
            <v>Pablo Jose Do Faial Freitas</v>
          </cell>
          <cell r="DZ286" t="str">
            <v>Arturo Alejandro Urcid Saldaña F-450733</v>
          </cell>
        </row>
        <row r="287">
          <cell r="A287">
            <v>28</v>
          </cell>
          <cell r="B287" t="str">
            <v>--</v>
          </cell>
          <cell r="C287" t="str">
            <v>--</v>
          </cell>
          <cell r="H287" t="str">
            <v>-</v>
          </cell>
          <cell r="S287" t="str">
            <v>-</v>
          </cell>
          <cell r="W287" t="str">
            <v>P</v>
          </cell>
          <cell r="X287">
            <v>0</v>
          </cell>
          <cell r="Y287" t="e">
            <v>#N/A</v>
          </cell>
          <cell r="Z287" t="e">
            <v>#N/A</v>
          </cell>
          <cell r="AB287" t="e">
            <v>#N/A</v>
          </cell>
          <cell r="AC287" t="e">
            <v>#N/A</v>
          </cell>
          <cell r="AD287" t="e">
            <v>#N/A</v>
          </cell>
          <cell r="AE287">
            <v>0</v>
          </cell>
          <cell r="AF287">
            <v>0</v>
          </cell>
          <cell r="AI287">
            <v>0</v>
          </cell>
          <cell r="AL287">
            <v>0</v>
          </cell>
          <cell r="AW287" t="e">
            <v>#N/A</v>
          </cell>
          <cell r="AX287" t="e">
            <v>#N/A</v>
          </cell>
          <cell r="AY287" t="e">
            <v>#N/A</v>
          </cell>
          <cell r="AZ287" t="e">
            <v>#N/A</v>
          </cell>
          <cell r="BY287" t="e">
            <v>#N/A</v>
          </cell>
          <cell r="BZ287" t="e">
            <v>#N/A</v>
          </cell>
          <cell r="CA287" t="e">
            <v>#N/A</v>
          </cell>
          <cell r="CB287" t="e">
            <v>#N/A</v>
          </cell>
          <cell r="CC287" t="e">
            <v>#N/A</v>
          </cell>
          <cell r="CD287" t="e">
            <v>#N/A</v>
          </cell>
          <cell r="CE287" t="e">
            <v>#N/A</v>
          </cell>
          <cell r="CF287" t="e">
            <v>#N/A</v>
          </cell>
          <cell r="CG287" t="e">
            <v>#N/A</v>
          </cell>
          <cell r="CH287" t="e">
            <v>#N/A</v>
          </cell>
          <cell r="CI287" t="e">
            <v>#N/A</v>
          </cell>
          <cell r="CJ287" t="e">
            <v>#N/A</v>
          </cell>
          <cell r="CK287" t="e">
            <v>#N/A</v>
          </cell>
          <cell r="CL287" t="e">
            <v>#N/A</v>
          </cell>
          <cell r="CM287" t="e">
            <v>#N/A</v>
          </cell>
          <cell r="CN287" t="e">
            <v>#N/A</v>
          </cell>
          <cell r="CO287" t="e">
            <v>#N/A</v>
          </cell>
          <cell r="CP287" t="e">
            <v>#N/A</v>
          </cell>
          <cell r="CQ287" t="e">
            <v>#N/A</v>
          </cell>
          <cell r="CR287" t="e">
            <v>#N/A</v>
          </cell>
          <cell r="CS287" t="e">
            <v>#N/A</v>
          </cell>
          <cell r="CT287" t="e">
            <v>#N/A</v>
          </cell>
          <cell r="CU287" t="e">
            <v>#N/A</v>
          </cell>
          <cell r="CV287" t="e">
            <v>#N/A</v>
          </cell>
          <cell r="DR287" t="str">
            <v>Pablo Jose Do Faial Freitas</v>
          </cell>
          <cell r="DS287" t="str">
            <v>Arturo Alejandro Urcid Saldaña F-450733</v>
          </cell>
          <cell r="DT287" t="str">
            <v>José Guadalupe López Hernández F-242353</v>
          </cell>
          <cell r="DU287">
            <v>0</v>
          </cell>
          <cell r="DV287" t="str">
            <v>Pablo Jose Do Faial Freitas</v>
          </cell>
          <cell r="DW287" t="str">
            <v>Arturo Alejandro Urcid Saldaña F-450971</v>
          </cell>
          <cell r="DX287" t="str">
            <v>José Guadalupe López Hernández F-242353</v>
          </cell>
          <cell r="DY287" t="str">
            <v>Pablo Jose Do Faial Freitas</v>
          </cell>
          <cell r="DZ287" t="str">
            <v>Arturo Alejandro Urcid Saldaña F-450733</v>
          </cell>
        </row>
        <row r="288">
          <cell r="A288">
            <v>29</v>
          </cell>
          <cell r="B288" t="str">
            <v>--</v>
          </cell>
          <cell r="C288" t="str">
            <v>--</v>
          </cell>
          <cell r="H288" t="str">
            <v>-</v>
          </cell>
          <cell r="S288" t="str">
            <v>-</v>
          </cell>
          <cell r="W288" t="str">
            <v>P</v>
          </cell>
          <cell r="X288">
            <v>0</v>
          </cell>
          <cell r="Y288" t="e">
            <v>#N/A</v>
          </cell>
          <cell r="Z288" t="e">
            <v>#N/A</v>
          </cell>
          <cell r="AB288" t="e">
            <v>#N/A</v>
          </cell>
          <cell r="AC288" t="e">
            <v>#N/A</v>
          </cell>
          <cell r="AD288" t="e">
            <v>#N/A</v>
          </cell>
          <cell r="AE288">
            <v>0</v>
          </cell>
          <cell r="AF288">
            <v>0</v>
          </cell>
          <cell r="AI288">
            <v>0</v>
          </cell>
          <cell r="AL288">
            <v>0</v>
          </cell>
          <cell r="AW288" t="e">
            <v>#N/A</v>
          </cell>
          <cell r="AX288" t="e">
            <v>#N/A</v>
          </cell>
          <cell r="AY288" t="e">
            <v>#N/A</v>
          </cell>
          <cell r="AZ288" t="e">
            <v>#N/A</v>
          </cell>
          <cell r="BY288" t="e">
            <v>#N/A</v>
          </cell>
          <cell r="BZ288" t="e">
            <v>#N/A</v>
          </cell>
          <cell r="CA288" t="e">
            <v>#N/A</v>
          </cell>
          <cell r="CB288" t="e">
            <v>#N/A</v>
          </cell>
          <cell r="CC288" t="e">
            <v>#N/A</v>
          </cell>
          <cell r="CD288" t="e">
            <v>#N/A</v>
          </cell>
          <cell r="CE288" t="e">
            <v>#N/A</v>
          </cell>
          <cell r="CF288" t="e">
            <v>#N/A</v>
          </cell>
          <cell r="CG288" t="e">
            <v>#N/A</v>
          </cell>
          <cell r="CH288" t="e">
            <v>#N/A</v>
          </cell>
          <cell r="CI288" t="e">
            <v>#N/A</v>
          </cell>
          <cell r="CJ288" t="e">
            <v>#N/A</v>
          </cell>
          <cell r="CK288" t="e">
            <v>#N/A</v>
          </cell>
          <cell r="CL288" t="e">
            <v>#N/A</v>
          </cell>
          <cell r="CM288" t="e">
            <v>#N/A</v>
          </cell>
          <cell r="CN288" t="e">
            <v>#N/A</v>
          </cell>
          <cell r="CO288" t="e">
            <v>#N/A</v>
          </cell>
          <cell r="CP288" t="e">
            <v>#N/A</v>
          </cell>
          <cell r="CQ288" t="e">
            <v>#N/A</v>
          </cell>
          <cell r="CR288" t="e">
            <v>#N/A</v>
          </cell>
          <cell r="CS288" t="e">
            <v>#N/A</v>
          </cell>
          <cell r="CT288" t="e">
            <v>#N/A</v>
          </cell>
          <cell r="CU288" t="e">
            <v>#N/A</v>
          </cell>
          <cell r="CV288" t="e">
            <v>#N/A</v>
          </cell>
          <cell r="DR288" t="str">
            <v>Pablo Jose Do Faial Freitas</v>
          </cell>
          <cell r="DS288" t="str">
            <v>Arturo Alejandro Urcid Saldaña F-450733</v>
          </cell>
          <cell r="DT288" t="str">
            <v>José Guadalupe López Hernández F-242353</v>
          </cell>
          <cell r="DU288">
            <v>0</v>
          </cell>
          <cell r="DV288" t="str">
            <v>Pablo Jose Do Faial Freitas</v>
          </cell>
          <cell r="DW288" t="str">
            <v>Arturo Alejandro Urcid Saldaña F-450972</v>
          </cell>
          <cell r="DX288" t="str">
            <v>José Guadalupe López Hernández F-242353</v>
          </cell>
          <cell r="DY288" t="str">
            <v>Pablo Jose Do Faial Freitas</v>
          </cell>
          <cell r="DZ288" t="str">
            <v>Arturo Alejandro Urcid Saldaña F-450733</v>
          </cell>
        </row>
        <row r="289">
          <cell r="A289">
            <v>30</v>
          </cell>
          <cell r="B289" t="str">
            <v>--</v>
          </cell>
          <cell r="C289" t="str">
            <v>--</v>
          </cell>
          <cell r="H289" t="str">
            <v>-</v>
          </cell>
          <cell r="S289" t="str">
            <v>-</v>
          </cell>
          <cell r="W289" t="str">
            <v>P</v>
          </cell>
          <cell r="X289">
            <v>0</v>
          </cell>
          <cell r="Y289" t="e">
            <v>#N/A</v>
          </cell>
          <cell r="Z289" t="e">
            <v>#N/A</v>
          </cell>
          <cell r="AB289" t="e">
            <v>#N/A</v>
          </cell>
          <cell r="AC289" t="e">
            <v>#N/A</v>
          </cell>
          <cell r="AD289" t="e">
            <v>#N/A</v>
          </cell>
          <cell r="AE289">
            <v>0</v>
          </cell>
          <cell r="AF289">
            <v>0</v>
          </cell>
          <cell r="AI289">
            <v>0</v>
          </cell>
          <cell r="AL289">
            <v>0</v>
          </cell>
          <cell r="AW289" t="e">
            <v>#N/A</v>
          </cell>
          <cell r="AX289" t="e">
            <v>#N/A</v>
          </cell>
          <cell r="AY289" t="e">
            <v>#N/A</v>
          </cell>
          <cell r="AZ289" t="e">
            <v>#N/A</v>
          </cell>
          <cell r="BY289" t="e">
            <v>#N/A</v>
          </cell>
          <cell r="BZ289" t="e">
            <v>#N/A</v>
          </cell>
          <cell r="CA289" t="e">
            <v>#N/A</v>
          </cell>
          <cell r="CB289" t="e">
            <v>#N/A</v>
          </cell>
          <cell r="CC289" t="e">
            <v>#N/A</v>
          </cell>
          <cell r="CD289" t="e">
            <v>#N/A</v>
          </cell>
          <cell r="CE289" t="e">
            <v>#N/A</v>
          </cell>
          <cell r="CF289" t="e">
            <v>#N/A</v>
          </cell>
          <cell r="CG289" t="e">
            <v>#N/A</v>
          </cell>
          <cell r="CH289" t="e">
            <v>#N/A</v>
          </cell>
          <cell r="CI289" t="e">
            <v>#N/A</v>
          </cell>
          <cell r="CJ289" t="e">
            <v>#N/A</v>
          </cell>
          <cell r="CK289" t="e">
            <v>#N/A</v>
          </cell>
          <cell r="CL289" t="e">
            <v>#N/A</v>
          </cell>
          <cell r="CM289" t="e">
            <v>#N/A</v>
          </cell>
          <cell r="CN289" t="e">
            <v>#N/A</v>
          </cell>
          <cell r="CO289" t="e">
            <v>#N/A</v>
          </cell>
          <cell r="CP289" t="e">
            <v>#N/A</v>
          </cell>
          <cell r="CQ289" t="e">
            <v>#N/A</v>
          </cell>
          <cell r="CR289" t="e">
            <v>#N/A</v>
          </cell>
          <cell r="CS289" t="e">
            <v>#N/A</v>
          </cell>
          <cell r="CT289" t="e">
            <v>#N/A</v>
          </cell>
          <cell r="CU289" t="e">
            <v>#N/A</v>
          </cell>
          <cell r="CV289" t="e">
            <v>#N/A</v>
          </cell>
          <cell r="DR289" t="str">
            <v>Pablo Jose Do Faial Freitas</v>
          </cell>
          <cell r="DS289" t="str">
            <v>Arturo Alejandro Urcid Saldaña F-450733</v>
          </cell>
          <cell r="DT289" t="str">
            <v>José Guadalupe López Hernández F-242353</v>
          </cell>
          <cell r="DU289">
            <v>0</v>
          </cell>
          <cell r="DV289" t="str">
            <v>Pablo Jose Do Faial Freitas</v>
          </cell>
          <cell r="DW289" t="str">
            <v>Arturo Alejandro Urcid Saldaña F-450973</v>
          </cell>
          <cell r="DX289" t="str">
            <v>José Guadalupe López Hernández F-242353</v>
          </cell>
          <cell r="DY289" t="str">
            <v>Pablo Jose Do Faial Freitas</v>
          </cell>
          <cell r="DZ289" t="str">
            <v>Arturo Alejandro Urcid Saldaña F-450733</v>
          </cell>
        </row>
        <row r="290">
          <cell r="A290">
            <v>31</v>
          </cell>
          <cell r="B290" t="str">
            <v>--</v>
          </cell>
          <cell r="C290" t="str">
            <v>--</v>
          </cell>
          <cell r="H290" t="str">
            <v>-</v>
          </cell>
          <cell r="S290" t="str">
            <v>-</v>
          </cell>
          <cell r="W290" t="str">
            <v>P</v>
          </cell>
          <cell r="X290">
            <v>0</v>
          </cell>
          <cell r="Y290" t="e">
            <v>#N/A</v>
          </cell>
          <cell r="Z290" t="e">
            <v>#N/A</v>
          </cell>
          <cell r="AB290" t="e">
            <v>#N/A</v>
          </cell>
          <cell r="AC290" t="e">
            <v>#N/A</v>
          </cell>
          <cell r="AD290" t="e">
            <v>#N/A</v>
          </cell>
          <cell r="AE290">
            <v>0</v>
          </cell>
          <cell r="AF290">
            <v>0</v>
          </cell>
          <cell r="AI290">
            <v>0</v>
          </cell>
          <cell r="AL290">
            <v>0</v>
          </cell>
          <cell r="AW290" t="e">
            <v>#N/A</v>
          </cell>
          <cell r="AX290" t="e">
            <v>#N/A</v>
          </cell>
          <cell r="AY290" t="e">
            <v>#N/A</v>
          </cell>
          <cell r="AZ290" t="e">
            <v>#N/A</v>
          </cell>
          <cell r="BY290" t="e">
            <v>#N/A</v>
          </cell>
          <cell r="BZ290" t="e">
            <v>#N/A</v>
          </cell>
          <cell r="CA290" t="e">
            <v>#N/A</v>
          </cell>
          <cell r="CB290" t="e">
            <v>#N/A</v>
          </cell>
          <cell r="CC290" t="e">
            <v>#N/A</v>
          </cell>
          <cell r="CD290" t="e">
            <v>#N/A</v>
          </cell>
          <cell r="CE290" t="e">
            <v>#N/A</v>
          </cell>
          <cell r="CF290" t="e">
            <v>#N/A</v>
          </cell>
          <cell r="CG290" t="e">
            <v>#N/A</v>
          </cell>
          <cell r="CH290" t="e">
            <v>#N/A</v>
          </cell>
          <cell r="CI290" t="e">
            <v>#N/A</v>
          </cell>
          <cell r="CJ290" t="e">
            <v>#N/A</v>
          </cell>
          <cell r="CK290" t="e">
            <v>#N/A</v>
          </cell>
          <cell r="CL290" t="e">
            <v>#N/A</v>
          </cell>
          <cell r="CM290" t="e">
            <v>#N/A</v>
          </cell>
          <cell r="CN290" t="e">
            <v>#N/A</v>
          </cell>
          <cell r="CO290" t="e">
            <v>#N/A</v>
          </cell>
          <cell r="CP290" t="e">
            <v>#N/A</v>
          </cell>
          <cell r="CQ290" t="e">
            <v>#N/A</v>
          </cell>
          <cell r="CR290" t="e">
            <v>#N/A</v>
          </cell>
          <cell r="CS290" t="e">
            <v>#N/A</v>
          </cell>
          <cell r="CT290" t="e">
            <v>#N/A</v>
          </cell>
          <cell r="CU290" t="e">
            <v>#N/A</v>
          </cell>
          <cell r="CV290" t="e">
            <v>#N/A</v>
          </cell>
          <cell r="DR290" t="str">
            <v>Pablo Jose Do Faial Freitas</v>
          </cell>
          <cell r="DS290" t="str">
            <v>Arturo Alejandro Urcid Saldaña F-450733</v>
          </cell>
          <cell r="DT290" t="str">
            <v>José Guadalupe López Hernández F-242353</v>
          </cell>
          <cell r="DU290">
            <v>0</v>
          </cell>
          <cell r="DV290" t="str">
            <v>Pablo Jose Do Faial Freitas</v>
          </cell>
          <cell r="DW290" t="str">
            <v>Arturo Alejandro Urcid Saldaña F-450974</v>
          </cell>
          <cell r="DX290" t="str">
            <v>José Guadalupe López Hernández F-242353</v>
          </cell>
          <cell r="DY290" t="str">
            <v>Pablo Jose Do Faial Freitas</v>
          </cell>
          <cell r="DZ290" t="str">
            <v>Arturo Alejandro Urcid Saldaña F-450733</v>
          </cell>
        </row>
        <row r="291">
          <cell r="A291">
            <v>32</v>
          </cell>
          <cell r="B291" t="str">
            <v>--</v>
          </cell>
          <cell r="C291" t="str">
            <v>--</v>
          </cell>
          <cell r="H291" t="str">
            <v>-</v>
          </cell>
          <cell r="S291" t="str">
            <v>-</v>
          </cell>
          <cell r="W291" t="str">
            <v>P</v>
          </cell>
          <cell r="X291">
            <v>0</v>
          </cell>
          <cell r="Y291" t="e">
            <v>#N/A</v>
          </cell>
          <cell r="Z291" t="e">
            <v>#N/A</v>
          </cell>
          <cell r="AB291" t="e">
            <v>#N/A</v>
          </cell>
          <cell r="AC291" t="e">
            <v>#N/A</v>
          </cell>
          <cell r="AD291" t="e">
            <v>#N/A</v>
          </cell>
          <cell r="AE291">
            <v>0</v>
          </cell>
          <cell r="AF291">
            <v>0</v>
          </cell>
          <cell r="AI291">
            <v>0</v>
          </cell>
          <cell r="AL291">
            <v>0</v>
          </cell>
          <cell r="AW291" t="e">
            <v>#N/A</v>
          </cell>
          <cell r="AX291" t="e">
            <v>#N/A</v>
          </cell>
          <cell r="AY291" t="e">
            <v>#N/A</v>
          </cell>
          <cell r="AZ291" t="e">
            <v>#N/A</v>
          </cell>
          <cell r="BY291" t="e">
            <v>#N/A</v>
          </cell>
          <cell r="BZ291" t="e">
            <v>#N/A</v>
          </cell>
          <cell r="CA291" t="e">
            <v>#N/A</v>
          </cell>
          <cell r="CB291" t="e">
            <v>#N/A</v>
          </cell>
          <cell r="CC291" t="e">
            <v>#N/A</v>
          </cell>
          <cell r="CD291" t="e">
            <v>#N/A</v>
          </cell>
          <cell r="CE291" t="e">
            <v>#N/A</v>
          </cell>
          <cell r="CF291" t="e">
            <v>#N/A</v>
          </cell>
          <cell r="CG291" t="e">
            <v>#N/A</v>
          </cell>
          <cell r="CH291" t="e">
            <v>#N/A</v>
          </cell>
          <cell r="CI291" t="e">
            <v>#N/A</v>
          </cell>
          <cell r="CJ291" t="e">
            <v>#N/A</v>
          </cell>
          <cell r="CK291" t="e">
            <v>#N/A</v>
          </cell>
          <cell r="CL291" t="e">
            <v>#N/A</v>
          </cell>
          <cell r="CM291" t="e">
            <v>#N/A</v>
          </cell>
          <cell r="CN291" t="e">
            <v>#N/A</v>
          </cell>
          <cell r="CO291" t="e">
            <v>#N/A</v>
          </cell>
          <cell r="CP291" t="e">
            <v>#N/A</v>
          </cell>
          <cell r="CQ291" t="e">
            <v>#N/A</v>
          </cell>
          <cell r="CR291" t="e">
            <v>#N/A</v>
          </cell>
          <cell r="CS291" t="e">
            <v>#N/A</v>
          </cell>
          <cell r="CT291" t="e">
            <v>#N/A</v>
          </cell>
          <cell r="CU291" t="e">
            <v>#N/A</v>
          </cell>
          <cell r="CV291" t="e">
            <v>#N/A</v>
          </cell>
          <cell r="DR291" t="str">
            <v>Pablo Jose Do Faial Freitas</v>
          </cell>
          <cell r="DS291" t="str">
            <v>Arturo Alejandro Urcid Saldaña F-450733</v>
          </cell>
          <cell r="DT291" t="str">
            <v>José Guadalupe López Hernández F-242353</v>
          </cell>
          <cell r="DU291">
            <v>0</v>
          </cell>
          <cell r="DV291" t="str">
            <v>Pablo Jose Do Faial Freitas</v>
          </cell>
          <cell r="DW291" t="str">
            <v>Arturo Alejandro Urcid Saldaña F-450975</v>
          </cell>
          <cell r="DX291" t="str">
            <v>José Guadalupe López Hernández F-242353</v>
          </cell>
          <cell r="DY291" t="str">
            <v>Pablo Jose Do Faial Freitas</v>
          </cell>
          <cell r="DZ291" t="str">
            <v>Arturo Alejandro Urcid Saldaña F-450733</v>
          </cell>
        </row>
        <row r="292">
          <cell r="A292">
            <v>33</v>
          </cell>
          <cell r="B292" t="str">
            <v>--</v>
          </cell>
          <cell r="C292" t="str">
            <v>--</v>
          </cell>
          <cell r="H292" t="str">
            <v>-</v>
          </cell>
          <cell r="S292" t="str">
            <v>-</v>
          </cell>
          <cell r="W292" t="str">
            <v>P</v>
          </cell>
          <cell r="X292">
            <v>0</v>
          </cell>
          <cell r="Y292" t="e">
            <v>#N/A</v>
          </cell>
          <cell r="Z292" t="e">
            <v>#N/A</v>
          </cell>
          <cell r="AB292" t="e">
            <v>#N/A</v>
          </cell>
          <cell r="AC292" t="e">
            <v>#N/A</v>
          </cell>
          <cell r="AD292" t="e">
            <v>#N/A</v>
          </cell>
          <cell r="AE292">
            <v>0</v>
          </cell>
          <cell r="AF292">
            <v>0</v>
          </cell>
          <cell r="AI292">
            <v>0</v>
          </cell>
          <cell r="AL292">
            <v>0</v>
          </cell>
          <cell r="AW292" t="e">
            <v>#N/A</v>
          </cell>
          <cell r="AX292" t="e">
            <v>#N/A</v>
          </cell>
          <cell r="AY292" t="e">
            <v>#N/A</v>
          </cell>
          <cell r="AZ292" t="e">
            <v>#N/A</v>
          </cell>
          <cell r="BY292" t="e">
            <v>#N/A</v>
          </cell>
          <cell r="BZ292" t="e">
            <v>#N/A</v>
          </cell>
          <cell r="CA292" t="e">
            <v>#N/A</v>
          </cell>
          <cell r="CB292" t="e">
            <v>#N/A</v>
          </cell>
          <cell r="CC292" t="e">
            <v>#N/A</v>
          </cell>
          <cell r="CD292" t="e">
            <v>#N/A</v>
          </cell>
          <cell r="CE292" t="e">
            <v>#N/A</v>
          </cell>
          <cell r="CF292" t="e">
            <v>#N/A</v>
          </cell>
          <cell r="CG292" t="e">
            <v>#N/A</v>
          </cell>
          <cell r="CH292" t="e">
            <v>#N/A</v>
          </cell>
          <cell r="CI292" t="e">
            <v>#N/A</v>
          </cell>
          <cell r="CJ292" t="e">
            <v>#N/A</v>
          </cell>
          <cell r="CK292" t="e">
            <v>#N/A</v>
          </cell>
          <cell r="CL292" t="e">
            <v>#N/A</v>
          </cell>
          <cell r="CM292" t="e">
            <v>#N/A</v>
          </cell>
          <cell r="CN292" t="e">
            <v>#N/A</v>
          </cell>
          <cell r="CO292" t="e">
            <v>#N/A</v>
          </cell>
          <cell r="CP292" t="e">
            <v>#N/A</v>
          </cell>
          <cell r="CQ292" t="e">
            <v>#N/A</v>
          </cell>
          <cell r="CR292" t="e">
            <v>#N/A</v>
          </cell>
          <cell r="CS292" t="e">
            <v>#N/A</v>
          </cell>
          <cell r="CT292" t="e">
            <v>#N/A</v>
          </cell>
          <cell r="CU292" t="e">
            <v>#N/A</v>
          </cell>
          <cell r="CV292" t="e">
            <v>#N/A</v>
          </cell>
          <cell r="DR292" t="str">
            <v>Pablo Jose Do Faial Freitas</v>
          </cell>
          <cell r="DS292" t="str">
            <v>Arturo Alejandro Urcid Saldaña F-450733</v>
          </cell>
          <cell r="DT292" t="str">
            <v>José Guadalupe López Hernández F-242353</v>
          </cell>
          <cell r="DU292">
            <v>0</v>
          </cell>
          <cell r="DV292" t="str">
            <v>Pablo Jose Do Faial Freitas</v>
          </cell>
          <cell r="DW292" t="str">
            <v>Arturo Alejandro Urcid Saldaña F-450976</v>
          </cell>
          <cell r="DX292" t="str">
            <v>José Guadalupe López Hernández F-242353</v>
          </cell>
          <cell r="DY292" t="str">
            <v>Pablo Jose Do Faial Freitas</v>
          </cell>
          <cell r="DZ292" t="str">
            <v>Arturo Alejandro Urcid Saldaña F-450733</v>
          </cell>
        </row>
        <row r="293">
          <cell r="A293">
            <v>34</v>
          </cell>
          <cell r="B293" t="str">
            <v>--</v>
          </cell>
          <cell r="C293" t="str">
            <v>--</v>
          </cell>
          <cell r="H293" t="str">
            <v>-</v>
          </cell>
          <cell r="S293" t="str">
            <v>-</v>
          </cell>
          <cell r="W293" t="str">
            <v>P</v>
          </cell>
          <cell r="X293">
            <v>0</v>
          </cell>
          <cell r="Y293" t="e">
            <v>#N/A</v>
          </cell>
          <cell r="Z293" t="e">
            <v>#N/A</v>
          </cell>
          <cell r="AB293" t="e">
            <v>#N/A</v>
          </cell>
          <cell r="AC293" t="e">
            <v>#N/A</v>
          </cell>
          <cell r="AD293" t="e">
            <v>#N/A</v>
          </cell>
          <cell r="AE293">
            <v>0</v>
          </cell>
          <cell r="AF293">
            <v>0</v>
          </cell>
          <cell r="AI293">
            <v>0</v>
          </cell>
          <cell r="AL293">
            <v>0</v>
          </cell>
          <cell r="AW293" t="e">
            <v>#N/A</v>
          </cell>
          <cell r="AX293" t="e">
            <v>#N/A</v>
          </cell>
          <cell r="AY293" t="e">
            <v>#N/A</v>
          </cell>
          <cell r="AZ293" t="e">
            <v>#N/A</v>
          </cell>
          <cell r="BY293" t="e">
            <v>#N/A</v>
          </cell>
          <cell r="BZ293" t="e">
            <v>#N/A</v>
          </cell>
          <cell r="CA293" t="e">
            <v>#N/A</v>
          </cell>
          <cell r="CB293" t="e">
            <v>#N/A</v>
          </cell>
          <cell r="CC293" t="e">
            <v>#N/A</v>
          </cell>
          <cell r="CD293" t="e">
            <v>#N/A</v>
          </cell>
          <cell r="CE293" t="e">
            <v>#N/A</v>
          </cell>
          <cell r="CF293" t="e">
            <v>#N/A</v>
          </cell>
          <cell r="CG293" t="e">
            <v>#N/A</v>
          </cell>
          <cell r="CH293" t="e">
            <v>#N/A</v>
          </cell>
          <cell r="CI293" t="e">
            <v>#N/A</v>
          </cell>
          <cell r="CJ293" t="e">
            <v>#N/A</v>
          </cell>
          <cell r="CK293" t="e">
            <v>#N/A</v>
          </cell>
          <cell r="CL293" t="e">
            <v>#N/A</v>
          </cell>
          <cell r="CM293" t="e">
            <v>#N/A</v>
          </cell>
          <cell r="CN293" t="e">
            <v>#N/A</v>
          </cell>
          <cell r="CO293" t="e">
            <v>#N/A</v>
          </cell>
          <cell r="CP293" t="e">
            <v>#N/A</v>
          </cell>
          <cell r="CQ293" t="e">
            <v>#N/A</v>
          </cell>
          <cell r="CR293" t="e">
            <v>#N/A</v>
          </cell>
          <cell r="CS293" t="e">
            <v>#N/A</v>
          </cell>
          <cell r="CT293" t="e">
            <v>#N/A</v>
          </cell>
          <cell r="CU293" t="e">
            <v>#N/A</v>
          </cell>
          <cell r="CV293" t="e">
            <v>#N/A</v>
          </cell>
          <cell r="DR293" t="str">
            <v>Pablo Jose Do Faial Freitas</v>
          </cell>
          <cell r="DS293" t="str">
            <v>Arturo Alejandro Urcid Saldaña F-450733</v>
          </cell>
          <cell r="DT293" t="str">
            <v>José Guadalupe López Hernández F-242353</v>
          </cell>
          <cell r="DU293">
            <v>0</v>
          </cell>
          <cell r="DV293" t="str">
            <v>Pablo Jose Do Faial Freitas</v>
          </cell>
          <cell r="DW293" t="str">
            <v>Arturo Alejandro Urcid Saldaña F-450977</v>
          </cell>
          <cell r="DX293" t="str">
            <v>José Guadalupe López Hernández F-242353</v>
          </cell>
          <cell r="DY293" t="str">
            <v>Pablo Jose Do Faial Freitas</v>
          </cell>
          <cell r="DZ293" t="str">
            <v>Arturo Alejandro Urcid Saldaña F-450733</v>
          </cell>
        </row>
        <row r="294">
          <cell r="A294">
            <v>35</v>
          </cell>
          <cell r="B294" t="str">
            <v>--</v>
          </cell>
          <cell r="C294" t="str">
            <v>--</v>
          </cell>
          <cell r="H294" t="str">
            <v>-</v>
          </cell>
          <cell r="S294" t="str">
            <v>-</v>
          </cell>
          <cell r="W294" t="str">
            <v>P</v>
          </cell>
          <cell r="X294">
            <v>0</v>
          </cell>
          <cell r="Y294" t="e">
            <v>#N/A</v>
          </cell>
          <cell r="Z294" t="e">
            <v>#N/A</v>
          </cell>
          <cell r="AB294" t="e">
            <v>#N/A</v>
          </cell>
          <cell r="AC294" t="e">
            <v>#N/A</v>
          </cell>
          <cell r="AD294" t="e">
            <v>#N/A</v>
          </cell>
          <cell r="AE294">
            <v>0</v>
          </cell>
          <cell r="AF294">
            <v>0</v>
          </cell>
          <cell r="AI294">
            <v>0</v>
          </cell>
          <cell r="AL294">
            <v>0</v>
          </cell>
          <cell r="AW294" t="e">
            <v>#N/A</v>
          </cell>
          <cell r="AX294" t="e">
            <v>#N/A</v>
          </cell>
          <cell r="AY294" t="e">
            <v>#N/A</v>
          </cell>
          <cell r="AZ294" t="e">
            <v>#N/A</v>
          </cell>
          <cell r="BY294" t="e">
            <v>#N/A</v>
          </cell>
          <cell r="BZ294" t="e">
            <v>#N/A</v>
          </cell>
          <cell r="CA294" t="e">
            <v>#N/A</v>
          </cell>
          <cell r="CB294" t="e">
            <v>#N/A</v>
          </cell>
          <cell r="CC294" t="e">
            <v>#N/A</v>
          </cell>
          <cell r="CD294" t="e">
            <v>#N/A</v>
          </cell>
          <cell r="CE294" t="e">
            <v>#N/A</v>
          </cell>
          <cell r="CF294" t="e">
            <v>#N/A</v>
          </cell>
          <cell r="CG294" t="e">
            <v>#N/A</v>
          </cell>
          <cell r="CH294" t="e">
            <v>#N/A</v>
          </cell>
          <cell r="CI294" t="e">
            <v>#N/A</v>
          </cell>
          <cell r="CJ294" t="e">
            <v>#N/A</v>
          </cell>
          <cell r="CK294" t="e">
            <v>#N/A</v>
          </cell>
          <cell r="CL294" t="e">
            <v>#N/A</v>
          </cell>
          <cell r="CM294" t="e">
            <v>#N/A</v>
          </cell>
          <cell r="CN294" t="e">
            <v>#N/A</v>
          </cell>
          <cell r="CO294" t="e">
            <v>#N/A</v>
          </cell>
          <cell r="CP294" t="e">
            <v>#N/A</v>
          </cell>
          <cell r="CQ294" t="e">
            <v>#N/A</v>
          </cell>
          <cell r="CR294" t="e">
            <v>#N/A</v>
          </cell>
          <cell r="CS294" t="e">
            <v>#N/A</v>
          </cell>
          <cell r="CT294" t="e">
            <v>#N/A</v>
          </cell>
          <cell r="CU294" t="e">
            <v>#N/A</v>
          </cell>
          <cell r="CV294" t="e">
            <v>#N/A</v>
          </cell>
          <cell r="DR294" t="str">
            <v>Pablo Jose Do Faial Freitas</v>
          </cell>
          <cell r="DS294" t="str">
            <v>Arturo Alejandro Urcid Saldaña F-450733</v>
          </cell>
          <cell r="DT294" t="str">
            <v>José Guadalupe López Hernández F-242353</v>
          </cell>
          <cell r="DU294">
            <v>0</v>
          </cell>
          <cell r="DV294" t="str">
            <v>Pablo Jose Do Faial Freitas</v>
          </cell>
          <cell r="DW294" t="str">
            <v>Arturo Alejandro Urcid Saldaña F-450978</v>
          </cell>
          <cell r="DX294" t="str">
            <v>José Guadalupe López Hernández F-242353</v>
          </cell>
          <cell r="DY294" t="str">
            <v>Pablo Jose Do Faial Freitas</v>
          </cell>
          <cell r="DZ294" t="str">
            <v>Arturo Alejandro Urcid Saldaña F-450733</v>
          </cell>
        </row>
        <row r="295">
          <cell r="A295">
            <v>36</v>
          </cell>
          <cell r="B295" t="str">
            <v>--</v>
          </cell>
          <cell r="C295" t="str">
            <v>--</v>
          </cell>
          <cell r="H295" t="str">
            <v>-</v>
          </cell>
          <cell r="S295" t="str">
            <v>-</v>
          </cell>
          <cell r="W295" t="str">
            <v>P</v>
          </cell>
          <cell r="X295">
            <v>0</v>
          </cell>
          <cell r="Y295" t="e">
            <v>#N/A</v>
          </cell>
          <cell r="Z295" t="e">
            <v>#N/A</v>
          </cell>
          <cell r="AB295" t="e">
            <v>#N/A</v>
          </cell>
          <cell r="AC295" t="e">
            <v>#N/A</v>
          </cell>
          <cell r="AD295" t="e">
            <v>#N/A</v>
          </cell>
          <cell r="AE295">
            <v>0</v>
          </cell>
          <cell r="AF295">
            <v>0</v>
          </cell>
          <cell r="AI295">
            <v>0</v>
          </cell>
          <cell r="AL295">
            <v>0</v>
          </cell>
          <cell r="AW295" t="e">
            <v>#N/A</v>
          </cell>
          <cell r="AX295" t="e">
            <v>#N/A</v>
          </cell>
          <cell r="AY295" t="e">
            <v>#N/A</v>
          </cell>
          <cell r="AZ295" t="e">
            <v>#N/A</v>
          </cell>
          <cell r="BY295" t="e">
            <v>#N/A</v>
          </cell>
          <cell r="BZ295" t="e">
            <v>#N/A</v>
          </cell>
          <cell r="CA295" t="e">
            <v>#N/A</v>
          </cell>
          <cell r="CB295" t="e">
            <v>#N/A</v>
          </cell>
          <cell r="CC295" t="e">
            <v>#N/A</v>
          </cell>
          <cell r="CD295" t="e">
            <v>#N/A</v>
          </cell>
          <cell r="CE295" t="e">
            <v>#N/A</v>
          </cell>
          <cell r="CF295" t="e">
            <v>#N/A</v>
          </cell>
          <cell r="CG295" t="e">
            <v>#N/A</v>
          </cell>
          <cell r="CH295" t="e">
            <v>#N/A</v>
          </cell>
          <cell r="CI295" t="e">
            <v>#N/A</v>
          </cell>
          <cell r="CJ295" t="e">
            <v>#N/A</v>
          </cell>
          <cell r="CK295" t="e">
            <v>#N/A</v>
          </cell>
          <cell r="CL295" t="e">
            <v>#N/A</v>
          </cell>
          <cell r="CM295" t="e">
            <v>#N/A</v>
          </cell>
          <cell r="CN295" t="e">
            <v>#N/A</v>
          </cell>
          <cell r="CO295" t="e">
            <v>#N/A</v>
          </cell>
          <cell r="CP295" t="e">
            <v>#N/A</v>
          </cell>
          <cell r="CQ295" t="e">
            <v>#N/A</v>
          </cell>
          <cell r="CR295" t="e">
            <v>#N/A</v>
          </cell>
          <cell r="CS295" t="e">
            <v>#N/A</v>
          </cell>
          <cell r="CT295" t="e">
            <v>#N/A</v>
          </cell>
          <cell r="CU295" t="e">
            <v>#N/A</v>
          </cell>
          <cell r="CV295" t="e">
            <v>#N/A</v>
          </cell>
          <cell r="DR295" t="str">
            <v>Pablo Jose Do Faial Freitas</v>
          </cell>
          <cell r="DS295" t="str">
            <v>Arturo Alejandro Urcid Saldaña F-450733</v>
          </cell>
          <cell r="DT295" t="str">
            <v>José Guadalupe López Hernández F-242353</v>
          </cell>
          <cell r="DU295">
            <v>0</v>
          </cell>
          <cell r="DV295" t="str">
            <v>Pablo Jose Do Faial Freitas</v>
          </cell>
          <cell r="DW295" t="str">
            <v>Arturo Alejandro Urcid Saldaña F-450979</v>
          </cell>
          <cell r="DX295" t="str">
            <v>José Guadalupe López Hernández F-242353</v>
          </cell>
          <cell r="DY295" t="str">
            <v>Pablo Jose Do Faial Freitas</v>
          </cell>
          <cell r="DZ295" t="str">
            <v>Arturo Alejandro Urcid Saldaña F-450733</v>
          </cell>
        </row>
        <row r="296">
          <cell r="A296">
            <v>37</v>
          </cell>
          <cell r="B296" t="str">
            <v>--</v>
          </cell>
          <cell r="C296" t="str">
            <v>--</v>
          </cell>
          <cell r="H296" t="str">
            <v>-</v>
          </cell>
          <cell r="S296" t="str">
            <v>-</v>
          </cell>
          <cell r="W296" t="str">
            <v>P</v>
          </cell>
          <cell r="X296">
            <v>0</v>
          </cell>
          <cell r="Y296" t="e">
            <v>#N/A</v>
          </cell>
          <cell r="Z296" t="e">
            <v>#N/A</v>
          </cell>
          <cell r="AB296" t="e">
            <v>#N/A</v>
          </cell>
          <cell r="AC296" t="e">
            <v>#N/A</v>
          </cell>
          <cell r="AD296" t="e">
            <v>#N/A</v>
          </cell>
          <cell r="AE296">
            <v>0</v>
          </cell>
          <cell r="AF296">
            <v>0</v>
          </cell>
          <cell r="AI296">
            <v>0</v>
          </cell>
          <cell r="AL296">
            <v>0</v>
          </cell>
          <cell r="AW296" t="e">
            <v>#N/A</v>
          </cell>
          <cell r="AX296" t="e">
            <v>#N/A</v>
          </cell>
          <cell r="AY296" t="e">
            <v>#N/A</v>
          </cell>
          <cell r="AZ296" t="e">
            <v>#N/A</v>
          </cell>
          <cell r="BY296" t="e">
            <v>#N/A</v>
          </cell>
          <cell r="BZ296" t="e">
            <v>#N/A</v>
          </cell>
          <cell r="CA296" t="e">
            <v>#N/A</v>
          </cell>
          <cell r="CB296" t="e">
            <v>#N/A</v>
          </cell>
          <cell r="CC296" t="e">
            <v>#N/A</v>
          </cell>
          <cell r="CD296" t="e">
            <v>#N/A</v>
          </cell>
          <cell r="CE296" t="e">
            <v>#N/A</v>
          </cell>
          <cell r="CF296" t="e">
            <v>#N/A</v>
          </cell>
          <cell r="CG296" t="e">
            <v>#N/A</v>
          </cell>
          <cell r="CH296" t="e">
            <v>#N/A</v>
          </cell>
          <cell r="CI296" t="e">
            <v>#N/A</v>
          </cell>
          <cell r="CJ296" t="e">
            <v>#N/A</v>
          </cell>
          <cell r="CK296" t="e">
            <v>#N/A</v>
          </cell>
          <cell r="CL296" t="e">
            <v>#N/A</v>
          </cell>
          <cell r="CM296" t="e">
            <v>#N/A</v>
          </cell>
          <cell r="CN296" t="e">
            <v>#N/A</v>
          </cell>
          <cell r="CO296" t="e">
            <v>#N/A</v>
          </cell>
          <cell r="CP296" t="e">
            <v>#N/A</v>
          </cell>
          <cell r="CQ296" t="e">
            <v>#N/A</v>
          </cell>
          <cell r="CR296" t="e">
            <v>#N/A</v>
          </cell>
          <cell r="CS296" t="e">
            <v>#N/A</v>
          </cell>
          <cell r="CT296" t="e">
            <v>#N/A</v>
          </cell>
          <cell r="CU296" t="e">
            <v>#N/A</v>
          </cell>
          <cell r="CV296" t="e">
            <v>#N/A</v>
          </cell>
          <cell r="DR296" t="str">
            <v>Pablo Jose Do Faial Freitas</v>
          </cell>
          <cell r="DS296" t="str">
            <v>Arturo Alejandro Urcid Saldaña F-450733</v>
          </cell>
          <cell r="DT296" t="str">
            <v>José Guadalupe López Hernández F-242353</v>
          </cell>
          <cell r="DU296">
            <v>0</v>
          </cell>
          <cell r="DV296" t="str">
            <v>Pablo Jose Do Faial Freitas</v>
          </cell>
          <cell r="DW296" t="str">
            <v>Arturo Alejandro Urcid Saldaña F-450980</v>
          </cell>
          <cell r="DX296" t="str">
            <v>José Guadalupe López Hernández F-242353</v>
          </cell>
          <cell r="DY296" t="str">
            <v>Pablo Jose Do Faial Freitas</v>
          </cell>
          <cell r="DZ296" t="str">
            <v>Arturo Alejandro Urcid Saldaña F-450733</v>
          </cell>
        </row>
        <row r="297">
          <cell r="A297">
            <v>29</v>
          </cell>
          <cell r="B297" t="str">
            <v>--</v>
          </cell>
          <cell r="C297" t="str">
            <v>--</v>
          </cell>
          <cell r="H297" t="str">
            <v>-</v>
          </cell>
          <cell r="S297" t="str">
            <v>-</v>
          </cell>
          <cell r="W297" t="str">
            <v>P</v>
          </cell>
          <cell r="X297">
            <v>0</v>
          </cell>
          <cell r="Y297" t="e">
            <v>#N/A</v>
          </cell>
          <cell r="Z297" t="e">
            <v>#N/A</v>
          </cell>
          <cell r="AB297" t="e">
            <v>#N/A</v>
          </cell>
          <cell r="AC297" t="e">
            <v>#N/A</v>
          </cell>
          <cell r="AD297" t="e">
            <v>#N/A</v>
          </cell>
          <cell r="AE297">
            <v>0</v>
          </cell>
          <cell r="AF297">
            <v>0</v>
          </cell>
          <cell r="AI297">
            <v>0</v>
          </cell>
          <cell r="AL297">
            <v>0</v>
          </cell>
          <cell r="AW297" t="e">
            <v>#N/A</v>
          </cell>
          <cell r="AX297" t="e">
            <v>#N/A</v>
          </cell>
          <cell r="AY297" t="e">
            <v>#N/A</v>
          </cell>
          <cell r="AZ297" t="e">
            <v>#N/A</v>
          </cell>
          <cell r="BY297" t="e">
            <v>#N/A</v>
          </cell>
          <cell r="BZ297" t="e">
            <v>#N/A</v>
          </cell>
          <cell r="CA297" t="e">
            <v>#N/A</v>
          </cell>
          <cell r="CB297" t="e">
            <v>#N/A</v>
          </cell>
          <cell r="CC297" t="e">
            <v>#N/A</v>
          </cell>
          <cell r="CD297" t="e">
            <v>#N/A</v>
          </cell>
          <cell r="CE297" t="e">
            <v>#N/A</v>
          </cell>
          <cell r="CF297" t="e">
            <v>#N/A</v>
          </cell>
          <cell r="CG297" t="e">
            <v>#N/A</v>
          </cell>
          <cell r="CH297" t="e">
            <v>#N/A</v>
          </cell>
          <cell r="CI297" t="e">
            <v>#N/A</v>
          </cell>
          <cell r="CJ297" t="e">
            <v>#N/A</v>
          </cell>
          <cell r="CK297" t="e">
            <v>#N/A</v>
          </cell>
          <cell r="CL297" t="e">
            <v>#N/A</v>
          </cell>
          <cell r="CM297" t="e">
            <v>#N/A</v>
          </cell>
          <cell r="CN297" t="e">
            <v>#N/A</v>
          </cell>
          <cell r="CO297" t="e">
            <v>#N/A</v>
          </cell>
          <cell r="CP297" t="e">
            <v>#N/A</v>
          </cell>
          <cell r="CQ297" t="e">
            <v>#N/A</v>
          </cell>
          <cell r="CR297" t="e">
            <v>#N/A</v>
          </cell>
          <cell r="CS297" t="e">
            <v>#N/A</v>
          </cell>
          <cell r="CT297" t="e">
            <v>#N/A</v>
          </cell>
          <cell r="CU297" t="e">
            <v>#N/A</v>
          </cell>
          <cell r="CV297" t="e">
            <v>#N/A</v>
          </cell>
          <cell r="DR297" t="str">
            <v>Pablo Jose Do Faial Freitas</v>
          </cell>
          <cell r="DS297" t="str">
            <v>Arturo Alejandro Urcid Saldaña F-450733</v>
          </cell>
          <cell r="DT297" t="str">
            <v>José Guadalupe López Hernández F-242353</v>
          </cell>
          <cell r="DU297">
            <v>0</v>
          </cell>
          <cell r="DV297" t="str">
            <v>Pablo Jose Do Faial Freitas</v>
          </cell>
          <cell r="DW297" t="str">
            <v>Arturo Alejandro Urcid Saldaña F-450981</v>
          </cell>
          <cell r="DX297" t="str">
            <v>José Guadalupe López Hernández F-242353</v>
          </cell>
          <cell r="DY297" t="str">
            <v>Pablo Jose Do Faial Freitas</v>
          </cell>
          <cell r="DZ297" t="str">
            <v>Arturo Alejandro Urcid Saldaña F-450733</v>
          </cell>
        </row>
        <row r="298">
          <cell r="A298">
            <v>30</v>
          </cell>
          <cell r="B298" t="str">
            <v>--</v>
          </cell>
          <cell r="C298" t="str">
            <v>--</v>
          </cell>
          <cell r="H298" t="str">
            <v>-</v>
          </cell>
          <cell r="S298" t="str">
            <v>-</v>
          </cell>
          <cell r="W298" t="str">
            <v>P</v>
          </cell>
          <cell r="X298">
            <v>0</v>
          </cell>
          <cell r="Y298" t="e">
            <v>#N/A</v>
          </cell>
          <cell r="Z298" t="e">
            <v>#N/A</v>
          </cell>
          <cell r="AB298" t="e">
            <v>#N/A</v>
          </cell>
          <cell r="AC298" t="e">
            <v>#N/A</v>
          </cell>
          <cell r="AD298" t="e">
            <v>#N/A</v>
          </cell>
          <cell r="AE298">
            <v>0</v>
          </cell>
          <cell r="AF298">
            <v>0</v>
          </cell>
          <cell r="AI298">
            <v>0</v>
          </cell>
          <cell r="AL298">
            <v>0</v>
          </cell>
          <cell r="AW298" t="e">
            <v>#N/A</v>
          </cell>
          <cell r="AX298" t="e">
            <v>#N/A</v>
          </cell>
          <cell r="AY298" t="e">
            <v>#N/A</v>
          </cell>
          <cell r="AZ298" t="e">
            <v>#N/A</v>
          </cell>
          <cell r="BY298" t="e">
            <v>#N/A</v>
          </cell>
          <cell r="BZ298" t="e">
            <v>#N/A</v>
          </cell>
          <cell r="CA298" t="e">
            <v>#N/A</v>
          </cell>
          <cell r="CB298" t="e">
            <v>#N/A</v>
          </cell>
          <cell r="CC298" t="e">
            <v>#N/A</v>
          </cell>
          <cell r="CD298" t="e">
            <v>#N/A</v>
          </cell>
          <cell r="CE298" t="e">
            <v>#N/A</v>
          </cell>
          <cell r="CF298" t="e">
            <v>#N/A</v>
          </cell>
          <cell r="CG298" t="e">
            <v>#N/A</v>
          </cell>
          <cell r="CH298" t="e">
            <v>#N/A</v>
          </cell>
          <cell r="CI298" t="e">
            <v>#N/A</v>
          </cell>
          <cell r="CJ298" t="e">
            <v>#N/A</v>
          </cell>
          <cell r="CK298" t="e">
            <v>#N/A</v>
          </cell>
          <cell r="CL298" t="e">
            <v>#N/A</v>
          </cell>
          <cell r="CM298" t="e">
            <v>#N/A</v>
          </cell>
          <cell r="CN298" t="e">
            <v>#N/A</v>
          </cell>
          <cell r="CO298" t="e">
            <v>#N/A</v>
          </cell>
          <cell r="CP298" t="e">
            <v>#N/A</v>
          </cell>
          <cell r="CQ298" t="e">
            <v>#N/A</v>
          </cell>
          <cell r="CR298" t="e">
            <v>#N/A</v>
          </cell>
          <cell r="CS298" t="e">
            <v>#N/A</v>
          </cell>
          <cell r="CT298" t="e">
            <v>#N/A</v>
          </cell>
          <cell r="CU298" t="e">
            <v>#N/A</v>
          </cell>
          <cell r="CV298" t="e">
            <v>#N/A</v>
          </cell>
          <cell r="DR298" t="str">
            <v>Pablo Jose Do Faial Freitas</v>
          </cell>
          <cell r="DS298" t="str">
            <v>Arturo Alejandro Urcid Saldaña F-450733</v>
          </cell>
          <cell r="DT298" t="str">
            <v>José Guadalupe López Hernández F-242353</v>
          </cell>
          <cell r="DU298">
            <v>0</v>
          </cell>
          <cell r="DV298" t="str">
            <v>Pablo Jose Do Faial Freitas</v>
          </cell>
          <cell r="DW298" t="str">
            <v>Arturo Alejandro Urcid Saldaña F-450982</v>
          </cell>
          <cell r="DX298" t="str">
            <v>José Guadalupe López Hernández F-242353</v>
          </cell>
          <cell r="DY298" t="str">
            <v>Pablo Jose Do Faial Freitas</v>
          </cell>
          <cell r="DZ298" t="str">
            <v>Arturo Alejandro Urcid Saldaña F-450733</v>
          </cell>
        </row>
        <row r="299">
          <cell r="A299">
            <v>31</v>
          </cell>
          <cell r="B299" t="str">
            <v>--</v>
          </cell>
          <cell r="C299" t="str">
            <v>--</v>
          </cell>
          <cell r="H299" t="str">
            <v>-</v>
          </cell>
          <cell r="S299" t="str">
            <v>-</v>
          </cell>
          <cell r="W299" t="str">
            <v>P</v>
          </cell>
          <cell r="X299">
            <v>0</v>
          </cell>
          <cell r="Y299" t="e">
            <v>#N/A</v>
          </cell>
          <cell r="Z299" t="e">
            <v>#N/A</v>
          </cell>
          <cell r="AB299" t="e">
            <v>#N/A</v>
          </cell>
          <cell r="AC299" t="e">
            <v>#N/A</v>
          </cell>
          <cell r="AD299" t="e">
            <v>#N/A</v>
          </cell>
          <cell r="AE299">
            <v>0</v>
          </cell>
          <cell r="AF299">
            <v>0</v>
          </cell>
          <cell r="AI299">
            <v>0</v>
          </cell>
          <cell r="AL299">
            <v>0</v>
          </cell>
          <cell r="AW299" t="e">
            <v>#N/A</v>
          </cell>
          <cell r="AX299" t="e">
            <v>#N/A</v>
          </cell>
          <cell r="AY299" t="e">
            <v>#N/A</v>
          </cell>
          <cell r="AZ299" t="e">
            <v>#N/A</v>
          </cell>
          <cell r="BY299" t="e">
            <v>#N/A</v>
          </cell>
          <cell r="BZ299" t="e">
            <v>#N/A</v>
          </cell>
          <cell r="CA299" t="e">
            <v>#N/A</v>
          </cell>
          <cell r="CB299" t="e">
            <v>#N/A</v>
          </cell>
          <cell r="CC299" t="e">
            <v>#N/A</v>
          </cell>
          <cell r="CD299" t="e">
            <v>#N/A</v>
          </cell>
          <cell r="CE299" t="e">
            <v>#N/A</v>
          </cell>
          <cell r="CF299" t="e">
            <v>#N/A</v>
          </cell>
          <cell r="CG299" t="e">
            <v>#N/A</v>
          </cell>
          <cell r="CH299" t="e">
            <v>#N/A</v>
          </cell>
          <cell r="CI299" t="e">
            <v>#N/A</v>
          </cell>
          <cell r="CJ299" t="e">
            <v>#N/A</v>
          </cell>
          <cell r="CK299" t="e">
            <v>#N/A</v>
          </cell>
          <cell r="CL299" t="e">
            <v>#N/A</v>
          </cell>
          <cell r="CM299" t="e">
            <v>#N/A</v>
          </cell>
          <cell r="CN299" t="e">
            <v>#N/A</v>
          </cell>
          <cell r="CO299" t="e">
            <v>#N/A</v>
          </cell>
          <cell r="CP299" t="e">
            <v>#N/A</v>
          </cell>
          <cell r="CQ299" t="e">
            <v>#N/A</v>
          </cell>
          <cell r="CR299" t="e">
            <v>#N/A</v>
          </cell>
          <cell r="CS299" t="e">
            <v>#N/A</v>
          </cell>
          <cell r="CT299" t="e">
            <v>#N/A</v>
          </cell>
          <cell r="CU299" t="e">
            <v>#N/A</v>
          </cell>
          <cell r="CV299" t="e">
            <v>#N/A</v>
          </cell>
          <cell r="DR299" t="str">
            <v>Pablo Jose Do Faial Freitas</v>
          </cell>
          <cell r="DS299" t="str">
            <v>Arturo Alejandro Urcid Saldaña F-450733</v>
          </cell>
          <cell r="DT299" t="str">
            <v>José Guadalupe López Hernández F-242353</v>
          </cell>
          <cell r="DU299">
            <v>0</v>
          </cell>
          <cell r="DV299" t="str">
            <v>Pablo Jose Do Faial Freitas</v>
          </cell>
          <cell r="DW299" t="str">
            <v>Arturo Alejandro Urcid Saldaña F-450983</v>
          </cell>
          <cell r="DX299" t="str">
            <v>José Guadalupe López Hernández F-242353</v>
          </cell>
          <cell r="DY299" t="str">
            <v>Pablo Jose Do Faial Freitas</v>
          </cell>
          <cell r="DZ299" t="str">
            <v>Arturo Alejandro Urcid Saldaña F-450733</v>
          </cell>
        </row>
        <row r="300">
          <cell r="A300">
            <v>32</v>
          </cell>
          <cell r="B300" t="str">
            <v>--</v>
          </cell>
          <cell r="C300" t="str">
            <v>--</v>
          </cell>
          <cell r="H300" t="str">
            <v>-</v>
          </cell>
          <cell r="S300" t="str">
            <v>-</v>
          </cell>
          <cell r="W300" t="str">
            <v>P</v>
          </cell>
          <cell r="X300">
            <v>0</v>
          </cell>
          <cell r="Y300" t="e">
            <v>#N/A</v>
          </cell>
          <cell r="Z300" t="e">
            <v>#N/A</v>
          </cell>
          <cell r="AB300" t="e">
            <v>#N/A</v>
          </cell>
          <cell r="AC300" t="e">
            <v>#N/A</v>
          </cell>
          <cell r="AD300" t="e">
            <v>#N/A</v>
          </cell>
          <cell r="AE300">
            <v>0</v>
          </cell>
          <cell r="AF300">
            <v>0</v>
          </cell>
          <cell r="AI300">
            <v>0</v>
          </cell>
          <cell r="AL300">
            <v>0</v>
          </cell>
          <cell r="AW300" t="e">
            <v>#N/A</v>
          </cell>
          <cell r="AX300" t="e">
            <v>#N/A</v>
          </cell>
          <cell r="AY300" t="e">
            <v>#N/A</v>
          </cell>
          <cell r="AZ300" t="e">
            <v>#N/A</v>
          </cell>
          <cell r="BY300" t="e">
            <v>#N/A</v>
          </cell>
          <cell r="BZ300" t="e">
            <v>#N/A</v>
          </cell>
          <cell r="CA300" t="e">
            <v>#N/A</v>
          </cell>
          <cell r="CB300" t="e">
            <v>#N/A</v>
          </cell>
          <cell r="CC300" t="e">
            <v>#N/A</v>
          </cell>
          <cell r="CD300" t="e">
            <v>#N/A</v>
          </cell>
          <cell r="CE300" t="e">
            <v>#N/A</v>
          </cell>
          <cell r="CF300" t="e">
            <v>#N/A</v>
          </cell>
          <cell r="CG300" t="e">
            <v>#N/A</v>
          </cell>
          <cell r="CH300" t="e">
            <v>#N/A</v>
          </cell>
          <cell r="CI300" t="e">
            <v>#N/A</v>
          </cell>
          <cell r="CJ300" t="e">
            <v>#N/A</v>
          </cell>
          <cell r="CK300" t="e">
            <v>#N/A</v>
          </cell>
          <cell r="CL300" t="e">
            <v>#N/A</v>
          </cell>
          <cell r="CM300" t="e">
            <v>#N/A</v>
          </cell>
          <cell r="CN300" t="e">
            <v>#N/A</v>
          </cell>
          <cell r="CO300" t="e">
            <v>#N/A</v>
          </cell>
          <cell r="CP300" t="e">
            <v>#N/A</v>
          </cell>
          <cell r="CQ300" t="e">
            <v>#N/A</v>
          </cell>
          <cell r="CR300" t="e">
            <v>#N/A</v>
          </cell>
          <cell r="CS300" t="e">
            <v>#N/A</v>
          </cell>
          <cell r="CT300" t="e">
            <v>#N/A</v>
          </cell>
          <cell r="CU300" t="e">
            <v>#N/A</v>
          </cell>
          <cell r="CV300" t="e">
            <v>#N/A</v>
          </cell>
          <cell r="DR300" t="str">
            <v>Pablo Jose Do Faial Freitas</v>
          </cell>
          <cell r="DS300" t="str">
            <v>Arturo Alejandro Urcid Saldaña F-450733</v>
          </cell>
          <cell r="DT300" t="str">
            <v>José Guadalupe López Hernández F-242353</v>
          </cell>
          <cell r="DU300">
            <v>0</v>
          </cell>
          <cell r="DV300" t="str">
            <v>Pablo Jose Do Faial Freitas</v>
          </cell>
          <cell r="DW300" t="str">
            <v>Arturo Alejandro Urcid Saldaña F-450984</v>
          </cell>
          <cell r="DX300" t="str">
            <v>José Guadalupe López Hernández F-242353</v>
          </cell>
          <cell r="DY300" t="str">
            <v>Pablo Jose Do Faial Freitas</v>
          </cell>
          <cell r="DZ300" t="str">
            <v>Arturo Alejandro Urcid Saldaña F-450733</v>
          </cell>
        </row>
        <row r="301">
          <cell r="A301">
            <v>33</v>
          </cell>
          <cell r="B301" t="str">
            <v>--</v>
          </cell>
          <cell r="C301" t="str">
            <v>--</v>
          </cell>
          <cell r="H301" t="str">
            <v>-</v>
          </cell>
          <cell r="S301" t="str">
            <v>-</v>
          </cell>
          <cell r="W301" t="str">
            <v>P</v>
          </cell>
          <cell r="X301">
            <v>0</v>
          </cell>
          <cell r="Y301" t="e">
            <v>#N/A</v>
          </cell>
          <cell r="Z301" t="e">
            <v>#N/A</v>
          </cell>
          <cell r="AB301" t="e">
            <v>#N/A</v>
          </cell>
          <cell r="AC301" t="e">
            <v>#N/A</v>
          </cell>
          <cell r="AD301" t="e">
            <v>#N/A</v>
          </cell>
          <cell r="AE301">
            <v>0</v>
          </cell>
          <cell r="AF301">
            <v>0</v>
          </cell>
          <cell r="AI301">
            <v>0</v>
          </cell>
          <cell r="AL301">
            <v>0</v>
          </cell>
          <cell r="AW301" t="e">
            <v>#N/A</v>
          </cell>
          <cell r="AX301" t="e">
            <v>#N/A</v>
          </cell>
          <cell r="AY301" t="e">
            <v>#N/A</v>
          </cell>
          <cell r="AZ301" t="e">
            <v>#N/A</v>
          </cell>
          <cell r="BY301" t="e">
            <v>#N/A</v>
          </cell>
          <cell r="BZ301" t="e">
            <v>#N/A</v>
          </cell>
          <cell r="CA301" t="e">
            <v>#N/A</v>
          </cell>
          <cell r="CB301" t="e">
            <v>#N/A</v>
          </cell>
          <cell r="CC301" t="e">
            <v>#N/A</v>
          </cell>
          <cell r="CD301" t="e">
            <v>#N/A</v>
          </cell>
          <cell r="CE301" t="e">
            <v>#N/A</v>
          </cell>
          <cell r="CF301" t="e">
            <v>#N/A</v>
          </cell>
          <cell r="CG301" t="e">
            <v>#N/A</v>
          </cell>
          <cell r="CH301" t="e">
            <v>#N/A</v>
          </cell>
          <cell r="CI301" t="e">
            <v>#N/A</v>
          </cell>
          <cell r="CJ301" t="e">
            <v>#N/A</v>
          </cell>
          <cell r="CK301" t="e">
            <v>#N/A</v>
          </cell>
          <cell r="CL301" t="e">
            <v>#N/A</v>
          </cell>
          <cell r="CM301" t="e">
            <v>#N/A</v>
          </cell>
          <cell r="CN301" t="e">
            <v>#N/A</v>
          </cell>
          <cell r="CO301" t="e">
            <v>#N/A</v>
          </cell>
          <cell r="CP301" t="e">
            <v>#N/A</v>
          </cell>
          <cell r="CQ301" t="e">
            <v>#N/A</v>
          </cell>
          <cell r="CR301" t="e">
            <v>#N/A</v>
          </cell>
          <cell r="CS301" t="e">
            <v>#N/A</v>
          </cell>
          <cell r="CT301" t="e">
            <v>#N/A</v>
          </cell>
          <cell r="CU301" t="e">
            <v>#N/A</v>
          </cell>
          <cell r="CV301" t="e">
            <v>#N/A</v>
          </cell>
          <cell r="DR301" t="str">
            <v>Pablo Jose Do Faial Freitas</v>
          </cell>
          <cell r="DS301" t="str">
            <v>Arturo Alejandro Urcid Saldaña F-450733</v>
          </cell>
          <cell r="DT301" t="str">
            <v>José Guadalupe López Hernández F-242353</v>
          </cell>
          <cell r="DU301">
            <v>0</v>
          </cell>
          <cell r="DV301" t="str">
            <v>Pablo Jose Do Faial Freitas</v>
          </cell>
          <cell r="DW301" t="str">
            <v>Arturo Alejandro Urcid Saldaña F-450985</v>
          </cell>
          <cell r="DX301" t="str">
            <v>José Guadalupe López Hernández F-242353</v>
          </cell>
          <cell r="DY301" t="str">
            <v>Pablo Jose Do Faial Freitas</v>
          </cell>
          <cell r="DZ301" t="str">
            <v>Arturo Alejandro Urcid Saldaña F-450733</v>
          </cell>
        </row>
        <row r="302">
          <cell r="A302">
            <v>34</v>
          </cell>
          <cell r="B302" t="str">
            <v>--</v>
          </cell>
          <cell r="C302" t="str">
            <v>--</v>
          </cell>
          <cell r="H302" t="str">
            <v>-</v>
          </cell>
          <cell r="S302" t="str">
            <v>-</v>
          </cell>
          <cell r="W302" t="str">
            <v>P</v>
          </cell>
          <cell r="X302">
            <v>0</v>
          </cell>
          <cell r="Y302" t="e">
            <v>#N/A</v>
          </cell>
          <cell r="Z302" t="e">
            <v>#N/A</v>
          </cell>
          <cell r="AB302" t="e">
            <v>#N/A</v>
          </cell>
          <cell r="AC302" t="e">
            <v>#N/A</v>
          </cell>
          <cell r="AD302" t="e">
            <v>#N/A</v>
          </cell>
          <cell r="AE302">
            <v>0</v>
          </cell>
          <cell r="AF302">
            <v>0</v>
          </cell>
          <cell r="AI302">
            <v>0</v>
          </cell>
          <cell r="AL302">
            <v>0</v>
          </cell>
          <cell r="AW302" t="e">
            <v>#N/A</v>
          </cell>
          <cell r="AX302" t="e">
            <v>#N/A</v>
          </cell>
          <cell r="AY302" t="e">
            <v>#N/A</v>
          </cell>
          <cell r="AZ302" t="e">
            <v>#N/A</v>
          </cell>
          <cell r="BY302" t="e">
            <v>#N/A</v>
          </cell>
          <cell r="BZ302" t="e">
            <v>#N/A</v>
          </cell>
          <cell r="CA302" t="e">
            <v>#N/A</v>
          </cell>
          <cell r="CB302" t="e">
            <v>#N/A</v>
          </cell>
          <cell r="CC302" t="e">
            <v>#N/A</v>
          </cell>
          <cell r="CD302" t="e">
            <v>#N/A</v>
          </cell>
          <cell r="CE302" t="e">
            <v>#N/A</v>
          </cell>
          <cell r="CF302" t="e">
            <v>#N/A</v>
          </cell>
          <cell r="CG302" t="e">
            <v>#N/A</v>
          </cell>
          <cell r="CH302" t="e">
            <v>#N/A</v>
          </cell>
          <cell r="CI302" t="e">
            <v>#N/A</v>
          </cell>
          <cell r="CJ302" t="e">
            <v>#N/A</v>
          </cell>
          <cell r="CK302" t="e">
            <v>#N/A</v>
          </cell>
          <cell r="CL302" t="e">
            <v>#N/A</v>
          </cell>
          <cell r="CM302" t="e">
            <v>#N/A</v>
          </cell>
          <cell r="CN302" t="e">
            <v>#N/A</v>
          </cell>
          <cell r="CO302" t="e">
            <v>#N/A</v>
          </cell>
          <cell r="CP302" t="e">
            <v>#N/A</v>
          </cell>
          <cell r="CQ302" t="e">
            <v>#N/A</v>
          </cell>
          <cell r="CR302" t="e">
            <v>#N/A</v>
          </cell>
          <cell r="CS302" t="e">
            <v>#N/A</v>
          </cell>
          <cell r="CT302" t="e">
            <v>#N/A</v>
          </cell>
          <cell r="CU302" t="e">
            <v>#N/A</v>
          </cell>
          <cell r="CV302" t="e">
            <v>#N/A</v>
          </cell>
          <cell r="DR302" t="str">
            <v>Pablo Jose Do Faial Freitas</v>
          </cell>
          <cell r="DS302" t="str">
            <v>Arturo Alejandro Urcid Saldaña F-450733</v>
          </cell>
          <cell r="DT302" t="str">
            <v>José Guadalupe López Hernández F-242353</v>
          </cell>
          <cell r="DU302">
            <v>0</v>
          </cell>
          <cell r="DV302" t="str">
            <v>Pablo Jose Do Faial Freitas</v>
          </cell>
          <cell r="DW302" t="str">
            <v>Arturo Alejandro Urcid Saldaña F-450986</v>
          </cell>
          <cell r="DX302" t="str">
            <v>José Guadalupe López Hernández F-242353</v>
          </cell>
          <cell r="DY302" t="str">
            <v>Pablo Jose Do Faial Freitas</v>
          </cell>
          <cell r="DZ302" t="str">
            <v>Arturo Alejandro Urcid Saldaña F-450733</v>
          </cell>
        </row>
        <row r="303">
          <cell r="A303">
            <v>35</v>
          </cell>
          <cell r="B303" t="str">
            <v>--</v>
          </cell>
          <cell r="C303" t="str">
            <v>--</v>
          </cell>
          <cell r="H303" t="str">
            <v>-</v>
          </cell>
          <cell r="S303" t="str">
            <v>-</v>
          </cell>
          <cell r="W303" t="str">
            <v>P</v>
          </cell>
          <cell r="X303">
            <v>0</v>
          </cell>
          <cell r="Y303" t="e">
            <v>#N/A</v>
          </cell>
          <cell r="Z303" t="e">
            <v>#N/A</v>
          </cell>
          <cell r="AB303" t="e">
            <v>#N/A</v>
          </cell>
          <cell r="AC303" t="e">
            <v>#N/A</v>
          </cell>
          <cell r="AD303" t="e">
            <v>#N/A</v>
          </cell>
          <cell r="AE303">
            <v>0</v>
          </cell>
          <cell r="AF303">
            <v>0</v>
          </cell>
          <cell r="AI303">
            <v>0</v>
          </cell>
          <cell r="AL303">
            <v>0</v>
          </cell>
          <cell r="AW303" t="e">
            <v>#N/A</v>
          </cell>
          <cell r="AX303" t="e">
            <v>#N/A</v>
          </cell>
          <cell r="AY303" t="e">
            <v>#N/A</v>
          </cell>
          <cell r="AZ303" t="e">
            <v>#N/A</v>
          </cell>
          <cell r="BY303" t="e">
            <v>#N/A</v>
          </cell>
          <cell r="BZ303" t="e">
            <v>#N/A</v>
          </cell>
          <cell r="CA303" t="e">
            <v>#N/A</v>
          </cell>
          <cell r="CB303" t="e">
            <v>#N/A</v>
          </cell>
          <cell r="CC303" t="e">
            <v>#N/A</v>
          </cell>
          <cell r="CD303" t="e">
            <v>#N/A</v>
          </cell>
          <cell r="CE303" t="e">
            <v>#N/A</v>
          </cell>
          <cell r="CF303" t="e">
            <v>#N/A</v>
          </cell>
          <cell r="CG303" t="e">
            <v>#N/A</v>
          </cell>
          <cell r="CH303" t="e">
            <v>#N/A</v>
          </cell>
          <cell r="CI303" t="e">
            <v>#N/A</v>
          </cell>
          <cell r="CJ303" t="e">
            <v>#N/A</v>
          </cell>
          <cell r="CK303" t="e">
            <v>#N/A</v>
          </cell>
          <cell r="CL303" t="e">
            <v>#N/A</v>
          </cell>
          <cell r="CM303" t="e">
            <v>#N/A</v>
          </cell>
          <cell r="CN303" t="e">
            <v>#N/A</v>
          </cell>
          <cell r="CO303" t="e">
            <v>#N/A</v>
          </cell>
          <cell r="CP303" t="e">
            <v>#N/A</v>
          </cell>
          <cell r="CQ303" t="e">
            <v>#N/A</v>
          </cell>
          <cell r="CR303" t="e">
            <v>#N/A</v>
          </cell>
          <cell r="CS303" t="e">
            <v>#N/A</v>
          </cell>
          <cell r="CT303" t="e">
            <v>#N/A</v>
          </cell>
          <cell r="CU303" t="e">
            <v>#N/A</v>
          </cell>
          <cell r="CV303" t="e">
            <v>#N/A</v>
          </cell>
          <cell r="DR303" t="str">
            <v>Pablo Jose Do Faial Freitas</v>
          </cell>
          <cell r="DS303" t="str">
            <v>Arturo Alejandro Urcid Saldaña F-450733</v>
          </cell>
          <cell r="DT303" t="str">
            <v>José Guadalupe López Hernández F-242353</v>
          </cell>
          <cell r="DU303">
            <v>0</v>
          </cell>
          <cell r="DV303" t="str">
            <v>Pablo Jose Do Faial Freitas</v>
          </cell>
          <cell r="DW303" t="str">
            <v>Arturo Alejandro Urcid Saldaña F-450987</v>
          </cell>
          <cell r="DX303" t="str">
            <v>José Guadalupe López Hernández F-242353</v>
          </cell>
          <cell r="DY303" t="str">
            <v>Pablo Jose Do Faial Freitas</v>
          </cell>
          <cell r="DZ303" t="str">
            <v>Arturo Alejandro Urcid Saldaña F-450733</v>
          </cell>
        </row>
        <row r="304">
          <cell r="A304">
            <v>36</v>
          </cell>
          <cell r="B304" t="str">
            <v>--</v>
          </cell>
          <cell r="C304" t="str">
            <v>--</v>
          </cell>
          <cell r="H304" t="str">
            <v>-</v>
          </cell>
          <cell r="S304" t="str">
            <v>-</v>
          </cell>
          <cell r="W304" t="str">
            <v>P</v>
          </cell>
          <cell r="X304">
            <v>0</v>
          </cell>
          <cell r="Y304" t="e">
            <v>#N/A</v>
          </cell>
          <cell r="Z304" t="e">
            <v>#N/A</v>
          </cell>
          <cell r="AB304" t="e">
            <v>#N/A</v>
          </cell>
          <cell r="AC304" t="e">
            <v>#N/A</v>
          </cell>
          <cell r="AD304" t="e">
            <v>#N/A</v>
          </cell>
          <cell r="AE304">
            <v>0</v>
          </cell>
          <cell r="AF304">
            <v>0</v>
          </cell>
          <cell r="AI304">
            <v>0</v>
          </cell>
          <cell r="AL304">
            <v>0</v>
          </cell>
          <cell r="AW304" t="e">
            <v>#N/A</v>
          </cell>
          <cell r="AX304" t="e">
            <v>#N/A</v>
          </cell>
          <cell r="AY304" t="e">
            <v>#N/A</v>
          </cell>
          <cell r="AZ304" t="e">
            <v>#N/A</v>
          </cell>
          <cell r="BY304" t="e">
            <v>#N/A</v>
          </cell>
          <cell r="BZ304" t="e">
            <v>#N/A</v>
          </cell>
          <cell r="CA304" t="e">
            <v>#N/A</v>
          </cell>
          <cell r="CB304" t="e">
            <v>#N/A</v>
          </cell>
          <cell r="CC304" t="e">
            <v>#N/A</v>
          </cell>
          <cell r="CD304" t="e">
            <v>#N/A</v>
          </cell>
          <cell r="CE304" t="e">
            <v>#N/A</v>
          </cell>
          <cell r="CF304" t="e">
            <v>#N/A</v>
          </cell>
          <cell r="CG304" t="e">
            <v>#N/A</v>
          </cell>
          <cell r="CH304" t="e">
            <v>#N/A</v>
          </cell>
          <cell r="CI304" t="e">
            <v>#N/A</v>
          </cell>
          <cell r="CJ304" t="e">
            <v>#N/A</v>
          </cell>
          <cell r="CK304" t="e">
            <v>#N/A</v>
          </cell>
          <cell r="CL304" t="e">
            <v>#N/A</v>
          </cell>
          <cell r="CM304" t="e">
            <v>#N/A</v>
          </cell>
          <cell r="CN304" t="e">
            <v>#N/A</v>
          </cell>
          <cell r="CO304" t="e">
            <v>#N/A</v>
          </cell>
          <cell r="CP304" t="e">
            <v>#N/A</v>
          </cell>
          <cell r="CQ304" t="e">
            <v>#N/A</v>
          </cell>
          <cell r="CR304" t="e">
            <v>#N/A</v>
          </cell>
          <cell r="CS304" t="e">
            <v>#N/A</v>
          </cell>
          <cell r="CT304" t="e">
            <v>#N/A</v>
          </cell>
          <cell r="CU304" t="e">
            <v>#N/A</v>
          </cell>
          <cell r="CV304" t="e">
            <v>#N/A</v>
          </cell>
          <cell r="DR304" t="str">
            <v>Pablo Jose Do Faial Freitas</v>
          </cell>
          <cell r="DS304" t="str">
            <v>Arturo Alejandro Urcid Saldaña F-450733</v>
          </cell>
          <cell r="DT304" t="str">
            <v>José Guadalupe López Hernández F-242353</v>
          </cell>
          <cell r="DU304">
            <v>0</v>
          </cell>
          <cell r="DV304" t="str">
            <v>Pablo Jose Do Faial Freitas</v>
          </cell>
          <cell r="DW304" t="str">
            <v>Arturo Alejandro Urcid Saldaña F-450988</v>
          </cell>
          <cell r="DX304" t="str">
            <v>José Guadalupe López Hernández F-242353</v>
          </cell>
          <cell r="DY304" t="str">
            <v>Pablo Jose Do Faial Freitas</v>
          </cell>
          <cell r="DZ304" t="str">
            <v>Arturo Alejandro Urcid Saldaña F-450733</v>
          </cell>
        </row>
        <row r="305">
          <cell r="A305">
            <v>37</v>
          </cell>
          <cell r="B305" t="str">
            <v>--</v>
          </cell>
          <cell r="C305" t="str">
            <v>--</v>
          </cell>
          <cell r="H305" t="str">
            <v>-</v>
          </cell>
          <cell r="S305" t="str">
            <v>-</v>
          </cell>
          <cell r="W305" t="str">
            <v>P</v>
          </cell>
          <cell r="X305">
            <v>0</v>
          </cell>
          <cell r="Y305" t="e">
            <v>#N/A</v>
          </cell>
          <cell r="Z305" t="e">
            <v>#N/A</v>
          </cell>
          <cell r="AB305" t="e">
            <v>#N/A</v>
          </cell>
          <cell r="AC305" t="e">
            <v>#N/A</v>
          </cell>
          <cell r="AD305" t="e">
            <v>#N/A</v>
          </cell>
          <cell r="AE305">
            <v>0</v>
          </cell>
          <cell r="AF305">
            <v>0</v>
          </cell>
          <cell r="AI305">
            <v>0</v>
          </cell>
          <cell r="AL305">
            <v>0</v>
          </cell>
          <cell r="AW305" t="e">
            <v>#N/A</v>
          </cell>
          <cell r="AX305" t="e">
            <v>#N/A</v>
          </cell>
          <cell r="AY305" t="e">
            <v>#N/A</v>
          </cell>
          <cell r="AZ305" t="e">
            <v>#N/A</v>
          </cell>
          <cell r="BY305" t="e">
            <v>#N/A</v>
          </cell>
          <cell r="BZ305" t="e">
            <v>#N/A</v>
          </cell>
          <cell r="CA305" t="e">
            <v>#N/A</v>
          </cell>
          <cell r="CB305" t="e">
            <v>#N/A</v>
          </cell>
          <cell r="CC305" t="e">
            <v>#N/A</v>
          </cell>
          <cell r="CD305" t="e">
            <v>#N/A</v>
          </cell>
          <cell r="CE305" t="e">
            <v>#N/A</v>
          </cell>
          <cell r="CF305" t="e">
            <v>#N/A</v>
          </cell>
          <cell r="CG305" t="e">
            <v>#N/A</v>
          </cell>
          <cell r="CH305" t="e">
            <v>#N/A</v>
          </cell>
          <cell r="CI305" t="e">
            <v>#N/A</v>
          </cell>
          <cell r="CJ305" t="e">
            <v>#N/A</v>
          </cell>
          <cell r="CK305" t="e">
            <v>#N/A</v>
          </cell>
          <cell r="CL305" t="e">
            <v>#N/A</v>
          </cell>
          <cell r="CM305" t="e">
            <v>#N/A</v>
          </cell>
          <cell r="CN305" t="e">
            <v>#N/A</v>
          </cell>
          <cell r="CO305" t="e">
            <v>#N/A</v>
          </cell>
          <cell r="CP305" t="e">
            <v>#N/A</v>
          </cell>
          <cell r="CQ305" t="e">
            <v>#N/A</v>
          </cell>
          <cell r="CR305" t="e">
            <v>#N/A</v>
          </cell>
          <cell r="CS305" t="e">
            <v>#N/A</v>
          </cell>
          <cell r="CT305" t="e">
            <v>#N/A</v>
          </cell>
          <cell r="CU305" t="e">
            <v>#N/A</v>
          </cell>
          <cell r="CV305" t="e">
            <v>#N/A</v>
          </cell>
          <cell r="DR305" t="str">
            <v>Pablo Jose Do Faial Freitas</v>
          </cell>
          <cell r="DS305" t="str">
            <v>Arturo Alejandro Urcid Saldaña F-450733</v>
          </cell>
          <cell r="DT305" t="str">
            <v>José Guadalupe López Hernández F-242353</v>
          </cell>
          <cell r="DU305">
            <v>0</v>
          </cell>
          <cell r="DV305" t="str">
            <v>Pablo Jose Do Faial Freitas</v>
          </cell>
          <cell r="DW305" t="str">
            <v>Arturo Alejandro Urcid Saldaña F-450989</v>
          </cell>
          <cell r="DX305" t="str">
            <v>José Guadalupe López Hernández F-242353</v>
          </cell>
          <cell r="DY305" t="str">
            <v>Pablo Jose Do Faial Freitas</v>
          </cell>
          <cell r="DZ305" t="str">
            <v>Arturo Alejandro Urcid Saldaña F-450733</v>
          </cell>
        </row>
        <row r="306">
          <cell r="A306">
            <v>38</v>
          </cell>
          <cell r="B306" t="str">
            <v>--</v>
          </cell>
          <cell r="C306" t="str">
            <v>--</v>
          </cell>
          <cell r="H306" t="str">
            <v>-</v>
          </cell>
          <cell r="S306" t="str">
            <v>-</v>
          </cell>
          <cell r="W306" t="str">
            <v>P</v>
          </cell>
          <cell r="X306">
            <v>0</v>
          </cell>
          <cell r="Y306" t="e">
            <v>#N/A</v>
          </cell>
          <cell r="Z306" t="e">
            <v>#N/A</v>
          </cell>
          <cell r="AB306" t="e">
            <v>#N/A</v>
          </cell>
          <cell r="AC306" t="e">
            <v>#N/A</v>
          </cell>
          <cell r="AD306" t="e">
            <v>#N/A</v>
          </cell>
          <cell r="AE306">
            <v>0</v>
          </cell>
          <cell r="AF306">
            <v>0</v>
          </cell>
          <cell r="AI306">
            <v>0</v>
          </cell>
          <cell r="AL306">
            <v>0</v>
          </cell>
          <cell r="AW306" t="e">
            <v>#N/A</v>
          </cell>
          <cell r="AX306" t="e">
            <v>#N/A</v>
          </cell>
          <cell r="AY306" t="e">
            <v>#N/A</v>
          </cell>
          <cell r="AZ306" t="e">
            <v>#N/A</v>
          </cell>
          <cell r="BY306" t="e">
            <v>#N/A</v>
          </cell>
          <cell r="BZ306" t="e">
            <v>#N/A</v>
          </cell>
          <cell r="CA306" t="e">
            <v>#N/A</v>
          </cell>
          <cell r="CB306" t="e">
            <v>#N/A</v>
          </cell>
          <cell r="CC306" t="e">
            <v>#N/A</v>
          </cell>
          <cell r="CD306" t="e">
            <v>#N/A</v>
          </cell>
          <cell r="CE306" t="e">
            <v>#N/A</v>
          </cell>
          <cell r="CF306" t="e">
            <v>#N/A</v>
          </cell>
          <cell r="CG306" t="e">
            <v>#N/A</v>
          </cell>
          <cell r="CH306" t="e">
            <v>#N/A</v>
          </cell>
          <cell r="CI306" t="e">
            <v>#N/A</v>
          </cell>
          <cell r="CJ306" t="e">
            <v>#N/A</v>
          </cell>
          <cell r="CK306" t="e">
            <v>#N/A</v>
          </cell>
          <cell r="CL306" t="e">
            <v>#N/A</v>
          </cell>
          <cell r="CM306" t="e">
            <v>#N/A</v>
          </cell>
          <cell r="CN306" t="e">
            <v>#N/A</v>
          </cell>
          <cell r="CO306" t="e">
            <v>#N/A</v>
          </cell>
          <cell r="CP306" t="e">
            <v>#N/A</v>
          </cell>
          <cell r="CQ306" t="e">
            <v>#N/A</v>
          </cell>
          <cell r="CR306" t="e">
            <v>#N/A</v>
          </cell>
          <cell r="CS306" t="e">
            <v>#N/A</v>
          </cell>
          <cell r="CT306" t="e">
            <v>#N/A</v>
          </cell>
          <cell r="CU306" t="e">
            <v>#N/A</v>
          </cell>
          <cell r="CV306" t="e">
            <v>#N/A</v>
          </cell>
          <cell r="DR306" t="str">
            <v>Pablo Jose Do Faial Freitas</v>
          </cell>
          <cell r="DS306" t="str">
            <v>Arturo Alejandro Urcid Saldaña F-450733</v>
          </cell>
          <cell r="DT306" t="str">
            <v>José Guadalupe López Hernández F-242353</v>
          </cell>
          <cell r="DU306">
            <v>0</v>
          </cell>
          <cell r="DV306" t="str">
            <v>Pablo Jose Do Faial Freitas</v>
          </cell>
          <cell r="DW306" t="str">
            <v>Arturo Alejandro Urcid Saldaña F-450990</v>
          </cell>
          <cell r="DX306" t="str">
            <v>José Guadalupe López Hernández F-242353</v>
          </cell>
          <cell r="DY306" t="str">
            <v>Pablo Jose Do Faial Freitas</v>
          </cell>
          <cell r="DZ306" t="str">
            <v>Arturo Alejandro Urcid Saldaña F-450733</v>
          </cell>
        </row>
        <row r="307">
          <cell r="A307">
            <v>30</v>
          </cell>
          <cell r="B307" t="str">
            <v>--</v>
          </cell>
          <cell r="C307" t="str">
            <v>--</v>
          </cell>
          <cell r="H307" t="str">
            <v>-</v>
          </cell>
          <cell r="S307" t="str">
            <v>-</v>
          </cell>
          <cell r="W307" t="str">
            <v>P</v>
          </cell>
          <cell r="X307">
            <v>0</v>
          </cell>
          <cell r="Y307" t="e">
            <v>#N/A</v>
          </cell>
          <cell r="Z307" t="e">
            <v>#N/A</v>
          </cell>
          <cell r="AB307" t="e">
            <v>#N/A</v>
          </cell>
          <cell r="AC307" t="e">
            <v>#N/A</v>
          </cell>
          <cell r="AD307" t="e">
            <v>#N/A</v>
          </cell>
          <cell r="AE307">
            <v>0</v>
          </cell>
          <cell r="AF307">
            <v>0</v>
          </cell>
          <cell r="AI307">
            <v>0</v>
          </cell>
          <cell r="AL307">
            <v>0</v>
          </cell>
          <cell r="AW307" t="e">
            <v>#N/A</v>
          </cell>
          <cell r="AX307" t="e">
            <v>#N/A</v>
          </cell>
          <cell r="AY307" t="e">
            <v>#N/A</v>
          </cell>
          <cell r="AZ307" t="e">
            <v>#N/A</v>
          </cell>
          <cell r="BY307" t="e">
            <v>#N/A</v>
          </cell>
          <cell r="BZ307" t="e">
            <v>#N/A</v>
          </cell>
          <cell r="CA307" t="e">
            <v>#N/A</v>
          </cell>
          <cell r="CB307" t="e">
            <v>#N/A</v>
          </cell>
          <cell r="CC307" t="e">
            <v>#N/A</v>
          </cell>
          <cell r="CD307" t="e">
            <v>#N/A</v>
          </cell>
          <cell r="CE307" t="e">
            <v>#N/A</v>
          </cell>
          <cell r="CF307" t="e">
            <v>#N/A</v>
          </cell>
          <cell r="CG307" t="e">
            <v>#N/A</v>
          </cell>
          <cell r="CH307" t="e">
            <v>#N/A</v>
          </cell>
          <cell r="CI307" t="e">
            <v>#N/A</v>
          </cell>
          <cell r="CJ307" t="e">
            <v>#N/A</v>
          </cell>
          <cell r="CK307" t="e">
            <v>#N/A</v>
          </cell>
          <cell r="CL307" t="e">
            <v>#N/A</v>
          </cell>
          <cell r="CM307" t="e">
            <v>#N/A</v>
          </cell>
          <cell r="CN307" t="e">
            <v>#N/A</v>
          </cell>
          <cell r="CO307" t="e">
            <v>#N/A</v>
          </cell>
          <cell r="CP307" t="e">
            <v>#N/A</v>
          </cell>
          <cell r="CQ307" t="e">
            <v>#N/A</v>
          </cell>
          <cell r="CR307" t="e">
            <v>#N/A</v>
          </cell>
          <cell r="CS307" t="e">
            <v>#N/A</v>
          </cell>
          <cell r="CT307" t="e">
            <v>#N/A</v>
          </cell>
          <cell r="CU307" t="e">
            <v>#N/A</v>
          </cell>
          <cell r="CV307" t="e">
            <v>#N/A</v>
          </cell>
          <cell r="DR307" t="str">
            <v>Pablo Jose Do Faial Freitas</v>
          </cell>
          <cell r="DS307" t="str">
            <v>Arturo Alejandro Urcid Saldaña F-450733</v>
          </cell>
          <cell r="DT307" t="str">
            <v>José Guadalupe López Hernández F-242353</v>
          </cell>
          <cell r="DU307">
            <v>0</v>
          </cell>
          <cell r="DV307" t="str">
            <v>Pablo Jose Do Faial Freitas</v>
          </cell>
          <cell r="DW307" t="str">
            <v>Arturo Alejandro Urcid Saldaña F-450991</v>
          </cell>
          <cell r="DX307" t="str">
            <v>José Guadalupe López Hernández F-242353</v>
          </cell>
          <cell r="DY307" t="str">
            <v>Pablo Jose Do Faial Freitas</v>
          </cell>
          <cell r="DZ307" t="str">
            <v>Arturo Alejandro Urcid Saldaña F-450733</v>
          </cell>
        </row>
        <row r="308">
          <cell r="A308">
            <v>31</v>
          </cell>
          <cell r="B308" t="str">
            <v>--</v>
          </cell>
          <cell r="C308" t="str">
            <v>--</v>
          </cell>
          <cell r="H308" t="str">
            <v>-</v>
          </cell>
          <cell r="S308" t="str">
            <v>-</v>
          </cell>
          <cell r="W308" t="str">
            <v>P</v>
          </cell>
          <cell r="X308">
            <v>0</v>
          </cell>
          <cell r="Y308" t="e">
            <v>#N/A</v>
          </cell>
          <cell r="Z308" t="e">
            <v>#N/A</v>
          </cell>
          <cell r="AB308" t="e">
            <v>#N/A</v>
          </cell>
          <cell r="AC308" t="e">
            <v>#N/A</v>
          </cell>
          <cell r="AD308" t="e">
            <v>#N/A</v>
          </cell>
          <cell r="AE308">
            <v>0</v>
          </cell>
          <cell r="AF308">
            <v>0</v>
          </cell>
          <cell r="AI308">
            <v>0</v>
          </cell>
          <cell r="AL308">
            <v>0</v>
          </cell>
          <cell r="AW308" t="e">
            <v>#N/A</v>
          </cell>
          <cell r="AX308" t="e">
            <v>#N/A</v>
          </cell>
          <cell r="AY308" t="e">
            <v>#N/A</v>
          </cell>
          <cell r="AZ308" t="e">
            <v>#N/A</v>
          </cell>
          <cell r="BY308" t="e">
            <v>#N/A</v>
          </cell>
          <cell r="BZ308" t="e">
            <v>#N/A</v>
          </cell>
          <cell r="CA308" t="e">
            <v>#N/A</v>
          </cell>
          <cell r="CB308" t="e">
            <v>#N/A</v>
          </cell>
          <cell r="CC308" t="e">
            <v>#N/A</v>
          </cell>
          <cell r="CD308" t="e">
            <v>#N/A</v>
          </cell>
          <cell r="CE308" t="e">
            <v>#N/A</v>
          </cell>
          <cell r="CF308" t="e">
            <v>#N/A</v>
          </cell>
          <cell r="CG308" t="e">
            <v>#N/A</v>
          </cell>
          <cell r="CH308" t="e">
            <v>#N/A</v>
          </cell>
          <cell r="CI308" t="e">
            <v>#N/A</v>
          </cell>
          <cell r="CJ308" t="e">
            <v>#N/A</v>
          </cell>
          <cell r="CK308" t="e">
            <v>#N/A</v>
          </cell>
          <cell r="CL308" t="e">
            <v>#N/A</v>
          </cell>
          <cell r="CM308" t="e">
            <v>#N/A</v>
          </cell>
          <cell r="CN308" t="e">
            <v>#N/A</v>
          </cell>
          <cell r="CO308" t="e">
            <v>#N/A</v>
          </cell>
          <cell r="CP308" t="e">
            <v>#N/A</v>
          </cell>
          <cell r="CQ308" t="e">
            <v>#N/A</v>
          </cell>
          <cell r="CR308" t="e">
            <v>#N/A</v>
          </cell>
          <cell r="CS308" t="e">
            <v>#N/A</v>
          </cell>
          <cell r="CT308" t="e">
            <v>#N/A</v>
          </cell>
          <cell r="CU308" t="e">
            <v>#N/A</v>
          </cell>
          <cell r="CV308" t="e">
            <v>#N/A</v>
          </cell>
          <cell r="DR308" t="str">
            <v>Pablo Jose Do Faial Freitas</v>
          </cell>
          <cell r="DS308" t="str">
            <v>Arturo Alejandro Urcid Saldaña F-450733</v>
          </cell>
          <cell r="DT308" t="str">
            <v>José Guadalupe López Hernández F-242353</v>
          </cell>
          <cell r="DU308">
            <v>0</v>
          </cell>
          <cell r="DV308" t="str">
            <v>Pablo Jose Do Faial Freitas</v>
          </cell>
          <cell r="DW308" t="str">
            <v>Arturo Alejandro Urcid Saldaña F-450992</v>
          </cell>
          <cell r="DX308" t="str">
            <v>José Guadalupe López Hernández F-242353</v>
          </cell>
          <cell r="DY308" t="str">
            <v>Pablo Jose Do Faial Freitas</v>
          </cell>
          <cell r="DZ308" t="str">
            <v>Arturo Alejandro Urcid Saldaña F-450733</v>
          </cell>
        </row>
        <row r="309">
          <cell r="A309">
            <v>32</v>
          </cell>
          <cell r="B309" t="str">
            <v>--</v>
          </cell>
          <cell r="C309" t="str">
            <v>--</v>
          </cell>
          <cell r="H309" t="str">
            <v>-</v>
          </cell>
          <cell r="S309" t="str">
            <v>-</v>
          </cell>
          <cell r="W309" t="str">
            <v>P</v>
          </cell>
          <cell r="X309">
            <v>0</v>
          </cell>
          <cell r="Y309" t="e">
            <v>#N/A</v>
          </cell>
          <cell r="Z309" t="e">
            <v>#N/A</v>
          </cell>
          <cell r="AB309" t="e">
            <v>#N/A</v>
          </cell>
          <cell r="AC309" t="e">
            <v>#N/A</v>
          </cell>
          <cell r="AD309" t="e">
            <v>#N/A</v>
          </cell>
          <cell r="AE309">
            <v>0</v>
          </cell>
          <cell r="AF309">
            <v>0</v>
          </cell>
          <cell r="AI309">
            <v>0</v>
          </cell>
          <cell r="AL309">
            <v>0</v>
          </cell>
          <cell r="AW309" t="e">
            <v>#N/A</v>
          </cell>
          <cell r="AX309" t="e">
            <v>#N/A</v>
          </cell>
          <cell r="AY309" t="e">
            <v>#N/A</v>
          </cell>
          <cell r="AZ309" t="e">
            <v>#N/A</v>
          </cell>
          <cell r="BY309" t="e">
            <v>#N/A</v>
          </cell>
          <cell r="BZ309" t="e">
            <v>#N/A</v>
          </cell>
          <cell r="CA309" t="e">
            <v>#N/A</v>
          </cell>
          <cell r="CB309" t="e">
            <v>#N/A</v>
          </cell>
          <cell r="CC309" t="e">
            <v>#N/A</v>
          </cell>
          <cell r="CD309" t="e">
            <v>#N/A</v>
          </cell>
          <cell r="CE309" t="e">
            <v>#N/A</v>
          </cell>
          <cell r="CF309" t="e">
            <v>#N/A</v>
          </cell>
          <cell r="CG309" t="e">
            <v>#N/A</v>
          </cell>
          <cell r="CH309" t="e">
            <v>#N/A</v>
          </cell>
          <cell r="CI309" t="e">
            <v>#N/A</v>
          </cell>
          <cell r="CJ309" t="e">
            <v>#N/A</v>
          </cell>
          <cell r="CK309" t="e">
            <v>#N/A</v>
          </cell>
          <cell r="CL309" t="e">
            <v>#N/A</v>
          </cell>
          <cell r="CM309" t="e">
            <v>#N/A</v>
          </cell>
          <cell r="CN309" t="e">
            <v>#N/A</v>
          </cell>
          <cell r="CO309" t="e">
            <v>#N/A</v>
          </cell>
          <cell r="CP309" t="e">
            <v>#N/A</v>
          </cell>
          <cell r="CQ309" t="e">
            <v>#N/A</v>
          </cell>
          <cell r="CR309" t="e">
            <v>#N/A</v>
          </cell>
          <cell r="CS309" t="e">
            <v>#N/A</v>
          </cell>
          <cell r="CT309" t="e">
            <v>#N/A</v>
          </cell>
          <cell r="CU309" t="e">
            <v>#N/A</v>
          </cell>
          <cell r="CV309" t="e">
            <v>#N/A</v>
          </cell>
          <cell r="DR309" t="str">
            <v>Pablo Jose Do Faial Freitas</v>
          </cell>
          <cell r="DS309" t="str">
            <v>Arturo Alejandro Urcid Saldaña F-450733</v>
          </cell>
          <cell r="DT309" t="str">
            <v>José Guadalupe López Hernández F-242353</v>
          </cell>
          <cell r="DU309">
            <v>0</v>
          </cell>
          <cell r="DV309" t="str">
            <v>Pablo Jose Do Faial Freitas</v>
          </cell>
          <cell r="DW309" t="str">
            <v>Arturo Alejandro Urcid Saldaña F-450993</v>
          </cell>
          <cell r="DX309" t="str">
            <v>José Guadalupe López Hernández F-242353</v>
          </cell>
          <cell r="DY309" t="str">
            <v>Pablo Jose Do Faial Freitas</v>
          </cell>
          <cell r="DZ309" t="str">
            <v>Arturo Alejandro Urcid Saldaña F-450733</v>
          </cell>
        </row>
        <row r="310">
          <cell r="A310">
            <v>33</v>
          </cell>
          <cell r="B310" t="str">
            <v>--</v>
          </cell>
          <cell r="C310" t="str">
            <v>--</v>
          </cell>
          <cell r="H310" t="str">
            <v>-</v>
          </cell>
          <cell r="S310" t="str">
            <v>-</v>
          </cell>
          <cell r="W310" t="str">
            <v>P</v>
          </cell>
          <cell r="X310">
            <v>0</v>
          </cell>
          <cell r="Y310" t="e">
            <v>#N/A</v>
          </cell>
          <cell r="Z310" t="e">
            <v>#N/A</v>
          </cell>
          <cell r="AB310" t="e">
            <v>#N/A</v>
          </cell>
          <cell r="AC310" t="e">
            <v>#N/A</v>
          </cell>
          <cell r="AD310" t="e">
            <v>#N/A</v>
          </cell>
          <cell r="AE310">
            <v>0</v>
          </cell>
          <cell r="AF310">
            <v>0</v>
          </cell>
          <cell r="AI310">
            <v>0</v>
          </cell>
          <cell r="AL310">
            <v>0</v>
          </cell>
          <cell r="AW310" t="e">
            <v>#N/A</v>
          </cell>
          <cell r="AX310" t="e">
            <v>#N/A</v>
          </cell>
          <cell r="AY310" t="e">
            <v>#N/A</v>
          </cell>
          <cell r="AZ310" t="e">
            <v>#N/A</v>
          </cell>
          <cell r="BY310" t="e">
            <v>#N/A</v>
          </cell>
          <cell r="BZ310" t="e">
            <v>#N/A</v>
          </cell>
          <cell r="CA310" t="e">
            <v>#N/A</v>
          </cell>
          <cell r="CB310" t="e">
            <v>#N/A</v>
          </cell>
          <cell r="CC310" t="e">
            <v>#N/A</v>
          </cell>
          <cell r="CD310" t="e">
            <v>#N/A</v>
          </cell>
          <cell r="CE310" t="e">
            <v>#N/A</v>
          </cell>
          <cell r="CF310" t="e">
            <v>#N/A</v>
          </cell>
          <cell r="CG310" t="e">
            <v>#N/A</v>
          </cell>
          <cell r="CH310" t="e">
            <v>#N/A</v>
          </cell>
          <cell r="CI310" t="e">
            <v>#N/A</v>
          </cell>
          <cell r="CJ310" t="e">
            <v>#N/A</v>
          </cell>
          <cell r="CK310" t="e">
            <v>#N/A</v>
          </cell>
          <cell r="CL310" t="e">
            <v>#N/A</v>
          </cell>
          <cell r="CM310" t="e">
            <v>#N/A</v>
          </cell>
          <cell r="CN310" t="e">
            <v>#N/A</v>
          </cell>
          <cell r="CO310" t="e">
            <v>#N/A</v>
          </cell>
          <cell r="CP310" t="e">
            <v>#N/A</v>
          </cell>
          <cell r="CQ310" t="e">
            <v>#N/A</v>
          </cell>
          <cell r="CR310" t="e">
            <v>#N/A</v>
          </cell>
          <cell r="CS310" t="e">
            <v>#N/A</v>
          </cell>
          <cell r="CT310" t="e">
            <v>#N/A</v>
          </cell>
          <cell r="CU310" t="e">
            <v>#N/A</v>
          </cell>
          <cell r="CV310" t="e">
            <v>#N/A</v>
          </cell>
          <cell r="DR310" t="str">
            <v>Pablo Jose Do Faial Freitas</v>
          </cell>
          <cell r="DS310" t="str">
            <v>Arturo Alejandro Urcid Saldaña F-450733</v>
          </cell>
          <cell r="DT310" t="str">
            <v>José Guadalupe López Hernández F-242353</v>
          </cell>
          <cell r="DU310">
            <v>0</v>
          </cell>
          <cell r="DV310" t="str">
            <v>Pablo Jose Do Faial Freitas</v>
          </cell>
          <cell r="DW310" t="str">
            <v>Arturo Alejandro Urcid Saldaña F-450994</v>
          </cell>
          <cell r="DX310" t="str">
            <v>José Guadalupe López Hernández F-242353</v>
          </cell>
          <cell r="DY310" t="str">
            <v>Pablo Jose Do Faial Freitas</v>
          </cell>
          <cell r="DZ310" t="str">
            <v>Arturo Alejandro Urcid Saldaña F-450733</v>
          </cell>
        </row>
        <row r="311">
          <cell r="A311">
            <v>34</v>
          </cell>
          <cell r="B311" t="str">
            <v>--</v>
          </cell>
          <cell r="C311" t="str">
            <v>--</v>
          </cell>
          <cell r="H311" t="str">
            <v>-</v>
          </cell>
          <cell r="S311" t="str">
            <v>-</v>
          </cell>
          <cell r="W311" t="str">
            <v>P</v>
          </cell>
          <cell r="X311">
            <v>0</v>
          </cell>
          <cell r="Y311" t="e">
            <v>#N/A</v>
          </cell>
          <cell r="Z311" t="e">
            <v>#N/A</v>
          </cell>
          <cell r="AB311" t="e">
            <v>#N/A</v>
          </cell>
          <cell r="AC311" t="e">
            <v>#N/A</v>
          </cell>
          <cell r="AD311" t="e">
            <v>#N/A</v>
          </cell>
          <cell r="AE311">
            <v>0</v>
          </cell>
          <cell r="AF311">
            <v>0</v>
          </cell>
          <cell r="AI311">
            <v>0</v>
          </cell>
          <cell r="AL311">
            <v>0</v>
          </cell>
          <cell r="AW311" t="e">
            <v>#N/A</v>
          </cell>
          <cell r="AX311" t="e">
            <v>#N/A</v>
          </cell>
          <cell r="AY311" t="e">
            <v>#N/A</v>
          </cell>
          <cell r="AZ311" t="e">
            <v>#N/A</v>
          </cell>
          <cell r="BY311" t="e">
            <v>#N/A</v>
          </cell>
          <cell r="BZ311" t="e">
            <v>#N/A</v>
          </cell>
          <cell r="CA311" t="e">
            <v>#N/A</v>
          </cell>
          <cell r="CB311" t="e">
            <v>#N/A</v>
          </cell>
          <cell r="CC311" t="e">
            <v>#N/A</v>
          </cell>
          <cell r="CD311" t="e">
            <v>#N/A</v>
          </cell>
          <cell r="CE311" t="e">
            <v>#N/A</v>
          </cell>
          <cell r="CF311" t="e">
            <v>#N/A</v>
          </cell>
          <cell r="CG311" t="e">
            <v>#N/A</v>
          </cell>
          <cell r="CH311" t="e">
            <v>#N/A</v>
          </cell>
          <cell r="CI311" t="e">
            <v>#N/A</v>
          </cell>
          <cell r="CJ311" t="e">
            <v>#N/A</v>
          </cell>
          <cell r="CK311" t="e">
            <v>#N/A</v>
          </cell>
          <cell r="CL311" t="e">
            <v>#N/A</v>
          </cell>
          <cell r="CM311" t="e">
            <v>#N/A</v>
          </cell>
          <cell r="CN311" t="e">
            <v>#N/A</v>
          </cell>
          <cell r="CO311" t="e">
            <v>#N/A</v>
          </cell>
          <cell r="CP311" t="e">
            <v>#N/A</v>
          </cell>
          <cell r="CQ311" t="e">
            <v>#N/A</v>
          </cell>
          <cell r="CR311" t="e">
            <v>#N/A</v>
          </cell>
          <cell r="CS311" t="e">
            <v>#N/A</v>
          </cell>
          <cell r="CT311" t="e">
            <v>#N/A</v>
          </cell>
          <cell r="CU311" t="e">
            <v>#N/A</v>
          </cell>
          <cell r="CV311" t="e">
            <v>#N/A</v>
          </cell>
          <cell r="DR311" t="str">
            <v>Pablo Jose Do Faial Freitas</v>
          </cell>
          <cell r="DS311" t="str">
            <v>Arturo Alejandro Urcid Saldaña F-450733</v>
          </cell>
          <cell r="DT311" t="str">
            <v>José Guadalupe López Hernández F-242353</v>
          </cell>
          <cell r="DU311">
            <v>0</v>
          </cell>
          <cell r="DV311" t="str">
            <v>Pablo Jose Do Faial Freitas</v>
          </cell>
          <cell r="DW311" t="str">
            <v>Arturo Alejandro Urcid Saldaña F-450995</v>
          </cell>
          <cell r="DX311" t="str">
            <v>José Guadalupe López Hernández F-242353</v>
          </cell>
          <cell r="DY311" t="str">
            <v>Pablo Jose Do Faial Freitas</v>
          </cell>
          <cell r="DZ311" t="str">
            <v>Arturo Alejandro Urcid Saldaña F-450733</v>
          </cell>
        </row>
        <row r="312">
          <cell r="A312">
            <v>35</v>
          </cell>
          <cell r="B312" t="str">
            <v>--</v>
          </cell>
          <cell r="C312" t="str">
            <v>--</v>
          </cell>
          <cell r="H312" t="str">
            <v>-</v>
          </cell>
          <cell r="S312" t="str">
            <v>-</v>
          </cell>
          <cell r="W312" t="str">
            <v>P</v>
          </cell>
          <cell r="X312">
            <v>0</v>
          </cell>
          <cell r="Y312" t="e">
            <v>#N/A</v>
          </cell>
          <cell r="Z312" t="e">
            <v>#N/A</v>
          </cell>
          <cell r="AB312" t="e">
            <v>#N/A</v>
          </cell>
          <cell r="AC312" t="e">
            <v>#N/A</v>
          </cell>
          <cell r="AD312" t="e">
            <v>#N/A</v>
          </cell>
          <cell r="AE312">
            <v>0</v>
          </cell>
          <cell r="AF312">
            <v>0</v>
          </cell>
          <cell r="AI312">
            <v>0</v>
          </cell>
          <cell r="AL312">
            <v>0</v>
          </cell>
          <cell r="AW312" t="e">
            <v>#N/A</v>
          </cell>
          <cell r="AX312" t="e">
            <v>#N/A</v>
          </cell>
          <cell r="AY312" t="e">
            <v>#N/A</v>
          </cell>
          <cell r="AZ312" t="e">
            <v>#N/A</v>
          </cell>
          <cell r="BY312" t="e">
            <v>#N/A</v>
          </cell>
          <cell r="BZ312" t="e">
            <v>#N/A</v>
          </cell>
          <cell r="CA312" t="e">
            <v>#N/A</v>
          </cell>
          <cell r="CB312" t="e">
            <v>#N/A</v>
          </cell>
          <cell r="CC312" t="e">
            <v>#N/A</v>
          </cell>
          <cell r="CD312" t="e">
            <v>#N/A</v>
          </cell>
          <cell r="CE312" t="e">
            <v>#N/A</v>
          </cell>
          <cell r="CF312" t="e">
            <v>#N/A</v>
          </cell>
          <cell r="CG312" t="e">
            <v>#N/A</v>
          </cell>
          <cell r="CH312" t="e">
            <v>#N/A</v>
          </cell>
          <cell r="CI312" t="e">
            <v>#N/A</v>
          </cell>
          <cell r="CJ312" t="e">
            <v>#N/A</v>
          </cell>
          <cell r="CK312" t="e">
            <v>#N/A</v>
          </cell>
          <cell r="CL312" t="e">
            <v>#N/A</v>
          </cell>
          <cell r="CM312" t="e">
            <v>#N/A</v>
          </cell>
          <cell r="CN312" t="e">
            <v>#N/A</v>
          </cell>
          <cell r="CO312" t="e">
            <v>#N/A</v>
          </cell>
          <cell r="CP312" t="e">
            <v>#N/A</v>
          </cell>
          <cell r="CQ312" t="e">
            <v>#N/A</v>
          </cell>
          <cell r="CR312" t="e">
            <v>#N/A</v>
          </cell>
          <cell r="CS312" t="e">
            <v>#N/A</v>
          </cell>
          <cell r="CT312" t="e">
            <v>#N/A</v>
          </cell>
          <cell r="CU312" t="e">
            <v>#N/A</v>
          </cell>
          <cell r="CV312" t="e">
            <v>#N/A</v>
          </cell>
          <cell r="DR312" t="str">
            <v>Pablo Jose Do Faial Freitas</v>
          </cell>
          <cell r="DS312" t="str">
            <v>Arturo Alejandro Urcid Saldaña F-450733</v>
          </cell>
          <cell r="DT312" t="str">
            <v>José Guadalupe López Hernández F-242353</v>
          </cell>
          <cell r="DU312">
            <v>0</v>
          </cell>
          <cell r="DV312" t="str">
            <v>Pablo Jose Do Faial Freitas</v>
          </cell>
          <cell r="DW312" t="str">
            <v>Arturo Alejandro Urcid Saldaña F-450996</v>
          </cell>
          <cell r="DX312" t="str">
            <v>José Guadalupe López Hernández F-242353</v>
          </cell>
          <cell r="DY312" t="str">
            <v>Pablo Jose Do Faial Freitas</v>
          </cell>
          <cell r="DZ312" t="str">
            <v>Arturo Alejandro Urcid Saldaña F-450733</v>
          </cell>
        </row>
        <row r="313">
          <cell r="A313">
            <v>36</v>
          </cell>
          <cell r="B313" t="str">
            <v>--</v>
          </cell>
          <cell r="C313" t="str">
            <v>--</v>
          </cell>
          <cell r="H313" t="str">
            <v>-</v>
          </cell>
          <cell r="S313" t="str">
            <v>-</v>
          </cell>
          <cell r="W313" t="str">
            <v>P</v>
          </cell>
          <cell r="X313">
            <v>0</v>
          </cell>
          <cell r="Y313" t="e">
            <v>#N/A</v>
          </cell>
          <cell r="Z313" t="e">
            <v>#N/A</v>
          </cell>
          <cell r="AB313" t="e">
            <v>#N/A</v>
          </cell>
          <cell r="AC313" t="e">
            <v>#N/A</v>
          </cell>
          <cell r="AD313" t="e">
            <v>#N/A</v>
          </cell>
          <cell r="AE313">
            <v>0</v>
          </cell>
          <cell r="AF313">
            <v>0</v>
          </cell>
          <cell r="AI313">
            <v>0</v>
          </cell>
          <cell r="AL313">
            <v>0</v>
          </cell>
          <cell r="AW313" t="e">
            <v>#N/A</v>
          </cell>
          <cell r="AX313" t="e">
            <v>#N/A</v>
          </cell>
          <cell r="AY313" t="e">
            <v>#N/A</v>
          </cell>
          <cell r="AZ313" t="e">
            <v>#N/A</v>
          </cell>
          <cell r="BY313" t="e">
            <v>#N/A</v>
          </cell>
          <cell r="BZ313" t="e">
            <v>#N/A</v>
          </cell>
          <cell r="CA313" t="e">
            <v>#N/A</v>
          </cell>
          <cell r="CB313" t="e">
            <v>#N/A</v>
          </cell>
          <cell r="CC313" t="e">
            <v>#N/A</v>
          </cell>
          <cell r="CD313" t="e">
            <v>#N/A</v>
          </cell>
          <cell r="CE313" t="e">
            <v>#N/A</v>
          </cell>
          <cell r="CF313" t="e">
            <v>#N/A</v>
          </cell>
          <cell r="CG313" t="e">
            <v>#N/A</v>
          </cell>
          <cell r="CH313" t="e">
            <v>#N/A</v>
          </cell>
          <cell r="CI313" t="e">
            <v>#N/A</v>
          </cell>
          <cell r="CJ313" t="e">
            <v>#N/A</v>
          </cell>
          <cell r="CK313" t="e">
            <v>#N/A</v>
          </cell>
          <cell r="CL313" t="e">
            <v>#N/A</v>
          </cell>
          <cell r="CM313" t="e">
            <v>#N/A</v>
          </cell>
          <cell r="CN313" t="e">
            <v>#N/A</v>
          </cell>
          <cell r="CO313" t="e">
            <v>#N/A</v>
          </cell>
          <cell r="CP313" t="e">
            <v>#N/A</v>
          </cell>
          <cell r="CQ313" t="e">
            <v>#N/A</v>
          </cell>
          <cell r="CR313" t="e">
            <v>#N/A</v>
          </cell>
          <cell r="CS313" t="e">
            <v>#N/A</v>
          </cell>
          <cell r="CT313" t="e">
            <v>#N/A</v>
          </cell>
          <cell r="CU313" t="e">
            <v>#N/A</v>
          </cell>
          <cell r="CV313" t="e">
            <v>#N/A</v>
          </cell>
          <cell r="DR313" t="str">
            <v>Pablo Jose Do Faial Freitas</v>
          </cell>
          <cell r="DS313" t="str">
            <v>Arturo Alejandro Urcid Saldaña F-450733</v>
          </cell>
          <cell r="DT313" t="str">
            <v>José Guadalupe López Hernández F-242353</v>
          </cell>
          <cell r="DU313">
            <v>0</v>
          </cell>
          <cell r="DV313" t="str">
            <v>Pablo Jose Do Faial Freitas</v>
          </cell>
          <cell r="DW313" t="str">
            <v>Arturo Alejandro Urcid Saldaña F-450997</v>
          </cell>
          <cell r="DX313" t="str">
            <v>José Guadalupe López Hernández F-242353</v>
          </cell>
          <cell r="DY313" t="str">
            <v>Pablo Jose Do Faial Freitas</v>
          </cell>
          <cell r="DZ313" t="str">
            <v>Arturo Alejandro Urcid Saldaña F-450733</v>
          </cell>
        </row>
        <row r="314">
          <cell r="A314">
            <v>37</v>
          </cell>
          <cell r="B314" t="str">
            <v>--</v>
          </cell>
          <cell r="C314" t="str">
            <v>--</v>
          </cell>
          <cell r="H314" t="str">
            <v>-</v>
          </cell>
          <cell r="S314" t="str">
            <v>-</v>
          </cell>
          <cell r="W314" t="str">
            <v>P</v>
          </cell>
          <cell r="X314">
            <v>0</v>
          </cell>
          <cell r="Y314" t="e">
            <v>#N/A</v>
          </cell>
          <cell r="Z314" t="e">
            <v>#N/A</v>
          </cell>
          <cell r="AB314" t="e">
            <v>#N/A</v>
          </cell>
          <cell r="AC314" t="e">
            <v>#N/A</v>
          </cell>
          <cell r="AD314" t="e">
            <v>#N/A</v>
          </cell>
          <cell r="AE314">
            <v>0</v>
          </cell>
          <cell r="AF314">
            <v>0</v>
          </cell>
          <cell r="AI314">
            <v>0</v>
          </cell>
          <cell r="AL314">
            <v>0</v>
          </cell>
          <cell r="AW314" t="e">
            <v>#N/A</v>
          </cell>
          <cell r="AX314" t="e">
            <v>#N/A</v>
          </cell>
          <cell r="AY314" t="e">
            <v>#N/A</v>
          </cell>
          <cell r="AZ314" t="e">
            <v>#N/A</v>
          </cell>
          <cell r="BY314" t="e">
            <v>#N/A</v>
          </cell>
          <cell r="BZ314" t="e">
            <v>#N/A</v>
          </cell>
          <cell r="CA314" t="e">
            <v>#N/A</v>
          </cell>
          <cell r="CB314" t="e">
            <v>#N/A</v>
          </cell>
          <cell r="CC314" t="e">
            <v>#N/A</v>
          </cell>
          <cell r="CD314" t="e">
            <v>#N/A</v>
          </cell>
          <cell r="CE314" t="e">
            <v>#N/A</v>
          </cell>
          <cell r="CF314" t="e">
            <v>#N/A</v>
          </cell>
          <cell r="CG314" t="e">
            <v>#N/A</v>
          </cell>
          <cell r="CH314" t="e">
            <v>#N/A</v>
          </cell>
          <cell r="CI314" t="e">
            <v>#N/A</v>
          </cell>
          <cell r="CJ314" t="e">
            <v>#N/A</v>
          </cell>
          <cell r="CK314" t="e">
            <v>#N/A</v>
          </cell>
          <cell r="CL314" t="e">
            <v>#N/A</v>
          </cell>
          <cell r="CM314" t="e">
            <v>#N/A</v>
          </cell>
          <cell r="CN314" t="e">
            <v>#N/A</v>
          </cell>
          <cell r="CO314" t="e">
            <v>#N/A</v>
          </cell>
          <cell r="CP314" t="e">
            <v>#N/A</v>
          </cell>
          <cell r="CQ314" t="e">
            <v>#N/A</v>
          </cell>
          <cell r="CR314" t="e">
            <v>#N/A</v>
          </cell>
          <cell r="CS314" t="e">
            <v>#N/A</v>
          </cell>
          <cell r="CT314" t="e">
            <v>#N/A</v>
          </cell>
          <cell r="CU314" t="e">
            <v>#N/A</v>
          </cell>
          <cell r="CV314" t="e">
            <v>#N/A</v>
          </cell>
          <cell r="DR314" t="str">
            <v>Pablo Jose Do Faial Freitas</v>
          </cell>
          <cell r="DS314" t="str">
            <v>Arturo Alejandro Urcid Saldaña F-450733</v>
          </cell>
          <cell r="DT314" t="str">
            <v>José Guadalupe López Hernández F-242353</v>
          </cell>
          <cell r="DU314">
            <v>0</v>
          </cell>
          <cell r="DV314" t="str">
            <v>Pablo Jose Do Faial Freitas</v>
          </cell>
          <cell r="DW314" t="str">
            <v>Arturo Alejandro Urcid Saldaña F-450998</v>
          </cell>
          <cell r="DX314" t="str">
            <v>José Guadalupe López Hernández F-242353</v>
          </cell>
          <cell r="DY314" t="str">
            <v>Pablo Jose Do Faial Freitas</v>
          </cell>
          <cell r="DZ314" t="str">
            <v>Arturo Alejandro Urcid Saldaña F-450733</v>
          </cell>
        </row>
        <row r="315">
          <cell r="A315">
            <v>38</v>
          </cell>
          <cell r="B315" t="str">
            <v>--</v>
          </cell>
          <cell r="C315" t="str">
            <v>--</v>
          </cell>
          <cell r="H315" t="str">
            <v>-</v>
          </cell>
          <cell r="S315" t="str">
            <v>-</v>
          </cell>
          <cell r="W315" t="str">
            <v>P</v>
          </cell>
          <cell r="X315">
            <v>0</v>
          </cell>
          <cell r="Y315" t="e">
            <v>#N/A</v>
          </cell>
          <cell r="Z315" t="e">
            <v>#N/A</v>
          </cell>
          <cell r="AB315" t="e">
            <v>#N/A</v>
          </cell>
          <cell r="AC315" t="e">
            <v>#N/A</v>
          </cell>
          <cell r="AD315" t="e">
            <v>#N/A</v>
          </cell>
          <cell r="AE315">
            <v>0</v>
          </cell>
          <cell r="AF315">
            <v>0</v>
          </cell>
          <cell r="AI315">
            <v>0</v>
          </cell>
          <cell r="AL315">
            <v>0</v>
          </cell>
          <cell r="AW315" t="e">
            <v>#N/A</v>
          </cell>
          <cell r="AX315" t="e">
            <v>#N/A</v>
          </cell>
          <cell r="AY315" t="e">
            <v>#N/A</v>
          </cell>
          <cell r="AZ315" t="e">
            <v>#N/A</v>
          </cell>
          <cell r="BY315" t="e">
            <v>#N/A</v>
          </cell>
          <cell r="BZ315" t="e">
            <v>#N/A</v>
          </cell>
          <cell r="CA315" t="e">
            <v>#N/A</v>
          </cell>
          <cell r="CB315" t="e">
            <v>#N/A</v>
          </cell>
          <cell r="CC315" t="e">
            <v>#N/A</v>
          </cell>
          <cell r="CD315" t="e">
            <v>#N/A</v>
          </cell>
          <cell r="CE315" t="e">
            <v>#N/A</v>
          </cell>
          <cell r="CF315" t="e">
            <v>#N/A</v>
          </cell>
          <cell r="CG315" t="e">
            <v>#N/A</v>
          </cell>
          <cell r="CH315" t="e">
            <v>#N/A</v>
          </cell>
          <cell r="CI315" t="e">
            <v>#N/A</v>
          </cell>
          <cell r="CJ315" t="e">
            <v>#N/A</v>
          </cell>
          <cell r="CK315" t="e">
            <v>#N/A</v>
          </cell>
          <cell r="CL315" t="e">
            <v>#N/A</v>
          </cell>
          <cell r="CM315" t="e">
            <v>#N/A</v>
          </cell>
          <cell r="CN315" t="e">
            <v>#N/A</v>
          </cell>
          <cell r="CO315" t="e">
            <v>#N/A</v>
          </cell>
          <cell r="CP315" t="e">
            <v>#N/A</v>
          </cell>
          <cell r="CQ315" t="e">
            <v>#N/A</v>
          </cell>
          <cell r="CR315" t="e">
            <v>#N/A</v>
          </cell>
          <cell r="CS315" t="e">
            <v>#N/A</v>
          </cell>
          <cell r="CT315" t="e">
            <v>#N/A</v>
          </cell>
          <cell r="CU315" t="e">
            <v>#N/A</v>
          </cell>
          <cell r="CV315" t="e">
            <v>#N/A</v>
          </cell>
          <cell r="DR315" t="str">
            <v>Pablo Jose Do Faial Freitas</v>
          </cell>
          <cell r="DS315" t="str">
            <v>Arturo Alejandro Urcid Saldaña F-450733</v>
          </cell>
          <cell r="DT315" t="str">
            <v>José Guadalupe López Hernández F-242353</v>
          </cell>
          <cell r="DU315">
            <v>0</v>
          </cell>
          <cell r="DV315" t="str">
            <v>Pablo Jose Do Faial Freitas</v>
          </cell>
          <cell r="DW315" t="str">
            <v>Arturo Alejandro Urcid Saldaña F-450999</v>
          </cell>
          <cell r="DX315" t="str">
            <v>José Guadalupe López Hernández F-242353</v>
          </cell>
          <cell r="DY315" t="str">
            <v>Pablo Jose Do Faial Freitas</v>
          </cell>
          <cell r="DZ315" t="str">
            <v>Arturo Alejandro Urcid Saldaña F-450733</v>
          </cell>
        </row>
        <row r="316">
          <cell r="A316">
            <v>39</v>
          </cell>
          <cell r="B316" t="str">
            <v>--</v>
          </cell>
          <cell r="C316" t="str">
            <v>--</v>
          </cell>
          <cell r="H316" t="str">
            <v>-</v>
          </cell>
          <cell r="S316" t="str">
            <v>-</v>
          </cell>
          <cell r="W316" t="str">
            <v>P</v>
          </cell>
          <cell r="X316">
            <v>0</v>
          </cell>
          <cell r="Y316" t="e">
            <v>#N/A</v>
          </cell>
          <cell r="Z316" t="e">
            <v>#N/A</v>
          </cell>
          <cell r="AB316" t="e">
            <v>#N/A</v>
          </cell>
          <cell r="AC316" t="e">
            <v>#N/A</v>
          </cell>
          <cell r="AD316" t="e">
            <v>#N/A</v>
          </cell>
          <cell r="AE316">
            <v>0</v>
          </cell>
          <cell r="AF316">
            <v>0</v>
          </cell>
          <cell r="AI316">
            <v>0</v>
          </cell>
          <cell r="AL316">
            <v>0</v>
          </cell>
          <cell r="AW316" t="e">
            <v>#N/A</v>
          </cell>
          <cell r="AX316" t="e">
            <v>#N/A</v>
          </cell>
          <cell r="AY316" t="e">
            <v>#N/A</v>
          </cell>
          <cell r="AZ316" t="e">
            <v>#N/A</v>
          </cell>
          <cell r="BY316" t="e">
            <v>#N/A</v>
          </cell>
          <cell r="BZ316" t="e">
            <v>#N/A</v>
          </cell>
          <cell r="CA316" t="e">
            <v>#N/A</v>
          </cell>
          <cell r="CB316" t="e">
            <v>#N/A</v>
          </cell>
          <cell r="CC316" t="e">
            <v>#N/A</v>
          </cell>
          <cell r="CD316" t="e">
            <v>#N/A</v>
          </cell>
          <cell r="CE316" t="e">
            <v>#N/A</v>
          </cell>
          <cell r="CF316" t="e">
            <v>#N/A</v>
          </cell>
          <cell r="CG316" t="e">
            <v>#N/A</v>
          </cell>
          <cell r="CH316" t="e">
            <v>#N/A</v>
          </cell>
          <cell r="CI316" t="e">
            <v>#N/A</v>
          </cell>
          <cell r="CJ316" t="e">
            <v>#N/A</v>
          </cell>
          <cell r="CK316" t="e">
            <v>#N/A</v>
          </cell>
          <cell r="CL316" t="e">
            <v>#N/A</v>
          </cell>
          <cell r="CM316" t="e">
            <v>#N/A</v>
          </cell>
          <cell r="CN316" t="e">
            <v>#N/A</v>
          </cell>
          <cell r="CO316" t="e">
            <v>#N/A</v>
          </cell>
          <cell r="CP316" t="e">
            <v>#N/A</v>
          </cell>
          <cell r="CQ316" t="e">
            <v>#N/A</v>
          </cell>
          <cell r="CR316" t="e">
            <v>#N/A</v>
          </cell>
          <cell r="CS316" t="e">
            <v>#N/A</v>
          </cell>
          <cell r="CT316" t="e">
            <v>#N/A</v>
          </cell>
          <cell r="CU316" t="e">
            <v>#N/A</v>
          </cell>
          <cell r="CV316" t="e">
            <v>#N/A</v>
          </cell>
          <cell r="DR316" t="str">
            <v>Pablo Jose Do Faial Freitas</v>
          </cell>
          <cell r="DS316" t="str">
            <v>Arturo Alejandro Urcid Saldaña F-450733</v>
          </cell>
          <cell r="DT316" t="str">
            <v>José Guadalupe López Hernández F-242353</v>
          </cell>
          <cell r="DU316">
            <v>0</v>
          </cell>
          <cell r="DV316" t="str">
            <v>Pablo Jose Do Faial Freitas</v>
          </cell>
          <cell r="DW316" t="str">
            <v>Arturo Alejandro Urcid Saldaña F-451000</v>
          </cell>
          <cell r="DX316" t="str">
            <v>José Guadalupe López Hernández F-242353</v>
          </cell>
          <cell r="DY316" t="str">
            <v>Pablo Jose Do Faial Freitas</v>
          </cell>
          <cell r="DZ316" t="str">
            <v>Arturo Alejandro Urcid Saldaña F-450733</v>
          </cell>
        </row>
        <row r="317">
          <cell r="A317">
            <v>31</v>
          </cell>
          <cell r="B317" t="str">
            <v>--</v>
          </cell>
          <cell r="C317" t="str">
            <v>--</v>
          </cell>
          <cell r="H317" t="str">
            <v>-</v>
          </cell>
          <cell r="S317" t="str">
            <v>-</v>
          </cell>
          <cell r="W317" t="str">
            <v>P</v>
          </cell>
          <cell r="X317">
            <v>0</v>
          </cell>
          <cell r="Y317" t="e">
            <v>#N/A</v>
          </cell>
          <cell r="Z317" t="e">
            <v>#N/A</v>
          </cell>
          <cell r="AB317" t="e">
            <v>#N/A</v>
          </cell>
          <cell r="AC317" t="e">
            <v>#N/A</v>
          </cell>
          <cell r="AD317" t="e">
            <v>#N/A</v>
          </cell>
          <cell r="AE317">
            <v>0</v>
          </cell>
          <cell r="AF317">
            <v>0</v>
          </cell>
          <cell r="AI317">
            <v>0</v>
          </cell>
          <cell r="AL317">
            <v>0</v>
          </cell>
          <cell r="AW317" t="e">
            <v>#N/A</v>
          </cell>
          <cell r="AX317" t="e">
            <v>#N/A</v>
          </cell>
          <cell r="AY317" t="e">
            <v>#N/A</v>
          </cell>
          <cell r="AZ317" t="e">
            <v>#N/A</v>
          </cell>
          <cell r="BY317" t="e">
            <v>#N/A</v>
          </cell>
          <cell r="BZ317" t="e">
            <v>#N/A</v>
          </cell>
          <cell r="CA317" t="e">
            <v>#N/A</v>
          </cell>
          <cell r="CB317" t="e">
            <v>#N/A</v>
          </cell>
          <cell r="CC317" t="e">
            <v>#N/A</v>
          </cell>
          <cell r="CD317" t="e">
            <v>#N/A</v>
          </cell>
          <cell r="CE317" t="e">
            <v>#N/A</v>
          </cell>
          <cell r="CF317" t="e">
            <v>#N/A</v>
          </cell>
          <cell r="CG317" t="e">
            <v>#N/A</v>
          </cell>
          <cell r="CH317" t="e">
            <v>#N/A</v>
          </cell>
          <cell r="CI317" t="e">
            <v>#N/A</v>
          </cell>
          <cell r="CJ317" t="e">
            <v>#N/A</v>
          </cell>
          <cell r="CK317" t="e">
            <v>#N/A</v>
          </cell>
          <cell r="CL317" t="e">
            <v>#N/A</v>
          </cell>
          <cell r="CM317" t="e">
            <v>#N/A</v>
          </cell>
          <cell r="CN317" t="e">
            <v>#N/A</v>
          </cell>
          <cell r="CO317" t="e">
            <v>#N/A</v>
          </cell>
          <cell r="CP317" t="e">
            <v>#N/A</v>
          </cell>
          <cell r="CQ317" t="e">
            <v>#N/A</v>
          </cell>
          <cell r="CR317" t="e">
            <v>#N/A</v>
          </cell>
          <cell r="CS317" t="e">
            <v>#N/A</v>
          </cell>
          <cell r="CT317" t="e">
            <v>#N/A</v>
          </cell>
          <cell r="CU317" t="e">
            <v>#N/A</v>
          </cell>
          <cell r="CV317" t="e">
            <v>#N/A</v>
          </cell>
          <cell r="DR317" t="str">
            <v>Pablo Jose Do Faial Freitas</v>
          </cell>
          <cell r="DS317" t="str">
            <v>Arturo Alejandro Urcid Saldaña F-450733</v>
          </cell>
          <cell r="DT317" t="str">
            <v>José Guadalupe López Hernández F-242353</v>
          </cell>
          <cell r="DU317">
            <v>0</v>
          </cell>
          <cell r="DV317" t="str">
            <v>Pablo Jose Do Faial Freitas</v>
          </cell>
          <cell r="DW317" t="str">
            <v>Arturo Alejandro Urcid Saldaña F-451001</v>
          </cell>
          <cell r="DX317" t="str">
            <v>José Guadalupe López Hernández F-242353</v>
          </cell>
          <cell r="DY317" t="str">
            <v>Pablo Jose Do Faial Freitas</v>
          </cell>
          <cell r="DZ317" t="str">
            <v>Arturo Alejandro Urcid Saldaña F-450733</v>
          </cell>
        </row>
        <row r="318">
          <cell r="A318">
            <v>32</v>
          </cell>
          <cell r="B318" t="str">
            <v>--</v>
          </cell>
          <cell r="C318" t="str">
            <v>--</v>
          </cell>
          <cell r="H318" t="str">
            <v>-</v>
          </cell>
          <cell r="S318" t="str">
            <v>-</v>
          </cell>
          <cell r="W318" t="str">
            <v>P</v>
          </cell>
          <cell r="X318">
            <v>0</v>
          </cell>
          <cell r="Y318" t="e">
            <v>#N/A</v>
          </cell>
          <cell r="Z318" t="e">
            <v>#N/A</v>
          </cell>
          <cell r="AB318" t="e">
            <v>#N/A</v>
          </cell>
          <cell r="AC318" t="e">
            <v>#N/A</v>
          </cell>
          <cell r="AD318" t="e">
            <v>#N/A</v>
          </cell>
          <cell r="AE318">
            <v>0</v>
          </cell>
          <cell r="AF318">
            <v>0</v>
          </cell>
          <cell r="AI318">
            <v>0</v>
          </cell>
          <cell r="AL318">
            <v>0</v>
          </cell>
          <cell r="AW318" t="e">
            <v>#N/A</v>
          </cell>
          <cell r="AX318" t="e">
            <v>#N/A</v>
          </cell>
          <cell r="AY318" t="e">
            <v>#N/A</v>
          </cell>
          <cell r="AZ318" t="e">
            <v>#N/A</v>
          </cell>
          <cell r="BY318" t="e">
            <v>#N/A</v>
          </cell>
          <cell r="BZ318" t="e">
            <v>#N/A</v>
          </cell>
          <cell r="CA318" t="e">
            <v>#N/A</v>
          </cell>
          <cell r="CB318" t="e">
            <v>#N/A</v>
          </cell>
          <cell r="CC318" t="e">
            <v>#N/A</v>
          </cell>
          <cell r="CD318" t="e">
            <v>#N/A</v>
          </cell>
          <cell r="CE318" t="e">
            <v>#N/A</v>
          </cell>
          <cell r="CF318" t="e">
            <v>#N/A</v>
          </cell>
          <cell r="CG318" t="e">
            <v>#N/A</v>
          </cell>
          <cell r="CH318" t="e">
            <v>#N/A</v>
          </cell>
          <cell r="CI318" t="e">
            <v>#N/A</v>
          </cell>
          <cell r="CJ318" t="e">
            <v>#N/A</v>
          </cell>
          <cell r="CK318" t="e">
            <v>#N/A</v>
          </cell>
          <cell r="CL318" t="e">
            <v>#N/A</v>
          </cell>
          <cell r="CM318" t="e">
            <v>#N/A</v>
          </cell>
          <cell r="CN318" t="e">
            <v>#N/A</v>
          </cell>
          <cell r="CO318" t="e">
            <v>#N/A</v>
          </cell>
          <cell r="CP318" t="e">
            <v>#N/A</v>
          </cell>
          <cell r="CQ318" t="e">
            <v>#N/A</v>
          </cell>
          <cell r="CR318" t="e">
            <v>#N/A</v>
          </cell>
          <cell r="CS318" t="e">
            <v>#N/A</v>
          </cell>
          <cell r="CT318" t="e">
            <v>#N/A</v>
          </cell>
          <cell r="CU318" t="e">
            <v>#N/A</v>
          </cell>
          <cell r="CV318" t="e">
            <v>#N/A</v>
          </cell>
          <cell r="DR318" t="str">
            <v>Pablo Jose Do Faial Freitas</v>
          </cell>
          <cell r="DS318" t="str">
            <v>Arturo Alejandro Urcid Saldaña F-450733</v>
          </cell>
          <cell r="DT318" t="str">
            <v>José Guadalupe López Hernández F-242353</v>
          </cell>
          <cell r="DU318">
            <v>0</v>
          </cell>
          <cell r="DV318" t="str">
            <v>Pablo Jose Do Faial Freitas</v>
          </cell>
          <cell r="DW318" t="str">
            <v>Arturo Alejandro Urcid Saldaña F-451002</v>
          </cell>
          <cell r="DX318" t="str">
            <v>José Guadalupe López Hernández F-242353</v>
          </cell>
          <cell r="DY318" t="str">
            <v>Pablo Jose Do Faial Freitas</v>
          </cell>
          <cell r="DZ318" t="str">
            <v>Arturo Alejandro Urcid Saldaña F-450733</v>
          </cell>
        </row>
        <row r="319">
          <cell r="A319">
            <v>33</v>
          </cell>
          <cell r="B319" t="str">
            <v>--</v>
          </cell>
          <cell r="C319" t="str">
            <v>--</v>
          </cell>
          <cell r="H319" t="str">
            <v>-</v>
          </cell>
          <cell r="S319" t="str">
            <v>-</v>
          </cell>
          <cell r="W319" t="str">
            <v>P</v>
          </cell>
          <cell r="X319">
            <v>0</v>
          </cell>
          <cell r="Y319" t="e">
            <v>#N/A</v>
          </cell>
          <cell r="Z319" t="e">
            <v>#N/A</v>
          </cell>
          <cell r="AB319" t="e">
            <v>#N/A</v>
          </cell>
          <cell r="AC319" t="e">
            <v>#N/A</v>
          </cell>
          <cell r="AD319" t="e">
            <v>#N/A</v>
          </cell>
          <cell r="AE319">
            <v>0</v>
          </cell>
          <cell r="AF319">
            <v>0</v>
          </cell>
          <cell r="AI319">
            <v>0</v>
          </cell>
          <cell r="AL319">
            <v>0</v>
          </cell>
          <cell r="AW319" t="e">
            <v>#N/A</v>
          </cell>
          <cell r="AX319" t="e">
            <v>#N/A</v>
          </cell>
          <cell r="AY319" t="e">
            <v>#N/A</v>
          </cell>
          <cell r="AZ319" t="e">
            <v>#N/A</v>
          </cell>
          <cell r="BY319" t="e">
            <v>#N/A</v>
          </cell>
          <cell r="BZ319" t="e">
            <v>#N/A</v>
          </cell>
          <cell r="CA319" t="e">
            <v>#N/A</v>
          </cell>
          <cell r="CB319" t="e">
            <v>#N/A</v>
          </cell>
          <cell r="CC319" t="e">
            <v>#N/A</v>
          </cell>
          <cell r="CD319" t="e">
            <v>#N/A</v>
          </cell>
          <cell r="CE319" t="e">
            <v>#N/A</v>
          </cell>
          <cell r="CF319" t="e">
            <v>#N/A</v>
          </cell>
          <cell r="CG319" t="e">
            <v>#N/A</v>
          </cell>
          <cell r="CH319" t="e">
            <v>#N/A</v>
          </cell>
          <cell r="CI319" t="e">
            <v>#N/A</v>
          </cell>
          <cell r="CJ319" t="e">
            <v>#N/A</v>
          </cell>
          <cell r="CK319" t="e">
            <v>#N/A</v>
          </cell>
          <cell r="CL319" t="e">
            <v>#N/A</v>
          </cell>
          <cell r="CM319" t="e">
            <v>#N/A</v>
          </cell>
          <cell r="CN319" t="e">
            <v>#N/A</v>
          </cell>
          <cell r="CO319" t="e">
            <v>#N/A</v>
          </cell>
          <cell r="CP319" t="e">
            <v>#N/A</v>
          </cell>
          <cell r="CQ319" t="e">
            <v>#N/A</v>
          </cell>
          <cell r="CR319" t="e">
            <v>#N/A</v>
          </cell>
          <cell r="CS319" t="e">
            <v>#N/A</v>
          </cell>
          <cell r="CT319" t="e">
            <v>#N/A</v>
          </cell>
          <cell r="CU319" t="e">
            <v>#N/A</v>
          </cell>
          <cell r="CV319" t="e">
            <v>#N/A</v>
          </cell>
          <cell r="DR319" t="str">
            <v>Pablo Jose Do Faial Freitas</v>
          </cell>
          <cell r="DS319" t="str">
            <v>Arturo Alejandro Urcid Saldaña F-450733</v>
          </cell>
          <cell r="DT319" t="str">
            <v>José Guadalupe López Hernández F-242353</v>
          </cell>
          <cell r="DU319">
            <v>0</v>
          </cell>
          <cell r="DV319" t="str">
            <v>Pablo Jose Do Faial Freitas</v>
          </cell>
          <cell r="DW319" t="str">
            <v>Arturo Alejandro Urcid Saldaña F-451003</v>
          </cell>
          <cell r="DX319" t="str">
            <v>José Guadalupe López Hernández F-242353</v>
          </cell>
          <cell r="DY319" t="str">
            <v>Pablo Jose Do Faial Freitas</v>
          </cell>
          <cell r="DZ319" t="str">
            <v>Arturo Alejandro Urcid Saldaña F-450733</v>
          </cell>
        </row>
        <row r="320">
          <cell r="A320">
            <v>34</v>
          </cell>
          <cell r="B320" t="str">
            <v>--</v>
          </cell>
          <cell r="C320" t="str">
            <v>--</v>
          </cell>
          <cell r="H320" t="str">
            <v>-</v>
          </cell>
          <cell r="S320" t="str">
            <v>-</v>
          </cell>
          <cell r="W320" t="str">
            <v>P</v>
          </cell>
          <cell r="X320">
            <v>0</v>
          </cell>
          <cell r="Y320" t="e">
            <v>#N/A</v>
          </cell>
          <cell r="Z320" t="e">
            <v>#N/A</v>
          </cell>
          <cell r="AB320" t="e">
            <v>#N/A</v>
          </cell>
          <cell r="AC320" t="e">
            <v>#N/A</v>
          </cell>
          <cell r="AD320" t="e">
            <v>#N/A</v>
          </cell>
          <cell r="AE320">
            <v>0</v>
          </cell>
          <cell r="AF320">
            <v>0</v>
          </cell>
          <cell r="AI320">
            <v>0</v>
          </cell>
          <cell r="AL320">
            <v>0</v>
          </cell>
          <cell r="AW320" t="e">
            <v>#N/A</v>
          </cell>
          <cell r="AX320" t="e">
            <v>#N/A</v>
          </cell>
          <cell r="AY320" t="e">
            <v>#N/A</v>
          </cell>
          <cell r="AZ320" t="e">
            <v>#N/A</v>
          </cell>
          <cell r="BY320" t="e">
            <v>#N/A</v>
          </cell>
          <cell r="BZ320" t="e">
            <v>#N/A</v>
          </cell>
          <cell r="CA320" t="e">
            <v>#N/A</v>
          </cell>
          <cell r="CB320" t="e">
            <v>#N/A</v>
          </cell>
          <cell r="CC320" t="e">
            <v>#N/A</v>
          </cell>
          <cell r="CD320" t="e">
            <v>#N/A</v>
          </cell>
          <cell r="CE320" t="e">
            <v>#N/A</v>
          </cell>
          <cell r="CF320" t="e">
            <v>#N/A</v>
          </cell>
          <cell r="CG320" t="e">
            <v>#N/A</v>
          </cell>
          <cell r="CH320" t="e">
            <v>#N/A</v>
          </cell>
          <cell r="CI320" t="e">
            <v>#N/A</v>
          </cell>
          <cell r="CJ320" t="e">
            <v>#N/A</v>
          </cell>
          <cell r="CK320" t="e">
            <v>#N/A</v>
          </cell>
          <cell r="CL320" t="e">
            <v>#N/A</v>
          </cell>
          <cell r="CM320" t="e">
            <v>#N/A</v>
          </cell>
          <cell r="CN320" t="e">
            <v>#N/A</v>
          </cell>
          <cell r="CO320" t="e">
            <v>#N/A</v>
          </cell>
          <cell r="CP320" t="e">
            <v>#N/A</v>
          </cell>
          <cell r="CQ320" t="e">
            <v>#N/A</v>
          </cell>
          <cell r="CR320" t="e">
            <v>#N/A</v>
          </cell>
          <cell r="CS320" t="e">
            <v>#N/A</v>
          </cell>
          <cell r="CT320" t="e">
            <v>#N/A</v>
          </cell>
          <cell r="CU320" t="e">
            <v>#N/A</v>
          </cell>
          <cell r="CV320" t="e">
            <v>#N/A</v>
          </cell>
          <cell r="DR320" t="str">
            <v>Pablo Jose Do Faial Freitas</v>
          </cell>
          <cell r="DS320" t="str">
            <v>Arturo Alejandro Urcid Saldaña F-450733</v>
          </cell>
          <cell r="DT320" t="str">
            <v>José Guadalupe López Hernández F-242353</v>
          </cell>
          <cell r="DU320">
            <v>0</v>
          </cell>
          <cell r="DV320" t="str">
            <v>Pablo Jose Do Faial Freitas</v>
          </cell>
          <cell r="DW320" t="str">
            <v>Arturo Alejandro Urcid Saldaña F-451004</v>
          </cell>
          <cell r="DX320" t="str">
            <v>José Guadalupe López Hernández F-242353</v>
          </cell>
          <cell r="DY320" t="str">
            <v>Pablo Jose Do Faial Freitas</v>
          </cell>
          <cell r="DZ320" t="str">
            <v>Arturo Alejandro Urcid Saldaña F-450733</v>
          </cell>
        </row>
        <row r="321">
          <cell r="A321">
            <v>35</v>
          </cell>
          <cell r="B321" t="str">
            <v>--</v>
          </cell>
          <cell r="C321" t="str">
            <v>--</v>
          </cell>
          <cell r="H321" t="str">
            <v>-</v>
          </cell>
          <cell r="S321" t="str">
            <v>-</v>
          </cell>
          <cell r="W321" t="str">
            <v>P</v>
          </cell>
          <cell r="X321">
            <v>0</v>
          </cell>
          <cell r="Y321" t="e">
            <v>#N/A</v>
          </cell>
          <cell r="Z321" t="e">
            <v>#N/A</v>
          </cell>
          <cell r="AB321" t="e">
            <v>#N/A</v>
          </cell>
          <cell r="AC321" t="e">
            <v>#N/A</v>
          </cell>
          <cell r="AD321" t="e">
            <v>#N/A</v>
          </cell>
          <cell r="AE321">
            <v>0</v>
          </cell>
          <cell r="AF321">
            <v>0</v>
          </cell>
          <cell r="AI321">
            <v>0</v>
          </cell>
          <cell r="AL321">
            <v>0</v>
          </cell>
          <cell r="AW321" t="e">
            <v>#N/A</v>
          </cell>
          <cell r="AX321" t="e">
            <v>#N/A</v>
          </cell>
          <cell r="AY321" t="e">
            <v>#N/A</v>
          </cell>
          <cell r="AZ321" t="e">
            <v>#N/A</v>
          </cell>
          <cell r="BY321" t="e">
            <v>#N/A</v>
          </cell>
          <cell r="BZ321" t="e">
            <v>#N/A</v>
          </cell>
          <cell r="CA321" t="e">
            <v>#N/A</v>
          </cell>
          <cell r="CB321" t="e">
            <v>#N/A</v>
          </cell>
          <cell r="CC321" t="e">
            <v>#N/A</v>
          </cell>
          <cell r="CD321" t="e">
            <v>#N/A</v>
          </cell>
          <cell r="CE321" t="e">
            <v>#N/A</v>
          </cell>
          <cell r="CF321" t="e">
            <v>#N/A</v>
          </cell>
          <cell r="CG321" t="e">
            <v>#N/A</v>
          </cell>
          <cell r="CH321" t="e">
            <v>#N/A</v>
          </cell>
          <cell r="CI321" t="e">
            <v>#N/A</v>
          </cell>
          <cell r="CJ321" t="e">
            <v>#N/A</v>
          </cell>
          <cell r="CK321" t="e">
            <v>#N/A</v>
          </cell>
          <cell r="CL321" t="e">
            <v>#N/A</v>
          </cell>
          <cell r="CM321" t="e">
            <v>#N/A</v>
          </cell>
          <cell r="CN321" t="e">
            <v>#N/A</v>
          </cell>
          <cell r="CO321" t="e">
            <v>#N/A</v>
          </cell>
          <cell r="CP321" t="e">
            <v>#N/A</v>
          </cell>
          <cell r="CQ321" t="e">
            <v>#N/A</v>
          </cell>
          <cell r="CR321" t="e">
            <v>#N/A</v>
          </cell>
          <cell r="CS321" t="e">
            <v>#N/A</v>
          </cell>
          <cell r="CT321" t="e">
            <v>#N/A</v>
          </cell>
          <cell r="CU321" t="e">
            <v>#N/A</v>
          </cell>
          <cell r="CV321" t="e">
            <v>#N/A</v>
          </cell>
          <cell r="DR321" t="str">
            <v>Pablo Jose Do Faial Freitas</v>
          </cell>
          <cell r="DS321" t="str">
            <v>Arturo Alejandro Urcid Saldaña F-450733</v>
          </cell>
          <cell r="DT321" t="str">
            <v>José Guadalupe López Hernández F-242353</v>
          </cell>
          <cell r="DU321">
            <v>0</v>
          </cell>
          <cell r="DV321" t="str">
            <v>Pablo Jose Do Faial Freitas</v>
          </cell>
          <cell r="DW321" t="str">
            <v>Arturo Alejandro Urcid Saldaña F-451005</v>
          </cell>
          <cell r="DX321" t="str">
            <v>José Guadalupe López Hernández F-242353</v>
          </cell>
          <cell r="DY321" t="str">
            <v>Pablo Jose Do Faial Freitas</v>
          </cell>
          <cell r="DZ321" t="str">
            <v>Arturo Alejandro Urcid Saldaña F-450733</v>
          </cell>
        </row>
        <row r="322">
          <cell r="A322">
            <v>36</v>
          </cell>
          <cell r="B322" t="str">
            <v>--</v>
          </cell>
          <cell r="C322" t="str">
            <v>--</v>
          </cell>
          <cell r="H322" t="str">
            <v>-</v>
          </cell>
          <cell r="S322" t="str">
            <v>-</v>
          </cell>
          <cell r="W322" t="str">
            <v>P</v>
          </cell>
          <cell r="X322">
            <v>0</v>
          </cell>
          <cell r="Y322" t="e">
            <v>#N/A</v>
          </cell>
          <cell r="Z322" t="e">
            <v>#N/A</v>
          </cell>
          <cell r="AB322" t="e">
            <v>#N/A</v>
          </cell>
          <cell r="AC322" t="e">
            <v>#N/A</v>
          </cell>
          <cell r="AD322" t="e">
            <v>#N/A</v>
          </cell>
          <cell r="AE322">
            <v>0</v>
          </cell>
          <cell r="AF322">
            <v>0</v>
          </cell>
          <cell r="AI322">
            <v>0</v>
          </cell>
          <cell r="AL322">
            <v>0</v>
          </cell>
          <cell r="AW322" t="e">
            <v>#N/A</v>
          </cell>
          <cell r="AX322" t="e">
            <v>#N/A</v>
          </cell>
          <cell r="AY322" t="e">
            <v>#N/A</v>
          </cell>
          <cell r="AZ322" t="e">
            <v>#N/A</v>
          </cell>
          <cell r="BY322" t="e">
            <v>#N/A</v>
          </cell>
          <cell r="BZ322" t="e">
            <v>#N/A</v>
          </cell>
          <cell r="CA322" t="e">
            <v>#N/A</v>
          </cell>
          <cell r="CB322" t="e">
            <v>#N/A</v>
          </cell>
          <cell r="CC322" t="e">
            <v>#N/A</v>
          </cell>
          <cell r="CD322" t="e">
            <v>#N/A</v>
          </cell>
          <cell r="CE322" t="e">
            <v>#N/A</v>
          </cell>
          <cell r="CF322" t="e">
            <v>#N/A</v>
          </cell>
          <cell r="CG322" t="e">
            <v>#N/A</v>
          </cell>
          <cell r="CH322" t="e">
            <v>#N/A</v>
          </cell>
          <cell r="CI322" t="e">
            <v>#N/A</v>
          </cell>
          <cell r="CJ322" t="e">
            <v>#N/A</v>
          </cell>
          <cell r="CK322" t="e">
            <v>#N/A</v>
          </cell>
          <cell r="CL322" t="e">
            <v>#N/A</v>
          </cell>
          <cell r="CM322" t="e">
            <v>#N/A</v>
          </cell>
          <cell r="CN322" t="e">
            <v>#N/A</v>
          </cell>
          <cell r="CO322" t="e">
            <v>#N/A</v>
          </cell>
          <cell r="CP322" t="e">
            <v>#N/A</v>
          </cell>
          <cell r="CQ322" t="e">
            <v>#N/A</v>
          </cell>
          <cell r="CR322" t="e">
            <v>#N/A</v>
          </cell>
          <cell r="CS322" t="e">
            <v>#N/A</v>
          </cell>
          <cell r="CT322" t="e">
            <v>#N/A</v>
          </cell>
          <cell r="CU322" t="e">
            <v>#N/A</v>
          </cell>
          <cell r="CV322" t="e">
            <v>#N/A</v>
          </cell>
          <cell r="DR322" t="str">
            <v>Pablo Jose Do Faial Freitas</v>
          </cell>
          <cell r="DS322" t="str">
            <v>Arturo Alejandro Urcid Saldaña F-450733</v>
          </cell>
          <cell r="DT322" t="str">
            <v>José Guadalupe López Hernández F-242353</v>
          </cell>
          <cell r="DU322">
            <v>0</v>
          </cell>
          <cell r="DV322" t="str">
            <v>Pablo Jose Do Faial Freitas</v>
          </cell>
          <cell r="DW322" t="str">
            <v>Arturo Alejandro Urcid Saldaña F-451006</v>
          </cell>
          <cell r="DX322" t="str">
            <v>José Guadalupe López Hernández F-242353</v>
          </cell>
          <cell r="DY322" t="str">
            <v>Pablo Jose Do Faial Freitas</v>
          </cell>
          <cell r="DZ322" t="str">
            <v>Arturo Alejandro Urcid Saldaña F-450733</v>
          </cell>
        </row>
        <row r="323">
          <cell r="A323">
            <v>37</v>
          </cell>
          <cell r="B323" t="str">
            <v>--</v>
          </cell>
          <cell r="C323" t="str">
            <v>--</v>
          </cell>
          <cell r="H323" t="str">
            <v>-</v>
          </cell>
          <cell r="S323" t="str">
            <v>-</v>
          </cell>
          <cell r="W323" t="str">
            <v>P</v>
          </cell>
          <cell r="X323">
            <v>0</v>
          </cell>
          <cell r="Y323" t="e">
            <v>#N/A</v>
          </cell>
          <cell r="Z323" t="e">
            <v>#N/A</v>
          </cell>
          <cell r="AB323" t="e">
            <v>#N/A</v>
          </cell>
          <cell r="AC323" t="e">
            <v>#N/A</v>
          </cell>
          <cell r="AD323" t="e">
            <v>#N/A</v>
          </cell>
          <cell r="AE323">
            <v>0</v>
          </cell>
          <cell r="AF323">
            <v>0</v>
          </cell>
          <cell r="AI323">
            <v>0</v>
          </cell>
          <cell r="AL323">
            <v>0</v>
          </cell>
          <cell r="AW323" t="e">
            <v>#N/A</v>
          </cell>
          <cell r="AX323" t="e">
            <v>#N/A</v>
          </cell>
          <cell r="AY323" t="e">
            <v>#N/A</v>
          </cell>
          <cell r="AZ323" t="e">
            <v>#N/A</v>
          </cell>
          <cell r="BY323" t="e">
            <v>#N/A</v>
          </cell>
          <cell r="BZ323" t="e">
            <v>#N/A</v>
          </cell>
          <cell r="CA323" t="e">
            <v>#N/A</v>
          </cell>
          <cell r="CB323" t="e">
            <v>#N/A</v>
          </cell>
          <cell r="CC323" t="e">
            <v>#N/A</v>
          </cell>
          <cell r="CD323" t="e">
            <v>#N/A</v>
          </cell>
          <cell r="CE323" t="e">
            <v>#N/A</v>
          </cell>
          <cell r="CF323" t="e">
            <v>#N/A</v>
          </cell>
          <cell r="CG323" t="e">
            <v>#N/A</v>
          </cell>
          <cell r="CH323" t="e">
            <v>#N/A</v>
          </cell>
          <cell r="CI323" t="e">
            <v>#N/A</v>
          </cell>
          <cell r="CJ323" t="e">
            <v>#N/A</v>
          </cell>
          <cell r="CK323" t="e">
            <v>#N/A</v>
          </cell>
          <cell r="CL323" t="e">
            <v>#N/A</v>
          </cell>
          <cell r="CM323" t="e">
            <v>#N/A</v>
          </cell>
          <cell r="CN323" t="e">
            <v>#N/A</v>
          </cell>
          <cell r="CO323" t="e">
            <v>#N/A</v>
          </cell>
          <cell r="CP323" t="e">
            <v>#N/A</v>
          </cell>
          <cell r="CQ323" t="e">
            <v>#N/A</v>
          </cell>
          <cell r="CR323" t="e">
            <v>#N/A</v>
          </cell>
          <cell r="CS323" t="e">
            <v>#N/A</v>
          </cell>
          <cell r="CT323" t="e">
            <v>#N/A</v>
          </cell>
          <cell r="CU323" t="e">
            <v>#N/A</v>
          </cell>
          <cell r="CV323" t="e">
            <v>#N/A</v>
          </cell>
          <cell r="DR323" t="str">
            <v>Pablo Jose Do Faial Freitas</v>
          </cell>
          <cell r="DS323" t="str">
            <v>Arturo Alejandro Urcid Saldaña F-450733</v>
          </cell>
          <cell r="DT323" t="str">
            <v>José Guadalupe López Hernández F-242353</v>
          </cell>
          <cell r="DU323">
            <v>0</v>
          </cell>
          <cell r="DV323" t="str">
            <v>Pablo Jose Do Faial Freitas</v>
          </cell>
          <cell r="DW323" t="str">
            <v>Arturo Alejandro Urcid Saldaña F-451007</v>
          </cell>
          <cell r="DX323" t="str">
            <v>José Guadalupe López Hernández F-242353</v>
          </cell>
          <cell r="DY323" t="str">
            <v>Pablo Jose Do Faial Freitas</v>
          </cell>
          <cell r="DZ323" t="str">
            <v>Arturo Alejandro Urcid Saldaña F-450733</v>
          </cell>
        </row>
        <row r="324">
          <cell r="A324">
            <v>38</v>
          </cell>
          <cell r="B324" t="str">
            <v>--</v>
          </cell>
          <cell r="C324" t="str">
            <v>--</v>
          </cell>
          <cell r="H324" t="str">
            <v>-</v>
          </cell>
          <cell r="S324" t="str">
            <v>-</v>
          </cell>
          <cell r="W324" t="str">
            <v>P</v>
          </cell>
          <cell r="X324">
            <v>0</v>
          </cell>
          <cell r="Y324" t="e">
            <v>#N/A</v>
          </cell>
          <cell r="Z324" t="e">
            <v>#N/A</v>
          </cell>
          <cell r="AB324" t="e">
            <v>#N/A</v>
          </cell>
          <cell r="AC324" t="e">
            <v>#N/A</v>
          </cell>
          <cell r="AD324" t="e">
            <v>#N/A</v>
          </cell>
          <cell r="AE324">
            <v>0</v>
          </cell>
          <cell r="AF324">
            <v>0</v>
          </cell>
          <cell r="AI324">
            <v>0</v>
          </cell>
          <cell r="AL324">
            <v>0</v>
          </cell>
          <cell r="AW324" t="e">
            <v>#N/A</v>
          </cell>
          <cell r="AX324" t="e">
            <v>#N/A</v>
          </cell>
          <cell r="AY324" t="e">
            <v>#N/A</v>
          </cell>
          <cell r="AZ324" t="e">
            <v>#N/A</v>
          </cell>
          <cell r="BY324" t="e">
            <v>#N/A</v>
          </cell>
          <cell r="BZ324" t="e">
            <v>#N/A</v>
          </cell>
          <cell r="CA324" t="e">
            <v>#N/A</v>
          </cell>
          <cell r="CB324" t="e">
            <v>#N/A</v>
          </cell>
          <cell r="CC324" t="e">
            <v>#N/A</v>
          </cell>
          <cell r="CD324" t="e">
            <v>#N/A</v>
          </cell>
          <cell r="CE324" t="e">
            <v>#N/A</v>
          </cell>
          <cell r="CF324" t="e">
            <v>#N/A</v>
          </cell>
          <cell r="CG324" t="e">
            <v>#N/A</v>
          </cell>
          <cell r="CH324" t="e">
            <v>#N/A</v>
          </cell>
          <cell r="CI324" t="e">
            <v>#N/A</v>
          </cell>
          <cell r="CJ324" t="e">
            <v>#N/A</v>
          </cell>
          <cell r="CK324" t="e">
            <v>#N/A</v>
          </cell>
          <cell r="CL324" t="e">
            <v>#N/A</v>
          </cell>
          <cell r="CM324" t="e">
            <v>#N/A</v>
          </cell>
          <cell r="CN324" t="e">
            <v>#N/A</v>
          </cell>
          <cell r="CO324" t="e">
            <v>#N/A</v>
          </cell>
          <cell r="CP324" t="e">
            <v>#N/A</v>
          </cell>
          <cell r="CQ324" t="e">
            <v>#N/A</v>
          </cell>
          <cell r="CR324" t="e">
            <v>#N/A</v>
          </cell>
          <cell r="CS324" t="e">
            <v>#N/A</v>
          </cell>
          <cell r="CT324" t="e">
            <v>#N/A</v>
          </cell>
          <cell r="CU324" t="e">
            <v>#N/A</v>
          </cell>
          <cell r="CV324" t="e">
            <v>#N/A</v>
          </cell>
          <cell r="DR324" t="str">
            <v>Pablo Jose Do Faial Freitas</v>
          </cell>
          <cell r="DS324" t="str">
            <v>Arturo Alejandro Urcid Saldaña F-450733</v>
          </cell>
          <cell r="DT324" t="str">
            <v>José Guadalupe López Hernández F-242353</v>
          </cell>
          <cell r="DU324">
            <v>0</v>
          </cell>
          <cell r="DV324" t="str">
            <v>Pablo Jose Do Faial Freitas</v>
          </cell>
          <cell r="DW324" t="str">
            <v>Arturo Alejandro Urcid Saldaña F-451008</v>
          </cell>
          <cell r="DX324" t="str">
            <v>José Guadalupe López Hernández F-242353</v>
          </cell>
          <cell r="DY324" t="str">
            <v>Pablo Jose Do Faial Freitas</v>
          </cell>
          <cell r="DZ324" t="str">
            <v>Arturo Alejandro Urcid Saldaña F-450733</v>
          </cell>
        </row>
        <row r="325">
          <cell r="A325">
            <v>39</v>
          </cell>
          <cell r="B325" t="str">
            <v>--</v>
          </cell>
          <cell r="C325" t="str">
            <v>--</v>
          </cell>
          <cell r="H325" t="str">
            <v>-</v>
          </cell>
          <cell r="S325" t="str">
            <v>-</v>
          </cell>
          <cell r="W325" t="str">
            <v>P</v>
          </cell>
          <cell r="X325">
            <v>0</v>
          </cell>
          <cell r="Y325" t="e">
            <v>#N/A</v>
          </cell>
          <cell r="Z325" t="e">
            <v>#N/A</v>
          </cell>
          <cell r="AB325" t="e">
            <v>#N/A</v>
          </cell>
          <cell r="AC325" t="e">
            <v>#N/A</v>
          </cell>
          <cell r="AD325" t="e">
            <v>#N/A</v>
          </cell>
          <cell r="AE325">
            <v>0</v>
          </cell>
          <cell r="AF325">
            <v>0</v>
          </cell>
          <cell r="AI325">
            <v>0</v>
          </cell>
          <cell r="AL325">
            <v>0</v>
          </cell>
          <cell r="AW325" t="e">
            <v>#N/A</v>
          </cell>
          <cell r="AX325" t="e">
            <v>#N/A</v>
          </cell>
          <cell r="AY325" t="e">
            <v>#N/A</v>
          </cell>
          <cell r="AZ325" t="e">
            <v>#N/A</v>
          </cell>
          <cell r="BY325" t="e">
            <v>#N/A</v>
          </cell>
          <cell r="BZ325" t="e">
            <v>#N/A</v>
          </cell>
          <cell r="CA325" t="e">
            <v>#N/A</v>
          </cell>
          <cell r="CB325" t="e">
            <v>#N/A</v>
          </cell>
          <cell r="CC325" t="e">
            <v>#N/A</v>
          </cell>
          <cell r="CD325" t="e">
            <v>#N/A</v>
          </cell>
          <cell r="CE325" t="e">
            <v>#N/A</v>
          </cell>
          <cell r="CF325" t="e">
            <v>#N/A</v>
          </cell>
          <cell r="CG325" t="e">
            <v>#N/A</v>
          </cell>
          <cell r="CH325" t="e">
            <v>#N/A</v>
          </cell>
          <cell r="CI325" t="e">
            <v>#N/A</v>
          </cell>
          <cell r="CJ325" t="e">
            <v>#N/A</v>
          </cell>
          <cell r="CK325" t="e">
            <v>#N/A</v>
          </cell>
          <cell r="CL325" t="e">
            <v>#N/A</v>
          </cell>
          <cell r="CM325" t="e">
            <v>#N/A</v>
          </cell>
          <cell r="CN325" t="e">
            <v>#N/A</v>
          </cell>
          <cell r="CO325" t="e">
            <v>#N/A</v>
          </cell>
          <cell r="CP325" t="e">
            <v>#N/A</v>
          </cell>
          <cell r="CQ325" t="e">
            <v>#N/A</v>
          </cell>
          <cell r="CR325" t="e">
            <v>#N/A</v>
          </cell>
          <cell r="CS325" t="e">
            <v>#N/A</v>
          </cell>
          <cell r="CT325" t="e">
            <v>#N/A</v>
          </cell>
          <cell r="CU325" t="e">
            <v>#N/A</v>
          </cell>
          <cell r="CV325" t="e">
            <v>#N/A</v>
          </cell>
          <cell r="DR325" t="str">
            <v>Pablo Jose Do Faial Freitas</v>
          </cell>
          <cell r="DS325" t="str">
            <v>Arturo Alejandro Urcid Saldaña F-450733</v>
          </cell>
          <cell r="DT325" t="str">
            <v>José Guadalupe López Hernández F-242353</v>
          </cell>
          <cell r="DU325">
            <v>0</v>
          </cell>
          <cell r="DV325" t="str">
            <v>Pablo Jose Do Faial Freitas</v>
          </cell>
          <cell r="DW325" t="str">
            <v>Arturo Alejandro Urcid Saldaña F-451009</v>
          </cell>
          <cell r="DX325" t="str">
            <v>José Guadalupe López Hernández F-242353</v>
          </cell>
          <cell r="DY325" t="str">
            <v>Pablo Jose Do Faial Freitas</v>
          </cell>
          <cell r="DZ325" t="str">
            <v>Arturo Alejandro Urcid Saldaña F-450733</v>
          </cell>
        </row>
        <row r="326">
          <cell r="A326">
            <v>40</v>
          </cell>
          <cell r="B326" t="str">
            <v>--</v>
          </cell>
          <cell r="C326" t="str">
            <v>--</v>
          </cell>
          <cell r="H326" t="str">
            <v>-</v>
          </cell>
          <cell r="S326" t="str">
            <v>-</v>
          </cell>
          <cell r="W326" t="str">
            <v>P</v>
          </cell>
          <cell r="X326">
            <v>0</v>
          </cell>
          <cell r="Y326" t="e">
            <v>#N/A</v>
          </cell>
          <cell r="Z326" t="e">
            <v>#N/A</v>
          </cell>
          <cell r="AB326" t="e">
            <v>#N/A</v>
          </cell>
          <cell r="AC326" t="e">
            <v>#N/A</v>
          </cell>
          <cell r="AD326" t="e">
            <v>#N/A</v>
          </cell>
          <cell r="AE326">
            <v>0</v>
          </cell>
          <cell r="AF326">
            <v>0</v>
          </cell>
          <cell r="AI326">
            <v>0</v>
          </cell>
          <cell r="AL326">
            <v>0</v>
          </cell>
          <cell r="AW326" t="e">
            <v>#N/A</v>
          </cell>
          <cell r="AX326" t="e">
            <v>#N/A</v>
          </cell>
          <cell r="AY326" t="e">
            <v>#N/A</v>
          </cell>
          <cell r="AZ326" t="e">
            <v>#N/A</v>
          </cell>
          <cell r="BY326" t="e">
            <v>#N/A</v>
          </cell>
          <cell r="BZ326" t="e">
            <v>#N/A</v>
          </cell>
          <cell r="CA326" t="e">
            <v>#N/A</v>
          </cell>
          <cell r="CB326" t="e">
            <v>#N/A</v>
          </cell>
          <cell r="CC326" t="e">
            <v>#N/A</v>
          </cell>
          <cell r="CD326" t="e">
            <v>#N/A</v>
          </cell>
          <cell r="CE326" t="e">
            <v>#N/A</v>
          </cell>
          <cell r="CF326" t="e">
            <v>#N/A</v>
          </cell>
          <cell r="CG326" t="e">
            <v>#N/A</v>
          </cell>
          <cell r="CH326" t="e">
            <v>#N/A</v>
          </cell>
          <cell r="CI326" t="e">
            <v>#N/A</v>
          </cell>
          <cell r="CJ326" t="e">
            <v>#N/A</v>
          </cell>
          <cell r="CK326" t="e">
            <v>#N/A</v>
          </cell>
          <cell r="CL326" t="e">
            <v>#N/A</v>
          </cell>
          <cell r="CM326" t="e">
            <v>#N/A</v>
          </cell>
          <cell r="CN326" t="e">
            <v>#N/A</v>
          </cell>
          <cell r="CO326" t="e">
            <v>#N/A</v>
          </cell>
          <cell r="CP326" t="e">
            <v>#N/A</v>
          </cell>
          <cell r="CQ326" t="e">
            <v>#N/A</v>
          </cell>
          <cell r="CR326" t="e">
            <v>#N/A</v>
          </cell>
          <cell r="CS326" t="e">
            <v>#N/A</v>
          </cell>
          <cell r="CT326" t="e">
            <v>#N/A</v>
          </cell>
          <cell r="CU326" t="e">
            <v>#N/A</v>
          </cell>
          <cell r="CV326" t="e">
            <v>#N/A</v>
          </cell>
          <cell r="DR326" t="str">
            <v>Pablo Jose Do Faial Freitas</v>
          </cell>
          <cell r="DS326" t="str">
            <v>Arturo Alejandro Urcid Saldaña F-450733</v>
          </cell>
          <cell r="DT326" t="str">
            <v>José Guadalupe López Hernández F-242353</v>
          </cell>
          <cell r="DU326">
            <v>0</v>
          </cell>
          <cell r="DV326" t="str">
            <v>Pablo Jose Do Faial Freitas</v>
          </cell>
          <cell r="DW326" t="str">
            <v>Arturo Alejandro Urcid Saldaña F-451010</v>
          </cell>
          <cell r="DX326" t="str">
            <v>José Guadalupe López Hernández F-242353</v>
          </cell>
          <cell r="DY326" t="str">
            <v>Pablo Jose Do Faial Freitas</v>
          </cell>
          <cell r="DZ326" t="str">
            <v>Arturo Alejandro Urcid Saldaña F-450733</v>
          </cell>
        </row>
        <row r="327">
          <cell r="A327">
            <v>32</v>
          </cell>
          <cell r="B327" t="str">
            <v>--</v>
          </cell>
          <cell r="C327" t="str">
            <v>--</v>
          </cell>
          <cell r="H327" t="str">
            <v>-</v>
          </cell>
          <cell r="S327" t="str">
            <v>-</v>
          </cell>
          <cell r="W327" t="str">
            <v>P</v>
          </cell>
          <cell r="X327">
            <v>0</v>
          </cell>
          <cell r="Y327" t="e">
            <v>#N/A</v>
          </cell>
          <cell r="Z327" t="e">
            <v>#N/A</v>
          </cell>
          <cell r="AB327" t="e">
            <v>#N/A</v>
          </cell>
          <cell r="AC327" t="e">
            <v>#N/A</v>
          </cell>
          <cell r="AD327" t="e">
            <v>#N/A</v>
          </cell>
          <cell r="AE327">
            <v>0</v>
          </cell>
          <cell r="AF327">
            <v>0</v>
          </cell>
          <cell r="AI327">
            <v>0</v>
          </cell>
          <cell r="AL327">
            <v>0</v>
          </cell>
          <cell r="AW327" t="e">
            <v>#N/A</v>
          </cell>
          <cell r="AX327" t="e">
            <v>#N/A</v>
          </cell>
          <cell r="AY327" t="e">
            <v>#N/A</v>
          </cell>
          <cell r="AZ327" t="e">
            <v>#N/A</v>
          </cell>
          <cell r="BY327" t="e">
            <v>#N/A</v>
          </cell>
          <cell r="BZ327" t="e">
            <v>#N/A</v>
          </cell>
          <cell r="CA327" t="e">
            <v>#N/A</v>
          </cell>
          <cell r="CB327" t="e">
            <v>#N/A</v>
          </cell>
          <cell r="CC327" t="e">
            <v>#N/A</v>
          </cell>
          <cell r="CD327" t="e">
            <v>#N/A</v>
          </cell>
          <cell r="CE327" t="e">
            <v>#N/A</v>
          </cell>
          <cell r="CF327" t="e">
            <v>#N/A</v>
          </cell>
          <cell r="CG327" t="e">
            <v>#N/A</v>
          </cell>
          <cell r="CH327" t="e">
            <v>#N/A</v>
          </cell>
          <cell r="CI327" t="e">
            <v>#N/A</v>
          </cell>
          <cell r="CJ327" t="e">
            <v>#N/A</v>
          </cell>
          <cell r="CK327" t="e">
            <v>#N/A</v>
          </cell>
          <cell r="CL327" t="e">
            <v>#N/A</v>
          </cell>
          <cell r="CM327" t="e">
            <v>#N/A</v>
          </cell>
          <cell r="CN327" t="e">
            <v>#N/A</v>
          </cell>
          <cell r="CO327" t="e">
            <v>#N/A</v>
          </cell>
          <cell r="CP327" t="e">
            <v>#N/A</v>
          </cell>
          <cell r="CQ327" t="e">
            <v>#N/A</v>
          </cell>
          <cell r="CR327" t="e">
            <v>#N/A</v>
          </cell>
          <cell r="CS327" t="e">
            <v>#N/A</v>
          </cell>
          <cell r="CT327" t="e">
            <v>#N/A</v>
          </cell>
          <cell r="CU327" t="e">
            <v>#N/A</v>
          </cell>
          <cell r="CV327" t="e">
            <v>#N/A</v>
          </cell>
          <cell r="DR327" t="str">
            <v>Pablo Jose Do Faial Freitas</v>
          </cell>
          <cell r="DS327" t="str">
            <v>Arturo Alejandro Urcid Saldaña F-450733</v>
          </cell>
          <cell r="DT327" t="str">
            <v>José Guadalupe López Hernández F-242353</v>
          </cell>
          <cell r="DU327">
            <v>0</v>
          </cell>
          <cell r="DV327" t="str">
            <v>Pablo Jose Do Faial Freitas</v>
          </cell>
          <cell r="DW327" t="str">
            <v>Arturo Alejandro Urcid Saldaña F-451011</v>
          </cell>
          <cell r="DX327" t="str">
            <v>José Guadalupe López Hernández F-242353</v>
          </cell>
          <cell r="DY327" t="str">
            <v>Pablo Jose Do Faial Freitas</v>
          </cell>
          <cell r="DZ327" t="str">
            <v>Arturo Alejandro Urcid Saldaña F-450733</v>
          </cell>
        </row>
        <row r="328">
          <cell r="A328">
            <v>33</v>
          </cell>
          <cell r="B328" t="str">
            <v>--</v>
          </cell>
          <cell r="C328" t="str">
            <v>--</v>
          </cell>
          <cell r="H328" t="str">
            <v>-</v>
          </cell>
          <cell r="S328" t="str">
            <v>-</v>
          </cell>
          <cell r="W328" t="str">
            <v>P</v>
          </cell>
          <cell r="X328">
            <v>0</v>
          </cell>
          <cell r="Y328" t="e">
            <v>#N/A</v>
          </cell>
          <cell r="Z328" t="e">
            <v>#N/A</v>
          </cell>
          <cell r="AB328" t="e">
            <v>#N/A</v>
          </cell>
          <cell r="AC328" t="e">
            <v>#N/A</v>
          </cell>
          <cell r="AD328" t="e">
            <v>#N/A</v>
          </cell>
          <cell r="AE328">
            <v>0</v>
          </cell>
          <cell r="AF328">
            <v>0</v>
          </cell>
          <cell r="AI328">
            <v>0</v>
          </cell>
          <cell r="AL328">
            <v>0</v>
          </cell>
          <cell r="AW328" t="e">
            <v>#N/A</v>
          </cell>
          <cell r="AX328" t="e">
            <v>#N/A</v>
          </cell>
          <cell r="AY328" t="e">
            <v>#N/A</v>
          </cell>
          <cell r="AZ328" t="e">
            <v>#N/A</v>
          </cell>
          <cell r="BY328" t="e">
            <v>#N/A</v>
          </cell>
          <cell r="BZ328" t="e">
            <v>#N/A</v>
          </cell>
          <cell r="CA328" t="e">
            <v>#N/A</v>
          </cell>
          <cell r="CB328" t="e">
            <v>#N/A</v>
          </cell>
          <cell r="CC328" t="e">
            <v>#N/A</v>
          </cell>
          <cell r="CD328" t="e">
            <v>#N/A</v>
          </cell>
          <cell r="CE328" t="e">
            <v>#N/A</v>
          </cell>
          <cell r="CF328" t="e">
            <v>#N/A</v>
          </cell>
          <cell r="CG328" t="e">
            <v>#N/A</v>
          </cell>
          <cell r="CH328" t="e">
            <v>#N/A</v>
          </cell>
          <cell r="CI328" t="e">
            <v>#N/A</v>
          </cell>
          <cell r="CJ328" t="e">
            <v>#N/A</v>
          </cell>
          <cell r="CK328" t="e">
            <v>#N/A</v>
          </cell>
          <cell r="CL328" t="e">
            <v>#N/A</v>
          </cell>
          <cell r="CM328" t="e">
            <v>#N/A</v>
          </cell>
          <cell r="CN328" t="e">
            <v>#N/A</v>
          </cell>
          <cell r="CO328" t="e">
            <v>#N/A</v>
          </cell>
          <cell r="CP328" t="e">
            <v>#N/A</v>
          </cell>
          <cell r="CQ328" t="e">
            <v>#N/A</v>
          </cell>
          <cell r="CR328" t="e">
            <v>#N/A</v>
          </cell>
          <cell r="CS328" t="e">
            <v>#N/A</v>
          </cell>
          <cell r="CT328" t="e">
            <v>#N/A</v>
          </cell>
          <cell r="CU328" t="e">
            <v>#N/A</v>
          </cell>
          <cell r="CV328" t="e">
            <v>#N/A</v>
          </cell>
          <cell r="DR328" t="str">
            <v>Pablo Jose Do Faial Freitas</v>
          </cell>
          <cell r="DS328" t="str">
            <v>Arturo Alejandro Urcid Saldaña F-450733</v>
          </cell>
          <cell r="DT328" t="str">
            <v>José Guadalupe López Hernández F-242353</v>
          </cell>
          <cell r="DU328">
            <v>0</v>
          </cell>
          <cell r="DV328" t="str">
            <v>Pablo Jose Do Faial Freitas</v>
          </cell>
          <cell r="DW328" t="str">
            <v>Arturo Alejandro Urcid Saldaña F-451012</v>
          </cell>
          <cell r="DX328" t="str">
            <v>José Guadalupe López Hernández F-242353</v>
          </cell>
          <cell r="DY328" t="str">
            <v>Pablo Jose Do Faial Freitas</v>
          </cell>
          <cell r="DZ328" t="str">
            <v>Arturo Alejandro Urcid Saldaña F-450733</v>
          </cell>
        </row>
        <row r="329">
          <cell r="A329">
            <v>34</v>
          </cell>
          <cell r="B329" t="str">
            <v>--</v>
          </cell>
          <cell r="C329" t="str">
            <v>--</v>
          </cell>
          <cell r="H329" t="str">
            <v>-</v>
          </cell>
          <cell r="S329" t="str">
            <v>-</v>
          </cell>
          <cell r="W329" t="str">
            <v>P</v>
          </cell>
          <cell r="X329">
            <v>0</v>
          </cell>
          <cell r="Y329" t="e">
            <v>#N/A</v>
          </cell>
          <cell r="Z329" t="e">
            <v>#N/A</v>
          </cell>
          <cell r="AB329" t="e">
            <v>#N/A</v>
          </cell>
          <cell r="AC329" t="e">
            <v>#N/A</v>
          </cell>
          <cell r="AD329" t="e">
            <v>#N/A</v>
          </cell>
          <cell r="AE329">
            <v>0</v>
          </cell>
          <cell r="AF329">
            <v>0</v>
          </cell>
          <cell r="AI329">
            <v>0</v>
          </cell>
          <cell r="AL329">
            <v>0</v>
          </cell>
          <cell r="AW329" t="e">
            <v>#N/A</v>
          </cell>
          <cell r="AX329" t="e">
            <v>#N/A</v>
          </cell>
          <cell r="AY329" t="e">
            <v>#N/A</v>
          </cell>
          <cell r="AZ329" t="e">
            <v>#N/A</v>
          </cell>
          <cell r="BY329" t="e">
            <v>#N/A</v>
          </cell>
          <cell r="BZ329" t="e">
            <v>#N/A</v>
          </cell>
          <cell r="CA329" t="e">
            <v>#N/A</v>
          </cell>
          <cell r="CB329" t="e">
            <v>#N/A</v>
          </cell>
          <cell r="CC329" t="e">
            <v>#N/A</v>
          </cell>
          <cell r="CD329" t="e">
            <v>#N/A</v>
          </cell>
          <cell r="CE329" t="e">
            <v>#N/A</v>
          </cell>
          <cell r="CF329" t="e">
            <v>#N/A</v>
          </cell>
          <cell r="CG329" t="e">
            <v>#N/A</v>
          </cell>
          <cell r="CH329" t="e">
            <v>#N/A</v>
          </cell>
          <cell r="CI329" t="e">
            <v>#N/A</v>
          </cell>
          <cell r="CJ329" t="e">
            <v>#N/A</v>
          </cell>
          <cell r="CK329" t="e">
            <v>#N/A</v>
          </cell>
          <cell r="CL329" t="e">
            <v>#N/A</v>
          </cell>
          <cell r="CM329" t="e">
            <v>#N/A</v>
          </cell>
          <cell r="CN329" t="e">
            <v>#N/A</v>
          </cell>
          <cell r="CO329" t="e">
            <v>#N/A</v>
          </cell>
          <cell r="CP329" t="e">
            <v>#N/A</v>
          </cell>
          <cell r="CQ329" t="e">
            <v>#N/A</v>
          </cell>
          <cell r="CR329" t="e">
            <v>#N/A</v>
          </cell>
          <cell r="CS329" t="e">
            <v>#N/A</v>
          </cell>
          <cell r="CT329" t="e">
            <v>#N/A</v>
          </cell>
          <cell r="CU329" t="e">
            <v>#N/A</v>
          </cell>
          <cell r="CV329" t="e">
            <v>#N/A</v>
          </cell>
          <cell r="DR329" t="str">
            <v>Pablo Jose Do Faial Freitas</v>
          </cell>
          <cell r="DS329" t="str">
            <v>Arturo Alejandro Urcid Saldaña F-450733</v>
          </cell>
          <cell r="DT329" t="str">
            <v>José Guadalupe López Hernández F-242353</v>
          </cell>
          <cell r="DU329">
            <v>0</v>
          </cell>
          <cell r="DV329" t="str">
            <v>Pablo Jose Do Faial Freitas</v>
          </cell>
          <cell r="DW329" t="str">
            <v>Arturo Alejandro Urcid Saldaña F-451013</v>
          </cell>
          <cell r="DX329" t="str">
            <v>José Guadalupe López Hernández F-242353</v>
          </cell>
          <cell r="DY329" t="str">
            <v>Pablo Jose Do Faial Freitas</v>
          </cell>
          <cell r="DZ329" t="str">
            <v>Arturo Alejandro Urcid Saldaña F-450733</v>
          </cell>
        </row>
        <row r="330">
          <cell r="A330">
            <v>35</v>
          </cell>
          <cell r="B330" t="str">
            <v>--</v>
          </cell>
          <cell r="C330" t="str">
            <v>--</v>
          </cell>
          <cell r="H330" t="str">
            <v>-</v>
          </cell>
          <cell r="S330" t="str">
            <v>-</v>
          </cell>
          <cell r="W330" t="str">
            <v>P</v>
          </cell>
          <cell r="X330">
            <v>0</v>
          </cell>
          <cell r="Y330" t="e">
            <v>#N/A</v>
          </cell>
          <cell r="Z330" t="e">
            <v>#N/A</v>
          </cell>
          <cell r="AB330" t="e">
            <v>#N/A</v>
          </cell>
          <cell r="AC330" t="e">
            <v>#N/A</v>
          </cell>
          <cell r="AD330" t="e">
            <v>#N/A</v>
          </cell>
          <cell r="AE330">
            <v>0</v>
          </cell>
          <cell r="AF330">
            <v>0</v>
          </cell>
          <cell r="AI330">
            <v>0</v>
          </cell>
          <cell r="AL330">
            <v>0</v>
          </cell>
          <cell r="AW330" t="e">
            <v>#N/A</v>
          </cell>
          <cell r="AX330" t="e">
            <v>#N/A</v>
          </cell>
          <cell r="AY330" t="e">
            <v>#N/A</v>
          </cell>
          <cell r="AZ330" t="e">
            <v>#N/A</v>
          </cell>
          <cell r="BY330" t="e">
            <v>#N/A</v>
          </cell>
          <cell r="BZ330" t="e">
            <v>#N/A</v>
          </cell>
          <cell r="CA330" t="e">
            <v>#N/A</v>
          </cell>
          <cell r="CB330" t="e">
            <v>#N/A</v>
          </cell>
          <cell r="CC330" t="e">
            <v>#N/A</v>
          </cell>
          <cell r="CD330" t="e">
            <v>#N/A</v>
          </cell>
          <cell r="CE330" t="e">
            <v>#N/A</v>
          </cell>
          <cell r="CF330" t="e">
            <v>#N/A</v>
          </cell>
          <cell r="CG330" t="e">
            <v>#N/A</v>
          </cell>
          <cell r="CH330" t="e">
            <v>#N/A</v>
          </cell>
          <cell r="CI330" t="e">
            <v>#N/A</v>
          </cell>
          <cell r="CJ330" t="e">
            <v>#N/A</v>
          </cell>
          <cell r="CK330" t="e">
            <v>#N/A</v>
          </cell>
          <cell r="CL330" t="e">
            <v>#N/A</v>
          </cell>
          <cell r="CM330" t="e">
            <v>#N/A</v>
          </cell>
          <cell r="CN330" t="e">
            <v>#N/A</v>
          </cell>
          <cell r="CO330" t="e">
            <v>#N/A</v>
          </cell>
          <cell r="CP330" t="e">
            <v>#N/A</v>
          </cell>
          <cell r="CQ330" t="e">
            <v>#N/A</v>
          </cell>
          <cell r="CR330" t="e">
            <v>#N/A</v>
          </cell>
          <cell r="CS330" t="e">
            <v>#N/A</v>
          </cell>
          <cell r="CT330" t="e">
            <v>#N/A</v>
          </cell>
          <cell r="CU330" t="e">
            <v>#N/A</v>
          </cell>
          <cell r="CV330" t="e">
            <v>#N/A</v>
          </cell>
          <cell r="DR330" t="str">
            <v>Pablo Jose Do Faial Freitas</v>
          </cell>
          <cell r="DS330" t="str">
            <v>Arturo Alejandro Urcid Saldaña F-450733</v>
          </cell>
          <cell r="DT330" t="str">
            <v>José Guadalupe López Hernández F-242353</v>
          </cell>
          <cell r="DU330">
            <v>0</v>
          </cell>
          <cell r="DV330" t="str">
            <v>Pablo Jose Do Faial Freitas</v>
          </cell>
          <cell r="DW330" t="str">
            <v>Arturo Alejandro Urcid Saldaña F-451014</v>
          </cell>
          <cell r="DX330" t="str">
            <v>José Guadalupe López Hernández F-242353</v>
          </cell>
          <cell r="DY330" t="str">
            <v>Pablo Jose Do Faial Freitas</v>
          </cell>
          <cell r="DZ330" t="str">
            <v>Arturo Alejandro Urcid Saldaña F-450733</v>
          </cell>
        </row>
        <row r="331">
          <cell r="A331">
            <v>36</v>
          </cell>
          <cell r="B331" t="str">
            <v>--</v>
          </cell>
          <cell r="C331" t="str">
            <v>--</v>
          </cell>
          <cell r="H331" t="str">
            <v>-</v>
          </cell>
          <cell r="S331" t="str">
            <v>-</v>
          </cell>
          <cell r="W331" t="str">
            <v>P</v>
          </cell>
          <cell r="X331">
            <v>0</v>
          </cell>
          <cell r="Y331" t="e">
            <v>#N/A</v>
          </cell>
          <cell r="Z331" t="e">
            <v>#N/A</v>
          </cell>
          <cell r="AB331" t="e">
            <v>#N/A</v>
          </cell>
          <cell r="AC331" t="e">
            <v>#N/A</v>
          </cell>
          <cell r="AD331" t="e">
            <v>#N/A</v>
          </cell>
          <cell r="AE331">
            <v>0</v>
          </cell>
          <cell r="AF331">
            <v>0</v>
          </cell>
          <cell r="AI331">
            <v>0</v>
          </cell>
          <cell r="AL331">
            <v>0</v>
          </cell>
          <cell r="AW331" t="e">
            <v>#N/A</v>
          </cell>
          <cell r="AX331" t="e">
            <v>#N/A</v>
          </cell>
          <cell r="AY331" t="e">
            <v>#N/A</v>
          </cell>
          <cell r="AZ331" t="e">
            <v>#N/A</v>
          </cell>
          <cell r="BY331" t="e">
            <v>#N/A</v>
          </cell>
          <cell r="BZ331" t="e">
            <v>#N/A</v>
          </cell>
          <cell r="CA331" t="e">
            <v>#N/A</v>
          </cell>
          <cell r="CB331" t="e">
            <v>#N/A</v>
          </cell>
          <cell r="CC331" t="e">
            <v>#N/A</v>
          </cell>
          <cell r="CD331" t="e">
            <v>#N/A</v>
          </cell>
          <cell r="CE331" t="e">
            <v>#N/A</v>
          </cell>
          <cell r="CF331" t="e">
            <v>#N/A</v>
          </cell>
          <cell r="CG331" t="e">
            <v>#N/A</v>
          </cell>
          <cell r="CH331" t="e">
            <v>#N/A</v>
          </cell>
          <cell r="CI331" t="e">
            <v>#N/A</v>
          </cell>
          <cell r="CJ331" t="e">
            <v>#N/A</v>
          </cell>
          <cell r="CK331" t="e">
            <v>#N/A</v>
          </cell>
          <cell r="CL331" t="e">
            <v>#N/A</v>
          </cell>
          <cell r="CM331" t="e">
            <v>#N/A</v>
          </cell>
          <cell r="CN331" t="e">
            <v>#N/A</v>
          </cell>
          <cell r="CO331" t="e">
            <v>#N/A</v>
          </cell>
          <cell r="CP331" t="e">
            <v>#N/A</v>
          </cell>
          <cell r="CQ331" t="e">
            <v>#N/A</v>
          </cell>
          <cell r="CR331" t="e">
            <v>#N/A</v>
          </cell>
          <cell r="CS331" t="e">
            <v>#N/A</v>
          </cell>
          <cell r="CT331" t="e">
            <v>#N/A</v>
          </cell>
          <cell r="CU331" t="e">
            <v>#N/A</v>
          </cell>
          <cell r="CV331" t="e">
            <v>#N/A</v>
          </cell>
          <cell r="DR331" t="str">
            <v>Pablo Jose Do Faial Freitas</v>
          </cell>
          <cell r="DS331" t="str">
            <v>Arturo Alejandro Urcid Saldaña F-450733</v>
          </cell>
          <cell r="DT331" t="str">
            <v>José Guadalupe López Hernández F-242353</v>
          </cell>
          <cell r="DU331">
            <v>0</v>
          </cell>
          <cell r="DV331" t="str">
            <v>Pablo Jose Do Faial Freitas</v>
          </cell>
          <cell r="DW331" t="str">
            <v>Arturo Alejandro Urcid Saldaña F-451015</v>
          </cell>
          <cell r="DX331" t="str">
            <v>José Guadalupe López Hernández F-242353</v>
          </cell>
          <cell r="DY331" t="str">
            <v>Pablo Jose Do Faial Freitas</v>
          </cell>
          <cell r="DZ331" t="str">
            <v>Arturo Alejandro Urcid Saldaña F-450733</v>
          </cell>
        </row>
        <row r="332">
          <cell r="A332">
            <v>37</v>
          </cell>
          <cell r="B332" t="str">
            <v>--</v>
          </cell>
          <cell r="C332" t="str">
            <v>--</v>
          </cell>
          <cell r="H332" t="str">
            <v>-</v>
          </cell>
          <cell r="S332" t="str">
            <v>-</v>
          </cell>
          <cell r="W332" t="str">
            <v>P</v>
          </cell>
          <cell r="X332">
            <v>0</v>
          </cell>
          <cell r="Y332" t="e">
            <v>#N/A</v>
          </cell>
          <cell r="Z332" t="e">
            <v>#N/A</v>
          </cell>
          <cell r="AB332" t="e">
            <v>#N/A</v>
          </cell>
          <cell r="AC332" t="e">
            <v>#N/A</v>
          </cell>
          <cell r="AD332" t="e">
            <v>#N/A</v>
          </cell>
          <cell r="AE332">
            <v>0</v>
          </cell>
          <cell r="AF332">
            <v>0</v>
          </cell>
          <cell r="AI332">
            <v>0</v>
          </cell>
          <cell r="AL332">
            <v>0</v>
          </cell>
          <cell r="AW332" t="e">
            <v>#N/A</v>
          </cell>
          <cell r="AX332" t="e">
            <v>#N/A</v>
          </cell>
          <cell r="AY332" t="e">
            <v>#N/A</v>
          </cell>
          <cell r="AZ332" t="e">
            <v>#N/A</v>
          </cell>
          <cell r="BY332" t="e">
            <v>#N/A</v>
          </cell>
          <cell r="BZ332" t="e">
            <v>#N/A</v>
          </cell>
          <cell r="CA332" t="e">
            <v>#N/A</v>
          </cell>
          <cell r="CB332" t="e">
            <v>#N/A</v>
          </cell>
          <cell r="CC332" t="e">
            <v>#N/A</v>
          </cell>
          <cell r="CD332" t="e">
            <v>#N/A</v>
          </cell>
          <cell r="CE332" t="e">
            <v>#N/A</v>
          </cell>
          <cell r="CF332" t="e">
            <v>#N/A</v>
          </cell>
          <cell r="CG332" t="e">
            <v>#N/A</v>
          </cell>
          <cell r="CH332" t="e">
            <v>#N/A</v>
          </cell>
          <cell r="CI332" t="e">
            <v>#N/A</v>
          </cell>
          <cell r="CJ332" t="e">
            <v>#N/A</v>
          </cell>
          <cell r="CK332" t="e">
            <v>#N/A</v>
          </cell>
          <cell r="CL332" t="e">
            <v>#N/A</v>
          </cell>
          <cell r="CM332" t="e">
            <v>#N/A</v>
          </cell>
          <cell r="CN332" t="e">
            <v>#N/A</v>
          </cell>
          <cell r="CO332" t="e">
            <v>#N/A</v>
          </cell>
          <cell r="CP332" t="e">
            <v>#N/A</v>
          </cell>
          <cell r="CQ332" t="e">
            <v>#N/A</v>
          </cell>
          <cell r="CR332" t="e">
            <v>#N/A</v>
          </cell>
          <cell r="CS332" t="e">
            <v>#N/A</v>
          </cell>
          <cell r="CT332" t="e">
            <v>#N/A</v>
          </cell>
          <cell r="CU332" t="e">
            <v>#N/A</v>
          </cell>
          <cell r="CV332" t="e">
            <v>#N/A</v>
          </cell>
          <cell r="DR332" t="str">
            <v>Pablo Jose Do Faial Freitas</v>
          </cell>
          <cell r="DS332" t="str">
            <v>Arturo Alejandro Urcid Saldaña F-450733</v>
          </cell>
          <cell r="DT332" t="str">
            <v>José Guadalupe López Hernández F-242353</v>
          </cell>
          <cell r="DU332">
            <v>0</v>
          </cell>
          <cell r="DV332" t="str">
            <v>Pablo Jose Do Faial Freitas</v>
          </cell>
          <cell r="DW332" t="str">
            <v>Arturo Alejandro Urcid Saldaña F-451016</v>
          </cell>
          <cell r="DX332" t="str">
            <v>José Guadalupe López Hernández F-242353</v>
          </cell>
          <cell r="DY332" t="str">
            <v>Pablo Jose Do Faial Freitas</v>
          </cell>
          <cell r="DZ332" t="str">
            <v>Arturo Alejandro Urcid Saldaña F-450733</v>
          </cell>
        </row>
        <row r="333">
          <cell r="A333">
            <v>38</v>
          </cell>
          <cell r="B333" t="str">
            <v>--</v>
          </cell>
          <cell r="C333" t="str">
            <v>--</v>
          </cell>
          <cell r="H333" t="str">
            <v>-</v>
          </cell>
          <cell r="S333" t="str">
            <v>-</v>
          </cell>
          <cell r="W333" t="str">
            <v>P</v>
          </cell>
          <cell r="X333">
            <v>0</v>
          </cell>
          <cell r="Y333" t="e">
            <v>#N/A</v>
          </cell>
          <cell r="Z333" t="e">
            <v>#N/A</v>
          </cell>
          <cell r="AB333" t="e">
            <v>#N/A</v>
          </cell>
          <cell r="AC333" t="e">
            <v>#N/A</v>
          </cell>
          <cell r="AD333" t="e">
            <v>#N/A</v>
          </cell>
          <cell r="AE333">
            <v>0</v>
          </cell>
          <cell r="AF333">
            <v>0</v>
          </cell>
          <cell r="AI333">
            <v>0</v>
          </cell>
          <cell r="AL333">
            <v>0</v>
          </cell>
          <cell r="AW333" t="e">
            <v>#N/A</v>
          </cell>
          <cell r="AX333" t="e">
            <v>#N/A</v>
          </cell>
          <cell r="AY333" t="e">
            <v>#N/A</v>
          </cell>
          <cell r="AZ333" t="e">
            <v>#N/A</v>
          </cell>
          <cell r="BF333" t="str">
            <v>----</v>
          </cell>
          <cell r="BL333" t="str">
            <v>----</v>
          </cell>
          <cell r="BR333" t="str">
            <v>----</v>
          </cell>
          <cell r="BX333" t="str">
            <v>----</v>
          </cell>
          <cell r="BY333" t="e">
            <v>#N/A</v>
          </cell>
          <cell r="BZ333" t="e">
            <v>#N/A</v>
          </cell>
          <cell r="CA333" t="e">
            <v>#N/A</v>
          </cell>
          <cell r="CB333" t="e">
            <v>#N/A</v>
          </cell>
          <cell r="CC333" t="e">
            <v>#N/A</v>
          </cell>
          <cell r="CD333" t="e">
            <v>#N/A</v>
          </cell>
          <cell r="CE333" t="e">
            <v>#N/A</v>
          </cell>
          <cell r="CF333" t="e">
            <v>#N/A</v>
          </cell>
          <cell r="CG333" t="e">
            <v>#N/A</v>
          </cell>
          <cell r="CH333" t="e">
            <v>#N/A</v>
          </cell>
          <cell r="CI333" t="e">
            <v>#N/A</v>
          </cell>
          <cell r="CJ333" t="e">
            <v>#N/A</v>
          </cell>
          <cell r="CK333" t="e">
            <v>#N/A</v>
          </cell>
          <cell r="CL333" t="e">
            <v>#N/A</v>
          </cell>
          <cell r="CM333" t="e">
            <v>#N/A</v>
          </cell>
          <cell r="CN333" t="e">
            <v>#N/A</v>
          </cell>
          <cell r="CO333" t="e">
            <v>#N/A</v>
          </cell>
          <cell r="CP333" t="e">
            <v>#N/A</v>
          </cell>
          <cell r="CQ333" t="e">
            <v>#N/A</v>
          </cell>
          <cell r="CR333" t="e">
            <v>#N/A</v>
          </cell>
          <cell r="CS333" t="e">
            <v>#N/A</v>
          </cell>
          <cell r="CT333" t="e">
            <v>#N/A</v>
          </cell>
          <cell r="CU333" t="e">
            <v>#N/A</v>
          </cell>
          <cell r="CV333" t="e">
            <v>#N/A</v>
          </cell>
          <cell r="DR333" t="str">
            <v>Pablo Jose Do Faial Freitas</v>
          </cell>
          <cell r="DS333" t="str">
            <v>Arturo Alejandro Urcid Saldaña F-450733</v>
          </cell>
          <cell r="DT333" t="str">
            <v>José Guadalupe López Hernández F-242353</v>
          </cell>
          <cell r="DU333">
            <v>0</v>
          </cell>
          <cell r="DV333" t="str">
            <v>Pablo Jose Do Faial Freitas</v>
          </cell>
          <cell r="DW333" t="str">
            <v>Arturo Alejandro Urcid Saldaña F-451017</v>
          </cell>
          <cell r="DX333" t="str">
            <v>José Guadalupe López Hernández F-242353</v>
          </cell>
          <cell r="DY333" t="str">
            <v>Pablo Jose Do Faial Freitas</v>
          </cell>
          <cell r="DZ333" t="str">
            <v>Arturo Alejandro Urcid Saldaña F-450733</v>
          </cell>
        </row>
        <row r="334">
          <cell r="A334">
            <v>39</v>
          </cell>
          <cell r="B334" t="str">
            <v>--</v>
          </cell>
          <cell r="C334" t="str">
            <v>--</v>
          </cell>
          <cell r="H334" t="str">
            <v>-</v>
          </cell>
          <cell r="S334" t="str">
            <v>-</v>
          </cell>
          <cell r="W334" t="str">
            <v>P</v>
          </cell>
          <cell r="X334">
            <v>0</v>
          </cell>
          <cell r="Y334" t="e">
            <v>#N/A</v>
          </cell>
          <cell r="Z334" t="e">
            <v>#N/A</v>
          </cell>
          <cell r="AB334" t="e">
            <v>#N/A</v>
          </cell>
          <cell r="AC334" t="e">
            <v>#N/A</v>
          </cell>
          <cell r="AD334" t="e">
            <v>#N/A</v>
          </cell>
          <cell r="AE334">
            <v>0</v>
          </cell>
          <cell r="AF334">
            <v>0</v>
          </cell>
          <cell r="AI334">
            <v>0</v>
          </cell>
          <cell r="AL334">
            <v>0</v>
          </cell>
          <cell r="AW334" t="e">
            <v>#N/A</v>
          </cell>
          <cell r="AX334" t="e">
            <v>#N/A</v>
          </cell>
          <cell r="AY334" t="e">
            <v>#N/A</v>
          </cell>
          <cell r="AZ334" t="e">
            <v>#N/A</v>
          </cell>
          <cell r="BF334" t="str">
            <v>----</v>
          </cell>
          <cell r="BL334" t="str">
            <v>----</v>
          </cell>
          <cell r="BR334" t="str">
            <v>----</v>
          </cell>
          <cell r="BX334" t="str">
            <v>----</v>
          </cell>
          <cell r="BY334" t="e">
            <v>#N/A</v>
          </cell>
          <cell r="BZ334" t="e">
            <v>#N/A</v>
          </cell>
          <cell r="CA334" t="e">
            <v>#N/A</v>
          </cell>
          <cell r="CB334" t="e">
            <v>#N/A</v>
          </cell>
          <cell r="CC334" t="e">
            <v>#N/A</v>
          </cell>
          <cell r="CD334" t="e">
            <v>#N/A</v>
          </cell>
          <cell r="CE334" t="e">
            <v>#N/A</v>
          </cell>
          <cell r="CF334" t="e">
            <v>#N/A</v>
          </cell>
          <cell r="CG334" t="e">
            <v>#N/A</v>
          </cell>
          <cell r="CH334" t="e">
            <v>#N/A</v>
          </cell>
          <cell r="CI334" t="e">
            <v>#N/A</v>
          </cell>
          <cell r="CJ334" t="e">
            <v>#N/A</v>
          </cell>
          <cell r="CK334" t="e">
            <v>#N/A</v>
          </cell>
          <cell r="CL334" t="e">
            <v>#N/A</v>
          </cell>
          <cell r="CM334" t="e">
            <v>#N/A</v>
          </cell>
          <cell r="CN334" t="e">
            <v>#N/A</v>
          </cell>
          <cell r="CO334" t="e">
            <v>#N/A</v>
          </cell>
          <cell r="CP334" t="e">
            <v>#N/A</v>
          </cell>
          <cell r="CQ334" t="e">
            <v>#N/A</v>
          </cell>
          <cell r="CR334" t="e">
            <v>#N/A</v>
          </cell>
          <cell r="CS334" t="e">
            <v>#N/A</v>
          </cell>
          <cell r="CT334" t="e">
            <v>#N/A</v>
          </cell>
          <cell r="CU334" t="e">
            <v>#N/A</v>
          </cell>
          <cell r="CV334" t="e">
            <v>#N/A</v>
          </cell>
          <cell r="DR334" t="str">
            <v>Pablo Jose Do Faial Freitas</v>
          </cell>
          <cell r="DS334" t="str">
            <v>Arturo Alejandro Urcid Saldaña F-450733</v>
          </cell>
          <cell r="DT334" t="str">
            <v>José Guadalupe López Hernández F-242353</v>
          </cell>
          <cell r="DU334">
            <v>0</v>
          </cell>
          <cell r="DV334" t="str">
            <v>Pablo Jose Do Faial Freitas</v>
          </cell>
          <cell r="DW334" t="str">
            <v>Arturo Alejandro Urcid Saldaña F-451018</v>
          </cell>
          <cell r="DX334" t="str">
            <v>José Guadalupe López Hernández F-242353</v>
          </cell>
          <cell r="DY334" t="str">
            <v>Pablo Jose Do Faial Freitas</v>
          </cell>
          <cell r="DZ334" t="str">
            <v>Arturo Alejandro Urcid Saldaña F-450733</v>
          </cell>
        </row>
        <row r="335">
          <cell r="A335">
            <v>40</v>
          </cell>
          <cell r="B335" t="str">
            <v>--</v>
          </cell>
          <cell r="C335" t="str">
            <v>--</v>
          </cell>
          <cell r="H335" t="str">
            <v>-</v>
          </cell>
          <cell r="S335" t="str">
            <v>-</v>
          </cell>
          <cell r="W335" t="str">
            <v>P</v>
          </cell>
          <cell r="X335">
            <v>0</v>
          </cell>
          <cell r="Y335" t="e">
            <v>#N/A</v>
          </cell>
          <cell r="Z335" t="e">
            <v>#N/A</v>
          </cell>
          <cell r="AB335" t="e">
            <v>#N/A</v>
          </cell>
          <cell r="AC335" t="e">
            <v>#N/A</v>
          </cell>
          <cell r="AD335" t="e">
            <v>#N/A</v>
          </cell>
          <cell r="AE335">
            <v>0</v>
          </cell>
          <cell r="AF335">
            <v>0</v>
          </cell>
          <cell r="AI335">
            <v>0</v>
          </cell>
          <cell r="AL335">
            <v>0</v>
          </cell>
          <cell r="AW335" t="e">
            <v>#N/A</v>
          </cell>
          <cell r="AX335" t="e">
            <v>#N/A</v>
          </cell>
          <cell r="AY335" t="e">
            <v>#N/A</v>
          </cell>
          <cell r="AZ335" t="e">
            <v>#N/A</v>
          </cell>
          <cell r="BF335" t="str">
            <v>----</v>
          </cell>
          <cell r="BL335" t="str">
            <v>----</v>
          </cell>
          <cell r="BR335" t="str">
            <v>----</v>
          </cell>
          <cell r="BX335" t="str">
            <v>----</v>
          </cell>
          <cell r="BY335" t="e">
            <v>#N/A</v>
          </cell>
          <cell r="BZ335" t="e">
            <v>#N/A</v>
          </cell>
          <cell r="CA335" t="e">
            <v>#N/A</v>
          </cell>
          <cell r="CB335" t="e">
            <v>#N/A</v>
          </cell>
          <cell r="CC335" t="e">
            <v>#N/A</v>
          </cell>
          <cell r="CD335" t="e">
            <v>#N/A</v>
          </cell>
          <cell r="CE335" t="e">
            <v>#N/A</v>
          </cell>
          <cell r="CF335" t="e">
            <v>#N/A</v>
          </cell>
          <cell r="CG335" t="e">
            <v>#N/A</v>
          </cell>
          <cell r="CH335" t="e">
            <v>#N/A</v>
          </cell>
          <cell r="CI335" t="e">
            <v>#N/A</v>
          </cell>
          <cell r="CJ335" t="e">
            <v>#N/A</v>
          </cell>
          <cell r="CK335" t="e">
            <v>#N/A</v>
          </cell>
          <cell r="CL335" t="e">
            <v>#N/A</v>
          </cell>
          <cell r="CM335" t="e">
            <v>#N/A</v>
          </cell>
          <cell r="CN335" t="e">
            <v>#N/A</v>
          </cell>
          <cell r="CO335" t="e">
            <v>#N/A</v>
          </cell>
          <cell r="CP335" t="e">
            <v>#N/A</v>
          </cell>
          <cell r="CQ335" t="e">
            <v>#N/A</v>
          </cell>
          <cell r="CR335" t="e">
            <v>#N/A</v>
          </cell>
          <cell r="CS335" t="e">
            <v>#N/A</v>
          </cell>
          <cell r="CT335" t="e">
            <v>#N/A</v>
          </cell>
          <cell r="CU335" t="e">
            <v>#N/A</v>
          </cell>
          <cell r="CV335" t="e">
            <v>#N/A</v>
          </cell>
          <cell r="DR335" t="str">
            <v>Pablo Jose Do Faial Freitas</v>
          </cell>
          <cell r="DS335" t="str">
            <v>Arturo Alejandro Urcid Saldaña F-450733</v>
          </cell>
          <cell r="DT335" t="str">
            <v>José Guadalupe López Hernández F-242353</v>
          </cell>
          <cell r="DU335">
            <v>0</v>
          </cell>
          <cell r="DV335" t="str">
            <v>Pablo Jose Do Faial Freitas</v>
          </cell>
          <cell r="DW335" t="str">
            <v>Arturo Alejandro Urcid Saldaña F-451019</v>
          </cell>
          <cell r="DX335" t="str">
            <v>José Guadalupe López Hernández F-242353</v>
          </cell>
          <cell r="DY335" t="str">
            <v>Pablo Jose Do Faial Freitas</v>
          </cell>
          <cell r="DZ335" t="str">
            <v>Arturo Alejandro Urcid Saldaña F-450733</v>
          </cell>
        </row>
        <row r="336">
          <cell r="A336">
            <v>41</v>
          </cell>
          <cell r="B336" t="str">
            <v>--</v>
          </cell>
          <cell r="C336" t="str">
            <v>--</v>
          </cell>
          <cell r="H336" t="str">
            <v>-</v>
          </cell>
          <cell r="S336" t="str">
            <v>-</v>
          </cell>
          <cell r="W336" t="str">
            <v>P</v>
          </cell>
          <cell r="X336">
            <v>0</v>
          </cell>
          <cell r="Y336" t="e">
            <v>#N/A</v>
          </cell>
          <cell r="Z336" t="e">
            <v>#N/A</v>
          </cell>
          <cell r="AB336" t="e">
            <v>#N/A</v>
          </cell>
          <cell r="AC336" t="e">
            <v>#N/A</v>
          </cell>
          <cell r="AD336" t="e">
            <v>#N/A</v>
          </cell>
          <cell r="AE336">
            <v>0</v>
          </cell>
          <cell r="AF336">
            <v>0</v>
          </cell>
          <cell r="AI336">
            <v>0</v>
          </cell>
          <cell r="AL336">
            <v>0</v>
          </cell>
          <cell r="AW336" t="e">
            <v>#N/A</v>
          </cell>
          <cell r="AX336" t="e">
            <v>#N/A</v>
          </cell>
          <cell r="AY336" t="e">
            <v>#N/A</v>
          </cell>
          <cell r="AZ336" t="e">
            <v>#N/A</v>
          </cell>
          <cell r="BF336" t="str">
            <v>----</v>
          </cell>
          <cell r="BL336" t="str">
            <v>----</v>
          </cell>
          <cell r="BR336" t="str">
            <v>----</v>
          </cell>
          <cell r="BX336" t="str">
            <v>----</v>
          </cell>
          <cell r="BY336" t="e">
            <v>#N/A</v>
          </cell>
          <cell r="BZ336" t="e">
            <v>#N/A</v>
          </cell>
          <cell r="CA336" t="e">
            <v>#N/A</v>
          </cell>
          <cell r="CB336" t="e">
            <v>#N/A</v>
          </cell>
          <cell r="CC336" t="e">
            <v>#N/A</v>
          </cell>
          <cell r="CD336" t="e">
            <v>#N/A</v>
          </cell>
          <cell r="CE336" t="e">
            <v>#N/A</v>
          </cell>
          <cell r="CF336" t="e">
            <v>#N/A</v>
          </cell>
          <cell r="CG336" t="e">
            <v>#N/A</v>
          </cell>
          <cell r="CH336" t="e">
            <v>#N/A</v>
          </cell>
          <cell r="CI336" t="e">
            <v>#N/A</v>
          </cell>
          <cell r="CJ336" t="e">
            <v>#N/A</v>
          </cell>
          <cell r="CK336" t="e">
            <v>#N/A</v>
          </cell>
          <cell r="CL336" t="e">
            <v>#N/A</v>
          </cell>
          <cell r="CM336" t="e">
            <v>#N/A</v>
          </cell>
          <cell r="CN336" t="e">
            <v>#N/A</v>
          </cell>
          <cell r="CO336" t="e">
            <v>#N/A</v>
          </cell>
          <cell r="CP336" t="e">
            <v>#N/A</v>
          </cell>
          <cell r="CQ336" t="e">
            <v>#N/A</v>
          </cell>
          <cell r="CR336" t="e">
            <v>#N/A</v>
          </cell>
          <cell r="CS336" t="e">
            <v>#N/A</v>
          </cell>
          <cell r="CT336" t="e">
            <v>#N/A</v>
          </cell>
          <cell r="CU336" t="e">
            <v>#N/A</v>
          </cell>
          <cell r="CV336" t="e">
            <v>#N/A</v>
          </cell>
          <cell r="DR336" t="str">
            <v>Pablo Jose Do Faial Freitas</v>
          </cell>
          <cell r="DS336" t="str">
            <v>Arturo Alejandro Urcid Saldaña F-450733</v>
          </cell>
          <cell r="DT336" t="str">
            <v>José Guadalupe López Hernández F-242353</v>
          </cell>
          <cell r="DU336">
            <v>0</v>
          </cell>
          <cell r="DV336" t="str">
            <v>Pablo Jose Do Faial Freitas</v>
          </cell>
          <cell r="DW336" t="str">
            <v>Arturo Alejandro Urcid Saldaña F-451020</v>
          </cell>
          <cell r="DX336" t="str">
            <v>José Guadalupe López Hernández F-242353</v>
          </cell>
          <cell r="DY336" t="str">
            <v>Pablo Jose Do Faial Freitas</v>
          </cell>
          <cell r="DZ336" t="str">
            <v>Arturo Alejandro Urcid Saldaña F-450733</v>
          </cell>
        </row>
        <row r="337">
          <cell r="A337">
            <v>33</v>
          </cell>
          <cell r="B337" t="str">
            <v>--</v>
          </cell>
          <cell r="C337" t="str">
            <v>--</v>
          </cell>
          <cell r="H337" t="str">
            <v>-</v>
          </cell>
          <cell r="S337" t="str">
            <v>-</v>
          </cell>
          <cell r="W337" t="str">
            <v>P</v>
          </cell>
          <cell r="X337">
            <v>0</v>
          </cell>
          <cell r="Y337" t="e">
            <v>#N/A</v>
          </cell>
          <cell r="Z337" t="e">
            <v>#N/A</v>
          </cell>
          <cell r="AB337" t="e">
            <v>#N/A</v>
          </cell>
          <cell r="AC337" t="e">
            <v>#N/A</v>
          </cell>
          <cell r="AD337" t="e">
            <v>#N/A</v>
          </cell>
          <cell r="AE337">
            <v>0</v>
          </cell>
          <cell r="AF337">
            <v>0</v>
          </cell>
          <cell r="AI337">
            <v>0</v>
          </cell>
          <cell r="AL337">
            <v>0</v>
          </cell>
          <cell r="AW337" t="e">
            <v>#N/A</v>
          </cell>
          <cell r="AX337" t="e">
            <v>#N/A</v>
          </cell>
          <cell r="AY337" t="e">
            <v>#N/A</v>
          </cell>
          <cell r="AZ337" t="e">
            <v>#N/A</v>
          </cell>
          <cell r="BF337" t="str">
            <v>----</v>
          </cell>
          <cell r="BL337" t="str">
            <v>----</v>
          </cell>
          <cell r="BR337" t="str">
            <v>----</v>
          </cell>
          <cell r="BX337" t="str">
            <v>----</v>
          </cell>
          <cell r="BY337" t="e">
            <v>#N/A</v>
          </cell>
          <cell r="BZ337" t="e">
            <v>#N/A</v>
          </cell>
          <cell r="CA337" t="e">
            <v>#N/A</v>
          </cell>
          <cell r="CB337" t="e">
            <v>#N/A</v>
          </cell>
          <cell r="CC337" t="e">
            <v>#N/A</v>
          </cell>
          <cell r="CD337" t="e">
            <v>#N/A</v>
          </cell>
          <cell r="CE337" t="e">
            <v>#N/A</v>
          </cell>
          <cell r="CF337" t="e">
            <v>#N/A</v>
          </cell>
          <cell r="CG337" t="e">
            <v>#N/A</v>
          </cell>
          <cell r="CH337" t="e">
            <v>#N/A</v>
          </cell>
          <cell r="CI337" t="e">
            <v>#N/A</v>
          </cell>
          <cell r="CJ337" t="e">
            <v>#N/A</v>
          </cell>
          <cell r="CK337" t="e">
            <v>#N/A</v>
          </cell>
          <cell r="CL337" t="e">
            <v>#N/A</v>
          </cell>
          <cell r="CM337" t="e">
            <v>#N/A</v>
          </cell>
          <cell r="CN337" t="e">
            <v>#N/A</v>
          </cell>
          <cell r="CO337" t="e">
            <v>#N/A</v>
          </cell>
          <cell r="CP337" t="e">
            <v>#N/A</v>
          </cell>
          <cell r="CQ337" t="e">
            <v>#N/A</v>
          </cell>
          <cell r="CR337" t="e">
            <v>#N/A</v>
          </cell>
          <cell r="CS337" t="e">
            <v>#N/A</v>
          </cell>
          <cell r="CT337" t="e">
            <v>#N/A</v>
          </cell>
          <cell r="CU337" t="e">
            <v>#N/A</v>
          </cell>
          <cell r="CV337" t="e">
            <v>#N/A</v>
          </cell>
          <cell r="DR337" t="str">
            <v>Pablo Jose Do Faial Freitas</v>
          </cell>
          <cell r="DS337" t="str">
            <v>Arturo Alejandro Urcid Saldaña F-450733</v>
          </cell>
          <cell r="DT337" t="str">
            <v>José Guadalupe López Hernández F-242353</v>
          </cell>
          <cell r="DU337">
            <v>0</v>
          </cell>
          <cell r="DV337" t="str">
            <v>Pablo Jose Do Faial Freitas</v>
          </cell>
          <cell r="DW337" t="str">
            <v>Arturo Alejandro Urcid Saldaña F-451021</v>
          </cell>
          <cell r="DX337" t="str">
            <v>José Guadalupe López Hernández F-242353</v>
          </cell>
          <cell r="DY337" t="str">
            <v>Pablo Jose Do Faial Freitas</v>
          </cell>
          <cell r="DZ337" t="str">
            <v>Arturo Alejandro Urcid Saldaña F-450733</v>
          </cell>
        </row>
        <row r="338">
          <cell r="A338">
            <v>34</v>
          </cell>
          <cell r="B338" t="str">
            <v>--</v>
          </cell>
          <cell r="C338" t="str">
            <v>--</v>
          </cell>
          <cell r="H338" t="str">
            <v>-</v>
          </cell>
          <cell r="S338" t="str">
            <v>-</v>
          </cell>
          <cell r="W338" t="str">
            <v>P</v>
          </cell>
          <cell r="X338">
            <v>0</v>
          </cell>
          <cell r="Y338" t="e">
            <v>#N/A</v>
          </cell>
          <cell r="Z338" t="e">
            <v>#N/A</v>
          </cell>
          <cell r="AB338" t="e">
            <v>#N/A</v>
          </cell>
          <cell r="AC338" t="e">
            <v>#N/A</v>
          </cell>
          <cell r="AD338" t="e">
            <v>#N/A</v>
          </cell>
          <cell r="AE338">
            <v>0</v>
          </cell>
          <cell r="AF338">
            <v>0</v>
          </cell>
          <cell r="AI338">
            <v>0</v>
          </cell>
          <cell r="AL338">
            <v>0</v>
          </cell>
          <cell r="AW338" t="e">
            <v>#N/A</v>
          </cell>
          <cell r="AX338" t="e">
            <v>#N/A</v>
          </cell>
          <cell r="AY338" t="e">
            <v>#N/A</v>
          </cell>
          <cell r="AZ338" t="e">
            <v>#N/A</v>
          </cell>
          <cell r="BF338" t="str">
            <v>----</v>
          </cell>
          <cell r="BL338" t="str">
            <v>----</v>
          </cell>
          <cell r="BR338" t="str">
            <v>----</v>
          </cell>
          <cell r="BX338" t="str">
            <v>----</v>
          </cell>
          <cell r="BY338" t="e">
            <v>#N/A</v>
          </cell>
          <cell r="BZ338" t="e">
            <v>#N/A</v>
          </cell>
          <cell r="CA338" t="e">
            <v>#N/A</v>
          </cell>
          <cell r="CB338" t="e">
            <v>#N/A</v>
          </cell>
          <cell r="CC338" t="e">
            <v>#N/A</v>
          </cell>
          <cell r="CD338" t="e">
            <v>#N/A</v>
          </cell>
          <cell r="CE338" t="e">
            <v>#N/A</v>
          </cell>
          <cell r="CF338" t="e">
            <v>#N/A</v>
          </cell>
          <cell r="CG338" t="e">
            <v>#N/A</v>
          </cell>
          <cell r="CH338" t="e">
            <v>#N/A</v>
          </cell>
          <cell r="CI338" t="e">
            <v>#N/A</v>
          </cell>
          <cell r="CJ338" t="e">
            <v>#N/A</v>
          </cell>
          <cell r="CK338" t="e">
            <v>#N/A</v>
          </cell>
          <cell r="CL338" t="e">
            <v>#N/A</v>
          </cell>
          <cell r="CM338" t="e">
            <v>#N/A</v>
          </cell>
          <cell r="CN338" t="e">
            <v>#N/A</v>
          </cell>
          <cell r="CO338" t="e">
            <v>#N/A</v>
          </cell>
          <cell r="CP338" t="e">
            <v>#N/A</v>
          </cell>
          <cell r="CQ338" t="e">
            <v>#N/A</v>
          </cell>
          <cell r="CR338" t="e">
            <v>#N/A</v>
          </cell>
          <cell r="CS338" t="e">
            <v>#N/A</v>
          </cell>
          <cell r="CT338" t="e">
            <v>#N/A</v>
          </cell>
          <cell r="CU338" t="e">
            <v>#N/A</v>
          </cell>
          <cell r="CV338" t="e">
            <v>#N/A</v>
          </cell>
          <cell r="DR338" t="str">
            <v>Pablo Jose Do Faial Freitas</v>
          </cell>
          <cell r="DS338" t="str">
            <v>Arturo Alejandro Urcid Saldaña F-450733</v>
          </cell>
          <cell r="DT338" t="str">
            <v>José Guadalupe López Hernández F-242353</v>
          </cell>
          <cell r="DU338">
            <v>0</v>
          </cell>
          <cell r="DV338" t="str">
            <v>Pablo Jose Do Faial Freitas</v>
          </cell>
          <cell r="DW338" t="str">
            <v>Arturo Alejandro Urcid Saldaña F-451022</v>
          </cell>
          <cell r="DX338" t="str">
            <v>José Guadalupe López Hernández F-242353</v>
          </cell>
          <cell r="DY338" t="str">
            <v>Pablo Jose Do Faial Freitas</v>
          </cell>
          <cell r="DZ338" t="str">
            <v>Arturo Alejandro Urcid Saldaña F-450733</v>
          </cell>
        </row>
        <row r="339">
          <cell r="A339">
            <v>35</v>
          </cell>
          <cell r="B339" t="str">
            <v>--</v>
          </cell>
          <cell r="C339" t="str">
            <v>--</v>
          </cell>
          <cell r="H339" t="str">
            <v>-</v>
          </cell>
          <cell r="S339" t="str">
            <v>-</v>
          </cell>
          <cell r="W339" t="str">
            <v>P</v>
          </cell>
          <cell r="X339">
            <v>0</v>
          </cell>
          <cell r="Y339" t="e">
            <v>#N/A</v>
          </cell>
          <cell r="Z339" t="e">
            <v>#N/A</v>
          </cell>
          <cell r="AB339" t="e">
            <v>#N/A</v>
          </cell>
          <cell r="AC339" t="e">
            <v>#N/A</v>
          </cell>
          <cell r="AD339" t="e">
            <v>#N/A</v>
          </cell>
          <cell r="AE339">
            <v>0</v>
          </cell>
          <cell r="AF339">
            <v>0</v>
          </cell>
          <cell r="AI339">
            <v>0</v>
          </cell>
          <cell r="AL339">
            <v>0</v>
          </cell>
          <cell r="AW339" t="e">
            <v>#N/A</v>
          </cell>
          <cell r="AX339" t="e">
            <v>#N/A</v>
          </cell>
          <cell r="AY339" t="e">
            <v>#N/A</v>
          </cell>
          <cell r="AZ339" t="e">
            <v>#N/A</v>
          </cell>
          <cell r="BF339" t="str">
            <v>----</v>
          </cell>
          <cell r="BL339" t="str">
            <v>----</v>
          </cell>
          <cell r="BR339" t="str">
            <v>----</v>
          </cell>
          <cell r="BX339" t="str">
            <v>----</v>
          </cell>
          <cell r="BY339" t="e">
            <v>#N/A</v>
          </cell>
          <cell r="BZ339" t="e">
            <v>#N/A</v>
          </cell>
          <cell r="CA339" t="e">
            <v>#N/A</v>
          </cell>
          <cell r="CB339" t="e">
            <v>#N/A</v>
          </cell>
          <cell r="CC339" t="e">
            <v>#N/A</v>
          </cell>
          <cell r="CD339" t="e">
            <v>#N/A</v>
          </cell>
          <cell r="CE339" t="e">
            <v>#N/A</v>
          </cell>
          <cell r="CF339" t="e">
            <v>#N/A</v>
          </cell>
          <cell r="CG339" t="e">
            <v>#N/A</v>
          </cell>
          <cell r="CH339" t="e">
            <v>#N/A</v>
          </cell>
          <cell r="CI339" t="e">
            <v>#N/A</v>
          </cell>
          <cell r="CJ339" t="e">
            <v>#N/A</v>
          </cell>
          <cell r="CK339" t="e">
            <v>#N/A</v>
          </cell>
          <cell r="CL339" t="e">
            <v>#N/A</v>
          </cell>
          <cell r="CM339" t="e">
            <v>#N/A</v>
          </cell>
          <cell r="CN339" t="e">
            <v>#N/A</v>
          </cell>
          <cell r="CO339" t="e">
            <v>#N/A</v>
          </cell>
          <cell r="CP339" t="e">
            <v>#N/A</v>
          </cell>
          <cell r="CQ339" t="e">
            <v>#N/A</v>
          </cell>
          <cell r="CR339" t="e">
            <v>#N/A</v>
          </cell>
          <cell r="CS339" t="e">
            <v>#N/A</v>
          </cell>
          <cell r="CT339" t="e">
            <v>#N/A</v>
          </cell>
          <cell r="CU339" t="e">
            <v>#N/A</v>
          </cell>
          <cell r="CV339" t="e">
            <v>#N/A</v>
          </cell>
          <cell r="DR339" t="str">
            <v>Pablo Jose Do Faial Freitas</v>
          </cell>
          <cell r="DS339" t="str">
            <v>Arturo Alejandro Urcid Saldaña F-450733</v>
          </cell>
          <cell r="DT339" t="str">
            <v>José Guadalupe López Hernández F-242353</v>
          </cell>
          <cell r="DU339">
            <v>0</v>
          </cell>
          <cell r="DV339" t="str">
            <v>Pablo Jose Do Faial Freitas</v>
          </cell>
          <cell r="DW339" t="str">
            <v>Arturo Alejandro Urcid Saldaña F-451023</v>
          </cell>
          <cell r="DX339" t="str">
            <v>José Guadalupe López Hernández F-242353</v>
          </cell>
          <cell r="DY339" t="str">
            <v>Pablo Jose Do Faial Freitas</v>
          </cell>
          <cell r="DZ339" t="str">
            <v>Arturo Alejandro Urcid Saldaña F-450733</v>
          </cell>
        </row>
        <row r="340">
          <cell r="A340">
            <v>36</v>
          </cell>
          <cell r="B340" t="str">
            <v>--</v>
          </cell>
          <cell r="C340" t="str">
            <v>--</v>
          </cell>
          <cell r="H340" t="str">
            <v>-</v>
          </cell>
          <cell r="S340" t="str">
            <v>-</v>
          </cell>
          <cell r="W340" t="str">
            <v>P</v>
          </cell>
          <cell r="X340">
            <v>0</v>
          </cell>
          <cell r="Y340" t="e">
            <v>#N/A</v>
          </cell>
          <cell r="Z340" t="e">
            <v>#N/A</v>
          </cell>
          <cell r="AB340" t="e">
            <v>#N/A</v>
          </cell>
          <cell r="AC340" t="e">
            <v>#N/A</v>
          </cell>
          <cell r="AD340" t="e">
            <v>#N/A</v>
          </cell>
          <cell r="AE340">
            <v>0</v>
          </cell>
          <cell r="AF340">
            <v>0</v>
          </cell>
          <cell r="AI340">
            <v>0</v>
          </cell>
          <cell r="AL340">
            <v>0</v>
          </cell>
          <cell r="AW340" t="e">
            <v>#N/A</v>
          </cell>
          <cell r="AX340" t="e">
            <v>#N/A</v>
          </cell>
          <cell r="AY340" t="e">
            <v>#N/A</v>
          </cell>
          <cell r="AZ340" t="e">
            <v>#N/A</v>
          </cell>
          <cell r="BF340" t="str">
            <v>----</v>
          </cell>
          <cell r="BL340" t="str">
            <v>----</v>
          </cell>
          <cell r="BR340" t="str">
            <v>----</v>
          </cell>
          <cell r="BX340" t="str">
            <v>----</v>
          </cell>
          <cell r="BY340" t="e">
            <v>#N/A</v>
          </cell>
          <cell r="BZ340" t="e">
            <v>#N/A</v>
          </cell>
          <cell r="CA340" t="e">
            <v>#N/A</v>
          </cell>
          <cell r="CB340" t="e">
            <v>#N/A</v>
          </cell>
          <cell r="CC340" t="e">
            <v>#N/A</v>
          </cell>
          <cell r="CD340" t="e">
            <v>#N/A</v>
          </cell>
          <cell r="CE340" t="e">
            <v>#N/A</v>
          </cell>
          <cell r="CF340" t="e">
            <v>#N/A</v>
          </cell>
          <cell r="CG340" t="e">
            <v>#N/A</v>
          </cell>
          <cell r="CH340" t="e">
            <v>#N/A</v>
          </cell>
          <cell r="CI340" t="e">
            <v>#N/A</v>
          </cell>
          <cell r="CJ340" t="e">
            <v>#N/A</v>
          </cell>
          <cell r="CK340" t="e">
            <v>#N/A</v>
          </cell>
          <cell r="CL340" t="e">
            <v>#N/A</v>
          </cell>
          <cell r="CM340" t="e">
            <v>#N/A</v>
          </cell>
          <cell r="CN340" t="e">
            <v>#N/A</v>
          </cell>
          <cell r="CO340" t="e">
            <v>#N/A</v>
          </cell>
          <cell r="CP340" t="e">
            <v>#N/A</v>
          </cell>
          <cell r="CQ340" t="e">
            <v>#N/A</v>
          </cell>
          <cell r="CR340" t="e">
            <v>#N/A</v>
          </cell>
          <cell r="CS340" t="e">
            <v>#N/A</v>
          </cell>
          <cell r="CT340" t="e">
            <v>#N/A</v>
          </cell>
          <cell r="CU340" t="e">
            <v>#N/A</v>
          </cell>
          <cell r="CV340" t="e">
            <v>#N/A</v>
          </cell>
          <cell r="DR340" t="str">
            <v>Pablo Jose Do Faial Freitas</v>
          </cell>
          <cell r="DS340" t="str">
            <v>Arturo Alejandro Urcid Saldaña F-450733</v>
          </cell>
          <cell r="DT340" t="str">
            <v>José Guadalupe López Hernández F-242353</v>
          </cell>
          <cell r="DU340">
            <v>0</v>
          </cell>
          <cell r="DV340" t="str">
            <v>Pablo Jose Do Faial Freitas</v>
          </cell>
          <cell r="DW340" t="str">
            <v>Arturo Alejandro Urcid Saldaña F-451024</v>
          </cell>
          <cell r="DX340" t="str">
            <v>José Guadalupe López Hernández F-242353</v>
          </cell>
          <cell r="DY340" t="str">
            <v>Pablo Jose Do Faial Freitas</v>
          </cell>
          <cell r="DZ340" t="str">
            <v>Arturo Alejandro Urcid Saldaña F-450733</v>
          </cell>
        </row>
        <row r="341">
          <cell r="A341">
            <v>37</v>
          </cell>
          <cell r="B341" t="str">
            <v>--</v>
          </cell>
          <cell r="C341" t="str">
            <v>--</v>
          </cell>
          <cell r="H341" t="str">
            <v>-</v>
          </cell>
          <cell r="S341" t="str">
            <v>-</v>
          </cell>
          <cell r="W341" t="str">
            <v>P</v>
          </cell>
          <cell r="X341">
            <v>0</v>
          </cell>
          <cell r="Y341" t="e">
            <v>#N/A</v>
          </cell>
          <cell r="Z341" t="e">
            <v>#N/A</v>
          </cell>
          <cell r="AB341" t="e">
            <v>#N/A</v>
          </cell>
          <cell r="AC341" t="e">
            <v>#N/A</v>
          </cell>
          <cell r="AD341" t="e">
            <v>#N/A</v>
          </cell>
          <cell r="AE341">
            <v>0</v>
          </cell>
          <cell r="AF341">
            <v>0</v>
          </cell>
          <cell r="AI341">
            <v>0</v>
          </cell>
          <cell r="AL341">
            <v>0</v>
          </cell>
          <cell r="AW341" t="e">
            <v>#N/A</v>
          </cell>
          <cell r="AX341" t="e">
            <v>#N/A</v>
          </cell>
          <cell r="AY341" t="e">
            <v>#N/A</v>
          </cell>
          <cell r="AZ341" t="e">
            <v>#N/A</v>
          </cell>
          <cell r="BF341" t="str">
            <v>----</v>
          </cell>
          <cell r="BL341" t="str">
            <v>----</v>
          </cell>
          <cell r="BR341" t="str">
            <v>----</v>
          </cell>
          <cell r="BX341" t="str">
            <v>----</v>
          </cell>
          <cell r="BY341" t="e">
            <v>#N/A</v>
          </cell>
          <cell r="BZ341" t="e">
            <v>#N/A</v>
          </cell>
          <cell r="CA341" t="e">
            <v>#N/A</v>
          </cell>
          <cell r="CB341" t="e">
            <v>#N/A</v>
          </cell>
          <cell r="CC341" t="e">
            <v>#N/A</v>
          </cell>
          <cell r="CD341" t="e">
            <v>#N/A</v>
          </cell>
          <cell r="CE341" t="e">
            <v>#N/A</v>
          </cell>
          <cell r="CF341" t="e">
            <v>#N/A</v>
          </cell>
          <cell r="CG341" t="e">
            <v>#N/A</v>
          </cell>
          <cell r="CH341" t="e">
            <v>#N/A</v>
          </cell>
          <cell r="CI341" t="e">
            <v>#N/A</v>
          </cell>
          <cell r="CJ341" t="e">
            <v>#N/A</v>
          </cell>
          <cell r="CK341" t="e">
            <v>#N/A</v>
          </cell>
          <cell r="CL341" t="e">
            <v>#N/A</v>
          </cell>
          <cell r="CM341" t="e">
            <v>#N/A</v>
          </cell>
          <cell r="CN341" t="e">
            <v>#N/A</v>
          </cell>
          <cell r="CO341" t="e">
            <v>#N/A</v>
          </cell>
          <cell r="CP341" t="e">
            <v>#N/A</v>
          </cell>
          <cell r="CQ341" t="e">
            <v>#N/A</v>
          </cell>
          <cell r="CR341" t="e">
            <v>#N/A</v>
          </cell>
          <cell r="CS341" t="e">
            <v>#N/A</v>
          </cell>
          <cell r="CT341" t="e">
            <v>#N/A</v>
          </cell>
          <cell r="CU341" t="e">
            <v>#N/A</v>
          </cell>
          <cell r="CV341" t="e">
            <v>#N/A</v>
          </cell>
          <cell r="DR341" t="str">
            <v>Pablo Jose Do Faial Freitas</v>
          </cell>
          <cell r="DS341" t="str">
            <v>Arturo Alejandro Urcid Saldaña F-450733</v>
          </cell>
          <cell r="DT341" t="str">
            <v>José Guadalupe López Hernández F-242353</v>
          </cell>
          <cell r="DU341">
            <v>0</v>
          </cell>
          <cell r="DV341" t="str">
            <v>Pablo Jose Do Faial Freitas</v>
          </cell>
          <cell r="DW341" t="str">
            <v>Arturo Alejandro Urcid Saldaña F-451025</v>
          </cell>
          <cell r="DX341" t="str">
            <v>José Guadalupe López Hernández F-242353</v>
          </cell>
          <cell r="DY341" t="str">
            <v>Pablo Jose Do Faial Freitas</v>
          </cell>
          <cell r="DZ341" t="str">
            <v>Arturo Alejandro Urcid Saldaña F-450733</v>
          </cell>
        </row>
        <row r="342">
          <cell r="A342">
            <v>38</v>
          </cell>
          <cell r="B342" t="str">
            <v>--</v>
          </cell>
          <cell r="C342" t="str">
            <v>--</v>
          </cell>
          <cell r="H342" t="str">
            <v>-</v>
          </cell>
          <cell r="S342" t="str">
            <v>-</v>
          </cell>
          <cell r="W342" t="str">
            <v>P</v>
          </cell>
          <cell r="X342">
            <v>0</v>
          </cell>
          <cell r="Y342" t="e">
            <v>#N/A</v>
          </cell>
          <cell r="Z342" t="e">
            <v>#N/A</v>
          </cell>
          <cell r="AB342" t="e">
            <v>#N/A</v>
          </cell>
          <cell r="AC342" t="e">
            <v>#N/A</v>
          </cell>
          <cell r="AD342" t="e">
            <v>#N/A</v>
          </cell>
          <cell r="AE342">
            <v>0</v>
          </cell>
          <cell r="AF342">
            <v>0</v>
          </cell>
          <cell r="AI342">
            <v>0</v>
          </cell>
          <cell r="AL342">
            <v>0</v>
          </cell>
          <cell r="AW342" t="e">
            <v>#N/A</v>
          </cell>
          <cell r="AX342" t="e">
            <v>#N/A</v>
          </cell>
          <cell r="AY342" t="e">
            <v>#N/A</v>
          </cell>
          <cell r="AZ342" t="e">
            <v>#N/A</v>
          </cell>
          <cell r="BF342" t="str">
            <v>----</v>
          </cell>
          <cell r="BL342" t="str">
            <v>----</v>
          </cell>
          <cell r="BR342" t="str">
            <v>----</v>
          </cell>
          <cell r="BX342" t="str">
            <v>----</v>
          </cell>
          <cell r="BY342" t="e">
            <v>#N/A</v>
          </cell>
          <cell r="BZ342" t="e">
            <v>#N/A</v>
          </cell>
          <cell r="CA342" t="e">
            <v>#N/A</v>
          </cell>
          <cell r="CB342" t="e">
            <v>#N/A</v>
          </cell>
          <cell r="CC342" t="e">
            <v>#N/A</v>
          </cell>
          <cell r="CD342" t="e">
            <v>#N/A</v>
          </cell>
          <cell r="CE342" t="e">
            <v>#N/A</v>
          </cell>
          <cell r="CF342" t="e">
            <v>#N/A</v>
          </cell>
          <cell r="CG342" t="e">
            <v>#N/A</v>
          </cell>
          <cell r="CH342" t="e">
            <v>#N/A</v>
          </cell>
          <cell r="CI342" t="e">
            <v>#N/A</v>
          </cell>
          <cell r="CJ342" t="e">
            <v>#N/A</v>
          </cell>
          <cell r="CK342" t="e">
            <v>#N/A</v>
          </cell>
          <cell r="CL342" t="e">
            <v>#N/A</v>
          </cell>
          <cell r="CM342" t="e">
            <v>#N/A</v>
          </cell>
          <cell r="CN342" t="e">
            <v>#N/A</v>
          </cell>
          <cell r="CO342" t="e">
            <v>#N/A</v>
          </cell>
          <cell r="CP342" t="e">
            <v>#N/A</v>
          </cell>
          <cell r="CQ342" t="e">
            <v>#N/A</v>
          </cell>
          <cell r="CR342" t="e">
            <v>#N/A</v>
          </cell>
          <cell r="CS342" t="e">
            <v>#N/A</v>
          </cell>
          <cell r="CT342" t="e">
            <v>#N/A</v>
          </cell>
          <cell r="CU342" t="e">
            <v>#N/A</v>
          </cell>
          <cell r="CV342" t="e">
            <v>#N/A</v>
          </cell>
          <cell r="DR342" t="str">
            <v>Pablo Jose Do Faial Freitas</v>
          </cell>
          <cell r="DS342" t="str">
            <v>Arturo Alejandro Urcid Saldaña F-450733</v>
          </cell>
          <cell r="DT342" t="str">
            <v>José Guadalupe López Hernández F-242353</v>
          </cell>
          <cell r="DU342">
            <v>0</v>
          </cell>
          <cell r="DV342" t="str">
            <v>Pablo Jose Do Faial Freitas</v>
          </cell>
          <cell r="DW342" t="str">
            <v>Arturo Alejandro Urcid Saldaña F-451026</v>
          </cell>
          <cell r="DX342" t="str">
            <v>José Guadalupe López Hernández F-242353</v>
          </cell>
          <cell r="DY342" t="str">
            <v>Pablo Jose Do Faial Freitas</v>
          </cell>
          <cell r="DZ342" t="str">
            <v>Arturo Alejandro Urcid Saldaña F-450733</v>
          </cell>
        </row>
        <row r="343">
          <cell r="A343">
            <v>39</v>
          </cell>
          <cell r="B343" t="str">
            <v>--</v>
          </cell>
          <cell r="C343" t="str">
            <v>--</v>
          </cell>
          <cell r="H343" t="str">
            <v>-</v>
          </cell>
          <cell r="S343" t="str">
            <v>-</v>
          </cell>
          <cell r="W343" t="str">
            <v>P</v>
          </cell>
          <cell r="X343">
            <v>0</v>
          </cell>
          <cell r="Y343" t="e">
            <v>#N/A</v>
          </cell>
          <cell r="Z343" t="e">
            <v>#N/A</v>
          </cell>
          <cell r="AB343" t="e">
            <v>#N/A</v>
          </cell>
          <cell r="AC343" t="e">
            <v>#N/A</v>
          </cell>
          <cell r="AD343" t="e">
            <v>#N/A</v>
          </cell>
          <cell r="AE343">
            <v>0</v>
          </cell>
          <cell r="AF343">
            <v>0</v>
          </cell>
          <cell r="AI343">
            <v>0</v>
          </cell>
          <cell r="AL343">
            <v>0</v>
          </cell>
          <cell r="AW343" t="e">
            <v>#N/A</v>
          </cell>
          <cell r="AX343" t="e">
            <v>#N/A</v>
          </cell>
          <cell r="AY343" t="e">
            <v>#N/A</v>
          </cell>
          <cell r="AZ343" t="e">
            <v>#N/A</v>
          </cell>
          <cell r="BF343" t="str">
            <v>----</v>
          </cell>
          <cell r="BL343" t="str">
            <v>----</v>
          </cell>
          <cell r="BR343" t="str">
            <v>----</v>
          </cell>
          <cell r="BX343" t="str">
            <v>----</v>
          </cell>
          <cell r="BY343" t="e">
            <v>#N/A</v>
          </cell>
          <cell r="BZ343" t="e">
            <v>#N/A</v>
          </cell>
          <cell r="CA343" t="e">
            <v>#N/A</v>
          </cell>
          <cell r="CB343" t="e">
            <v>#N/A</v>
          </cell>
          <cell r="CC343" t="e">
            <v>#N/A</v>
          </cell>
          <cell r="CD343" t="e">
            <v>#N/A</v>
          </cell>
          <cell r="CE343" t="e">
            <v>#N/A</v>
          </cell>
          <cell r="CF343" t="e">
            <v>#N/A</v>
          </cell>
          <cell r="CG343" t="e">
            <v>#N/A</v>
          </cell>
          <cell r="CH343" t="e">
            <v>#N/A</v>
          </cell>
          <cell r="CI343" t="e">
            <v>#N/A</v>
          </cell>
          <cell r="CJ343" t="e">
            <v>#N/A</v>
          </cell>
          <cell r="CK343" t="e">
            <v>#N/A</v>
          </cell>
          <cell r="CL343" t="e">
            <v>#N/A</v>
          </cell>
          <cell r="CM343" t="e">
            <v>#N/A</v>
          </cell>
          <cell r="CN343" t="e">
            <v>#N/A</v>
          </cell>
          <cell r="CO343" t="e">
            <v>#N/A</v>
          </cell>
          <cell r="CP343" t="e">
            <v>#N/A</v>
          </cell>
          <cell r="CQ343" t="e">
            <v>#N/A</v>
          </cell>
          <cell r="CR343" t="e">
            <v>#N/A</v>
          </cell>
          <cell r="CS343" t="e">
            <v>#N/A</v>
          </cell>
          <cell r="CT343" t="e">
            <v>#N/A</v>
          </cell>
          <cell r="CU343" t="e">
            <v>#N/A</v>
          </cell>
          <cell r="CV343" t="e">
            <v>#N/A</v>
          </cell>
          <cell r="DR343" t="str">
            <v>Pablo Jose Do Faial Freitas</v>
          </cell>
          <cell r="DS343" t="str">
            <v>Arturo Alejandro Urcid Saldaña F-450733</v>
          </cell>
          <cell r="DT343" t="str">
            <v>José Guadalupe López Hernández F-242353</v>
          </cell>
          <cell r="DU343">
            <v>0</v>
          </cell>
          <cell r="DV343" t="str">
            <v>Pablo Jose Do Faial Freitas</v>
          </cell>
          <cell r="DW343" t="str">
            <v>Arturo Alejandro Urcid Saldaña F-451027</v>
          </cell>
          <cell r="DX343" t="str">
            <v>José Guadalupe López Hernández F-242353</v>
          </cell>
          <cell r="DY343" t="str">
            <v>Pablo Jose Do Faial Freitas</v>
          </cell>
          <cell r="DZ343" t="str">
            <v>Arturo Alejandro Urcid Saldaña F-450733</v>
          </cell>
        </row>
        <row r="344">
          <cell r="A344">
            <v>40</v>
          </cell>
          <cell r="B344" t="str">
            <v>--</v>
          </cell>
          <cell r="C344" t="str">
            <v>--</v>
          </cell>
          <cell r="H344" t="str">
            <v>-</v>
          </cell>
          <cell r="S344" t="str">
            <v>-</v>
          </cell>
          <cell r="W344" t="str">
            <v>P</v>
          </cell>
          <cell r="X344">
            <v>0</v>
          </cell>
          <cell r="Y344" t="e">
            <v>#N/A</v>
          </cell>
          <cell r="Z344" t="e">
            <v>#N/A</v>
          </cell>
          <cell r="AB344" t="e">
            <v>#N/A</v>
          </cell>
          <cell r="AC344" t="e">
            <v>#N/A</v>
          </cell>
          <cell r="AD344" t="e">
            <v>#N/A</v>
          </cell>
          <cell r="AE344">
            <v>0</v>
          </cell>
          <cell r="AF344">
            <v>0</v>
          </cell>
          <cell r="AI344">
            <v>0</v>
          </cell>
          <cell r="AL344">
            <v>0</v>
          </cell>
          <cell r="AW344" t="e">
            <v>#N/A</v>
          </cell>
          <cell r="AX344" t="e">
            <v>#N/A</v>
          </cell>
          <cell r="AY344" t="e">
            <v>#N/A</v>
          </cell>
          <cell r="AZ344" t="e">
            <v>#N/A</v>
          </cell>
          <cell r="BF344" t="str">
            <v>----</v>
          </cell>
          <cell r="BL344" t="str">
            <v>----</v>
          </cell>
          <cell r="BR344" t="str">
            <v>----</v>
          </cell>
          <cell r="BX344" t="str">
            <v>----</v>
          </cell>
          <cell r="BY344" t="e">
            <v>#N/A</v>
          </cell>
          <cell r="BZ344" t="e">
            <v>#N/A</v>
          </cell>
          <cell r="CA344" t="e">
            <v>#N/A</v>
          </cell>
          <cell r="CB344" t="e">
            <v>#N/A</v>
          </cell>
          <cell r="CC344" t="e">
            <v>#N/A</v>
          </cell>
          <cell r="CD344" t="e">
            <v>#N/A</v>
          </cell>
          <cell r="CE344" t="e">
            <v>#N/A</v>
          </cell>
          <cell r="CF344" t="e">
            <v>#N/A</v>
          </cell>
          <cell r="CG344" t="e">
            <v>#N/A</v>
          </cell>
          <cell r="CH344" t="e">
            <v>#N/A</v>
          </cell>
          <cell r="CI344" t="e">
            <v>#N/A</v>
          </cell>
          <cell r="CJ344" t="e">
            <v>#N/A</v>
          </cell>
          <cell r="CK344" t="e">
            <v>#N/A</v>
          </cell>
          <cell r="CL344" t="e">
            <v>#N/A</v>
          </cell>
          <cell r="CM344" t="e">
            <v>#N/A</v>
          </cell>
          <cell r="CN344" t="e">
            <v>#N/A</v>
          </cell>
          <cell r="CO344" t="e">
            <v>#N/A</v>
          </cell>
          <cell r="CP344" t="e">
            <v>#N/A</v>
          </cell>
          <cell r="CQ344" t="e">
            <v>#N/A</v>
          </cell>
          <cell r="CR344" t="e">
            <v>#N/A</v>
          </cell>
          <cell r="CS344" t="e">
            <v>#N/A</v>
          </cell>
          <cell r="CT344" t="e">
            <v>#N/A</v>
          </cell>
          <cell r="CU344" t="e">
            <v>#N/A</v>
          </cell>
          <cell r="CV344" t="e">
            <v>#N/A</v>
          </cell>
          <cell r="DR344" t="str">
            <v>Pablo Jose Do Faial Freitas</v>
          </cell>
          <cell r="DS344" t="str">
            <v>Arturo Alejandro Urcid Saldaña F-450733</v>
          </cell>
          <cell r="DT344" t="str">
            <v>José Guadalupe López Hernández F-242353</v>
          </cell>
          <cell r="DU344">
            <v>0</v>
          </cell>
          <cell r="DV344" t="str">
            <v>Pablo Jose Do Faial Freitas</v>
          </cell>
          <cell r="DW344" t="str">
            <v>Arturo Alejandro Urcid Saldaña F-451028</v>
          </cell>
          <cell r="DX344" t="str">
            <v>José Guadalupe López Hernández F-242353</v>
          </cell>
          <cell r="DY344" t="str">
            <v>Pablo Jose Do Faial Freitas</v>
          </cell>
          <cell r="DZ344" t="str">
            <v>Arturo Alejandro Urcid Saldaña F-450733</v>
          </cell>
        </row>
        <row r="345">
          <cell r="A345">
            <v>41</v>
          </cell>
          <cell r="B345" t="str">
            <v>--</v>
          </cell>
          <cell r="C345" t="str">
            <v>--</v>
          </cell>
          <cell r="H345" t="str">
            <v>-</v>
          </cell>
          <cell r="S345" t="str">
            <v>-</v>
          </cell>
          <cell r="W345" t="str">
            <v>P</v>
          </cell>
          <cell r="X345">
            <v>0</v>
          </cell>
          <cell r="Y345" t="e">
            <v>#N/A</v>
          </cell>
          <cell r="Z345" t="e">
            <v>#N/A</v>
          </cell>
          <cell r="AB345" t="e">
            <v>#N/A</v>
          </cell>
          <cell r="AC345" t="e">
            <v>#N/A</v>
          </cell>
          <cell r="AD345" t="e">
            <v>#N/A</v>
          </cell>
          <cell r="AE345">
            <v>0</v>
          </cell>
          <cell r="AF345">
            <v>0</v>
          </cell>
          <cell r="AI345">
            <v>0</v>
          </cell>
          <cell r="AL345">
            <v>0</v>
          </cell>
          <cell r="AW345" t="e">
            <v>#N/A</v>
          </cell>
          <cell r="AX345" t="e">
            <v>#N/A</v>
          </cell>
          <cell r="AY345" t="e">
            <v>#N/A</v>
          </cell>
          <cell r="AZ345" t="e">
            <v>#N/A</v>
          </cell>
          <cell r="BF345" t="str">
            <v>----</v>
          </cell>
          <cell r="BL345" t="str">
            <v>----</v>
          </cell>
          <cell r="BR345" t="str">
            <v>----</v>
          </cell>
          <cell r="BX345" t="str">
            <v>----</v>
          </cell>
          <cell r="BY345" t="e">
            <v>#N/A</v>
          </cell>
          <cell r="BZ345" t="e">
            <v>#N/A</v>
          </cell>
          <cell r="CA345" t="e">
            <v>#N/A</v>
          </cell>
          <cell r="CB345" t="e">
            <v>#N/A</v>
          </cell>
          <cell r="CC345" t="e">
            <v>#N/A</v>
          </cell>
          <cell r="CD345" t="e">
            <v>#N/A</v>
          </cell>
          <cell r="CE345" t="e">
            <v>#N/A</v>
          </cell>
          <cell r="CF345" t="e">
            <v>#N/A</v>
          </cell>
          <cell r="CG345" t="e">
            <v>#N/A</v>
          </cell>
          <cell r="CH345" t="e">
            <v>#N/A</v>
          </cell>
          <cell r="CI345" t="e">
            <v>#N/A</v>
          </cell>
          <cell r="CJ345" t="e">
            <v>#N/A</v>
          </cell>
          <cell r="CK345" t="e">
            <v>#N/A</v>
          </cell>
          <cell r="CL345" t="e">
            <v>#N/A</v>
          </cell>
          <cell r="CM345" t="e">
            <v>#N/A</v>
          </cell>
          <cell r="CN345" t="e">
            <v>#N/A</v>
          </cell>
          <cell r="CO345" t="e">
            <v>#N/A</v>
          </cell>
          <cell r="CP345" t="e">
            <v>#N/A</v>
          </cell>
          <cell r="CQ345" t="e">
            <v>#N/A</v>
          </cell>
          <cell r="CR345" t="e">
            <v>#N/A</v>
          </cell>
          <cell r="CS345" t="e">
            <v>#N/A</v>
          </cell>
          <cell r="CT345" t="e">
            <v>#N/A</v>
          </cell>
          <cell r="CU345" t="e">
            <v>#N/A</v>
          </cell>
          <cell r="CV345" t="e">
            <v>#N/A</v>
          </cell>
          <cell r="DR345" t="str">
            <v>Pablo Jose Do Faial Freitas</v>
          </cell>
          <cell r="DS345" t="str">
            <v>Arturo Alejandro Urcid Saldaña F-450733</v>
          </cell>
          <cell r="DT345" t="str">
            <v>José Guadalupe López Hernández F-242353</v>
          </cell>
          <cell r="DU345">
            <v>0</v>
          </cell>
          <cell r="DV345" t="str">
            <v>Pablo Jose Do Faial Freitas</v>
          </cell>
          <cell r="DW345" t="str">
            <v>Arturo Alejandro Urcid Saldaña F-451029</v>
          </cell>
          <cell r="DX345" t="str">
            <v>José Guadalupe López Hernández F-242353</v>
          </cell>
          <cell r="DY345" t="str">
            <v>Pablo Jose Do Faial Freitas</v>
          </cell>
          <cell r="DZ345" t="str">
            <v>Arturo Alejandro Urcid Saldaña F-450733</v>
          </cell>
        </row>
        <row r="346">
          <cell r="A346">
            <v>42</v>
          </cell>
          <cell r="B346" t="str">
            <v>--</v>
          </cell>
          <cell r="C346" t="str">
            <v>--</v>
          </cell>
          <cell r="H346" t="str">
            <v>-</v>
          </cell>
          <cell r="S346" t="str">
            <v>-</v>
          </cell>
          <cell r="W346" t="str">
            <v>P</v>
          </cell>
          <cell r="X346">
            <v>0</v>
          </cell>
          <cell r="Y346" t="e">
            <v>#N/A</v>
          </cell>
          <cell r="Z346" t="e">
            <v>#N/A</v>
          </cell>
          <cell r="AB346" t="e">
            <v>#N/A</v>
          </cell>
          <cell r="AC346" t="e">
            <v>#N/A</v>
          </cell>
          <cell r="AD346" t="e">
            <v>#N/A</v>
          </cell>
          <cell r="AE346">
            <v>0</v>
          </cell>
          <cell r="AF346">
            <v>0</v>
          </cell>
          <cell r="AI346">
            <v>0</v>
          </cell>
          <cell r="AL346">
            <v>0</v>
          </cell>
          <cell r="AW346" t="e">
            <v>#N/A</v>
          </cell>
          <cell r="AX346" t="e">
            <v>#N/A</v>
          </cell>
          <cell r="AY346" t="e">
            <v>#N/A</v>
          </cell>
          <cell r="AZ346" t="e">
            <v>#N/A</v>
          </cell>
          <cell r="BF346" t="str">
            <v>----</v>
          </cell>
          <cell r="BL346" t="str">
            <v>----</v>
          </cell>
          <cell r="BR346" t="str">
            <v>----</v>
          </cell>
          <cell r="BX346" t="str">
            <v>----</v>
          </cell>
          <cell r="BY346" t="e">
            <v>#N/A</v>
          </cell>
          <cell r="BZ346" t="e">
            <v>#N/A</v>
          </cell>
          <cell r="CA346" t="e">
            <v>#N/A</v>
          </cell>
          <cell r="CB346" t="e">
            <v>#N/A</v>
          </cell>
          <cell r="CC346" t="e">
            <v>#N/A</v>
          </cell>
          <cell r="CD346" t="e">
            <v>#N/A</v>
          </cell>
          <cell r="CE346" t="e">
            <v>#N/A</v>
          </cell>
          <cell r="CF346" t="e">
            <v>#N/A</v>
          </cell>
          <cell r="CG346" t="e">
            <v>#N/A</v>
          </cell>
          <cell r="CH346" t="e">
            <v>#N/A</v>
          </cell>
          <cell r="CI346" t="e">
            <v>#N/A</v>
          </cell>
          <cell r="CJ346" t="e">
            <v>#N/A</v>
          </cell>
          <cell r="CK346" t="e">
            <v>#N/A</v>
          </cell>
          <cell r="CL346" t="e">
            <v>#N/A</v>
          </cell>
          <cell r="CM346" t="e">
            <v>#N/A</v>
          </cell>
          <cell r="CN346" t="e">
            <v>#N/A</v>
          </cell>
          <cell r="CO346" t="e">
            <v>#N/A</v>
          </cell>
          <cell r="CP346" t="e">
            <v>#N/A</v>
          </cell>
          <cell r="CQ346" t="e">
            <v>#N/A</v>
          </cell>
          <cell r="CR346" t="e">
            <v>#N/A</v>
          </cell>
          <cell r="CS346" t="e">
            <v>#N/A</v>
          </cell>
          <cell r="CT346" t="e">
            <v>#N/A</v>
          </cell>
          <cell r="CU346" t="e">
            <v>#N/A</v>
          </cell>
          <cell r="CV346" t="e">
            <v>#N/A</v>
          </cell>
          <cell r="DR346" t="str">
            <v>Pablo Jose Do Faial Freitas</v>
          </cell>
          <cell r="DS346" t="str">
            <v>Arturo Alejandro Urcid Saldaña F-450733</v>
          </cell>
          <cell r="DT346" t="str">
            <v>José Guadalupe López Hernández F-242353</v>
          </cell>
          <cell r="DU346">
            <v>0</v>
          </cell>
          <cell r="DV346" t="str">
            <v>Pablo Jose Do Faial Freitas</v>
          </cell>
          <cell r="DW346" t="str">
            <v>Arturo Alejandro Urcid Saldaña F-451030</v>
          </cell>
          <cell r="DX346" t="str">
            <v>José Guadalupe López Hernández F-242353</v>
          </cell>
          <cell r="DY346" t="str">
            <v>Pablo Jose Do Faial Freitas</v>
          </cell>
          <cell r="DZ346" t="str">
            <v>Arturo Alejandro Urcid Saldaña F-450733</v>
          </cell>
        </row>
        <row r="347">
          <cell r="A347">
            <v>34</v>
          </cell>
          <cell r="B347" t="str">
            <v>--</v>
          </cell>
          <cell r="C347" t="str">
            <v>--</v>
          </cell>
          <cell r="H347" t="str">
            <v>-</v>
          </cell>
          <cell r="S347" t="str">
            <v>-</v>
          </cell>
          <cell r="W347" t="str">
            <v>P</v>
          </cell>
          <cell r="X347">
            <v>0</v>
          </cell>
          <cell r="Y347" t="e">
            <v>#N/A</v>
          </cell>
          <cell r="Z347" t="e">
            <v>#N/A</v>
          </cell>
          <cell r="AB347" t="e">
            <v>#N/A</v>
          </cell>
          <cell r="AC347" t="e">
            <v>#N/A</v>
          </cell>
          <cell r="AD347" t="e">
            <v>#N/A</v>
          </cell>
          <cell r="AE347">
            <v>0</v>
          </cell>
          <cell r="AF347">
            <v>0</v>
          </cell>
          <cell r="AI347">
            <v>0</v>
          </cell>
          <cell r="AL347">
            <v>0</v>
          </cell>
          <cell r="AW347" t="e">
            <v>#N/A</v>
          </cell>
          <cell r="AX347" t="e">
            <v>#N/A</v>
          </cell>
          <cell r="AY347" t="e">
            <v>#N/A</v>
          </cell>
          <cell r="AZ347" t="e">
            <v>#N/A</v>
          </cell>
          <cell r="BF347" t="str">
            <v>----</v>
          </cell>
          <cell r="BL347" t="str">
            <v>----</v>
          </cell>
          <cell r="BR347" t="str">
            <v>----</v>
          </cell>
          <cell r="BX347" t="str">
            <v>----</v>
          </cell>
          <cell r="BY347" t="e">
            <v>#N/A</v>
          </cell>
          <cell r="BZ347" t="e">
            <v>#N/A</v>
          </cell>
          <cell r="CA347" t="e">
            <v>#N/A</v>
          </cell>
          <cell r="CB347" t="e">
            <v>#N/A</v>
          </cell>
          <cell r="CC347" t="e">
            <v>#N/A</v>
          </cell>
          <cell r="CD347" t="e">
            <v>#N/A</v>
          </cell>
          <cell r="CE347" t="e">
            <v>#N/A</v>
          </cell>
          <cell r="CF347" t="e">
            <v>#N/A</v>
          </cell>
          <cell r="CG347" t="e">
            <v>#N/A</v>
          </cell>
          <cell r="CH347" t="e">
            <v>#N/A</v>
          </cell>
          <cell r="CI347" t="e">
            <v>#N/A</v>
          </cell>
          <cell r="CJ347" t="e">
            <v>#N/A</v>
          </cell>
          <cell r="CK347" t="e">
            <v>#N/A</v>
          </cell>
          <cell r="CL347" t="e">
            <v>#N/A</v>
          </cell>
          <cell r="CM347" t="e">
            <v>#N/A</v>
          </cell>
          <cell r="CN347" t="e">
            <v>#N/A</v>
          </cell>
          <cell r="CO347" t="e">
            <v>#N/A</v>
          </cell>
          <cell r="CP347" t="e">
            <v>#N/A</v>
          </cell>
          <cell r="CQ347" t="e">
            <v>#N/A</v>
          </cell>
          <cell r="CR347" t="e">
            <v>#N/A</v>
          </cell>
          <cell r="CS347" t="e">
            <v>#N/A</v>
          </cell>
          <cell r="CT347" t="e">
            <v>#N/A</v>
          </cell>
          <cell r="CU347" t="e">
            <v>#N/A</v>
          </cell>
          <cell r="CV347" t="e">
            <v>#N/A</v>
          </cell>
          <cell r="DR347" t="str">
            <v>Pablo Jose Do Faial Freitas</v>
          </cell>
          <cell r="DS347" t="str">
            <v>Arturo Alejandro Urcid Saldaña F-450733</v>
          </cell>
          <cell r="DT347" t="str">
            <v>José Guadalupe López Hernández F-242353</v>
          </cell>
          <cell r="DU347">
            <v>0</v>
          </cell>
          <cell r="DV347" t="str">
            <v>Pablo Jose Do Faial Freitas</v>
          </cell>
          <cell r="DW347" t="str">
            <v>Arturo Alejandro Urcid Saldaña F-451031</v>
          </cell>
          <cell r="DX347" t="str">
            <v>José Guadalupe López Hernández F-242353</v>
          </cell>
          <cell r="DY347" t="str">
            <v>Pablo Jose Do Faial Freitas</v>
          </cell>
          <cell r="DZ347" t="str">
            <v>Arturo Alejandro Urcid Saldaña F-450733</v>
          </cell>
        </row>
        <row r="348">
          <cell r="A348">
            <v>35</v>
          </cell>
          <cell r="B348" t="str">
            <v>--</v>
          </cell>
          <cell r="C348" t="str">
            <v>--</v>
          </cell>
          <cell r="H348" t="str">
            <v>-</v>
          </cell>
          <cell r="S348" t="str">
            <v>-</v>
          </cell>
          <cell r="W348" t="str">
            <v>P</v>
          </cell>
          <cell r="X348">
            <v>0</v>
          </cell>
          <cell r="Y348" t="e">
            <v>#N/A</v>
          </cell>
          <cell r="Z348" t="e">
            <v>#N/A</v>
          </cell>
          <cell r="AB348" t="e">
            <v>#N/A</v>
          </cell>
          <cell r="AC348" t="e">
            <v>#N/A</v>
          </cell>
          <cell r="AD348" t="e">
            <v>#N/A</v>
          </cell>
          <cell r="AE348">
            <v>0</v>
          </cell>
          <cell r="AF348">
            <v>0</v>
          </cell>
          <cell r="AI348">
            <v>0</v>
          </cell>
          <cell r="AL348">
            <v>0</v>
          </cell>
          <cell r="AW348" t="e">
            <v>#N/A</v>
          </cell>
          <cell r="AX348" t="e">
            <v>#N/A</v>
          </cell>
          <cell r="AY348" t="e">
            <v>#N/A</v>
          </cell>
          <cell r="AZ348" t="e">
            <v>#N/A</v>
          </cell>
          <cell r="BF348" t="str">
            <v>----</v>
          </cell>
          <cell r="BL348" t="str">
            <v>----</v>
          </cell>
          <cell r="BR348" t="str">
            <v>----</v>
          </cell>
          <cell r="BX348" t="str">
            <v>----</v>
          </cell>
          <cell r="BY348" t="e">
            <v>#N/A</v>
          </cell>
          <cell r="BZ348" t="e">
            <v>#N/A</v>
          </cell>
          <cell r="CA348" t="e">
            <v>#N/A</v>
          </cell>
          <cell r="CB348" t="e">
            <v>#N/A</v>
          </cell>
          <cell r="CC348" t="e">
            <v>#N/A</v>
          </cell>
          <cell r="CD348" t="e">
            <v>#N/A</v>
          </cell>
          <cell r="CE348" t="e">
            <v>#N/A</v>
          </cell>
          <cell r="CF348" t="e">
            <v>#N/A</v>
          </cell>
          <cell r="CG348" t="e">
            <v>#N/A</v>
          </cell>
          <cell r="CH348" t="e">
            <v>#N/A</v>
          </cell>
          <cell r="CI348" t="e">
            <v>#N/A</v>
          </cell>
          <cell r="CJ348" t="e">
            <v>#N/A</v>
          </cell>
          <cell r="CK348" t="e">
            <v>#N/A</v>
          </cell>
          <cell r="CL348" t="e">
            <v>#N/A</v>
          </cell>
          <cell r="CM348" t="e">
            <v>#N/A</v>
          </cell>
          <cell r="CN348" t="e">
            <v>#N/A</v>
          </cell>
          <cell r="CO348" t="e">
            <v>#N/A</v>
          </cell>
          <cell r="CP348" t="e">
            <v>#N/A</v>
          </cell>
          <cell r="CQ348" t="e">
            <v>#N/A</v>
          </cell>
          <cell r="CR348" t="e">
            <v>#N/A</v>
          </cell>
          <cell r="CS348" t="e">
            <v>#N/A</v>
          </cell>
          <cell r="CT348" t="e">
            <v>#N/A</v>
          </cell>
          <cell r="CU348" t="e">
            <v>#N/A</v>
          </cell>
          <cell r="CV348" t="e">
            <v>#N/A</v>
          </cell>
          <cell r="DR348" t="str">
            <v>Pablo Jose Do Faial Freitas</v>
          </cell>
          <cell r="DS348" t="str">
            <v>Arturo Alejandro Urcid Saldaña F-450733</v>
          </cell>
          <cell r="DT348" t="str">
            <v>José Guadalupe López Hernández F-242353</v>
          </cell>
          <cell r="DU348">
            <v>0</v>
          </cell>
          <cell r="DV348" t="str">
            <v>Pablo Jose Do Faial Freitas</v>
          </cell>
          <cell r="DW348" t="str">
            <v>Arturo Alejandro Urcid Saldaña F-451032</v>
          </cell>
          <cell r="DX348" t="str">
            <v>José Guadalupe López Hernández F-242353</v>
          </cell>
          <cell r="DY348" t="str">
            <v>Pablo Jose Do Faial Freitas</v>
          </cell>
          <cell r="DZ348" t="str">
            <v>Arturo Alejandro Urcid Saldaña F-450733</v>
          </cell>
        </row>
        <row r="349">
          <cell r="A349">
            <v>36</v>
          </cell>
          <cell r="B349" t="str">
            <v>--</v>
          </cell>
          <cell r="C349" t="str">
            <v>--</v>
          </cell>
          <cell r="H349" t="str">
            <v>-</v>
          </cell>
          <cell r="S349" t="str">
            <v>-</v>
          </cell>
          <cell r="W349" t="str">
            <v>P</v>
          </cell>
          <cell r="X349">
            <v>0</v>
          </cell>
          <cell r="Y349" t="e">
            <v>#N/A</v>
          </cell>
          <cell r="Z349" t="e">
            <v>#N/A</v>
          </cell>
          <cell r="AB349" t="e">
            <v>#N/A</v>
          </cell>
          <cell r="AC349" t="e">
            <v>#N/A</v>
          </cell>
          <cell r="AD349" t="e">
            <v>#N/A</v>
          </cell>
          <cell r="AE349">
            <v>0</v>
          </cell>
          <cell r="AF349">
            <v>0</v>
          </cell>
          <cell r="AI349">
            <v>0</v>
          </cell>
          <cell r="AL349">
            <v>0</v>
          </cell>
          <cell r="AW349" t="e">
            <v>#N/A</v>
          </cell>
          <cell r="AX349" t="e">
            <v>#N/A</v>
          </cell>
          <cell r="AY349" t="e">
            <v>#N/A</v>
          </cell>
          <cell r="AZ349" t="e">
            <v>#N/A</v>
          </cell>
          <cell r="BF349" t="str">
            <v>----</v>
          </cell>
          <cell r="BL349" t="str">
            <v>----</v>
          </cell>
          <cell r="BR349" t="str">
            <v>----</v>
          </cell>
          <cell r="BX349" t="str">
            <v>----</v>
          </cell>
          <cell r="BY349" t="e">
            <v>#N/A</v>
          </cell>
          <cell r="BZ349" t="e">
            <v>#N/A</v>
          </cell>
          <cell r="CA349" t="e">
            <v>#N/A</v>
          </cell>
          <cell r="CB349" t="e">
            <v>#N/A</v>
          </cell>
          <cell r="CC349" t="e">
            <v>#N/A</v>
          </cell>
          <cell r="CD349" t="e">
            <v>#N/A</v>
          </cell>
          <cell r="CE349" t="e">
            <v>#N/A</v>
          </cell>
          <cell r="CF349" t="e">
            <v>#N/A</v>
          </cell>
          <cell r="CG349" t="e">
            <v>#N/A</v>
          </cell>
          <cell r="CH349" t="e">
            <v>#N/A</v>
          </cell>
          <cell r="CI349" t="e">
            <v>#N/A</v>
          </cell>
          <cell r="CJ349" t="e">
            <v>#N/A</v>
          </cell>
          <cell r="CK349" t="e">
            <v>#N/A</v>
          </cell>
          <cell r="CL349" t="e">
            <v>#N/A</v>
          </cell>
          <cell r="CM349" t="e">
            <v>#N/A</v>
          </cell>
          <cell r="CN349" t="e">
            <v>#N/A</v>
          </cell>
          <cell r="CO349" t="e">
            <v>#N/A</v>
          </cell>
          <cell r="CP349" t="e">
            <v>#N/A</v>
          </cell>
          <cell r="CQ349" t="e">
            <v>#N/A</v>
          </cell>
          <cell r="CR349" t="e">
            <v>#N/A</v>
          </cell>
          <cell r="CS349" t="e">
            <v>#N/A</v>
          </cell>
          <cell r="CT349" t="e">
            <v>#N/A</v>
          </cell>
          <cell r="CU349" t="e">
            <v>#N/A</v>
          </cell>
          <cell r="CV349" t="e">
            <v>#N/A</v>
          </cell>
          <cell r="DR349" t="str">
            <v>Pablo Jose Do Faial Freitas</v>
          </cell>
          <cell r="DS349" t="str">
            <v>Arturo Alejandro Urcid Saldaña F-450733</v>
          </cell>
          <cell r="DT349" t="str">
            <v>José Guadalupe López Hernández F-242353</v>
          </cell>
          <cell r="DU349">
            <v>0</v>
          </cell>
          <cell r="DV349" t="str">
            <v>Pablo Jose Do Faial Freitas</v>
          </cell>
          <cell r="DW349" t="str">
            <v>Arturo Alejandro Urcid Saldaña F-451033</v>
          </cell>
          <cell r="DX349" t="str">
            <v>José Guadalupe López Hernández F-242353</v>
          </cell>
          <cell r="DY349" t="str">
            <v>Pablo Jose Do Faial Freitas</v>
          </cell>
          <cell r="DZ349" t="str">
            <v>Arturo Alejandro Urcid Saldaña F-450733</v>
          </cell>
        </row>
        <row r="350">
          <cell r="A350">
            <v>37</v>
          </cell>
          <cell r="B350" t="str">
            <v>--</v>
          </cell>
          <cell r="C350" t="str">
            <v>--</v>
          </cell>
          <cell r="H350" t="str">
            <v>-</v>
          </cell>
          <cell r="S350" t="str">
            <v>-</v>
          </cell>
          <cell r="W350" t="str">
            <v>P</v>
          </cell>
          <cell r="X350">
            <v>0</v>
          </cell>
          <cell r="Y350" t="e">
            <v>#N/A</v>
          </cell>
          <cell r="Z350" t="e">
            <v>#N/A</v>
          </cell>
          <cell r="AB350" t="e">
            <v>#N/A</v>
          </cell>
          <cell r="AC350" t="e">
            <v>#N/A</v>
          </cell>
          <cell r="AD350" t="e">
            <v>#N/A</v>
          </cell>
          <cell r="AE350">
            <v>0</v>
          </cell>
          <cell r="AF350">
            <v>0</v>
          </cell>
          <cell r="AI350">
            <v>0</v>
          </cell>
          <cell r="AL350">
            <v>0</v>
          </cell>
          <cell r="AW350" t="e">
            <v>#N/A</v>
          </cell>
          <cell r="AX350" t="e">
            <v>#N/A</v>
          </cell>
          <cell r="AY350" t="e">
            <v>#N/A</v>
          </cell>
          <cell r="AZ350" t="e">
            <v>#N/A</v>
          </cell>
          <cell r="BF350" t="str">
            <v>----</v>
          </cell>
          <cell r="BL350" t="str">
            <v>----</v>
          </cell>
          <cell r="BR350" t="str">
            <v>----</v>
          </cell>
          <cell r="BX350" t="str">
            <v>----</v>
          </cell>
          <cell r="BY350" t="e">
            <v>#N/A</v>
          </cell>
          <cell r="BZ350" t="e">
            <v>#N/A</v>
          </cell>
          <cell r="CA350" t="e">
            <v>#N/A</v>
          </cell>
          <cell r="CB350" t="e">
            <v>#N/A</v>
          </cell>
          <cell r="CC350" t="e">
            <v>#N/A</v>
          </cell>
          <cell r="CD350" t="e">
            <v>#N/A</v>
          </cell>
          <cell r="CE350" t="e">
            <v>#N/A</v>
          </cell>
          <cell r="CF350" t="e">
            <v>#N/A</v>
          </cell>
          <cell r="CG350" t="e">
            <v>#N/A</v>
          </cell>
          <cell r="CH350" t="e">
            <v>#N/A</v>
          </cell>
          <cell r="CI350" t="e">
            <v>#N/A</v>
          </cell>
          <cell r="CJ350" t="e">
            <v>#N/A</v>
          </cell>
          <cell r="CK350" t="e">
            <v>#N/A</v>
          </cell>
          <cell r="CL350" t="e">
            <v>#N/A</v>
          </cell>
          <cell r="CM350" t="e">
            <v>#N/A</v>
          </cell>
          <cell r="CN350" t="e">
            <v>#N/A</v>
          </cell>
          <cell r="CO350" t="e">
            <v>#N/A</v>
          </cell>
          <cell r="CP350" t="e">
            <v>#N/A</v>
          </cell>
          <cell r="CQ350" t="e">
            <v>#N/A</v>
          </cell>
          <cell r="CR350" t="e">
            <v>#N/A</v>
          </cell>
          <cell r="CS350" t="e">
            <v>#N/A</v>
          </cell>
          <cell r="CT350" t="e">
            <v>#N/A</v>
          </cell>
          <cell r="CU350" t="e">
            <v>#N/A</v>
          </cell>
          <cell r="CV350" t="e">
            <v>#N/A</v>
          </cell>
          <cell r="DR350" t="str">
            <v>Pablo Jose Do Faial Freitas</v>
          </cell>
          <cell r="DS350" t="str">
            <v>Arturo Alejandro Urcid Saldaña F-450733</v>
          </cell>
          <cell r="DT350" t="str">
            <v>José Guadalupe López Hernández F-242353</v>
          </cell>
          <cell r="DU350">
            <v>0</v>
          </cell>
          <cell r="DV350" t="str">
            <v>Pablo Jose Do Faial Freitas</v>
          </cell>
          <cell r="DW350" t="str">
            <v>Arturo Alejandro Urcid Saldaña F-451034</v>
          </cell>
          <cell r="DX350" t="str">
            <v>José Guadalupe López Hernández F-242353</v>
          </cell>
          <cell r="DY350" t="str">
            <v>Pablo Jose Do Faial Freitas</v>
          </cell>
          <cell r="DZ350" t="str">
            <v>Arturo Alejandro Urcid Saldaña F-450733</v>
          </cell>
        </row>
        <row r="351">
          <cell r="A351">
            <v>38</v>
          </cell>
          <cell r="B351" t="str">
            <v>--</v>
          </cell>
          <cell r="C351" t="str">
            <v>--</v>
          </cell>
          <cell r="H351" t="str">
            <v>-</v>
          </cell>
          <cell r="S351" t="str">
            <v>-</v>
          </cell>
          <cell r="W351" t="str">
            <v>P</v>
          </cell>
          <cell r="X351">
            <v>0</v>
          </cell>
          <cell r="Y351" t="e">
            <v>#N/A</v>
          </cell>
          <cell r="Z351" t="e">
            <v>#N/A</v>
          </cell>
          <cell r="AB351" t="e">
            <v>#N/A</v>
          </cell>
          <cell r="AC351" t="e">
            <v>#N/A</v>
          </cell>
          <cell r="AD351" t="e">
            <v>#N/A</v>
          </cell>
          <cell r="AE351">
            <v>0</v>
          </cell>
          <cell r="AF351">
            <v>0</v>
          </cell>
          <cell r="AI351">
            <v>0</v>
          </cell>
          <cell r="AL351">
            <v>0</v>
          </cell>
          <cell r="AW351" t="e">
            <v>#N/A</v>
          </cell>
          <cell r="AX351" t="e">
            <v>#N/A</v>
          </cell>
          <cell r="AY351" t="e">
            <v>#N/A</v>
          </cell>
          <cell r="AZ351" t="e">
            <v>#N/A</v>
          </cell>
          <cell r="BF351" t="str">
            <v>----</v>
          </cell>
          <cell r="BL351" t="str">
            <v>----</v>
          </cell>
          <cell r="BR351" t="str">
            <v>----</v>
          </cell>
          <cell r="BX351" t="str">
            <v>----</v>
          </cell>
          <cell r="BY351" t="e">
            <v>#N/A</v>
          </cell>
          <cell r="BZ351" t="e">
            <v>#N/A</v>
          </cell>
          <cell r="CA351" t="e">
            <v>#N/A</v>
          </cell>
          <cell r="CB351" t="e">
            <v>#N/A</v>
          </cell>
          <cell r="CC351" t="e">
            <v>#N/A</v>
          </cell>
          <cell r="CD351" t="e">
            <v>#N/A</v>
          </cell>
          <cell r="CE351" t="e">
            <v>#N/A</v>
          </cell>
          <cell r="CF351" t="e">
            <v>#N/A</v>
          </cell>
          <cell r="CG351" t="e">
            <v>#N/A</v>
          </cell>
          <cell r="CH351" t="e">
            <v>#N/A</v>
          </cell>
          <cell r="CI351" t="e">
            <v>#N/A</v>
          </cell>
          <cell r="CJ351" t="e">
            <v>#N/A</v>
          </cell>
          <cell r="CK351" t="e">
            <v>#N/A</v>
          </cell>
          <cell r="CL351" t="e">
            <v>#N/A</v>
          </cell>
          <cell r="CM351" t="e">
            <v>#N/A</v>
          </cell>
          <cell r="CN351" t="e">
            <v>#N/A</v>
          </cell>
          <cell r="CO351" t="e">
            <v>#N/A</v>
          </cell>
          <cell r="CP351" t="e">
            <v>#N/A</v>
          </cell>
          <cell r="CQ351" t="e">
            <v>#N/A</v>
          </cell>
          <cell r="CR351" t="e">
            <v>#N/A</v>
          </cell>
          <cell r="CS351" t="e">
            <v>#N/A</v>
          </cell>
          <cell r="CT351" t="e">
            <v>#N/A</v>
          </cell>
          <cell r="CU351" t="e">
            <v>#N/A</v>
          </cell>
          <cell r="CV351" t="e">
            <v>#N/A</v>
          </cell>
          <cell r="DR351" t="str">
            <v>Pablo Jose Do Faial Freitas</v>
          </cell>
          <cell r="DS351" t="str">
            <v>Arturo Alejandro Urcid Saldaña F-450733</v>
          </cell>
          <cell r="DT351" t="str">
            <v>José Guadalupe López Hernández F-242353</v>
          </cell>
          <cell r="DU351">
            <v>0</v>
          </cell>
          <cell r="DV351" t="str">
            <v>Pablo Jose Do Faial Freitas</v>
          </cell>
          <cell r="DW351" t="str">
            <v>Arturo Alejandro Urcid Saldaña F-451035</v>
          </cell>
          <cell r="DX351" t="str">
            <v>José Guadalupe López Hernández F-242353</v>
          </cell>
          <cell r="DY351" t="str">
            <v>Pablo Jose Do Faial Freitas</v>
          </cell>
          <cell r="DZ351" t="str">
            <v>Arturo Alejandro Urcid Saldaña F-450733</v>
          </cell>
        </row>
        <row r="352">
          <cell r="A352">
            <v>39</v>
          </cell>
          <cell r="B352" t="str">
            <v>--</v>
          </cell>
          <cell r="C352" t="str">
            <v>--</v>
          </cell>
          <cell r="H352" t="str">
            <v>-</v>
          </cell>
          <cell r="S352" t="str">
            <v>-</v>
          </cell>
          <cell r="W352" t="str">
            <v>P</v>
          </cell>
          <cell r="X352">
            <v>0</v>
          </cell>
          <cell r="Y352" t="e">
            <v>#N/A</v>
          </cell>
          <cell r="Z352" t="e">
            <v>#N/A</v>
          </cell>
          <cell r="AB352" t="e">
            <v>#N/A</v>
          </cell>
          <cell r="AC352" t="e">
            <v>#N/A</v>
          </cell>
          <cell r="AD352" t="e">
            <v>#N/A</v>
          </cell>
          <cell r="AE352">
            <v>0</v>
          </cell>
          <cell r="AF352">
            <v>0</v>
          </cell>
          <cell r="AI352">
            <v>0</v>
          </cell>
          <cell r="AL352">
            <v>0</v>
          </cell>
          <cell r="AW352" t="e">
            <v>#N/A</v>
          </cell>
          <cell r="AX352" t="e">
            <v>#N/A</v>
          </cell>
          <cell r="AY352" t="e">
            <v>#N/A</v>
          </cell>
          <cell r="AZ352" t="e">
            <v>#N/A</v>
          </cell>
          <cell r="BF352" t="str">
            <v>----</v>
          </cell>
          <cell r="BL352" t="str">
            <v>----</v>
          </cell>
          <cell r="BR352" t="str">
            <v>----</v>
          </cell>
          <cell r="BX352" t="str">
            <v>----</v>
          </cell>
          <cell r="BY352" t="e">
            <v>#N/A</v>
          </cell>
          <cell r="BZ352" t="e">
            <v>#N/A</v>
          </cell>
          <cell r="CA352" t="e">
            <v>#N/A</v>
          </cell>
          <cell r="CB352" t="e">
            <v>#N/A</v>
          </cell>
          <cell r="CC352" t="e">
            <v>#N/A</v>
          </cell>
          <cell r="CD352" t="e">
            <v>#N/A</v>
          </cell>
          <cell r="CE352" t="e">
            <v>#N/A</v>
          </cell>
          <cell r="CF352" t="e">
            <v>#N/A</v>
          </cell>
          <cell r="CG352" t="e">
            <v>#N/A</v>
          </cell>
          <cell r="CH352" t="e">
            <v>#N/A</v>
          </cell>
          <cell r="CI352" t="e">
            <v>#N/A</v>
          </cell>
          <cell r="CJ352" t="e">
            <v>#N/A</v>
          </cell>
          <cell r="CK352" t="e">
            <v>#N/A</v>
          </cell>
          <cell r="CL352" t="e">
            <v>#N/A</v>
          </cell>
          <cell r="CM352" t="e">
            <v>#N/A</v>
          </cell>
          <cell r="CN352" t="e">
            <v>#N/A</v>
          </cell>
          <cell r="CO352" t="e">
            <v>#N/A</v>
          </cell>
          <cell r="CP352" t="e">
            <v>#N/A</v>
          </cell>
          <cell r="CQ352" t="e">
            <v>#N/A</v>
          </cell>
          <cell r="CR352" t="e">
            <v>#N/A</v>
          </cell>
          <cell r="CS352" t="e">
            <v>#N/A</v>
          </cell>
          <cell r="CT352" t="e">
            <v>#N/A</v>
          </cell>
          <cell r="CU352" t="e">
            <v>#N/A</v>
          </cell>
          <cell r="CV352" t="e">
            <v>#N/A</v>
          </cell>
          <cell r="DR352" t="str">
            <v>Pablo Jose Do Faial Freitas</v>
          </cell>
          <cell r="DS352" t="str">
            <v>Arturo Alejandro Urcid Saldaña F-450733</v>
          </cell>
          <cell r="DT352" t="str">
            <v>José Guadalupe López Hernández F-242353</v>
          </cell>
          <cell r="DU352">
            <v>0</v>
          </cell>
          <cell r="DV352" t="str">
            <v>Pablo Jose Do Faial Freitas</v>
          </cell>
          <cell r="DW352" t="str">
            <v>Arturo Alejandro Urcid Saldaña F-451036</v>
          </cell>
          <cell r="DX352" t="str">
            <v>José Guadalupe López Hernández F-242353</v>
          </cell>
          <cell r="DY352" t="str">
            <v>Pablo Jose Do Faial Freitas</v>
          </cell>
          <cell r="DZ352" t="str">
            <v>Arturo Alejandro Urcid Saldaña F-450733</v>
          </cell>
        </row>
        <row r="353">
          <cell r="A353">
            <v>40</v>
          </cell>
          <cell r="B353" t="str">
            <v>--</v>
          </cell>
          <cell r="C353" t="str">
            <v>--</v>
          </cell>
          <cell r="H353" t="str">
            <v>-</v>
          </cell>
          <cell r="S353" t="str">
            <v>-</v>
          </cell>
          <cell r="W353" t="str">
            <v>P</v>
          </cell>
          <cell r="X353">
            <v>0</v>
          </cell>
          <cell r="Y353" t="e">
            <v>#N/A</v>
          </cell>
          <cell r="Z353" t="e">
            <v>#N/A</v>
          </cell>
          <cell r="AB353" t="e">
            <v>#N/A</v>
          </cell>
          <cell r="AC353" t="e">
            <v>#N/A</v>
          </cell>
          <cell r="AD353" t="e">
            <v>#N/A</v>
          </cell>
          <cell r="AE353">
            <v>0</v>
          </cell>
          <cell r="AF353">
            <v>0</v>
          </cell>
          <cell r="AI353">
            <v>0</v>
          </cell>
          <cell r="AL353">
            <v>0</v>
          </cell>
          <cell r="AW353" t="e">
            <v>#N/A</v>
          </cell>
          <cell r="AX353" t="e">
            <v>#N/A</v>
          </cell>
          <cell r="AY353" t="e">
            <v>#N/A</v>
          </cell>
          <cell r="AZ353" t="e">
            <v>#N/A</v>
          </cell>
          <cell r="BF353" t="str">
            <v>----</v>
          </cell>
          <cell r="BL353" t="str">
            <v>----</v>
          </cell>
          <cell r="BR353" t="str">
            <v>----</v>
          </cell>
          <cell r="BX353" t="str">
            <v>----</v>
          </cell>
          <cell r="BY353" t="e">
            <v>#N/A</v>
          </cell>
          <cell r="BZ353" t="e">
            <v>#N/A</v>
          </cell>
          <cell r="CA353" t="e">
            <v>#N/A</v>
          </cell>
          <cell r="CB353" t="e">
            <v>#N/A</v>
          </cell>
          <cell r="CC353" t="e">
            <v>#N/A</v>
          </cell>
          <cell r="CD353" t="e">
            <v>#N/A</v>
          </cell>
          <cell r="CE353" t="e">
            <v>#N/A</v>
          </cell>
          <cell r="CF353" t="e">
            <v>#N/A</v>
          </cell>
          <cell r="CG353" t="e">
            <v>#N/A</v>
          </cell>
          <cell r="CH353" t="e">
            <v>#N/A</v>
          </cell>
          <cell r="CI353" t="e">
            <v>#N/A</v>
          </cell>
          <cell r="CJ353" t="e">
            <v>#N/A</v>
          </cell>
          <cell r="CK353" t="e">
            <v>#N/A</v>
          </cell>
          <cell r="CL353" t="e">
            <v>#N/A</v>
          </cell>
          <cell r="CM353" t="e">
            <v>#N/A</v>
          </cell>
          <cell r="CN353" t="e">
            <v>#N/A</v>
          </cell>
          <cell r="CO353" t="e">
            <v>#N/A</v>
          </cell>
          <cell r="CP353" t="e">
            <v>#N/A</v>
          </cell>
          <cell r="CQ353" t="e">
            <v>#N/A</v>
          </cell>
          <cell r="CR353" t="e">
            <v>#N/A</v>
          </cell>
          <cell r="CS353" t="e">
            <v>#N/A</v>
          </cell>
          <cell r="CT353" t="e">
            <v>#N/A</v>
          </cell>
          <cell r="CU353" t="e">
            <v>#N/A</v>
          </cell>
          <cell r="CV353" t="e">
            <v>#N/A</v>
          </cell>
          <cell r="DR353" t="str">
            <v>Pablo Jose Do Faial Freitas</v>
          </cell>
          <cell r="DS353" t="str">
            <v>Arturo Alejandro Urcid Saldaña F-450733</v>
          </cell>
          <cell r="DT353" t="str">
            <v>José Guadalupe López Hernández F-242353</v>
          </cell>
          <cell r="DU353">
            <v>0</v>
          </cell>
          <cell r="DV353" t="str">
            <v>Pablo Jose Do Faial Freitas</v>
          </cell>
          <cell r="DW353" t="str">
            <v>Arturo Alejandro Urcid Saldaña F-451037</v>
          </cell>
          <cell r="DX353" t="str">
            <v>José Guadalupe López Hernández F-242353</v>
          </cell>
          <cell r="DY353" t="str">
            <v>Pablo Jose Do Faial Freitas</v>
          </cell>
          <cell r="DZ353" t="str">
            <v>Arturo Alejandro Urcid Saldaña F-450733</v>
          </cell>
        </row>
        <row r="354">
          <cell r="A354">
            <v>41</v>
          </cell>
          <cell r="B354" t="str">
            <v>--</v>
          </cell>
          <cell r="C354" t="str">
            <v>--</v>
          </cell>
          <cell r="H354" t="str">
            <v>-</v>
          </cell>
          <cell r="S354" t="str">
            <v>-</v>
          </cell>
          <cell r="W354" t="str">
            <v>P</v>
          </cell>
          <cell r="X354">
            <v>0</v>
          </cell>
          <cell r="Y354" t="e">
            <v>#N/A</v>
          </cell>
          <cell r="Z354" t="e">
            <v>#N/A</v>
          </cell>
          <cell r="AB354" t="e">
            <v>#N/A</v>
          </cell>
          <cell r="AC354" t="e">
            <v>#N/A</v>
          </cell>
          <cell r="AD354" t="e">
            <v>#N/A</v>
          </cell>
          <cell r="AE354">
            <v>0</v>
          </cell>
          <cell r="AF354">
            <v>0</v>
          </cell>
          <cell r="AI354">
            <v>0</v>
          </cell>
          <cell r="AL354">
            <v>0</v>
          </cell>
          <cell r="AW354" t="e">
            <v>#N/A</v>
          </cell>
          <cell r="AX354" t="e">
            <v>#N/A</v>
          </cell>
          <cell r="AY354" t="e">
            <v>#N/A</v>
          </cell>
          <cell r="AZ354" t="e">
            <v>#N/A</v>
          </cell>
          <cell r="BF354" t="str">
            <v>----</v>
          </cell>
          <cell r="BL354" t="str">
            <v>----</v>
          </cell>
          <cell r="BR354" t="str">
            <v>----</v>
          </cell>
          <cell r="BX354" t="str">
            <v>----</v>
          </cell>
          <cell r="BY354" t="e">
            <v>#N/A</v>
          </cell>
          <cell r="BZ354" t="e">
            <v>#N/A</v>
          </cell>
          <cell r="CA354" t="e">
            <v>#N/A</v>
          </cell>
          <cell r="CB354" t="e">
            <v>#N/A</v>
          </cell>
          <cell r="CC354" t="e">
            <v>#N/A</v>
          </cell>
          <cell r="CD354" t="e">
            <v>#N/A</v>
          </cell>
          <cell r="CE354" t="e">
            <v>#N/A</v>
          </cell>
          <cell r="CF354" t="e">
            <v>#N/A</v>
          </cell>
          <cell r="CG354" t="e">
            <v>#N/A</v>
          </cell>
          <cell r="CH354" t="e">
            <v>#N/A</v>
          </cell>
          <cell r="CI354" t="e">
            <v>#N/A</v>
          </cell>
          <cell r="CJ354" t="e">
            <v>#N/A</v>
          </cell>
          <cell r="CK354" t="e">
            <v>#N/A</v>
          </cell>
          <cell r="CL354" t="e">
            <v>#N/A</v>
          </cell>
          <cell r="CM354" t="e">
            <v>#N/A</v>
          </cell>
          <cell r="CN354" t="e">
            <v>#N/A</v>
          </cell>
          <cell r="CO354" t="e">
            <v>#N/A</v>
          </cell>
          <cell r="CP354" t="e">
            <v>#N/A</v>
          </cell>
          <cell r="CQ354" t="e">
            <v>#N/A</v>
          </cell>
          <cell r="CR354" t="e">
            <v>#N/A</v>
          </cell>
          <cell r="CS354" t="e">
            <v>#N/A</v>
          </cell>
          <cell r="CT354" t="e">
            <v>#N/A</v>
          </cell>
          <cell r="CU354" t="e">
            <v>#N/A</v>
          </cell>
          <cell r="CV354" t="e">
            <v>#N/A</v>
          </cell>
          <cell r="DR354" t="str">
            <v>Pablo Jose Do Faial Freitas</v>
          </cell>
          <cell r="DS354" t="str">
            <v>Arturo Alejandro Urcid Saldaña F-450733</v>
          </cell>
          <cell r="DT354" t="str">
            <v>José Guadalupe López Hernández F-242353</v>
          </cell>
          <cell r="DU354">
            <v>0</v>
          </cell>
          <cell r="DV354" t="str">
            <v>Pablo Jose Do Faial Freitas</v>
          </cell>
          <cell r="DW354" t="str">
            <v>Arturo Alejandro Urcid Saldaña F-451038</v>
          </cell>
          <cell r="DX354" t="str">
            <v>José Guadalupe López Hernández F-242353</v>
          </cell>
          <cell r="DY354" t="str">
            <v>Pablo Jose Do Faial Freitas</v>
          </cell>
          <cell r="DZ354" t="str">
            <v>Arturo Alejandro Urcid Saldaña F-450733</v>
          </cell>
        </row>
        <row r="355">
          <cell r="A355">
            <v>42</v>
          </cell>
          <cell r="B355" t="str">
            <v>--</v>
          </cell>
          <cell r="C355" t="str">
            <v>--</v>
          </cell>
          <cell r="H355" t="str">
            <v>-</v>
          </cell>
          <cell r="S355" t="str">
            <v>-</v>
          </cell>
          <cell r="W355" t="str">
            <v>P</v>
          </cell>
          <cell r="X355">
            <v>0</v>
          </cell>
          <cell r="Y355" t="e">
            <v>#N/A</v>
          </cell>
          <cell r="Z355" t="e">
            <v>#N/A</v>
          </cell>
          <cell r="AB355" t="e">
            <v>#N/A</v>
          </cell>
          <cell r="AC355" t="e">
            <v>#N/A</v>
          </cell>
          <cell r="AD355" t="e">
            <v>#N/A</v>
          </cell>
          <cell r="AE355">
            <v>0</v>
          </cell>
          <cell r="AF355">
            <v>0</v>
          </cell>
          <cell r="AI355">
            <v>0</v>
          </cell>
          <cell r="AL355">
            <v>0</v>
          </cell>
          <cell r="AW355" t="e">
            <v>#N/A</v>
          </cell>
          <cell r="AX355" t="e">
            <v>#N/A</v>
          </cell>
          <cell r="AY355" t="e">
            <v>#N/A</v>
          </cell>
          <cell r="AZ355" t="e">
            <v>#N/A</v>
          </cell>
          <cell r="BF355" t="str">
            <v>----</v>
          </cell>
          <cell r="BL355" t="str">
            <v>----</v>
          </cell>
          <cell r="BR355" t="str">
            <v>----</v>
          </cell>
          <cell r="BX355" t="str">
            <v>----</v>
          </cell>
          <cell r="BY355" t="e">
            <v>#N/A</v>
          </cell>
          <cell r="BZ355" t="e">
            <v>#N/A</v>
          </cell>
          <cell r="CA355" t="e">
            <v>#N/A</v>
          </cell>
          <cell r="CB355" t="e">
            <v>#N/A</v>
          </cell>
          <cell r="CC355" t="e">
            <v>#N/A</v>
          </cell>
          <cell r="CD355" t="e">
            <v>#N/A</v>
          </cell>
          <cell r="CE355" t="e">
            <v>#N/A</v>
          </cell>
          <cell r="CF355" t="e">
            <v>#N/A</v>
          </cell>
          <cell r="CG355" t="e">
            <v>#N/A</v>
          </cell>
          <cell r="CH355" t="e">
            <v>#N/A</v>
          </cell>
          <cell r="CI355" t="e">
            <v>#N/A</v>
          </cell>
          <cell r="CJ355" t="e">
            <v>#N/A</v>
          </cell>
          <cell r="CK355" t="e">
            <v>#N/A</v>
          </cell>
          <cell r="CL355" t="e">
            <v>#N/A</v>
          </cell>
          <cell r="CM355" t="e">
            <v>#N/A</v>
          </cell>
          <cell r="CN355" t="e">
            <v>#N/A</v>
          </cell>
          <cell r="CO355" t="e">
            <v>#N/A</v>
          </cell>
          <cell r="CP355" t="e">
            <v>#N/A</v>
          </cell>
          <cell r="CQ355" t="e">
            <v>#N/A</v>
          </cell>
          <cell r="CR355" t="e">
            <v>#N/A</v>
          </cell>
          <cell r="CS355" t="e">
            <v>#N/A</v>
          </cell>
          <cell r="CT355" t="e">
            <v>#N/A</v>
          </cell>
          <cell r="CU355" t="e">
            <v>#N/A</v>
          </cell>
          <cell r="CV355" t="e">
            <v>#N/A</v>
          </cell>
          <cell r="DR355" t="str">
            <v>Pablo Jose Do Faial Freitas</v>
          </cell>
          <cell r="DS355" t="str">
            <v>Arturo Alejandro Urcid Saldaña F-450733</v>
          </cell>
          <cell r="DT355" t="str">
            <v>José Guadalupe López Hernández F-242353</v>
          </cell>
          <cell r="DU355">
            <v>0</v>
          </cell>
          <cell r="DV355" t="str">
            <v>Pablo Jose Do Faial Freitas</v>
          </cell>
          <cell r="DW355" t="str">
            <v>Arturo Alejandro Urcid Saldaña F-451039</v>
          </cell>
          <cell r="DX355" t="str">
            <v>José Guadalupe López Hernández F-242353</v>
          </cell>
          <cell r="DY355" t="str">
            <v>Pablo Jose Do Faial Freitas</v>
          </cell>
          <cell r="DZ355" t="str">
            <v>Arturo Alejandro Urcid Saldaña F-450733</v>
          </cell>
        </row>
        <row r="356">
          <cell r="A356">
            <v>43</v>
          </cell>
          <cell r="B356" t="str">
            <v>--</v>
          </cell>
          <cell r="C356" t="str">
            <v>--</v>
          </cell>
          <cell r="H356" t="str">
            <v>-</v>
          </cell>
          <cell r="S356" t="str">
            <v>-</v>
          </cell>
          <cell r="W356" t="str">
            <v>P</v>
          </cell>
          <cell r="X356">
            <v>0</v>
          </cell>
          <cell r="Y356" t="e">
            <v>#N/A</v>
          </cell>
          <cell r="Z356" t="e">
            <v>#N/A</v>
          </cell>
          <cell r="AB356" t="e">
            <v>#N/A</v>
          </cell>
          <cell r="AC356" t="e">
            <v>#N/A</v>
          </cell>
          <cell r="AD356" t="e">
            <v>#N/A</v>
          </cell>
          <cell r="AE356">
            <v>0</v>
          </cell>
          <cell r="AF356">
            <v>0</v>
          </cell>
          <cell r="AI356">
            <v>0</v>
          </cell>
          <cell r="AL356">
            <v>0</v>
          </cell>
          <cell r="AW356" t="e">
            <v>#N/A</v>
          </cell>
          <cell r="AX356" t="e">
            <v>#N/A</v>
          </cell>
          <cell r="AY356" t="e">
            <v>#N/A</v>
          </cell>
          <cell r="AZ356" t="e">
            <v>#N/A</v>
          </cell>
          <cell r="BF356" t="str">
            <v>----</v>
          </cell>
          <cell r="BL356" t="str">
            <v>----</v>
          </cell>
          <cell r="BR356" t="str">
            <v>----</v>
          </cell>
          <cell r="BX356" t="str">
            <v>----</v>
          </cell>
          <cell r="BY356" t="e">
            <v>#N/A</v>
          </cell>
          <cell r="BZ356" t="e">
            <v>#N/A</v>
          </cell>
          <cell r="CA356" t="e">
            <v>#N/A</v>
          </cell>
          <cell r="CB356" t="e">
            <v>#N/A</v>
          </cell>
          <cell r="CC356" t="e">
            <v>#N/A</v>
          </cell>
          <cell r="CD356" t="e">
            <v>#N/A</v>
          </cell>
          <cell r="CE356" t="e">
            <v>#N/A</v>
          </cell>
          <cell r="CF356" t="e">
            <v>#N/A</v>
          </cell>
          <cell r="CG356" t="e">
            <v>#N/A</v>
          </cell>
          <cell r="CH356" t="e">
            <v>#N/A</v>
          </cell>
          <cell r="CI356" t="e">
            <v>#N/A</v>
          </cell>
          <cell r="CJ356" t="e">
            <v>#N/A</v>
          </cell>
          <cell r="CK356" t="e">
            <v>#N/A</v>
          </cell>
          <cell r="CL356" t="e">
            <v>#N/A</v>
          </cell>
          <cell r="CM356" t="e">
            <v>#N/A</v>
          </cell>
          <cell r="CN356" t="e">
            <v>#N/A</v>
          </cell>
          <cell r="CO356" t="e">
            <v>#N/A</v>
          </cell>
          <cell r="CP356" t="e">
            <v>#N/A</v>
          </cell>
          <cell r="CQ356" t="e">
            <v>#N/A</v>
          </cell>
          <cell r="CR356" t="e">
            <v>#N/A</v>
          </cell>
          <cell r="CS356" t="e">
            <v>#N/A</v>
          </cell>
          <cell r="CT356" t="e">
            <v>#N/A</v>
          </cell>
          <cell r="CU356" t="e">
            <v>#N/A</v>
          </cell>
          <cell r="CV356" t="e">
            <v>#N/A</v>
          </cell>
          <cell r="DR356" t="str">
            <v>Pablo Jose Do Faial Freitas</v>
          </cell>
          <cell r="DS356" t="str">
            <v>Arturo Alejandro Urcid Saldaña F-450733</v>
          </cell>
          <cell r="DT356" t="str">
            <v>José Guadalupe López Hernández F-242353</v>
          </cell>
          <cell r="DU356">
            <v>0</v>
          </cell>
          <cell r="DV356" t="str">
            <v>Pablo Jose Do Faial Freitas</v>
          </cell>
          <cell r="DW356" t="str">
            <v>Arturo Alejandro Urcid Saldaña F-451040</v>
          </cell>
          <cell r="DX356" t="str">
            <v>José Guadalupe López Hernández F-242353</v>
          </cell>
          <cell r="DY356" t="str">
            <v>Pablo Jose Do Faial Freitas</v>
          </cell>
          <cell r="DZ356" t="str">
            <v>Arturo Alejandro Urcid Saldaña F-450733</v>
          </cell>
        </row>
        <row r="357">
          <cell r="A357">
            <v>35</v>
          </cell>
          <cell r="B357" t="str">
            <v>--</v>
          </cell>
          <cell r="C357" t="str">
            <v>--</v>
          </cell>
          <cell r="H357" t="str">
            <v>-</v>
          </cell>
          <cell r="S357" t="str">
            <v>-</v>
          </cell>
          <cell r="W357" t="str">
            <v>P</v>
          </cell>
          <cell r="X357">
            <v>0</v>
          </cell>
          <cell r="Y357" t="e">
            <v>#N/A</v>
          </cell>
          <cell r="Z357" t="e">
            <v>#N/A</v>
          </cell>
          <cell r="AB357" t="e">
            <v>#N/A</v>
          </cell>
          <cell r="AC357" t="e">
            <v>#N/A</v>
          </cell>
          <cell r="AD357" t="e">
            <v>#N/A</v>
          </cell>
          <cell r="AE357">
            <v>0</v>
          </cell>
          <cell r="AF357">
            <v>0</v>
          </cell>
          <cell r="AI357">
            <v>0</v>
          </cell>
          <cell r="AL357">
            <v>0</v>
          </cell>
          <cell r="AW357" t="e">
            <v>#N/A</v>
          </cell>
          <cell r="AX357" t="e">
            <v>#N/A</v>
          </cell>
          <cell r="AY357" t="e">
            <v>#N/A</v>
          </cell>
          <cell r="AZ357" t="e">
            <v>#N/A</v>
          </cell>
          <cell r="BF357" t="str">
            <v>----</v>
          </cell>
          <cell r="BL357" t="str">
            <v>----</v>
          </cell>
          <cell r="BR357" t="str">
            <v>----</v>
          </cell>
          <cell r="BX357" t="str">
            <v>----</v>
          </cell>
          <cell r="BY357" t="e">
            <v>#N/A</v>
          </cell>
          <cell r="BZ357" t="e">
            <v>#N/A</v>
          </cell>
          <cell r="CA357" t="e">
            <v>#N/A</v>
          </cell>
          <cell r="CB357" t="e">
            <v>#N/A</v>
          </cell>
          <cell r="CC357" t="e">
            <v>#N/A</v>
          </cell>
          <cell r="CD357" t="e">
            <v>#N/A</v>
          </cell>
          <cell r="CE357" t="e">
            <v>#N/A</v>
          </cell>
          <cell r="CF357" t="e">
            <v>#N/A</v>
          </cell>
          <cell r="CG357" t="e">
            <v>#N/A</v>
          </cell>
          <cell r="CH357" t="e">
            <v>#N/A</v>
          </cell>
          <cell r="CI357" t="e">
            <v>#N/A</v>
          </cell>
          <cell r="CJ357" t="e">
            <v>#N/A</v>
          </cell>
          <cell r="CK357" t="e">
            <v>#N/A</v>
          </cell>
          <cell r="CL357" t="e">
            <v>#N/A</v>
          </cell>
          <cell r="CM357" t="e">
            <v>#N/A</v>
          </cell>
          <cell r="CN357" t="e">
            <v>#N/A</v>
          </cell>
          <cell r="CO357" t="e">
            <v>#N/A</v>
          </cell>
          <cell r="CP357" t="e">
            <v>#N/A</v>
          </cell>
          <cell r="CQ357" t="e">
            <v>#N/A</v>
          </cell>
          <cell r="CR357" t="e">
            <v>#N/A</v>
          </cell>
          <cell r="CS357" t="e">
            <v>#N/A</v>
          </cell>
          <cell r="CT357" t="e">
            <v>#N/A</v>
          </cell>
          <cell r="CU357" t="e">
            <v>#N/A</v>
          </cell>
          <cell r="CV357" t="e">
            <v>#N/A</v>
          </cell>
          <cell r="DR357" t="str">
            <v>Pablo Jose Do Faial Freitas</v>
          </cell>
          <cell r="DS357" t="str">
            <v>Arturo Alejandro Urcid Saldaña F-450733</v>
          </cell>
          <cell r="DT357" t="str">
            <v>José Guadalupe López Hernández F-242353</v>
          </cell>
          <cell r="DU357">
            <v>0</v>
          </cell>
          <cell r="DV357" t="str">
            <v>Pablo Jose Do Faial Freitas</v>
          </cell>
          <cell r="DW357" t="str">
            <v>Arturo Alejandro Urcid Saldaña F-451041</v>
          </cell>
          <cell r="DX357" t="str">
            <v>José Guadalupe López Hernández F-242353</v>
          </cell>
          <cell r="DY357" t="str">
            <v>Pablo Jose Do Faial Freitas</v>
          </cell>
          <cell r="DZ357" t="str">
            <v>Arturo Alejandro Urcid Saldaña F-450733</v>
          </cell>
        </row>
        <row r="358">
          <cell r="A358">
            <v>36</v>
          </cell>
          <cell r="B358" t="str">
            <v>--</v>
          </cell>
          <cell r="C358" t="str">
            <v>--</v>
          </cell>
          <cell r="H358" t="str">
            <v>-</v>
          </cell>
          <cell r="S358" t="str">
            <v>-</v>
          </cell>
          <cell r="W358" t="str">
            <v>P</v>
          </cell>
          <cell r="X358">
            <v>0</v>
          </cell>
          <cell r="Y358" t="e">
            <v>#N/A</v>
          </cell>
          <cell r="Z358" t="e">
            <v>#N/A</v>
          </cell>
          <cell r="AB358" t="e">
            <v>#N/A</v>
          </cell>
          <cell r="AC358" t="e">
            <v>#N/A</v>
          </cell>
          <cell r="AD358" t="e">
            <v>#N/A</v>
          </cell>
          <cell r="AE358">
            <v>0</v>
          </cell>
          <cell r="AF358">
            <v>0</v>
          </cell>
          <cell r="AI358">
            <v>0</v>
          </cell>
          <cell r="AL358">
            <v>0</v>
          </cell>
          <cell r="AW358" t="e">
            <v>#N/A</v>
          </cell>
          <cell r="AX358" t="e">
            <v>#N/A</v>
          </cell>
          <cell r="AY358" t="e">
            <v>#N/A</v>
          </cell>
          <cell r="AZ358" t="e">
            <v>#N/A</v>
          </cell>
          <cell r="BF358" t="str">
            <v>----</v>
          </cell>
          <cell r="BL358" t="str">
            <v>----</v>
          </cell>
          <cell r="BR358" t="str">
            <v>----</v>
          </cell>
          <cell r="BX358" t="str">
            <v>----</v>
          </cell>
          <cell r="BY358" t="e">
            <v>#N/A</v>
          </cell>
          <cell r="BZ358" t="e">
            <v>#N/A</v>
          </cell>
          <cell r="CA358" t="e">
            <v>#N/A</v>
          </cell>
          <cell r="CB358" t="e">
            <v>#N/A</v>
          </cell>
          <cell r="CC358" t="e">
            <v>#N/A</v>
          </cell>
          <cell r="CD358" t="e">
            <v>#N/A</v>
          </cell>
          <cell r="CE358" t="e">
            <v>#N/A</v>
          </cell>
          <cell r="CF358" t="e">
            <v>#N/A</v>
          </cell>
          <cell r="CG358" t="e">
            <v>#N/A</v>
          </cell>
          <cell r="CH358" t="e">
            <v>#N/A</v>
          </cell>
          <cell r="CI358" t="e">
            <v>#N/A</v>
          </cell>
          <cell r="CJ358" t="e">
            <v>#N/A</v>
          </cell>
          <cell r="CK358" t="e">
            <v>#N/A</v>
          </cell>
          <cell r="CL358" t="e">
            <v>#N/A</v>
          </cell>
          <cell r="CM358" t="e">
            <v>#N/A</v>
          </cell>
          <cell r="CN358" t="e">
            <v>#N/A</v>
          </cell>
          <cell r="CO358" t="e">
            <v>#N/A</v>
          </cell>
          <cell r="CP358" t="e">
            <v>#N/A</v>
          </cell>
          <cell r="CQ358" t="e">
            <v>#N/A</v>
          </cell>
          <cell r="CR358" t="e">
            <v>#N/A</v>
          </cell>
          <cell r="CS358" t="e">
            <v>#N/A</v>
          </cell>
          <cell r="CT358" t="e">
            <v>#N/A</v>
          </cell>
          <cell r="CU358" t="e">
            <v>#N/A</v>
          </cell>
          <cell r="CV358" t="e">
            <v>#N/A</v>
          </cell>
          <cell r="DR358" t="str">
            <v>Pablo Jose Do Faial Freitas</v>
          </cell>
          <cell r="DS358" t="str">
            <v>Arturo Alejandro Urcid Saldaña F-450733</v>
          </cell>
          <cell r="DT358" t="str">
            <v>José Guadalupe López Hernández F-242353</v>
          </cell>
          <cell r="DU358">
            <v>0</v>
          </cell>
          <cell r="DV358" t="str">
            <v>Pablo Jose Do Faial Freitas</v>
          </cell>
          <cell r="DW358" t="str">
            <v>Arturo Alejandro Urcid Saldaña F-451042</v>
          </cell>
          <cell r="DX358" t="str">
            <v>José Guadalupe López Hernández F-242353</v>
          </cell>
          <cell r="DY358" t="str">
            <v>Pablo Jose Do Faial Freitas</v>
          </cell>
          <cell r="DZ358" t="str">
            <v>Arturo Alejandro Urcid Saldaña F-450733</v>
          </cell>
        </row>
        <row r="359">
          <cell r="A359">
            <v>37</v>
          </cell>
          <cell r="B359" t="str">
            <v>--</v>
          </cell>
          <cell r="C359" t="str">
            <v>--</v>
          </cell>
          <cell r="H359" t="str">
            <v>-</v>
          </cell>
          <cell r="S359" t="str">
            <v>-</v>
          </cell>
          <cell r="W359" t="str">
            <v>P</v>
          </cell>
          <cell r="X359">
            <v>0</v>
          </cell>
          <cell r="Y359" t="e">
            <v>#N/A</v>
          </cell>
          <cell r="Z359" t="e">
            <v>#N/A</v>
          </cell>
          <cell r="AB359" t="e">
            <v>#N/A</v>
          </cell>
          <cell r="AC359" t="e">
            <v>#N/A</v>
          </cell>
          <cell r="AD359" t="e">
            <v>#N/A</v>
          </cell>
          <cell r="AE359">
            <v>0</v>
          </cell>
          <cell r="AF359">
            <v>0</v>
          </cell>
          <cell r="AI359">
            <v>0</v>
          </cell>
          <cell r="AL359">
            <v>0</v>
          </cell>
          <cell r="AW359" t="e">
            <v>#N/A</v>
          </cell>
          <cell r="AX359" t="e">
            <v>#N/A</v>
          </cell>
          <cell r="AY359" t="e">
            <v>#N/A</v>
          </cell>
          <cell r="AZ359" t="e">
            <v>#N/A</v>
          </cell>
          <cell r="BF359" t="str">
            <v>----</v>
          </cell>
          <cell r="BL359" t="str">
            <v>----</v>
          </cell>
          <cell r="BR359" t="str">
            <v>----</v>
          </cell>
          <cell r="BX359" t="str">
            <v>----</v>
          </cell>
          <cell r="BY359" t="e">
            <v>#N/A</v>
          </cell>
          <cell r="BZ359" t="e">
            <v>#N/A</v>
          </cell>
          <cell r="CA359" t="e">
            <v>#N/A</v>
          </cell>
          <cell r="CB359" t="e">
            <v>#N/A</v>
          </cell>
          <cell r="CC359" t="e">
            <v>#N/A</v>
          </cell>
          <cell r="CD359" t="e">
            <v>#N/A</v>
          </cell>
          <cell r="CE359" t="e">
            <v>#N/A</v>
          </cell>
          <cell r="CF359" t="e">
            <v>#N/A</v>
          </cell>
          <cell r="CG359" t="e">
            <v>#N/A</v>
          </cell>
          <cell r="CH359" t="e">
            <v>#N/A</v>
          </cell>
          <cell r="CI359" t="e">
            <v>#N/A</v>
          </cell>
          <cell r="CJ359" t="e">
            <v>#N/A</v>
          </cell>
          <cell r="CK359" t="e">
            <v>#N/A</v>
          </cell>
          <cell r="CL359" t="e">
            <v>#N/A</v>
          </cell>
          <cell r="CM359" t="e">
            <v>#N/A</v>
          </cell>
          <cell r="CN359" t="e">
            <v>#N/A</v>
          </cell>
          <cell r="CO359" t="e">
            <v>#N/A</v>
          </cell>
          <cell r="CP359" t="e">
            <v>#N/A</v>
          </cell>
          <cell r="CQ359" t="e">
            <v>#N/A</v>
          </cell>
          <cell r="CR359" t="e">
            <v>#N/A</v>
          </cell>
          <cell r="CS359" t="e">
            <v>#N/A</v>
          </cell>
          <cell r="CT359" t="e">
            <v>#N/A</v>
          </cell>
          <cell r="CU359" t="e">
            <v>#N/A</v>
          </cell>
          <cell r="CV359" t="e">
            <v>#N/A</v>
          </cell>
          <cell r="DR359" t="str">
            <v>Pablo Jose Do Faial Freitas</v>
          </cell>
          <cell r="DS359" t="str">
            <v>Arturo Alejandro Urcid Saldaña F-450733</v>
          </cell>
          <cell r="DT359" t="str">
            <v>José Guadalupe López Hernández F-242353</v>
          </cell>
          <cell r="DU359">
            <v>0</v>
          </cell>
          <cell r="DV359" t="str">
            <v>Pablo Jose Do Faial Freitas</v>
          </cell>
          <cell r="DW359" t="str">
            <v>Arturo Alejandro Urcid Saldaña F-451043</v>
          </cell>
          <cell r="DX359" t="str">
            <v>José Guadalupe López Hernández F-242353</v>
          </cell>
          <cell r="DY359" t="str">
            <v>Pablo Jose Do Faial Freitas</v>
          </cell>
          <cell r="DZ359" t="str">
            <v>Arturo Alejandro Urcid Saldaña F-450733</v>
          </cell>
        </row>
        <row r="360">
          <cell r="A360">
            <v>38</v>
          </cell>
          <cell r="B360" t="str">
            <v>--</v>
          </cell>
          <cell r="C360" t="str">
            <v>--</v>
          </cell>
          <cell r="H360" t="str">
            <v>-</v>
          </cell>
          <cell r="S360" t="str">
            <v>-</v>
          </cell>
          <cell r="W360" t="str">
            <v>P</v>
          </cell>
          <cell r="X360">
            <v>0</v>
          </cell>
          <cell r="Y360" t="e">
            <v>#N/A</v>
          </cell>
          <cell r="Z360" t="e">
            <v>#N/A</v>
          </cell>
          <cell r="AB360" t="e">
            <v>#N/A</v>
          </cell>
          <cell r="AC360" t="e">
            <v>#N/A</v>
          </cell>
          <cell r="AD360" t="e">
            <v>#N/A</v>
          </cell>
          <cell r="AE360">
            <v>0</v>
          </cell>
          <cell r="AF360">
            <v>0</v>
          </cell>
          <cell r="AI360">
            <v>0</v>
          </cell>
          <cell r="AL360">
            <v>0</v>
          </cell>
          <cell r="AW360" t="e">
            <v>#N/A</v>
          </cell>
          <cell r="AX360" t="e">
            <v>#N/A</v>
          </cell>
          <cell r="AY360" t="e">
            <v>#N/A</v>
          </cell>
          <cell r="AZ360" t="e">
            <v>#N/A</v>
          </cell>
          <cell r="BF360" t="str">
            <v>----</v>
          </cell>
          <cell r="BL360" t="str">
            <v>----</v>
          </cell>
          <cell r="BR360" t="str">
            <v>----</v>
          </cell>
          <cell r="BX360" t="str">
            <v>----</v>
          </cell>
          <cell r="BY360" t="e">
            <v>#N/A</v>
          </cell>
          <cell r="BZ360" t="e">
            <v>#N/A</v>
          </cell>
          <cell r="CA360" t="e">
            <v>#N/A</v>
          </cell>
          <cell r="CB360" t="e">
            <v>#N/A</v>
          </cell>
          <cell r="CC360" t="e">
            <v>#N/A</v>
          </cell>
          <cell r="CD360" t="e">
            <v>#N/A</v>
          </cell>
          <cell r="CE360" t="e">
            <v>#N/A</v>
          </cell>
          <cell r="CF360" t="e">
            <v>#N/A</v>
          </cell>
          <cell r="CG360" t="e">
            <v>#N/A</v>
          </cell>
          <cell r="CH360" t="e">
            <v>#N/A</v>
          </cell>
          <cell r="CI360" t="e">
            <v>#N/A</v>
          </cell>
          <cell r="CJ360" t="e">
            <v>#N/A</v>
          </cell>
          <cell r="CK360" t="e">
            <v>#N/A</v>
          </cell>
          <cell r="CL360" t="e">
            <v>#N/A</v>
          </cell>
          <cell r="CM360" t="e">
            <v>#N/A</v>
          </cell>
          <cell r="CN360" t="e">
            <v>#N/A</v>
          </cell>
          <cell r="CO360" t="e">
            <v>#N/A</v>
          </cell>
          <cell r="CP360" t="e">
            <v>#N/A</v>
          </cell>
          <cell r="CQ360" t="e">
            <v>#N/A</v>
          </cell>
          <cell r="CR360" t="e">
            <v>#N/A</v>
          </cell>
          <cell r="CS360" t="e">
            <v>#N/A</v>
          </cell>
          <cell r="CT360" t="e">
            <v>#N/A</v>
          </cell>
          <cell r="CU360" t="e">
            <v>#N/A</v>
          </cell>
          <cell r="CV360" t="e">
            <v>#N/A</v>
          </cell>
          <cell r="DR360" t="str">
            <v>Pablo Jose Do Faial Freitas</v>
          </cell>
          <cell r="DS360" t="str">
            <v>Arturo Alejandro Urcid Saldaña F-450733</v>
          </cell>
          <cell r="DT360" t="str">
            <v>José Guadalupe López Hernández F-242353</v>
          </cell>
          <cell r="DU360">
            <v>0</v>
          </cell>
          <cell r="DV360" t="str">
            <v>Pablo Jose Do Faial Freitas</v>
          </cell>
          <cell r="DW360" t="str">
            <v>Arturo Alejandro Urcid Saldaña F-451044</v>
          </cell>
          <cell r="DX360" t="str">
            <v>José Guadalupe López Hernández F-242353</v>
          </cell>
          <cell r="DY360" t="str">
            <v>Pablo Jose Do Faial Freitas</v>
          </cell>
          <cell r="DZ360" t="str">
            <v>Arturo Alejandro Urcid Saldaña F-450733</v>
          </cell>
        </row>
        <row r="361">
          <cell r="A361">
            <v>39</v>
          </cell>
          <cell r="B361" t="str">
            <v>--</v>
          </cell>
          <cell r="C361" t="str">
            <v>--</v>
          </cell>
          <cell r="H361" t="str">
            <v>-</v>
          </cell>
          <cell r="S361" t="str">
            <v>-</v>
          </cell>
          <cell r="W361" t="str">
            <v>P</v>
          </cell>
          <cell r="X361">
            <v>0</v>
          </cell>
          <cell r="Y361" t="e">
            <v>#N/A</v>
          </cell>
          <cell r="Z361" t="e">
            <v>#N/A</v>
          </cell>
          <cell r="AB361" t="e">
            <v>#N/A</v>
          </cell>
          <cell r="AC361" t="e">
            <v>#N/A</v>
          </cell>
          <cell r="AD361" t="e">
            <v>#N/A</v>
          </cell>
          <cell r="AE361">
            <v>0</v>
          </cell>
          <cell r="AF361">
            <v>0</v>
          </cell>
          <cell r="AI361">
            <v>0</v>
          </cell>
          <cell r="AL361">
            <v>0</v>
          </cell>
          <cell r="AW361" t="e">
            <v>#N/A</v>
          </cell>
          <cell r="AX361" t="e">
            <v>#N/A</v>
          </cell>
          <cell r="AY361" t="e">
            <v>#N/A</v>
          </cell>
          <cell r="AZ361" t="e">
            <v>#N/A</v>
          </cell>
          <cell r="BF361" t="str">
            <v>----</v>
          </cell>
          <cell r="BL361" t="str">
            <v>----</v>
          </cell>
          <cell r="BR361" t="str">
            <v>----</v>
          </cell>
          <cell r="BX361" t="str">
            <v>----</v>
          </cell>
          <cell r="BY361" t="e">
            <v>#N/A</v>
          </cell>
          <cell r="BZ361" t="e">
            <v>#N/A</v>
          </cell>
          <cell r="CA361" t="e">
            <v>#N/A</v>
          </cell>
          <cell r="CB361" t="e">
            <v>#N/A</v>
          </cell>
          <cell r="CC361" t="e">
            <v>#N/A</v>
          </cell>
          <cell r="CD361" t="e">
            <v>#N/A</v>
          </cell>
          <cell r="CE361" t="e">
            <v>#N/A</v>
          </cell>
          <cell r="CF361" t="e">
            <v>#N/A</v>
          </cell>
          <cell r="CG361" t="e">
            <v>#N/A</v>
          </cell>
          <cell r="CH361" t="e">
            <v>#N/A</v>
          </cell>
          <cell r="CI361" t="e">
            <v>#N/A</v>
          </cell>
          <cell r="CJ361" t="e">
            <v>#N/A</v>
          </cell>
          <cell r="CK361" t="e">
            <v>#N/A</v>
          </cell>
          <cell r="CL361" t="e">
            <v>#N/A</v>
          </cell>
          <cell r="CM361" t="e">
            <v>#N/A</v>
          </cell>
          <cell r="CN361" t="e">
            <v>#N/A</v>
          </cell>
          <cell r="CO361" t="e">
            <v>#N/A</v>
          </cell>
          <cell r="CP361" t="e">
            <v>#N/A</v>
          </cell>
          <cell r="CQ361" t="e">
            <v>#N/A</v>
          </cell>
          <cell r="CR361" t="e">
            <v>#N/A</v>
          </cell>
          <cell r="CS361" t="e">
            <v>#N/A</v>
          </cell>
          <cell r="CT361" t="e">
            <v>#N/A</v>
          </cell>
          <cell r="CU361" t="e">
            <v>#N/A</v>
          </cell>
          <cell r="CV361" t="e">
            <v>#N/A</v>
          </cell>
          <cell r="DR361" t="str">
            <v>Pablo Jose Do Faial Freitas</v>
          </cell>
          <cell r="DS361" t="str">
            <v>Arturo Alejandro Urcid Saldaña F-450733</v>
          </cell>
          <cell r="DT361" t="str">
            <v>José Guadalupe López Hernández F-242353</v>
          </cell>
          <cell r="DU361">
            <v>0</v>
          </cell>
          <cell r="DV361" t="str">
            <v>Pablo Jose Do Faial Freitas</v>
          </cell>
          <cell r="DW361" t="str">
            <v>Arturo Alejandro Urcid Saldaña F-451045</v>
          </cell>
          <cell r="DX361" t="str">
            <v>José Guadalupe López Hernández F-242353</v>
          </cell>
          <cell r="DY361" t="str">
            <v>Pablo Jose Do Faial Freitas</v>
          </cell>
          <cell r="DZ361" t="str">
            <v>Arturo Alejandro Urcid Saldaña F-450733</v>
          </cell>
        </row>
        <row r="362">
          <cell r="A362">
            <v>40</v>
          </cell>
          <cell r="B362" t="str">
            <v>--</v>
          </cell>
          <cell r="C362" t="str">
            <v>--</v>
          </cell>
          <cell r="H362" t="str">
            <v>-</v>
          </cell>
          <cell r="S362" t="str">
            <v>-</v>
          </cell>
          <cell r="W362" t="str">
            <v>P</v>
          </cell>
          <cell r="X362">
            <v>0</v>
          </cell>
          <cell r="Y362" t="e">
            <v>#N/A</v>
          </cell>
          <cell r="Z362" t="e">
            <v>#N/A</v>
          </cell>
          <cell r="AB362" t="e">
            <v>#N/A</v>
          </cell>
          <cell r="AC362" t="e">
            <v>#N/A</v>
          </cell>
          <cell r="AD362" t="e">
            <v>#N/A</v>
          </cell>
          <cell r="AE362">
            <v>0</v>
          </cell>
          <cell r="AF362">
            <v>0</v>
          </cell>
          <cell r="AI362">
            <v>0</v>
          </cell>
          <cell r="AL362">
            <v>0</v>
          </cell>
          <cell r="AW362" t="e">
            <v>#N/A</v>
          </cell>
          <cell r="AX362" t="e">
            <v>#N/A</v>
          </cell>
          <cell r="AY362" t="e">
            <v>#N/A</v>
          </cell>
          <cell r="AZ362" t="e">
            <v>#N/A</v>
          </cell>
          <cell r="BF362" t="str">
            <v>----</v>
          </cell>
          <cell r="BL362" t="str">
            <v>----</v>
          </cell>
          <cell r="BR362" t="str">
            <v>----</v>
          </cell>
          <cell r="BX362" t="str">
            <v>----</v>
          </cell>
          <cell r="BY362" t="e">
            <v>#N/A</v>
          </cell>
          <cell r="BZ362" t="e">
            <v>#N/A</v>
          </cell>
          <cell r="CA362" t="e">
            <v>#N/A</v>
          </cell>
          <cell r="CB362" t="e">
            <v>#N/A</v>
          </cell>
          <cell r="CC362" t="e">
            <v>#N/A</v>
          </cell>
          <cell r="CD362" t="e">
            <v>#N/A</v>
          </cell>
          <cell r="CE362" t="e">
            <v>#N/A</v>
          </cell>
          <cell r="CF362" t="e">
            <v>#N/A</v>
          </cell>
          <cell r="CG362" t="e">
            <v>#N/A</v>
          </cell>
          <cell r="CH362" t="e">
            <v>#N/A</v>
          </cell>
          <cell r="CI362" t="e">
            <v>#N/A</v>
          </cell>
          <cell r="CJ362" t="e">
            <v>#N/A</v>
          </cell>
          <cell r="CK362" t="e">
            <v>#N/A</v>
          </cell>
          <cell r="CL362" t="e">
            <v>#N/A</v>
          </cell>
          <cell r="CM362" t="e">
            <v>#N/A</v>
          </cell>
          <cell r="CN362" t="e">
            <v>#N/A</v>
          </cell>
          <cell r="CO362" t="e">
            <v>#N/A</v>
          </cell>
          <cell r="CP362" t="e">
            <v>#N/A</v>
          </cell>
          <cell r="CQ362" t="e">
            <v>#N/A</v>
          </cell>
          <cell r="CR362" t="e">
            <v>#N/A</v>
          </cell>
          <cell r="CS362" t="e">
            <v>#N/A</v>
          </cell>
          <cell r="CT362" t="e">
            <v>#N/A</v>
          </cell>
          <cell r="CU362" t="e">
            <v>#N/A</v>
          </cell>
          <cell r="CV362" t="e">
            <v>#N/A</v>
          </cell>
          <cell r="DR362" t="str">
            <v>Pablo Jose Do Faial Freitas</v>
          </cell>
          <cell r="DS362" t="str">
            <v>Arturo Alejandro Urcid Saldaña F-450733</v>
          </cell>
          <cell r="DT362" t="str">
            <v>José Guadalupe López Hernández F-242353</v>
          </cell>
          <cell r="DU362">
            <v>0</v>
          </cell>
          <cell r="DV362" t="str">
            <v>Pablo Jose Do Faial Freitas</v>
          </cell>
          <cell r="DW362" t="str">
            <v>Arturo Alejandro Urcid Saldaña F-451046</v>
          </cell>
          <cell r="DX362" t="str">
            <v>José Guadalupe López Hernández F-242353</v>
          </cell>
          <cell r="DY362" t="str">
            <v>Pablo Jose Do Faial Freitas</v>
          </cell>
          <cell r="DZ362" t="str">
            <v>Arturo Alejandro Urcid Saldaña F-450733</v>
          </cell>
        </row>
        <row r="363">
          <cell r="A363">
            <v>41</v>
          </cell>
          <cell r="B363" t="str">
            <v>--</v>
          </cell>
          <cell r="C363" t="str">
            <v>--</v>
          </cell>
          <cell r="H363" t="str">
            <v>-</v>
          </cell>
          <cell r="S363" t="str">
            <v>-</v>
          </cell>
          <cell r="W363" t="str">
            <v>P</v>
          </cell>
          <cell r="X363">
            <v>0</v>
          </cell>
          <cell r="Y363" t="e">
            <v>#N/A</v>
          </cell>
          <cell r="Z363" t="e">
            <v>#N/A</v>
          </cell>
          <cell r="AB363" t="e">
            <v>#N/A</v>
          </cell>
          <cell r="AC363" t="e">
            <v>#N/A</v>
          </cell>
          <cell r="AD363" t="e">
            <v>#N/A</v>
          </cell>
          <cell r="AE363">
            <v>0</v>
          </cell>
          <cell r="AF363">
            <v>0</v>
          </cell>
          <cell r="AI363">
            <v>0</v>
          </cell>
          <cell r="AL363">
            <v>0</v>
          </cell>
          <cell r="AW363" t="e">
            <v>#N/A</v>
          </cell>
          <cell r="AX363" t="e">
            <v>#N/A</v>
          </cell>
          <cell r="AY363" t="e">
            <v>#N/A</v>
          </cell>
          <cell r="AZ363" t="e">
            <v>#N/A</v>
          </cell>
          <cell r="BF363" t="str">
            <v>----</v>
          </cell>
          <cell r="BL363" t="str">
            <v>----</v>
          </cell>
          <cell r="BR363" t="str">
            <v>----</v>
          </cell>
          <cell r="BX363" t="str">
            <v>----</v>
          </cell>
          <cell r="BY363" t="e">
            <v>#N/A</v>
          </cell>
          <cell r="BZ363" t="e">
            <v>#N/A</v>
          </cell>
          <cell r="CA363" t="e">
            <v>#N/A</v>
          </cell>
          <cell r="CB363" t="e">
            <v>#N/A</v>
          </cell>
          <cell r="CC363" t="e">
            <v>#N/A</v>
          </cell>
          <cell r="CD363" t="e">
            <v>#N/A</v>
          </cell>
          <cell r="CE363" t="e">
            <v>#N/A</v>
          </cell>
          <cell r="CF363" t="e">
            <v>#N/A</v>
          </cell>
          <cell r="CG363" t="e">
            <v>#N/A</v>
          </cell>
          <cell r="CH363" t="e">
            <v>#N/A</v>
          </cell>
          <cell r="CI363" t="e">
            <v>#N/A</v>
          </cell>
          <cell r="CJ363" t="e">
            <v>#N/A</v>
          </cell>
          <cell r="CK363" t="e">
            <v>#N/A</v>
          </cell>
          <cell r="CL363" t="e">
            <v>#N/A</v>
          </cell>
          <cell r="CM363" t="e">
            <v>#N/A</v>
          </cell>
          <cell r="CN363" t="e">
            <v>#N/A</v>
          </cell>
          <cell r="CO363" t="e">
            <v>#N/A</v>
          </cell>
          <cell r="CP363" t="e">
            <v>#N/A</v>
          </cell>
          <cell r="CQ363" t="e">
            <v>#N/A</v>
          </cell>
          <cell r="CR363" t="e">
            <v>#N/A</v>
          </cell>
          <cell r="CS363" t="e">
            <v>#N/A</v>
          </cell>
          <cell r="CT363" t="e">
            <v>#N/A</v>
          </cell>
          <cell r="CU363" t="e">
            <v>#N/A</v>
          </cell>
          <cell r="CV363" t="e">
            <v>#N/A</v>
          </cell>
          <cell r="DR363" t="str">
            <v>Pablo Jose Do Faial Freitas</v>
          </cell>
          <cell r="DS363" t="str">
            <v>Arturo Alejandro Urcid Saldaña F-450733</v>
          </cell>
          <cell r="DT363" t="str">
            <v>José Guadalupe López Hernández F-242353</v>
          </cell>
          <cell r="DU363">
            <v>0</v>
          </cell>
          <cell r="DV363" t="str">
            <v>Pablo Jose Do Faial Freitas</v>
          </cell>
          <cell r="DW363" t="str">
            <v>Arturo Alejandro Urcid Saldaña F-451047</v>
          </cell>
          <cell r="DX363" t="str">
            <v>José Guadalupe López Hernández F-242353</v>
          </cell>
          <cell r="DY363" t="str">
            <v>Pablo Jose Do Faial Freitas</v>
          </cell>
          <cell r="DZ363" t="str">
            <v>Arturo Alejandro Urcid Saldaña F-450733</v>
          </cell>
        </row>
        <row r="364">
          <cell r="A364">
            <v>42</v>
          </cell>
          <cell r="B364" t="str">
            <v>--</v>
          </cell>
          <cell r="C364" t="str">
            <v>--</v>
          </cell>
          <cell r="H364" t="str">
            <v>-</v>
          </cell>
          <cell r="S364" t="str">
            <v>-</v>
          </cell>
          <cell r="W364" t="str">
            <v>P</v>
          </cell>
          <cell r="X364">
            <v>0</v>
          </cell>
          <cell r="Y364" t="e">
            <v>#N/A</v>
          </cell>
          <cell r="Z364" t="e">
            <v>#N/A</v>
          </cell>
          <cell r="AB364" t="e">
            <v>#N/A</v>
          </cell>
          <cell r="AC364" t="e">
            <v>#N/A</v>
          </cell>
          <cell r="AD364" t="e">
            <v>#N/A</v>
          </cell>
          <cell r="AE364">
            <v>0</v>
          </cell>
          <cell r="AF364">
            <v>0</v>
          </cell>
          <cell r="AI364">
            <v>0</v>
          </cell>
          <cell r="AL364">
            <v>0</v>
          </cell>
          <cell r="AW364" t="e">
            <v>#N/A</v>
          </cell>
          <cell r="AX364" t="e">
            <v>#N/A</v>
          </cell>
          <cell r="AY364" t="e">
            <v>#N/A</v>
          </cell>
          <cell r="AZ364" t="e">
            <v>#N/A</v>
          </cell>
          <cell r="BF364" t="str">
            <v>----</v>
          </cell>
          <cell r="BL364" t="str">
            <v>----</v>
          </cell>
          <cell r="BR364" t="str">
            <v>----</v>
          </cell>
          <cell r="BX364" t="str">
            <v>----</v>
          </cell>
          <cell r="BY364" t="e">
            <v>#N/A</v>
          </cell>
          <cell r="BZ364" t="e">
            <v>#N/A</v>
          </cell>
          <cell r="CA364" t="e">
            <v>#N/A</v>
          </cell>
          <cell r="CB364" t="e">
            <v>#N/A</v>
          </cell>
          <cell r="CC364" t="e">
            <v>#N/A</v>
          </cell>
          <cell r="CD364" t="e">
            <v>#N/A</v>
          </cell>
          <cell r="CE364" t="e">
            <v>#N/A</v>
          </cell>
          <cell r="CF364" t="e">
            <v>#N/A</v>
          </cell>
          <cell r="CG364" t="e">
            <v>#N/A</v>
          </cell>
          <cell r="CH364" t="e">
            <v>#N/A</v>
          </cell>
          <cell r="CI364" t="e">
            <v>#N/A</v>
          </cell>
          <cell r="CJ364" t="e">
            <v>#N/A</v>
          </cell>
          <cell r="CK364" t="e">
            <v>#N/A</v>
          </cell>
          <cell r="CL364" t="e">
            <v>#N/A</v>
          </cell>
          <cell r="CM364" t="e">
            <v>#N/A</v>
          </cell>
          <cell r="CN364" t="e">
            <v>#N/A</v>
          </cell>
          <cell r="CO364" t="e">
            <v>#N/A</v>
          </cell>
          <cell r="CP364" t="e">
            <v>#N/A</v>
          </cell>
          <cell r="CQ364" t="e">
            <v>#N/A</v>
          </cell>
          <cell r="CR364" t="e">
            <v>#N/A</v>
          </cell>
          <cell r="CS364" t="e">
            <v>#N/A</v>
          </cell>
          <cell r="CT364" t="e">
            <v>#N/A</v>
          </cell>
          <cell r="CU364" t="e">
            <v>#N/A</v>
          </cell>
          <cell r="CV364" t="e">
            <v>#N/A</v>
          </cell>
          <cell r="DR364" t="str">
            <v>Pablo Jose Do Faial Freitas</v>
          </cell>
          <cell r="DS364" t="str">
            <v>Arturo Alejandro Urcid Saldaña F-450733</v>
          </cell>
          <cell r="DT364" t="str">
            <v>José Guadalupe López Hernández F-242353</v>
          </cell>
          <cell r="DU364">
            <v>0</v>
          </cell>
          <cell r="DV364" t="str">
            <v>Pablo Jose Do Faial Freitas</v>
          </cell>
          <cell r="DW364" t="str">
            <v>Arturo Alejandro Urcid Saldaña F-451048</v>
          </cell>
          <cell r="DX364" t="str">
            <v>José Guadalupe López Hernández F-242353</v>
          </cell>
          <cell r="DY364" t="str">
            <v>Pablo Jose Do Faial Freitas</v>
          </cell>
          <cell r="DZ364" t="str">
            <v>Arturo Alejandro Urcid Saldaña F-450733</v>
          </cell>
        </row>
        <row r="365">
          <cell r="A365">
            <v>43</v>
          </cell>
          <cell r="B365" t="str">
            <v>--</v>
          </cell>
          <cell r="C365" t="str">
            <v>--</v>
          </cell>
          <cell r="H365" t="str">
            <v>-</v>
          </cell>
          <cell r="S365" t="str">
            <v>-</v>
          </cell>
          <cell r="W365" t="str">
            <v>P</v>
          </cell>
          <cell r="X365">
            <v>0</v>
          </cell>
          <cell r="Y365" t="e">
            <v>#N/A</v>
          </cell>
          <cell r="Z365" t="e">
            <v>#N/A</v>
          </cell>
          <cell r="AB365" t="e">
            <v>#N/A</v>
          </cell>
          <cell r="AC365" t="e">
            <v>#N/A</v>
          </cell>
          <cell r="AD365" t="e">
            <v>#N/A</v>
          </cell>
          <cell r="AE365">
            <v>0</v>
          </cell>
          <cell r="AF365">
            <v>0</v>
          </cell>
          <cell r="AI365">
            <v>0</v>
          </cell>
          <cell r="AL365">
            <v>0</v>
          </cell>
          <cell r="AW365" t="e">
            <v>#N/A</v>
          </cell>
          <cell r="AX365" t="e">
            <v>#N/A</v>
          </cell>
          <cell r="AY365" t="e">
            <v>#N/A</v>
          </cell>
          <cell r="AZ365" t="e">
            <v>#N/A</v>
          </cell>
          <cell r="BF365" t="str">
            <v>----</v>
          </cell>
          <cell r="BL365" t="str">
            <v>----</v>
          </cell>
          <cell r="BR365" t="str">
            <v>----</v>
          </cell>
          <cell r="BX365" t="str">
            <v>----</v>
          </cell>
          <cell r="BY365" t="e">
            <v>#N/A</v>
          </cell>
          <cell r="BZ365" t="e">
            <v>#N/A</v>
          </cell>
          <cell r="CA365" t="e">
            <v>#N/A</v>
          </cell>
          <cell r="CB365" t="e">
            <v>#N/A</v>
          </cell>
          <cell r="CC365" t="e">
            <v>#N/A</v>
          </cell>
          <cell r="CD365" t="e">
            <v>#N/A</v>
          </cell>
          <cell r="CE365" t="e">
            <v>#N/A</v>
          </cell>
          <cell r="CF365" t="e">
            <v>#N/A</v>
          </cell>
          <cell r="CG365" t="e">
            <v>#N/A</v>
          </cell>
          <cell r="CH365" t="e">
            <v>#N/A</v>
          </cell>
          <cell r="CI365" t="e">
            <v>#N/A</v>
          </cell>
          <cell r="CJ365" t="e">
            <v>#N/A</v>
          </cell>
          <cell r="CK365" t="e">
            <v>#N/A</v>
          </cell>
          <cell r="CL365" t="e">
            <v>#N/A</v>
          </cell>
          <cell r="CM365" t="e">
            <v>#N/A</v>
          </cell>
          <cell r="CN365" t="e">
            <v>#N/A</v>
          </cell>
          <cell r="CO365" t="e">
            <v>#N/A</v>
          </cell>
          <cell r="CP365" t="e">
            <v>#N/A</v>
          </cell>
          <cell r="CQ365" t="e">
            <v>#N/A</v>
          </cell>
          <cell r="CR365" t="e">
            <v>#N/A</v>
          </cell>
          <cell r="CS365" t="e">
            <v>#N/A</v>
          </cell>
          <cell r="CT365" t="e">
            <v>#N/A</v>
          </cell>
          <cell r="CU365" t="e">
            <v>#N/A</v>
          </cell>
          <cell r="CV365" t="e">
            <v>#N/A</v>
          </cell>
          <cell r="DR365" t="str">
            <v>Pablo Jose Do Faial Freitas</v>
          </cell>
          <cell r="DS365" t="str">
            <v>Arturo Alejandro Urcid Saldaña F-450733</v>
          </cell>
          <cell r="DT365" t="str">
            <v>José Guadalupe López Hernández F-242353</v>
          </cell>
          <cell r="DU365">
            <v>0</v>
          </cell>
          <cell r="DV365" t="str">
            <v>Pablo Jose Do Faial Freitas</v>
          </cell>
          <cell r="DW365" t="str">
            <v>Arturo Alejandro Urcid Saldaña F-451049</v>
          </cell>
          <cell r="DX365" t="str">
            <v>José Guadalupe López Hernández F-242353</v>
          </cell>
          <cell r="DY365" t="str">
            <v>Pablo Jose Do Faial Freitas</v>
          </cell>
          <cell r="DZ365" t="str">
            <v>Arturo Alejandro Urcid Saldaña F-450733</v>
          </cell>
        </row>
        <row r="366">
          <cell r="A366">
            <v>44</v>
          </cell>
          <cell r="B366" t="str">
            <v>--</v>
          </cell>
          <cell r="C366" t="str">
            <v>--</v>
          </cell>
          <cell r="H366" t="str">
            <v>-</v>
          </cell>
          <cell r="S366" t="str">
            <v>-</v>
          </cell>
          <cell r="W366" t="str">
            <v>P</v>
          </cell>
          <cell r="X366">
            <v>0</v>
          </cell>
          <cell r="Y366" t="e">
            <v>#N/A</v>
          </cell>
          <cell r="Z366" t="e">
            <v>#N/A</v>
          </cell>
          <cell r="AB366" t="e">
            <v>#N/A</v>
          </cell>
          <cell r="AC366" t="e">
            <v>#N/A</v>
          </cell>
          <cell r="AD366" t="e">
            <v>#N/A</v>
          </cell>
          <cell r="AE366">
            <v>0</v>
          </cell>
          <cell r="AF366">
            <v>0</v>
          </cell>
          <cell r="AI366">
            <v>0</v>
          </cell>
          <cell r="AL366">
            <v>0</v>
          </cell>
          <cell r="AW366" t="e">
            <v>#N/A</v>
          </cell>
          <cell r="AX366" t="e">
            <v>#N/A</v>
          </cell>
          <cell r="AY366" t="e">
            <v>#N/A</v>
          </cell>
          <cell r="AZ366" t="e">
            <v>#N/A</v>
          </cell>
          <cell r="BF366" t="str">
            <v>----</v>
          </cell>
          <cell r="BL366" t="str">
            <v>----</v>
          </cell>
          <cell r="BR366" t="str">
            <v>----</v>
          </cell>
          <cell r="BX366" t="str">
            <v>----</v>
          </cell>
          <cell r="BY366" t="e">
            <v>#N/A</v>
          </cell>
          <cell r="BZ366" t="e">
            <v>#N/A</v>
          </cell>
          <cell r="CA366" t="e">
            <v>#N/A</v>
          </cell>
          <cell r="CB366" t="e">
            <v>#N/A</v>
          </cell>
          <cell r="CC366" t="e">
            <v>#N/A</v>
          </cell>
          <cell r="CD366" t="e">
            <v>#N/A</v>
          </cell>
          <cell r="CE366" t="e">
            <v>#N/A</v>
          </cell>
          <cell r="CF366" t="e">
            <v>#N/A</v>
          </cell>
          <cell r="CG366" t="e">
            <v>#N/A</v>
          </cell>
          <cell r="CH366" t="e">
            <v>#N/A</v>
          </cell>
          <cell r="CI366" t="e">
            <v>#N/A</v>
          </cell>
          <cell r="CJ366" t="e">
            <v>#N/A</v>
          </cell>
          <cell r="CK366" t="e">
            <v>#N/A</v>
          </cell>
          <cell r="CL366" t="e">
            <v>#N/A</v>
          </cell>
          <cell r="CM366" t="e">
            <v>#N/A</v>
          </cell>
          <cell r="CN366" t="e">
            <v>#N/A</v>
          </cell>
          <cell r="CO366" t="e">
            <v>#N/A</v>
          </cell>
          <cell r="CP366" t="e">
            <v>#N/A</v>
          </cell>
          <cell r="CQ366" t="e">
            <v>#N/A</v>
          </cell>
          <cell r="CR366" t="e">
            <v>#N/A</v>
          </cell>
          <cell r="CS366" t="e">
            <v>#N/A</v>
          </cell>
          <cell r="CT366" t="e">
            <v>#N/A</v>
          </cell>
          <cell r="CU366" t="e">
            <v>#N/A</v>
          </cell>
          <cell r="CV366" t="e">
            <v>#N/A</v>
          </cell>
          <cell r="DR366" t="str">
            <v>Pablo Jose Do Faial Freitas</v>
          </cell>
          <cell r="DS366" t="str">
            <v>Arturo Alejandro Urcid Saldaña F-450733</v>
          </cell>
          <cell r="DT366" t="str">
            <v>José Guadalupe López Hernández F-242353</v>
          </cell>
          <cell r="DU366">
            <v>0</v>
          </cell>
          <cell r="DV366" t="str">
            <v>Pablo Jose Do Faial Freitas</v>
          </cell>
          <cell r="DW366" t="str">
            <v>Arturo Alejandro Urcid Saldaña F-451050</v>
          </cell>
          <cell r="DX366" t="str">
            <v>José Guadalupe López Hernández F-242353</v>
          </cell>
          <cell r="DY366" t="str">
            <v>Pablo Jose Do Faial Freitas</v>
          </cell>
          <cell r="DZ366" t="str">
            <v>Arturo Alejandro Urcid Saldaña F-450733</v>
          </cell>
        </row>
        <row r="367">
          <cell r="A367">
            <v>36</v>
          </cell>
          <cell r="B367" t="str">
            <v>--</v>
          </cell>
          <cell r="C367" t="str">
            <v>--</v>
          </cell>
          <cell r="H367" t="str">
            <v>-</v>
          </cell>
          <cell r="S367" t="str">
            <v>-</v>
          </cell>
          <cell r="W367" t="str">
            <v>P</v>
          </cell>
          <cell r="X367">
            <v>0</v>
          </cell>
          <cell r="Y367" t="e">
            <v>#N/A</v>
          </cell>
          <cell r="Z367" t="e">
            <v>#N/A</v>
          </cell>
          <cell r="AB367" t="e">
            <v>#N/A</v>
          </cell>
          <cell r="AC367" t="e">
            <v>#N/A</v>
          </cell>
          <cell r="AD367" t="e">
            <v>#N/A</v>
          </cell>
          <cell r="AE367">
            <v>0</v>
          </cell>
          <cell r="AF367">
            <v>0</v>
          </cell>
          <cell r="AI367">
            <v>0</v>
          </cell>
          <cell r="AL367">
            <v>0</v>
          </cell>
          <cell r="AW367" t="e">
            <v>#N/A</v>
          </cell>
          <cell r="AX367" t="e">
            <v>#N/A</v>
          </cell>
          <cell r="AY367" t="e">
            <v>#N/A</v>
          </cell>
          <cell r="AZ367" t="e">
            <v>#N/A</v>
          </cell>
          <cell r="BF367" t="str">
            <v>----</v>
          </cell>
          <cell r="BL367" t="str">
            <v>----</v>
          </cell>
          <cell r="BR367" t="str">
            <v>----</v>
          </cell>
          <cell r="BX367" t="str">
            <v>----</v>
          </cell>
          <cell r="BY367" t="e">
            <v>#N/A</v>
          </cell>
          <cell r="BZ367" t="e">
            <v>#N/A</v>
          </cell>
          <cell r="CA367" t="e">
            <v>#N/A</v>
          </cell>
          <cell r="CB367" t="e">
            <v>#N/A</v>
          </cell>
          <cell r="CC367" t="e">
            <v>#N/A</v>
          </cell>
          <cell r="CD367" t="e">
            <v>#N/A</v>
          </cell>
          <cell r="CE367" t="e">
            <v>#N/A</v>
          </cell>
          <cell r="CF367" t="e">
            <v>#N/A</v>
          </cell>
          <cell r="CG367" t="e">
            <v>#N/A</v>
          </cell>
          <cell r="CH367" t="e">
            <v>#N/A</v>
          </cell>
          <cell r="CI367" t="e">
            <v>#N/A</v>
          </cell>
          <cell r="CJ367" t="e">
            <v>#N/A</v>
          </cell>
          <cell r="CK367" t="e">
            <v>#N/A</v>
          </cell>
          <cell r="CL367" t="e">
            <v>#N/A</v>
          </cell>
          <cell r="CM367" t="e">
            <v>#N/A</v>
          </cell>
          <cell r="CN367" t="e">
            <v>#N/A</v>
          </cell>
          <cell r="CO367" t="e">
            <v>#N/A</v>
          </cell>
          <cell r="CP367" t="e">
            <v>#N/A</v>
          </cell>
          <cell r="CQ367" t="e">
            <v>#N/A</v>
          </cell>
          <cell r="CR367" t="e">
            <v>#N/A</v>
          </cell>
          <cell r="CS367" t="e">
            <v>#N/A</v>
          </cell>
          <cell r="CT367" t="e">
            <v>#N/A</v>
          </cell>
          <cell r="CU367" t="e">
            <v>#N/A</v>
          </cell>
          <cell r="CV367" t="e">
            <v>#N/A</v>
          </cell>
          <cell r="DR367" t="str">
            <v>Pablo Jose Do Faial Freitas</v>
          </cell>
          <cell r="DS367" t="str">
            <v>Arturo Alejandro Urcid Saldaña F-450733</v>
          </cell>
          <cell r="DT367" t="str">
            <v>José Guadalupe López Hernández F-242353</v>
          </cell>
          <cell r="DU367">
            <v>0</v>
          </cell>
          <cell r="DV367" t="str">
            <v>Pablo Jose Do Faial Freitas</v>
          </cell>
          <cell r="DW367" t="str">
            <v>Arturo Alejandro Urcid Saldaña F-451051</v>
          </cell>
          <cell r="DX367" t="str">
            <v>José Guadalupe López Hernández F-242353</v>
          </cell>
          <cell r="DY367" t="str">
            <v>Pablo Jose Do Faial Freitas</v>
          </cell>
          <cell r="DZ367" t="str">
            <v>Arturo Alejandro Urcid Saldaña F-450733</v>
          </cell>
        </row>
        <row r="368">
          <cell r="A368">
            <v>37</v>
          </cell>
          <cell r="B368" t="str">
            <v>--</v>
          </cell>
          <cell r="C368" t="str">
            <v>--</v>
          </cell>
          <cell r="H368" t="str">
            <v>-</v>
          </cell>
          <cell r="S368" t="str">
            <v>-</v>
          </cell>
          <cell r="W368" t="str">
            <v>P</v>
          </cell>
          <cell r="X368">
            <v>0</v>
          </cell>
          <cell r="Y368" t="e">
            <v>#N/A</v>
          </cell>
          <cell r="Z368" t="e">
            <v>#N/A</v>
          </cell>
          <cell r="AB368" t="e">
            <v>#N/A</v>
          </cell>
          <cell r="AC368" t="e">
            <v>#N/A</v>
          </cell>
          <cell r="AD368" t="e">
            <v>#N/A</v>
          </cell>
          <cell r="AE368">
            <v>0</v>
          </cell>
          <cell r="AF368">
            <v>0</v>
          </cell>
          <cell r="AI368">
            <v>0</v>
          </cell>
          <cell r="AL368">
            <v>0</v>
          </cell>
          <cell r="AW368" t="e">
            <v>#N/A</v>
          </cell>
          <cell r="AX368" t="e">
            <v>#N/A</v>
          </cell>
          <cell r="AY368" t="e">
            <v>#N/A</v>
          </cell>
          <cell r="AZ368" t="e">
            <v>#N/A</v>
          </cell>
          <cell r="BF368" t="str">
            <v>----</v>
          </cell>
          <cell r="BL368" t="str">
            <v>----</v>
          </cell>
          <cell r="BR368" t="str">
            <v>----</v>
          </cell>
          <cell r="BX368" t="str">
            <v>----</v>
          </cell>
          <cell r="BY368" t="e">
            <v>#N/A</v>
          </cell>
          <cell r="BZ368" t="e">
            <v>#N/A</v>
          </cell>
          <cell r="CA368" t="e">
            <v>#N/A</v>
          </cell>
          <cell r="CB368" t="e">
            <v>#N/A</v>
          </cell>
          <cell r="CC368" t="e">
            <v>#N/A</v>
          </cell>
          <cell r="CD368" t="e">
            <v>#N/A</v>
          </cell>
          <cell r="CE368" t="e">
            <v>#N/A</v>
          </cell>
          <cell r="CF368" t="e">
            <v>#N/A</v>
          </cell>
          <cell r="CG368" t="e">
            <v>#N/A</v>
          </cell>
          <cell r="CH368" t="e">
            <v>#N/A</v>
          </cell>
          <cell r="CI368" t="e">
            <v>#N/A</v>
          </cell>
          <cell r="CJ368" t="e">
            <v>#N/A</v>
          </cell>
          <cell r="CK368" t="e">
            <v>#N/A</v>
          </cell>
          <cell r="CL368" t="e">
            <v>#N/A</v>
          </cell>
          <cell r="CM368" t="e">
            <v>#N/A</v>
          </cell>
          <cell r="CN368" t="e">
            <v>#N/A</v>
          </cell>
          <cell r="CO368" t="e">
            <v>#N/A</v>
          </cell>
          <cell r="CP368" t="e">
            <v>#N/A</v>
          </cell>
          <cell r="CQ368" t="e">
            <v>#N/A</v>
          </cell>
          <cell r="CR368" t="e">
            <v>#N/A</v>
          </cell>
          <cell r="CS368" t="e">
            <v>#N/A</v>
          </cell>
          <cell r="CT368" t="e">
            <v>#N/A</v>
          </cell>
          <cell r="CU368" t="e">
            <v>#N/A</v>
          </cell>
          <cell r="CV368" t="e">
            <v>#N/A</v>
          </cell>
          <cell r="DR368" t="str">
            <v>Pablo Jose Do Faial Freitas</v>
          </cell>
          <cell r="DS368" t="str">
            <v>Arturo Alejandro Urcid Saldaña F-450733</v>
          </cell>
          <cell r="DT368" t="str">
            <v>José Guadalupe López Hernández F-242353</v>
          </cell>
          <cell r="DU368">
            <v>0</v>
          </cell>
          <cell r="DV368" t="str">
            <v>Pablo Jose Do Faial Freitas</v>
          </cell>
          <cell r="DW368" t="str">
            <v>Arturo Alejandro Urcid Saldaña F-451052</v>
          </cell>
          <cell r="DX368" t="str">
            <v>José Guadalupe López Hernández F-242353</v>
          </cell>
          <cell r="DY368" t="str">
            <v>Pablo Jose Do Faial Freitas</v>
          </cell>
          <cell r="DZ368" t="str">
            <v>Arturo Alejandro Urcid Saldaña F-450733</v>
          </cell>
        </row>
        <row r="369">
          <cell r="A369">
            <v>38</v>
          </cell>
          <cell r="B369" t="str">
            <v>--</v>
          </cell>
          <cell r="C369" t="str">
            <v>--</v>
          </cell>
          <cell r="H369" t="str">
            <v>-</v>
          </cell>
          <cell r="S369" t="str">
            <v>-</v>
          </cell>
          <cell r="W369" t="str">
            <v>P</v>
          </cell>
          <cell r="X369">
            <v>0</v>
          </cell>
          <cell r="Y369" t="e">
            <v>#N/A</v>
          </cell>
          <cell r="Z369" t="e">
            <v>#N/A</v>
          </cell>
          <cell r="AB369" t="e">
            <v>#N/A</v>
          </cell>
          <cell r="AC369" t="e">
            <v>#N/A</v>
          </cell>
          <cell r="AD369" t="e">
            <v>#N/A</v>
          </cell>
          <cell r="AE369">
            <v>0</v>
          </cell>
          <cell r="AF369">
            <v>0</v>
          </cell>
          <cell r="AI369">
            <v>0</v>
          </cell>
          <cell r="AL369">
            <v>0</v>
          </cell>
          <cell r="AW369" t="e">
            <v>#N/A</v>
          </cell>
          <cell r="AX369" t="e">
            <v>#N/A</v>
          </cell>
          <cell r="AY369" t="e">
            <v>#N/A</v>
          </cell>
          <cell r="AZ369" t="e">
            <v>#N/A</v>
          </cell>
          <cell r="BF369" t="str">
            <v>----</v>
          </cell>
          <cell r="BL369" t="str">
            <v>----</v>
          </cell>
          <cell r="BR369" t="str">
            <v>----</v>
          </cell>
          <cell r="BX369" t="str">
            <v>----</v>
          </cell>
          <cell r="BY369" t="e">
            <v>#N/A</v>
          </cell>
          <cell r="BZ369" t="e">
            <v>#N/A</v>
          </cell>
          <cell r="CA369" t="e">
            <v>#N/A</v>
          </cell>
          <cell r="CB369" t="e">
            <v>#N/A</v>
          </cell>
          <cell r="CC369" t="e">
            <v>#N/A</v>
          </cell>
          <cell r="CD369" t="e">
            <v>#N/A</v>
          </cell>
          <cell r="CE369" t="e">
            <v>#N/A</v>
          </cell>
          <cell r="CF369" t="e">
            <v>#N/A</v>
          </cell>
          <cell r="CG369" t="e">
            <v>#N/A</v>
          </cell>
          <cell r="CH369" t="e">
            <v>#N/A</v>
          </cell>
          <cell r="CI369" t="e">
            <v>#N/A</v>
          </cell>
          <cell r="CJ369" t="e">
            <v>#N/A</v>
          </cell>
          <cell r="CK369" t="e">
            <v>#N/A</v>
          </cell>
          <cell r="CL369" t="e">
            <v>#N/A</v>
          </cell>
          <cell r="CM369" t="e">
            <v>#N/A</v>
          </cell>
          <cell r="CN369" t="e">
            <v>#N/A</v>
          </cell>
          <cell r="CO369" t="e">
            <v>#N/A</v>
          </cell>
          <cell r="CP369" t="e">
            <v>#N/A</v>
          </cell>
          <cell r="CQ369" t="e">
            <v>#N/A</v>
          </cell>
          <cell r="CR369" t="e">
            <v>#N/A</v>
          </cell>
          <cell r="CS369" t="e">
            <v>#N/A</v>
          </cell>
          <cell r="CT369" t="e">
            <v>#N/A</v>
          </cell>
          <cell r="CU369" t="e">
            <v>#N/A</v>
          </cell>
          <cell r="CV369" t="e">
            <v>#N/A</v>
          </cell>
          <cell r="DR369" t="str">
            <v>Pablo Jose Do Faial Freitas</v>
          </cell>
          <cell r="DS369" t="str">
            <v>Arturo Alejandro Urcid Saldaña F-450733</v>
          </cell>
          <cell r="DT369" t="str">
            <v>José Guadalupe López Hernández F-242353</v>
          </cell>
          <cell r="DU369">
            <v>0</v>
          </cell>
          <cell r="DV369" t="str">
            <v>Pablo Jose Do Faial Freitas</v>
          </cell>
          <cell r="DW369" t="str">
            <v>Arturo Alejandro Urcid Saldaña F-451053</v>
          </cell>
          <cell r="DX369" t="str">
            <v>José Guadalupe López Hernández F-242353</v>
          </cell>
          <cell r="DY369" t="str">
            <v>Pablo Jose Do Faial Freitas</v>
          </cell>
          <cell r="DZ369" t="str">
            <v>Arturo Alejandro Urcid Saldaña F-450733</v>
          </cell>
        </row>
        <row r="370">
          <cell r="A370">
            <v>39</v>
          </cell>
          <cell r="B370" t="str">
            <v>--</v>
          </cell>
          <cell r="C370" t="str">
            <v>--</v>
          </cell>
          <cell r="H370" t="str">
            <v>-</v>
          </cell>
          <cell r="S370" t="str">
            <v>-</v>
          </cell>
          <cell r="W370" t="str">
            <v>P</v>
          </cell>
          <cell r="X370">
            <v>0</v>
          </cell>
          <cell r="Y370" t="e">
            <v>#N/A</v>
          </cell>
          <cell r="Z370" t="e">
            <v>#N/A</v>
          </cell>
          <cell r="AB370" t="e">
            <v>#N/A</v>
          </cell>
          <cell r="AC370" t="e">
            <v>#N/A</v>
          </cell>
          <cell r="AD370" t="e">
            <v>#N/A</v>
          </cell>
          <cell r="AE370">
            <v>0</v>
          </cell>
          <cell r="AF370">
            <v>0</v>
          </cell>
          <cell r="AI370">
            <v>0</v>
          </cell>
          <cell r="AL370">
            <v>0</v>
          </cell>
          <cell r="AW370" t="e">
            <v>#N/A</v>
          </cell>
          <cell r="AX370" t="e">
            <v>#N/A</v>
          </cell>
          <cell r="AY370" t="e">
            <v>#N/A</v>
          </cell>
          <cell r="AZ370" t="e">
            <v>#N/A</v>
          </cell>
          <cell r="BF370" t="str">
            <v>----</v>
          </cell>
          <cell r="BL370" t="str">
            <v>----</v>
          </cell>
          <cell r="BR370" t="str">
            <v>----</v>
          </cell>
          <cell r="BX370" t="str">
            <v>----</v>
          </cell>
          <cell r="BY370" t="e">
            <v>#N/A</v>
          </cell>
          <cell r="BZ370" t="e">
            <v>#N/A</v>
          </cell>
          <cell r="CA370" t="e">
            <v>#N/A</v>
          </cell>
          <cell r="CB370" t="e">
            <v>#N/A</v>
          </cell>
          <cell r="CC370" t="e">
            <v>#N/A</v>
          </cell>
          <cell r="CD370" t="e">
            <v>#N/A</v>
          </cell>
          <cell r="CE370" t="e">
            <v>#N/A</v>
          </cell>
          <cell r="CF370" t="e">
            <v>#N/A</v>
          </cell>
          <cell r="CG370" t="e">
            <v>#N/A</v>
          </cell>
          <cell r="CH370" t="e">
            <v>#N/A</v>
          </cell>
          <cell r="CI370" t="e">
            <v>#N/A</v>
          </cell>
          <cell r="CJ370" t="e">
            <v>#N/A</v>
          </cell>
          <cell r="CK370" t="e">
            <v>#N/A</v>
          </cell>
          <cell r="CL370" t="e">
            <v>#N/A</v>
          </cell>
          <cell r="CM370" t="e">
            <v>#N/A</v>
          </cell>
          <cell r="CN370" t="e">
            <v>#N/A</v>
          </cell>
          <cell r="CO370" t="e">
            <v>#N/A</v>
          </cell>
          <cell r="CP370" t="e">
            <v>#N/A</v>
          </cell>
          <cell r="CQ370" t="e">
            <v>#N/A</v>
          </cell>
          <cell r="CR370" t="e">
            <v>#N/A</v>
          </cell>
          <cell r="CS370" t="e">
            <v>#N/A</v>
          </cell>
          <cell r="CT370" t="e">
            <v>#N/A</v>
          </cell>
          <cell r="CU370" t="e">
            <v>#N/A</v>
          </cell>
          <cell r="CV370" t="e">
            <v>#N/A</v>
          </cell>
          <cell r="DR370" t="str">
            <v>Pablo Jose Do Faial Freitas</v>
          </cell>
          <cell r="DS370" t="str">
            <v>Arturo Alejandro Urcid Saldaña F-450733</v>
          </cell>
          <cell r="DT370" t="str">
            <v>José Guadalupe López Hernández F-242353</v>
          </cell>
          <cell r="DU370">
            <v>0</v>
          </cell>
          <cell r="DV370" t="str">
            <v>Pablo Jose Do Faial Freitas</v>
          </cell>
          <cell r="DW370" t="str">
            <v>Arturo Alejandro Urcid Saldaña F-451054</v>
          </cell>
          <cell r="DX370" t="str">
            <v>José Guadalupe López Hernández F-242353</v>
          </cell>
          <cell r="DY370" t="str">
            <v>Pablo Jose Do Faial Freitas</v>
          </cell>
          <cell r="DZ370" t="str">
            <v>Arturo Alejandro Urcid Saldaña F-450733</v>
          </cell>
        </row>
        <row r="371">
          <cell r="A371">
            <v>40</v>
          </cell>
          <cell r="B371" t="str">
            <v>--</v>
          </cell>
          <cell r="C371" t="str">
            <v>--</v>
          </cell>
          <cell r="H371" t="str">
            <v>-</v>
          </cell>
          <cell r="S371" t="str">
            <v>-</v>
          </cell>
          <cell r="W371" t="str">
            <v>P</v>
          </cell>
          <cell r="X371">
            <v>0</v>
          </cell>
          <cell r="Y371" t="e">
            <v>#N/A</v>
          </cell>
          <cell r="Z371" t="e">
            <v>#N/A</v>
          </cell>
          <cell r="AB371" t="e">
            <v>#N/A</v>
          </cell>
          <cell r="AC371" t="e">
            <v>#N/A</v>
          </cell>
          <cell r="AD371" t="e">
            <v>#N/A</v>
          </cell>
          <cell r="AE371">
            <v>0</v>
          </cell>
          <cell r="AF371">
            <v>0</v>
          </cell>
          <cell r="AI371">
            <v>0</v>
          </cell>
          <cell r="AL371">
            <v>0</v>
          </cell>
          <cell r="AW371" t="e">
            <v>#N/A</v>
          </cell>
          <cell r="AX371" t="e">
            <v>#N/A</v>
          </cell>
          <cell r="AY371" t="e">
            <v>#N/A</v>
          </cell>
          <cell r="AZ371" t="e">
            <v>#N/A</v>
          </cell>
          <cell r="BF371" t="str">
            <v>----</v>
          </cell>
          <cell r="BL371" t="str">
            <v>----</v>
          </cell>
          <cell r="BR371" t="str">
            <v>----</v>
          </cell>
          <cell r="BX371" t="str">
            <v>----</v>
          </cell>
          <cell r="BY371" t="e">
            <v>#N/A</v>
          </cell>
          <cell r="BZ371" t="e">
            <v>#N/A</v>
          </cell>
          <cell r="CA371" t="e">
            <v>#N/A</v>
          </cell>
          <cell r="CB371" t="e">
            <v>#N/A</v>
          </cell>
          <cell r="CC371" t="e">
            <v>#N/A</v>
          </cell>
          <cell r="CD371" t="e">
            <v>#N/A</v>
          </cell>
          <cell r="CE371" t="e">
            <v>#N/A</v>
          </cell>
          <cell r="CF371" t="e">
            <v>#N/A</v>
          </cell>
          <cell r="CG371" t="e">
            <v>#N/A</v>
          </cell>
          <cell r="CH371" t="e">
            <v>#N/A</v>
          </cell>
          <cell r="CI371" t="e">
            <v>#N/A</v>
          </cell>
          <cell r="CJ371" t="e">
            <v>#N/A</v>
          </cell>
          <cell r="CK371" t="e">
            <v>#N/A</v>
          </cell>
          <cell r="CL371" t="e">
            <v>#N/A</v>
          </cell>
          <cell r="CM371" t="e">
            <v>#N/A</v>
          </cell>
          <cell r="CN371" t="e">
            <v>#N/A</v>
          </cell>
          <cell r="CO371" t="e">
            <v>#N/A</v>
          </cell>
          <cell r="CP371" t="e">
            <v>#N/A</v>
          </cell>
          <cell r="CQ371" t="e">
            <v>#N/A</v>
          </cell>
          <cell r="CR371" t="e">
            <v>#N/A</v>
          </cell>
          <cell r="CS371" t="e">
            <v>#N/A</v>
          </cell>
          <cell r="CT371" t="e">
            <v>#N/A</v>
          </cell>
          <cell r="CU371" t="e">
            <v>#N/A</v>
          </cell>
          <cell r="CV371" t="e">
            <v>#N/A</v>
          </cell>
          <cell r="DR371" t="str">
            <v>Pablo Jose Do Faial Freitas</v>
          </cell>
          <cell r="DS371" t="str">
            <v>Arturo Alejandro Urcid Saldaña F-450733</v>
          </cell>
          <cell r="DT371" t="str">
            <v>José Guadalupe López Hernández F-242353</v>
          </cell>
          <cell r="DU371">
            <v>0</v>
          </cell>
          <cell r="DV371" t="str">
            <v>Pablo Jose Do Faial Freitas</v>
          </cell>
          <cell r="DW371" t="str">
            <v>Arturo Alejandro Urcid Saldaña F-451055</v>
          </cell>
          <cell r="DX371" t="str">
            <v>José Guadalupe López Hernández F-242353</v>
          </cell>
          <cell r="DY371" t="str">
            <v>Pablo Jose Do Faial Freitas</v>
          </cell>
          <cell r="DZ371" t="str">
            <v>Arturo Alejandro Urcid Saldaña F-450733</v>
          </cell>
        </row>
        <row r="372">
          <cell r="A372">
            <v>41</v>
          </cell>
          <cell r="B372" t="str">
            <v>--</v>
          </cell>
          <cell r="C372" t="str">
            <v>--</v>
          </cell>
          <cell r="H372" t="str">
            <v>-</v>
          </cell>
          <cell r="S372" t="str">
            <v>-</v>
          </cell>
          <cell r="W372" t="str">
            <v>P</v>
          </cell>
          <cell r="X372">
            <v>0</v>
          </cell>
          <cell r="Y372" t="e">
            <v>#N/A</v>
          </cell>
          <cell r="Z372" t="e">
            <v>#N/A</v>
          </cell>
          <cell r="AB372" t="e">
            <v>#N/A</v>
          </cell>
          <cell r="AC372" t="e">
            <v>#N/A</v>
          </cell>
          <cell r="AD372" t="e">
            <v>#N/A</v>
          </cell>
          <cell r="AE372">
            <v>0</v>
          </cell>
          <cell r="AF372">
            <v>0</v>
          </cell>
          <cell r="AI372">
            <v>0</v>
          </cell>
          <cell r="AL372">
            <v>0</v>
          </cell>
          <cell r="AW372" t="e">
            <v>#N/A</v>
          </cell>
          <cell r="AX372" t="e">
            <v>#N/A</v>
          </cell>
          <cell r="AY372" t="e">
            <v>#N/A</v>
          </cell>
          <cell r="AZ372" t="e">
            <v>#N/A</v>
          </cell>
          <cell r="BF372" t="str">
            <v>----</v>
          </cell>
          <cell r="BL372" t="str">
            <v>----</v>
          </cell>
          <cell r="BR372" t="str">
            <v>----</v>
          </cell>
          <cell r="BX372" t="str">
            <v>----</v>
          </cell>
          <cell r="BY372" t="e">
            <v>#N/A</v>
          </cell>
          <cell r="BZ372" t="e">
            <v>#N/A</v>
          </cell>
          <cell r="CA372" t="e">
            <v>#N/A</v>
          </cell>
          <cell r="CB372" t="e">
            <v>#N/A</v>
          </cell>
          <cell r="CC372" t="e">
            <v>#N/A</v>
          </cell>
          <cell r="CD372" t="e">
            <v>#N/A</v>
          </cell>
          <cell r="CE372" t="e">
            <v>#N/A</v>
          </cell>
          <cell r="CF372" t="e">
            <v>#N/A</v>
          </cell>
          <cell r="CG372" t="e">
            <v>#N/A</v>
          </cell>
          <cell r="CH372" t="e">
            <v>#N/A</v>
          </cell>
          <cell r="CI372" t="e">
            <v>#N/A</v>
          </cell>
          <cell r="CJ372" t="e">
            <v>#N/A</v>
          </cell>
          <cell r="CK372" t="e">
            <v>#N/A</v>
          </cell>
          <cell r="CL372" t="e">
            <v>#N/A</v>
          </cell>
          <cell r="CM372" t="e">
            <v>#N/A</v>
          </cell>
          <cell r="CN372" t="e">
            <v>#N/A</v>
          </cell>
          <cell r="CO372" t="e">
            <v>#N/A</v>
          </cell>
          <cell r="CP372" t="e">
            <v>#N/A</v>
          </cell>
          <cell r="CQ372" t="e">
            <v>#N/A</v>
          </cell>
          <cell r="CR372" t="e">
            <v>#N/A</v>
          </cell>
          <cell r="CS372" t="e">
            <v>#N/A</v>
          </cell>
          <cell r="CT372" t="e">
            <v>#N/A</v>
          </cell>
          <cell r="CU372" t="e">
            <v>#N/A</v>
          </cell>
          <cell r="CV372" t="e">
            <v>#N/A</v>
          </cell>
          <cell r="DR372" t="str">
            <v>Pablo Jose Do Faial Freitas</v>
          </cell>
          <cell r="DS372" t="str">
            <v>Arturo Alejandro Urcid Saldaña F-450733</v>
          </cell>
          <cell r="DT372" t="str">
            <v>José Guadalupe López Hernández F-242353</v>
          </cell>
          <cell r="DU372">
            <v>0</v>
          </cell>
          <cell r="DV372" t="str">
            <v>Pablo Jose Do Faial Freitas</v>
          </cell>
          <cell r="DW372" t="str">
            <v>Arturo Alejandro Urcid Saldaña F-451056</v>
          </cell>
          <cell r="DX372" t="str">
            <v>José Guadalupe López Hernández F-242353</v>
          </cell>
          <cell r="DY372" t="str">
            <v>Pablo Jose Do Faial Freitas</v>
          </cell>
          <cell r="DZ372" t="str">
            <v>Arturo Alejandro Urcid Saldaña F-450733</v>
          </cell>
        </row>
        <row r="373">
          <cell r="A373">
            <v>42</v>
          </cell>
          <cell r="B373" t="str">
            <v>--</v>
          </cell>
          <cell r="C373" t="str">
            <v>--</v>
          </cell>
          <cell r="H373" t="str">
            <v>-</v>
          </cell>
          <cell r="S373" t="str">
            <v>-</v>
          </cell>
          <cell r="W373" t="str">
            <v>P</v>
          </cell>
          <cell r="X373">
            <v>0</v>
          </cell>
          <cell r="Y373" t="e">
            <v>#N/A</v>
          </cell>
          <cell r="Z373" t="e">
            <v>#N/A</v>
          </cell>
          <cell r="AB373" t="e">
            <v>#N/A</v>
          </cell>
          <cell r="AC373" t="e">
            <v>#N/A</v>
          </cell>
          <cell r="AD373" t="e">
            <v>#N/A</v>
          </cell>
          <cell r="AE373">
            <v>0</v>
          </cell>
          <cell r="AF373">
            <v>0</v>
          </cell>
          <cell r="AI373">
            <v>0</v>
          </cell>
          <cell r="AL373">
            <v>0</v>
          </cell>
          <cell r="AW373" t="e">
            <v>#N/A</v>
          </cell>
          <cell r="AX373" t="e">
            <v>#N/A</v>
          </cell>
          <cell r="AY373" t="e">
            <v>#N/A</v>
          </cell>
          <cell r="AZ373" t="e">
            <v>#N/A</v>
          </cell>
          <cell r="BF373" t="str">
            <v>----</v>
          </cell>
          <cell r="BL373" t="str">
            <v>----</v>
          </cell>
          <cell r="BR373" t="str">
            <v>----</v>
          </cell>
          <cell r="BX373" t="str">
            <v>----</v>
          </cell>
          <cell r="BY373" t="e">
            <v>#N/A</v>
          </cell>
          <cell r="BZ373" t="e">
            <v>#N/A</v>
          </cell>
          <cell r="CA373" t="e">
            <v>#N/A</v>
          </cell>
          <cell r="CB373" t="e">
            <v>#N/A</v>
          </cell>
          <cell r="CC373" t="e">
            <v>#N/A</v>
          </cell>
          <cell r="CD373" t="e">
            <v>#N/A</v>
          </cell>
          <cell r="CE373" t="e">
            <v>#N/A</v>
          </cell>
          <cell r="CF373" t="e">
            <v>#N/A</v>
          </cell>
          <cell r="CG373" t="e">
            <v>#N/A</v>
          </cell>
          <cell r="CH373" t="e">
            <v>#N/A</v>
          </cell>
          <cell r="CI373" t="e">
            <v>#N/A</v>
          </cell>
          <cell r="CJ373" t="e">
            <v>#N/A</v>
          </cell>
          <cell r="CK373" t="e">
            <v>#N/A</v>
          </cell>
          <cell r="CL373" t="e">
            <v>#N/A</v>
          </cell>
          <cell r="CM373" t="e">
            <v>#N/A</v>
          </cell>
          <cell r="CN373" t="e">
            <v>#N/A</v>
          </cell>
          <cell r="CO373" t="e">
            <v>#N/A</v>
          </cell>
          <cell r="CP373" t="e">
            <v>#N/A</v>
          </cell>
          <cell r="CQ373" t="e">
            <v>#N/A</v>
          </cell>
          <cell r="CR373" t="e">
            <v>#N/A</v>
          </cell>
          <cell r="CS373" t="e">
            <v>#N/A</v>
          </cell>
          <cell r="CT373" t="e">
            <v>#N/A</v>
          </cell>
          <cell r="CU373" t="e">
            <v>#N/A</v>
          </cell>
          <cell r="CV373" t="e">
            <v>#N/A</v>
          </cell>
          <cell r="DR373" t="str">
            <v>Pablo Jose Do Faial Freitas</v>
          </cell>
          <cell r="DS373" t="str">
            <v>Arturo Alejandro Urcid Saldaña F-450733</v>
          </cell>
          <cell r="DT373" t="str">
            <v>José Guadalupe López Hernández F-242353</v>
          </cell>
          <cell r="DU373">
            <v>0</v>
          </cell>
          <cell r="DV373" t="str">
            <v>Pablo Jose Do Faial Freitas</v>
          </cell>
          <cell r="DW373" t="str">
            <v>Arturo Alejandro Urcid Saldaña F-451057</v>
          </cell>
          <cell r="DX373" t="str">
            <v>José Guadalupe López Hernández F-242353</v>
          </cell>
          <cell r="DY373" t="str">
            <v>Pablo Jose Do Faial Freitas</v>
          </cell>
          <cell r="DZ373" t="str">
            <v>Arturo Alejandro Urcid Saldaña F-450733</v>
          </cell>
        </row>
        <row r="374">
          <cell r="A374">
            <v>43</v>
          </cell>
          <cell r="B374" t="str">
            <v>--</v>
          </cell>
          <cell r="C374" t="str">
            <v>--</v>
          </cell>
          <cell r="H374" t="str">
            <v>-</v>
          </cell>
          <cell r="S374" t="str">
            <v>-</v>
          </cell>
          <cell r="W374" t="str">
            <v>P</v>
          </cell>
          <cell r="X374">
            <v>0</v>
          </cell>
          <cell r="Y374" t="e">
            <v>#N/A</v>
          </cell>
          <cell r="Z374" t="e">
            <v>#N/A</v>
          </cell>
          <cell r="AB374" t="e">
            <v>#N/A</v>
          </cell>
          <cell r="AC374" t="e">
            <v>#N/A</v>
          </cell>
          <cell r="AD374" t="e">
            <v>#N/A</v>
          </cell>
          <cell r="AE374">
            <v>0</v>
          </cell>
          <cell r="AF374">
            <v>0</v>
          </cell>
          <cell r="AI374">
            <v>0</v>
          </cell>
          <cell r="AL374">
            <v>0</v>
          </cell>
          <cell r="AW374" t="e">
            <v>#N/A</v>
          </cell>
          <cell r="AX374" t="e">
            <v>#N/A</v>
          </cell>
          <cell r="AY374" t="e">
            <v>#N/A</v>
          </cell>
          <cell r="AZ374" t="e">
            <v>#N/A</v>
          </cell>
          <cell r="BF374" t="str">
            <v>----</v>
          </cell>
          <cell r="BL374" t="str">
            <v>----</v>
          </cell>
          <cell r="BR374" t="str">
            <v>----</v>
          </cell>
          <cell r="BX374" t="str">
            <v>----</v>
          </cell>
          <cell r="BY374" t="e">
            <v>#N/A</v>
          </cell>
          <cell r="BZ374" t="e">
            <v>#N/A</v>
          </cell>
          <cell r="CA374" t="e">
            <v>#N/A</v>
          </cell>
          <cell r="CB374" t="e">
            <v>#N/A</v>
          </cell>
          <cell r="CC374" t="e">
            <v>#N/A</v>
          </cell>
          <cell r="CD374" t="e">
            <v>#N/A</v>
          </cell>
          <cell r="CE374" t="e">
            <v>#N/A</v>
          </cell>
          <cell r="CF374" t="e">
            <v>#N/A</v>
          </cell>
          <cell r="CG374" t="e">
            <v>#N/A</v>
          </cell>
          <cell r="CH374" t="e">
            <v>#N/A</v>
          </cell>
          <cell r="CI374" t="e">
            <v>#N/A</v>
          </cell>
          <cell r="CJ374" t="e">
            <v>#N/A</v>
          </cell>
          <cell r="CK374" t="e">
            <v>#N/A</v>
          </cell>
          <cell r="CL374" t="e">
            <v>#N/A</v>
          </cell>
          <cell r="CM374" t="e">
            <v>#N/A</v>
          </cell>
          <cell r="CN374" t="e">
            <v>#N/A</v>
          </cell>
          <cell r="CO374" t="e">
            <v>#N/A</v>
          </cell>
          <cell r="CP374" t="e">
            <v>#N/A</v>
          </cell>
          <cell r="CQ374" t="e">
            <v>#N/A</v>
          </cell>
          <cell r="CR374" t="e">
            <v>#N/A</v>
          </cell>
          <cell r="CS374" t="e">
            <v>#N/A</v>
          </cell>
          <cell r="CT374" t="e">
            <v>#N/A</v>
          </cell>
          <cell r="CU374" t="e">
            <v>#N/A</v>
          </cell>
          <cell r="CV374" t="e">
            <v>#N/A</v>
          </cell>
          <cell r="DR374" t="str">
            <v>Pablo Jose Do Faial Freitas</v>
          </cell>
          <cell r="DS374" t="str">
            <v>Arturo Alejandro Urcid Saldaña F-450733</v>
          </cell>
          <cell r="DT374" t="str">
            <v>José Guadalupe López Hernández F-242353</v>
          </cell>
          <cell r="DU374">
            <v>0</v>
          </cell>
          <cell r="DV374" t="str">
            <v>Pablo Jose Do Faial Freitas</v>
          </cell>
          <cell r="DW374" t="str">
            <v>Arturo Alejandro Urcid Saldaña F-451058</v>
          </cell>
          <cell r="DX374" t="str">
            <v>José Guadalupe López Hernández F-242353</v>
          </cell>
          <cell r="DY374" t="str">
            <v>Pablo Jose Do Faial Freitas</v>
          </cell>
          <cell r="DZ374" t="str">
            <v>Arturo Alejandro Urcid Saldaña F-450733</v>
          </cell>
        </row>
        <row r="375">
          <cell r="A375">
            <v>44</v>
          </cell>
          <cell r="B375" t="str">
            <v>--</v>
          </cell>
          <cell r="C375" t="str">
            <v>--</v>
          </cell>
          <cell r="H375" t="str">
            <v>-</v>
          </cell>
          <cell r="S375" t="str">
            <v>-</v>
          </cell>
          <cell r="W375" t="str">
            <v>P</v>
          </cell>
          <cell r="X375">
            <v>0</v>
          </cell>
          <cell r="Y375" t="e">
            <v>#N/A</v>
          </cell>
          <cell r="Z375" t="e">
            <v>#N/A</v>
          </cell>
          <cell r="AB375" t="e">
            <v>#N/A</v>
          </cell>
          <cell r="AC375" t="e">
            <v>#N/A</v>
          </cell>
          <cell r="AD375" t="e">
            <v>#N/A</v>
          </cell>
          <cell r="AE375">
            <v>0</v>
          </cell>
          <cell r="AF375">
            <v>0</v>
          </cell>
          <cell r="AI375">
            <v>0</v>
          </cell>
          <cell r="AL375">
            <v>0</v>
          </cell>
          <cell r="AW375" t="e">
            <v>#N/A</v>
          </cell>
          <cell r="AX375" t="e">
            <v>#N/A</v>
          </cell>
          <cell r="AY375" t="e">
            <v>#N/A</v>
          </cell>
          <cell r="AZ375" t="e">
            <v>#N/A</v>
          </cell>
          <cell r="BF375" t="str">
            <v>----</v>
          </cell>
          <cell r="BL375" t="str">
            <v>----</v>
          </cell>
          <cell r="BR375" t="str">
            <v>----</v>
          </cell>
          <cell r="BX375" t="str">
            <v>----</v>
          </cell>
          <cell r="BY375" t="e">
            <v>#N/A</v>
          </cell>
          <cell r="BZ375" t="e">
            <v>#N/A</v>
          </cell>
          <cell r="CA375" t="e">
            <v>#N/A</v>
          </cell>
          <cell r="CB375" t="e">
            <v>#N/A</v>
          </cell>
          <cell r="CC375" t="e">
            <v>#N/A</v>
          </cell>
          <cell r="CD375" t="e">
            <v>#N/A</v>
          </cell>
          <cell r="CE375" t="e">
            <v>#N/A</v>
          </cell>
          <cell r="CF375" t="e">
            <v>#N/A</v>
          </cell>
          <cell r="CG375" t="e">
            <v>#N/A</v>
          </cell>
          <cell r="CH375" t="e">
            <v>#N/A</v>
          </cell>
          <cell r="CI375" t="e">
            <v>#N/A</v>
          </cell>
          <cell r="CJ375" t="e">
            <v>#N/A</v>
          </cell>
          <cell r="CK375" t="e">
            <v>#N/A</v>
          </cell>
          <cell r="CL375" t="e">
            <v>#N/A</v>
          </cell>
          <cell r="CM375" t="e">
            <v>#N/A</v>
          </cell>
          <cell r="CN375" t="e">
            <v>#N/A</v>
          </cell>
          <cell r="CO375" t="e">
            <v>#N/A</v>
          </cell>
          <cell r="CP375" t="e">
            <v>#N/A</v>
          </cell>
          <cell r="CQ375" t="e">
            <v>#N/A</v>
          </cell>
          <cell r="CR375" t="e">
            <v>#N/A</v>
          </cell>
          <cell r="CS375" t="e">
            <v>#N/A</v>
          </cell>
          <cell r="CT375" t="e">
            <v>#N/A</v>
          </cell>
          <cell r="CU375" t="e">
            <v>#N/A</v>
          </cell>
          <cell r="CV375" t="e">
            <v>#N/A</v>
          </cell>
          <cell r="DR375" t="str">
            <v>Pablo Jose Do Faial Freitas</v>
          </cell>
          <cell r="DS375" t="str">
            <v>Arturo Alejandro Urcid Saldaña F-450733</v>
          </cell>
          <cell r="DT375" t="str">
            <v>José Guadalupe López Hernández F-242353</v>
          </cell>
          <cell r="DU375">
            <v>0</v>
          </cell>
          <cell r="DV375" t="str">
            <v>Pablo Jose Do Faial Freitas</v>
          </cell>
          <cell r="DW375" t="str">
            <v>Arturo Alejandro Urcid Saldaña F-451059</v>
          </cell>
          <cell r="DX375" t="str">
            <v>José Guadalupe López Hernández F-242353</v>
          </cell>
          <cell r="DY375" t="str">
            <v>Pablo Jose Do Faial Freitas</v>
          </cell>
          <cell r="DZ375" t="str">
            <v>Arturo Alejandro Urcid Saldaña F-450733</v>
          </cell>
        </row>
        <row r="376">
          <cell r="A376">
            <v>45</v>
          </cell>
          <cell r="B376" t="str">
            <v>--</v>
          </cell>
          <cell r="C376" t="str">
            <v>--</v>
          </cell>
          <cell r="H376" t="str">
            <v>-</v>
          </cell>
          <cell r="S376" t="str">
            <v>-</v>
          </cell>
          <cell r="W376" t="str">
            <v>P</v>
          </cell>
          <cell r="X376">
            <v>0</v>
          </cell>
          <cell r="Y376" t="e">
            <v>#N/A</v>
          </cell>
          <cell r="Z376" t="e">
            <v>#N/A</v>
          </cell>
          <cell r="AB376" t="e">
            <v>#N/A</v>
          </cell>
          <cell r="AC376" t="e">
            <v>#N/A</v>
          </cell>
          <cell r="AD376" t="e">
            <v>#N/A</v>
          </cell>
          <cell r="AE376">
            <v>0</v>
          </cell>
          <cell r="AF376">
            <v>0</v>
          </cell>
          <cell r="AI376">
            <v>0</v>
          </cell>
          <cell r="AL376">
            <v>0</v>
          </cell>
          <cell r="AW376" t="e">
            <v>#N/A</v>
          </cell>
          <cell r="AX376" t="e">
            <v>#N/A</v>
          </cell>
          <cell r="AY376" t="e">
            <v>#N/A</v>
          </cell>
          <cell r="AZ376" t="e">
            <v>#N/A</v>
          </cell>
          <cell r="BF376" t="str">
            <v>----</v>
          </cell>
          <cell r="BL376" t="str">
            <v>----</v>
          </cell>
          <cell r="BR376" t="str">
            <v>----</v>
          </cell>
          <cell r="BX376" t="str">
            <v>----</v>
          </cell>
          <cell r="BY376" t="e">
            <v>#N/A</v>
          </cell>
          <cell r="BZ376" t="e">
            <v>#N/A</v>
          </cell>
          <cell r="CA376" t="e">
            <v>#N/A</v>
          </cell>
          <cell r="CB376" t="e">
            <v>#N/A</v>
          </cell>
          <cell r="CC376" t="e">
            <v>#N/A</v>
          </cell>
          <cell r="CD376" t="e">
            <v>#N/A</v>
          </cell>
          <cell r="CE376" t="e">
            <v>#N/A</v>
          </cell>
          <cell r="CF376" t="e">
            <v>#N/A</v>
          </cell>
          <cell r="CG376" t="e">
            <v>#N/A</v>
          </cell>
          <cell r="CH376" t="e">
            <v>#N/A</v>
          </cell>
          <cell r="CI376" t="e">
            <v>#N/A</v>
          </cell>
          <cell r="CJ376" t="e">
            <v>#N/A</v>
          </cell>
          <cell r="CK376" t="e">
            <v>#N/A</v>
          </cell>
          <cell r="CL376" t="e">
            <v>#N/A</v>
          </cell>
          <cell r="CM376" t="e">
            <v>#N/A</v>
          </cell>
          <cell r="CN376" t="e">
            <v>#N/A</v>
          </cell>
          <cell r="CO376" t="e">
            <v>#N/A</v>
          </cell>
          <cell r="CP376" t="e">
            <v>#N/A</v>
          </cell>
          <cell r="CQ376" t="e">
            <v>#N/A</v>
          </cell>
          <cell r="CR376" t="e">
            <v>#N/A</v>
          </cell>
          <cell r="CS376" t="e">
            <v>#N/A</v>
          </cell>
          <cell r="CT376" t="e">
            <v>#N/A</v>
          </cell>
          <cell r="CU376" t="e">
            <v>#N/A</v>
          </cell>
          <cell r="CV376" t="e">
            <v>#N/A</v>
          </cell>
          <cell r="DR376" t="str">
            <v>Pablo Jose Do Faial Freitas</v>
          </cell>
          <cell r="DS376" t="str">
            <v>Arturo Alejandro Urcid Saldaña F-450733</v>
          </cell>
          <cell r="DT376" t="str">
            <v>José Guadalupe López Hernández F-242353</v>
          </cell>
          <cell r="DU376">
            <v>0</v>
          </cell>
          <cell r="DV376" t="str">
            <v>Pablo Jose Do Faial Freitas</v>
          </cell>
          <cell r="DW376" t="str">
            <v>Arturo Alejandro Urcid Saldaña F-451060</v>
          </cell>
          <cell r="DX376" t="str">
            <v>José Guadalupe López Hernández F-242353</v>
          </cell>
          <cell r="DY376" t="str">
            <v>Pablo Jose Do Faial Freitas</v>
          </cell>
          <cell r="DZ376" t="str">
            <v>Arturo Alejandro Urcid Saldaña F-450733</v>
          </cell>
        </row>
        <row r="377">
          <cell r="A377">
            <v>37</v>
          </cell>
          <cell r="B377" t="str">
            <v>--</v>
          </cell>
          <cell r="C377" t="str">
            <v>--</v>
          </cell>
          <cell r="H377" t="str">
            <v>-</v>
          </cell>
          <cell r="S377" t="str">
            <v>-</v>
          </cell>
          <cell r="W377" t="str">
            <v>P</v>
          </cell>
          <cell r="X377">
            <v>0</v>
          </cell>
          <cell r="Y377" t="e">
            <v>#N/A</v>
          </cell>
          <cell r="Z377" t="e">
            <v>#N/A</v>
          </cell>
          <cell r="AB377" t="e">
            <v>#N/A</v>
          </cell>
          <cell r="AC377" t="e">
            <v>#N/A</v>
          </cell>
          <cell r="AD377" t="e">
            <v>#N/A</v>
          </cell>
          <cell r="AE377">
            <v>0</v>
          </cell>
          <cell r="AF377">
            <v>0</v>
          </cell>
          <cell r="AI377">
            <v>0</v>
          </cell>
          <cell r="AL377">
            <v>0</v>
          </cell>
          <cell r="AW377" t="e">
            <v>#N/A</v>
          </cell>
          <cell r="AX377" t="e">
            <v>#N/A</v>
          </cell>
          <cell r="AY377" t="e">
            <v>#N/A</v>
          </cell>
          <cell r="AZ377" t="e">
            <v>#N/A</v>
          </cell>
          <cell r="BF377" t="str">
            <v>----</v>
          </cell>
          <cell r="BL377" t="str">
            <v>----</v>
          </cell>
          <cell r="BR377" t="str">
            <v>----</v>
          </cell>
          <cell r="BX377" t="str">
            <v>----</v>
          </cell>
          <cell r="BY377" t="e">
            <v>#N/A</v>
          </cell>
          <cell r="BZ377" t="e">
            <v>#N/A</v>
          </cell>
          <cell r="CA377" t="e">
            <v>#N/A</v>
          </cell>
          <cell r="CB377" t="e">
            <v>#N/A</v>
          </cell>
          <cell r="CC377" t="e">
            <v>#N/A</v>
          </cell>
          <cell r="CD377" t="e">
            <v>#N/A</v>
          </cell>
          <cell r="CE377" t="e">
            <v>#N/A</v>
          </cell>
          <cell r="CF377" t="e">
            <v>#N/A</v>
          </cell>
          <cell r="CG377" t="e">
            <v>#N/A</v>
          </cell>
          <cell r="CH377" t="e">
            <v>#N/A</v>
          </cell>
          <cell r="CI377" t="e">
            <v>#N/A</v>
          </cell>
          <cell r="CJ377" t="e">
            <v>#N/A</v>
          </cell>
          <cell r="CK377" t="e">
            <v>#N/A</v>
          </cell>
          <cell r="CL377" t="e">
            <v>#N/A</v>
          </cell>
          <cell r="CM377" t="e">
            <v>#N/A</v>
          </cell>
          <cell r="CN377" t="e">
            <v>#N/A</v>
          </cell>
          <cell r="CO377" t="e">
            <v>#N/A</v>
          </cell>
          <cell r="CP377" t="e">
            <v>#N/A</v>
          </cell>
          <cell r="CQ377" t="e">
            <v>#N/A</v>
          </cell>
          <cell r="CR377" t="e">
            <v>#N/A</v>
          </cell>
          <cell r="CS377" t="e">
            <v>#N/A</v>
          </cell>
          <cell r="CT377" t="e">
            <v>#N/A</v>
          </cell>
          <cell r="CU377" t="e">
            <v>#N/A</v>
          </cell>
          <cell r="CV377" t="e">
            <v>#N/A</v>
          </cell>
          <cell r="DR377" t="str">
            <v>Pablo Jose Do Faial Freitas</v>
          </cell>
          <cell r="DS377" t="str">
            <v>Arturo Alejandro Urcid Saldaña F-450733</v>
          </cell>
          <cell r="DT377" t="str">
            <v>José Guadalupe López Hernández F-242353</v>
          </cell>
          <cell r="DU377">
            <v>0</v>
          </cell>
          <cell r="DV377" t="str">
            <v>Pablo Jose Do Faial Freitas</v>
          </cell>
          <cell r="DW377" t="str">
            <v>Arturo Alejandro Urcid Saldaña F-451061</v>
          </cell>
          <cell r="DX377" t="str">
            <v>José Guadalupe López Hernández F-242353</v>
          </cell>
          <cell r="DY377" t="str">
            <v>Pablo Jose Do Faial Freitas</v>
          </cell>
          <cell r="DZ377" t="str">
            <v>Arturo Alejandro Urcid Saldaña F-450733</v>
          </cell>
        </row>
        <row r="378">
          <cell r="A378">
            <v>38</v>
          </cell>
          <cell r="B378" t="str">
            <v>--</v>
          </cell>
          <cell r="C378" t="str">
            <v>--</v>
          </cell>
          <cell r="H378" t="str">
            <v>-</v>
          </cell>
          <cell r="S378" t="str">
            <v>-</v>
          </cell>
          <cell r="W378" t="str">
            <v>P</v>
          </cell>
          <cell r="X378">
            <v>0</v>
          </cell>
          <cell r="Y378" t="e">
            <v>#N/A</v>
          </cell>
          <cell r="Z378" t="e">
            <v>#N/A</v>
          </cell>
          <cell r="AB378" t="e">
            <v>#N/A</v>
          </cell>
          <cell r="AC378" t="e">
            <v>#N/A</v>
          </cell>
          <cell r="AD378" t="e">
            <v>#N/A</v>
          </cell>
          <cell r="AE378">
            <v>0</v>
          </cell>
          <cell r="AF378">
            <v>0</v>
          </cell>
          <cell r="AI378">
            <v>0</v>
          </cell>
          <cell r="AL378">
            <v>0</v>
          </cell>
          <cell r="AW378" t="e">
            <v>#N/A</v>
          </cell>
          <cell r="AX378" t="e">
            <v>#N/A</v>
          </cell>
          <cell r="AY378" t="e">
            <v>#N/A</v>
          </cell>
          <cell r="AZ378" t="e">
            <v>#N/A</v>
          </cell>
          <cell r="BF378" t="str">
            <v>----</v>
          </cell>
          <cell r="BL378" t="str">
            <v>----</v>
          </cell>
          <cell r="BR378" t="str">
            <v>----</v>
          </cell>
          <cell r="BX378" t="str">
            <v>----</v>
          </cell>
          <cell r="BY378" t="e">
            <v>#N/A</v>
          </cell>
          <cell r="BZ378" t="e">
            <v>#N/A</v>
          </cell>
          <cell r="CA378" t="e">
            <v>#N/A</v>
          </cell>
          <cell r="CB378" t="e">
            <v>#N/A</v>
          </cell>
          <cell r="CC378" t="e">
            <v>#N/A</v>
          </cell>
          <cell r="CD378" t="e">
            <v>#N/A</v>
          </cell>
          <cell r="CE378" t="e">
            <v>#N/A</v>
          </cell>
          <cell r="CF378" t="e">
            <v>#N/A</v>
          </cell>
          <cell r="CG378" t="e">
            <v>#N/A</v>
          </cell>
          <cell r="CH378" t="e">
            <v>#N/A</v>
          </cell>
          <cell r="CI378" t="e">
            <v>#N/A</v>
          </cell>
          <cell r="CJ378" t="e">
            <v>#N/A</v>
          </cell>
          <cell r="CK378" t="e">
            <v>#N/A</v>
          </cell>
          <cell r="CL378" t="e">
            <v>#N/A</v>
          </cell>
          <cell r="CM378" t="e">
            <v>#N/A</v>
          </cell>
          <cell r="CN378" t="e">
            <v>#N/A</v>
          </cell>
          <cell r="CO378" t="e">
            <v>#N/A</v>
          </cell>
          <cell r="CP378" t="e">
            <v>#N/A</v>
          </cell>
          <cell r="CQ378" t="e">
            <v>#N/A</v>
          </cell>
          <cell r="CR378" t="e">
            <v>#N/A</v>
          </cell>
          <cell r="CS378" t="e">
            <v>#N/A</v>
          </cell>
          <cell r="CT378" t="e">
            <v>#N/A</v>
          </cell>
          <cell r="CU378" t="e">
            <v>#N/A</v>
          </cell>
          <cell r="CV378" t="e">
            <v>#N/A</v>
          </cell>
          <cell r="DR378" t="str">
            <v>Pablo Jose Do Faial Freitas</v>
          </cell>
          <cell r="DS378" t="str">
            <v>Arturo Alejandro Urcid Saldaña F-450733</v>
          </cell>
          <cell r="DT378" t="str">
            <v>José Guadalupe López Hernández F-242353</v>
          </cell>
          <cell r="DU378">
            <v>0</v>
          </cell>
          <cell r="DV378" t="str">
            <v>Pablo Jose Do Faial Freitas</v>
          </cell>
          <cell r="DW378" t="str">
            <v>Arturo Alejandro Urcid Saldaña F-451062</v>
          </cell>
          <cell r="DX378" t="str">
            <v>José Guadalupe López Hernández F-242353</v>
          </cell>
          <cell r="DY378" t="str">
            <v>Pablo Jose Do Faial Freitas</v>
          </cell>
          <cell r="DZ378" t="str">
            <v>Arturo Alejandro Urcid Saldaña F-450733</v>
          </cell>
        </row>
        <row r="379">
          <cell r="A379">
            <v>39</v>
          </cell>
          <cell r="B379" t="str">
            <v>--</v>
          </cell>
          <cell r="C379" t="str">
            <v>--</v>
          </cell>
          <cell r="H379" t="str">
            <v>-</v>
          </cell>
          <cell r="S379" t="str">
            <v>-</v>
          </cell>
          <cell r="W379" t="str">
            <v>P</v>
          </cell>
          <cell r="X379">
            <v>0</v>
          </cell>
          <cell r="Y379" t="e">
            <v>#N/A</v>
          </cell>
          <cell r="Z379" t="e">
            <v>#N/A</v>
          </cell>
          <cell r="AB379" t="e">
            <v>#N/A</v>
          </cell>
          <cell r="AC379" t="e">
            <v>#N/A</v>
          </cell>
          <cell r="AD379" t="e">
            <v>#N/A</v>
          </cell>
          <cell r="AE379">
            <v>0</v>
          </cell>
          <cell r="AF379">
            <v>0</v>
          </cell>
          <cell r="AI379">
            <v>0</v>
          </cell>
          <cell r="AL379">
            <v>0</v>
          </cell>
          <cell r="AW379" t="e">
            <v>#N/A</v>
          </cell>
          <cell r="AX379" t="e">
            <v>#N/A</v>
          </cell>
          <cell r="AY379" t="e">
            <v>#N/A</v>
          </cell>
          <cell r="AZ379" t="e">
            <v>#N/A</v>
          </cell>
          <cell r="BF379" t="str">
            <v>----</v>
          </cell>
          <cell r="BL379" t="str">
            <v>----</v>
          </cell>
          <cell r="BR379" t="str">
            <v>----</v>
          </cell>
          <cell r="BX379" t="str">
            <v>----</v>
          </cell>
          <cell r="BY379" t="e">
            <v>#N/A</v>
          </cell>
          <cell r="BZ379" t="e">
            <v>#N/A</v>
          </cell>
          <cell r="CA379" t="e">
            <v>#N/A</v>
          </cell>
          <cell r="CB379" t="e">
            <v>#N/A</v>
          </cell>
          <cell r="CC379" t="e">
            <v>#N/A</v>
          </cell>
          <cell r="CD379" t="e">
            <v>#N/A</v>
          </cell>
          <cell r="CE379" t="e">
            <v>#N/A</v>
          </cell>
          <cell r="CF379" t="e">
            <v>#N/A</v>
          </cell>
          <cell r="CG379" t="e">
            <v>#N/A</v>
          </cell>
          <cell r="CH379" t="e">
            <v>#N/A</v>
          </cell>
          <cell r="CI379" t="e">
            <v>#N/A</v>
          </cell>
          <cell r="CJ379" t="e">
            <v>#N/A</v>
          </cell>
          <cell r="CK379" t="e">
            <v>#N/A</v>
          </cell>
          <cell r="CL379" t="e">
            <v>#N/A</v>
          </cell>
          <cell r="CM379" t="e">
            <v>#N/A</v>
          </cell>
          <cell r="CN379" t="e">
            <v>#N/A</v>
          </cell>
          <cell r="CO379" t="e">
            <v>#N/A</v>
          </cell>
          <cell r="CP379" t="e">
            <v>#N/A</v>
          </cell>
          <cell r="CQ379" t="e">
            <v>#N/A</v>
          </cell>
          <cell r="CR379" t="e">
            <v>#N/A</v>
          </cell>
          <cell r="CS379" t="e">
            <v>#N/A</v>
          </cell>
          <cell r="CT379" t="e">
            <v>#N/A</v>
          </cell>
          <cell r="CU379" t="e">
            <v>#N/A</v>
          </cell>
          <cell r="CV379" t="e">
            <v>#N/A</v>
          </cell>
          <cell r="DR379" t="str">
            <v>Pablo Jose Do Faial Freitas</v>
          </cell>
          <cell r="DS379" t="str">
            <v>Arturo Alejandro Urcid Saldaña F-450733</v>
          </cell>
          <cell r="DT379" t="str">
            <v>José Guadalupe López Hernández F-242353</v>
          </cell>
          <cell r="DU379">
            <v>0</v>
          </cell>
          <cell r="DV379" t="str">
            <v>Pablo Jose Do Faial Freitas</v>
          </cell>
          <cell r="DW379" t="str">
            <v>Arturo Alejandro Urcid Saldaña F-451063</v>
          </cell>
          <cell r="DX379" t="str">
            <v>José Guadalupe López Hernández F-242353</v>
          </cell>
          <cell r="DY379" t="str">
            <v>Pablo Jose Do Faial Freitas</v>
          </cell>
          <cell r="DZ379" t="str">
            <v>Arturo Alejandro Urcid Saldaña F-450733</v>
          </cell>
        </row>
        <row r="380">
          <cell r="A380">
            <v>40</v>
          </cell>
          <cell r="B380" t="str">
            <v>--</v>
          </cell>
          <cell r="C380" t="str">
            <v>--</v>
          </cell>
          <cell r="H380" t="str">
            <v>-</v>
          </cell>
          <cell r="S380" t="str">
            <v>-</v>
          </cell>
          <cell r="W380" t="str">
            <v>P</v>
          </cell>
          <cell r="X380">
            <v>0</v>
          </cell>
          <cell r="Y380" t="e">
            <v>#N/A</v>
          </cell>
          <cell r="Z380" t="e">
            <v>#N/A</v>
          </cell>
          <cell r="AB380" t="e">
            <v>#N/A</v>
          </cell>
          <cell r="AC380" t="e">
            <v>#N/A</v>
          </cell>
          <cell r="AD380" t="e">
            <v>#N/A</v>
          </cell>
          <cell r="AE380">
            <v>0</v>
          </cell>
          <cell r="AF380">
            <v>0</v>
          </cell>
          <cell r="AI380">
            <v>0</v>
          </cell>
          <cell r="AL380">
            <v>0</v>
          </cell>
          <cell r="AW380" t="e">
            <v>#N/A</v>
          </cell>
          <cell r="AX380" t="e">
            <v>#N/A</v>
          </cell>
          <cell r="AY380" t="e">
            <v>#N/A</v>
          </cell>
          <cell r="AZ380" t="e">
            <v>#N/A</v>
          </cell>
          <cell r="BF380" t="str">
            <v>----</v>
          </cell>
          <cell r="BL380" t="str">
            <v>----</v>
          </cell>
          <cell r="BR380" t="str">
            <v>----</v>
          </cell>
          <cell r="BX380" t="str">
            <v>----</v>
          </cell>
          <cell r="BY380" t="e">
            <v>#N/A</v>
          </cell>
          <cell r="BZ380" t="e">
            <v>#N/A</v>
          </cell>
          <cell r="CA380" t="e">
            <v>#N/A</v>
          </cell>
          <cell r="CB380" t="e">
            <v>#N/A</v>
          </cell>
          <cell r="CC380" t="e">
            <v>#N/A</v>
          </cell>
          <cell r="CD380" t="e">
            <v>#N/A</v>
          </cell>
          <cell r="CE380" t="e">
            <v>#N/A</v>
          </cell>
          <cell r="CF380" t="e">
            <v>#N/A</v>
          </cell>
          <cell r="CG380" t="e">
            <v>#N/A</v>
          </cell>
          <cell r="CH380" t="e">
            <v>#N/A</v>
          </cell>
          <cell r="CI380" t="e">
            <v>#N/A</v>
          </cell>
          <cell r="CJ380" t="e">
            <v>#N/A</v>
          </cell>
          <cell r="CK380" t="e">
            <v>#N/A</v>
          </cell>
          <cell r="CL380" t="e">
            <v>#N/A</v>
          </cell>
          <cell r="CM380" t="e">
            <v>#N/A</v>
          </cell>
          <cell r="CN380" t="e">
            <v>#N/A</v>
          </cell>
          <cell r="CO380" t="e">
            <v>#N/A</v>
          </cell>
          <cell r="CP380" t="e">
            <v>#N/A</v>
          </cell>
          <cell r="CQ380" t="e">
            <v>#N/A</v>
          </cell>
          <cell r="CR380" t="e">
            <v>#N/A</v>
          </cell>
          <cell r="CS380" t="e">
            <v>#N/A</v>
          </cell>
          <cell r="CT380" t="e">
            <v>#N/A</v>
          </cell>
          <cell r="CU380" t="e">
            <v>#N/A</v>
          </cell>
          <cell r="CV380" t="e">
            <v>#N/A</v>
          </cell>
          <cell r="DR380" t="str">
            <v>Pablo Jose Do Faial Freitas</v>
          </cell>
          <cell r="DS380" t="str">
            <v>Arturo Alejandro Urcid Saldaña F-450733</v>
          </cell>
          <cell r="DT380" t="str">
            <v>José Guadalupe López Hernández F-242353</v>
          </cell>
          <cell r="DU380">
            <v>0</v>
          </cell>
          <cell r="DV380" t="str">
            <v>Pablo Jose Do Faial Freitas</v>
          </cell>
          <cell r="DW380" t="str">
            <v>Arturo Alejandro Urcid Saldaña F-451064</v>
          </cell>
          <cell r="DX380" t="str">
            <v>José Guadalupe López Hernández F-242353</v>
          </cell>
          <cell r="DY380" t="str">
            <v>Pablo Jose Do Faial Freitas</v>
          </cell>
          <cell r="DZ380" t="str">
            <v>Arturo Alejandro Urcid Saldaña F-450733</v>
          </cell>
        </row>
        <row r="381">
          <cell r="A381">
            <v>41</v>
          </cell>
          <cell r="B381" t="str">
            <v>--</v>
          </cell>
          <cell r="C381" t="str">
            <v>--</v>
          </cell>
          <cell r="H381" t="str">
            <v>-</v>
          </cell>
          <cell r="S381" t="str">
            <v>-</v>
          </cell>
          <cell r="W381" t="str">
            <v>P</v>
          </cell>
          <cell r="X381">
            <v>0</v>
          </cell>
          <cell r="Y381" t="e">
            <v>#N/A</v>
          </cell>
          <cell r="Z381" t="e">
            <v>#N/A</v>
          </cell>
          <cell r="AB381" t="e">
            <v>#N/A</v>
          </cell>
          <cell r="AC381" t="e">
            <v>#N/A</v>
          </cell>
          <cell r="AD381" t="e">
            <v>#N/A</v>
          </cell>
          <cell r="AE381">
            <v>0</v>
          </cell>
          <cell r="AF381">
            <v>0</v>
          </cell>
          <cell r="AI381">
            <v>0</v>
          </cell>
          <cell r="AL381">
            <v>0</v>
          </cell>
          <cell r="AW381" t="e">
            <v>#N/A</v>
          </cell>
          <cell r="AX381" t="e">
            <v>#N/A</v>
          </cell>
          <cell r="AY381" t="e">
            <v>#N/A</v>
          </cell>
          <cell r="AZ381" t="e">
            <v>#N/A</v>
          </cell>
          <cell r="BF381" t="str">
            <v>----</v>
          </cell>
          <cell r="BL381" t="str">
            <v>----</v>
          </cell>
          <cell r="BR381" t="str">
            <v>----</v>
          </cell>
          <cell r="BX381" t="str">
            <v>----</v>
          </cell>
          <cell r="BY381" t="e">
            <v>#N/A</v>
          </cell>
          <cell r="BZ381" t="e">
            <v>#N/A</v>
          </cell>
          <cell r="CA381" t="e">
            <v>#N/A</v>
          </cell>
          <cell r="CB381" t="e">
            <v>#N/A</v>
          </cell>
          <cell r="CC381" t="e">
            <v>#N/A</v>
          </cell>
          <cell r="CD381" t="e">
            <v>#N/A</v>
          </cell>
          <cell r="CE381" t="e">
            <v>#N/A</v>
          </cell>
          <cell r="CF381" t="e">
            <v>#N/A</v>
          </cell>
          <cell r="CG381" t="e">
            <v>#N/A</v>
          </cell>
          <cell r="CH381" t="e">
            <v>#N/A</v>
          </cell>
          <cell r="CI381" t="e">
            <v>#N/A</v>
          </cell>
          <cell r="CJ381" t="e">
            <v>#N/A</v>
          </cell>
          <cell r="CK381" t="e">
            <v>#N/A</v>
          </cell>
          <cell r="CL381" t="e">
            <v>#N/A</v>
          </cell>
          <cell r="CM381" t="e">
            <v>#N/A</v>
          </cell>
          <cell r="CN381" t="e">
            <v>#N/A</v>
          </cell>
          <cell r="CO381" t="e">
            <v>#N/A</v>
          </cell>
          <cell r="CP381" t="e">
            <v>#N/A</v>
          </cell>
          <cell r="CQ381" t="e">
            <v>#N/A</v>
          </cell>
          <cell r="CR381" t="e">
            <v>#N/A</v>
          </cell>
          <cell r="CS381" t="e">
            <v>#N/A</v>
          </cell>
          <cell r="CT381" t="e">
            <v>#N/A</v>
          </cell>
          <cell r="CU381" t="e">
            <v>#N/A</v>
          </cell>
          <cell r="CV381" t="e">
            <v>#N/A</v>
          </cell>
          <cell r="DR381" t="str">
            <v>Pablo Jose Do Faial Freitas</v>
          </cell>
          <cell r="DS381" t="str">
            <v>Arturo Alejandro Urcid Saldaña F-450733</v>
          </cell>
          <cell r="DT381" t="str">
            <v>José Guadalupe López Hernández F-242353</v>
          </cell>
          <cell r="DU381">
            <v>0</v>
          </cell>
          <cell r="DV381" t="str">
            <v>Pablo Jose Do Faial Freitas</v>
          </cell>
          <cell r="DW381" t="str">
            <v>Arturo Alejandro Urcid Saldaña F-451065</v>
          </cell>
          <cell r="DX381" t="str">
            <v>José Guadalupe López Hernández F-242353</v>
          </cell>
          <cell r="DY381" t="str">
            <v>Pablo Jose Do Faial Freitas</v>
          </cell>
          <cell r="DZ381" t="str">
            <v>Arturo Alejandro Urcid Saldaña F-450733</v>
          </cell>
        </row>
        <row r="382">
          <cell r="A382">
            <v>42</v>
          </cell>
          <cell r="B382" t="str">
            <v>--</v>
          </cell>
          <cell r="C382" t="str">
            <v>--</v>
          </cell>
          <cell r="H382" t="str">
            <v>-</v>
          </cell>
          <cell r="S382" t="str">
            <v>-</v>
          </cell>
          <cell r="W382" t="str">
            <v>P</v>
          </cell>
          <cell r="X382">
            <v>0</v>
          </cell>
          <cell r="Y382" t="e">
            <v>#N/A</v>
          </cell>
          <cell r="Z382" t="e">
            <v>#N/A</v>
          </cell>
          <cell r="AB382" t="e">
            <v>#N/A</v>
          </cell>
          <cell r="AC382" t="e">
            <v>#N/A</v>
          </cell>
          <cell r="AD382" t="e">
            <v>#N/A</v>
          </cell>
          <cell r="AE382">
            <v>0</v>
          </cell>
          <cell r="AF382">
            <v>0</v>
          </cell>
          <cell r="AI382">
            <v>0</v>
          </cell>
          <cell r="AL382">
            <v>0</v>
          </cell>
          <cell r="AW382" t="e">
            <v>#N/A</v>
          </cell>
          <cell r="AX382" t="e">
            <v>#N/A</v>
          </cell>
          <cell r="AY382" t="e">
            <v>#N/A</v>
          </cell>
          <cell r="AZ382" t="e">
            <v>#N/A</v>
          </cell>
          <cell r="BF382" t="str">
            <v>----</v>
          </cell>
          <cell r="BL382" t="str">
            <v>----</v>
          </cell>
          <cell r="BR382" t="str">
            <v>----</v>
          </cell>
          <cell r="BX382" t="str">
            <v>----</v>
          </cell>
          <cell r="BY382" t="e">
            <v>#N/A</v>
          </cell>
          <cell r="BZ382" t="e">
            <v>#N/A</v>
          </cell>
          <cell r="CA382" t="e">
            <v>#N/A</v>
          </cell>
          <cell r="CB382" t="e">
            <v>#N/A</v>
          </cell>
          <cell r="CC382" t="e">
            <v>#N/A</v>
          </cell>
          <cell r="CD382" t="e">
            <v>#N/A</v>
          </cell>
          <cell r="CE382" t="e">
            <v>#N/A</v>
          </cell>
          <cell r="CF382" t="e">
            <v>#N/A</v>
          </cell>
          <cell r="CG382" t="e">
            <v>#N/A</v>
          </cell>
          <cell r="CH382" t="e">
            <v>#N/A</v>
          </cell>
          <cell r="CI382" t="e">
            <v>#N/A</v>
          </cell>
          <cell r="CJ382" t="e">
            <v>#N/A</v>
          </cell>
          <cell r="CK382" t="e">
            <v>#N/A</v>
          </cell>
          <cell r="CL382" t="e">
            <v>#N/A</v>
          </cell>
          <cell r="CM382" t="e">
            <v>#N/A</v>
          </cell>
          <cell r="CN382" t="e">
            <v>#N/A</v>
          </cell>
          <cell r="CO382" t="e">
            <v>#N/A</v>
          </cell>
          <cell r="CP382" t="e">
            <v>#N/A</v>
          </cell>
          <cell r="CQ382" t="e">
            <v>#N/A</v>
          </cell>
          <cell r="CR382" t="e">
            <v>#N/A</v>
          </cell>
          <cell r="CS382" t="e">
            <v>#N/A</v>
          </cell>
          <cell r="CT382" t="e">
            <v>#N/A</v>
          </cell>
          <cell r="CU382" t="e">
            <v>#N/A</v>
          </cell>
          <cell r="CV382" t="e">
            <v>#N/A</v>
          </cell>
          <cell r="DR382" t="str">
            <v>Pablo Jose Do Faial Freitas</v>
          </cell>
          <cell r="DS382" t="str">
            <v>Arturo Alejandro Urcid Saldaña F-450733</v>
          </cell>
          <cell r="DT382" t="str">
            <v>José Guadalupe López Hernández F-242353</v>
          </cell>
          <cell r="DU382">
            <v>0</v>
          </cell>
          <cell r="DV382" t="str">
            <v>Pablo Jose Do Faial Freitas</v>
          </cell>
          <cell r="DW382" t="str">
            <v>Arturo Alejandro Urcid Saldaña F-451066</v>
          </cell>
          <cell r="DX382" t="str">
            <v>José Guadalupe López Hernández F-242353</v>
          </cell>
          <cell r="DY382" t="str">
            <v>Pablo Jose Do Faial Freitas</v>
          </cell>
          <cell r="DZ382" t="str">
            <v>Arturo Alejandro Urcid Saldaña F-450733</v>
          </cell>
        </row>
        <row r="383">
          <cell r="A383">
            <v>43</v>
          </cell>
          <cell r="B383" t="str">
            <v>--</v>
          </cell>
          <cell r="C383" t="str">
            <v>--</v>
          </cell>
          <cell r="H383" t="str">
            <v>-</v>
          </cell>
          <cell r="S383" t="str">
            <v>-</v>
          </cell>
          <cell r="W383" t="str">
            <v>P</v>
          </cell>
          <cell r="X383">
            <v>0</v>
          </cell>
          <cell r="Y383" t="e">
            <v>#N/A</v>
          </cell>
          <cell r="Z383" t="e">
            <v>#N/A</v>
          </cell>
          <cell r="AB383" t="e">
            <v>#N/A</v>
          </cell>
          <cell r="AC383" t="e">
            <v>#N/A</v>
          </cell>
          <cell r="AD383" t="e">
            <v>#N/A</v>
          </cell>
          <cell r="AE383">
            <v>0</v>
          </cell>
          <cell r="AF383">
            <v>0</v>
          </cell>
          <cell r="AI383">
            <v>0</v>
          </cell>
          <cell r="AL383">
            <v>0</v>
          </cell>
          <cell r="AW383" t="e">
            <v>#N/A</v>
          </cell>
          <cell r="AX383" t="e">
            <v>#N/A</v>
          </cell>
          <cell r="AY383" t="e">
            <v>#N/A</v>
          </cell>
          <cell r="AZ383" t="e">
            <v>#N/A</v>
          </cell>
          <cell r="BF383" t="str">
            <v>----</v>
          </cell>
          <cell r="BL383" t="str">
            <v>----</v>
          </cell>
          <cell r="BR383" t="str">
            <v>----</v>
          </cell>
          <cell r="BX383" t="str">
            <v>----</v>
          </cell>
          <cell r="BY383" t="e">
            <v>#N/A</v>
          </cell>
          <cell r="BZ383" t="e">
            <v>#N/A</v>
          </cell>
          <cell r="CA383" t="e">
            <v>#N/A</v>
          </cell>
          <cell r="CB383" t="e">
            <v>#N/A</v>
          </cell>
          <cell r="CC383" t="e">
            <v>#N/A</v>
          </cell>
          <cell r="CD383" t="e">
            <v>#N/A</v>
          </cell>
          <cell r="CE383" t="e">
            <v>#N/A</v>
          </cell>
          <cell r="CF383" t="e">
            <v>#N/A</v>
          </cell>
          <cell r="CG383" t="e">
            <v>#N/A</v>
          </cell>
          <cell r="CH383" t="e">
            <v>#N/A</v>
          </cell>
          <cell r="CI383" t="e">
            <v>#N/A</v>
          </cell>
          <cell r="CJ383" t="e">
            <v>#N/A</v>
          </cell>
          <cell r="CK383" t="e">
            <v>#N/A</v>
          </cell>
          <cell r="CL383" t="e">
            <v>#N/A</v>
          </cell>
          <cell r="CM383" t="e">
            <v>#N/A</v>
          </cell>
          <cell r="CN383" t="e">
            <v>#N/A</v>
          </cell>
          <cell r="CO383" t="e">
            <v>#N/A</v>
          </cell>
          <cell r="CP383" t="e">
            <v>#N/A</v>
          </cell>
          <cell r="CQ383" t="e">
            <v>#N/A</v>
          </cell>
          <cell r="CR383" t="e">
            <v>#N/A</v>
          </cell>
          <cell r="CS383" t="e">
            <v>#N/A</v>
          </cell>
          <cell r="CT383" t="e">
            <v>#N/A</v>
          </cell>
          <cell r="CU383" t="e">
            <v>#N/A</v>
          </cell>
          <cell r="CV383" t="e">
            <v>#N/A</v>
          </cell>
          <cell r="DR383" t="str">
            <v>Pablo Jose Do Faial Freitas</v>
          </cell>
          <cell r="DS383" t="str">
            <v>Arturo Alejandro Urcid Saldaña F-450733</v>
          </cell>
          <cell r="DT383" t="str">
            <v>José Guadalupe López Hernández F-242353</v>
          </cell>
          <cell r="DU383">
            <v>0</v>
          </cell>
          <cell r="DV383" t="str">
            <v>Pablo Jose Do Faial Freitas</v>
          </cell>
          <cell r="DW383" t="str">
            <v>Arturo Alejandro Urcid Saldaña F-451067</v>
          </cell>
          <cell r="DX383" t="str">
            <v>José Guadalupe López Hernández F-242353</v>
          </cell>
          <cell r="DY383" t="str">
            <v>Pablo Jose Do Faial Freitas</v>
          </cell>
          <cell r="DZ383" t="str">
            <v>Arturo Alejandro Urcid Saldaña F-450733</v>
          </cell>
        </row>
        <row r="384">
          <cell r="A384">
            <v>44</v>
          </cell>
          <cell r="B384" t="str">
            <v>--</v>
          </cell>
          <cell r="C384" t="str">
            <v>--</v>
          </cell>
          <cell r="H384" t="str">
            <v>-</v>
          </cell>
          <cell r="S384" t="str">
            <v>-</v>
          </cell>
          <cell r="W384" t="str">
            <v>P</v>
          </cell>
          <cell r="X384">
            <v>0</v>
          </cell>
          <cell r="Y384" t="e">
            <v>#N/A</v>
          </cell>
          <cell r="Z384" t="e">
            <v>#N/A</v>
          </cell>
          <cell r="AB384" t="e">
            <v>#N/A</v>
          </cell>
          <cell r="AC384" t="e">
            <v>#N/A</v>
          </cell>
          <cell r="AD384" t="e">
            <v>#N/A</v>
          </cell>
          <cell r="AE384">
            <v>0</v>
          </cell>
          <cell r="AF384">
            <v>0</v>
          </cell>
          <cell r="AI384">
            <v>0</v>
          </cell>
          <cell r="AL384">
            <v>0</v>
          </cell>
          <cell r="AW384" t="e">
            <v>#N/A</v>
          </cell>
          <cell r="AX384" t="e">
            <v>#N/A</v>
          </cell>
          <cell r="AY384" t="e">
            <v>#N/A</v>
          </cell>
          <cell r="AZ384" t="e">
            <v>#N/A</v>
          </cell>
          <cell r="BF384" t="str">
            <v>----</v>
          </cell>
          <cell r="BL384" t="str">
            <v>----</v>
          </cell>
          <cell r="BR384" t="str">
            <v>----</v>
          </cell>
          <cell r="BX384" t="str">
            <v>----</v>
          </cell>
          <cell r="BY384" t="e">
            <v>#N/A</v>
          </cell>
          <cell r="BZ384" t="e">
            <v>#N/A</v>
          </cell>
          <cell r="CA384" t="e">
            <v>#N/A</v>
          </cell>
          <cell r="CB384" t="e">
            <v>#N/A</v>
          </cell>
          <cell r="CC384" t="e">
            <v>#N/A</v>
          </cell>
          <cell r="CD384" t="e">
            <v>#N/A</v>
          </cell>
          <cell r="CE384" t="e">
            <v>#N/A</v>
          </cell>
          <cell r="CF384" t="e">
            <v>#N/A</v>
          </cell>
          <cell r="CG384" t="e">
            <v>#N/A</v>
          </cell>
          <cell r="CH384" t="e">
            <v>#N/A</v>
          </cell>
          <cell r="CI384" t="e">
            <v>#N/A</v>
          </cell>
          <cell r="CJ384" t="e">
            <v>#N/A</v>
          </cell>
          <cell r="CK384" t="e">
            <v>#N/A</v>
          </cell>
          <cell r="CL384" t="e">
            <v>#N/A</v>
          </cell>
          <cell r="CM384" t="e">
            <v>#N/A</v>
          </cell>
          <cell r="CN384" t="e">
            <v>#N/A</v>
          </cell>
          <cell r="CO384" t="e">
            <v>#N/A</v>
          </cell>
          <cell r="CP384" t="e">
            <v>#N/A</v>
          </cell>
          <cell r="CQ384" t="e">
            <v>#N/A</v>
          </cell>
          <cell r="CR384" t="e">
            <v>#N/A</v>
          </cell>
          <cell r="CS384" t="e">
            <v>#N/A</v>
          </cell>
          <cell r="CT384" t="e">
            <v>#N/A</v>
          </cell>
          <cell r="CU384" t="e">
            <v>#N/A</v>
          </cell>
          <cell r="CV384" t="e">
            <v>#N/A</v>
          </cell>
          <cell r="DR384" t="str">
            <v>Pablo Jose Do Faial Freitas</v>
          </cell>
          <cell r="DS384" t="str">
            <v>Arturo Alejandro Urcid Saldaña F-450733</v>
          </cell>
          <cell r="DT384" t="str">
            <v>José Guadalupe López Hernández F-242353</v>
          </cell>
          <cell r="DU384">
            <v>0</v>
          </cell>
          <cell r="DV384" t="str">
            <v>Pablo Jose Do Faial Freitas</v>
          </cell>
          <cell r="DW384" t="str">
            <v>Arturo Alejandro Urcid Saldaña F-451068</v>
          </cell>
          <cell r="DX384" t="str">
            <v>José Guadalupe López Hernández F-242353</v>
          </cell>
          <cell r="DY384" t="str">
            <v>Pablo Jose Do Faial Freitas</v>
          </cell>
          <cell r="DZ384" t="str">
            <v>Arturo Alejandro Urcid Saldaña F-450733</v>
          </cell>
        </row>
        <row r="385">
          <cell r="A385">
            <v>45</v>
          </cell>
          <cell r="B385" t="str">
            <v>--</v>
          </cell>
          <cell r="C385" t="str">
            <v>--</v>
          </cell>
          <cell r="H385" t="str">
            <v>-</v>
          </cell>
          <cell r="S385" t="str">
            <v>-</v>
          </cell>
          <cell r="W385" t="str">
            <v>P</v>
          </cell>
          <cell r="X385">
            <v>0</v>
          </cell>
          <cell r="Y385" t="e">
            <v>#N/A</v>
          </cell>
          <cell r="Z385" t="e">
            <v>#N/A</v>
          </cell>
          <cell r="AB385" t="e">
            <v>#N/A</v>
          </cell>
          <cell r="AC385" t="e">
            <v>#N/A</v>
          </cell>
          <cell r="AD385" t="e">
            <v>#N/A</v>
          </cell>
          <cell r="AE385">
            <v>0</v>
          </cell>
          <cell r="AF385">
            <v>0</v>
          </cell>
          <cell r="AI385">
            <v>0</v>
          </cell>
          <cell r="AL385">
            <v>0</v>
          </cell>
          <cell r="AW385" t="e">
            <v>#N/A</v>
          </cell>
          <cell r="AX385" t="e">
            <v>#N/A</v>
          </cell>
          <cell r="AY385" t="e">
            <v>#N/A</v>
          </cell>
          <cell r="AZ385" t="e">
            <v>#N/A</v>
          </cell>
          <cell r="BF385" t="str">
            <v>----</v>
          </cell>
          <cell r="BL385" t="str">
            <v>----</v>
          </cell>
          <cell r="BR385" t="str">
            <v>----</v>
          </cell>
          <cell r="BX385" t="str">
            <v>----</v>
          </cell>
          <cell r="BY385" t="e">
            <v>#N/A</v>
          </cell>
          <cell r="BZ385" t="e">
            <v>#N/A</v>
          </cell>
          <cell r="CA385" t="e">
            <v>#N/A</v>
          </cell>
          <cell r="CB385" t="e">
            <v>#N/A</v>
          </cell>
          <cell r="CC385" t="e">
            <v>#N/A</v>
          </cell>
          <cell r="CD385" t="e">
            <v>#N/A</v>
          </cell>
          <cell r="CE385" t="e">
            <v>#N/A</v>
          </cell>
          <cell r="CF385" t="e">
            <v>#N/A</v>
          </cell>
          <cell r="CG385" t="e">
            <v>#N/A</v>
          </cell>
          <cell r="CH385" t="e">
            <v>#N/A</v>
          </cell>
          <cell r="CI385" t="e">
            <v>#N/A</v>
          </cell>
          <cell r="CJ385" t="e">
            <v>#N/A</v>
          </cell>
          <cell r="CK385" t="e">
            <v>#N/A</v>
          </cell>
          <cell r="CL385" t="e">
            <v>#N/A</v>
          </cell>
          <cell r="CM385" t="e">
            <v>#N/A</v>
          </cell>
          <cell r="CN385" t="e">
            <v>#N/A</v>
          </cell>
          <cell r="CO385" t="e">
            <v>#N/A</v>
          </cell>
          <cell r="CP385" t="e">
            <v>#N/A</v>
          </cell>
          <cell r="CQ385" t="e">
            <v>#N/A</v>
          </cell>
          <cell r="CR385" t="e">
            <v>#N/A</v>
          </cell>
          <cell r="CS385" t="e">
            <v>#N/A</v>
          </cell>
          <cell r="CT385" t="e">
            <v>#N/A</v>
          </cell>
          <cell r="CU385" t="e">
            <v>#N/A</v>
          </cell>
          <cell r="CV385" t="e">
            <v>#N/A</v>
          </cell>
          <cell r="DR385" t="str">
            <v>Pablo Jose Do Faial Freitas</v>
          </cell>
          <cell r="DS385" t="str">
            <v>Arturo Alejandro Urcid Saldaña F-450733</v>
          </cell>
          <cell r="DT385" t="str">
            <v>José Guadalupe López Hernández F-242353</v>
          </cell>
          <cell r="DU385">
            <v>0</v>
          </cell>
          <cell r="DV385" t="str">
            <v>Pablo Jose Do Faial Freitas</v>
          </cell>
          <cell r="DW385" t="str">
            <v>Arturo Alejandro Urcid Saldaña F-451069</v>
          </cell>
          <cell r="DX385" t="str">
            <v>José Guadalupe López Hernández F-242353</v>
          </cell>
          <cell r="DY385" t="str">
            <v>Pablo Jose Do Faial Freitas</v>
          </cell>
          <cell r="DZ385" t="str">
            <v>Arturo Alejandro Urcid Saldaña F-450733</v>
          </cell>
        </row>
        <row r="386">
          <cell r="A386">
            <v>46</v>
          </cell>
          <cell r="B386" t="str">
            <v>--</v>
          </cell>
          <cell r="C386" t="str">
            <v>--</v>
          </cell>
          <cell r="H386" t="str">
            <v>-</v>
          </cell>
          <cell r="S386" t="str">
            <v>-</v>
          </cell>
          <cell r="W386" t="str">
            <v>P</v>
          </cell>
          <cell r="X386">
            <v>0</v>
          </cell>
          <cell r="Y386" t="e">
            <v>#N/A</v>
          </cell>
          <cell r="Z386" t="e">
            <v>#N/A</v>
          </cell>
          <cell r="AB386" t="e">
            <v>#N/A</v>
          </cell>
          <cell r="AC386" t="e">
            <v>#N/A</v>
          </cell>
          <cell r="AD386" t="e">
            <v>#N/A</v>
          </cell>
          <cell r="AE386">
            <v>0</v>
          </cell>
          <cell r="AF386">
            <v>0</v>
          </cell>
          <cell r="AI386">
            <v>0</v>
          </cell>
          <cell r="AL386">
            <v>0</v>
          </cell>
          <cell r="AW386" t="e">
            <v>#N/A</v>
          </cell>
          <cell r="AX386" t="e">
            <v>#N/A</v>
          </cell>
          <cell r="AY386" t="e">
            <v>#N/A</v>
          </cell>
          <cell r="AZ386" t="e">
            <v>#N/A</v>
          </cell>
          <cell r="BF386" t="str">
            <v>----</v>
          </cell>
          <cell r="BL386" t="str">
            <v>----</v>
          </cell>
          <cell r="BR386" t="str">
            <v>----</v>
          </cell>
          <cell r="BX386" t="str">
            <v>----</v>
          </cell>
          <cell r="BY386" t="e">
            <v>#N/A</v>
          </cell>
          <cell r="BZ386" t="e">
            <v>#N/A</v>
          </cell>
          <cell r="CA386" t="e">
            <v>#N/A</v>
          </cell>
          <cell r="CB386" t="e">
            <v>#N/A</v>
          </cell>
          <cell r="CC386" t="e">
            <v>#N/A</v>
          </cell>
          <cell r="CD386" t="e">
            <v>#N/A</v>
          </cell>
          <cell r="CE386" t="e">
            <v>#N/A</v>
          </cell>
          <cell r="CF386" t="e">
            <v>#N/A</v>
          </cell>
          <cell r="CG386" t="e">
            <v>#N/A</v>
          </cell>
          <cell r="CH386" t="e">
            <v>#N/A</v>
          </cell>
          <cell r="CI386" t="e">
            <v>#N/A</v>
          </cell>
          <cell r="CJ386" t="e">
            <v>#N/A</v>
          </cell>
          <cell r="CK386" t="e">
            <v>#N/A</v>
          </cell>
          <cell r="CL386" t="e">
            <v>#N/A</v>
          </cell>
          <cell r="CM386" t="e">
            <v>#N/A</v>
          </cell>
          <cell r="CN386" t="e">
            <v>#N/A</v>
          </cell>
          <cell r="CO386" t="e">
            <v>#N/A</v>
          </cell>
          <cell r="CP386" t="e">
            <v>#N/A</v>
          </cell>
          <cell r="CQ386" t="e">
            <v>#N/A</v>
          </cell>
          <cell r="CR386" t="e">
            <v>#N/A</v>
          </cell>
          <cell r="CS386" t="e">
            <v>#N/A</v>
          </cell>
          <cell r="CT386" t="e">
            <v>#N/A</v>
          </cell>
          <cell r="CU386" t="e">
            <v>#N/A</v>
          </cell>
          <cell r="CV386" t="e">
            <v>#N/A</v>
          </cell>
          <cell r="DR386" t="str">
            <v>Pablo Jose Do Faial Freitas</v>
          </cell>
          <cell r="DS386" t="str">
            <v>Arturo Alejandro Urcid Saldaña F-450733</v>
          </cell>
          <cell r="DT386" t="str">
            <v>José Guadalupe López Hernández F-242353</v>
          </cell>
          <cell r="DU386">
            <v>0</v>
          </cell>
          <cell r="DV386" t="str">
            <v>Pablo Jose Do Faial Freitas</v>
          </cell>
          <cell r="DW386" t="str">
            <v>Arturo Alejandro Urcid Saldaña F-451070</v>
          </cell>
          <cell r="DX386" t="str">
            <v>José Guadalupe López Hernández F-242353</v>
          </cell>
          <cell r="DY386" t="str">
            <v>Pablo Jose Do Faial Freitas</v>
          </cell>
          <cell r="DZ386" t="str">
            <v>Arturo Alejandro Urcid Saldaña F-450733</v>
          </cell>
        </row>
        <row r="387">
          <cell r="A387">
            <v>38</v>
          </cell>
          <cell r="B387" t="str">
            <v>--</v>
          </cell>
          <cell r="C387" t="str">
            <v>--</v>
          </cell>
          <cell r="H387" t="str">
            <v>-</v>
          </cell>
          <cell r="S387" t="str">
            <v>-</v>
          </cell>
          <cell r="W387" t="str">
            <v>P</v>
          </cell>
          <cell r="X387">
            <v>0</v>
          </cell>
          <cell r="Y387" t="e">
            <v>#N/A</v>
          </cell>
          <cell r="Z387" t="e">
            <v>#N/A</v>
          </cell>
          <cell r="AB387" t="e">
            <v>#N/A</v>
          </cell>
          <cell r="AC387" t="e">
            <v>#N/A</v>
          </cell>
          <cell r="AD387" t="e">
            <v>#N/A</v>
          </cell>
          <cell r="AE387">
            <v>0</v>
          </cell>
          <cell r="AF387">
            <v>0</v>
          </cell>
          <cell r="AI387">
            <v>0</v>
          </cell>
          <cell r="AL387">
            <v>0</v>
          </cell>
          <cell r="AW387" t="e">
            <v>#N/A</v>
          </cell>
          <cell r="AX387" t="e">
            <v>#N/A</v>
          </cell>
          <cell r="AY387" t="e">
            <v>#N/A</v>
          </cell>
          <cell r="AZ387" t="e">
            <v>#N/A</v>
          </cell>
          <cell r="BF387" t="str">
            <v>----</v>
          </cell>
          <cell r="BL387" t="str">
            <v>----</v>
          </cell>
          <cell r="BR387" t="str">
            <v>----</v>
          </cell>
          <cell r="BX387" t="str">
            <v>----</v>
          </cell>
          <cell r="BY387" t="e">
            <v>#N/A</v>
          </cell>
          <cell r="BZ387" t="e">
            <v>#N/A</v>
          </cell>
          <cell r="CA387" t="e">
            <v>#N/A</v>
          </cell>
          <cell r="CB387" t="e">
            <v>#N/A</v>
          </cell>
          <cell r="CC387" t="e">
            <v>#N/A</v>
          </cell>
          <cell r="CD387" t="e">
            <v>#N/A</v>
          </cell>
          <cell r="CE387" t="e">
            <v>#N/A</v>
          </cell>
          <cell r="CF387" t="e">
            <v>#N/A</v>
          </cell>
          <cell r="CG387" t="e">
            <v>#N/A</v>
          </cell>
          <cell r="CH387" t="e">
            <v>#N/A</v>
          </cell>
          <cell r="CI387" t="e">
            <v>#N/A</v>
          </cell>
          <cell r="CJ387" t="e">
            <v>#N/A</v>
          </cell>
          <cell r="CK387" t="e">
            <v>#N/A</v>
          </cell>
          <cell r="CL387" t="e">
            <v>#N/A</v>
          </cell>
          <cell r="CM387" t="e">
            <v>#N/A</v>
          </cell>
          <cell r="CN387" t="e">
            <v>#N/A</v>
          </cell>
          <cell r="CO387" t="e">
            <v>#N/A</v>
          </cell>
          <cell r="CP387" t="e">
            <v>#N/A</v>
          </cell>
          <cell r="CQ387" t="e">
            <v>#N/A</v>
          </cell>
          <cell r="CR387" t="e">
            <v>#N/A</v>
          </cell>
          <cell r="CS387" t="e">
            <v>#N/A</v>
          </cell>
          <cell r="CT387" t="e">
            <v>#N/A</v>
          </cell>
          <cell r="CU387" t="e">
            <v>#N/A</v>
          </cell>
          <cell r="CV387" t="e">
            <v>#N/A</v>
          </cell>
          <cell r="DR387" t="str">
            <v>Pablo Jose Do Faial Freitas</v>
          </cell>
          <cell r="DS387" t="str">
            <v>Arturo Alejandro Urcid Saldaña F-450733</v>
          </cell>
          <cell r="DT387" t="str">
            <v>José Guadalupe López Hernández F-242353</v>
          </cell>
          <cell r="DU387">
            <v>0</v>
          </cell>
          <cell r="DV387" t="str">
            <v>Pablo Jose Do Faial Freitas</v>
          </cell>
          <cell r="DW387" t="str">
            <v>Arturo Alejandro Urcid Saldaña F-451071</v>
          </cell>
          <cell r="DX387" t="str">
            <v>José Guadalupe López Hernández F-242353</v>
          </cell>
          <cell r="DY387" t="str">
            <v>Pablo Jose Do Faial Freitas</v>
          </cell>
          <cell r="DZ387" t="str">
            <v>Arturo Alejandro Urcid Saldaña F-450733</v>
          </cell>
        </row>
        <row r="388">
          <cell r="A388">
            <v>39</v>
          </cell>
          <cell r="B388" t="str">
            <v>--</v>
          </cell>
          <cell r="C388" t="str">
            <v>--</v>
          </cell>
          <cell r="H388" t="str">
            <v>-</v>
          </cell>
          <cell r="S388" t="str">
            <v>-</v>
          </cell>
          <cell r="W388" t="str">
            <v>P</v>
          </cell>
          <cell r="X388">
            <v>0</v>
          </cell>
          <cell r="Y388" t="e">
            <v>#N/A</v>
          </cell>
          <cell r="Z388" t="e">
            <v>#N/A</v>
          </cell>
          <cell r="AB388" t="e">
            <v>#N/A</v>
          </cell>
          <cell r="AC388" t="e">
            <v>#N/A</v>
          </cell>
          <cell r="AD388" t="e">
            <v>#N/A</v>
          </cell>
          <cell r="AE388">
            <v>0</v>
          </cell>
          <cell r="AF388">
            <v>0</v>
          </cell>
          <cell r="AI388">
            <v>0</v>
          </cell>
          <cell r="AL388">
            <v>0</v>
          </cell>
          <cell r="AW388" t="e">
            <v>#N/A</v>
          </cell>
          <cell r="AX388" t="e">
            <v>#N/A</v>
          </cell>
          <cell r="AY388" t="e">
            <v>#N/A</v>
          </cell>
          <cell r="AZ388" t="e">
            <v>#N/A</v>
          </cell>
          <cell r="BF388" t="str">
            <v>----</v>
          </cell>
          <cell r="BL388" t="str">
            <v>----</v>
          </cell>
          <cell r="BR388" t="str">
            <v>----</v>
          </cell>
          <cell r="BX388" t="str">
            <v>----</v>
          </cell>
          <cell r="BY388" t="e">
            <v>#N/A</v>
          </cell>
          <cell r="BZ388" t="e">
            <v>#N/A</v>
          </cell>
          <cell r="CA388" t="e">
            <v>#N/A</v>
          </cell>
          <cell r="CB388" t="e">
            <v>#N/A</v>
          </cell>
          <cell r="CC388" t="e">
            <v>#N/A</v>
          </cell>
          <cell r="CD388" t="e">
            <v>#N/A</v>
          </cell>
          <cell r="CE388" t="e">
            <v>#N/A</v>
          </cell>
          <cell r="CF388" t="e">
            <v>#N/A</v>
          </cell>
          <cell r="CG388" t="e">
            <v>#N/A</v>
          </cell>
          <cell r="CH388" t="e">
            <v>#N/A</v>
          </cell>
          <cell r="CI388" t="e">
            <v>#N/A</v>
          </cell>
          <cell r="CJ388" t="e">
            <v>#N/A</v>
          </cell>
          <cell r="CK388" t="e">
            <v>#N/A</v>
          </cell>
          <cell r="CL388" t="e">
            <v>#N/A</v>
          </cell>
          <cell r="CM388" t="e">
            <v>#N/A</v>
          </cell>
          <cell r="CN388" t="e">
            <v>#N/A</v>
          </cell>
          <cell r="CO388" t="e">
            <v>#N/A</v>
          </cell>
          <cell r="CP388" t="e">
            <v>#N/A</v>
          </cell>
          <cell r="CQ388" t="e">
            <v>#N/A</v>
          </cell>
          <cell r="CR388" t="e">
            <v>#N/A</v>
          </cell>
          <cell r="CS388" t="e">
            <v>#N/A</v>
          </cell>
          <cell r="CT388" t="e">
            <v>#N/A</v>
          </cell>
          <cell r="CU388" t="e">
            <v>#N/A</v>
          </cell>
          <cell r="CV388" t="e">
            <v>#N/A</v>
          </cell>
          <cell r="DR388" t="str">
            <v>Pablo Jose Do Faial Freitas</v>
          </cell>
          <cell r="DS388" t="str">
            <v>Arturo Alejandro Urcid Saldaña F-450733</v>
          </cell>
          <cell r="DT388" t="str">
            <v>José Guadalupe López Hernández F-242353</v>
          </cell>
          <cell r="DU388">
            <v>0</v>
          </cell>
          <cell r="DV388" t="str">
            <v>Pablo Jose Do Faial Freitas</v>
          </cell>
          <cell r="DW388" t="str">
            <v>Arturo Alejandro Urcid Saldaña F-451072</v>
          </cell>
          <cell r="DX388" t="str">
            <v>José Guadalupe López Hernández F-242353</v>
          </cell>
          <cell r="DY388" t="str">
            <v>Pablo Jose Do Faial Freitas</v>
          </cell>
          <cell r="DZ388" t="str">
            <v>Arturo Alejandro Urcid Saldaña F-450733</v>
          </cell>
        </row>
        <row r="389">
          <cell r="A389">
            <v>40</v>
          </cell>
          <cell r="B389" t="str">
            <v>--</v>
          </cell>
          <cell r="C389" t="str">
            <v>--</v>
          </cell>
          <cell r="H389" t="str">
            <v>-</v>
          </cell>
          <cell r="S389" t="str">
            <v>-</v>
          </cell>
          <cell r="W389" t="str">
            <v>P</v>
          </cell>
          <cell r="X389">
            <v>0</v>
          </cell>
          <cell r="Y389" t="e">
            <v>#N/A</v>
          </cell>
          <cell r="Z389" t="e">
            <v>#N/A</v>
          </cell>
          <cell r="AB389" t="e">
            <v>#N/A</v>
          </cell>
          <cell r="AC389" t="e">
            <v>#N/A</v>
          </cell>
          <cell r="AD389" t="e">
            <v>#N/A</v>
          </cell>
          <cell r="AE389">
            <v>0</v>
          </cell>
          <cell r="AF389">
            <v>0</v>
          </cell>
          <cell r="AI389">
            <v>0</v>
          </cell>
          <cell r="AL389">
            <v>0</v>
          </cell>
          <cell r="AW389" t="e">
            <v>#N/A</v>
          </cell>
          <cell r="AX389" t="e">
            <v>#N/A</v>
          </cell>
          <cell r="AY389" t="e">
            <v>#N/A</v>
          </cell>
          <cell r="AZ389" t="e">
            <v>#N/A</v>
          </cell>
          <cell r="BF389" t="str">
            <v>----</v>
          </cell>
          <cell r="BL389" t="str">
            <v>----</v>
          </cell>
          <cell r="BR389" t="str">
            <v>----</v>
          </cell>
          <cell r="BX389" t="str">
            <v>----</v>
          </cell>
          <cell r="BY389" t="e">
            <v>#N/A</v>
          </cell>
          <cell r="BZ389" t="e">
            <v>#N/A</v>
          </cell>
          <cell r="CA389" t="e">
            <v>#N/A</v>
          </cell>
          <cell r="CB389" t="e">
            <v>#N/A</v>
          </cell>
          <cell r="CC389" t="e">
            <v>#N/A</v>
          </cell>
          <cell r="CD389" t="e">
            <v>#N/A</v>
          </cell>
          <cell r="CE389" t="e">
            <v>#N/A</v>
          </cell>
          <cell r="CF389" t="e">
            <v>#N/A</v>
          </cell>
          <cell r="CG389" t="e">
            <v>#N/A</v>
          </cell>
          <cell r="CH389" t="e">
            <v>#N/A</v>
          </cell>
          <cell r="CI389" t="e">
            <v>#N/A</v>
          </cell>
          <cell r="CJ389" t="e">
            <v>#N/A</v>
          </cell>
          <cell r="CK389" t="e">
            <v>#N/A</v>
          </cell>
          <cell r="CL389" t="e">
            <v>#N/A</v>
          </cell>
          <cell r="CM389" t="e">
            <v>#N/A</v>
          </cell>
          <cell r="CN389" t="e">
            <v>#N/A</v>
          </cell>
          <cell r="CO389" t="e">
            <v>#N/A</v>
          </cell>
          <cell r="CP389" t="e">
            <v>#N/A</v>
          </cell>
          <cell r="CQ389" t="e">
            <v>#N/A</v>
          </cell>
          <cell r="CR389" t="e">
            <v>#N/A</v>
          </cell>
          <cell r="CS389" t="e">
            <v>#N/A</v>
          </cell>
          <cell r="CT389" t="e">
            <v>#N/A</v>
          </cell>
          <cell r="CU389" t="e">
            <v>#N/A</v>
          </cell>
          <cell r="CV389" t="e">
            <v>#N/A</v>
          </cell>
          <cell r="DR389" t="str">
            <v>Pablo Jose Do Faial Freitas</v>
          </cell>
          <cell r="DS389" t="str">
            <v>Arturo Alejandro Urcid Saldaña F-450733</v>
          </cell>
          <cell r="DT389" t="str">
            <v>José Guadalupe López Hernández F-242353</v>
          </cell>
          <cell r="DU389">
            <v>0</v>
          </cell>
          <cell r="DV389" t="str">
            <v>Pablo Jose Do Faial Freitas</v>
          </cell>
          <cell r="DW389" t="str">
            <v>Arturo Alejandro Urcid Saldaña F-451073</v>
          </cell>
          <cell r="DX389" t="str">
            <v>José Guadalupe López Hernández F-242353</v>
          </cell>
          <cell r="DY389" t="str">
            <v>Pablo Jose Do Faial Freitas</v>
          </cell>
          <cell r="DZ389" t="str">
            <v>Arturo Alejandro Urcid Saldaña F-450733</v>
          </cell>
        </row>
        <row r="390">
          <cell r="A390">
            <v>41</v>
          </cell>
          <cell r="B390" t="str">
            <v>--</v>
          </cell>
          <cell r="C390" t="str">
            <v>--</v>
          </cell>
          <cell r="H390" t="str">
            <v>-</v>
          </cell>
          <cell r="S390" t="str">
            <v>-</v>
          </cell>
          <cell r="W390" t="str">
            <v>P</v>
          </cell>
          <cell r="X390">
            <v>0</v>
          </cell>
          <cell r="Y390" t="e">
            <v>#N/A</v>
          </cell>
          <cell r="Z390" t="e">
            <v>#N/A</v>
          </cell>
          <cell r="AB390" t="e">
            <v>#N/A</v>
          </cell>
          <cell r="AC390" t="e">
            <v>#N/A</v>
          </cell>
          <cell r="AD390" t="e">
            <v>#N/A</v>
          </cell>
          <cell r="AE390">
            <v>0</v>
          </cell>
          <cell r="AF390">
            <v>0</v>
          </cell>
          <cell r="AI390">
            <v>0</v>
          </cell>
          <cell r="AL390">
            <v>0</v>
          </cell>
          <cell r="AW390" t="e">
            <v>#N/A</v>
          </cell>
          <cell r="AX390" t="e">
            <v>#N/A</v>
          </cell>
          <cell r="AY390" t="e">
            <v>#N/A</v>
          </cell>
          <cell r="AZ390" t="e">
            <v>#N/A</v>
          </cell>
          <cell r="BF390" t="str">
            <v>----</v>
          </cell>
          <cell r="BL390" t="str">
            <v>----</v>
          </cell>
          <cell r="BR390" t="str">
            <v>----</v>
          </cell>
          <cell r="BX390" t="str">
            <v>----</v>
          </cell>
          <cell r="BY390" t="e">
            <v>#N/A</v>
          </cell>
          <cell r="BZ390" t="e">
            <v>#N/A</v>
          </cell>
          <cell r="CA390" t="e">
            <v>#N/A</v>
          </cell>
          <cell r="CB390" t="e">
            <v>#N/A</v>
          </cell>
          <cell r="CC390" t="e">
            <v>#N/A</v>
          </cell>
          <cell r="CD390" t="e">
            <v>#N/A</v>
          </cell>
          <cell r="CE390" t="e">
            <v>#N/A</v>
          </cell>
          <cell r="CF390" t="e">
            <v>#N/A</v>
          </cell>
          <cell r="CG390" t="e">
            <v>#N/A</v>
          </cell>
          <cell r="CH390" t="e">
            <v>#N/A</v>
          </cell>
          <cell r="CI390" t="e">
            <v>#N/A</v>
          </cell>
          <cell r="CJ390" t="e">
            <v>#N/A</v>
          </cell>
          <cell r="CK390" t="e">
            <v>#N/A</v>
          </cell>
          <cell r="CL390" t="e">
            <v>#N/A</v>
          </cell>
          <cell r="CM390" t="e">
            <v>#N/A</v>
          </cell>
          <cell r="CN390" t="e">
            <v>#N/A</v>
          </cell>
          <cell r="CO390" t="e">
            <v>#N/A</v>
          </cell>
          <cell r="CP390" t="e">
            <v>#N/A</v>
          </cell>
          <cell r="CQ390" t="e">
            <v>#N/A</v>
          </cell>
          <cell r="CR390" t="e">
            <v>#N/A</v>
          </cell>
          <cell r="CS390" t="e">
            <v>#N/A</v>
          </cell>
          <cell r="CT390" t="e">
            <v>#N/A</v>
          </cell>
          <cell r="CU390" t="e">
            <v>#N/A</v>
          </cell>
          <cell r="CV390" t="e">
            <v>#N/A</v>
          </cell>
          <cell r="DR390" t="str">
            <v>Pablo Jose Do Faial Freitas</v>
          </cell>
          <cell r="DS390" t="str">
            <v>Arturo Alejandro Urcid Saldaña F-450733</v>
          </cell>
          <cell r="DT390" t="str">
            <v>José Guadalupe López Hernández F-242353</v>
          </cell>
          <cell r="DU390">
            <v>0</v>
          </cell>
          <cell r="DV390" t="str">
            <v>Pablo Jose Do Faial Freitas</v>
          </cell>
          <cell r="DW390" t="str">
            <v>Arturo Alejandro Urcid Saldaña F-451074</v>
          </cell>
          <cell r="DX390" t="str">
            <v>José Guadalupe López Hernández F-242353</v>
          </cell>
          <cell r="DY390" t="str">
            <v>Pablo Jose Do Faial Freitas</v>
          </cell>
          <cell r="DZ390" t="str">
            <v>Arturo Alejandro Urcid Saldaña F-450733</v>
          </cell>
        </row>
        <row r="391">
          <cell r="A391">
            <v>42</v>
          </cell>
          <cell r="B391" t="str">
            <v>--</v>
          </cell>
          <cell r="C391" t="str">
            <v>--</v>
          </cell>
          <cell r="H391" t="str">
            <v>-</v>
          </cell>
          <cell r="S391" t="str">
            <v>-</v>
          </cell>
          <cell r="W391" t="str">
            <v>P</v>
          </cell>
          <cell r="X391">
            <v>0</v>
          </cell>
          <cell r="Y391" t="e">
            <v>#N/A</v>
          </cell>
          <cell r="Z391" t="e">
            <v>#N/A</v>
          </cell>
          <cell r="AB391" t="e">
            <v>#N/A</v>
          </cell>
          <cell r="AC391" t="e">
            <v>#N/A</v>
          </cell>
          <cell r="AD391" t="e">
            <v>#N/A</v>
          </cell>
          <cell r="AE391">
            <v>0</v>
          </cell>
          <cell r="AF391">
            <v>0</v>
          </cell>
          <cell r="AI391">
            <v>0</v>
          </cell>
          <cell r="AL391">
            <v>0</v>
          </cell>
          <cell r="AW391" t="e">
            <v>#N/A</v>
          </cell>
          <cell r="AX391" t="e">
            <v>#N/A</v>
          </cell>
          <cell r="AY391" t="e">
            <v>#N/A</v>
          </cell>
          <cell r="AZ391" t="e">
            <v>#N/A</v>
          </cell>
          <cell r="BF391" t="str">
            <v>----</v>
          </cell>
          <cell r="BL391" t="str">
            <v>----</v>
          </cell>
          <cell r="BR391" t="str">
            <v>----</v>
          </cell>
          <cell r="BX391" t="str">
            <v>----</v>
          </cell>
          <cell r="BY391" t="e">
            <v>#N/A</v>
          </cell>
          <cell r="BZ391" t="e">
            <v>#N/A</v>
          </cell>
          <cell r="CA391" t="e">
            <v>#N/A</v>
          </cell>
          <cell r="CB391" t="e">
            <v>#N/A</v>
          </cell>
          <cell r="CC391" t="e">
            <v>#N/A</v>
          </cell>
          <cell r="CD391" t="e">
            <v>#N/A</v>
          </cell>
          <cell r="CE391" t="e">
            <v>#N/A</v>
          </cell>
          <cell r="CF391" t="e">
            <v>#N/A</v>
          </cell>
          <cell r="CG391" t="e">
            <v>#N/A</v>
          </cell>
          <cell r="CH391" t="e">
            <v>#N/A</v>
          </cell>
          <cell r="CI391" t="e">
            <v>#N/A</v>
          </cell>
          <cell r="CJ391" t="e">
            <v>#N/A</v>
          </cell>
          <cell r="CK391" t="e">
            <v>#N/A</v>
          </cell>
          <cell r="CL391" t="e">
            <v>#N/A</v>
          </cell>
          <cell r="CM391" t="e">
            <v>#N/A</v>
          </cell>
          <cell r="CN391" t="e">
            <v>#N/A</v>
          </cell>
          <cell r="CO391" t="e">
            <v>#N/A</v>
          </cell>
          <cell r="CP391" t="e">
            <v>#N/A</v>
          </cell>
          <cell r="CQ391" t="e">
            <v>#N/A</v>
          </cell>
          <cell r="CR391" t="e">
            <v>#N/A</v>
          </cell>
          <cell r="CS391" t="e">
            <v>#N/A</v>
          </cell>
          <cell r="CT391" t="e">
            <v>#N/A</v>
          </cell>
          <cell r="CU391" t="e">
            <v>#N/A</v>
          </cell>
          <cell r="CV391" t="e">
            <v>#N/A</v>
          </cell>
          <cell r="DR391" t="str">
            <v>Pablo Jose Do Faial Freitas</v>
          </cell>
          <cell r="DS391" t="str">
            <v>Arturo Alejandro Urcid Saldaña F-450733</v>
          </cell>
          <cell r="DT391" t="str">
            <v>José Guadalupe López Hernández F-242353</v>
          </cell>
          <cell r="DU391">
            <v>0</v>
          </cell>
          <cell r="DV391" t="str">
            <v>Pablo Jose Do Faial Freitas</v>
          </cell>
          <cell r="DW391" t="str">
            <v>Arturo Alejandro Urcid Saldaña F-451075</v>
          </cell>
          <cell r="DX391" t="str">
            <v>José Guadalupe López Hernández F-242353</v>
          </cell>
          <cell r="DY391" t="str">
            <v>Pablo Jose Do Faial Freitas</v>
          </cell>
          <cell r="DZ391" t="str">
            <v>Arturo Alejandro Urcid Saldaña F-450733</v>
          </cell>
        </row>
        <row r="392">
          <cell r="A392">
            <v>43</v>
          </cell>
          <cell r="B392" t="str">
            <v>--</v>
          </cell>
          <cell r="C392" t="str">
            <v>--</v>
          </cell>
          <cell r="H392" t="str">
            <v>-</v>
          </cell>
          <cell r="S392" t="str">
            <v>-</v>
          </cell>
          <cell r="W392" t="str">
            <v>P</v>
          </cell>
          <cell r="X392">
            <v>0</v>
          </cell>
          <cell r="Y392" t="e">
            <v>#N/A</v>
          </cell>
          <cell r="Z392" t="e">
            <v>#N/A</v>
          </cell>
          <cell r="AB392" t="e">
            <v>#N/A</v>
          </cell>
          <cell r="AC392" t="e">
            <v>#N/A</v>
          </cell>
          <cell r="AD392" t="e">
            <v>#N/A</v>
          </cell>
          <cell r="AE392">
            <v>0</v>
          </cell>
          <cell r="AF392">
            <v>0</v>
          </cell>
          <cell r="AI392">
            <v>0</v>
          </cell>
          <cell r="AL392">
            <v>0</v>
          </cell>
          <cell r="AW392" t="e">
            <v>#N/A</v>
          </cell>
          <cell r="AX392" t="e">
            <v>#N/A</v>
          </cell>
          <cell r="AY392" t="e">
            <v>#N/A</v>
          </cell>
          <cell r="AZ392" t="e">
            <v>#N/A</v>
          </cell>
          <cell r="BF392" t="str">
            <v>----</v>
          </cell>
          <cell r="BL392" t="str">
            <v>----</v>
          </cell>
          <cell r="BR392" t="str">
            <v>----</v>
          </cell>
          <cell r="BX392" t="str">
            <v>----</v>
          </cell>
          <cell r="BY392" t="e">
            <v>#N/A</v>
          </cell>
          <cell r="BZ392" t="e">
            <v>#N/A</v>
          </cell>
          <cell r="CA392" t="e">
            <v>#N/A</v>
          </cell>
          <cell r="CB392" t="e">
            <v>#N/A</v>
          </cell>
          <cell r="CC392" t="e">
            <v>#N/A</v>
          </cell>
          <cell r="CD392" t="e">
            <v>#N/A</v>
          </cell>
          <cell r="CE392" t="e">
            <v>#N/A</v>
          </cell>
          <cell r="CF392" t="e">
            <v>#N/A</v>
          </cell>
          <cell r="CG392" t="e">
            <v>#N/A</v>
          </cell>
          <cell r="CH392" t="e">
            <v>#N/A</v>
          </cell>
          <cell r="CI392" t="e">
            <v>#N/A</v>
          </cell>
          <cell r="CJ392" t="e">
            <v>#N/A</v>
          </cell>
          <cell r="CK392" t="e">
            <v>#N/A</v>
          </cell>
          <cell r="CL392" t="e">
            <v>#N/A</v>
          </cell>
          <cell r="CM392" t="e">
            <v>#N/A</v>
          </cell>
          <cell r="CN392" t="e">
            <v>#N/A</v>
          </cell>
          <cell r="CO392" t="e">
            <v>#N/A</v>
          </cell>
          <cell r="CP392" t="e">
            <v>#N/A</v>
          </cell>
          <cell r="CQ392" t="e">
            <v>#N/A</v>
          </cell>
          <cell r="CR392" t="e">
            <v>#N/A</v>
          </cell>
          <cell r="CS392" t="e">
            <v>#N/A</v>
          </cell>
          <cell r="CT392" t="e">
            <v>#N/A</v>
          </cell>
          <cell r="CU392" t="e">
            <v>#N/A</v>
          </cell>
          <cell r="CV392" t="e">
            <v>#N/A</v>
          </cell>
          <cell r="DR392" t="str">
            <v>Pablo Jose Do Faial Freitas</v>
          </cell>
          <cell r="DS392" t="str">
            <v>Arturo Alejandro Urcid Saldaña F-450733</v>
          </cell>
          <cell r="DT392" t="str">
            <v>José Guadalupe López Hernández F-242353</v>
          </cell>
          <cell r="DU392">
            <v>0</v>
          </cell>
          <cell r="DV392" t="str">
            <v>Pablo Jose Do Faial Freitas</v>
          </cell>
          <cell r="DW392" t="str">
            <v>Arturo Alejandro Urcid Saldaña F-451076</v>
          </cell>
          <cell r="DX392" t="str">
            <v>José Guadalupe López Hernández F-242353</v>
          </cell>
          <cell r="DY392" t="str">
            <v>Pablo Jose Do Faial Freitas</v>
          </cell>
          <cell r="DZ392" t="str">
            <v>Arturo Alejandro Urcid Saldaña F-450733</v>
          </cell>
        </row>
        <row r="393">
          <cell r="A393">
            <v>44</v>
          </cell>
          <cell r="B393" t="str">
            <v>--</v>
          </cell>
          <cell r="C393" t="str">
            <v>--</v>
          </cell>
          <cell r="H393" t="str">
            <v>-</v>
          </cell>
          <cell r="S393" t="str">
            <v>-</v>
          </cell>
          <cell r="W393" t="str">
            <v>P</v>
          </cell>
          <cell r="X393">
            <v>0</v>
          </cell>
          <cell r="Y393" t="e">
            <v>#N/A</v>
          </cell>
          <cell r="Z393" t="e">
            <v>#N/A</v>
          </cell>
          <cell r="AB393" t="e">
            <v>#N/A</v>
          </cell>
          <cell r="AC393" t="e">
            <v>#N/A</v>
          </cell>
          <cell r="AD393" t="e">
            <v>#N/A</v>
          </cell>
          <cell r="AE393">
            <v>0</v>
          </cell>
          <cell r="AF393">
            <v>0</v>
          </cell>
          <cell r="AI393">
            <v>0</v>
          </cell>
          <cell r="AL393">
            <v>0</v>
          </cell>
          <cell r="AW393" t="e">
            <v>#N/A</v>
          </cell>
          <cell r="AX393" t="e">
            <v>#N/A</v>
          </cell>
          <cell r="AY393" t="e">
            <v>#N/A</v>
          </cell>
          <cell r="AZ393" t="e">
            <v>#N/A</v>
          </cell>
          <cell r="BF393" t="str">
            <v>----</v>
          </cell>
          <cell r="BL393" t="str">
            <v>----</v>
          </cell>
          <cell r="BR393" t="str">
            <v>----</v>
          </cell>
          <cell r="BX393" t="str">
            <v>----</v>
          </cell>
          <cell r="BY393" t="e">
            <v>#N/A</v>
          </cell>
          <cell r="BZ393" t="e">
            <v>#N/A</v>
          </cell>
          <cell r="CA393" t="e">
            <v>#N/A</v>
          </cell>
          <cell r="CB393" t="e">
            <v>#N/A</v>
          </cell>
          <cell r="CC393" t="e">
            <v>#N/A</v>
          </cell>
          <cell r="CD393" t="e">
            <v>#N/A</v>
          </cell>
          <cell r="CE393" t="e">
            <v>#N/A</v>
          </cell>
          <cell r="CF393" t="e">
            <v>#N/A</v>
          </cell>
          <cell r="CG393" t="e">
            <v>#N/A</v>
          </cell>
          <cell r="CH393" t="e">
            <v>#N/A</v>
          </cell>
          <cell r="CI393" t="e">
            <v>#N/A</v>
          </cell>
          <cell r="CJ393" t="e">
            <v>#N/A</v>
          </cell>
          <cell r="CK393" t="e">
            <v>#N/A</v>
          </cell>
          <cell r="CL393" t="e">
            <v>#N/A</v>
          </cell>
          <cell r="CM393" t="e">
            <v>#N/A</v>
          </cell>
          <cell r="CN393" t="e">
            <v>#N/A</v>
          </cell>
          <cell r="CO393" t="e">
            <v>#N/A</v>
          </cell>
          <cell r="CP393" t="e">
            <v>#N/A</v>
          </cell>
          <cell r="CQ393" t="e">
            <v>#N/A</v>
          </cell>
          <cell r="CR393" t="e">
            <v>#N/A</v>
          </cell>
          <cell r="CS393" t="e">
            <v>#N/A</v>
          </cell>
          <cell r="CT393" t="e">
            <v>#N/A</v>
          </cell>
          <cell r="CU393" t="e">
            <v>#N/A</v>
          </cell>
          <cell r="CV393" t="e">
            <v>#N/A</v>
          </cell>
          <cell r="DR393" t="str">
            <v>Pablo Jose Do Faial Freitas</v>
          </cell>
          <cell r="DS393" t="str">
            <v>Arturo Alejandro Urcid Saldaña F-450733</v>
          </cell>
          <cell r="DT393" t="str">
            <v>José Guadalupe López Hernández F-242353</v>
          </cell>
          <cell r="DU393">
            <v>0</v>
          </cell>
          <cell r="DV393" t="str">
            <v>Pablo Jose Do Faial Freitas</v>
          </cell>
          <cell r="DW393" t="str">
            <v>Arturo Alejandro Urcid Saldaña F-451077</v>
          </cell>
          <cell r="DX393" t="str">
            <v>José Guadalupe López Hernández F-242353</v>
          </cell>
          <cell r="DY393" t="str">
            <v>Pablo Jose Do Faial Freitas</v>
          </cell>
          <cell r="DZ393" t="str">
            <v>Arturo Alejandro Urcid Saldaña F-450733</v>
          </cell>
        </row>
        <row r="394">
          <cell r="A394">
            <v>45</v>
          </cell>
          <cell r="B394" t="str">
            <v>--</v>
          </cell>
          <cell r="C394" t="str">
            <v>--</v>
          </cell>
          <cell r="H394" t="str">
            <v>-</v>
          </cell>
          <cell r="S394" t="str">
            <v>-</v>
          </cell>
          <cell r="W394" t="str">
            <v>P</v>
          </cell>
          <cell r="X394">
            <v>0</v>
          </cell>
          <cell r="Y394" t="e">
            <v>#N/A</v>
          </cell>
          <cell r="Z394" t="e">
            <v>#N/A</v>
          </cell>
          <cell r="AB394" t="e">
            <v>#N/A</v>
          </cell>
          <cell r="AC394" t="e">
            <v>#N/A</v>
          </cell>
          <cell r="AD394" t="e">
            <v>#N/A</v>
          </cell>
          <cell r="AE394">
            <v>0</v>
          </cell>
          <cell r="AF394">
            <v>0</v>
          </cell>
          <cell r="AI394">
            <v>0</v>
          </cell>
          <cell r="AL394">
            <v>0</v>
          </cell>
          <cell r="AW394" t="e">
            <v>#N/A</v>
          </cell>
          <cell r="AX394" t="e">
            <v>#N/A</v>
          </cell>
          <cell r="AY394" t="e">
            <v>#N/A</v>
          </cell>
          <cell r="AZ394" t="e">
            <v>#N/A</v>
          </cell>
          <cell r="BF394" t="str">
            <v>----</v>
          </cell>
          <cell r="BL394" t="str">
            <v>----</v>
          </cell>
          <cell r="BR394" t="str">
            <v>----</v>
          </cell>
          <cell r="BX394" t="str">
            <v>----</v>
          </cell>
          <cell r="BY394" t="e">
            <v>#N/A</v>
          </cell>
          <cell r="BZ394" t="e">
            <v>#N/A</v>
          </cell>
          <cell r="CA394" t="e">
            <v>#N/A</v>
          </cell>
          <cell r="CB394" t="e">
            <v>#N/A</v>
          </cell>
          <cell r="CC394" t="e">
            <v>#N/A</v>
          </cell>
          <cell r="CD394" t="e">
            <v>#N/A</v>
          </cell>
          <cell r="CE394" t="e">
            <v>#N/A</v>
          </cell>
          <cell r="CF394" t="e">
            <v>#N/A</v>
          </cell>
          <cell r="CG394" t="e">
            <v>#N/A</v>
          </cell>
          <cell r="CH394" t="e">
            <v>#N/A</v>
          </cell>
          <cell r="CI394" t="e">
            <v>#N/A</v>
          </cell>
          <cell r="CJ394" t="e">
            <v>#N/A</v>
          </cell>
          <cell r="CK394" t="e">
            <v>#N/A</v>
          </cell>
          <cell r="CL394" t="e">
            <v>#N/A</v>
          </cell>
          <cell r="CM394" t="e">
            <v>#N/A</v>
          </cell>
          <cell r="CN394" t="e">
            <v>#N/A</v>
          </cell>
          <cell r="CO394" t="e">
            <v>#N/A</v>
          </cell>
          <cell r="CP394" t="e">
            <v>#N/A</v>
          </cell>
          <cell r="CQ394" t="e">
            <v>#N/A</v>
          </cell>
          <cell r="CR394" t="e">
            <v>#N/A</v>
          </cell>
          <cell r="CS394" t="e">
            <v>#N/A</v>
          </cell>
          <cell r="CT394" t="e">
            <v>#N/A</v>
          </cell>
          <cell r="CU394" t="e">
            <v>#N/A</v>
          </cell>
          <cell r="CV394" t="e">
            <v>#N/A</v>
          </cell>
          <cell r="DR394" t="str">
            <v>Pablo Jose Do Faial Freitas</v>
          </cell>
          <cell r="DS394" t="str">
            <v>Arturo Alejandro Urcid Saldaña F-450733</v>
          </cell>
          <cell r="DT394" t="str">
            <v>José Guadalupe López Hernández F-242353</v>
          </cell>
          <cell r="DU394">
            <v>0</v>
          </cell>
          <cell r="DV394" t="str">
            <v>Pablo Jose Do Faial Freitas</v>
          </cell>
          <cell r="DW394" t="str">
            <v>Arturo Alejandro Urcid Saldaña F-451078</v>
          </cell>
          <cell r="DX394" t="str">
            <v>José Guadalupe López Hernández F-242353</v>
          </cell>
          <cell r="DY394" t="str">
            <v>Pablo Jose Do Faial Freitas</v>
          </cell>
          <cell r="DZ394" t="str">
            <v>Arturo Alejandro Urcid Saldaña F-450733</v>
          </cell>
        </row>
        <row r="395">
          <cell r="A395">
            <v>46</v>
          </cell>
          <cell r="B395" t="str">
            <v>--</v>
          </cell>
          <cell r="C395" t="str">
            <v>--</v>
          </cell>
          <cell r="H395" t="str">
            <v>-</v>
          </cell>
          <cell r="S395" t="str">
            <v>-</v>
          </cell>
          <cell r="W395" t="str">
            <v>P</v>
          </cell>
          <cell r="X395">
            <v>0</v>
          </cell>
          <cell r="Y395" t="e">
            <v>#N/A</v>
          </cell>
          <cell r="Z395" t="e">
            <v>#N/A</v>
          </cell>
          <cell r="AB395" t="e">
            <v>#N/A</v>
          </cell>
          <cell r="AC395" t="e">
            <v>#N/A</v>
          </cell>
          <cell r="AD395" t="e">
            <v>#N/A</v>
          </cell>
          <cell r="AE395">
            <v>0</v>
          </cell>
          <cell r="AF395">
            <v>0</v>
          </cell>
          <cell r="AI395">
            <v>0</v>
          </cell>
          <cell r="AL395">
            <v>0</v>
          </cell>
          <cell r="AW395" t="e">
            <v>#N/A</v>
          </cell>
          <cell r="AX395" t="e">
            <v>#N/A</v>
          </cell>
          <cell r="AY395" t="e">
            <v>#N/A</v>
          </cell>
          <cell r="AZ395" t="e">
            <v>#N/A</v>
          </cell>
          <cell r="BF395" t="str">
            <v>----</v>
          </cell>
          <cell r="BL395" t="str">
            <v>----</v>
          </cell>
          <cell r="BR395" t="str">
            <v>----</v>
          </cell>
          <cell r="BX395" t="str">
            <v>----</v>
          </cell>
          <cell r="BY395" t="e">
            <v>#N/A</v>
          </cell>
          <cell r="BZ395" t="e">
            <v>#N/A</v>
          </cell>
          <cell r="CA395" t="e">
            <v>#N/A</v>
          </cell>
          <cell r="CB395" t="e">
            <v>#N/A</v>
          </cell>
          <cell r="CC395" t="e">
            <v>#N/A</v>
          </cell>
          <cell r="CD395" t="e">
            <v>#N/A</v>
          </cell>
          <cell r="CE395" t="e">
            <v>#N/A</v>
          </cell>
          <cell r="CF395" t="e">
            <v>#N/A</v>
          </cell>
          <cell r="CG395" t="e">
            <v>#N/A</v>
          </cell>
          <cell r="CH395" t="e">
            <v>#N/A</v>
          </cell>
          <cell r="CI395" t="e">
            <v>#N/A</v>
          </cell>
          <cell r="CJ395" t="e">
            <v>#N/A</v>
          </cell>
          <cell r="CK395" t="e">
            <v>#N/A</v>
          </cell>
          <cell r="CL395" t="e">
            <v>#N/A</v>
          </cell>
          <cell r="CM395" t="e">
            <v>#N/A</v>
          </cell>
          <cell r="CN395" t="e">
            <v>#N/A</v>
          </cell>
          <cell r="CO395" t="e">
            <v>#N/A</v>
          </cell>
          <cell r="CP395" t="e">
            <v>#N/A</v>
          </cell>
          <cell r="CQ395" t="e">
            <v>#N/A</v>
          </cell>
          <cell r="CR395" t="e">
            <v>#N/A</v>
          </cell>
          <cell r="CS395" t="e">
            <v>#N/A</v>
          </cell>
          <cell r="CT395" t="e">
            <v>#N/A</v>
          </cell>
          <cell r="CU395" t="e">
            <v>#N/A</v>
          </cell>
          <cell r="CV395" t="e">
            <v>#N/A</v>
          </cell>
          <cell r="DR395" t="str">
            <v>Pablo Jose Do Faial Freitas</v>
          </cell>
          <cell r="DS395" t="str">
            <v>Arturo Alejandro Urcid Saldaña F-450733</v>
          </cell>
          <cell r="DT395" t="str">
            <v>José Guadalupe López Hernández F-242353</v>
          </cell>
          <cell r="DU395">
            <v>0</v>
          </cell>
          <cell r="DV395" t="str">
            <v>Pablo Jose Do Faial Freitas</v>
          </cell>
          <cell r="DW395" t="str">
            <v>Arturo Alejandro Urcid Saldaña F-451079</v>
          </cell>
          <cell r="DX395" t="str">
            <v>José Guadalupe López Hernández F-242353</v>
          </cell>
          <cell r="DY395" t="str">
            <v>Pablo Jose Do Faial Freitas</v>
          </cell>
          <cell r="DZ395" t="str">
            <v>Arturo Alejandro Urcid Saldaña F-450733</v>
          </cell>
        </row>
        <row r="396">
          <cell r="A396">
            <v>47</v>
          </cell>
          <cell r="B396" t="str">
            <v>--</v>
          </cell>
          <cell r="C396" t="str">
            <v>--</v>
          </cell>
          <cell r="H396" t="str">
            <v>-</v>
          </cell>
          <cell r="S396" t="str">
            <v>-</v>
          </cell>
          <cell r="W396" t="str">
            <v>P</v>
          </cell>
          <cell r="X396">
            <v>0</v>
          </cell>
          <cell r="Y396" t="e">
            <v>#N/A</v>
          </cell>
          <cell r="Z396" t="e">
            <v>#N/A</v>
          </cell>
          <cell r="AB396" t="e">
            <v>#N/A</v>
          </cell>
          <cell r="AC396" t="e">
            <v>#N/A</v>
          </cell>
          <cell r="AD396" t="e">
            <v>#N/A</v>
          </cell>
          <cell r="AE396">
            <v>0</v>
          </cell>
          <cell r="AF396">
            <v>0</v>
          </cell>
          <cell r="AI396">
            <v>0</v>
          </cell>
          <cell r="AL396">
            <v>0</v>
          </cell>
          <cell r="AW396" t="e">
            <v>#N/A</v>
          </cell>
          <cell r="AX396" t="e">
            <v>#N/A</v>
          </cell>
          <cell r="AY396" t="e">
            <v>#N/A</v>
          </cell>
          <cell r="AZ396" t="e">
            <v>#N/A</v>
          </cell>
          <cell r="BF396" t="str">
            <v>----</v>
          </cell>
          <cell r="BL396" t="str">
            <v>----</v>
          </cell>
          <cell r="BR396" t="str">
            <v>----</v>
          </cell>
          <cell r="BX396" t="str">
            <v>----</v>
          </cell>
          <cell r="BY396" t="e">
            <v>#N/A</v>
          </cell>
          <cell r="BZ396" t="e">
            <v>#N/A</v>
          </cell>
          <cell r="CA396" t="e">
            <v>#N/A</v>
          </cell>
          <cell r="CB396" t="e">
            <v>#N/A</v>
          </cell>
          <cell r="CC396" t="e">
            <v>#N/A</v>
          </cell>
          <cell r="CD396" t="e">
            <v>#N/A</v>
          </cell>
          <cell r="CE396" t="e">
            <v>#N/A</v>
          </cell>
          <cell r="CF396" t="e">
            <v>#N/A</v>
          </cell>
          <cell r="CG396" t="e">
            <v>#N/A</v>
          </cell>
          <cell r="CH396" t="e">
            <v>#N/A</v>
          </cell>
          <cell r="CI396" t="e">
            <v>#N/A</v>
          </cell>
          <cell r="CJ396" t="e">
            <v>#N/A</v>
          </cell>
          <cell r="CK396" t="e">
            <v>#N/A</v>
          </cell>
          <cell r="CL396" t="e">
            <v>#N/A</v>
          </cell>
          <cell r="CM396" t="e">
            <v>#N/A</v>
          </cell>
          <cell r="CN396" t="e">
            <v>#N/A</v>
          </cell>
          <cell r="CO396" t="e">
            <v>#N/A</v>
          </cell>
          <cell r="CP396" t="e">
            <v>#N/A</v>
          </cell>
          <cell r="CQ396" t="e">
            <v>#N/A</v>
          </cell>
          <cell r="CR396" t="e">
            <v>#N/A</v>
          </cell>
          <cell r="CS396" t="e">
            <v>#N/A</v>
          </cell>
          <cell r="CT396" t="e">
            <v>#N/A</v>
          </cell>
          <cell r="CU396" t="e">
            <v>#N/A</v>
          </cell>
          <cell r="CV396" t="e">
            <v>#N/A</v>
          </cell>
          <cell r="DR396" t="str">
            <v>Pablo Jose Do Faial Freitas</v>
          </cell>
          <cell r="DS396" t="str">
            <v>Arturo Alejandro Urcid Saldaña F-450733</v>
          </cell>
          <cell r="DT396" t="str">
            <v>José Guadalupe López Hernández F-242353</v>
          </cell>
          <cell r="DU396">
            <v>0</v>
          </cell>
          <cell r="DV396" t="str">
            <v>Pablo Jose Do Faial Freitas</v>
          </cell>
          <cell r="DW396" t="str">
            <v>Arturo Alejandro Urcid Saldaña F-451080</v>
          </cell>
          <cell r="DX396" t="str">
            <v>José Guadalupe López Hernández F-242353</v>
          </cell>
          <cell r="DY396" t="str">
            <v>Pablo Jose Do Faial Freitas</v>
          </cell>
          <cell r="DZ396" t="str">
            <v>Arturo Alejandro Urcid Saldaña F-450733</v>
          </cell>
        </row>
        <row r="397">
          <cell r="A397">
            <v>39</v>
          </cell>
          <cell r="B397" t="str">
            <v>--</v>
          </cell>
          <cell r="C397" t="str">
            <v>--</v>
          </cell>
          <cell r="H397" t="str">
            <v>-</v>
          </cell>
          <cell r="S397" t="str">
            <v>-</v>
          </cell>
          <cell r="W397" t="str">
            <v>P</v>
          </cell>
          <cell r="X397">
            <v>0</v>
          </cell>
          <cell r="Y397" t="e">
            <v>#N/A</v>
          </cell>
          <cell r="Z397" t="e">
            <v>#N/A</v>
          </cell>
          <cell r="AB397" t="e">
            <v>#N/A</v>
          </cell>
          <cell r="AC397" t="e">
            <v>#N/A</v>
          </cell>
          <cell r="AD397" t="e">
            <v>#N/A</v>
          </cell>
          <cell r="AE397">
            <v>0</v>
          </cell>
          <cell r="AF397">
            <v>0</v>
          </cell>
          <cell r="AI397">
            <v>0</v>
          </cell>
          <cell r="AL397">
            <v>0</v>
          </cell>
          <cell r="AW397" t="e">
            <v>#N/A</v>
          </cell>
          <cell r="AX397" t="e">
            <v>#N/A</v>
          </cell>
          <cell r="AY397" t="e">
            <v>#N/A</v>
          </cell>
          <cell r="AZ397" t="e">
            <v>#N/A</v>
          </cell>
          <cell r="BF397" t="str">
            <v>----</v>
          </cell>
          <cell r="BL397" t="str">
            <v>----</v>
          </cell>
          <cell r="BR397" t="str">
            <v>----</v>
          </cell>
          <cell r="BX397" t="str">
            <v>----</v>
          </cell>
          <cell r="BY397" t="e">
            <v>#N/A</v>
          </cell>
          <cell r="BZ397" t="e">
            <v>#N/A</v>
          </cell>
          <cell r="CA397" t="e">
            <v>#N/A</v>
          </cell>
          <cell r="CB397" t="e">
            <v>#N/A</v>
          </cell>
          <cell r="CC397" t="e">
            <v>#N/A</v>
          </cell>
          <cell r="CD397" t="e">
            <v>#N/A</v>
          </cell>
          <cell r="CE397" t="e">
            <v>#N/A</v>
          </cell>
          <cell r="CF397" t="e">
            <v>#N/A</v>
          </cell>
          <cell r="CG397" t="e">
            <v>#N/A</v>
          </cell>
          <cell r="CH397" t="e">
            <v>#N/A</v>
          </cell>
          <cell r="CI397" t="e">
            <v>#N/A</v>
          </cell>
          <cell r="CJ397" t="e">
            <v>#N/A</v>
          </cell>
          <cell r="CK397" t="e">
            <v>#N/A</v>
          </cell>
          <cell r="CL397" t="e">
            <v>#N/A</v>
          </cell>
          <cell r="CM397" t="e">
            <v>#N/A</v>
          </cell>
          <cell r="CN397" t="e">
            <v>#N/A</v>
          </cell>
          <cell r="CO397" t="e">
            <v>#N/A</v>
          </cell>
          <cell r="CP397" t="e">
            <v>#N/A</v>
          </cell>
          <cell r="CQ397" t="e">
            <v>#N/A</v>
          </cell>
          <cell r="CR397" t="e">
            <v>#N/A</v>
          </cell>
          <cell r="CS397" t="e">
            <v>#N/A</v>
          </cell>
          <cell r="CT397" t="e">
            <v>#N/A</v>
          </cell>
          <cell r="CU397" t="e">
            <v>#N/A</v>
          </cell>
          <cell r="CV397" t="e">
            <v>#N/A</v>
          </cell>
          <cell r="DR397" t="str">
            <v>Pablo Jose Do Faial Freitas</v>
          </cell>
          <cell r="DS397" t="str">
            <v>Arturo Alejandro Urcid Saldaña F-450733</v>
          </cell>
          <cell r="DT397" t="str">
            <v>José Guadalupe López Hernández F-242353</v>
          </cell>
          <cell r="DU397">
            <v>0</v>
          </cell>
          <cell r="DV397" t="str">
            <v>Pablo Jose Do Faial Freitas</v>
          </cell>
          <cell r="DW397" t="str">
            <v>Arturo Alejandro Urcid Saldaña F-451081</v>
          </cell>
          <cell r="DX397" t="str">
            <v>José Guadalupe López Hernández F-242353</v>
          </cell>
          <cell r="DY397" t="str">
            <v>Pablo Jose Do Faial Freitas</v>
          </cell>
          <cell r="DZ397" t="str">
            <v>Arturo Alejandro Urcid Saldaña F-450733</v>
          </cell>
        </row>
        <row r="398">
          <cell r="A398">
            <v>40</v>
          </cell>
          <cell r="B398" t="str">
            <v>--</v>
          </cell>
          <cell r="C398" t="str">
            <v>--</v>
          </cell>
          <cell r="H398" t="str">
            <v>-</v>
          </cell>
          <cell r="S398" t="str">
            <v>-</v>
          </cell>
          <cell r="W398" t="str">
            <v>P</v>
          </cell>
          <cell r="X398">
            <v>0</v>
          </cell>
          <cell r="Y398" t="e">
            <v>#N/A</v>
          </cell>
          <cell r="Z398" t="e">
            <v>#N/A</v>
          </cell>
          <cell r="AB398" t="e">
            <v>#N/A</v>
          </cell>
          <cell r="AC398" t="e">
            <v>#N/A</v>
          </cell>
          <cell r="AD398" t="e">
            <v>#N/A</v>
          </cell>
          <cell r="AE398">
            <v>0</v>
          </cell>
          <cell r="AF398">
            <v>0</v>
          </cell>
          <cell r="AI398">
            <v>0</v>
          </cell>
          <cell r="AL398">
            <v>0</v>
          </cell>
          <cell r="AW398" t="e">
            <v>#N/A</v>
          </cell>
          <cell r="AX398" t="e">
            <v>#N/A</v>
          </cell>
          <cell r="AY398" t="e">
            <v>#N/A</v>
          </cell>
          <cell r="AZ398" t="e">
            <v>#N/A</v>
          </cell>
          <cell r="BF398" t="str">
            <v>----</v>
          </cell>
          <cell r="BL398" t="str">
            <v>----</v>
          </cell>
          <cell r="BR398" t="str">
            <v>----</v>
          </cell>
          <cell r="BX398" t="str">
            <v>----</v>
          </cell>
          <cell r="BY398" t="e">
            <v>#N/A</v>
          </cell>
          <cell r="BZ398" t="e">
            <v>#N/A</v>
          </cell>
          <cell r="CA398" t="e">
            <v>#N/A</v>
          </cell>
          <cell r="CB398" t="e">
            <v>#N/A</v>
          </cell>
          <cell r="CC398" t="e">
            <v>#N/A</v>
          </cell>
          <cell r="CD398" t="e">
            <v>#N/A</v>
          </cell>
          <cell r="CE398" t="e">
            <v>#N/A</v>
          </cell>
          <cell r="CF398" t="e">
            <v>#N/A</v>
          </cell>
          <cell r="CG398" t="e">
            <v>#N/A</v>
          </cell>
          <cell r="CH398" t="e">
            <v>#N/A</v>
          </cell>
          <cell r="CI398" t="e">
            <v>#N/A</v>
          </cell>
          <cell r="CJ398" t="e">
            <v>#N/A</v>
          </cell>
          <cell r="CK398" t="e">
            <v>#N/A</v>
          </cell>
          <cell r="CL398" t="e">
            <v>#N/A</v>
          </cell>
          <cell r="CM398" t="e">
            <v>#N/A</v>
          </cell>
          <cell r="CN398" t="e">
            <v>#N/A</v>
          </cell>
          <cell r="CO398" t="e">
            <v>#N/A</v>
          </cell>
          <cell r="CP398" t="e">
            <v>#N/A</v>
          </cell>
          <cell r="CQ398" t="e">
            <v>#N/A</v>
          </cell>
          <cell r="CR398" t="e">
            <v>#N/A</v>
          </cell>
          <cell r="CS398" t="e">
            <v>#N/A</v>
          </cell>
          <cell r="CT398" t="e">
            <v>#N/A</v>
          </cell>
          <cell r="CU398" t="e">
            <v>#N/A</v>
          </cell>
          <cell r="CV398" t="e">
            <v>#N/A</v>
          </cell>
          <cell r="DR398" t="str">
            <v>Pablo Jose Do Faial Freitas</v>
          </cell>
          <cell r="DS398" t="str">
            <v>Arturo Alejandro Urcid Saldaña F-450733</v>
          </cell>
          <cell r="DT398" t="str">
            <v>José Guadalupe López Hernández F-242353</v>
          </cell>
          <cell r="DU398">
            <v>0</v>
          </cell>
          <cell r="DV398" t="str">
            <v>Pablo Jose Do Faial Freitas</v>
          </cell>
          <cell r="DW398" t="str">
            <v>Arturo Alejandro Urcid Saldaña F-451082</v>
          </cell>
          <cell r="DX398" t="str">
            <v>José Guadalupe López Hernández F-242353</v>
          </cell>
          <cell r="DY398" t="str">
            <v>Pablo Jose Do Faial Freitas</v>
          </cell>
          <cell r="DZ398" t="str">
            <v>Arturo Alejandro Urcid Saldaña F-450733</v>
          </cell>
        </row>
        <row r="399">
          <cell r="A399">
            <v>41</v>
          </cell>
          <cell r="B399" t="str">
            <v>--</v>
          </cell>
          <cell r="C399" t="str">
            <v>--</v>
          </cell>
          <cell r="H399" t="str">
            <v>-</v>
          </cell>
          <cell r="S399" t="str">
            <v>-</v>
          </cell>
          <cell r="W399" t="str">
            <v>P</v>
          </cell>
          <cell r="X399">
            <v>0</v>
          </cell>
          <cell r="Y399" t="e">
            <v>#N/A</v>
          </cell>
          <cell r="Z399" t="e">
            <v>#N/A</v>
          </cell>
          <cell r="AB399" t="e">
            <v>#N/A</v>
          </cell>
          <cell r="AC399" t="e">
            <v>#N/A</v>
          </cell>
          <cell r="AD399" t="e">
            <v>#N/A</v>
          </cell>
          <cell r="AE399">
            <v>0</v>
          </cell>
          <cell r="AF399">
            <v>0</v>
          </cell>
          <cell r="AI399">
            <v>0</v>
          </cell>
          <cell r="AL399">
            <v>0</v>
          </cell>
          <cell r="AW399" t="e">
            <v>#N/A</v>
          </cell>
          <cell r="AX399" t="e">
            <v>#N/A</v>
          </cell>
          <cell r="AY399" t="e">
            <v>#N/A</v>
          </cell>
          <cell r="AZ399" t="e">
            <v>#N/A</v>
          </cell>
          <cell r="BF399" t="str">
            <v>----</v>
          </cell>
          <cell r="BL399" t="str">
            <v>----</v>
          </cell>
          <cell r="BR399" t="str">
            <v>----</v>
          </cell>
          <cell r="BX399" t="str">
            <v>----</v>
          </cell>
          <cell r="BY399" t="e">
            <v>#N/A</v>
          </cell>
          <cell r="BZ399" t="e">
            <v>#N/A</v>
          </cell>
          <cell r="CA399" t="e">
            <v>#N/A</v>
          </cell>
          <cell r="CB399" t="e">
            <v>#N/A</v>
          </cell>
          <cell r="CC399" t="e">
            <v>#N/A</v>
          </cell>
          <cell r="CD399" t="e">
            <v>#N/A</v>
          </cell>
          <cell r="CE399" t="e">
            <v>#N/A</v>
          </cell>
          <cell r="CF399" t="e">
            <v>#N/A</v>
          </cell>
          <cell r="CG399" t="e">
            <v>#N/A</v>
          </cell>
          <cell r="CH399" t="e">
            <v>#N/A</v>
          </cell>
          <cell r="CI399" t="e">
            <v>#N/A</v>
          </cell>
          <cell r="CJ399" t="e">
            <v>#N/A</v>
          </cell>
          <cell r="CK399" t="e">
            <v>#N/A</v>
          </cell>
          <cell r="CL399" t="e">
            <v>#N/A</v>
          </cell>
          <cell r="CM399" t="e">
            <v>#N/A</v>
          </cell>
          <cell r="CN399" t="e">
            <v>#N/A</v>
          </cell>
          <cell r="CO399" t="e">
            <v>#N/A</v>
          </cell>
          <cell r="CP399" t="e">
            <v>#N/A</v>
          </cell>
          <cell r="CQ399" t="e">
            <v>#N/A</v>
          </cell>
          <cell r="CR399" t="e">
            <v>#N/A</v>
          </cell>
          <cell r="CS399" t="e">
            <v>#N/A</v>
          </cell>
          <cell r="CT399" t="e">
            <v>#N/A</v>
          </cell>
          <cell r="CU399" t="e">
            <v>#N/A</v>
          </cell>
          <cell r="CV399" t="e">
            <v>#N/A</v>
          </cell>
          <cell r="DR399" t="str">
            <v>Pablo Jose Do Faial Freitas</v>
          </cell>
          <cell r="DS399" t="str">
            <v>Arturo Alejandro Urcid Saldaña F-450733</v>
          </cell>
          <cell r="DT399" t="str">
            <v>José Guadalupe López Hernández F-242353</v>
          </cell>
          <cell r="DU399">
            <v>0</v>
          </cell>
          <cell r="DV399" t="str">
            <v>Pablo Jose Do Faial Freitas</v>
          </cell>
          <cell r="DW399" t="str">
            <v>Arturo Alejandro Urcid Saldaña F-451083</v>
          </cell>
          <cell r="DX399" t="str">
            <v>José Guadalupe López Hernández F-242353</v>
          </cell>
          <cell r="DY399" t="str">
            <v>Pablo Jose Do Faial Freitas</v>
          </cell>
          <cell r="DZ399" t="str">
            <v>Arturo Alejandro Urcid Saldaña F-450733</v>
          </cell>
        </row>
        <row r="400">
          <cell r="A400">
            <v>42</v>
          </cell>
          <cell r="B400" t="str">
            <v>--</v>
          </cell>
          <cell r="C400" t="str">
            <v>--</v>
          </cell>
          <cell r="H400" t="str">
            <v>-</v>
          </cell>
          <cell r="S400" t="str">
            <v>-</v>
          </cell>
          <cell r="W400" t="str">
            <v>P</v>
          </cell>
          <cell r="X400">
            <v>0</v>
          </cell>
          <cell r="Y400" t="e">
            <v>#N/A</v>
          </cell>
          <cell r="Z400" t="e">
            <v>#N/A</v>
          </cell>
          <cell r="AB400" t="e">
            <v>#N/A</v>
          </cell>
          <cell r="AC400" t="e">
            <v>#N/A</v>
          </cell>
          <cell r="AD400" t="e">
            <v>#N/A</v>
          </cell>
          <cell r="AE400">
            <v>0</v>
          </cell>
          <cell r="AF400">
            <v>0</v>
          </cell>
          <cell r="AI400">
            <v>0</v>
          </cell>
          <cell r="AL400">
            <v>0</v>
          </cell>
          <cell r="AW400" t="e">
            <v>#N/A</v>
          </cell>
          <cell r="AX400" t="e">
            <v>#N/A</v>
          </cell>
          <cell r="AY400" t="e">
            <v>#N/A</v>
          </cell>
          <cell r="AZ400" t="e">
            <v>#N/A</v>
          </cell>
          <cell r="BF400" t="str">
            <v>----</v>
          </cell>
          <cell r="BL400" t="str">
            <v>----</v>
          </cell>
          <cell r="BR400" t="str">
            <v>----</v>
          </cell>
          <cell r="BX400" t="str">
            <v>----</v>
          </cell>
          <cell r="BY400" t="e">
            <v>#N/A</v>
          </cell>
          <cell r="BZ400" t="e">
            <v>#N/A</v>
          </cell>
          <cell r="CA400" t="e">
            <v>#N/A</v>
          </cell>
          <cell r="CB400" t="e">
            <v>#N/A</v>
          </cell>
          <cell r="CC400" t="e">
            <v>#N/A</v>
          </cell>
          <cell r="CD400" t="e">
            <v>#N/A</v>
          </cell>
          <cell r="CE400" t="e">
            <v>#N/A</v>
          </cell>
          <cell r="CF400" t="e">
            <v>#N/A</v>
          </cell>
          <cell r="CG400" t="e">
            <v>#N/A</v>
          </cell>
          <cell r="CH400" t="e">
            <v>#N/A</v>
          </cell>
          <cell r="CI400" t="e">
            <v>#N/A</v>
          </cell>
          <cell r="CJ400" t="e">
            <v>#N/A</v>
          </cell>
          <cell r="CK400" t="e">
            <v>#N/A</v>
          </cell>
          <cell r="CL400" t="e">
            <v>#N/A</v>
          </cell>
          <cell r="CM400" t="e">
            <v>#N/A</v>
          </cell>
          <cell r="CN400" t="e">
            <v>#N/A</v>
          </cell>
          <cell r="CO400" t="e">
            <v>#N/A</v>
          </cell>
          <cell r="CP400" t="e">
            <v>#N/A</v>
          </cell>
          <cell r="CQ400" t="e">
            <v>#N/A</v>
          </cell>
          <cell r="CR400" t="e">
            <v>#N/A</v>
          </cell>
          <cell r="CS400" t="e">
            <v>#N/A</v>
          </cell>
          <cell r="CT400" t="e">
            <v>#N/A</v>
          </cell>
          <cell r="CU400" t="e">
            <v>#N/A</v>
          </cell>
          <cell r="CV400" t="e">
            <v>#N/A</v>
          </cell>
          <cell r="DR400" t="str">
            <v>Pablo Jose Do Faial Freitas</v>
          </cell>
          <cell r="DS400" t="str">
            <v>Arturo Alejandro Urcid Saldaña F-450733</v>
          </cell>
          <cell r="DT400" t="str">
            <v>José Guadalupe López Hernández F-242353</v>
          </cell>
          <cell r="DU400">
            <v>0</v>
          </cell>
          <cell r="DV400" t="str">
            <v>Pablo Jose Do Faial Freitas</v>
          </cell>
          <cell r="DW400" t="str">
            <v>Arturo Alejandro Urcid Saldaña F-451084</v>
          </cell>
          <cell r="DX400" t="str">
            <v>José Guadalupe López Hernández F-242353</v>
          </cell>
          <cell r="DY400" t="str">
            <v>Pablo Jose Do Faial Freitas</v>
          </cell>
          <cell r="DZ400" t="str">
            <v>Arturo Alejandro Urcid Saldaña F-450733</v>
          </cell>
        </row>
        <row r="401">
          <cell r="A401">
            <v>43</v>
          </cell>
          <cell r="B401" t="str">
            <v>--</v>
          </cell>
          <cell r="C401" t="str">
            <v>--</v>
          </cell>
          <cell r="H401" t="str">
            <v>-</v>
          </cell>
          <cell r="S401" t="str">
            <v>-</v>
          </cell>
          <cell r="W401" t="str">
            <v>P</v>
          </cell>
          <cell r="X401">
            <v>0</v>
          </cell>
          <cell r="Y401" t="e">
            <v>#N/A</v>
          </cell>
          <cell r="Z401" t="e">
            <v>#N/A</v>
          </cell>
          <cell r="AB401" t="e">
            <v>#N/A</v>
          </cell>
          <cell r="AC401" t="e">
            <v>#N/A</v>
          </cell>
          <cell r="AD401" t="e">
            <v>#N/A</v>
          </cell>
          <cell r="AE401">
            <v>0</v>
          </cell>
          <cell r="AF401">
            <v>0</v>
          </cell>
          <cell r="AI401">
            <v>0</v>
          </cell>
          <cell r="AL401">
            <v>0</v>
          </cell>
          <cell r="AW401" t="e">
            <v>#N/A</v>
          </cell>
          <cell r="AX401" t="e">
            <v>#N/A</v>
          </cell>
          <cell r="AY401" t="e">
            <v>#N/A</v>
          </cell>
          <cell r="AZ401" t="e">
            <v>#N/A</v>
          </cell>
          <cell r="BF401" t="str">
            <v>----</v>
          </cell>
          <cell r="BL401" t="str">
            <v>----</v>
          </cell>
          <cell r="BR401" t="str">
            <v>----</v>
          </cell>
          <cell r="BX401" t="str">
            <v>----</v>
          </cell>
          <cell r="BY401" t="e">
            <v>#N/A</v>
          </cell>
          <cell r="BZ401" t="e">
            <v>#N/A</v>
          </cell>
          <cell r="CA401" t="e">
            <v>#N/A</v>
          </cell>
          <cell r="CB401" t="e">
            <v>#N/A</v>
          </cell>
          <cell r="CC401" t="e">
            <v>#N/A</v>
          </cell>
          <cell r="CD401" t="e">
            <v>#N/A</v>
          </cell>
          <cell r="CE401" t="e">
            <v>#N/A</v>
          </cell>
          <cell r="CF401" t="e">
            <v>#N/A</v>
          </cell>
          <cell r="CG401" t="e">
            <v>#N/A</v>
          </cell>
          <cell r="CH401" t="e">
            <v>#N/A</v>
          </cell>
          <cell r="CI401" t="e">
            <v>#N/A</v>
          </cell>
          <cell r="CJ401" t="e">
            <v>#N/A</v>
          </cell>
          <cell r="CK401" t="e">
            <v>#N/A</v>
          </cell>
          <cell r="CL401" t="e">
            <v>#N/A</v>
          </cell>
          <cell r="CM401" t="e">
            <v>#N/A</v>
          </cell>
          <cell r="CN401" t="e">
            <v>#N/A</v>
          </cell>
          <cell r="CO401" t="e">
            <v>#N/A</v>
          </cell>
          <cell r="CP401" t="e">
            <v>#N/A</v>
          </cell>
          <cell r="CQ401" t="e">
            <v>#N/A</v>
          </cell>
          <cell r="CR401" t="e">
            <v>#N/A</v>
          </cell>
          <cell r="CS401" t="e">
            <v>#N/A</v>
          </cell>
          <cell r="CT401" t="e">
            <v>#N/A</v>
          </cell>
          <cell r="CU401" t="e">
            <v>#N/A</v>
          </cell>
          <cell r="CV401" t="e">
            <v>#N/A</v>
          </cell>
          <cell r="DR401" t="str">
            <v>Pablo Jose Do Faial Freitas</v>
          </cell>
          <cell r="DS401" t="str">
            <v>Arturo Alejandro Urcid Saldaña F-450733</v>
          </cell>
          <cell r="DT401" t="str">
            <v>José Guadalupe López Hernández F-242353</v>
          </cell>
          <cell r="DU401">
            <v>0</v>
          </cell>
          <cell r="DV401" t="str">
            <v>Pablo Jose Do Faial Freitas</v>
          </cell>
          <cell r="DW401" t="str">
            <v>Arturo Alejandro Urcid Saldaña F-451085</v>
          </cell>
          <cell r="DX401" t="str">
            <v>José Guadalupe López Hernández F-242353</v>
          </cell>
          <cell r="DY401" t="str">
            <v>Pablo Jose Do Faial Freitas</v>
          </cell>
          <cell r="DZ401" t="str">
            <v>Arturo Alejandro Urcid Saldaña F-450733</v>
          </cell>
        </row>
        <row r="402">
          <cell r="A402">
            <v>44</v>
          </cell>
          <cell r="B402" t="str">
            <v>--</v>
          </cell>
          <cell r="C402" t="str">
            <v>--</v>
          </cell>
          <cell r="H402" t="str">
            <v>-</v>
          </cell>
          <cell r="S402" t="str">
            <v>-</v>
          </cell>
          <cell r="W402" t="str">
            <v>P</v>
          </cell>
          <cell r="X402">
            <v>0</v>
          </cell>
          <cell r="Y402" t="e">
            <v>#N/A</v>
          </cell>
          <cell r="Z402" t="e">
            <v>#N/A</v>
          </cell>
          <cell r="AB402" t="e">
            <v>#N/A</v>
          </cell>
          <cell r="AC402" t="e">
            <v>#N/A</v>
          </cell>
          <cell r="AD402" t="e">
            <v>#N/A</v>
          </cell>
          <cell r="AE402">
            <v>0</v>
          </cell>
          <cell r="AF402">
            <v>0</v>
          </cell>
          <cell r="AI402">
            <v>0</v>
          </cell>
          <cell r="AL402">
            <v>0</v>
          </cell>
          <cell r="AW402" t="e">
            <v>#N/A</v>
          </cell>
          <cell r="AX402" t="e">
            <v>#N/A</v>
          </cell>
          <cell r="AY402" t="e">
            <v>#N/A</v>
          </cell>
          <cell r="AZ402" t="e">
            <v>#N/A</v>
          </cell>
          <cell r="BF402" t="str">
            <v>----</v>
          </cell>
          <cell r="BL402" t="str">
            <v>----</v>
          </cell>
          <cell r="BR402" t="str">
            <v>----</v>
          </cell>
          <cell r="BX402" t="str">
            <v>----</v>
          </cell>
          <cell r="BY402" t="e">
            <v>#N/A</v>
          </cell>
          <cell r="BZ402" t="e">
            <v>#N/A</v>
          </cell>
          <cell r="CA402" t="e">
            <v>#N/A</v>
          </cell>
          <cell r="CB402" t="e">
            <v>#N/A</v>
          </cell>
          <cell r="CC402" t="e">
            <v>#N/A</v>
          </cell>
          <cell r="CD402" t="e">
            <v>#N/A</v>
          </cell>
          <cell r="CE402" t="e">
            <v>#N/A</v>
          </cell>
          <cell r="CF402" t="e">
            <v>#N/A</v>
          </cell>
          <cell r="CG402" t="e">
            <v>#N/A</v>
          </cell>
          <cell r="CH402" t="e">
            <v>#N/A</v>
          </cell>
          <cell r="CI402" t="e">
            <v>#N/A</v>
          </cell>
          <cell r="CJ402" t="e">
            <v>#N/A</v>
          </cell>
          <cell r="CK402" t="e">
            <v>#N/A</v>
          </cell>
          <cell r="CL402" t="e">
            <v>#N/A</v>
          </cell>
          <cell r="CM402" t="e">
            <v>#N/A</v>
          </cell>
          <cell r="CN402" t="e">
            <v>#N/A</v>
          </cell>
          <cell r="CO402" t="e">
            <v>#N/A</v>
          </cell>
          <cell r="CP402" t="e">
            <v>#N/A</v>
          </cell>
          <cell r="CQ402" t="e">
            <v>#N/A</v>
          </cell>
          <cell r="CR402" t="e">
            <v>#N/A</v>
          </cell>
          <cell r="CS402" t="e">
            <v>#N/A</v>
          </cell>
          <cell r="CT402" t="e">
            <v>#N/A</v>
          </cell>
          <cell r="CU402" t="e">
            <v>#N/A</v>
          </cell>
          <cell r="CV402" t="e">
            <v>#N/A</v>
          </cell>
          <cell r="DR402" t="str">
            <v>Pablo Jose Do Faial Freitas</v>
          </cell>
          <cell r="DS402" t="str">
            <v>Arturo Alejandro Urcid Saldaña F-450733</v>
          </cell>
          <cell r="DT402" t="str">
            <v>José Guadalupe López Hernández F-242353</v>
          </cell>
          <cell r="DU402">
            <v>0</v>
          </cell>
          <cell r="DV402" t="str">
            <v>Pablo Jose Do Faial Freitas</v>
          </cell>
          <cell r="DW402" t="str">
            <v>Arturo Alejandro Urcid Saldaña F-451086</v>
          </cell>
          <cell r="DX402" t="str">
            <v>José Guadalupe López Hernández F-242353</v>
          </cell>
          <cell r="DY402" t="str">
            <v>Pablo Jose Do Faial Freitas</v>
          </cell>
          <cell r="DZ402" t="str">
            <v>Arturo Alejandro Urcid Saldaña F-450733</v>
          </cell>
        </row>
        <row r="403">
          <cell r="A403">
            <v>45</v>
          </cell>
          <cell r="B403" t="str">
            <v>--</v>
          </cell>
          <cell r="C403" t="str">
            <v>--</v>
          </cell>
          <cell r="H403" t="str">
            <v>-</v>
          </cell>
          <cell r="S403" t="str">
            <v>-</v>
          </cell>
          <cell r="W403" t="str">
            <v>P</v>
          </cell>
          <cell r="X403">
            <v>0</v>
          </cell>
          <cell r="Y403" t="e">
            <v>#N/A</v>
          </cell>
          <cell r="Z403" t="e">
            <v>#N/A</v>
          </cell>
          <cell r="AB403" t="e">
            <v>#N/A</v>
          </cell>
          <cell r="AC403" t="e">
            <v>#N/A</v>
          </cell>
          <cell r="AD403" t="e">
            <v>#N/A</v>
          </cell>
          <cell r="AE403">
            <v>0</v>
          </cell>
          <cell r="AF403">
            <v>0</v>
          </cell>
          <cell r="AI403">
            <v>0</v>
          </cell>
          <cell r="AL403">
            <v>0</v>
          </cell>
          <cell r="AW403" t="e">
            <v>#N/A</v>
          </cell>
          <cell r="AX403" t="e">
            <v>#N/A</v>
          </cell>
          <cell r="AY403" t="e">
            <v>#N/A</v>
          </cell>
          <cell r="AZ403" t="e">
            <v>#N/A</v>
          </cell>
          <cell r="BF403" t="str">
            <v>----</v>
          </cell>
          <cell r="BL403" t="str">
            <v>----</v>
          </cell>
          <cell r="BR403" t="str">
            <v>----</v>
          </cell>
          <cell r="BX403" t="str">
            <v>----</v>
          </cell>
          <cell r="BY403" t="e">
            <v>#N/A</v>
          </cell>
          <cell r="BZ403" t="e">
            <v>#N/A</v>
          </cell>
          <cell r="CA403" t="e">
            <v>#N/A</v>
          </cell>
          <cell r="CB403" t="e">
            <v>#N/A</v>
          </cell>
          <cell r="CC403" t="e">
            <v>#N/A</v>
          </cell>
          <cell r="CD403" t="e">
            <v>#N/A</v>
          </cell>
          <cell r="CE403" t="e">
            <v>#N/A</v>
          </cell>
          <cell r="CF403" t="e">
            <v>#N/A</v>
          </cell>
          <cell r="CG403" t="e">
            <v>#N/A</v>
          </cell>
          <cell r="CH403" t="e">
            <v>#N/A</v>
          </cell>
          <cell r="CI403" t="e">
            <v>#N/A</v>
          </cell>
          <cell r="CJ403" t="e">
            <v>#N/A</v>
          </cell>
          <cell r="CK403" t="e">
            <v>#N/A</v>
          </cell>
          <cell r="CL403" t="e">
            <v>#N/A</v>
          </cell>
          <cell r="CM403" t="e">
            <v>#N/A</v>
          </cell>
          <cell r="CN403" t="e">
            <v>#N/A</v>
          </cell>
          <cell r="CO403" t="e">
            <v>#N/A</v>
          </cell>
          <cell r="CP403" t="e">
            <v>#N/A</v>
          </cell>
          <cell r="CQ403" t="e">
            <v>#N/A</v>
          </cell>
          <cell r="CR403" t="e">
            <v>#N/A</v>
          </cell>
          <cell r="CS403" t="e">
            <v>#N/A</v>
          </cell>
          <cell r="CT403" t="e">
            <v>#N/A</v>
          </cell>
          <cell r="CU403" t="e">
            <v>#N/A</v>
          </cell>
          <cell r="CV403" t="e">
            <v>#N/A</v>
          </cell>
          <cell r="DR403" t="str">
            <v>Pablo Jose Do Faial Freitas</v>
          </cell>
          <cell r="DS403" t="str">
            <v>Arturo Alejandro Urcid Saldaña F-450733</v>
          </cell>
          <cell r="DT403" t="str">
            <v>José Guadalupe López Hernández F-242353</v>
          </cell>
          <cell r="DU403">
            <v>0</v>
          </cell>
          <cell r="DV403" t="str">
            <v>Pablo Jose Do Faial Freitas</v>
          </cell>
          <cell r="DW403" t="str">
            <v>Arturo Alejandro Urcid Saldaña F-451087</v>
          </cell>
          <cell r="DX403" t="str">
            <v>José Guadalupe López Hernández F-242353</v>
          </cell>
          <cell r="DY403" t="str">
            <v>Pablo Jose Do Faial Freitas</v>
          </cell>
          <cell r="DZ403" t="str">
            <v>Arturo Alejandro Urcid Saldaña F-450733</v>
          </cell>
        </row>
        <row r="404">
          <cell r="A404">
            <v>46</v>
          </cell>
          <cell r="B404" t="str">
            <v>--</v>
          </cell>
          <cell r="C404" t="str">
            <v>--</v>
          </cell>
          <cell r="H404" t="str">
            <v>-</v>
          </cell>
          <cell r="S404" t="str">
            <v>-</v>
          </cell>
          <cell r="W404" t="str">
            <v>P</v>
          </cell>
          <cell r="X404">
            <v>0</v>
          </cell>
          <cell r="Y404" t="e">
            <v>#N/A</v>
          </cell>
          <cell r="Z404" t="e">
            <v>#N/A</v>
          </cell>
          <cell r="AB404" t="e">
            <v>#N/A</v>
          </cell>
          <cell r="AC404" t="e">
            <v>#N/A</v>
          </cell>
          <cell r="AD404" t="e">
            <v>#N/A</v>
          </cell>
          <cell r="AE404">
            <v>0</v>
          </cell>
          <cell r="AF404">
            <v>0</v>
          </cell>
          <cell r="AI404">
            <v>0</v>
          </cell>
          <cell r="AL404">
            <v>0</v>
          </cell>
          <cell r="AW404" t="e">
            <v>#N/A</v>
          </cell>
          <cell r="AX404" t="e">
            <v>#N/A</v>
          </cell>
          <cell r="AY404" t="e">
            <v>#N/A</v>
          </cell>
          <cell r="AZ404" t="e">
            <v>#N/A</v>
          </cell>
          <cell r="BF404" t="str">
            <v>----</v>
          </cell>
          <cell r="BL404" t="str">
            <v>----</v>
          </cell>
          <cell r="BR404" t="str">
            <v>----</v>
          </cell>
          <cell r="BX404" t="str">
            <v>----</v>
          </cell>
          <cell r="BY404" t="e">
            <v>#N/A</v>
          </cell>
          <cell r="BZ404" t="e">
            <v>#N/A</v>
          </cell>
          <cell r="CA404" t="e">
            <v>#N/A</v>
          </cell>
          <cell r="CB404" t="e">
            <v>#N/A</v>
          </cell>
          <cell r="CC404" t="e">
            <v>#N/A</v>
          </cell>
          <cell r="CD404" t="e">
            <v>#N/A</v>
          </cell>
          <cell r="CE404" t="e">
            <v>#N/A</v>
          </cell>
          <cell r="CF404" t="e">
            <v>#N/A</v>
          </cell>
          <cell r="CG404" t="e">
            <v>#N/A</v>
          </cell>
          <cell r="CH404" t="e">
            <v>#N/A</v>
          </cell>
          <cell r="CI404" t="e">
            <v>#N/A</v>
          </cell>
          <cell r="CJ404" t="e">
            <v>#N/A</v>
          </cell>
          <cell r="CK404" t="e">
            <v>#N/A</v>
          </cell>
          <cell r="CL404" t="e">
            <v>#N/A</v>
          </cell>
          <cell r="CM404" t="e">
            <v>#N/A</v>
          </cell>
          <cell r="CN404" t="e">
            <v>#N/A</v>
          </cell>
          <cell r="CO404" t="e">
            <v>#N/A</v>
          </cell>
          <cell r="CP404" t="e">
            <v>#N/A</v>
          </cell>
          <cell r="CQ404" t="e">
            <v>#N/A</v>
          </cell>
          <cell r="CR404" t="e">
            <v>#N/A</v>
          </cell>
          <cell r="CS404" t="e">
            <v>#N/A</v>
          </cell>
          <cell r="CT404" t="e">
            <v>#N/A</v>
          </cell>
          <cell r="CU404" t="e">
            <v>#N/A</v>
          </cell>
          <cell r="CV404" t="e">
            <v>#N/A</v>
          </cell>
          <cell r="DR404" t="str">
            <v>Pablo Jose Do Faial Freitas</v>
          </cell>
          <cell r="DS404" t="str">
            <v>Arturo Alejandro Urcid Saldaña F-450733</v>
          </cell>
          <cell r="DT404" t="str">
            <v>José Guadalupe López Hernández F-242353</v>
          </cell>
          <cell r="DU404">
            <v>0</v>
          </cell>
          <cell r="DV404" t="str">
            <v>Pablo Jose Do Faial Freitas</v>
          </cell>
          <cell r="DW404" t="str">
            <v>Arturo Alejandro Urcid Saldaña F-451088</v>
          </cell>
          <cell r="DX404" t="str">
            <v>José Guadalupe López Hernández F-242353</v>
          </cell>
          <cell r="DY404" t="str">
            <v>Pablo Jose Do Faial Freitas</v>
          </cell>
          <cell r="DZ404" t="str">
            <v>Arturo Alejandro Urcid Saldaña F-450733</v>
          </cell>
        </row>
        <row r="405">
          <cell r="A405">
            <v>47</v>
          </cell>
          <cell r="B405" t="str">
            <v>--</v>
          </cell>
          <cell r="C405" t="str">
            <v>--</v>
          </cell>
          <cell r="H405" t="str">
            <v>-</v>
          </cell>
          <cell r="S405" t="str">
            <v>-</v>
          </cell>
          <cell r="W405" t="str">
            <v>P</v>
          </cell>
          <cell r="X405">
            <v>0</v>
          </cell>
          <cell r="Y405" t="e">
            <v>#N/A</v>
          </cell>
          <cell r="Z405" t="e">
            <v>#N/A</v>
          </cell>
          <cell r="AB405" t="e">
            <v>#N/A</v>
          </cell>
          <cell r="AC405" t="e">
            <v>#N/A</v>
          </cell>
          <cell r="AD405" t="e">
            <v>#N/A</v>
          </cell>
          <cell r="AE405">
            <v>0</v>
          </cell>
          <cell r="AF405">
            <v>0</v>
          </cell>
          <cell r="AI405">
            <v>0</v>
          </cell>
          <cell r="AL405">
            <v>0</v>
          </cell>
          <cell r="AW405" t="e">
            <v>#N/A</v>
          </cell>
          <cell r="AX405" t="e">
            <v>#N/A</v>
          </cell>
          <cell r="AY405" t="e">
            <v>#N/A</v>
          </cell>
          <cell r="AZ405" t="e">
            <v>#N/A</v>
          </cell>
          <cell r="BF405" t="str">
            <v>----</v>
          </cell>
          <cell r="BL405" t="str">
            <v>----</v>
          </cell>
          <cell r="BR405" t="str">
            <v>----</v>
          </cell>
          <cell r="BX405" t="str">
            <v>----</v>
          </cell>
          <cell r="BY405" t="e">
            <v>#N/A</v>
          </cell>
          <cell r="BZ405" t="e">
            <v>#N/A</v>
          </cell>
          <cell r="CA405" t="e">
            <v>#N/A</v>
          </cell>
          <cell r="CB405" t="e">
            <v>#N/A</v>
          </cell>
          <cell r="CC405" t="e">
            <v>#N/A</v>
          </cell>
          <cell r="CD405" t="e">
            <v>#N/A</v>
          </cell>
          <cell r="CE405" t="e">
            <v>#N/A</v>
          </cell>
          <cell r="CF405" t="e">
            <v>#N/A</v>
          </cell>
          <cell r="CG405" t="e">
            <v>#N/A</v>
          </cell>
          <cell r="CH405" t="e">
            <v>#N/A</v>
          </cell>
          <cell r="CI405" t="e">
            <v>#N/A</v>
          </cell>
          <cell r="CJ405" t="e">
            <v>#N/A</v>
          </cell>
          <cell r="CK405" t="e">
            <v>#N/A</v>
          </cell>
          <cell r="CL405" t="e">
            <v>#N/A</v>
          </cell>
          <cell r="CM405" t="e">
            <v>#N/A</v>
          </cell>
          <cell r="CN405" t="e">
            <v>#N/A</v>
          </cell>
          <cell r="CO405" t="e">
            <v>#N/A</v>
          </cell>
          <cell r="CP405" t="e">
            <v>#N/A</v>
          </cell>
          <cell r="CQ405" t="e">
            <v>#N/A</v>
          </cell>
          <cell r="CR405" t="e">
            <v>#N/A</v>
          </cell>
          <cell r="CS405" t="e">
            <v>#N/A</v>
          </cell>
          <cell r="CT405" t="e">
            <v>#N/A</v>
          </cell>
          <cell r="CU405" t="e">
            <v>#N/A</v>
          </cell>
          <cell r="CV405" t="e">
            <v>#N/A</v>
          </cell>
          <cell r="DR405" t="str">
            <v>Pablo Jose Do Faial Freitas</v>
          </cell>
          <cell r="DS405" t="str">
            <v>Arturo Alejandro Urcid Saldaña F-450733</v>
          </cell>
          <cell r="DT405" t="str">
            <v>José Guadalupe López Hernández F-242353</v>
          </cell>
          <cell r="DU405">
            <v>0</v>
          </cell>
          <cell r="DV405" t="str">
            <v>Pablo Jose Do Faial Freitas</v>
          </cell>
          <cell r="DW405" t="str">
            <v>Arturo Alejandro Urcid Saldaña F-451089</v>
          </cell>
          <cell r="DX405" t="str">
            <v>José Guadalupe López Hernández F-242353</v>
          </cell>
          <cell r="DY405" t="str">
            <v>Pablo Jose Do Faial Freitas</v>
          </cell>
          <cell r="DZ405" t="str">
            <v>Arturo Alejandro Urcid Saldaña F-450733</v>
          </cell>
        </row>
        <row r="406">
          <cell r="A406">
            <v>48</v>
          </cell>
          <cell r="B406" t="str">
            <v>--</v>
          </cell>
          <cell r="C406" t="str">
            <v>--</v>
          </cell>
          <cell r="H406" t="str">
            <v>-</v>
          </cell>
          <cell r="S406" t="str">
            <v>-</v>
          </cell>
          <cell r="W406" t="str">
            <v>P</v>
          </cell>
          <cell r="X406">
            <v>0</v>
          </cell>
          <cell r="Y406" t="e">
            <v>#N/A</v>
          </cell>
          <cell r="Z406" t="e">
            <v>#N/A</v>
          </cell>
          <cell r="AB406" t="e">
            <v>#N/A</v>
          </cell>
          <cell r="AC406" t="e">
            <v>#N/A</v>
          </cell>
          <cell r="AD406" t="e">
            <v>#N/A</v>
          </cell>
          <cell r="AE406">
            <v>0</v>
          </cell>
          <cell r="AF406">
            <v>0</v>
          </cell>
          <cell r="AI406">
            <v>0</v>
          </cell>
          <cell r="AL406">
            <v>0</v>
          </cell>
          <cell r="AW406" t="e">
            <v>#N/A</v>
          </cell>
          <cell r="AX406" t="e">
            <v>#N/A</v>
          </cell>
          <cell r="AY406" t="e">
            <v>#N/A</v>
          </cell>
          <cell r="AZ406" t="e">
            <v>#N/A</v>
          </cell>
          <cell r="BF406" t="str">
            <v>----</v>
          </cell>
          <cell r="BL406" t="str">
            <v>----</v>
          </cell>
          <cell r="BR406" t="str">
            <v>----</v>
          </cell>
          <cell r="BX406" t="str">
            <v>----</v>
          </cell>
          <cell r="BY406" t="e">
            <v>#N/A</v>
          </cell>
          <cell r="BZ406" t="e">
            <v>#N/A</v>
          </cell>
          <cell r="CA406" t="e">
            <v>#N/A</v>
          </cell>
          <cell r="CB406" t="e">
            <v>#N/A</v>
          </cell>
          <cell r="CC406" t="e">
            <v>#N/A</v>
          </cell>
          <cell r="CD406" t="e">
            <v>#N/A</v>
          </cell>
          <cell r="CE406" t="e">
            <v>#N/A</v>
          </cell>
          <cell r="CF406" t="e">
            <v>#N/A</v>
          </cell>
          <cell r="CG406" t="e">
            <v>#N/A</v>
          </cell>
          <cell r="CH406" t="e">
            <v>#N/A</v>
          </cell>
          <cell r="CI406" t="e">
            <v>#N/A</v>
          </cell>
          <cell r="CJ406" t="e">
            <v>#N/A</v>
          </cell>
          <cell r="CK406" t="e">
            <v>#N/A</v>
          </cell>
          <cell r="CL406" t="e">
            <v>#N/A</v>
          </cell>
          <cell r="CM406" t="e">
            <v>#N/A</v>
          </cell>
          <cell r="CN406" t="e">
            <v>#N/A</v>
          </cell>
          <cell r="CO406" t="e">
            <v>#N/A</v>
          </cell>
          <cell r="CP406" t="e">
            <v>#N/A</v>
          </cell>
          <cell r="CQ406" t="e">
            <v>#N/A</v>
          </cell>
          <cell r="CR406" t="e">
            <v>#N/A</v>
          </cell>
          <cell r="CS406" t="e">
            <v>#N/A</v>
          </cell>
          <cell r="CT406" t="e">
            <v>#N/A</v>
          </cell>
          <cell r="CU406" t="e">
            <v>#N/A</v>
          </cell>
          <cell r="CV406" t="e">
            <v>#N/A</v>
          </cell>
          <cell r="DR406" t="str">
            <v>Pablo Jose Do Faial Freitas</v>
          </cell>
          <cell r="DS406" t="str">
            <v>Arturo Alejandro Urcid Saldaña F-450733</v>
          </cell>
          <cell r="DT406" t="str">
            <v>José Guadalupe López Hernández F-242353</v>
          </cell>
          <cell r="DU406">
            <v>0</v>
          </cell>
          <cell r="DV406" t="str">
            <v>Pablo Jose Do Faial Freitas</v>
          </cell>
          <cell r="DW406" t="str">
            <v>Arturo Alejandro Urcid Saldaña F-451090</v>
          </cell>
          <cell r="DX406" t="str">
            <v>José Guadalupe López Hernández F-242353</v>
          </cell>
          <cell r="DY406" t="str">
            <v>Pablo Jose Do Faial Freitas</v>
          </cell>
          <cell r="DZ406" t="str">
            <v>Arturo Alejandro Urcid Saldaña F-450733</v>
          </cell>
        </row>
        <row r="407">
          <cell r="A407">
            <v>40</v>
          </cell>
          <cell r="B407" t="str">
            <v>--</v>
          </cell>
          <cell r="C407" t="str">
            <v>--</v>
          </cell>
          <cell r="H407" t="str">
            <v>-</v>
          </cell>
          <cell r="S407" t="str">
            <v>-</v>
          </cell>
          <cell r="W407" t="str">
            <v>P</v>
          </cell>
          <cell r="X407">
            <v>0</v>
          </cell>
          <cell r="Y407" t="e">
            <v>#N/A</v>
          </cell>
          <cell r="Z407" t="e">
            <v>#N/A</v>
          </cell>
          <cell r="AB407" t="e">
            <v>#N/A</v>
          </cell>
          <cell r="AC407" t="e">
            <v>#N/A</v>
          </cell>
          <cell r="AD407" t="e">
            <v>#N/A</v>
          </cell>
          <cell r="AE407">
            <v>0</v>
          </cell>
          <cell r="AF407">
            <v>0</v>
          </cell>
          <cell r="AI407">
            <v>0</v>
          </cell>
          <cell r="AL407">
            <v>0</v>
          </cell>
          <cell r="AW407" t="e">
            <v>#N/A</v>
          </cell>
          <cell r="AX407" t="e">
            <v>#N/A</v>
          </cell>
          <cell r="AY407" t="e">
            <v>#N/A</v>
          </cell>
          <cell r="AZ407" t="e">
            <v>#N/A</v>
          </cell>
          <cell r="BF407" t="str">
            <v>----</v>
          </cell>
          <cell r="BL407" t="str">
            <v>----</v>
          </cell>
          <cell r="BR407" t="str">
            <v>----</v>
          </cell>
          <cell r="BX407" t="str">
            <v>----</v>
          </cell>
          <cell r="BY407" t="e">
            <v>#N/A</v>
          </cell>
          <cell r="BZ407" t="e">
            <v>#N/A</v>
          </cell>
          <cell r="CA407" t="e">
            <v>#N/A</v>
          </cell>
          <cell r="CB407" t="e">
            <v>#N/A</v>
          </cell>
          <cell r="CC407" t="e">
            <v>#N/A</v>
          </cell>
          <cell r="CD407" t="e">
            <v>#N/A</v>
          </cell>
          <cell r="CE407" t="e">
            <v>#N/A</v>
          </cell>
          <cell r="CF407" t="e">
            <v>#N/A</v>
          </cell>
          <cell r="CG407" t="e">
            <v>#N/A</v>
          </cell>
          <cell r="CH407" t="e">
            <v>#N/A</v>
          </cell>
          <cell r="CI407" t="e">
            <v>#N/A</v>
          </cell>
          <cell r="CJ407" t="e">
            <v>#N/A</v>
          </cell>
          <cell r="CK407" t="e">
            <v>#N/A</v>
          </cell>
          <cell r="CL407" t="e">
            <v>#N/A</v>
          </cell>
          <cell r="CM407" t="e">
            <v>#N/A</v>
          </cell>
          <cell r="CN407" t="e">
            <v>#N/A</v>
          </cell>
          <cell r="CO407" t="e">
            <v>#N/A</v>
          </cell>
          <cell r="CP407" t="e">
            <v>#N/A</v>
          </cell>
          <cell r="CQ407" t="e">
            <v>#N/A</v>
          </cell>
          <cell r="CR407" t="e">
            <v>#N/A</v>
          </cell>
          <cell r="CS407" t="e">
            <v>#N/A</v>
          </cell>
          <cell r="CT407" t="e">
            <v>#N/A</v>
          </cell>
          <cell r="CU407" t="e">
            <v>#N/A</v>
          </cell>
          <cell r="CV407" t="e">
            <v>#N/A</v>
          </cell>
          <cell r="DR407" t="str">
            <v>Pablo Jose Do Faial Freitas</v>
          </cell>
          <cell r="DS407" t="str">
            <v>Arturo Alejandro Urcid Saldaña F-450733</v>
          </cell>
          <cell r="DT407" t="str">
            <v>José Guadalupe López Hernández F-242353</v>
          </cell>
          <cell r="DU407">
            <v>0</v>
          </cell>
          <cell r="DV407" t="str">
            <v>Pablo Jose Do Faial Freitas</v>
          </cell>
          <cell r="DW407" t="str">
            <v>Arturo Alejandro Urcid Saldaña F-451091</v>
          </cell>
          <cell r="DX407" t="str">
            <v>José Guadalupe López Hernández F-242353</v>
          </cell>
          <cell r="DY407" t="str">
            <v>Pablo Jose Do Faial Freitas</v>
          </cell>
          <cell r="DZ407" t="str">
            <v>Arturo Alejandro Urcid Saldaña F-450733</v>
          </cell>
        </row>
        <row r="408">
          <cell r="A408">
            <v>41</v>
          </cell>
          <cell r="B408" t="str">
            <v>--</v>
          </cell>
          <cell r="C408" t="str">
            <v>--</v>
          </cell>
          <cell r="H408" t="str">
            <v>-</v>
          </cell>
          <cell r="S408" t="str">
            <v>-</v>
          </cell>
          <cell r="W408" t="str">
            <v>P</v>
          </cell>
          <cell r="X408">
            <v>0</v>
          </cell>
          <cell r="Y408" t="e">
            <v>#N/A</v>
          </cell>
          <cell r="Z408" t="e">
            <v>#N/A</v>
          </cell>
          <cell r="AB408" t="e">
            <v>#N/A</v>
          </cell>
          <cell r="AC408" t="e">
            <v>#N/A</v>
          </cell>
          <cell r="AD408" t="e">
            <v>#N/A</v>
          </cell>
          <cell r="AE408">
            <v>0</v>
          </cell>
          <cell r="AF408">
            <v>0</v>
          </cell>
          <cell r="AI408">
            <v>0</v>
          </cell>
          <cell r="AL408">
            <v>0</v>
          </cell>
          <cell r="AW408" t="e">
            <v>#N/A</v>
          </cell>
          <cell r="AX408" t="e">
            <v>#N/A</v>
          </cell>
          <cell r="AY408" t="e">
            <v>#N/A</v>
          </cell>
          <cell r="AZ408" t="e">
            <v>#N/A</v>
          </cell>
          <cell r="BF408" t="str">
            <v>----</v>
          </cell>
          <cell r="BL408" t="str">
            <v>----</v>
          </cell>
          <cell r="BR408" t="str">
            <v>----</v>
          </cell>
          <cell r="BX408" t="str">
            <v>----</v>
          </cell>
          <cell r="BY408" t="e">
            <v>#N/A</v>
          </cell>
          <cell r="BZ408" t="e">
            <v>#N/A</v>
          </cell>
          <cell r="CA408" t="e">
            <v>#N/A</v>
          </cell>
          <cell r="CB408" t="e">
            <v>#N/A</v>
          </cell>
          <cell r="CC408" t="e">
            <v>#N/A</v>
          </cell>
          <cell r="CD408" t="e">
            <v>#N/A</v>
          </cell>
          <cell r="CE408" t="e">
            <v>#N/A</v>
          </cell>
          <cell r="CF408" t="e">
            <v>#N/A</v>
          </cell>
          <cell r="CG408" t="e">
            <v>#N/A</v>
          </cell>
          <cell r="CH408" t="e">
            <v>#N/A</v>
          </cell>
          <cell r="CI408" t="e">
            <v>#N/A</v>
          </cell>
          <cell r="CJ408" t="e">
            <v>#N/A</v>
          </cell>
          <cell r="CK408" t="e">
            <v>#N/A</v>
          </cell>
          <cell r="CL408" t="e">
            <v>#N/A</v>
          </cell>
          <cell r="CM408" t="e">
            <v>#N/A</v>
          </cell>
          <cell r="CN408" t="e">
            <v>#N/A</v>
          </cell>
          <cell r="CO408" t="e">
            <v>#N/A</v>
          </cell>
          <cell r="CP408" t="e">
            <v>#N/A</v>
          </cell>
          <cell r="CQ408" t="e">
            <v>#N/A</v>
          </cell>
          <cell r="CR408" t="e">
            <v>#N/A</v>
          </cell>
          <cell r="CS408" t="e">
            <v>#N/A</v>
          </cell>
          <cell r="CT408" t="e">
            <v>#N/A</v>
          </cell>
          <cell r="CU408" t="e">
            <v>#N/A</v>
          </cell>
          <cell r="CV408" t="e">
            <v>#N/A</v>
          </cell>
          <cell r="DR408" t="str">
            <v>Pablo Jose Do Faial Freitas</v>
          </cell>
          <cell r="DS408" t="str">
            <v>Arturo Alejandro Urcid Saldaña F-450733</v>
          </cell>
          <cell r="DT408" t="str">
            <v>José Guadalupe López Hernández F-242353</v>
          </cell>
          <cell r="DU408">
            <v>0</v>
          </cell>
          <cell r="DV408" t="str">
            <v>Pablo Jose Do Faial Freitas</v>
          </cell>
          <cell r="DW408" t="str">
            <v>Arturo Alejandro Urcid Saldaña F-451092</v>
          </cell>
          <cell r="DX408" t="str">
            <v>José Guadalupe López Hernández F-242353</v>
          </cell>
          <cell r="DY408" t="str">
            <v>Pablo Jose Do Faial Freitas</v>
          </cell>
          <cell r="DZ408" t="str">
            <v>Arturo Alejandro Urcid Saldaña F-450733</v>
          </cell>
        </row>
        <row r="409">
          <cell r="A409">
            <v>42</v>
          </cell>
          <cell r="B409" t="str">
            <v>--</v>
          </cell>
          <cell r="C409" t="str">
            <v>--</v>
          </cell>
          <cell r="H409" t="str">
            <v>-</v>
          </cell>
          <cell r="S409" t="str">
            <v>-</v>
          </cell>
          <cell r="W409" t="str">
            <v>P</v>
          </cell>
          <cell r="X409">
            <v>0</v>
          </cell>
          <cell r="Y409" t="e">
            <v>#N/A</v>
          </cell>
          <cell r="Z409" t="e">
            <v>#N/A</v>
          </cell>
          <cell r="AB409" t="e">
            <v>#N/A</v>
          </cell>
          <cell r="AC409" t="e">
            <v>#N/A</v>
          </cell>
          <cell r="AD409" t="e">
            <v>#N/A</v>
          </cell>
          <cell r="AE409">
            <v>0</v>
          </cell>
          <cell r="AF409">
            <v>0</v>
          </cell>
          <cell r="AI409">
            <v>0</v>
          </cell>
          <cell r="AL409">
            <v>0</v>
          </cell>
          <cell r="AW409" t="e">
            <v>#N/A</v>
          </cell>
          <cell r="AX409" t="e">
            <v>#N/A</v>
          </cell>
          <cell r="AY409" t="e">
            <v>#N/A</v>
          </cell>
          <cell r="AZ409" t="e">
            <v>#N/A</v>
          </cell>
          <cell r="BF409" t="str">
            <v>----</v>
          </cell>
          <cell r="BL409" t="str">
            <v>----</v>
          </cell>
          <cell r="BR409" t="str">
            <v>----</v>
          </cell>
          <cell r="BX409" t="str">
            <v>----</v>
          </cell>
          <cell r="BY409" t="e">
            <v>#N/A</v>
          </cell>
          <cell r="BZ409" t="e">
            <v>#N/A</v>
          </cell>
          <cell r="CA409" t="e">
            <v>#N/A</v>
          </cell>
          <cell r="CB409" t="e">
            <v>#N/A</v>
          </cell>
          <cell r="CC409" t="e">
            <v>#N/A</v>
          </cell>
          <cell r="CD409" t="e">
            <v>#N/A</v>
          </cell>
          <cell r="CE409" t="e">
            <v>#N/A</v>
          </cell>
          <cell r="CF409" t="e">
            <v>#N/A</v>
          </cell>
          <cell r="CG409" t="e">
            <v>#N/A</v>
          </cell>
          <cell r="CH409" t="e">
            <v>#N/A</v>
          </cell>
          <cell r="CI409" t="e">
            <v>#N/A</v>
          </cell>
          <cell r="CJ409" t="e">
            <v>#N/A</v>
          </cell>
          <cell r="CK409" t="e">
            <v>#N/A</v>
          </cell>
          <cell r="CL409" t="e">
            <v>#N/A</v>
          </cell>
          <cell r="CM409" t="e">
            <v>#N/A</v>
          </cell>
          <cell r="CN409" t="e">
            <v>#N/A</v>
          </cell>
          <cell r="CO409" t="e">
            <v>#N/A</v>
          </cell>
          <cell r="CP409" t="e">
            <v>#N/A</v>
          </cell>
          <cell r="CQ409" t="e">
            <v>#N/A</v>
          </cell>
          <cell r="CR409" t="e">
            <v>#N/A</v>
          </cell>
          <cell r="CS409" t="e">
            <v>#N/A</v>
          </cell>
          <cell r="CT409" t="e">
            <v>#N/A</v>
          </cell>
          <cell r="CU409" t="e">
            <v>#N/A</v>
          </cell>
          <cell r="CV409" t="e">
            <v>#N/A</v>
          </cell>
          <cell r="DR409" t="str">
            <v>Pablo Jose Do Faial Freitas</v>
          </cell>
          <cell r="DS409" t="str">
            <v>Arturo Alejandro Urcid Saldaña F-450733</v>
          </cell>
          <cell r="DT409" t="str">
            <v>José Guadalupe López Hernández F-242353</v>
          </cell>
          <cell r="DU409">
            <v>0</v>
          </cell>
          <cell r="DV409" t="str">
            <v>Pablo Jose Do Faial Freitas</v>
          </cell>
          <cell r="DW409" t="str">
            <v>Arturo Alejandro Urcid Saldaña F-451093</v>
          </cell>
          <cell r="DX409" t="str">
            <v>José Guadalupe López Hernández F-242353</v>
          </cell>
          <cell r="DY409" t="str">
            <v>Pablo Jose Do Faial Freitas</v>
          </cell>
          <cell r="DZ409" t="str">
            <v>Arturo Alejandro Urcid Saldaña F-450733</v>
          </cell>
        </row>
        <row r="410">
          <cell r="A410">
            <v>43</v>
          </cell>
          <cell r="B410" t="str">
            <v>--</v>
          </cell>
          <cell r="C410" t="str">
            <v>--</v>
          </cell>
          <cell r="H410" t="str">
            <v>-</v>
          </cell>
          <cell r="S410" t="str">
            <v>-</v>
          </cell>
          <cell r="W410" t="str">
            <v>P</v>
          </cell>
          <cell r="X410">
            <v>0</v>
          </cell>
          <cell r="Y410" t="e">
            <v>#N/A</v>
          </cell>
          <cell r="Z410" t="e">
            <v>#N/A</v>
          </cell>
          <cell r="AB410" t="e">
            <v>#N/A</v>
          </cell>
          <cell r="AC410" t="e">
            <v>#N/A</v>
          </cell>
          <cell r="AD410" t="e">
            <v>#N/A</v>
          </cell>
          <cell r="AE410">
            <v>0</v>
          </cell>
          <cell r="AF410">
            <v>0</v>
          </cell>
          <cell r="AI410">
            <v>0</v>
          </cell>
          <cell r="AJ410" t="str">
            <v>NA</v>
          </cell>
          <cell r="AL410">
            <v>0</v>
          </cell>
          <cell r="AM410" t="str">
            <v>NA</v>
          </cell>
          <cell r="AW410" t="e">
            <v>#N/A</v>
          </cell>
          <cell r="AX410" t="e">
            <v>#N/A</v>
          </cell>
          <cell r="AY410" t="e">
            <v>#N/A</v>
          </cell>
          <cell r="AZ410" t="e">
            <v>#N/A</v>
          </cell>
          <cell r="BF410" t="str">
            <v>----</v>
          </cell>
          <cell r="BL410" t="str">
            <v>----</v>
          </cell>
          <cell r="BR410" t="str">
            <v>----</v>
          </cell>
          <cell r="BX410" t="str">
            <v>----</v>
          </cell>
          <cell r="BY410" t="e">
            <v>#N/A</v>
          </cell>
          <cell r="BZ410" t="e">
            <v>#N/A</v>
          </cell>
          <cell r="CA410" t="e">
            <v>#N/A</v>
          </cell>
          <cell r="CB410" t="e">
            <v>#N/A</v>
          </cell>
          <cell r="CC410" t="e">
            <v>#N/A</v>
          </cell>
          <cell r="CD410" t="e">
            <v>#N/A</v>
          </cell>
          <cell r="CE410" t="e">
            <v>#N/A</v>
          </cell>
          <cell r="CF410" t="e">
            <v>#N/A</v>
          </cell>
          <cell r="CG410" t="e">
            <v>#N/A</v>
          </cell>
          <cell r="CH410" t="e">
            <v>#N/A</v>
          </cell>
          <cell r="CI410" t="e">
            <v>#N/A</v>
          </cell>
          <cell r="CJ410" t="e">
            <v>#N/A</v>
          </cell>
          <cell r="CK410" t="e">
            <v>#N/A</v>
          </cell>
          <cell r="CL410" t="e">
            <v>#N/A</v>
          </cell>
          <cell r="CM410" t="e">
            <v>#N/A</v>
          </cell>
          <cell r="CN410" t="e">
            <v>#N/A</v>
          </cell>
          <cell r="CO410" t="e">
            <v>#N/A</v>
          </cell>
          <cell r="CP410" t="e">
            <v>#N/A</v>
          </cell>
          <cell r="CQ410" t="e">
            <v>#N/A</v>
          </cell>
          <cell r="CR410" t="e">
            <v>#N/A</v>
          </cell>
          <cell r="CS410" t="e">
            <v>#N/A</v>
          </cell>
          <cell r="CT410" t="e">
            <v>#N/A</v>
          </cell>
          <cell r="CU410" t="e">
            <v>#N/A</v>
          </cell>
          <cell r="CV410" t="e">
            <v>#N/A</v>
          </cell>
          <cell r="DR410" t="str">
            <v>Pablo Jose Do Faial Freitas</v>
          </cell>
          <cell r="DS410" t="str">
            <v>Arturo Alejandro Urcid Saldaña F-450733</v>
          </cell>
          <cell r="DT410" t="str">
            <v>José Guadalupe López Hernández F-242353</v>
          </cell>
          <cell r="DU410">
            <v>0</v>
          </cell>
          <cell r="DV410" t="str">
            <v>Pablo Jose Do Faial Freitas</v>
          </cell>
          <cell r="DW410" t="str">
            <v>Arturo Alejandro Urcid Saldaña F-451094</v>
          </cell>
          <cell r="DX410" t="str">
            <v>José Guadalupe López Hernández F-242353</v>
          </cell>
          <cell r="DY410" t="str">
            <v>Pablo Jose Do Faial Freitas</v>
          </cell>
          <cell r="DZ410" t="str">
            <v>Arturo Alejandro Urcid Saldaña F-450733</v>
          </cell>
        </row>
        <row r="411">
          <cell r="A411">
            <v>44</v>
          </cell>
          <cell r="B411" t="str">
            <v>--</v>
          </cell>
          <cell r="C411" t="str">
            <v>--</v>
          </cell>
          <cell r="H411" t="str">
            <v>-</v>
          </cell>
          <cell r="S411" t="str">
            <v>-</v>
          </cell>
          <cell r="W411" t="str">
            <v>P</v>
          </cell>
          <cell r="X411">
            <v>0</v>
          </cell>
          <cell r="Y411" t="e">
            <v>#N/A</v>
          </cell>
          <cell r="Z411" t="e">
            <v>#N/A</v>
          </cell>
          <cell r="AB411" t="e">
            <v>#N/A</v>
          </cell>
          <cell r="AC411" t="e">
            <v>#N/A</v>
          </cell>
          <cell r="AD411" t="e">
            <v>#N/A</v>
          </cell>
          <cell r="AE411">
            <v>0</v>
          </cell>
          <cell r="AF411">
            <v>0</v>
          </cell>
          <cell r="AI411">
            <v>0</v>
          </cell>
          <cell r="AJ411" t="str">
            <v>PENDIENTE</v>
          </cell>
          <cell r="AL411">
            <v>0</v>
          </cell>
          <cell r="AM411" t="str">
            <v>PENDIENTE</v>
          </cell>
          <cell r="AW411" t="e">
            <v>#N/A</v>
          </cell>
          <cell r="AX411" t="e">
            <v>#N/A</v>
          </cell>
          <cell r="AY411" t="e">
            <v>#N/A</v>
          </cell>
          <cell r="AZ411" t="e">
            <v>#N/A</v>
          </cell>
          <cell r="BF411" t="str">
            <v>----</v>
          </cell>
          <cell r="BL411" t="str">
            <v>----</v>
          </cell>
          <cell r="BR411" t="str">
            <v>----</v>
          </cell>
          <cell r="BX411" t="str">
            <v>----</v>
          </cell>
          <cell r="BY411" t="e">
            <v>#N/A</v>
          </cell>
          <cell r="BZ411" t="e">
            <v>#N/A</v>
          </cell>
          <cell r="CA411" t="e">
            <v>#N/A</v>
          </cell>
          <cell r="CB411" t="e">
            <v>#N/A</v>
          </cell>
          <cell r="CC411" t="e">
            <v>#N/A</v>
          </cell>
          <cell r="CD411" t="e">
            <v>#N/A</v>
          </cell>
          <cell r="CE411" t="e">
            <v>#N/A</v>
          </cell>
          <cell r="CF411" t="e">
            <v>#N/A</v>
          </cell>
          <cell r="CG411" t="e">
            <v>#N/A</v>
          </cell>
          <cell r="CH411" t="e">
            <v>#N/A</v>
          </cell>
          <cell r="CI411" t="e">
            <v>#N/A</v>
          </cell>
          <cell r="CJ411" t="e">
            <v>#N/A</v>
          </cell>
          <cell r="CK411" t="e">
            <v>#N/A</v>
          </cell>
          <cell r="CL411" t="e">
            <v>#N/A</v>
          </cell>
          <cell r="CM411" t="e">
            <v>#N/A</v>
          </cell>
          <cell r="CN411" t="e">
            <v>#N/A</v>
          </cell>
          <cell r="CO411" t="e">
            <v>#N/A</v>
          </cell>
          <cell r="CP411" t="e">
            <v>#N/A</v>
          </cell>
          <cell r="CQ411" t="e">
            <v>#N/A</v>
          </cell>
          <cell r="CR411" t="e">
            <v>#N/A</v>
          </cell>
          <cell r="CS411" t="e">
            <v>#N/A</v>
          </cell>
          <cell r="CT411" t="e">
            <v>#N/A</v>
          </cell>
          <cell r="CU411" t="e">
            <v>#N/A</v>
          </cell>
          <cell r="CV411" t="e">
            <v>#N/A</v>
          </cell>
          <cell r="DR411" t="str">
            <v>Pablo Jose Do Faial Freitas</v>
          </cell>
          <cell r="DS411" t="str">
            <v>Arturo Alejandro Urcid Saldaña F-450733</v>
          </cell>
          <cell r="DT411" t="str">
            <v>José Guadalupe López Hernández F-242353</v>
          </cell>
          <cell r="DU411">
            <v>0</v>
          </cell>
          <cell r="DV411" t="str">
            <v>Pablo Jose Do Faial Freitas</v>
          </cell>
          <cell r="DW411" t="str">
            <v>Arturo Alejandro Urcid Saldaña F-451095</v>
          </cell>
          <cell r="DX411" t="str">
            <v>José Guadalupe López Hernández F-242353</v>
          </cell>
          <cell r="DY411" t="str">
            <v>Pablo Jose Do Faial Freitas</v>
          </cell>
          <cell r="DZ411" t="str">
            <v>Arturo Alejandro Urcid Saldaña F-450733</v>
          </cell>
        </row>
        <row r="412">
          <cell r="A412">
            <v>45</v>
          </cell>
          <cell r="B412" t="str">
            <v>--</v>
          </cell>
          <cell r="C412" t="str">
            <v>--</v>
          </cell>
          <cell r="H412" t="str">
            <v>-</v>
          </cell>
          <cell r="S412" t="str">
            <v>-</v>
          </cell>
          <cell r="V412" t="str">
            <v>TERMINACION</v>
          </cell>
          <cell r="W412" t="str">
            <v>T</v>
          </cell>
          <cell r="X412">
            <v>0</v>
          </cell>
          <cell r="Y412" t="e">
            <v>#N/A</v>
          </cell>
          <cell r="Z412" t="e">
            <v>#N/A</v>
          </cell>
          <cell r="AB412" t="e">
            <v>#N/A</v>
          </cell>
          <cell r="AC412" t="e">
            <v>#N/A</v>
          </cell>
          <cell r="AD412" t="e">
            <v>#N/A</v>
          </cell>
          <cell r="AE412">
            <v>0</v>
          </cell>
          <cell r="AF412">
            <v>0</v>
          </cell>
          <cell r="AI412">
            <v>0</v>
          </cell>
          <cell r="AJ412" t="str">
            <v>NA</v>
          </cell>
          <cell r="AL412">
            <v>0</v>
          </cell>
          <cell r="AM412" t="str">
            <v>NA</v>
          </cell>
          <cell r="AW412" t="e">
            <v>#N/A</v>
          </cell>
          <cell r="AX412" t="e">
            <v>#N/A</v>
          </cell>
          <cell r="AY412" t="e">
            <v>#N/A</v>
          </cell>
          <cell r="AZ412" t="e">
            <v>#N/A</v>
          </cell>
          <cell r="BF412" t="str">
            <v>----</v>
          </cell>
          <cell r="BL412" t="str">
            <v>----</v>
          </cell>
          <cell r="BR412" t="str">
            <v>----</v>
          </cell>
          <cell r="BX412" t="str">
            <v>----</v>
          </cell>
          <cell r="BY412" t="e">
            <v>#N/A</v>
          </cell>
          <cell r="BZ412" t="e">
            <v>#N/A</v>
          </cell>
          <cell r="CA412" t="e">
            <v>#N/A</v>
          </cell>
          <cell r="CB412" t="e">
            <v>#N/A</v>
          </cell>
          <cell r="CC412" t="e">
            <v>#N/A</v>
          </cell>
          <cell r="CD412" t="e">
            <v>#N/A</v>
          </cell>
          <cell r="CE412" t="e">
            <v>#N/A</v>
          </cell>
          <cell r="CF412" t="e">
            <v>#N/A</v>
          </cell>
          <cell r="CG412" t="e">
            <v>#N/A</v>
          </cell>
          <cell r="CH412" t="e">
            <v>#N/A</v>
          </cell>
          <cell r="CI412" t="e">
            <v>#N/A</v>
          </cell>
          <cell r="CJ412" t="e">
            <v>#N/A</v>
          </cell>
          <cell r="CK412" t="e">
            <v>#N/A</v>
          </cell>
          <cell r="CL412" t="e">
            <v>#N/A</v>
          </cell>
          <cell r="CM412" t="e">
            <v>#N/A</v>
          </cell>
          <cell r="CN412" t="e">
            <v>#N/A</v>
          </cell>
          <cell r="CO412" t="e">
            <v>#N/A</v>
          </cell>
          <cell r="CP412" t="e">
            <v>#N/A</v>
          </cell>
          <cell r="CQ412" t="e">
            <v>#N/A</v>
          </cell>
          <cell r="CR412" t="e">
            <v>#N/A</v>
          </cell>
          <cell r="CS412" t="e">
            <v>#N/A</v>
          </cell>
          <cell r="CT412" t="e">
            <v>#N/A</v>
          </cell>
          <cell r="CU412" t="e">
            <v>#N/A</v>
          </cell>
          <cell r="CV412" t="e">
            <v>#N/A</v>
          </cell>
          <cell r="DR412" t="str">
            <v>Pablo Jose Do Faial Freitas</v>
          </cell>
          <cell r="DS412" t="str">
            <v>Arturo Alejandro Urcid Saldaña F-450733</v>
          </cell>
          <cell r="DT412" t="str">
            <v>José Guadalupe López Hernández F-242353</v>
          </cell>
          <cell r="DU412">
            <v>0</v>
          </cell>
          <cell r="DV412" t="str">
            <v>Pablo Jose Do Faial Freitas</v>
          </cell>
          <cell r="DW412" t="str">
            <v>Arturo Alejandro Urcid Saldaña F-451096</v>
          </cell>
          <cell r="DX412" t="str">
            <v>José Guadalupe López Hernández F-242353</v>
          </cell>
          <cell r="DY412" t="str">
            <v>Pablo Jose Do Faial Freitas</v>
          </cell>
          <cell r="DZ412" t="str">
            <v>Arturo Alejandro Urcid Saldaña F-450733</v>
          </cell>
        </row>
        <row r="413">
          <cell r="A413" t="str">
            <v>-</v>
          </cell>
          <cell r="B413" t="str">
            <v>-</v>
          </cell>
          <cell r="C413" t="str">
            <v>-</v>
          </cell>
          <cell r="D413" t="str">
            <v>-</v>
          </cell>
          <cell r="E413" t="str">
            <v>-</v>
          </cell>
          <cell r="F413" t="str">
            <v>-</v>
          </cell>
          <cell r="G413" t="str">
            <v>-</v>
          </cell>
          <cell r="H413" t="str">
            <v>-</v>
          </cell>
          <cell r="I413" t="str">
            <v>-</v>
          </cell>
          <cell r="J413" t="str">
            <v>-</v>
          </cell>
          <cell r="K413" t="str">
            <v>-</v>
          </cell>
          <cell r="L413" t="str">
            <v>-</v>
          </cell>
          <cell r="M413" t="str">
            <v>-</v>
          </cell>
          <cell r="N413" t="str">
            <v>-</v>
          </cell>
          <cell r="O413" t="str">
            <v>-</v>
          </cell>
          <cell r="P413" t="str">
            <v>-</v>
          </cell>
          <cell r="Q413" t="str">
            <v>-</v>
          </cell>
          <cell r="R413" t="str">
            <v>-</v>
          </cell>
          <cell r="S413" t="str">
            <v>-</v>
          </cell>
          <cell r="T413" t="str">
            <v>-</v>
          </cell>
          <cell r="U413" t="str">
            <v>-</v>
          </cell>
          <cell r="V413" t="str">
            <v>-</v>
          </cell>
          <cell r="W413" t="str">
            <v>-</v>
          </cell>
          <cell r="X413" t="str">
            <v>-</v>
          </cell>
          <cell r="Y413" t="str">
            <v>-</v>
          </cell>
          <cell r="Z413" t="str">
            <v>-</v>
          </cell>
          <cell r="AA413" t="str">
            <v>-</v>
          </cell>
          <cell r="AB413" t="str">
            <v>-</v>
          </cell>
          <cell r="AC413" t="str">
            <v>-</v>
          </cell>
          <cell r="AD413" t="str">
            <v>-</v>
          </cell>
          <cell r="AE413" t="str">
            <v>-</v>
          </cell>
          <cell r="AF413" t="str">
            <v>-</v>
          </cell>
          <cell r="AG413" t="str">
            <v>-</v>
          </cell>
          <cell r="AH413" t="str">
            <v>-</v>
          </cell>
          <cell r="AI413" t="str">
            <v>-</v>
          </cell>
          <cell r="AJ413" t="str">
            <v>-</v>
          </cell>
          <cell r="AK413" t="str">
            <v>-</v>
          </cell>
          <cell r="AL413" t="str">
            <v>-</v>
          </cell>
          <cell r="AM413" t="str">
            <v>-</v>
          </cell>
          <cell r="AN413" t="str">
            <v>-</v>
          </cell>
          <cell r="AO413" t="str">
            <v>-</v>
          </cell>
          <cell r="AP413" t="str">
            <v>-</v>
          </cell>
          <cell r="AQ413" t="str">
            <v>-</v>
          </cell>
          <cell r="AR413" t="str">
            <v>-</v>
          </cell>
          <cell r="AS413" t="str">
            <v>-</v>
          </cell>
          <cell r="AT413" t="str">
            <v>-</v>
          </cell>
          <cell r="AU413" t="str">
            <v>-</v>
          </cell>
          <cell r="AV413" t="str">
            <v>-</v>
          </cell>
          <cell r="AW413" t="str">
            <v>-</v>
          </cell>
          <cell r="AX413" t="str">
            <v>-</v>
          </cell>
          <cell r="AY413" t="str">
            <v>-</v>
          </cell>
          <cell r="AZ413" t="str">
            <v>-</v>
          </cell>
          <cell r="BA413" t="str">
            <v>-</v>
          </cell>
          <cell r="BB413" t="str">
            <v>-</v>
          </cell>
          <cell r="BC413" t="str">
            <v>-</v>
          </cell>
          <cell r="BD413" t="str">
            <v>-</v>
          </cell>
          <cell r="BE413" t="str">
            <v>-</v>
          </cell>
          <cell r="BF413" t="str">
            <v>-</v>
          </cell>
          <cell r="BG413" t="str">
            <v>-</v>
          </cell>
          <cell r="BH413" t="str">
            <v>-</v>
          </cell>
          <cell r="BI413" t="str">
            <v>-</v>
          </cell>
          <cell r="BJ413" t="str">
            <v>-</v>
          </cell>
          <cell r="BK413" t="str">
            <v>-</v>
          </cell>
          <cell r="BL413" t="str">
            <v>-</v>
          </cell>
          <cell r="BM413" t="str">
            <v>-</v>
          </cell>
          <cell r="BN413" t="str">
            <v>-</v>
          </cell>
          <cell r="BO413" t="str">
            <v>-</v>
          </cell>
          <cell r="BP413" t="str">
            <v>-</v>
          </cell>
          <cell r="BQ413" t="str">
            <v>-</v>
          </cell>
          <cell r="BR413" t="str">
            <v>-</v>
          </cell>
          <cell r="BS413" t="str">
            <v>-</v>
          </cell>
          <cell r="BT413" t="str">
            <v>-</v>
          </cell>
          <cell r="BU413" t="str">
            <v>-</v>
          </cell>
          <cell r="BV413" t="str">
            <v>-</v>
          </cell>
          <cell r="BW413" t="str">
            <v>-</v>
          </cell>
          <cell r="BX413" t="str">
            <v>-</v>
          </cell>
          <cell r="BY413" t="str">
            <v>-</v>
          </cell>
          <cell r="BZ413" t="str">
            <v>-</v>
          </cell>
          <cell r="CA413" t="str">
            <v>-</v>
          </cell>
          <cell r="CB413" t="str">
            <v>-</v>
          </cell>
          <cell r="CC413" t="str">
            <v>-</v>
          </cell>
          <cell r="CD413" t="str">
            <v>-</v>
          </cell>
          <cell r="CE413" t="str">
            <v>-</v>
          </cell>
          <cell r="CF413" t="str">
            <v>-</v>
          </cell>
          <cell r="CG413" t="str">
            <v>-</v>
          </cell>
          <cell r="CH413" t="str">
            <v>-</v>
          </cell>
          <cell r="CI413" t="str">
            <v>-</v>
          </cell>
          <cell r="CJ413" t="str">
            <v>-</v>
          </cell>
          <cell r="CK413" t="str">
            <v>-</v>
          </cell>
          <cell r="CL413" t="str">
            <v>-</v>
          </cell>
          <cell r="CM413" t="str">
            <v>-</v>
          </cell>
          <cell r="CN413" t="str">
            <v>-</v>
          </cell>
          <cell r="CO413" t="str">
            <v>-</v>
          </cell>
          <cell r="CP413" t="str">
            <v>-</v>
          </cell>
          <cell r="CQ413" t="str">
            <v>-</v>
          </cell>
          <cell r="CR413" t="str">
            <v>-</v>
          </cell>
          <cell r="CS413" t="str">
            <v>-</v>
          </cell>
          <cell r="CT413" t="str">
            <v>-</v>
          </cell>
          <cell r="CU413" t="str">
            <v>-</v>
          </cell>
          <cell r="CV413" t="str">
            <v>-</v>
          </cell>
          <cell r="CW413" t="str">
            <v>-</v>
          </cell>
          <cell r="CX413" t="str">
            <v>-</v>
          </cell>
          <cell r="CY413" t="str">
            <v>-</v>
          </cell>
          <cell r="CZ413" t="str">
            <v>-</v>
          </cell>
          <cell r="DA413" t="str">
            <v>-</v>
          </cell>
          <cell r="DB413" t="str">
            <v>-</v>
          </cell>
          <cell r="DC413" t="str">
            <v>-</v>
          </cell>
          <cell r="DD413" t="str">
            <v>-</v>
          </cell>
          <cell r="DE413" t="str">
            <v>-</v>
          </cell>
          <cell r="DF413" t="str">
            <v>-</v>
          </cell>
          <cell r="DG413" t="str">
            <v>-</v>
          </cell>
          <cell r="DH413" t="str">
            <v>-</v>
          </cell>
          <cell r="DI413" t="str">
            <v>-</v>
          </cell>
          <cell r="DJ413" t="str">
            <v>-</v>
          </cell>
          <cell r="DK413" t="str">
            <v>-</v>
          </cell>
          <cell r="DL413" t="str">
            <v>-</v>
          </cell>
          <cell r="DM413" t="str">
            <v>-</v>
          </cell>
          <cell r="DN413" t="str">
            <v>-</v>
          </cell>
          <cell r="DO413" t="str">
            <v>-</v>
          </cell>
          <cell r="DP413" t="str">
            <v>-</v>
          </cell>
          <cell r="DQ413" t="str">
            <v>-</v>
          </cell>
          <cell r="DR413" t="str">
            <v>-</v>
          </cell>
          <cell r="DS413" t="str">
            <v>-</v>
          </cell>
          <cell r="DT413" t="str">
            <v>-</v>
          </cell>
          <cell r="DU413" t="str">
            <v>-</v>
          </cell>
          <cell r="DV413" t="str">
            <v>-</v>
          </cell>
          <cell r="DW413" t="str">
            <v>-</v>
          </cell>
          <cell r="DX413" t="str">
            <v>-</v>
          </cell>
          <cell r="DY413" t="str">
            <v>-</v>
          </cell>
          <cell r="DZ413" t="str">
            <v>-</v>
          </cell>
        </row>
      </sheetData>
      <sheetData sheetId="3" refreshError="1"/>
      <sheetData sheetId="4" refreshError="1"/>
      <sheetData sheetId="5" refreshError="1"/>
      <sheetData sheetId="6" refreshError="1"/>
      <sheetData sheetId="7" refreshError="1"/>
      <sheetData sheetId="8" refreshError="1">
        <row r="3">
          <cell r="A3" t="str">
            <v>-</v>
          </cell>
          <cell r="B3" t="str">
            <v>-</v>
          </cell>
          <cell r="C3" t="str">
            <v>-</v>
          </cell>
          <cell r="D3">
            <v>0</v>
          </cell>
          <cell r="E3">
            <v>0</v>
          </cell>
        </row>
        <row r="4">
          <cell r="A4" t="str">
            <v>CANCELADA</v>
          </cell>
          <cell r="B4" t="str">
            <v>ORDEN CANCELADA</v>
          </cell>
          <cell r="C4" t="str">
            <v>-</v>
          </cell>
          <cell r="D4">
            <v>0</v>
          </cell>
          <cell r="E4">
            <v>0</v>
          </cell>
        </row>
        <row r="5">
          <cell r="A5" t="str">
            <v>ADENDUM</v>
          </cell>
          <cell r="B5" t="str">
            <v>ADENDUM</v>
          </cell>
          <cell r="C5" t="str">
            <v>POZO</v>
          </cell>
          <cell r="D5">
            <v>1</v>
          </cell>
          <cell r="E5">
            <v>1</v>
          </cell>
        </row>
        <row r="6">
          <cell r="A6">
            <v>1.1000000000000001</v>
          </cell>
          <cell r="B6" t="str">
            <v xml:space="preserve">Pozo direccional "S" tipo I (D400) a 2,000 metros verticales, tubería de explotación de  7”. </v>
          </cell>
          <cell r="C6" t="str">
            <v>POZO</v>
          </cell>
          <cell r="D6">
            <v>2349673.9500000002</v>
          </cell>
          <cell r="E6">
            <v>721507.1</v>
          </cell>
        </row>
        <row r="7">
          <cell r="A7">
            <v>1.2</v>
          </cell>
          <cell r="B7" t="str">
            <v>Pozo vertical tipo II a 2,000 metros verticales, tubería de explotación de  5½”.</v>
          </cell>
          <cell r="C7" t="str">
            <v>POZO</v>
          </cell>
          <cell r="D7">
            <v>1924403.12</v>
          </cell>
          <cell r="E7">
            <v>483885.08</v>
          </cell>
        </row>
        <row r="8">
          <cell r="A8">
            <v>1.3</v>
          </cell>
          <cell r="B8" t="str">
            <v>Pozo direccional "S" tipo III (D400) a 2,000 metros verticales, tubería de explotación de  5½”.</v>
          </cell>
          <cell r="C8" t="str">
            <v>POZO</v>
          </cell>
          <cell r="D8">
            <v>1987400.02</v>
          </cell>
          <cell r="E8">
            <v>589657</v>
          </cell>
        </row>
        <row r="9">
          <cell r="A9">
            <v>1.4</v>
          </cell>
          <cell r="B9" t="str">
            <v>Pozo direccional "S" tipo IV (D690) a 2,000 metros verticales, tubería de explotación de  5½”.</v>
          </cell>
          <cell r="C9" t="str">
            <v>POZO</v>
          </cell>
          <cell r="D9">
            <v>2040283.23</v>
          </cell>
          <cell r="E9">
            <v>587654.68000000005</v>
          </cell>
        </row>
        <row r="10">
          <cell r="A10">
            <v>1.5</v>
          </cell>
          <cell r="B10" t="str">
            <v>Pozo direccional "S" tipo V (D800) a 2,000 metros verticales, tubería de explotación de  5½”</v>
          </cell>
          <cell r="C10" t="str">
            <v>POZO</v>
          </cell>
          <cell r="D10">
            <v>2036714.89</v>
          </cell>
          <cell r="E10">
            <v>600921.5</v>
          </cell>
        </row>
        <row r="11">
          <cell r="A11">
            <v>1.6</v>
          </cell>
          <cell r="B11" t="str">
            <v>Pozo direccional  "S" tipo VI (D1000) a 2,000 metros verticales, tubería de explotación de  5½”</v>
          </cell>
          <cell r="C11" t="str">
            <v>POZO</v>
          </cell>
          <cell r="D11">
            <v>2129251.23</v>
          </cell>
          <cell r="E11">
            <v>607678.6</v>
          </cell>
        </row>
        <row r="12">
          <cell r="A12">
            <v>1.7</v>
          </cell>
          <cell r="B12" t="str">
            <v>Pozo vertical tipo VII a 2,000 metros verticales, tubería de explotación liner de  3½”.</v>
          </cell>
          <cell r="C12" t="str">
            <v>POZO</v>
          </cell>
          <cell r="D12">
            <v>2124902.0299999998</v>
          </cell>
          <cell r="E12">
            <v>537782.09</v>
          </cell>
        </row>
        <row r="13">
          <cell r="A13">
            <v>1.8</v>
          </cell>
          <cell r="B13" t="str">
            <v>Pozo direccional  "S" tipo VIII (D400) a 2,000 metros verticales, tubería de explotación liner de  3½”.</v>
          </cell>
          <cell r="C13" t="str">
            <v>POZO</v>
          </cell>
          <cell r="D13">
            <v>2103918.13</v>
          </cell>
          <cell r="E13">
            <v>623308.4</v>
          </cell>
        </row>
        <row r="14">
          <cell r="A14">
            <v>1.9</v>
          </cell>
          <cell r="B14" t="str">
            <v>Pozo direccional  "S" tipo IX (D690) a 2,000 metros verticales, tubería de explotación liner de  3½”.</v>
          </cell>
          <cell r="C14" t="str">
            <v>POZO</v>
          </cell>
          <cell r="D14">
            <v>2162466.61</v>
          </cell>
          <cell r="E14">
            <v>630654.02</v>
          </cell>
        </row>
        <row r="15">
          <cell r="A15" t="str">
            <v>1.10</v>
          </cell>
          <cell r="B15" t="str">
            <v>Pozo direccional  "S" tipo X (D800) a 2,000 metros verticales, tubería de explotación liner de  3½”</v>
          </cell>
          <cell r="C15" t="str">
            <v>POZO</v>
          </cell>
          <cell r="D15">
            <v>2139207.98</v>
          </cell>
          <cell r="E15">
            <v>628104.48</v>
          </cell>
        </row>
        <row r="16">
          <cell r="A16">
            <v>1.1100000000000001</v>
          </cell>
          <cell r="B16" t="str">
            <v>Pozo Vertical tipo XI a 2,000 metros verticales, con tubería de  revestimiento  de  7" a 1,200 metros y liner de explotación  de 4  1/2"</v>
          </cell>
          <cell r="C16" t="str">
            <v>POZO</v>
          </cell>
          <cell r="D16">
            <v>1980880.7</v>
          </cell>
          <cell r="E16">
            <v>450453.71</v>
          </cell>
        </row>
        <row r="17">
          <cell r="A17">
            <v>1.1200000000000001</v>
          </cell>
          <cell r="B17" t="str">
            <v>Pozo direccional  "S" tipo XII (D400) a 2,000 metros  verticales, con tubería de revestimiento de 7”  a 1,104  metros  y liner de  explotación de  4 ½”</v>
          </cell>
          <cell r="C17" t="str">
            <v>POZO</v>
          </cell>
          <cell r="D17">
            <v>2023929.36</v>
          </cell>
          <cell r="E17">
            <v>541529.39</v>
          </cell>
        </row>
        <row r="18">
          <cell r="A18">
            <v>1.1299999999999999</v>
          </cell>
          <cell r="B18" t="str">
            <v>Pozo direccional  "S" tipo XIII (D690) a 2,000 metros  verticales , con tubería de revestimiento de 7"  a 983  metros  y liner de  explotación de  4 ½”</v>
          </cell>
          <cell r="C18" t="str">
            <v>POZO</v>
          </cell>
          <cell r="D18">
            <v>2042118.57</v>
          </cell>
          <cell r="E18">
            <v>561532.64</v>
          </cell>
        </row>
        <row r="19">
          <cell r="A19">
            <v>1.1399999999999999</v>
          </cell>
          <cell r="B19" t="str">
            <v>Pozo direccional  "S" tipo XIV (D800) a 2,000 metros verticales , con tubería de revestimiento de 7"  a 956  metros  y liner de  explotación de  4 ½”</v>
          </cell>
          <cell r="C19" t="str">
            <v>POZO</v>
          </cell>
          <cell r="D19">
            <v>2092347.66</v>
          </cell>
          <cell r="E19">
            <v>568457.47</v>
          </cell>
        </row>
        <row r="20">
          <cell r="A20">
            <v>1.1499999999999999</v>
          </cell>
          <cell r="B20" t="str">
            <v>Pozo direccional  "S"  tipo XV (D1000) 2,000 metros verticales  , con tubería de revestimiento de 7"  a 950  metros  y liner de  explotación de  4 ½”</v>
          </cell>
          <cell r="C20" t="str">
            <v>POZO</v>
          </cell>
          <cell r="D20">
            <v>2150136.31</v>
          </cell>
          <cell r="E20">
            <v>578463.56999999995</v>
          </cell>
        </row>
        <row r="21">
          <cell r="A21">
            <v>1.1599999999999999</v>
          </cell>
          <cell r="B21" t="str">
            <v>Pozo direccional  "J" tipo XVI (D400) a 2,000 metros verticales , con tubería de revestimiento de 7”  a 1,000  metros  y liner de  explotación de  4 ½”</v>
          </cell>
          <cell r="C21" t="str">
            <v>POZO</v>
          </cell>
          <cell r="D21">
            <v>2021419.09</v>
          </cell>
          <cell r="E21">
            <v>508562.13</v>
          </cell>
        </row>
        <row r="22">
          <cell r="A22">
            <v>1.17</v>
          </cell>
          <cell r="B22" t="str">
            <v>Pozo direccional  "J" tipo XVII (D690) a 2,000 metros verticales , con tubería de revestimiento de 7"  a 1,000  metros  y liner de  explotación de  4 ½”</v>
          </cell>
          <cell r="C22" t="str">
            <v>POZO</v>
          </cell>
          <cell r="D22">
            <v>2026667.35</v>
          </cell>
          <cell r="E22">
            <v>513333.93</v>
          </cell>
        </row>
        <row r="23">
          <cell r="A23">
            <v>1.18</v>
          </cell>
          <cell r="B23" t="str">
            <v>Pozo direccional  "J" tipo XVIII (D800) a 2,000 metros  verticales , con tubería de revestimiento de 7"  a 1,000  metros  y liner de  explotación de  4 ½”</v>
          </cell>
          <cell r="C23" t="str">
            <v>POZO</v>
          </cell>
          <cell r="D23">
            <v>2056371.81</v>
          </cell>
          <cell r="E23">
            <v>518157.39</v>
          </cell>
        </row>
        <row r="24">
          <cell r="A24">
            <v>1.19</v>
          </cell>
          <cell r="B24" t="str">
            <v>Pozo direccional  "J"  tipo XIX (D1000) 2,000 metros  verticales , con tubería de revestimiento de 7"  a 1,000  metros  y liner de  explotación de  4 ½”</v>
          </cell>
          <cell r="C24" t="str">
            <v>POZO</v>
          </cell>
          <cell r="D24">
            <v>2107659.13</v>
          </cell>
          <cell r="E24">
            <v>522135.11</v>
          </cell>
        </row>
        <row r="25">
          <cell r="A25" t="str">
            <v>1.20</v>
          </cell>
          <cell r="B25" t="str">
            <v xml:space="preserve">Movimiento FRONTAL de equipo de perforación entre conductores de una plataforma </v>
          </cell>
          <cell r="C25" t="str">
            <v>TRABAJO</v>
          </cell>
          <cell r="D25">
            <v>117581.05</v>
          </cell>
          <cell r="E25">
            <v>14286.95</v>
          </cell>
        </row>
        <row r="26">
          <cell r="A26">
            <v>1.21</v>
          </cell>
          <cell r="B26" t="str">
            <v xml:space="preserve">Movimiento LATERAL de equipo de perforación entre conductores de una plataforma. </v>
          </cell>
          <cell r="C26" t="str">
            <v>TRABAJO</v>
          </cell>
          <cell r="D26">
            <v>264436.34999999998</v>
          </cell>
          <cell r="E26">
            <v>28539.78</v>
          </cell>
        </row>
        <row r="27">
          <cell r="A27">
            <v>1.22</v>
          </cell>
          <cell r="B27" t="str">
            <v xml:space="preserve">Movimiento de equipo de perforación entre plataformas </v>
          </cell>
          <cell r="C27" t="str">
            <v>TRABAJO</v>
          </cell>
          <cell r="D27">
            <v>265135.78000000003</v>
          </cell>
          <cell r="E27">
            <v>28615.27</v>
          </cell>
        </row>
        <row r="28">
          <cell r="A28">
            <v>1.23</v>
          </cell>
          <cell r="B28" t="str">
            <v>Movimiento de equipo de perforación entre plataformas (KM. ADICIONAL A PARTIR DEL KM 61). Equipo de la compañía  tripulado con personal de Contratista.</v>
          </cell>
          <cell r="C28" t="str">
            <v>KM</v>
          </cell>
          <cell r="D28">
            <v>6250.39</v>
          </cell>
          <cell r="E28">
            <v>674.58</v>
          </cell>
        </row>
        <row r="29">
          <cell r="A29" t="str">
            <v>A 1</v>
          </cell>
          <cell r="B29" t="str">
            <v>TRABAJOS BASICOS DE PERFORACIÓN CON EQUIPO DE LA COMPAÑÍA Y TRIPULADO CON PERSONAL DE PEP.</v>
          </cell>
          <cell r="C29">
            <v>0</v>
          </cell>
        </row>
        <row r="30">
          <cell r="A30" t="str">
            <v>1.1 A</v>
          </cell>
          <cell r="B30" t="str">
            <v>Pozo direccional  "S" tipo I (D400) a 2,000 metros verticales, tubería de explotación de  7”. Perforado con equipo de la compañía y tripulado con personal de PEP.</v>
          </cell>
          <cell r="C30" t="str">
            <v>POZO</v>
          </cell>
          <cell r="D30">
            <v>2217779.56</v>
          </cell>
          <cell r="E30">
            <v>721507.1</v>
          </cell>
        </row>
        <row r="31">
          <cell r="A31" t="str">
            <v>1.2 A</v>
          </cell>
          <cell r="B31" t="str">
            <v>Pozo vertical  tipo II a 2,000 metros verticales, tubería de explotación de  5½”. Perforado con equipo de la compañía y tripulado con personal de PEP.</v>
          </cell>
          <cell r="C31" t="str">
            <v>POZO</v>
          </cell>
          <cell r="D31">
            <v>1811350.78</v>
          </cell>
          <cell r="E31">
            <v>483885.08</v>
          </cell>
        </row>
        <row r="32">
          <cell r="A32" t="str">
            <v>1.3 A</v>
          </cell>
          <cell r="B32" t="str">
            <v>Pozo direccional  "S" tipo III (D400) a 2,000 metros verticales, tubería de explotación de  5½”. Perforado con equipo de la compañía y tripulado con personal de PEP.</v>
          </cell>
          <cell r="C32" t="str">
            <v>POZO</v>
          </cell>
          <cell r="D32">
            <v>1874347.69</v>
          </cell>
          <cell r="E32">
            <v>589657</v>
          </cell>
        </row>
        <row r="33">
          <cell r="A33" t="str">
            <v>1.4 A</v>
          </cell>
          <cell r="B33" t="str">
            <v>Pozo direccional  "S"  tipo IV (D690) a 2,000 metros verticales, tubería de explotación de  5½”. Perforado con equipo de la compañía y tripulado con personal de PEP.</v>
          </cell>
          <cell r="C33" t="str">
            <v>POZO</v>
          </cell>
          <cell r="D33">
            <v>1927230.9</v>
          </cell>
          <cell r="E33">
            <v>587654.68000000005</v>
          </cell>
        </row>
        <row r="34">
          <cell r="A34" t="str">
            <v>1.5 A</v>
          </cell>
          <cell r="B34" t="str">
            <v>Pozo direccional  "S" tipo V (D800) a 2,000 metros verticales, tubería de explotación de  5½”. Perforado con equipo de la compañía y tripulado con personal de PEP.</v>
          </cell>
          <cell r="C34" t="str">
            <v>POZO</v>
          </cell>
          <cell r="D34">
            <v>1923662.55</v>
          </cell>
          <cell r="E34">
            <v>600921.5</v>
          </cell>
        </row>
        <row r="35">
          <cell r="A35" t="str">
            <v>1.6 A</v>
          </cell>
          <cell r="B35" t="str">
            <v>Pozo direccional  "S" tipo VI (D1000) a 2,000 metros verticales, tubería de explotación de  5½”. Perforado con equipo de la compañía y tripulado con personal de PEP.</v>
          </cell>
          <cell r="C35" t="str">
            <v>POZO</v>
          </cell>
          <cell r="D35">
            <v>2016198.9</v>
          </cell>
          <cell r="E35">
            <v>607678.6</v>
          </cell>
        </row>
        <row r="36">
          <cell r="A36" t="str">
            <v>1.7 A</v>
          </cell>
          <cell r="B36" t="str">
            <v>Pozo vertical   tipo VII a 2,000 metros verticales, tubería de explotación liner de  3½”. Perforado con equipo de la compañía y tripulado con personal de PEP.</v>
          </cell>
          <cell r="C36" t="str">
            <v>POZO</v>
          </cell>
          <cell r="D36">
            <v>2002428.67</v>
          </cell>
          <cell r="E36">
            <v>537782.09</v>
          </cell>
        </row>
        <row r="37">
          <cell r="A37" t="str">
            <v>1.8 A</v>
          </cell>
          <cell r="B37" t="str">
            <v>Pozo direccional  "S" tipo VIII (D400) a 2,000 metros verticales, tubería de explotación liner de  3½”. Perforado con equipo de la compañía y tripulado con personal de PEP.</v>
          </cell>
          <cell r="C37" t="str">
            <v>POZO</v>
          </cell>
          <cell r="D37">
            <v>1981444.76</v>
          </cell>
          <cell r="E37">
            <v>623308.4</v>
          </cell>
        </row>
        <row r="38">
          <cell r="A38" t="str">
            <v>1.9 A</v>
          </cell>
          <cell r="B38" t="str">
            <v>Pozo direccional  "S" tipo IX (D690) a 2,000 metros verticales, tubería de explotación liner de  3½”. Perforado con equipo de la compañía y tripulado con personal de PEP.</v>
          </cell>
          <cell r="C38" t="str">
            <v>POZO</v>
          </cell>
          <cell r="D38">
            <v>2039993.25</v>
          </cell>
          <cell r="E38">
            <v>630654.02</v>
          </cell>
        </row>
        <row r="39">
          <cell r="A39" t="str">
            <v>1.10 A</v>
          </cell>
          <cell r="B39" t="str">
            <v>Pozo direccional  "S" tipo X (D800) a 2,000 metros verticales, tubería de explotación liner de  3½”. Perforado con equipo de la compañía y tripulado con personal de PEP.</v>
          </cell>
          <cell r="C39" t="str">
            <v>POZO</v>
          </cell>
          <cell r="D39">
            <v>2016734.61</v>
          </cell>
          <cell r="E39">
            <v>628104.48</v>
          </cell>
        </row>
        <row r="40">
          <cell r="A40" t="str">
            <v>1.11 A</v>
          </cell>
          <cell r="B40" t="str">
            <v>Pozo Vertical  tipo XI a 2,000 metros verticales, con tubería de  revestimiento  de  7" a 1,200 metros  y  liner de explotacion  de 4  1/2". Perforado con equipo de la compañía y tripulado con personal de PEP.</v>
          </cell>
          <cell r="C40" t="str">
            <v>POZO</v>
          </cell>
          <cell r="D40">
            <v>1858407.34</v>
          </cell>
          <cell r="E40">
            <v>450453.71</v>
          </cell>
        </row>
        <row r="41">
          <cell r="A41" t="str">
            <v>1.12 A</v>
          </cell>
          <cell r="B41" t="str">
            <v>Pozo direccional  "S" tipo XII (D400) a 2,000 metros  verticales, con tubería de revestimiento de 7”  a 1,104  metros  y liner de  explotación de  4 ½”. Perforado con equipo de la compañía y tripulado con personal de PEP.</v>
          </cell>
          <cell r="C41" t="str">
            <v>POZO</v>
          </cell>
          <cell r="D41">
            <v>1901456</v>
          </cell>
          <cell r="E41">
            <v>541529.39</v>
          </cell>
        </row>
        <row r="42">
          <cell r="A42" t="str">
            <v>1.13 A</v>
          </cell>
          <cell r="B42" t="str">
            <v>Pozo direccional  "S" tipo XIII (D690) a 2,000 metros  verticales , con tubería de revestimiento de 7"  a 983  metros  y liner de  explotación de  4 ½”. Perforado con equipo de la compañía y tripulado con personal de PEP.</v>
          </cell>
          <cell r="C42" t="str">
            <v>POZO</v>
          </cell>
          <cell r="D42">
            <v>1919645.21</v>
          </cell>
          <cell r="E42">
            <v>561532.64</v>
          </cell>
        </row>
        <row r="43">
          <cell r="A43" t="str">
            <v>1.14 A</v>
          </cell>
          <cell r="B43" t="str">
            <v>Pozo direccional  "S" tipo XIV (D800) a 2,000 metros verticales , con tubería de revestimiento de 7"  a 956  metros  y liner de  explotación de  4 ½”. Perforado con equipo de la compañía y tripulado con personal de PEP.</v>
          </cell>
          <cell r="C43" t="str">
            <v>POZO</v>
          </cell>
          <cell r="D43">
            <v>1969874.3</v>
          </cell>
          <cell r="E43">
            <v>568457.47</v>
          </cell>
        </row>
        <row r="44">
          <cell r="A44" t="str">
            <v>1.15 A</v>
          </cell>
          <cell r="B44" t="str">
            <v>Pozo direccional  "S"  tipo XV (D1000) 2,000 metros verticales  , con tubería de revestimiento de 7"  a 950  metros  y liner de  explotación de  4 ½”. Perforado con equipo de la compañía y tripulado con personal de PEP.</v>
          </cell>
          <cell r="C44" t="str">
            <v>POZO</v>
          </cell>
          <cell r="D44">
            <v>2027662.95</v>
          </cell>
          <cell r="E44">
            <v>578463.56999999995</v>
          </cell>
        </row>
        <row r="45">
          <cell r="A45" t="str">
            <v>1.16 A</v>
          </cell>
          <cell r="B45" t="str">
            <v>Pozo direccional  "J" tipo XVI (D400) a 2,000 metros verticales , con tubería de revestimiento de 7”  a 1,000  metros  y liner de  explotación de  4 ½”. Perforado con equipo de la compañía y tripulado con personal de PEP.</v>
          </cell>
          <cell r="C45" t="str">
            <v>POZO</v>
          </cell>
          <cell r="D45">
            <v>1898945.73</v>
          </cell>
          <cell r="E45">
            <v>508562.13</v>
          </cell>
        </row>
        <row r="46">
          <cell r="A46" t="str">
            <v>1.17 A</v>
          </cell>
          <cell r="B46" t="str">
            <v>Pozo direccional  "J" tipo XVII (D690) a 2,000 metros verticales , con tubería de revestimiento de 7"  a 1,000  metros  y liner de  explotación de  4 ½”. Perforado con equipo de la compañía y tripulado con personal de PEP.</v>
          </cell>
          <cell r="C46" t="str">
            <v>POZO</v>
          </cell>
          <cell r="D46">
            <v>1904193.99</v>
          </cell>
          <cell r="E46">
            <v>513333.93</v>
          </cell>
        </row>
        <row r="47">
          <cell r="A47" t="str">
            <v>1.18 A</v>
          </cell>
          <cell r="B47" t="str">
            <v>Pozo direccional  "J" tipo XVIII (D800) a 2,000 metros  verticales , con tubería de revestimiento de 7"  a 1,000  metros  y liner de  explotación de  4 ½”. Perforado con equipo de la compañía y tripulado con personal de PEP.</v>
          </cell>
          <cell r="C47" t="str">
            <v>POZO</v>
          </cell>
          <cell r="D47">
            <v>1933898.45</v>
          </cell>
          <cell r="E47">
            <v>518157.39</v>
          </cell>
        </row>
        <row r="48">
          <cell r="A48" t="str">
            <v>1.19 A</v>
          </cell>
          <cell r="B48" t="str">
            <v>Pozo direccional  "J"  tipo XIX (D1000) 2,000 metros  verticales , con tubería de revestimiento de 7"  a 1,000  metros  y liner de  explotación de  4 ½”. Perforado con equipo de la compañía y tripulado con personal de PEP.</v>
          </cell>
          <cell r="C48" t="str">
            <v>POZO</v>
          </cell>
          <cell r="D48">
            <v>1985185.77</v>
          </cell>
          <cell r="E48">
            <v>522135.11</v>
          </cell>
        </row>
        <row r="49">
          <cell r="A49" t="str">
            <v>1.20 A</v>
          </cell>
          <cell r="B49" t="str">
            <v>Movimiento FRONTAL de equipo de perforación entre conductores de una plataforma. Equipo de la compañía tripulado con personal de PEP.</v>
          </cell>
          <cell r="C49" t="str">
            <v>TRABAJO</v>
          </cell>
          <cell r="D49">
            <v>105764.97</v>
          </cell>
          <cell r="E49">
            <v>14286.95</v>
          </cell>
        </row>
        <row r="50">
          <cell r="A50" t="str">
            <v>1.21 A</v>
          </cell>
          <cell r="B50" t="str">
            <v>Movimiento LATERAL de equipo de perforación entre conductores de una plataforma. Equipo de la compañía tripulado con personal de PEP.</v>
          </cell>
          <cell r="C50" t="str">
            <v>TRABAJO</v>
          </cell>
          <cell r="D50">
            <v>242312.58</v>
          </cell>
          <cell r="E50">
            <v>28539.78</v>
          </cell>
        </row>
        <row r="51">
          <cell r="A51" t="str">
            <v>1.22 A</v>
          </cell>
          <cell r="B51" t="str">
            <v>Movimiento de equipo de perforación entre plataformas. Equipo de la compañía  tripulado con personal de PEP.</v>
          </cell>
          <cell r="C51" t="str">
            <v>TRABAJO</v>
          </cell>
          <cell r="D51">
            <v>242953.49</v>
          </cell>
          <cell r="E51">
            <v>28615.27</v>
          </cell>
        </row>
        <row r="52">
          <cell r="A52" t="str">
            <v>1.23 A</v>
          </cell>
          <cell r="B52" t="str">
            <v>Movimiento de equipo de perforación entre plataformas (KM. ADICIONAL A PARTIR DEL KM 61). Equipo de la compañía  tripulado con personal de PEP.</v>
          </cell>
          <cell r="C52" t="str">
            <v>KM</v>
          </cell>
          <cell r="D52">
            <v>5727.47</v>
          </cell>
          <cell r="E52">
            <v>674.58</v>
          </cell>
        </row>
        <row r="53">
          <cell r="A53" t="str">
            <v>B</v>
          </cell>
          <cell r="B53" t="str">
            <v>TRABAJOS OPCIONALES DE LA PERFORACIÓN</v>
          </cell>
          <cell r="C53">
            <v>0</v>
          </cell>
        </row>
        <row r="54">
          <cell r="A54">
            <v>2.1</v>
          </cell>
          <cell r="B54" t="str">
            <v>Registro sónico de cementación y de densidad variable</v>
          </cell>
          <cell r="C54" t="str">
            <v>TRABAJO</v>
          </cell>
          <cell r="D54">
            <v>17605.86</v>
          </cell>
          <cell r="E54">
            <v>14473.43</v>
          </cell>
        </row>
        <row r="55">
          <cell r="A55">
            <v>2.2000000000000002</v>
          </cell>
          <cell r="B55" t="str">
            <v>Registro parcial de inducción con rayos gamma</v>
          </cell>
          <cell r="C55" t="str">
            <v>TRABAJO</v>
          </cell>
          <cell r="D55">
            <v>12575.34</v>
          </cell>
          <cell r="E55">
            <v>4142.79</v>
          </cell>
        </row>
        <row r="56">
          <cell r="A56">
            <v>2.2999999999999998</v>
          </cell>
          <cell r="B56" t="str">
            <v>Registro de resonancia magnética continua</v>
          </cell>
          <cell r="C56" t="str">
            <v>TRABAJO</v>
          </cell>
          <cell r="D56">
            <v>40424.019999999997</v>
          </cell>
          <cell r="E56">
            <v>24749.93</v>
          </cell>
        </row>
        <row r="57">
          <cell r="A57">
            <v>2.4</v>
          </cell>
          <cell r="B57" t="str">
            <v>Registro de imagen de inducción resistiva</v>
          </cell>
          <cell r="C57" t="str">
            <v>TRABAJO</v>
          </cell>
          <cell r="D57">
            <v>6740.08</v>
          </cell>
          <cell r="E57">
            <v>5035.25</v>
          </cell>
        </row>
        <row r="58">
          <cell r="A58">
            <v>2.5</v>
          </cell>
          <cell r="B58" t="str">
            <v>Registro sónico de porosidad integrado</v>
          </cell>
          <cell r="C58" t="str">
            <v>TRABAJO</v>
          </cell>
          <cell r="D58">
            <v>9103.7800000000007</v>
          </cell>
          <cell r="E58">
            <v>4631.8900000000003</v>
          </cell>
        </row>
        <row r="59">
          <cell r="A59" t="str">
            <v>2.6.1</v>
          </cell>
          <cell r="B59" t="str">
            <v>Registro perfil sísmico vertical VSP con desplazamiento de fuente a cero (0) metros del pozo y hasta un máximo de 185 estaciones.</v>
          </cell>
          <cell r="C59" t="str">
            <v>TRABAJO</v>
          </cell>
          <cell r="D59">
            <v>73020.94</v>
          </cell>
          <cell r="E59">
            <v>36958.58</v>
          </cell>
        </row>
        <row r="60">
          <cell r="A60" t="str">
            <v>2.6.2</v>
          </cell>
          <cell r="B60" t="str">
            <v>Registro perfil sísmico vertical VSP con desplazamiento de fuente (offset) y hasta un máximo de 115 estaciones.</v>
          </cell>
          <cell r="C60" t="str">
            <v>TRABAJO</v>
          </cell>
          <cell r="D60">
            <v>82097.78</v>
          </cell>
          <cell r="E60">
            <v>41548.58</v>
          </cell>
        </row>
        <row r="61">
          <cell r="A61" t="str">
            <v>2.6.3</v>
          </cell>
          <cell r="B61" t="str">
            <v>Registro perfil sísmico vertical VSP tipo “Walk away” y hasta un máximo de 80 desplazamientos de la fuente.</v>
          </cell>
          <cell r="C61" t="str">
            <v>TRABAJO</v>
          </cell>
          <cell r="D61">
            <v>104731.04</v>
          </cell>
          <cell r="E61">
            <v>52993.85</v>
          </cell>
        </row>
        <row r="62">
          <cell r="A62" t="str">
            <v>2.6.4</v>
          </cell>
          <cell r="B62" t="str">
            <v>Registro perfil sísmico vertical VSP tipo “Walk above” y hasta un máximo de 40 desplazamientos de fuente y 185 estaciones</v>
          </cell>
          <cell r="C62" t="str">
            <v>TRABAJO</v>
          </cell>
          <cell r="D62">
            <v>86429.65</v>
          </cell>
          <cell r="E62">
            <v>48727</v>
          </cell>
        </row>
        <row r="63">
          <cell r="A63" t="str">
            <v>2.6.5</v>
          </cell>
          <cell r="B63" t="str">
            <v>Registro perfil sísmico vertical VSP con desplazamiento de fuente (Multioffset) incluye un movimiento de fuente y 115 estaciones.</v>
          </cell>
          <cell r="C63" t="str">
            <v>TRABAJO</v>
          </cell>
          <cell r="D63">
            <v>72537.37</v>
          </cell>
          <cell r="E63">
            <v>36714.050000000003</v>
          </cell>
        </row>
        <row r="64">
          <cell r="A64" t="str">
            <v>2.6.6</v>
          </cell>
          <cell r="B64" t="str">
            <v>Nivel adicional para servicio de Registro perfil sísmico vertical VSP en cualquier modalidad</v>
          </cell>
          <cell r="C64" t="str">
            <v>ESTACION</v>
          </cell>
          <cell r="D64">
            <v>396.95</v>
          </cell>
          <cell r="E64">
            <v>326.29000000000002</v>
          </cell>
        </row>
        <row r="65">
          <cell r="A65">
            <v>2.7</v>
          </cell>
          <cell r="B65" t="str">
            <v>Corte de núcleos de fondo de 9 metros. Pozo vertical o direccional</v>
          </cell>
          <cell r="C65" t="str">
            <v>TRABAJO</v>
          </cell>
          <cell r="D65">
            <v>49801.15</v>
          </cell>
          <cell r="E65">
            <v>46513.42</v>
          </cell>
        </row>
        <row r="66">
          <cell r="A66">
            <v>2.8</v>
          </cell>
          <cell r="B66" t="str">
            <v>Corte de núcleos de fondo de 18 metros.  Pozo vertical o direccional</v>
          </cell>
          <cell r="C66" t="str">
            <v>TRABAJO</v>
          </cell>
          <cell r="D66">
            <v>66500.36</v>
          </cell>
          <cell r="E66">
            <v>62110.19</v>
          </cell>
        </row>
        <row r="67">
          <cell r="A67">
            <v>2.9</v>
          </cell>
          <cell r="B67" t="str">
            <v xml:space="preserve">Corte de núcleos de pared </v>
          </cell>
          <cell r="C67" t="str">
            <v>TRABAJO</v>
          </cell>
          <cell r="D67">
            <v>39953.93</v>
          </cell>
          <cell r="E67">
            <v>16979.34</v>
          </cell>
        </row>
        <row r="68">
          <cell r="A68" t="str">
            <v>2.10</v>
          </cell>
          <cell r="B68" t="str">
            <v>Profundización o recorte de etapa vertical, rango de 17 1/2” a 9 1/2”</v>
          </cell>
          <cell r="C68" t="str">
            <v>METRO</v>
          </cell>
          <cell r="D68">
            <v>132.94999999999999</v>
          </cell>
          <cell r="E68">
            <v>22.76</v>
          </cell>
        </row>
        <row r="69">
          <cell r="A69">
            <v>2.11</v>
          </cell>
          <cell r="B69" t="str">
            <v>Profundización o recorte de etapa direccional, rango de 17 1/2” a 9 1/2”</v>
          </cell>
          <cell r="C69" t="str">
            <v>METRO</v>
          </cell>
          <cell r="D69">
            <v>92.64</v>
          </cell>
          <cell r="E69">
            <v>25.42</v>
          </cell>
        </row>
        <row r="70">
          <cell r="A70">
            <v>2.12</v>
          </cell>
          <cell r="B70" t="str">
            <v>Profundización o recorte de etapa vertical, rango de 8 3/4” a 5 7/8”</v>
          </cell>
          <cell r="C70" t="str">
            <v>METRO</v>
          </cell>
          <cell r="D70">
            <v>132.94999999999999</v>
          </cell>
          <cell r="E70">
            <v>22.76</v>
          </cell>
        </row>
        <row r="71">
          <cell r="A71">
            <v>2.13</v>
          </cell>
          <cell r="B71" t="str">
            <v>Profundización o recorte de etapa direccional, rango de 8 3/4” a 5 7/8”</v>
          </cell>
          <cell r="C71" t="str">
            <v>METRO</v>
          </cell>
          <cell r="D71">
            <v>92.64</v>
          </cell>
          <cell r="E71">
            <v>25.42</v>
          </cell>
        </row>
        <row r="72">
          <cell r="A72">
            <v>2.14</v>
          </cell>
          <cell r="B72" t="str">
            <v>Desviación de agujero (sidetrack)</v>
          </cell>
          <cell r="C72" t="str">
            <v>TRABAJO</v>
          </cell>
          <cell r="D72">
            <v>66089.19</v>
          </cell>
          <cell r="E72">
            <v>21466.47</v>
          </cell>
        </row>
        <row r="73">
          <cell r="A73">
            <v>2.15</v>
          </cell>
          <cell r="B73" t="str">
            <v>Prueba dinámica de formación</v>
          </cell>
          <cell r="C73" t="str">
            <v>TRABAJO</v>
          </cell>
          <cell r="D73">
            <v>64100.75</v>
          </cell>
          <cell r="E73">
            <v>26706.82</v>
          </cell>
        </row>
        <row r="74">
          <cell r="A74">
            <v>2.16</v>
          </cell>
          <cell r="B74" t="str">
            <v>Servicio de herramienta  multietapa hasta 8 m3 de lechada convencional densidad de 1.90 gr/cc</v>
          </cell>
          <cell r="C74" t="str">
            <v>TRABAJO</v>
          </cell>
          <cell r="D74">
            <v>48668.98</v>
          </cell>
          <cell r="E74">
            <v>16109.44</v>
          </cell>
        </row>
        <row r="75">
          <cell r="A75">
            <v>2.17</v>
          </cell>
          <cell r="B75" t="str">
            <v>Imagenes en lodos no conductivos.</v>
          </cell>
          <cell r="C75" t="str">
            <v>TRABAJO</v>
          </cell>
          <cell r="D75">
            <v>39038.54</v>
          </cell>
          <cell r="E75">
            <v>19633.89</v>
          </cell>
        </row>
        <row r="76">
          <cell r="A76">
            <v>2.1800000000000002</v>
          </cell>
          <cell r="B76" t="str">
            <v>Registro de Neutron Compensado en agujero entubado.</v>
          </cell>
          <cell r="C76" t="str">
            <v>TRABAJO</v>
          </cell>
          <cell r="D76">
            <v>19750.86</v>
          </cell>
          <cell r="E76">
            <v>5318.23</v>
          </cell>
        </row>
        <row r="77">
          <cell r="A77">
            <v>2.19</v>
          </cell>
          <cell r="B77" t="str">
            <v>Registro de Resistividad en agujero entubado.</v>
          </cell>
          <cell r="C77" t="str">
            <v>TRABAJO</v>
          </cell>
          <cell r="D77">
            <v>11767.31</v>
          </cell>
          <cell r="E77">
            <v>10960.44</v>
          </cell>
        </row>
        <row r="78">
          <cell r="A78" t="str">
            <v>2.20</v>
          </cell>
          <cell r="B78" t="str">
            <v>Registro de desviaciones tipo Giroscopico digital.</v>
          </cell>
          <cell r="C78" t="str">
            <v>TRABAJO</v>
          </cell>
          <cell r="D78">
            <v>14916.8</v>
          </cell>
          <cell r="E78">
            <v>14523.61</v>
          </cell>
        </row>
        <row r="79">
          <cell r="A79">
            <v>2.21</v>
          </cell>
          <cell r="B79" t="str">
            <v>Sonico Multipolar</v>
          </cell>
          <cell r="C79" t="str">
            <v>TRABAJO</v>
          </cell>
          <cell r="D79">
            <v>8987.5</v>
          </cell>
          <cell r="E79">
            <v>37914.94</v>
          </cell>
        </row>
        <row r="80">
          <cell r="A80">
            <v>2.2200000000000002</v>
          </cell>
          <cell r="B80" t="str">
            <v xml:space="preserve">Echados en lodos  no conductivos </v>
          </cell>
          <cell r="C80" t="str">
            <v>TRABAJO</v>
          </cell>
          <cell r="D80">
            <v>25113.67</v>
          </cell>
          <cell r="E80">
            <v>6298.87</v>
          </cell>
        </row>
        <row r="81">
          <cell r="A81">
            <v>2.23</v>
          </cell>
          <cell r="B81" t="str">
            <v>Ensayo Mini DST con doble empacador.</v>
          </cell>
          <cell r="C81" t="str">
            <v>TRABAJO</v>
          </cell>
          <cell r="D81">
            <v>82612.039999999994</v>
          </cell>
          <cell r="E81">
            <v>45427.83</v>
          </cell>
        </row>
        <row r="82">
          <cell r="A82">
            <v>2.2400000000000002</v>
          </cell>
          <cell r="B82" t="str">
            <v>Recolección, descripción, envasado y transporte de muestras de canal.</v>
          </cell>
          <cell r="C82" t="str">
            <v>TRABAJO</v>
          </cell>
          <cell r="D82">
            <v>30660.02</v>
          </cell>
          <cell r="E82">
            <v>4547.08</v>
          </cell>
        </row>
        <row r="83">
          <cell r="A83">
            <v>2.25</v>
          </cell>
          <cell r="B83" t="str">
            <v>Extensión de liner de 4 ½” o 3 1/2" a superficie, TIE BACK</v>
          </cell>
          <cell r="C83" t="str">
            <v>TRABAJO</v>
          </cell>
          <cell r="D83">
            <v>21077.65</v>
          </cell>
          <cell r="E83">
            <v>13960.62</v>
          </cell>
        </row>
        <row r="84">
          <cell r="A84">
            <v>2.2599999999999998</v>
          </cell>
          <cell r="B84" t="str">
            <v>Trasporte de recortes base aceite al lugar donde PEP lo indique.</v>
          </cell>
          <cell r="C84" t="str">
            <v>TON/KM</v>
          </cell>
          <cell r="D84">
            <v>211.97</v>
          </cell>
          <cell r="E84">
            <v>53.85</v>
          </cell>
        </row>
        <row r="85">
          <cell r="A85">
            <v>2.27</v>
          </cell>
          <cell r="B85" t="str">
            <v>Recolección, trasporte y tratamiento por co-procesamiento recortes base aceite.</v>
          </cell>
          <cell r="C85" t="str">
            <v>TON</v>
          </cell>
          <cell r="D85">
            <v>1621.93</v>
          </cell>
          <cell r="E85">
            <v>786.93</v>
          </cell>
        </row>
        <row r="86">
          <cell r="A86">
            <v>2.2799999999999998</v>
          </cell>
          <cell r="B86" t="str">
            <v>Recolección, transporte, tratamiento y disposición final por alternativa tecnológica propuesta para recortes base aceite.</v>
          </cell>
          <cell r="C86" t="str">
            <v>TON</v>
          </cell>
          <cell r="D86">
            <v>1621.93</v>
          </cell>
          <cell r="E86">
            <v>717.29</v>
          </cell>
        </row>
        <row r="87">
          <cell r="A87">
            <v>2.29</v>
          </cell>
          <cell r="B87" t="str">
            <v>Recolección, transporte y tratamiento por alternativa tecnológica propuesta de recortes base agua.</v>
          </cell>
          <cell r="C87" t="str">
            <v>TON</v>
          </cell>
          <cell r="D87">
            <v>1621.93</v>
          </cell>
          <cell r="E87">
            <v>661.48</v>
          </cell>
        </row>
        <row r="88">
          <cell r="A88" t="str">
            <v>2.30</v>
          </cell>
          <cell r="B88" t="str">
            <v>Taponamiento de abandono del pozo</v>
          </cell>
          <cell r="C88" t="str">
            <v>TRABAJO</v>
          </cell>
          <cell r="D88">
            <v>198273.44</v>
          </cell>
          <cell r="E88">
            <v>24565.45</v>
          </cell>
        </row>
        <row r="89">
          <cell r="A89">
            <v>2.31</v>
          </cell>
          <cell r="B89" t="str">
            <v>Suministro, Instalacion y prueba de medio arbol de valvulas de 3 1/8" y 5,000 psi</v>
          </cell>
          <cell r="C89" t="str">
            <v>PZA</v>
          </cell>
          <cell r="D89">
            <v>3822.89</v>
          </cell>
          <cell r="E89">
            <v>23139.67</v>
          </cell>
        </row>
        <row r="90">
          <cell r="A90">
            <v>2.3199999999999998</v>
          </cell>
          <cell r="B90" t="str">
            <v>Suministro, Instalacion y prueba de medio arbol de valvulas de 2 7/8" y 5,000 psi</v>
          </cell>
          <cell r="C90" t="str">
            <v>PZA</v>
          </cell>
          <cell r="D90">
            <v>3822.89</v>
          </cell>
          <cell r="E90">
            <v>72876.22</v>
          </cell>
        </row>
        <row r="91">
          <cell r="A91">
            <v>2.33</v>
          </cell>
          <cell r="B91" t="str">
            <v>Suministro, Instalacion y prueba de medio arbol de valvulas de 2 3/8" y 5,000 psi</v>
          </cell>
          <cell r="C91" t="str">
            <v>PZA</v>
          </cell>
          <cell r="D91">
            <v>3822.89</v>
          </cell>
          <cell r="E91">
            <v>33616.879999999997</v>
          </cell>
        </row>
        <row r="92">
          <cell r="A92">
            <v>2.34</v>
          </cell>
          <cell r="B92" t="str">
            <v>Suministro, Instalacion y prueba de medio arbol de valvulas de 4 1/16" y 5,000 psi</v>
          </cell>
          <cell r="C92" t="str">
            <v>PZA</v>
          </cell>
          <cell r="D92">
            <v>3822.89</v>
          </cell>
          <cell r="E92">
            <v>15949.42</v>
          </cell>
        </row>
      </sheetData>
      <sheetData sheetId="9" refreshError="1">
        <row r="11">
          <cell r="C11" t="str">
            <v>--</v>
          </cell>
          <cell r="D11" t="str">
            <v>--</v>
          </cell>
          <cell r="E11" t="str">
            <v>--</v>
          </cell>
        </row>
        <row r="12">
          <cell r="C12">
            <v>760</v>
          </cell>
          <cell r="D12" t="str">
            <v>LOC-250</v>
          </cell>
          <cell r="E12" t="str">
            <v>TRIP PEMEX</v>
          </cell>
        </row>
        <row r="13">
          <cell r="C13">
            <v>761</v>
          </cell>
          <cell r="D13" t="str">
            <v>ZI-1</v>
          </cell>
          <cell r="E13" t="str">
            <v>TRIP CONTRATISTA</v>
          </cell>
        </row>
        <row r="14">
          <cell r="C14">
            <v>762</v>
          </cell>
          <cell r="D14" t="str">
            <v>ZI-2</v>
          </cell>
          <cell r="E14" t="str">
            <v>TRIP PEMEX</v>
          </cell>
        </row>
        <row r="15">
          <cell r="C15">
            <v>763</v>
          </cell>
          <cell r="D15" t="str">
            <v>ZI-3</v>
          </cell>
          <cell r="E15" t="str">
            <v>TRIP PEMEX</v>
          </cell>
        </row>
        <row r="39">
          <cell r="E39" t="str">
            <v>Venustiano Carranza, Puebla.</v>
          </cell>
        </row>
        <row r="40">
          <cell r="E40" t="str">
            <v>Fco. Z. Mena, Puebla.</v>
          </cell>
        </row>
        <row r="41">
          <cell r="E41" t="str">
            <v>Alamo Temapache, Veracruz.</v>
          </cell>
        </row>
        <row r="42">
          <cell r="E42" t="str">
            <v>Venustiano Carranza, Puebla.</v>
          </cell>
        </row>
        <row r="43">
          <cell r="E43" t="str">
            <v>Temapache, Veracruz.</v>
          </cell>
        </row>
        <row r="44">
          <cell r="E44" t="str">
            <v>Temapache, Veracruz.</v>
          </cell>
        </row>
        <row r="45">
          <cell r="E45" t="str">
            <v>Tihuatlan, Veracruz.</v>
          </cell>
        </row>
        <row r="46">
          <cell r="E46" t="str">
            <v>Papantla, Veracruz.</v>
          </cell>
        </row>
        <row r="47">
          <cell r="E47" t="str">
            <v>Papantla, Veracruz.</v>
          </cell>
        </row>
        <row r="48">
          <cell r="E48" t="str">
            <v>Temapache, Veracruz.</v>
          </cell>
        </row>
        <row r="49">
          <cell r="E49" t="str">
            <v>Coatzintla, Veracruz.</v>
          </cell>
        </row>
        <row r="50">
          <cell r="E50" t="str">
            <v>Chicontepec de Tejeda, Veracruz.</v>
          </cell>
        </row>
        <row r="51">
          <cell r="E51" t="str">
            <v>Venustiano Carranza, Puebla.</v>
          </cell>
        </row>
      </sheetData>
      <sheetData sheetId="10" refreshError="1">
        <row r="3">
          <cell r="A3" t="str">
            <v>--</v>
          </cell>
          <cell r="B3" t="str">
            <v>--</v>
          </cell>
          <cell r="C3" t="str">
            <v>--</v>
          </cell>
          <cell r="D3" t="str">
            <v>--</v>
          </cell>
          <cell r="E3" t="str">
            <v>--</v>
          </cell>
          <cell r="F3" t="str">
            <v>--</v>
          </cell>
          <cell r="G3" t="str">
            <v>--</v>
          </cell>
          <cell r="H3" t="str">
            <v>--</v>
          </cell>
          <cell r="I3" t="str">
            <v>--</v>
          </cell>
          <cell r="J3" t="str">
            <v>--</v>
          </cell>
          <cell r="K3" t="str">
            <v>--</v>
          </cell>
          <cell r="L3" t="str">
            <v>--</v>
          </cell>
          <cell r="M3" t="str">
            <v>--</v>
          </cell>
          <cell r="N3" t="str">
            <v>--</v>
          </cell>
          <cell r="O3" t="str">
            <v>--</v>
          </cell>
          <cell r="P3" t="str">
            <v>--</v>
          </cell>
          <cell r="Q3" t="str">
            <v>--</v>
          </cell>
          <cell r="R3" t="str">
            <v>--</v>
          </cell>
          <cell r="S3" t="str">
            <v>--</v>
          </cell>
          <cell r="T3" t="str">
            <v>--</v>
          </cell>
          <cell r="U3" t="str">
            <v>--</v>
          </cell>
          <cell r="V3" t="str">
            <v>--</v>
          </cell>
          <cell r="W3" t="str">
            <v>--</v>
          </cell>
          <cell r="X3" t="str">
            <v>--</v>
          </cell>
          <cell r="Y3" t="str">
            <v>--</v>
          </cell>
          <cell r="Z3" t="str">
            <v>--</v>
          </cell>
          <cell r="AA3" t="str">
            <v>--</v>
          </cell>
          <cell r="AB3" t="str">
            <v>--</v>
          </cell>
          <cell r="AC3" t="str">
            <v>--</v>
          </cell>
          <cell r="AD3" t="str">
            <v>--</v>
          </cell>
        </row>
        <row r="4">
          <cell r="A4" t="str">
            <v>*</v>
          </cell>
          <cell r="B4" t="str">
            <v xml:space="preserve">  </v>
          </cell>
          <cell r="C4" t="str">
            <v xml:space="preserve">  </v>
          </cell>
          <cell r="D4" t="str">
            <v xml:space="preserve">  </v>
          </cell>
          <cell r="E4" t="str">
            <v xml:space="preserve">  </v>
          </cell>
          <cell r="F4" t="str">
            <v xml:space="preserve">  </v>
          </cell>
          <cell r="G4" t="str">
            <v xml:space="preserve">  </v>
          </cell>
          <cell r="H4" t="str">
            <v xml:space="preserve">  </v>
          </cell>
          <cell r="I4" t="str">
            <v xml:space="preserve">  </v>
          </cell>
          <cell r="J4" t="str">
            <v xml:space="preserve">  </v>
          </cell>
          <cell r="K4" t="str">
            <v xml:space="preserve">  </v>
          </cell>
          <cell r="L4" t="str">
            <v xml:space="preserve">  </v>
          </cell>
          <cell r="M4" t="str">
            <v xml:space="preserve">  </v>
          </cell>
          <cell r="N4" t="str">
            <v xml:space="preserve">  </v>
          </cell>
          <cell r="O4" t="str">
            <v xml:space="preserve">  </v>
          </cell>
          <cell r="P4" t="str">
            <v xml:space="preserve">  </v>
          </cell>
          <cell r="Q4" t="str">
            <v xml:space="preserve">  </v>
          </cell>
          <cell r="R4" t="str">
            <v xml:space="preserve">  </v>
          </cell>
          <cell r="S4" t="str">
            <v xml:space="preserve">  </v>
          </cell>
          <cell r="T4" t="str">
            <v xml:space="preserve">  </v>
          </cell>
          <cell r="U4" t="str">
            <v xml:space="preserve">  </v>
          </cell>
          <cell r="V4" t="str">
            <v xml:space="preserve">  </v>
          </cell>
          <cell r="W4" t="str">
            <v xml:space="preserve">  </v>
          </cell>
          <cell r="X4" t="str">
            <v xml:space="preserve">  </v>
          </cell>
          <cell r="Y4" t="str">
            <v xml:space="preserve">  </v>
          </cell>
          <cell r="Z4" t="str">
            <v xml:space="preserve">  </v>
          </cell>
          <cell r="AA4" t="str">
            <v xml:space="preserve">  </v>
          </cell>
          <cell r="AB4" t="str">
            <v xml:space="preserve">  </v>
          </cell>
          <cell r="AC4" t="str">
            <v xml:space="preserve">  </v>
          </cell>
        </row>
        <row r="5">
          <cell r="A5">
            <v>1.1000000000000001</v>
          </cell>
          <cell r="B5">
            <v>1</v>
          </cell>
          <cell r="C5" t="str">
            <v>I</v>
          </cell>
          <cell r="D5" t="str">
            <v>DIRECCIONAL “S”, D-400 (2,000 METROS VERTICALES)</v>
          </cell>
          <cell r="K5" t="str">
            <v>17 ½</v>
          </cell>
          <cell r="L5">
            <v>13.375</v>
          </cell>
          <cell r="M5">
            <v>150</v>
          </cell>
          <cell r="N5" t="str">
            <v>J-55</v>
          </cell>
          <cell r="O5" t="str">
            <v>54.5</v>
          </cell>
          <cell r="P5" t="str">
            <v>BCN</v>
          </cell>
          <cell r="Q5" t="str">
            <v>12 ¼</v>
          </cell>
          <cell r="R5">
            <v>9.625</v>
          </cell>
          <cell r="S5">
            <v>550</v>
          </cell>
          <cell r="T5" t="str">
            <v>J-55</v>
          </cell>
          <cell r="U5">
            <v>36</v>
          </cell>
          <cell r="V5" t="str">
            <v>BCN</v>
          </cell>
          <cell r="W5" t="str">
            <v>8 ½</v>
          </cell>
          <cell r="X5">
            <v>7</v>
          </cell>
          <cell r="Y5">
            <v>2054</v>
          </cell>
          <cell r="Z5" t="str">
            <v>N-80</v>
          </cell>
          <cell r="AA5">
            <v>23</v>
          </cell>
          <cell r="AB5" t="str">
            <v>BCN</v>
          </cell>
          <cell r="AC5" t="str">
            <v>--</v>
          </cell>
          <cell r="AD5">
            <v>14</v>
          </cell>
        </row>
        <row r="6">
          <cell r="A6">
            <v>1.2</v>
          </cell>
          <cell r="B6">
            <v>2</v>
          </cell>
          <cell r="C6" t="str">
            <v>II</v>
          </cell>
          <cell r="D6" t="str">
            <v>VERTICAL (2,000 METROS VERTICALES)</v>
          </cell>
          <cell r="K6" t="str">
            <v>14 ¾</v>
          </cell>
          <cell r="L6" t="str">
            <v>10 ¾</v>
          </cell>
          <cell r="M6">
            <v>150</v>
          </cell>
          <cell r="N6" t="str">
            <v>J-55</v>
          </cell>
          <cell r="O6" t="str">
            <v>40.5</v>
          </cell>
          <cell r="P6" t="str">
            <v>BCN</v>
          </cell>
          <cell r="Q6">
            <v>9.5</v>
          </cell>
          <cell r="R6">
            <v>7.625</v>
          </cell>
          <cell r="S6">
            <v>500</v>
          </cell>
          <cell r="T6" t="str">
            <v>J-55</v>
          </cell>
          <cell r="U6" t="str">
            <v>26.4</v>
          </cell>
          <cell r="V6" t="str">
            <v>BCN</v>
          </cell>
          <cell r="W6" t="str">
            <v>6 ¾</v>
          </cell>
          <cell r="X6" t="str">
            <v>5 ½</v>
          </cell>
          <cell r="Y6">
            <v>2000</v>
          </cell>
          <cell r="Z6" t="str">
            <v>N-80</v>
          </cell>
          <cell r="AA6">
            <v>17</v>
          </cell>
          <cell r="AB6" t="str">
            <v>PREMIUM</v>
          </cell>
          <cell r="AC6" t="str">
            <v>--</v>
          </cell>
          <cell r="AD6">
            <v>12</v>
          </cell>
        </row>
        <row r="7">
          <cell r="A7">
            <v>1.3</v>
          </cell>
          <cell r="B7">
            <v>3</v>
          </cell>
          <cell r="C7" t="str">
            <v>III</v>
          </cell>
          <cell r="D7" t="str">
            <v>DIRECCIONAL “S”, D-400 (2,000 METROS VERTICALES)</v>
          </cell>
          <cell r="K7" t="str">
            <v>14 ¾</v>
          </cell>
          <cell r="L7" t="str">
            <v>10 ¾</v>
          </cell>
          <cell r="M7">
            <v>150</v>
          </cell>
          <cell r="N7" t="str">
            <v>J-55</v>
          </cell>
          <cell r="O7" t="str">
            <v>32.75</v>
          </cell>
          <cell r="P7" t="str">
            <v>BCN</v>
          </cell>
          <cell r="Q7" t="str">
            <v>9 ½</v>
          </cell>
          <cell r="R7">
            <v>7.625</v>
          </cell>
          <cell r="S7">
            <v>550</v>
          </cell>
          <cell r="T7" t="str">
            <v>J-55</v>
          </cell>
          <cell r="U7" t="str">
            <v>26.4</v>
          </cell>
          <cell r="V7" t="str">
            <v>BCN</v>
          </cell>
          <cell r="W7" t="str">
            <v>6 ¾</v>
          </cell>
          <cell r="X7" t="str">
            <v>5 ½</v>
          </cell>
          <cell r="Y7">
            <v>2054</v>
          </cell>
          <cell r="Z7" t="str">
            <v>N-80</v>
          </cell>
          <cell r="AA7">
            <v>17</v>
          </cell>
          <cell r="AB7" t="str">
            <v>PREMIUM</v>
          </cell>
          <cell r="AC7" t="str">
            <v>--</v>
          </cell>
          <cell r="AD7">
            <v>12</v>
          </cell>
        </row>
        <row r="8">
          <cell r="A8">
            <v>1.4</v>
          </cell>
          <cell r="B8">
            <v>4</v>
          </cell>
          <cell r="C8" t="str">
            <v>IV</v>
          </cell>
          <cell r="D8" t="str">
            <v>DIRECCIONAL “S”, D-690 (2,000 METROS VERTICALES)</v>
          </cell>
          <cell r="K8" t="str">
            <v>14 ¾</v>
          </cell>
          <cell r="L8" t="str">
            <v>10 ¾</v>
          </cell>
          <cell r="M8">
            <v>150</v>
          </cell>
          <cell r="N8" t="str">
            <v>J-55</v>
          </cell>
          <cell r="O8" t="str">
            <v>32.75</v>
          </cell>
          <cell r="P8" t="str">
            <v>BCN</v>
          </cell>
          <cell r="Q8" t="str">
            <v>9 ½</v>
          </cell>
          <cell r="R8">
            <v>7.625</v>
          </cell>
          <cell r="S8">
            <v>550</v>
          </cell>
          <cell r="T8" t="str">
            <v>J-55</v>
          </cell>
          <cell r="U8" t="str">
            <v>26.4</v>
          </cell>
          <cell r="V8" t="str">
            <v>BCN</v>
          </cell>
          <cell r="W8" t="str">
            <v>6 ¾</v>
          </cell>
          <cell r="X8" t="str">
            <v>5 ½</v>
          </cell>
          <cell r="Y8">
            <v>2164</v>
          </cell>
          <cell r="Z8" t="str">
            <v>N-80</v>
          </cell>
          <cell r="AA8">
            <v>17</v>
          </cell>
          <cell r="AB8" t="str">
            <v>PREMIUM</v>
          </cell>
          <cell r="AC8" t="str">
            <v>--</v>
          </cell>
          <cell r="AD8">
            <v>12</v>
          </cell>
        </row>
        <row r="9">
          <cell r="A9">
            <v>1.5</v>
          </cell>
          <cell r="B9">
            <v>5</v>
          </cell>
          <cell r="C9" t="str">
            <v>V</v>
          </cell>
          <cell r="D9" t="str">
            <v>DIRECCIONAL “S”, D-800 (2,000 METROS VERTICALES)</v>
          </cell>
          <cell r="K9" t="str">
            <v>14 ¾</v>
          </cell>
          <cell r="L9">
            <v>10.75</v>
          </cell>
          <cell r="M9">
            <v>150</v>
          </cell>
          <cell r="N9" t="str">
            <v>J-55</v>
          </cell>
          <cell r="O9" t="str">
            <v>32.75</v>
          </cell>
          <cell r="P9" t="str">
            <v>BCN</v>
          </cell>
          <cell r="Q9" t="str">
            <v>9 ½</v>
          </cell>
          <cell r="R9">
            <v>7.625</v>
          </cell>
          <cell r="S9">
            <v>550</v>
          </cell>
          <cell r="T9" t="str">
            <v>J-55</v>
          </cell>
          <cell r="U9" t="str">
            <v>26.4</v>
          </cell>
          <cell r="V9" t="str">
            <v>BCN</v>
          </cell>
          <cell r="W9" t="str">
            <v>6 ¾</v>
          </cell>
          <cell r="X9" t="str">
            <v>5 ½</v>
          </cell>
          <cell r="Y9">
            <v>2213</v>
          </cell>
          <cell r="Z9" t="str">
            <v>N-80</v>
          </cell>
          <cell r="AA9">
            <v>17</v>
          </cell>
          <cell r="AB9" t="str">
            <v>PREMIUM</v>
          </cell>
          <cell r="AC9" t="str">
            <v>--</v>
          </cell>
          <cell r="AD9">
            <v>12</v>
          </cell>
        </row>
        <row r="10">
          <cell r="A10">
            <v>1.6</v>
          </cell>
          <cell r="B10">
            <v>6</v>
          </cell>
          <cell r="C10" t="str">
            <v>VI</v>
          </cell>
          <cell r="D10" t="str">
            <v>DIRECCIONAL “S”, D-1000 (2,000 METROS VERTICALES)</v>
          </cell>
          <cell r="K10" t="str">
            <v>14 ¾</v>
          </cell>
          <cell r="L10">
            <v>10.75</v>
          </cell>
          <cell r="M10">
            <v>150</v>
          </cell>
          <cell r="N10" t="str">
            <v>J-55</v>
          </cell>
          <cell r="O10" t="str">
            <v>32.75</v>
          </cell>
          <cell r="P10" t="str">
            <v>BCN</v>
          </cell>
          <cell r="Q10" t="str">
            <v>9 ½</v>
          </cell>
          <cell r="R10">
            <v>7.625</v>
          </cell>
          <cell r="S10">
            <v>565</v>
          </cell>
          <cell r="T10" t="str">
            <v>J-55</v>
          </cell>
          <cell r="U10" t="str">
            <v>26.4</v>
          </cell>
          <cell r="V10" t="str">
            <v>BCN</v>
          </cell>
          <cell r="W10" t="str">
            <v>6 ¾</v>
          </cell>
          <cell r="X10" t="str">
            <v>5 ½</v>
          </cell>
          <cell r="Y10">
            <v>2384</v>
          </cell>
          <cell r="Z10" t="str">
            <v>N-80</v>
          </cell>
          <cell r="AA10">
            <v>17</v>
          </cell>
          <cell r="AB10" t="str">
            <v>PREMIUM</v>
          </cell>
          <cell r="AC10" t="str">
            <v>--</v>
          </cell>
          <cell r="AD10">
            <v>12</v>
          </cell>
        </row>
        <row r="11">
          <cell r="A11">
            <v>1.7</v>
          </cell>
          <cell r="B11">
            <v>7</v>
          </cell>
          <cell r="C11" t="str">
            <v>VII</v>
          </cell>
          <cell r="D11" t="str">
            <v>VERTICAL (2,000 METROS VERTICALES) TUBERIA DE EXPLOTACION LINER DE 3 ½”</v>
          </cell>
          <cell r="E11" t="str">
            <v>17 ½</v>
          </cell>
          <cell r="F11">
            <v>13.375</v>
          </cell>
          <cell r="G11">
            <v>50</v>
          </cell>
          <cell r="H11" t="str">
            <v>J-55</v>
          </cell>
          <cell r="I11" t="str">
            <v>54.5</v>
          </cell>
          <cell r="J11" t="str">
            <v>BCN</v>
          </cell>
          <cell r="K11" t="str">
            <v>12 ¼</v>
          </cell>
          <cell r="L11">
            <v>9.625</v>
          </cell>
          <cell r="M11">
            <v>500</v>
          </cell>
          <cell r="N11" t="str">
            <v>J-55</v>
          </cell>
          <cell r="O11">
            <v>35</v>
          </cell>
          <cell r="P11" t="str">
            <v>BCN</v>
          </cell>
          <cell r="Q11" t="str">
            <v>8 ½</v>
          </cell>
          <cell r="R11">
            <v>7</v>
          </cell>
          <cell r="S11">
            <v>1600</v>
          </cell>
          <cell r="T11" t="str">
            <v>N-80</v>
          </cell>
          <cell r="U11">
            <v>23</v>
          </cell>
          <cell r="V11" t="str">
            <v>BCN</v>
          </cell>
          <cell r="W11">
            <v>6</v>
          </cell>
          <cell r="X11" t="str">
            <v>3 ½</v>
          </cell>
          <cell r="Y11">
            <v>2000</v>
          </cell>
          <cell r="Z11" t="str">
            <v>N-80</v>
          </cell>
          <cell r="AA11" t="str">
            <v>9.29</v>
          </cell>
          <cell r="AB11" t="str">
            <v>PREMIUM</v>
          </cell>
          <cell r="AC11" t="str">
            <v>--</v>
          </cell>
          <cell r="AD11">
            <v>13</v>
          </cell>
        </row>
        <row r="12">
          <cell r="A12">
            <v>1.8</v>
          </cell>
          <cell r="B12">
            <v>8</v>
          </cell>
          <cell r="C12" t="str">
            <v>VIII</v>
          </cell>
          <cell r="D12" t="str">
            <v>DIRECCIONAL “S”, D-400 (2,000 METROS VERTICALES) TUBERIA DE EXPLOTACION LINER DE 3 ½”</v>
          </cell>
          <cell r="E12" t="str">
            <v>17 ½</v>
          </cell>
          <cell r="F12">
            <v>13.375</v>
          </cell>
          <cell r="G12">
            <v>50</v>
          </cell>
          <cell r="H12" t="str">
            <v>J-55</v>
          </cell>
          <cell r="I12" t="str">
            <v>54.5</v>
          </cell>
          <cell r="J12" t="str">
            <v>BCN</v>
          </cell>
          <cell r="K12" t="str">
            <v>12 ¼</v>
          </cell>
          <cell r="L12">
            <v>9.625</v>
          </cell>
          <cell r="M12">
            <v>500</v>
          </cell>
          <cell r="N12" t="str">
            <v>J-55</v>
          </cell>
          <cell r="O12">
            <v>35</v>
          </cell>
          <cell r="P12" t="str">
            <v>BCN</v>
          </cell>
          <cell r="Q12" t="str">
            <v>8 ½</v>
          </cell>
          <cell r="R12">
            <v>7</v>
          </cell>
          <cell r="S12">
            <v>1650</v>
          </cell>
          <cell r="T12" t="str">
            <v>N-80</v>
          </cell>
          <cell r="U12">
            <v>23</v>
          </cell>
          <cell r="V12" t="str">
            <v>BCN</v>
          </cell>
          <cell r="W12">
            <v>6</v>
          </cell>
          <cell r="X12" t="str">
            <v>3 ½</v>
          </cell>
          <cell r="Y12">
            <v>2054</v>
          </cell>
          <cell r="Z12" t="str">
            <v>N-80</v>
          </cell>
          <cell r="AA12" t="str">
            <v>9.29</v>
          </cell>
          <cell r="AB12" t="str">
            <v>PREMIUM</v>
          </cell>
          <cell r="AC12" t="str">
            <v>--</v>
          </cell>
          <cell r="AD12">
            <v>13</v>
          </cell>
        </row>
        <row r="13">
          <cell r="A13">
            <v>1.9</v>
          </cell>
          <cell r="B13">
            <v>9</v>
          </cell>
          <cell r="C13" t="str">
            <v>IX</v>
          </cell>
          <cell r="D13" t="str">
            <v>DIRECCIONAL “S”, D-690 (2,000 METROS VERTICALES) TUBERIA DE EXPLOTACION LINER DE 3 ½”</v>
          </cell>
          <cell r="E13" t="str">
            <v>17 ½</v>
          </cell>
          <cell r="F13">
            <v>13.375</v>
          </cell>
          <cell r="G13">
            <v>50</v>
          </cell>
          <cell r="H13" t="str">
            <v>J-55</v>
          </cell>
          <cell r="I13" t="str">
            <v>54.5</v>
          </cell>
          <cell r="J13" t="str">
            <v>BCN</v>
          </cell>
          <cell r="K13" t="str">
            <v>12 ¼</v>
          </cell>
          <cell r="L13">
            <v>9.625</v>
          </cell>
          <cell r="M13">
            <v>500</v>
          </cell>
          <cell r="N13" t="str">
            <v>J-55</v>
          </cell>
          <cell r="O13">
            <v>35</v>
          </cell>
          <cell r="P13" t="str">
            <v>BCN</v>
          </cell>
          <cell r="Q13" t="str">
            <v>8 ½</v>
          </cell>
          <cell r="R13">
            <v>7</v>
          </cell>
          <cell r="S13">
            <v>1650</v>
          </cell>
          <cell r="T13" t="str">
            <v>N-80</v>
          </cell>
          <cell r="U13">
            <v>23</v>
          </cell>
          <cell r="V13" t="str">
            <v>BCN</v>
          </cell>
          <cell r="W13">
            <v>6</v>
          </cell>
          <cell r="X13" t="str">
            <v>3 ½</v>
          </cell>
          <cell r="Y13">
            <v>2164</v>
          </cell>
          <cell r="Z13" t="str">
            <v>N-80</v>
          </cell>
          <cell r="AA13" t="str">
            <v>9.29</v>
          </cell>
          <cell r="AB13" t="str">
            <v>PREMIUM</v>
          </cell>
          <cell r="AC13" t="str">
            <v>--</v>
          </cell>
          <cell r="AD13">
            <v>13</v>
          </cell>
        </row>
        <row r="14">
          <cell r="A14" t="str">
            <v>1.10</v>
          </cell>
          <cell r="B14">
            <v>10</v>
          </cell>
          <cell r="C14" t="str">
            <v>X</v>
          </cell>
          <cell r="D14" t="str">
            <v>DIRECCIONAL “S”, D-800 (2,000 METROS VERTICALES) TUBERIA DE EXPLOTACION LINER DE 3 ½”</v>
          </cell>
          <cell r="E14" t="str">
            <v>17 ½</v>
          </cell>
          <cell r="F14">
            <v>13.375</v>
          </cell>
          <cell r="G14">
            <v>50</v>
          </cell>
          <cell r="H14" t="str">
            <v>J55</v>
          </cell>
          <cell r="I14" t="str">
            <v>54.5</v>
          </cell>
          <cell r="J14" t="str">
            <v>BCN</v>
          </cell>
          <cell r="K14" t="str">
            <v>12 ¼</v>
          </cell>
          <cell r="L14">
            <v>9.625</v>
          </cell>
          <cell r="M14">
            <v>500</v>
          </cell>
          <cell r="N14" t="str">
            <v>J-55</v>
          </cell>
          <cell r="O14">
            <v>35</v>
          </cell>
          <cell r="P14" t="str">
            <v>BCN</v>
          </cell>
          <cell r="Q14" t="str">
            <v>9 ½</v>
          </cell>
          <cell r="R14">
            <v>7</v>
          </cell>
          <cell r="S14">
            <v>1650</v>
          </cell>
          <cell r="T14" t="str">
            <v>N-80</v>
          </cell>
          <cell r="U14">
            <v>23</v>
          </cell>
          <cell r="V14" t="str">
            <v>BCN</v>
          </cell>
          <cell r="W14">
            <v>6</v>
          </cell>
          <cell r="X14" t="str">
            <v>4 ½</v>
          </cell>
          <cell r="Y14">
            <v>2213</v>
          </cell>
          <cell r="Z14" t="str">
            <v>N-80</v>
          </cell>
          <cell r="AA14" t="str">
            <v>9.29</v>
          </cell>
          <cell r="AB14" t="str">
            <v>PREMIUM</v>
          </cell>
          <cell r="AC14" t="str">
            <v>--</v>
          </cell>
          <cell r="AD14">
            <v>13</v>
          </cell>
        </row>
        <row r="15">
          <cell r="A15">
            <v>1.1100000000000001</v>
          </cell>
          <cell r="B15">
            <v>11</v>
          </cell>
          <cell r="C15" t="str">
            <v>XI</v>
          </cell>
          <cell r="D15" t="str">
            <v>VERTICAL (2,000 METROS VERTICALES) TUBERIA DE EXPLOTACION LINER DE 4 ½”</v>
          </cell>
          <cell r="K15" t="str">
            <v>12 ¼</v>
          </cell>
          <cell r="L15">
            <v>9.625</v>
          </cell>
          <cell r="M15">
            <v>150</v>
          </cell>
          <cell r="N15" t="str">
            <v>J-55</v>
          </cell>
          <cell r="O15">
            <v>23</v>
          </cell>
          <cell r="P15" t="str">
            <v>BCN</v>
          </cell>
          <cell r="Q15" t="str">
            <v>8 ½</v>
          </cell>
          <cell r="R15">
            <v>7</v>
          </cell>
          <cell r="S15">
            <v>1200</v>
          </cell>
          <cell r="T15" t="str">
            <v>N-80</v>
          </cell>
          <cell r="U15">
            <v>23</v>
          </cell>
          <cell r="V15" t="str">
            <v>BCN</v>
          </cell>
          <cell r="W15">
            <v>6.125</v>
          </cell>
          <cell r="X15" t="str">
            <v>4 ½</v>
          </cell>
          <cell r="Y15">
            <v>2000</v>
          </cell>
          <cell r="Z15" t="str">
            <v>N-80</v>
          </cell>
          <cell r="AA15" t="str">
            <v>11.6</v>
          </cell>
          <cell r="AB15" t="str">
            <v>BCN</v>
          </cell>
          <cell r="AC15" t="str">
            <v>--</v>
          </cell>
          <cell r="AD15">
            <v>13</v>
          </cell>
        </row>
        <row r="16">
          <cell r="A16">
            <v>1.1200000000000001</v>
          </cell>
          <cell r="B16">
            <v>12</v>
          </cell>
          <cell r="C16" t="str">
            <v>XII</v>
          </cell>
          <cell r="D16" t="str">
            <v>DIRECCIONAL “S”, D-400 (2,000 METROS VERTICALES)TUBERIA DE EXPLOTACION LINER DE 4 ½”</v>
          </cell>
          <cell r="K16" t="str">
            <v>12 ¼</v>
          </cell>
          <cell r="L16">
            <v>9.625</v>
          </cell>
          <cell r="M16">
            <v>150</v>
          </cell>
          <cell r="N16" t="str">
            <v>J-55</v>
          </cell>
          <cell r="O16">
            <v>23</v>
          </cell>
          <cell r="P16" t="str">
            <v>BCN</v>
          </cell>
          <cell r="Q16" t="str">
            <v>8 ½</v>
          </cell>
          <cell r="R16">
            <v>7</v>
          </cell>
          <cell r="S16">
            <v>1200</v>
          </cell>
          <cell r="T16" t="str">
            <v>N-80</v>
          </cell>
          <cell r="U16">
            <v>23</v>
          </cell>
          <cell r="V16" t="str">
            <v>BCN</v>
          </cell>
          <cell r="W16">
            <v>6.125</v>
          </cell>
          <cell r="X16" t="str">
            <v>4 ½</v>
          </cell>
          <cell r="Y16">
            <v>2060</v>
          </cell>
          <cell r="Z16" t="str">
            <v>N-80</v>
          </cell>
          <cell r="AA16" t="str">
            <v>11.6</v>
          </cell>
          <cell r="AB16" t="str">
            <v>BCN</v>
          </cell>
          <cell r="AC16" t="str">
            <v>--</v>
          </cell>
          <cell r="AD16">
            <v>13</v>
          </cell>
        </row>
        <row r="17">
          <cell r="A17">
            <v>1.1299999999999999</v>
          </cell>
          <cell r="B17">
            <v>13</v>
          </cell>
          <cell r="C17" t="str">
            <v>XIII</v>
          </cell>
          <cell r="D17" t="str">
            <v>DIRECCIONAL “S”, D-690(2,000 METROS VERTICALES)TUBERIA DE EXPLOTACION LINER DE 4 ½”</v>
          </cell>
          <cell r="K17" t="str">
            <v>12 ¼</v>
          </cell>
          <cell r="L17">
            <v>9.625</v>
          </cell>
          <cell r="M17">
            <v>150</v>
          </cell>
          <cell r="N17" t="str">
            <v>J-55</v>
          </cell>
          <cell r="O17">
            <v>23</v>
          </cell>
          <cell r="P17" t="str">
            <v>BCN</v>
          </cell>
          <cell r="Q17" t="str">
            <v>8 ½</v>
          </cell>
          <cell r="R17">
            <v>7</v>
          </cell>
          <cell r="S17">
            <v>1200</v>
          </cell>
          <cell r="T17" t="str">
            <v>N-80</v>
          </cell>
          <cell r="U17">
            <v>23</v>
          </cell>
          <cell r="V17" t="str">
            <v>BCN</v>
          </cell>
          <cell r="W17">
            <v>6.125</v>
          </cell>
          <cell r="X17" t="str">
            <v>4 ½</v>
          </cell>
          <cell r="Y17">
            <v>2191</v>
          </cell>
          <cell r="Z17" t="str">
            <v>N-80</v>
          </cell>
          <cell r="AA17" t="str">
            <v>11.6</v>
          </cell>
          <cell r="AB17" t="str">
            <v>BCN</v>
          </cell>
          <cell r="AC17" t="str">
            <v>--</v>
          </cell>
          <cell r="AD17">
            <v>13</v>
          </cell>
        </row>
        <row r="18">
          <cell r="A18">
            <v>1.1399999999999999</v>
          </cell>
          <cell r="B18">
            <v>14</v>
          </cell>
          <cell r="C18" t="str">
            <v>XIV</v>
          </cell>
          <cell r="D18" t="str">
            <v>DIRECCIONAL “S”, D-800(2,000 METROS VERTICALES)TUBERIA DE EXPLOTACION LINER DE 4 ½”</v>
          </cell>
          <cell r="K18" t="str">
            <v>12 ¼</v>
          </cell>
          <cell r="L18">
            <v>9.625</v>
          </cell>
          <cell r="M18">
            <v>150</v>
          </cell>
          <cell r="N18" t="str">
            <v>J-55</v>
          </cell>
          <cell r="O18">
            <v>23</v>
          </cell>
          <cell r="P18" t="str">
            <v>BCN</v>
          </cell>
          <cell r="Q18" t="str">
            <v>8 ½</v>
          </cell>
          <cell r="R18">
            <v>7</v>
          </cell>
          <cell r="S18">
            <v>1200</v>
          </cell>
          <cell r="T18" t="str">
            <v>N-80</v>
          </cell>
          <cell r="U18">
            <v>23</v>
          </cell>
          <cell r="V18" t="str">
            <v>BCN</v>
          </cell>
          <cell r="W18">
            <v>6.125</v>
          </cell>
          <cell r="X18" t="str">
            <v>4 ½</v>
          </cell>
          <cell r="Y18">
            <v>2248</v>
          </cell>
          <cell r="Z18" t="str">
            <v>N-80</v>
          </cell>
          <cell r="AA18" t="str">
            <v>11.6</v>
          </cell>
          <cell r="AB18" t="str">
            <v>BCN</v>
          </cell>
          <cell r="AC18" t="str">
            <v>--</v>
          </cell>
          <cell r="AD18">
            <v>13</v>
          </cell>
        </row>
        <row r="19">
          <cell r="A19">
            <v>1.1499999999999999</v>
          </cell>
          <cell r="B19">
            <v>15</v>
          </cell>
          <cell r="C19" t="str">
            <v>XV</v>
          </cell>
          <cell r="D19" t="str">
            <v>DIRECCIONAL “S”, D-1000(2,000 METROS VERTICALES)TUBERIA DE EXPLOTACION LINER DE 4 ½”</v>
          </cell>
          <cell r="K19" t="str">
            <v>12 ¼</v>
          </cell>
          <cell r="L19">
            <v>9.625</v>
          </cell>
          <cell r="M19">
            <v>150</v>
          </cell>
          <cell r="N19" t="str">
            <v>J-55</v>
          </cell>
          <cell r="O19">
            <v>23</v>
          </cell>
          <cell r="P19" t="str">
            <v>BCN</v>
          </cell>
          <cell r="Q19" t="str">
            <v>8 ½</v>
          </cell>
          <cell r="R19">
            <v>7</v>
          </cell>
          <cell r="S19">
            <v>1200</v>
          </cell>
          <cell r="T19" t="str">
            <v>N-80</v>
          </cell>
          <cell r="U19">
            <v>23</v>
          </cell>
          <cell r="V19" t="str">
            <v>BCN</v>
          </cell>
          <cell r="W19">
            <v>6.125</v>
          </cell>
          <cell r="X19" t="str">
            <v>4 ½</v>
          </cell>
          <cell r="Y19">
            <v>2330</v>
          </cell>
          <cell r="Z19" t="str">
            <v>N-80</v>
          </cell>
          <cell r="AA19" t="str">
            <v>11.6</v>
          </cell>
          <cell r="AB19" t="str">
            <v>BCN</v>
          </cell>
          <cell r="AC19" t="str">
            <v>--</v>
          </cell>
          <cell r="AD19">
            <v>13</v>
          </cell>
        </row>
        <row r="20">
          <cell r="A20">
            <v>1.1599999999999999</v>
          </cell>
          <cell r="B20">
            <v>16</v>
          </cell>
          <cell r="C20" t="str">
            <v>XVI</v>
          </cell>
          <cell r="D20" t="str">
            <v>DIRECCIONAL “J”, D-400 (2,000 METROS VERTICALES)TUBERIA DE EXPLOTACION LINER DE 4 ½”</v>
          </cell>
          <cell r="K20" t="str">
            <v>12 ¼</v>
          </cell>
          <cell r="L20">
            <v>9.625</v>
          </cell>
          <cell r="M20">
            <v>150</v>
          </cell>
          <cell r="N20" t="str">
            <v>J-55</v>
          </cell>
          <cell r="O20">
            <v>23</v>
          </cell>
          <cell r="P20" t="str">
            <v>BCN</v>
          </cell>
          <cell r="Q20" t="str">
            <v>8 ½</v>
          </cell>
          <cell r="R20">
            <v>7</v>
          </cell>
          <cell r="S20">
            <v>1030</v>
          </cell>
          <cell r="T20" t="str">
            <v>N-80</v>
          </cell>
          <cell r="U20">
            <v>23</v>
          </cell>
          <cell r="V20" t="str">
            <v>BCN</v>
          </cell>
          <cell r="W20">
            <v>6.125</v>
          </cell>
          <cell r="X20" t="str">
            <v>4 ½</v>
          </cell>
          <cell r="Y20">
            <v>2100</v>
          </cell>
          <cell r="Z20" t="str">
            <v>N-80</v>
          </cell>
          <cell r="AA20" t="str">
            <v>11.6</v>
          </cell>
          <cell r="AB20" t="str">
            <v>BCN</v>
          </cell>
          <cell r="AC20" t="str">
            <v>--</v>
          </cell>
          <cell r="AD20">
            <v>13</v>
          </cell>
        </row>
        <row r="21">
          <cell r="A21">
            <v>1.17</v>
          </cell>
          <cell r="B21">
            <v>17</v>
          </cell>
          <cell r="C21" t="str">
            <v>XVII</v>
          </cell>
          <cell r="D21" t="str">
            <v>DIRECCIONAL “J”, D-690(2,000 METROS VERTICALES)TUBERIA DE EXPLOTACION LINER DE 4 ½”</v>
          </cell>
          <cell r="K21" t="str">
            <v>12 ¼</v>
          </cell>
          <cell r="L21">
            <v>9.625</v>
          </cell>
          <cell r="M21">
            <v>150</v>
          </cell>
          <cell r="N21" t="str">
            <v>J-55</v>
          </cell>
          <cell r="O21">
            <v>23</v>
          </cell>
          <cell r="P21" t="str">
            <v>BCN</v>
          </cell>
          <cell r="Q21" t="str">
            <v>8 ½</v>
          </cell>
          <cell r="R21">
            <v>7</v>
          </cell>
          <cell r="S21">
            <v>1054</v>
          </cell>
          <cell r="T21" t="str">
            <v>N-80</v>
          </cell>
          <cell r="U21">
            <v>23</v>
          </cell>
          <cell r="V21" t="str">
            <v>BCN</v>
          </cell>
          <cell r="W21">
            <v>6.125</v>
          </cell>
          <cell r="X21" t="str">
            <v>4 ½</v>
          </cell>
          <cell r="Y21">
            <v>2130</v>
          </cell>
          <cell r="Z21" t="str">
            <v>N-80</v>
          </cell>
          <cell r="AA21" t="str">
            <v>11.6</v>
          </cell>
          <cell r="AB21" t="str">
            <v>BCN</v>
          </cell>
          <cell r="AC21" t="str">
            <v>--</v>
          </cell>
          <cell r="AD21">
            <v>13</v>
          </cell>
        </row>
        <row r="22">
          <cell r="A22">
            <v>1.18</v>
          </cell>
          <cell r="B22">
            <v>18</v>
          </cell>
          <cell r="C22" t="str">
            <v>XVIII</v>
          </cell>
          <cell r="D22" t="str">
            <v>DIRECCIONAL “J”, D-800(2,000 METROS VERTICALES)TUBERIA DE EXPLOTACION LINER DE 4 ½”</v>
          </cell>
          <cell r="K22" t="str">
            <v>12 ¼</v>
          </cell>
          <cell r="L22">
            <v>9.625</v>
          </cell>
          <cell r="M22">
            <v>150</v>
          </cell>
          <cell r="N22" t="str">
            <v>J-55</v>
          </cell>
          <cell r="O22">
            <v>23</v>
          </cell>
          <cell r="P22" t="str">
            <v>BCN</v>
          </cell>
          <cell r="Q22" t="str">
            <v>8 ½</v>
          </cell>
          <cell r="R22">
            <v>7</v>
          </cell>
          <cell r="S22">
            <v>1070</v>
          </cell>
          <cell r="T22" t="str">
            <v>N-80</v>
          </cell>
          <cell r="U22">
            <v>23</v>
          </cell>
          <cell r="V22" t="str">
            <v>BCN</v>
          </cell>
          <cell r="W22">
            <v>6.125</v>
          </cell>
          <cell r="X22" t="str">
            <v>4 ½</v>
          </cell>
          <cell r="Y22">
            <v>2173</v>
          </cell>
          <cell r="Z22" t="str">
            <v>N-80</v>
          </cell>
          <cell r="AA22" t="str">
            <v>11.6</v>
          </cell>
          <cell r="AB22" t="str">
            <v>BCN</v>
          </cell>
          <cell r="AC22" t="str">
            <v>--</v>
          </cell>
          <cell r="AD22">
            <v>13</v>
          </cell>
        </row>
        <row r="23">
          <cell r="A23">
            <v>1.19</v>
          </cell>
          <cell r="B23">
            <v>19</v>
          </cell>
          <cell r="C23" t="str">
            <v>XIX</v>
          </cell>
          <cell r="D23" t="str">
            <v>DIRECCIONAL “J”, D-1000(2,000 METROS VERTICALES)TUBERIA DE EXPLOTACION LINER DE 4 ½”</v>
          </cell>
          <cell r="K23" t="str">
            <v>12 ¼</v>
          </cell>
          <cell r="L23">
            <v>9.625</v>
          </cell>
          <cell r="M23">
            <v>150</v>
          </cell>
          <cell r="N23" t="str">
            <v>J-55</v>
          </cell>
          <cell r="O23">
            <v>23</v>
          </cell>
          <cell r="P23" t="str">
            <v>BCN</v>
          </cell>
          <cell r="Q23" t="str">
            <v>8 ½</v>
          </cell>
          <cell r="R23">
            <v>7</v>
          </cell>
          <cell r="S23">
            <v>1104</v>
          </cell>
          <cell r="T23" t="str">
            <v>N-80</v>
          </cell>
          <cell r="U23">
            <v>23</v>
          </cell>
          <cell r="V23" t="str">
            <v>BCN</v>
          </cell>
          <cell r="W23">
            <v>6.125</v>
          </cell>
          <cell r="X23" t="str">
            <v>4 ½</v>
          </cell>
          <cell r="Y23">
            <v>2266</v>
          </cell>
          <cell r="Z23" t="str">
            <v>N-80</v>
          </cell>
          <cell r="AA23" t="str">
            <v>11.6</v>
          </cell>
          <cell r="AB23" t="str">
            <v>BCN</v>
          </cell>
          <cell r="AC23" t="str">
            <v>--</v>
          </cell>
          <cell r="AD23">
            <v>13</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
      <sheetName val="ABR"/>
      <sheetName val="RESUMEN SF"/>
      <sheetName val="RESUMEN MOV"/>
    </sheetNames>
    <sheetDataSet>
      <sheetData sheetId="0" refreshError="1">
        <row r="6">
          <cell r="B6" t="str">
            <v>101-000-0000-000</v>
          </cell>
          <cell r="C6" t="str">
            <v xml:space="preserve">CAJA                                                             </v>
          </cell>
          <cell r="D6">
            <v>25000</v>
          </cell>
          <cell r="E6">
            <v>0</v>
          </cell>
          <cell r="F6">
            <v>0</v>
          </cell>
          <cell r="G6">
            <v>0</v>
          </cell>
          <cell r="H6">
            <v>25000</v>
          </cell>
        </row>
        <row r="7">
          <cell r="B7" t="str">
            <v>102-000-0000-000</v>
          </cell>
          <cell r="C7" t="str">
            <v xml:space="preserve">BANCOS                                                         </v>
          </cell>
          <cell r="D7">
            <v>1002345.66</v>
          </cell>
          <cell r="E7">
            <v>17872093.32</v>
          </cell>
          <cell r="F7">
            <v>18690582.350000001</v>
          </cell>
          <cell r="G7">
            <v>-818489.03000000119</v>
          </cell>
          <cell r="H7">
            <v>183856.62999999896</v>
          </cell>
        </row>
        <row r="8">
          <cell r="B8" t="str">
            <v>103-000-0000-000</v>
          </cell>
          <cell r="C8" t="str">
            <v xml:space="preserve">VALORES REALIZ.CORTO PLAZO                                           </v>
          </cell>
          <cell r="D8">
            <v>0</v>
          </cell>
          <cell r="E8">
            <v>0</v>
          </cell>
          <cell r="F8">
            <v>0</v>
          </cell>
          <cell r="G8">
            <v>0</v>
          </cell>
          <cell r="H8">
            <v>0</v>
          </cell>
        </row>
        <row r="9">
          <cell r="B9" t="str">
            <v>106-000-0000-000</v>
          </cell>
          <cell r="C9" t="str">
            <v xml:space="preserve">CLIENTES                                                             </v>
          </cell>
          <cell r="D9">
            <v>0</v>
          </cell>
          <cell r="E9">
            <v>48612.02</v>
          </cell>
          <cell r="F9">
            <v>48612.02</v>
          </cell>
          <cell r="G9">
            <v>0</v>
          </cell>
          <cell r="H9">
            <v>0</v>
          </cell>
        </row>
        <row r="10">
          <cell r="B10" t="str">
            <v>107-000-0000-000</v>
          </cell>
          <cell r="C10" t="str">
            <v xml:space="preserve">OTRAS CTAS.COBRAR                                              </v>
          </cell>
          <cell r="D10">
            <v>1663500</v>
          </cell>
          <cell r="E10">
            <v>0</v>
          </cell>
          <cell r="F10">
            <v>0</v>
          </cell>
          <cell r="G10">
            <v>0</v>
          </cell>
          <cell r="H10">
            <v>1663500</v>
          </cell>
        </row>
        <row r="11">
          <cell r="B11" t="str">
            <v>108-000-0000-000</v>
          </cell>
          <cell r="C11" t="str">
            <v xml:space="preserve">CLIENTES                                                       </v>
          </cell>
          <cell r="D11">
            <v>7199042.4299999997</v>
          </cell>
          <cell r="E11">
            <v>1869689.88</v>
          </cell>
          <cell r="F11">
            <v>1347427.28</v>
          </cell>
          <cell r="G11">
            <v>522262.59999999986</v>
          </cell>
          <cell r="H11">
            <v>7721305.0299999984</v>
          </cell>
        </row>
        <row r="12">
          <cell r="B12" t="str">
            <v>109-000-0000-000</v>
          </cell>
          <cell r="C12" t="str">
            <v xml:space="preserve">GASTOS POR CTA.CLIENTES                                              </v>
          </cell>
          <cell r="D12">
            <v>0</v>
          </cell>
          <cell r="E12">
            <v>0</v>
          </cell>
          <cell r="F12">
            <v>0</v>
          </cell>
          <cell r="G12">
            <v>0</v>
          </cell>
          <cell r="H12">
            <v>0</v>
          </cell>
        </row>
        <row r="13">
          <cell r="B13" t="str">
            <v>110-000-0000-000</v>
          </cell>
          <cell r="C13" t="str">
            <v xml:space="preserve">DOCTOS. POR COBRAR  BNTE                                        </v>
          </cell>
          <cell r="D13">
            <v>112532.7</v>
          </cell>
          <cell r="E13">
            <v>776243.46</v>
          </cell>
          <cell r="F13">
            <v>112532.68</v>
          </cell>
          <cell r="G13">
            <v>663710.78</v>
          </cell>
          <cell r="H13">
            <v>776243.48</v>
          </cell>
        </row>
        <row r="14">
          <cell r="B14" t="str">
            <v>111-000-0000-000</v>
          </cell>
          <cell r="C14" t="str">
            <v xml:space="preserve">ESTIM.CTAS.INCOBRABLES                                               </v>
          </cell>
          <cell r="D14">
            <v>0</v>
          </cell>
          <cell r="E14">
            <v>0</v>
          </cell>
          <cell r="F14">
            <v>0</v>
          </cell>
          <cell r="G14">
            <v>0</v>
          </cell>
          <cell r="H14">
            <v>0</v>
          </cell>
        </row>
        <row r="15">
          <cell r="B15" t="str">
            <v>112-000-0000-000</v>
          </cell>
          <cell r="C15" t="str">
            <v xml:space="preserve">DEUDORES DIVERSOS                                              </v>
          </cell>
          <cell r="D15">
            <v>1750955.32</v>
          </cell>
          <cell r="E15">
            <v>1974092.75</v>
          </cell>
          <cell r="F15">
            <v>1818177.48</v>
          </cell>
          <cell r="G15">
            <v>155915.27000000002</v>
          </cell>
          <cell r="H15">
            <v>1906870.5900000003</v>
          </cell>
        </row>
        <row r="16">
          <cell r="B16" t="str">
            <v>113-000-0000-000</v>
          </cell>
          <cell r="C16" t="str">
            <v xml:space="preserve">FUNCIONARIOS Y EMPLEADOS                                         </v>
          </cell>
          <cell r="D16">
            <v>10400.31</v>
          </cell>
          <cell r="E16">
            <v>4469.54</v>
          </cell>
          <cell r="F16">
            <v>7669.8</v>
          </cell>
          <cell r="G16">
            <v>-3200.26</v>
          </cell>
          <cell r="H16">
            <v>7200.0499999999984</v>
          </cell>
        </row>
        <row r="17">
          <cell r="B17" t="str">
            <v>115-000-0000-000</v>
          </cell>
          <cell r="C17" t="str">
            <v xml:space="preserve">IMPTOS PAG. X ANTICIPADO                                         </v>
          </cell>
          <cell r="D17">
            <v>19530.72</v>
          </cell>
          <cell r="E17">
            <v>12622.59</v>
          </cell>
          <cell r="F17">
            <v>10163</v>
          </cell>
          <cell r="G17">
            <v>2459.59</v>
          </cell>
          <cell r="H17">
            <v>21990.31</v>
          </cell>
        </row>
        <row r="18">
          <cell r="B18" t="str">
            <v>116-000-0000-000</v>
          </cell>
          <cell r="C18" t="str">
            <v xml:space="preserve">IVA ACREDITABLE                                                 </v>
          </cell>
          <cell r="D18">
            <v>682816.71</v>
          </cell>
          <cell r="E18">
            <v>848052.58</v>
          </cell>
          <cell r="F18">
            <v>154026.85999999999</v>
          </cell>
          <cell r="G18">
            <v>694025.72</v>
          </cell>
          <cell r="H18">
            <v>1376842.4300000002</v>
          </cell>
        </row>
        <row r="19">
          <cell r="B19" t="str">
            <v>117-000-0000-000</v>
          </cell>
          <cell r="C19" t="str">
            <v xml:space="preserve">IVA A FAVOR EJERCICIO ANTERIO                                        </v>
          </cell>
          <cell r="D19">
            <v>0</v>
          </cell>
          <cell r="E19">
            <v>0</v>
          </cell>
          <cell r="F19">
            <v>0</v>
          </cell>
          <cell r="G19">
            <v>0</v>
          </cell>
          <cell r="H19">
            <v>0</v>
          </cell>
        </row>
        <row r="20">
          <cell r="B20" t="str">
            <v>118-000-0000-000</v>
          </cell>
          <cell r="C20" t="str">
            <v xml:space="preserve">IVA ACREDITABLE                                                </v>
          </cell>
          <cell r="D20">
            <v>9458492.5199999996</v>
          </cell>
          <cell r="E20">
            <v>587695.05000000005</v>
          </cell>
          <cell r="F20">
            <v>775409.95</v>
          </cell>
          <cell r="G20">
            <v>-187714.89999999991</v>
          </cell>
          <cell r="H20">
            <v>9270777.620000001</v>
          </cell>
        </row>
        <row r="21">
          <cell r="B21" t="str">
            <v>119-000-0000-000</v>
          </cell>
          <cell r="C21" t="str">
            <v xml:space="preserve">COMPRAS                                                              </v>
          </cell>
          <cell r="D21">
            <v>0</v>
          </cell>
          <cell r="E21">
            <v>0</v>
          </cell>
          <cell r="F21">
            <v>0</v>
          </cell>
          <cell r="G21">
            <v>0</v>
          </cell>
          <cell r="H21">
            <v>0</v>
          </cell>
        </row>
        <row r="22">
          <cell r="B22" t="str">
            <v>120-000-0000-000</v>
          </cell>
          <cell r="C22" t="str">
            <v xml:space="preserve">ANTICIPO A PROVEEDORES                                               </v>
          </cell>
          <cell r="D22">
            <v>0</v>
          </cell>
          <cell r="E22">
            <v>0</v>
          </cell>
          <cell r="F22">
            <v>0</v>
          </cell>
          <cell r="G22">
            <v>0</v>
          </cell>
          <cell r="H22">
            <v>0</v>
          </cell>
        </row>
        <row r="23">
          <cell r="B23" t="str">
            <v>121-000-0000-000</v>
          </cell>
          <cell r="C23" t="str">
            <v xml:space="preserve">INVENTARIO PRODUCTO TERMINADO                                        </v>
          </cell>
          <cell r="D23">
            <v>0</v>
          </cell>
          <cell r="E23">
            <v>0</v>
          </cell>
          <cell r="F23">
            <v>0</v>
          </cell>
          <cell r="G23">
            <v>0</v>
          </cell>
          <cell r="H23">
            <v>0</v>
          </cell>
        </row>
        <row r="24">
          <cell r="B24" t="str">
            <v>122-000-0000-000</v>
          </cell>
          <cell r="C24" t="str">
            <v xml:space="preserve">INVENTARIO MATERIA PRIMA                                             </v>
          </cell>
          <cell r="D24">
            <v>0</v>
          </cell>
          <cell r="E24">
            <v>0</v>
          </cell>
          <cell r="F24">
            <v>0</v>
          </cell>
          <cell r="G24">
            <v>0</v>
          </cell>
          <cell r="H24">
            <v>0</v>
          </cell>
        </row>
        <row r="25">
          <cell r="B25" t="str">
            <v>123-000-0000-000</v>
          </cell>
          <cell r="C25" t="str">
            <v xml:space="preserve">INVENTARIO PRODUC.PROCESO                                            </v>
          </cell>
          <cell r="D25">
            <v>0</v>
          </cell>
          <cell r="E25">
            <v>0</v>
          </cell>
          <cell r="F25">
            <v>0</v>
          </cell>
          <cell r="G25">
            <v>0</v>
          </cell>
          <cell r="H25">
            <v>0</v>
          </cell>
        </row>
        <row r="26">
          <cell r="B26" t="str">
            <v>124-000-0000-000</v>
          </cell>
          <cell r="C26" t="str">
            <v xml:space="preserve">INVENTARIO REFACC.MATERIALES                                         </v>
          </cell>
          <cell r="D26">
            <v>0</v>
          </cell>
          <cell r="E26">
            <v>0</v>
          </cell>
          <cell r="F26">
            <v>0</v>
          </cell>
          <cell r="G26">
            <v>0</v>
          </cell>
          <cell r="H26">
            <v>0</v>
          </cell>
        </row>
        <row r="27">
          <cell r="B27" t="str">
            <v>125-000-0000-000</v>
          </cell>
          <cell r="C27" t="str">
            <v xml:space="preserve">OTROS INVENTARIOS                                                    </v>
          </cell>
          <cell r="D27">
            <v>0</v>
          </cell>
          <cell r="E27">
            <v>0</v>
          </cell>
          <cell r="F27">
            <v>0</v>
          </cell>
          <cell r="G27">
            <v>0</v>
          </cell>
          <cell r="H27">
            <v>0</v>
          </cell>
        </row>
        <row r="28">
          <cell r="B28" t="str">
            <v>126-000-0000-000</v>
          </cell>
          <cell r="C28" t="str">
            <v xml:space="preserve">INVENTARIOS OBSOLETOS                                                </v>
          </cell>
          <cell r="D28">
            <v>0</v>
          </cell>
          <cell r="E28">
            <v>0</v>
          </cell>
          <cell r="F28">
            <v>0</v>
          </cell>
          <cell r="G28">
            <v>0</v>
          </cell>
          <cell r="H28">
            <v>0</v>
          </cell>
        </row>
        <row r="29">
          <cell r="B29" t="str">
            <v>127-000-0000-000</v>
          </cell>
          <cell r="C29" t="str">
            <v xml:space="preserve">REVALUACION INVENT.PROD.TERM.                                        </v>
          </cell>
          <cell r="D29">
            <v>0</v>
          </cell>
          <cell r="E29">
            <v>0</v>
          </cell>
          <cell r="F29">
            <v>0</v>
          </cell>
          <cell r="G29">
            <v>0</v>
          </cell>
          <cell r="H29">
            <v>0</v>
          </cell>
        </row>
        <row r="30">
          <cell r="B30" t="str">
            <v>128-000-0000-000</v>
          </cell>
          <cell r="C30" t="str">
            <v xml:space="preserve">REVALUACION OTROS INVENTARIOS                                        </v>
          </cell>
          <cell r="D30">
            <v>0</v>
          </cell>
          <cell r="E30">
            <v>0</v>
          </cell>
          <cell r="F30">
            <v>0</v>
          </cell>
          <cell r="G30">
            <v>0</v>
          </cell>
          <cell r="H30">
            <v>0</v>
          </cell>
        </row>
        <row r="31">
          <cell r="B31" t="str">
            <v>129-000-0000-000</v>
          </cell>
          <cell r="C31" t="str">
            <v xml:space="preserve">MERCANCIAS EN TRANSITO                                               </v>
          </cell>
          <cell r="D31">
            <v>0</v>
          </cell>
          <cell r="E31">
            <v>0</v>
          </cell>
          <cell r="F31">
            <v>0</v>
          </cell>
          <cell r="G31">
            <v>0</v>
          </cell>
          <cell r="H31">
            <v>0</v>
          </cell>
        </row>
        <row r="32">
          <cell r="B32" t="str">
            <v>131-000-0000-000</v>
          </cell>
          <cell r="C32" t="str">
            <v xml:space="preserve">INVERSIONES EN FILIALES                                              </v>
          </cell>
          <cell r="D32">
            <v>0</v>
          </cell>
          <cell r="E32">
            <v>0</v>
          </cell>
          <cell r="F32">
            <v>0</v>
          </cell>
          <cell r="G32">
            <v>0</v>
          </cell>
          <cell r="H32">
            <v>0</v>
          </cell>
        </row>
        <row r="33">
          <cell r="B33" t="str">
            <v>132-000-0000-000</v>
          </cell>
          <cell r="C33" t="str">
            <v xml:space="preserve">OTRAS CTAS.POR COBRAR L.P.FIL                                        </v>
          </cell>
          <cell r="D33">
            <v>0</v>
          </cell>
          <cell r="E33">
            <v>0</v>
          </cell>
          <cell r="F33">
            <v>0</v>
          </cell>
          <cell r="G33">
            <v>0</v>
          </cell>
          <cell r="H33">
            <v>0</v>
          </cell>
        </row>
        <row r="34">
          <cell r="B34" t="str">
            <v>133-000-0000-000</v>
          </cell>
          <cell r="C34" t="str">
            <v xml:space="preserve">OTRAS CTAS.POR COBRAR L.P.OTR                                        </v>
          </cell>
          <cell r="D34">
            <v>0</v>
          </cell>
          <cell r="E34">
            <v>0</v>
          </cell>
          <cell r="F34">
            <v>0</v>
          </cell>
          <cell r="G34">
            <v>0</v>
          </cell>
          <cell r="H34">
            <v>0</v>
          </cell>
        </row>
        <row r="35">
          <cell r="B35" t="str">
            <v>141-000-0000-000</v>
          </cell>
          <cell r="C35" t="str">
            <v xml:space="preserve">EQUIPO DE RADIOCOMUNICACIONES                                   </v>
          </cell>
          <cell r="D35">
            <v>205311.99</v>
          </cell>
          <cell r="E35">
            <v>15388.21</v>
          </cell>
          <cell r="F35">
            <v>1578.74</v>
          </cell>
          <cell r="G35">
            <v>13809.47</v>
          </cell>
          <cell r="H35">
            <v>219121.46</v>
          </cell>
        </row>
        <row r="36">
          <cell r="B36" t="str">
            <v>142-000-0000-000</v>
          </cell>
          <cell r="C36" t="str">
            <v xml:space="preserve">CASETAS                                                         </v>
          </cell>
          <cell r="D36">
            <v>165108.67000000001</v>
          </cell>
          <cell r="E36">
            <v>0</v>
          </cell>
          <cell r="F36">
            <v>760.87</v>
          </cell>
          <cell r="G36">
            <v>-760.87</v>
          </cell>
          <cell r="H36">
            <v>164347.80000000002</v>
          </cell>
        </row>
        <row r="37">
          <cell r="B37" t="str">
            <v>143-000-0000-000</v>
          </cell>
          <cell r="C37" t="str">
            <v xml:space="preserve">COMPRESORES                                                   </v>
          </cell>
          <cell r="D37">
            <v>73111359.209999993</v>
          </cell>
          <cell r="E37">
            <v>0</v>
          </cell>
          <cell r="F37">
            <v>477323.09</v>
          </cell>
          <cell r="G37">
            <v>-477323.09</v>
          </cell>
          <cell r="H37">
            <v>72634036.11999999</v>
          </cell>
        </row>
        <row r="38">
          <cell r="B38" t="str">
            <v>144-000-0000-000</v>
          </cell>
          <cell r="C38" t="str">
            <v xml:space="preserve">PLANTAS TMTO AGUAS RESIDUALES                                    </v>
          </cell>
          <cell r="D38">
            <v>33684.92</v>
          </cell>
          <cell r="E38">
            <v>0</v>
          </cell>
          <cell r="F38">
            <v>229.29</v>
          </cell>
          <cell r="G38">
            <v>-229.29</v>
          </cell>
          <cell r="H38">
            <v>33455.629999999997</v>
          </cell>
        </row>
        <row r="39">
          <cell r="B39" t="str">
            <v>145-000-0000-000</v>
          </cell>
          <cell r="C39" t="str">
            <v xml:space="preserve">MAQUINARIA Y EQUIPO 25%                                         </v>
          </cell>
          <cell r="D39">
            <v>189639.65</v>
          </cell>
          <cell r="E39">
            <v>95075.7</v>
          </cell>
          <cell r="F39">
            <v>1215.74</v>
          </cell>
          <cell r="G39">
            <v>93859.959999999992</v>
          </cell>
          <cell r="H39">
            <v>283499.61</v>
          </cell>
        </row>
        <row r="40">
          <cell r="B40" t="str">
            <v>146-000-0000-000</v>
          </cell>
          <cell r="C40" t="str">
            <v xml:space="preserve">MEDIDORES DE GAS                                                </v>
          </cell>
          <cell r="D40">
            <v>358391.99</v>
          </cell>
          <cell r="E40">
            <v>0</v>
          </cell>
          <cell r="F40">
            <v>2302.34</v>
          </cell>
          <cell r="G40">
            <v>-2302.34</v>
          </cell>
          <cell r="H40">
            <v>356089.64999999997</v>
          </cell>
        </row>
        <row r="41">
          <cell r="B41" t="str">
            <v>147-000-0000-000</v>
          </cell>
          <cell r="C41" t="str">
            <v xml:space="preserve">MOBILIARIO Y EQ. OFICINA                                        </v>
          </cell>
          <cell r="D41">
            <v>115205.54</v>
          </cell>
          <cell r="E41">
            <v>0</v>
          </cell>
          <cell r="F41">
            <v>1076.8800000000001</v>
          </cell>
          <cell r="G41">
            <v>-1076.8800000000001</v>
          </cell>
          <cell r="H41">
            <v>114128.65999999999</v>
          </cell>
        </row>
        <row r="42">
          <cell r="B42" t="str">
            <v>148-000-0000-000</v>
          </cell>
          <cell r="C42" t="str">
            <v xml:space="preserve">EQUIPO DE COMPUTO                                                </v>
          </cell>
          <cell r="D42">
            <v>83326.19</v>
          </cell>
          <cell r="E42">
            <v>0</v>
          </cell>
          <cell r="F42">
            <v>4203.66</v>
          </cell>
          <cell r="G42">
            <v>-4203.66</v>
          </cell>
          <cell r="H42">
            <v>79122.53</v>
          </cell>
        </row>
        <row r="43">
          <cell r="B43" t="str">
            <v>149-000-0000-000</v>
          </cell>
          <cell r="C43" t="str">
            <v xml:space="preserve">PLANTA DIESEL ELECTRICA                                         </v>
          </cell>
          <cell r="D43">
            <v>164991.01999999999</v>
          </cell>
          <cell r="E43">
            <v>0</v>
          </cell>
          <cell r="F43">
            <v>1130.1099999999999</v>
          </cell>
          <cell r="G43">
            <v>-1130.1099999999999</v>
          </cell>
          <cell r="H43">
            <v>163860.91</v>
          </cell>
        </row>
        <row r="44">
          <cell r="B44" t="str">
            <v>150-000-0000-000</v>
          </cell>
          <cell r="C44" t="str">
            <v xml:space="preserve">BOMBAS HIDRAULICAS                                                   </v>
          </cell>
          <cell r="D44">
            <v>0</v>
          </cell>
          <cell r="E44">
            <v>0</v>
          </cell>
          <cell r="F44">
            <v>0</v>
          </cell>
          <cell r="G44">
            <v>0</v>
          </cell>
          <cell r="H44">
            <v>0</v>
          </cell>
        </row>
        <row r="45">
          <cell r="B45" t="str">
            <v>151-000-0000-000</v>
          </cell>
          <cell r="C45" t="str">
            <v xml:space="preserve">HIDROLAVADORA                                                    </v>
          </cell>
          <cell r="D45">
            <v>36353.629999999997</v>
          </cell>
          <cell r="E45">
            <v>0</v>
          </cell>
          <cell r="F45">
            <v>242.59</v>
          </cell>
          <cell r="G45">
            <v>-242.59</v>
          </cell>
          <cell r="H45">
            <v>36111.040000000001</v>
          </cell>
        </row>
        <row r="46">
          <cell r="B46" t="str">
            <v>155-000-0000-000</v>
          </cell>
          <cell r="C46" t="str">
            <v xml:space="preserve">EQUIPO PERIFERICO                                                    </v>
          </cell>
          <cell r="D46">
            <v>0</v>
          </cell>
          <cell r="E46">
            <v>0</v>
          </cell>
          <cell r="F46">
            <v>0</v>
          </cell>
          <cell r="G46">
            <v>0</v>
          </cell>
          <cell r="H46">
            <v>0</v>
          </cell>
        </row>
        <row r="47">
          <cell r="B47" t="str">
            <v>161-000-0000-000</v>
          </cell>
          <cell r="C47" t="str">
            <v xml:space="preserve">GASTOS PREOPERATORIOS                                            </v>
          </cell>
          <cell r="D47">
            <v>29991.56</v>
          </cell>
          <cell r="E47">
            <v>0</v>
          </cell>
          <cell r="F47">
            <v>0</v>
          </cell>
          <cell r="G47">
            <v>0</v>
          </cell>
          <cell r="H47">
            <v>29991.56</v>
          </cell>
        </row>
        <row r="48">
          <cell r="B48" t="str">
            <v>162-000-0000-000</v>
          </cell>
          <cell r="C48" t="str">
            <v xml:space="preserve">GASTOS DE ORGANIZACION                                               </v>
          </cell>
          <cell r="D48">
            <v>0</v>
          </cell>
          <cell r="E48">
            <v>0</v>
          </cell>
          <cell r="F48">
            <v>0</v>
          </cell>
          <cell r="G48">
            <v>0</v>
          </cell>
          <cell r="H48">
            <v>0</v>
          </cell>
        </row>
        <row r="49">
          <cell r="B49" t="str">
            <v>163-000-0000-000</v>
          </cell>
          <cell r="C49" t="str">
            <v xml:space="preserve">GASTOS DE INSTALACION                                         </v>
          </cell>
          <cell r="D49">
            <v>11142020.060000001</v>
          </cell>
          <cell r="E49">
            <v>575124.64</v>
          </cell>
          <cell r="F49">
            <v>53658.55</v>
          </cell>
          <cell r="G49">
            <v>521466.09</v>
          </cell>
          <cell r="H49">
            <v>11663486.15</v>
          </cell>
        </row>
        <row r="50">
          <cell r="B50" t="str">
            <v>164-000-0000-000</v>
          </cell>
          <cell r="C50" t="str">
            <v xml:space="preserve">GASTOS DE ANTICIPADOS                                          </v>
          </cell>
          <cell r="D50">
            <v>1644026.93</v>
          </cell>
          <cell r="E50">
            <v>0</v>
          </cell>
          <cell r="F50">
            <v>96196.14</v>
          </cell>
          <cell r="G50">
            <v>-96196.14</v>
          </cell>
          <cell r="H50">
            <v>1547830.79</v>
          </cell>
        </row>
        <row r="51">
          <cell r="B51" t="str">
            <v>165-000-0000-000</v>
          </cell>
          <cell r="C51" t="str">
            <v xml:space="preserve">DEPOSITOS EN GARANTIA                                           </v>
          </cell>
          <cell r="D51">
            <v>124200</v>
          </cell>
          <cell r="E51">
            <v>0</v>
          </cell>
          <cell r="F51">
            <v>0</v>
          </cell>
          <cell r="G51">
            <v>0</v>
          </cell>
          <cell r="H51">
            <v>124200</v>
          </cell>
        </row>
        <row r="52">
          <cell r="B52" t="str">
            <v>201-000-0000-000</v>
          </cell>
          <cell r="C52" t="str">
            <v xml:space="preserve">CONTRIBUC.Y PTU POR PAGAR                      </v>
          </cell>
          <cell r="D52">
            <v>-266729.32</v>
          </cell>
          <cell r="E52">
            <v>287983.02</v>
          </cell>
          <cell r="F52">
            <v>136177</v>
          </cell>
          <cell r="G52">
            <v>151806.02000000002</v>
          </cell>
          <cell r="H52">
            <v>-114923.29999999999</v>
          </cell>
        </row>
        <row r="53">
          <cell r="B53" t="str">
            <v>202-000-0000-000</v>
          </cell>
          <cell r="C53" t="str">
            <v xml:space="preserve">IVA POR PAGAR DEL EJERCICIO                    </v>
          </cell>
          <cell r="D53">
            <v>-936533.47</v>
          </cell>
          <cell r="E53">
            <v>313096.90000000002</v>
          </cell>
          <cell r="F53">
            <v>404240.12</v>
          </cell>
          <cell r="G53">
            <v>-91143.219999999972</v>
          </cell>
          <cell r="H53">
            <v>-1027676.69</v>
          </cell>
        </row>
        <row r="54">
          <cell r="B54" t="str">
            <v>203-000-0000-000</v>
          </cell>
          <cell r="C54" t="str">
            <v xml:space="preserve">IVA POR PAGAR EJERCICIO ANT.                   </v>
          </cell>
          <cell r="D54">
            <v>0</v>
          </cell>
          <cell r="E54">
            <v>0</v>
          </cell>
          <cell r="F54">
            <v>0</v>
          </cell>
          <cell r="G54">
            <v>0</v>
          </cell>
          <cell r="H54">
            <v>0</v>
          </cell>
        </row>
        <row r="55">
          <cell r="B55" t="str">
            <v>204-000-0000-000</v>
          </cell>
          <cell r="C55" t="str">
            <v xml:space="preserve">IVA PAGADO EN DECLARACIONES                    </v>
          </cell>
          <cell r="D55">
            <v>0</v>
          </cell>
          <cell r="E55">
            <v>0</v>
          </cell>
          <cell r="F55">
            <v>0</v>
          </cell>
          <cell r="G55">
            <v>0</v>
          </cell>
          <cell r="H55">
            <v>0</v>
          </cell>
        </row>
        <row r="56">
          <cell r="B56" t="str">
            <v>210-000-0000-000</v>
          </cell>
          <cell r="C56" t="str">
            <v xml:space="preserve">PROVEEDORES FILIALES                           </v>
          </cell>
          <cell r="D56">
            <v>-37500571.219999999</v>
          </cell>
          <cell r="E56">
            <v>1914213.55</v>
          </cell>
          <cell r="F56">
            <v>0</v>
          </cell>
          <cell r="G56">
            <v>1914213.55</v>
          </cell>
          <cell r="H56">
            <v>-35586357.670000002</v>
          </cell>
        </row>
        <row r="57">
          <cell r="B57" t="str">
            <v>211-000-0000-000</v>
          </cell>
          <cell r="C57" t="str">
            <v xml:space="preserve">CTAS.POR PAGAR FILIALES C.P.                   </v>
          </cell>
          <cell r="D57">
            <v>0</v>
          </cell>
          <cell r="E57">
            <v>0</v>
          </cell>
          <cell r="F57">
            <v>0</v>
          </cell>
          <cell r="G57">
            <v>0</v>
          </cell>
          <cell r="H57">
            <v>0</v>
          </cell>
        </row>
        <row r="58">
          <cell r="B58" t="str">
            <v>220-000-0000-000</v>
          </cell>
          <cell r="C58" t="str">
            <v xml:space="preserve">PROVEED.CTA.ABIERTA Y DOCTOS.                  </v>
          </cell>
          <cell r="D58">
            <v>-31210689.52</v>
          </cell>
          <cell r="E58">
            <v>6026028.4800000004</v>
          </cell>
          <cell r="F58">
            <v>4874681.51</v>
          </cell>
          <cell r="G58">
            <v>1151346.9700000007</v>
          </cell>
          <cell r="H58">
            <v>-30059342.549999997</v>
          </cell>
        </row>
        <row r="59">
          <cell r="B59" t="str">
            <v>221-000-0000-000</v>
          </cell>
          <cell r="C59" t="str">
            <v xml:space="preserve">ANTICIPOS RECIBIDOS CLIENTES                   </v>
          </cell>
          <cell r="D59">
            <v>0</v>
          </cell>
          <cell r="E59">
            <v>0</v>
          </cell>
          <cell r="F59">
            <v>0</v>
          </cell>
          <cell r="G59">
            <v>0</v>
          </cell>
          <cell r="H59">
            <v>0</v>
          </cell>
        </row>
        <row r="60">
          <cell r="B60" t="str">
            <v>222-000-0000-000</v>
          </cell>
          <cell r="C60" t="str">
            <v xml:space="preserve">ACREED.FUNCION.SOCIOS Y P.F.                   </v>
          </cell>
          <cell r="D60">
            <v>-4343060.07</v>
          </cell>
          <cell r="E60">
            <v>116950.57</v>
          </cell>
          <cell r="F60">
            <v>39396.160000000003</v>
          </cell>
          <cell r="G60">
            <v>77554.41</v>
          </cell>
          <cell r="H60">
            <v>-4265505.66</v>
          </cell>
        </row>
        <row r="61">
          <cell r="B61" t="str">
            <v>223-000-0000-000</v>
          </cell>
          <cell r="C61" t="str">
            <v xml:space="preserve">ACREEDORES DIVERSOS                            </v>
          </cell>
          <cell r="D61">
            <v>-7885715.7699999996</v>
          </cell>
          <cell r="E61">
            <v>501376.64</v>
          </cell>
          <cell r="F61">
            <v>482467.7</v>
          </cell>
          <cell r="G61">
            <v>18908.940000000002</v>
          </cell>
          <cell r="H61">
            <v>-7866806.8300000001</v>
          </cell>
        </row>
        <row r="62">
          <cell r="B62" t="str">
            <v>230-000-0000-000</v>
          </cell>
          <cell r="C62" t="str">
            <v xml:space="preserve">DOCTOS.POR PAGAR BNTE                          </v>
          </cell>
          <cell r="D62">
            <v>-1125326.8</v>
          </cell>
          <cell r="E62">
            <v>1125326.78</v>
          </cell>
          <cell r="F62">
            <v>7762434.6299999999</v>
          </cell>
          <cell r="G62">
            <v>-6637107.8499999996</v>
          </cell>
          <cell r="H62">
            <v>-7762434.6500000004</v>
          </cell>
        </row>
        <row r="63">
          <cell r="B63" t="str">
            <v>231-000-0000-000</v>
          </cell>
          <cell r="C63" t="str">
            <v xml:space="preserve">DOCTOS.POR PAGAR BANCOS M.E                    </v>
          </cell>
          <cell r="D63">
            <v>0</v>
          </cell>
          <cell r="E63">
            <v>0</v>
          </cell>
          <cell r="F63">
            <v>0</v>
          </cell>
          <cell r="G63">
            <v>0</v>
          </cell>
          <cell r="H63">
            <v>0</v>
          </cell>
        </row>
        <row r="64">
          <cell r="B64" t="str">
            <v>239-000-0000-000</v>
          </cell>
          <cell r="C64" t="str">
            <v xml:space="preserve">PROVIS.P/GASTOS ACUM.X PAGAR                   </v>
          </cell>
          <cell r="D64">
            <v>0</v>
          </cell>
          <cell r="E64">
            <v>0</v>
          </cell>
          <cell r="F64">
            <v>0</v>
          </cell>
          <cell r="G64">
            <v>0</v>
          </cell>
          <cell r="H64">
            <v>0</v>
          </cell>
        </row>
        <row r="65">
          <cell r="B65" t="str">
            <v>240-000-0000-000</v>
          </cell>
          <cell r="C65" t="str">
            <v xml:space="preserve">DIVIDENDOS POR PAGAR                           </v>
          </cell>
          <cell r="D65">
            <v>0</v>
          </cell>
          <cell r="E65">
            <v>0</v>
          </cell>
          <cell r="F65">
            <v>0</v>
          </cell>
          <cell r="G65">
            <v>0</v>
          </cell>
          <cell r="H65">
            <v>0</v>
          </cell>
        </row>
        <row r="66">
          <cell r="B66" t="str">
            <v>260-000-0000-000</v>
          </cell>
          <cell r="C66" t="str">
            <v xml:space="preserve">PASIV0 LARGO PLA.BANCOS M.N.                   </v>
          </cell>
          <cell r="D66">
            <v>0</v>
          </cell>
          <cell r="E66">
            <v>0</v>
          </cell>
          <cell r="F66">
            <v>0</v>
          </cell>
          <cell r="G66">
            <v>0</v>
          </cell>
          <cell r="H66">
            <v>0</v>
          </cell>
        </row>
        <row r="67">
          <cell r="B67" t="str">
            <v>261-000-0000-000</v>
          </cell>
          <cell r="C67" t="str">
            <v xml:space="preserve">PASIV0 LARGO PLA.BANCOS M.E                    </v>
          </cell>
          <cell r="D67">
            <v>0</v>
          </cell>
          <cell r="E67">
            <v>0</v>
          </cell>
          <cell r="F67">
            <v>0</v>
          </cell>
          <cell r="G67">
            <v>0</v>
          </cell>
          <cell r="H67">
            <v>0</v>
          </cell>
        </row>
        <row r="68">
          <cell r="B68" t="str">
            <v>270-000-0000-000</v>
          </cell>
          <cell r="C68" t="str">
            <v xml:space="preserve">PASIV0 LARGO PLAZO FILIALES                    </v>
          </cell>
          <cell r="D68">
            <v>0</v>
          </cell>
          <cell r="E68">
            <v>0</v>
          </cell>
          <cell r="F68">
            <v>0</v>
          </cell>
          <cell r="G68">
            <v>0</v>
          </cell>
          <cell r="H68">
            <v>0</v>
          </cell>
        </row>
        <row r="69">
          <cell r="B69" t="str">
            <v>271-000-0000-000</v>
          </cell>
          <cell r="C69" t="str">
            <v xml:space="preserve">PASIV0 LARGO PLAZO OTROS                       </v>
          </cell>
          <cell r="D69">
            <v>0</v>
          </cell>
          <cell r="E69">
            <v>0</v>
          </cell>
          <cell r="F69">
            <v>0</v>
          </cell>
          <cell r="G69">
            <v>0</v>
          </cell>
          <cell r="H69">
            <v>0</v>
          </cell>
        </row>
        <row r="70">
          <cell r="B70" t="str">
            <v>280-000-0000-000</v>
          </cell>
          <cell r="C70" t="str">
            <v xml:space="preserve">RESERVAS P/INDEMNI.PRIMAS ANT                  </v>
          </cell>
          <cell r="D70">
            <v>0</v>
          </cell>
          <cell r="E70">
            <v>0</v>
          </cell>
          <cell r="F70">
            <v>0</v>
          </cell>
          <cell r="G70">
            <v>0</v>
          </cell>
          <cell r="H70">
            <v>0</v>
          </cell>
        </row>
        <row r="71">
          <cell r="B71" t="str">
            <v>301-000-0000-000</v>
          </cell>
          <cell r="C71" t="str">
            <v xml:space="preserve">CAPITAL SOCIAL FIJO                            </v>
          </cell>
          <cell r="D71">
            <v>-50000</v>
          </cell>
          <cell r="E71">
            <v>0</v>
          </cell>
          <cell r="F71">
            <v>0</v>
          </cell>
          <cell r="G71">
            <v>0</v>
          </cell>
          <cell r="H71">
            <v>-50000</v>
          </cell>
        </row>
        <row r="72">
          <cell r="B72" t="str">
            <v>302-000-0000-000</v>
          </cell>
          <cell r="C72" t="str">
            <v xml:space="preserve">CAPITAL SOCIAL VARIABLE                        </v>
          </cell>
          <cell r="D72">
            <v>-3950000</v>
          </cell>
          <cell r="E72">
            <v>0</v>
          </cell>
          <cell r="F72">
            <v>0</v>
          </cell>
          <cell r="G72">
            <v>0</v>
          </cell>
          <cell r="H72">
            <v>-3950000</v>
          </cell>
        </row>
        <row r="73">
          <cell r="B73" t="str">
            <v>303-000-0000-000</v>
          </cell>
          <cell r="C73" t="str">
            <v xml:space="preserve">ACTUALIZACION DE CAPITAL SOC.                  </v>
          </cell>
          <cell r="D73">
            <v>0</v>
          </cell>
          <cell r="E73">
            <v>0</v>
          </cell>
          <cell r="F73">
            <v>0</v>
          </cell>
          <cell r="G73">
            <v>0</v>
          </cell>
          <cell r="H73">
            <v>0</v>
          </cell>
        </row>
        <row r="74">
          <cell r="B74" t="str">
            <v>307-000-0000-000</v>
          </cell>
          <cell r="C74" t="str">
            <v xml:space="preserve">APORTACION DE FUTUROS AUMENTO                  </v>
          </cell>
          <cell r="D74">
            <v>-20211165.16</v>
          </cell>
          <cell r="E74">
            <v>0</v>
          </cell>
          <cell r="F74">
            <v>0</v>
          </cell>
          <cell r="G74">
            <v>0</v>
          </cell>
          <cell r="H74">
            <v>-20211165.16</v>
          </cell>
        </row>
        <row r="75">
          <cell r="B75" t="str">
            <v>310-000-0000-000</v>
          </cell>
          <cell r="C75" t="str">
            <v xml:space="preserve">RESERVA LEGAL                                  </v>
          </cell>
          <cell r="D75">
            <v>0</v>
          </cell>
          <cell r="E75">
            <v>0</v>
          </cell>
          <cell r="F75">
            <v>0</v>
          </cell>
          <cell r="G75">
            <v>0</v>
          </cell>
          <cell r="H75">
            <v>0</v>
          </cell>
        </row>
        <row r="76">
          <cell r="B76" t="str">
            <v>311-000-0000-000</v>
          </cell>
          <cell r="C76" t="str">
            <v xml:space="preserve">RESERVA DE REINVERSION                         </v>
          </cell>
          <cell r="D76">
            <v>0</v>
          </cell>
          <cell r="E76">
            <v>0</v>
          </cell>
          <cell r="F76">
            <v>0</v>
          </cell>
          <cell r="G76">
            <v>0</v>
          </cell>
          <cell r="H76">
            <v>0</v>
          </cell>
        </row>
        <row r="77">
          <cell r="B77" t="str">
            <v>312-000-0000-000</v>
          </cell>
          <cell r="C77" t="str">
            <v xml:space="preserve">RESULTADOS EJERCICIO ANTERIOR                  </v>
          </cell>
          <cell r="D77">
            <v>-1848436.4</v>
          </cell>
          <cell r="E77">
            <v>0</v>
          </cell>
          <cell r="F77">
            <v>0</v>
          </cell>
          <cell r="G77">
            <v>0</v>
          </cell>
          <cell r="H77">
            <v>-1848436.4</v>
          </cell>
        </row>
        <row r="78">
          <cell r="B78" t="str">
            <v>316-000-0000-000</v>
          </cell>
          <cell r="C78" t="str">
            <v xml:space="preserve">ACTUALIZ.UTILIDADES ACUMULADA                  </v>
          </cell>
          <cell r="D78">
            <v>0</v>
          </cell>
          <cell r="E78">
            <v>0</v>
          </cell>
          <cell r="F78">
            <v>0</v>
          </cell>
          <cell r="G78">
            <v>0</v>
          </cell>
          <cell r="H78">
            <v>0</v>
          </cell>
        </row>
        <row r="79">
          <cell r="B79" t="str">
            <v>320-000-0000-000</v>
          </cell>
          <cell r="C79" t="str">
            <v xml:space="preserve">RESUL.X TENENCIA ACTIVOS NO M                  </v>
          </cell>
          <cell r="D79">
            <v>0</v>
          </cell>
          <cell r="E79">
            <v>0</v>
          </cell>
          <cell r="F79">
            <v>0</v>
          </cell>
          <cell r="G79">
            <v>0</v>
          </cell>
          <cell r="H79">
            <v>0</v>
          </cell>
        </row>
        <row r="80">
          <cell r="B80" t="str">
            <v>330-000-0000-000</v>
          </cell>
          <cell r="C80" t="str">
            <v xml:space="preserve">EXCESO O INSUF.EN ACTUALIZ.CA                  </v>
          </cell>
          <cell r="D80">
            <v>0</v>
          </cell>
          <cell r="E80">
            <v>0</v>
          </cell>
          <cell r="F80">
            <v>0</v>
          </cell>
          <cell r="G80">
            <v>0</v>
          </cell>
          <cell r="H80">
            <v>0</v>
          </cell>
        </row>
        <row r="81">
          <cell r="B81" t="str">
            <v>340-000-0000-000</v>
          </cell>
          <cell r="C81" t="str">
            <v xml:space="preserve">CORRECCION POR REEXPRESION                     </v>
          </cell>
          <cell r="D81">
            <v>0</v>
          </cell>
          <cell r="E81">
            <v>0</v>
          </cell>
          <cell r="F81">
            <v>0</v>
          </cell>
          <cell r="G81">
            <v>0</v>
          </cell>
          <cell r="H81">
            <v>0</v>
          </cell>
        </row>
        <row r="82">
          <cell r="B82" t="str">
            <v>401-000-0000-000</v>
          </cell>
          <cell r="C82" t="str">
            <v xml:space="preserve">VENTAS FILIALES                                </v>
          </cell>
          <cell r="D82">
            <v>0</v>
          </cell>
          <cell r="E82">
            <v>0</v>
          </cell>
          <cell r="F82">
            <v>0</v>
          </cell>
          <cell r="G82">
            <v>0</v>
          </cell>
          <cell r="H82">
            <v>0</v>
          </cell>
        </row>
        <row r="83">
          <cell r="B83" t="str">
            <v>402-000-0000-000</v>
          </cell>
          <cell r="C83" t="str">
            <v xml:space="preserve">VENTAS NACIONALES OTROS                        </v>
          </cell>
          <cell r="D83">
            <v>0</v>
          </cell>
          <cell r="E83">
            <v>0</v>
          </cell>
          <cell r="F83">
            <v>0</v>
          </cell>
          <cell r="G83">
            <v>0</v>
          </cell>
          <cell r="H83">
            <v>0</v>
          </cell>
        </row>
        <row r="84">
          <cell r="B84" t="str">
            <v>403-000-0000-000</v>
          </cell>
          <cell r="C84" t="str">
            <v xml:space="preserve">VENTAS EXPORTACION                             </v>
          </cell>
          <cell r="D84">
            <v>0</v>
          </cell>
          <cell r="E84">
            <v>0</v>
          </cell>
          <cell r="F84">
            <v>0</v>
          </cell>
          <cell r="G84">
            <v>0</v>
          </cell>
          <cell r="H84">
            <v>0</v>
          </cell>
        </row>
        <row r="85">
          <cell r="B85" t="str">
            <v>404-000-0000-000</v>
          </cell>
          <cell r="C85" t="str">
            <v xml:space="preserve">INGRESOS SERVICIOS FILIALES                    </v>
          </cell>
          <cell r="D85">
            <v>0</v>
          </cell>
          <cell r="E85">
            <v>0</v>
          </cell>
          <cell r="F85">
            <v>42271.32</v>
          </cell>
          <cell r="G85">
            <v>-42271.32</v>
          </cell>
          <cell r="H85">
            <v>-42271.32</v>
          </cell>
        </row>
        <row r="86">
          <cell r="B86" t="str">
            <v>405-000-0000-000</v>
          </cell>
          <cell r="C86" t="str">
            <v xml:space="preserve">INGRESOS SERVIC.NALES.OTROS                    </v>
          </cell>
          <cell r="D86">
            <v>0</v>
          </cell>
          <cell r="E86">
            <v>0</v>
          </cell>
          <cell r="F86">
            <v>1625817.32</v>
          </cell>
          <cell r="G86">
            <v>-1625817.32</v>
          </cell>
          <cell r="H86">
            <v>-1625817.32</v>
          </cell>
        </row>
        <row r="87">
          <cell r="B87" t="str">
            <v>406-000-0000-000</v>
          </cell>
          <cell r="C87" t="str">
            <v xml:space="preserve">INGRESOS SERVIC.EXPORTACION                    </v>
          </cell>
          <cell r="D87">
            <v>0</v>
          </cell>
          <cell r="E87">
            <v>0</v>
          </cell>
          <cell r="F87">
            <v>0</v>
          </cell>
          <cell r="G87">
            <v>0</v>
          </cell>
          <cell r="H87">
            <v>0</v>
          </cell>
        </row>
        <row r="88">
          <cell r="B88" t="str">
            <v>407-000-0000-000</v>
          </cell>
          <cell r="C88" t="str">
            <v xml:space="preserve">INGRESOS X CTOS. DE OBRA                       </v>
          </cell>
          <cell r="D88">
            <v>0</v>
          </cell>
          <cell r="E88">
            <v>0</v>
          </cell>
          <cell r="F88">
            <v>0</v>
          </cell>
          <cell r="G88">
            <v>0</v>
          </cell>
          <cell r="H88">
            <v>0</v>
          </cell>
        </row>
        <row r="89">
          <cell r="B89" t="str">
            <v>408-000-0000-000</v>
          </cell>
          <cell r="C89" t="str">
            <v xml:space="preserve">INGRESOS X RENTAS FILIALES                     </v>
          </cell>
          <cell r="D89">
            <v>0</v>
          </cell>
          <cell r="E89">
            <v>0</v>
          </cell>
          <cell r="F89">
            <v>0</v>
          </cell>
          <cell r="G89">
            <v>0</v>
          </cell>
          <cell r="H89">
            <v>0</v>
          </cell>
        </row>
        <row r="90">
          <cell r="B90" t="str">
            <v>409-000-0000-000</v>
          </cell>
          <cell r="C90" t="str">
            <v xml:space="preserve">INGRESOS X RENTAS OTROS                        </v>
          </cell>
          <cell r="D90">
            <v>0</v>
          </cell>
          <cell r="E90">
            <v>0</v>
          </cell>
          <cell r="F90">
            <v>0</v>
          </cell>
          <cell r="G90">
            <v>0</v>
          </cell>
          <cell r="H90">
            <v>0</v>
          </cell>
        </row>
        <row r="91">
          <cell r="B91" t="str">
            <v>410-000-0000-000</v>
          </cell>
          <cell r="C91" t="str">
            <v xml:space="preserve">DEVOLUCIONES S/VENTAS FILIALE                  </v>
          </cell>
          <cell r="D91">
            <v>0</v>
          </cell>
          <cell r="E91">
            <v>0</v>
          </cell>
          <cell r="F91">
            <v>0</v>
          </cell>
          <cell r="G91">
            <v>0</v>
          </cell>
          <cell r="H91">
            <v>0</v>
          </cell>
        </row>
        <row r="92">
          <cell r="B92" t="str">
            <v>411-000-0000-000</v>
          </cell>
          <cell r="C92" t="str">
            <v xml:space="preserve">DEVOLUCIONES S/VENTAS NALES.O                  </v>
          </cell>
          <cell r="D92">
            <v>0</v>
          </cell>
          <cell r="E92">
            <v>0</v>
          </cell>
          <cell r="F92">
            <v>0</v>
          </cell>
          <cell r="G92">
            <v>0</v>
          </cell>
          <cell r="H92">
            <v>0</v>
          </cell>
        </row>
        <row r="93">
          <cell r="B93" t="str">
            <v>412-000-0000-000</v>
          </cell>
          <cell r="C93" t="str">
            <v xml:space="preserve">DEVOLUCIONES S/VENTAS EXPORTA                  </v>
          </cell>
          <cell r="D93">
            <v>0</v>
          </cell>
          <cell r="E93">
            <v>0</v>
          </cell>
          <cell r="F93">
            <v>0</v>
          </cell>
          <cell r="G93">
            <v>0</v>
          </cell>
          <cell r="H93">
            <v>0</v>
          </cell>
        </row>
        <row r="94">
          <cell r="B94" t="str">
            <v>420-000-0000-000</v>
          </cell>
          <cell r="C94" t="str">
            <v xml:space="preserve">INGRESOS POR VENTA ACT.FIJO                    </v>
          </cell>
          <cell r="D94">
            <v>0</v>
          </cell>
          <cell r="E94">
            <v>0</v>
          </cell>
          <cell r="F94">
            <v>0</v>
          </cell>
          <cell r="G94">
            <v>0</v>
          </cell>
          <cell r="H94">
            <v>0</v>
          </cell>
        </row>
        <row r="95">
          <cell r="B95" t="str">
            <v>421-000-0000-000</v>
          </cell>
          <cell r="C95" t="str">
            <v xml:space="preserve">INGRESOS POR VENTAS DIVERSAS                   </v>
          </cell>
          <cell r="D95">
            <v>0</v>
          </cell>
          <cell r="E95">
            <v>0</v>
          </cell>
          <cell r="F95">
            <v>0</v>
          </cell>
          <cell r="G95">
            <v>0</v>
          </cell>
          <cell r="H95">
            <v>0</v>
          </cell>
        </row>
        <row r="96">
          <cell r="B96" t="str">
            <v>422-000-0000-000</v>
          </cell>
          <cell r="C96" t="str">
            <v xml:space="preserve">OTROS INGRESOS SUJETOS A IVA                   </v>
          </cell>
          <cell r="D96">
            <v>0</v>
          </cell>
          <cell r="E96">
            <v>0</v>
          </cell>
          <cell r="F96">
            <v>0</v>
          </cell>
          <cell r="G96">
            <v>0</v>
          </cell>
          <cell r="H96">
            <v>0</v>
          </cell>
        </row>
        <row r="97">
          <cell r="B97" t="str">
            <v>423-000-0000-000</v>
          </cell>
          <cell r="C97" t="str">
            <v xml:space="preserve">OTROS INGRESOS SIN IVA                         </v>
          </cell>
          <cell r="D97">
            <v>0</v>
          </cell>
          <cell r="E97">
            <v>0</v>
          </cell>
          <cell r="F97">
            <v>0</v>
          </cell>
          <cell r="G97">
            <v>0</v>
          </cell>
          <cell r="H97">
            <v>0</v>
          </cell>
        </row>
        <row r="98">
          <cell r="B98" t="str">
            <v>424-000-0000-000</v>
          </cell>
          <cell r="C98" t="str">
            <v xml:space="preserve">OTROS INGRESOS NO ACUMULABLES                  </v>
          </cell>
          <cell r="D98">
            <v>0</v>
          </cell>
          <cell r="E98">
            <v>0</v>
          </cell>
          <cell r="F98">
            <v>0</v>
          </cell>
          <cell r="G98">
            <v>0</v>
          </cell>
          <cell r="H98">
            <v>0</v>
          </cell>
        </row>
        <row r="99">
          <cell r="B99" t="str">
            <v>501-000-0000-000</v>
          </cell>
          <cell r="C99" t="str">
            <v xml:space="preserve">CONSUMO MATERIALES DIRECTOS                                          </v>
          </cell>
          <cell r="D99">
            <v>0</v>
          </cell>
          <cell r="E99">
            <v>0</v>
          </cell>
          <cell r="F99">
            <v>0</v>
          </cell>
          <cell r="G99">
            <v>0</v>
          </cell>
          <cell r="H99">
            <v>0</v>
          </cell>
        </row>
        <row r="100">
          <cell r="B100" t="str">
            <v>510-000-0000-000</v>
          </cell>
          <cell r="C100" t="str">
            <v xml:space="preserve">MANO DE OBRA DIRECTA                                                 </v>
          </cell>
          <cell r="D100">
            <v>0</v>
          </cell>
          <cell r="E100">
            <v>0</v>
          </cell>
          <cell r="F100">
            <v>0</v>
          </cell>
          <cell r="G100">
            <v>0</v>
          </cell>
          <cell r="H100">
            <v>0</v>
          </cell>
        </row>
        <row r="101">
          <cell r="B101" t="str">
            <v>520-000-0000-000</v>
          </cell>
          <cell r="C101" t="str">
            <v xml:space="preserve">GASTOS DIR.FABRICACION Y EXP.                                        </v>
          </cell>
          <cell r="D101">
            <v>0</v>
          </cell>
          <cell r="E101">
            <v>0</v>
          </cell>
          <cell r="F101">
            <v>0</v>
          </cell>
          <cell r="G101">
            <v>0</v>
          </cell>
          <cell r="H101">
            <v>0</v>
          </cell>
        </row>
        <row r="102">
          <cell r="B102" t="str">
            <v>525-000-0000-000</v>
          </cell>
          <cell r="C102" t="str">
            <v xml:space="preserve">COSTOS DE OBRA                                                       </v>
          </cell>
          <cell r="D102">
            <v>0</v>
          </cell>
          <cell r="E102">
            <v>4960752.8899999997</v>
          </cell>
          <cell r="F102">
            <v>0</v>
          </cell>
          <cell r="G102">
            <v>4960752.8899999997</v>
          </cell>
          <cell r="H102">
            <v>4960752.8899999997</v>
          </cell>
        </row>
        <row r="103">
          <cell r="B103" t="str">
            <v>530-000-0000-000</v>
          </cell>
          <cell r="C103" t="str">
            <v xml:space="preserve">DESCUENTOS S/COMPRA                                                  </v>
          </cell>
          <cell r="D103">
            <v>0</v>
          </cell>
          <cell r="E103">
            <v>-163528.85999999999</v>
          </cell>
          <cell r="F103">
            <v>0</v>
          </cell>
          <cell r="G103">
            <v>-163528.85999999999</v>
          </cell>
          <cell r="H103">
            <v>-163528.85999999999</v>
          </cell>
        </row>
        <row r="104">
          <cell r="B104" t="str">
            <v>540-000-0000-000</v>
          </cell>
          <cell r="C104" t="str">
            <v xml:space="preserve">COSTO DE VENTA DE ACTIVO FIJO                                        </v>
          </cell>
          <cell r="D104">
            <v>0</v>
          </cell>
          <cell r="E104">
            <v>0</v>
          </cell>
          <cell r="F104">
            <v>0</v>
          </cell>
          <cell r="G104">
            <v>0</v>
          </cell>
          <cell r="H104">
            <v>0</v>
          </cell>
        </row>
        <row r="105">
          <cell r="B105" t="str">
            <v>541-000-0000-000</v>
          </cell>
          <cell r="C105" t="str">
            <v xml:space="preserve">COSTO DE VENTAS DIVERSAS                                             </v>
          </cell>
          <cell r="D105">
            <v>0</v>
          </cell>
          <cell r="E105">
            <v>0</v>
          </cell>
          <cell r="F105">
            <v>0</v>
          </cell>
          <cell r="G105">
            <v>0</v>
          </cell>
          <cell r="H105">
            <v>0</v>
          </cell>
        </row>
        <row r="106">
          <cell r="B106" t="str">
            <v>542-000-0000-000</v>
          </cell>
          <cell r="C106" t="str">
            <v xml:space="preserve">OTROS COSTOS                                                         </v>
          </cell>
          <cell r="D106">
            <v>0</v>
          </cell>
          <cell r="E106">
            <v>0</v>
          </cell>
          <cell r="F106">
            <v>0</v>
          </cell>
          <cell r="G106">
            <v>0</v>
          </cell>
          <cell r="H106">
            <v>0</v>
          </cell>
        </row>
        <row r="107">
          <cell r="B107" t="str">
            <v>610-000-0000-000</v>
          </cell>
          <cell r="C107" t="str">
            <v xml:space="preserve">GASTOS DE ADMINISTRACION                                             </v>
          </cell>
          <cell r="D107">
            <v>0</v>
          </cell>
          <cell r="E107">
            <v>225768.12</v>
          </cell>
          <cell r="F107">
            <v>0</v>
          </cell>
          <cell r="G107">
            <v>225768.12</v>
          </cell>
          <cell r="H107">
            <v>225768.12</v>
          </cell>
        </row>
        <row r="108">
          <cell r="B108" t="str">
            <v>620-000-0000-000</v>
          </cell>
          <cell r="C108" t="str">
            <v xml:space="preserve">GASTOS FINANCIEROS                                                   </v>
          </cell>
          <cell r="D108">
            <v>0</v>
          </cell>
          <cell r="E108">
            <v>341310.88</v>
          </cell>
          <cell r="F108">
            <v>0</v>
          </cell>
          <cell r="G108">
            <v>341310.88</v>
          </cell>
          <cell r="H108">
            <v>341310.88</v>
          </cell>
        </row>
        <row r="109">
          <cell r="B109" t="str">
            <v>630-000-0000-000</v>
          </cell>
          <cell r="C109" t="str">
            <v xml:space="preserve">PERDIDA EN CAMBIOS                                                   </v>
          </cell>
          <cell r="D109">
            <v>0</v>
          </cell>
          <cell r="E109">
            <v>222524.86</v>
          </cell>
          <cell r="F109">
            <v>0</v>
          </cell>
          <cell r="G109">
            <v>222524.86</v>
          </cell>
          <cell r="H109">
            <v>222524.86</v>
          </cell>
        </row>
        <row r="110">
          <cell r="B110" t="str">
            <v>640-000-0000-000</v>
          </cell>
          <cell r="C110" t="str">
            <v xml:space="preserve">OTROS GASTOS OPERACION                                               </v>
          </cell>
          <cell r="D110">
            <v>0</v>
          </cell>
          <cell r="E110">
            <v>0.01</v>
          </cell>
          <cell r="F110">
            <v>0.15</v>
          </cell>
          <cell r="G110">
            <v>-0.13999999999999999</v>
          </cell>
          <cell r="H110">
            <v>-0.13999999999999999</v>
          </cell>
        </row>
        <row r="111">
          <cell r="B111" t="str">
            <v>650-000-0000-000</v>
          </cell>
          <cell r="C111" t="str">
            <v xml:space="preserve">GASTOS DE ADMON. FILIALES                                            </v>
          </cell>
          <cell r="D111">
            <v>0</v>
          </cell>
          <cell r="E111">
            <v>0</v>
          </cell>
          <cell r="F111">
            <v>0</v>
          </cell>
          <cell r="G111">
            <v>0</v>
          </cell>
          <cell r="H111">
            <v>0</v>
          </cell>
        </row>
        <row r="112">
          <cell r="B112" t="str">
            <v>660-000-0000-000</v>
          </cell>
          <cell r="C112" t="str">
            <v xml:space="preserve">GASTOS DE VENTA FILIALES                                             </v>
          </cell>
          <cell r="D112">
            <v>0</v>
          </cell>
          <cell r="E112">
            <v>0</v>
          </cell>
          <cell r="F112">
            <v>0</v>
          </cell>
          <cell r="G112">
            <v>0</v>
          </cell>
          <cell r="H112">
            <v>0</v>
          </cell>
        </row>
        <row r="113">
          <cell r="B113" t="str">
            <v>670-000-0000-000</v>
          </cell>
          <cell r="C113" t="str">
            <v xml:space="preserve">GASTOS DISTRIBUCION FILIALES                                         </v>
          </cell>
          <cell r="D113">
            <v>0</v>
          </cell>
          <cell r="E113">
            <v>0</v>
          </cell>
          <cell r="F113">
            <v>0</v>
          </cell>
          <cell r="G113">
            <v>0</v>
          </cell>
          <cell r="H113">
            <v>0</v>
          </cell>
        </row>
        <row r="114">
          <cell r="B114" t="str">
            <v>680-000-0000-000</v>
          </cell>
          <cell r="C114" t="str">
            <v xml:space="preserve">OTROS GASTOS OPERACION FILIAL                                        </v>
          </cell>
          <cell r="D114">
            <v>0</v>
          </cell>
          <cell r="E114">
            <v>0</v>
          </cell>
          <cell r="F114">
            <v>0</v>
          </cell>
          <cell r="G114">
            <v>0</v>
          </cell>
          <cell r="H114">
            <v>0</v>
          </cell>
        </row>
        <row r="115">
          <cell r="B115" t="str">
            <v>701-000-0000-000</v>
          </cell>
          <cell r="C115" t="str">
            <v xml:space="preserve">INTERESES COBRADOS BANCOS M N                  </v>
          </cell>
          <cell r="D115">
            <v>0</v>
          </cell>
          <cell r="E115">
            <v>0</v>
          </cell>
          <cell r="F115">
            <v>73.010000000000005</v>
          </cell>
          <cell r="G115">
            <v>-73.010000000000005</v>
          </cell>
          <cell r="H115">
            <v>-73.010000000000005</v>
          </cell>
        </row>
        <row r="116">
          <cell r="B116" t="str">
            <v>702-000-0000-000</v>
          </cell>
          <cell r="C116" t="str">
            <v xml:space="preserve">INTERESES COBRADOS BANCOS M E                  </v>
          </cell>
          <cell r="D116">
            <v>0</v>
          </cell>
          <cell r="E116">
            <v>0</v>
          </cell>
          <cell r="F116">
            <v>0</v>
          </cell>
          <cell r="G116">
            <v>0</v>
          </cell>
          <cell r="H116">
            <v>0</v>
          </cell>
        </row>
        <row r="117">
          <cell r="B117" t="str">
            <v>703-000-0000-000</v>
          </cell>
          <cell r="C117" t="str">
            <v xml:space="preserve">INTERESES COBRAD.CLIENTES M N                  </v>
          </cell>
          <cell r="D117">
            <v>0</v>
          </cell>
          <cell r="E117">
            <v>0</v>
          </cell>
          <cell r="F117">
            <v>0</v>
          </cell>
          <cell r="G117">
            <v>0</v>
          </cell>
          <cell r="H117">
            <v>0</v>
          </cell>
        </row>
        <row r="118">
          <cell r="B118" t="str">
            <v>704-000-0000-000</v>
          </cell>
          <cell r="C118" t="str">
            <v xml:space="preserve">INTERESES COBRAD.CLIENTES M E                  </v>
          </cell>
          <cell r="D118">
            <v>0</v>
          </cell>
          <cell r="E118">
            <v>0</v>
          </cell>
          <cell r="F118">
            <v>0</v>
          </cell>
          <cell r="G118">
            <v>0</v>
          </cell>
          <cell r="H118">
            <v>0</v>
          </cell>
        </row>
        <row r="119">
          <cell r="B119" t="str">
            <v>705-000-0000-000</v>
          </cell>
          <cell r="C119" t="str">
            <v xml:space="preserve">INTERESES COBRAD.FILIALES M N                  </v>
          </cell>
          <cell r="D119">
            <v>0</v>
          </cell>
          <cell r="E119">
            <v>0</v>
          </cell>
          <cell r="F119">
            <v>0</v>
          </cell>
          <cell r="G119">
            <v>0</v>
          </cell>
          <cell r="H119">
            <v>0</v>
          </cell>
        </row>
        <row r="120">
          <cell r="B120" t="str">
            <v>706-000-0000-000</v>
          </cell>
          <cell r="C120" t="str">
            <v xml:space="preserve">INTERESES COBRADOS OTROS M.N.                  </v>
          </cell>
          <cell r="D120">
            <v>0</v>
          </cell>
          <cell r="E120">
            <v>0</v>
          </cell>
          <cell r="F120">
            <v>0</v>
          </cell>
          <cell r="G120">
            <v>0</v>
          </cell>
          <cell r="H120">
            <v>0</v>
          </cell>
        </row>
        <row r="121">
          <cell r="B121" t="str">
            <v>710-000-0000-000</v>
          </cell>
          <cell r="C121" t="str">
            <v xml:space="preserve">GANANCIAS EN CAMBIO BANCOS                                           </v>
          </cell>
          <cell r="D121">
            <v>0</v>
          </cell>
          <cell r="E121">
            <v>0</v>
          </cell>
          <cell r="F121">
            <v>0</v>
          </cell>
          <cell r="G121">
            <v>0</v>
          </cell>
          <cell r="H121">
            <v>0</v>
          </cell>
        </row>
        <row r="122">
          <cell r="B122" t="str">
            <v>711-000-0000-000</v>
          </cell>
          <cell r="C122" t="str">
            <v xml:space="preserve">GANANCIAS EN CAMBIO FILIALES                                         </v>
          </cell>
          <cell r="D122">
            <v>0</v>
          </cell>
          <cell r="E122">
            <v>0</v>
          </cell>
          <cell r="F122">
            <v>0</v>
          </cell>
          <cell r="G122">
            <v>0</v>
          </cell>
          <cell r="H122">
            <v>0</v>
          </cell>
        </row>
        <row r="123">
          <cell r="B123" t="str">
            <v>712-000-0000-000</v>
          </cell>
          <cell r="C123" t="str">
            <v xml:space="preserve">GANANCIAS EN CAMBIO OTROS                      </v>
          </cell>
          <cell r="D123">
            <v>0</v>
          </cell>
          <cell r="E123">
            <v>0</v>
          </cell>
          <cell r="F123">
            <v>1576927.75</v>
          </cell>
          <cell r="G123">
            <v>-1576927.75</v>
          </cell>
          <cell r="H123">
            <v>-1576927.75</v>
          </cell>
        </row>
        <row r="124">
          <cell r="B124" t="str">
            <v>761-000-0000-000</v>
          </cell>
          <cell r="C124" t="str">
            <v xml:space="preserve">INTERESES PAGADOS BANCOS M.N.                  </v>
          </cell>
          <cell r="D124">
            <v>0</v>
          </cell>
          <cell r="E124">
            <v>0</v>
          </cell>
          <cell r="F124">
            <v>1957.49</v>
          </cell>
          <cell r="G124">
            <v>-1957.49</v>
          </cell>
          <cell r="H124">
            <v>-1957.49</v>
          </cell>
        </row>
        <row r="125">
          <cell r="B125" t="str">
            <v>762-000-0000-000</v>
          </cell>
          <cell r="C125" t="str">
            <v xml:space="preserve">INTERESES PAGADOS BANCOS M.E.                                        </v>
          </cell>
          <cell r="D125">
            <v>0</v>
          </cell>
          <cell r="E125">
            <v>0</v>
          </cell>
          <cell r="F125">
            <v>0</v>
          </cell>
          <cell r="G125">
            <v>0</v>
          </cell>
          <cell r="H125">
            <v>0</v>
          </cell>
        </row>
        <row r="126">
          <cell r="B126" t="str">
            <v>763-000-0000-000</v>
          </cell>
          <cell r="C126" t="str">
            <v xml:space="preserve">INTERESES PAGADOS PROVEE.M.N.                                        </v>
          </cell>
          <cell r="D126">
            <v>0</v>
          </cell>
          <cell r="E126">
            <v>0</v>
          </cell>
          <cell r="F126">
            <v>0</v>
          </cell>
          <cell r="G126">
            <v>0</v>
          </cell>
          <cell r="H126">
            <v>0</v>
          </cell>
        </row>
        <row r="127">
          <cell r="B127" t="str">
            <v>764-000-0000-000</v>
          </cell>
          <cell r="C127" t="str">
            <v xml:space="preserve">INTERESES PAGADOS PROVEE.M.E.                                        </v>
          </cell>
          <cell r="D127">
            <v>0</v>
          </cell>
          <cell r="E127">
            <v>0</v>
          </cell>
          <cell r="F127">
            <v>0</v>
          </cell>
          <cell r="G127">
            <v>0</v>
          </cell>
          <cell r="H127">
            <v>0</v>
          </cell>
        </row>
        <row r="128">
          <cell r="B128" t="str">
            <v>765-000-0000-000</v>
          </cell>
          <cell r="C128" t="str">
            <v xml:space="preserve">INTERESES PAGADOS FILIAL.M.N.                                        </v>
          </cell>
          <cell r="D128">
            <v>0</v>
          </cell>
          <cell r="E128">
            <v>0</v>
          </cell>
          <cell r="F128">
            <v>0</v>
          </cell>
          <cell r="G128">
            <v>0</v>
          </cell>
          <cell r="H128">
            <v>0</v>
          </cell>
        </row>
        <row r="129">
          <cell r="B129" t="str">
            <v>766-000-0000-000</v>
          </cell>
          <cell r="C129" t="str">
            <v xml:space="preserve">INTERESES PAGADOS OTROS M.N.                                         </v>
          </cell>
          <cell r="D129">
            <v>0</v>
          </cell>
          <cell r="E129">
            <v>0</v>
          </cell>
          <cell r="F129">
            <v>0</v>
          </cell>
          <cell r="G129">
            <v>0</v>
          </cell>
          <cell r="H129">
            <v>0</v>
          </cell>
        </row>
        <row r="130">
          <cell r="B130" t="str">
            <v>770-000-0000-000</v>
          </cell>
          <cell r="C130" t="str">
            <v xml:space="preserve">PERDIDA EN CAMBIO BANCOS                                             </v>
          </cell>
          <cell r="D130">
            <v>0</v>
          </cell>
          <cell r="E130">
            <v>0</v>
          </cell>
          <cell r="F130">
            <v>0</v>
          </cell>
          <cell r="G130">
            <v>0</v>
          </cell>
          <cell r="H130">
            <v>0</v>
          </cell>
        </row>
        <row r="131">
          <cell r="B131" t="str">
            <v>771-000-0000-000</v>
          </cell>
          <cell r="C131" t="str">
            <v xml:space="preserve">PERDIDA EN CAMBIO FILIALES                                           </v>
          </cell>
          <cell r="D131">
            <v>0</v>
          </cell>
          <cell r="E131">
            <v>0</v>
          </cell>
          <cell r="F131">
            <v>0</v>
          </cell>
          <cell r="G131">
            <v>0</v>
          </cell>
          <cell r="H131">
            <v>0</v>
          </cell>
        </row>
        <row r="132">
          <cell r="B132" t="str">
            <v>772-000-0000-000</v>
          </cell>
          <cell r="C132" t="str">
            <v xml:space="preserve">PERDIDA EN CAMBIO OTROS                                              </v>
          </cell>
          <cell r="D132">
            <v>0</v>
          </cell>
          <cell r="E132">
            <v>0</v>
          </cell>
          <cell r="F132">
            <v>0</v>
          </cell>
          <cell r="G132">
            <v>0</v>
          </cell>
          <cell r="H132">
            <v>0</v>
          </cell>
        </row>
        <row r="133">
          <cell r="B133" t="str">
            <v>791-000-0000-000</v>
          </cell>
          <cell r="C133" t="str">
            <v xml:space="preserve">GANACIA X POSICION MONETARIA                   </v>
          </cell>
          <cell r="D133">
            <v>0</v>
          </cell>
          <cell r="E133">
            <v>0</v>
          </cell>
          <cell r="F133">
            <v>0</v>
          </cell>
          <cell r="G133">
            <v>0</v>
          </cell>
          <cell r="H133">
            <v>0</v>
          </cell>
        </row>
        <row r="134">
          <cell r="B134" t="str">
            <v>792-000-0000-000</v>
          </cell>
          <cell r="C134" t="str">
            <v xml:space="preserve">PERDIDA X POSICION MONETARIA                                         </v>
          </cell>
          <cell r="D134">
            <v>0</v>
          </cell>
          <cell r="E134">
            <v>0</v>
          </cell>
          <cell r="F134">
            <v>0</v>
          </cell>
          <cell r="G134">
            <v>0</v>
          </cell>
          <cell r="H134">
            <v>0</v>
          </cell>
        </row>
        <row r="135">
          <cell r="B135" t="str">
            <v>801-000-0000-000</v>
          </cell>
          <cell r="C135" t="str">
            <v xml:space="preserve">IMPUESTO SOBRE LA RENTA                                              </v>
          </cell>
          <cell r="D135">
            <v>0</v>
          </cell>
          <cell r="E135">
            <v>0</v>
          </cell>
          <cell r="F135">
            <v>0</v>
          </cell>
          <cell r="G135">
            <v>0</v>
          </cell>
          <cell r="H135">
            <v>0</v>
          </cell>
        </row>
        <row r="136">
          <cell r="B136" t="str">
            <v>802-000-0000-000</v>
          </cell>
          <cell r="C136" t="str">
            <v xml:space="preserve">IMPUESTO AL ACTIVO                                                   </v>
          </cell>
          <cell r="D136">
            <v>0</v>
          </cell>
          <cell r="E136">
            <v>0</v>
          </cell>
          <cell r="F136">
            <v>0</v>
          </cell>
          <cell r="G136">
            <v>0</v>
          </cell>
          <cell r="H136">
            <v>0</v>
          </cell>
        </row>
        <row r="137">
          <cell r="B137" t="str">
            <v>803-000-0000-000</v>
          </cell>
          <cell r="C137" t="str">
            <v xml:space="preserve">PARTICIPACION UTILIDADES TRAB                                        </v>
          </cell>
          <cell r="D137">
            <v>0</v>
          </cell>
          <cell r="E137">
            <v>0</v>
          </cell>
          <cell r="F137">
            <v>0</v>
          </cell>
          <cell r="G137">
            <v>0</v>
          </cell>
          <cell r="H137">
            <v>0</v>
          </cell>
        </row>
      </sheetData>
      <sheetData sheetId="1" refreshError="1">
        <row r="6">
          <cell r="B6" t="str">
            <v>101-000-0000-000</v>
          </cell>
          <cell r="C6" t="str">
            <v xml:space="preserve">CAJA                                                             </v>
          </cell>
          <cell r="D6">
            <v>25000</v>
          </cell>
          <cell r="E6">
            <v>0</v>
          </cell>
          <cell r="F6">
            <v>0</v>
          </cell>
          <cell r="G6">
            <v>0</v>
          </cell>
          <cell r="H6">
            <v>25000</v>
          </cell>
        </row>
        <row r="7">
          <cell r="B7" t="str">
            <v>102-000-0000-000</v>
          </cell>
          <cell r="C7" t="str">
            <v xml:space="preserve">BANCOS                                                          </v>
          </cell>
          <cell r="D7">
            <v>183856.63</v>
          </cell>
          <cell r="E7">
            <v>19315175.539999999</v>
          </cell>
          <cell r="F7">
            <v>19270711.09</v>
          </cell>
          <cell r="G7">
            <v>44464.449999999255</v>
          </cell>
          <cell r="H7">
            <v>228321.07999999821</v>
          </cell>
        </row>
        <row r="8">
          <cell r="B8" t="str">
            <v>103-000-0000-000</v>
          </cell>
          <cell r="C8" t="str">
            <v xml:space="preserve">VALORES REALIZ.CORTO PLAZO                                           </v>
          </cell>
          <cell r="D8">
            <v>0</v>
          </cell>
          <cell r="E8">
            <v>0</v>
          </cell>
          <cell r="F8">
            <v>0</v>
          </cell>
          <cell r="G8">
            <v>0</v>
          </cell>
          <cell r="H8">
            <v>0</v>
          </cell>
        </row>
        <row r="9">
          <cell r="B9" t="str">
            <v>106-000-0000-000</v>
          </cell>
          <cell r="C9" t="str">
            <v xml:space="preserve">CLIENTES                                                             </v>
          </cell>
          <cell r="D9">
            <v>0</v>
          </cell>
          <cell r="E9">
            <v>0</v>
          </cell>
          <cell r="F9">
            <v>0</v>
          </cell>
          <cell r="G9">
            <v>0</v>
          </cell>
          <cell r="H9">
            <v>0</v>
          </cell>
        </row>
        <row r="10">
          <cell r="B10" t="str">
            <v>107-000-0000-000</v>
          </cell>
          <cell r="C10" t="str">
            <v xml:space="preserve">OTRAS CTAS.COBRAR                                              </v>
          </cell>
          <cell r="D10">
            <v>1663500</v>
          </cell>
          <cell r="E10">
            <v>0</v>
          </cell>
          <cell r="F10">
            <v>0</v>
          </cell>
          <cell r="G10">
            <v>0</v>
          </cell>
          <cell r="H10">
            <v>1663500</v>
          </cell>
        </row>
        <row r="11">
          <cell r="B11" t="str">
            <v>108-000-0000-000</v>
          </cell>
          <cell r="C11" t="str">
            <v xml:space="preserve">CLIENTES                                                       </v>
          </cell>
          <cell r="D11">
            <v>7721305.0300000003</v>
          </cell>
          <cell r="E11">
            <v>6645941.3300000001</v>
          </cell>
          <cell r="F11">
            <v>7804525.2300000004</v>
          </cell>
          <cell r="G11">
            <v>-1158583.9000000004</v>
          </cell>
          <cell r="H11">
            <v>6562721.129999999</v>
          </cell>
        </row>
        <row r="12">
          <cell r="B12" t="str">
            <v>109-000-0000-000</v>
          </cell>
          <cell r="C12" t="str">
            <v xml:space="preserve">GASTOS POR CTA.CLIENTES                                              </v>
          </cell>
          <cell r="D12">
            <v>0</v>
          </cell>
          <cell r="E12">
            <v>0</v>
          </cell>
          <cell r="F12">
            <v>0</v>
          </cell>
          <cell r="G12">
            <v>0</v>
          </cell>
          <cell r="H12">
            <v>0</v>
          </cell>
        </row>
        <row r="13">
          <cell r="B13" t="str">
            <v>110-000-0000-000</v>
          </cell>
          <cell r="C13" t="str">
            <v xml:space="preserve">DOCTOS. POR COBRAR  BNTE                                        </v>
          </cell>
          <cell r="D13">
            <v>776243.48</v>
          </cell>
          <cell r="E13">
            <v>652572.62</v>
          </cell>
          <cell r="F13">
            <v>776243.46</v>
          </cell>
          <cell r="G13">
            <v>-123670.83999999997</v>
          </cell>
          <cell r="H13">
            <v>652572.64000000013</v>
          </cell>
        </row>
        <row r="14">
          <cell r="B14" t="str">
            <v>111-000-0000-000</v>
          </cell>
          <cell r="C14" t="str">
            <v xml:space="preserve">ESTIM.CTAS.INCOBRABLES                                               </v>
          </cell>
          <cell r="D14">
            <v>0</v>
          </cell>
          <cell r="E14">
            <v>0</v>
          </cell>
          <cell r="F14">
            <v>0</v>
          </cell>
          <cell r="G14">
            <v>0</v>
          </cell>
          <cell r="H14">
            <v>0</v>
          </cell>
        </row>
        <row r="15">
          <cell r="B15" t="str">
            <v>112-000-0000-000</v>
          </cell>
          <cell r="C15" t="str">
            <v xml:space="preserve">DEUDORES DIVERSOS                                              </v>
          </cell>
          <cell r="D15">
            <v>1906870.59</v>
          </cell>
          <cell r="E15">
            <v>356168.66</v>
          </cell>
          <cell r="F15">
            <v>2081902.53</v>
          </cell>
          <cell r="G15">
            <v>-1725733.87</v>
          </cell>
          <cell r="H15">
            <v>181136.71999999997</v>
          </cell>
        </row>
        <row r="16">
          <cell r="B16" t="str">
            <v>113-000-0000-000</v>
          </cell>
          <cell r="C16" t="str">
            <v xml:space="preserve">FUNCIONARIOS Y EMPLEADOS                                          </v>
          </cell>
          <cell r="D16">
            <v>7200.05</v>
          </cell>
          <cell r="E16">
            <v>3979.57</v>
          </cell>
          <cell r="F16">
            <v>5579.7</v>
          </cell>
          <cell r="G16">
            <v>-1600.1299999999997</v>
          </cell>
          <cell r="H16">
            <v>5599.920000000001</v>
          </cell>
        </row>
        <row r="17">
          <cell r="B17" t="str">
            <v>115-000-0000-000</v>
          </cell>
          <cell r="C17" t="str">
            <v xml:space="preserve">IMPTOS PAG. X ANTICIPADO                                         </v>
          </cell>
          <cell r="D17">
            <v>21990.31</v>
          </cell>
          <cell r="E17">
            <v>11065.55</v>
          </cell>
          <cell r="F17">
            <v>12092</v>
          </cell>
          <cell r="G17">
            <v>-1026.4500000000007</v>
          </cell>
          <cell r="H17">
            <v>20963.86</v>
          </cell>
        </row>
        <row r="18">
          <cell r="B18" t="str">
            <v>116-000-0000-000</v>
          </cell>
          <cell r="C18" t="str">
            <v xml:space="preserve">IVA ACREDITABLE                                                </v>
          </cell>
          <cell r="D18">
            <v>1376842.43</v>
          </cell>
          <cell r="E18">
            <v>938746.18</v>
          </cell>
          <cell r="F18">
            <v>1008274.85</v>
          </cell>
          <cell r="G18">
            <v>-69528.669999999925</v>
          </cell>
          <cell r="H18">
            <v>1307313.7599999998</v>
          </cell>
        </row>
        <row r="19">
          <cell r="B19" t="str">
            <v>117-000-0000-000</v>
          </cell>
          <cell r="C19" t="str">
            <v xml:space="preserve">IVA A FAVOR EJERCICIO ANTERIO                                        </v>
          </cell>
          <cell r="D19">
            <v>0</v>
          </cell>
          <cell r="E19">
            <v>0</v>
          </cell>
          <cell r="F19">
            <v>0</v>
          </cell>
          <cell r="G19">
            <v>0</v>
          </cell>
          <cell r="H19">
            <v>0</v>
          </cell>
        </row>
        <row r="20">
          <cell r="B20" t="str">
            <v>118-000-0000-000</v>
          </cell>
          <cell r="C20" t="str">
            <v xml:space="preserve">IVA ACREDITABLE                                                </v>
          </cell>
          <cell r="D20">
            <v>9270777.6199999992</v>
          </cell>
          <cell r="E20">
            <v>151874.21</v>
          </cell>
          <cell r="F20">
            <v>858908.11</v>
          </cell>
          <cell r="G20">
            <v>-707033.9</v>
          </cell>
          <cell r="H20">
            <v>8563743.7200000007</v>
          </cell>
        </row>
        <row r="21">
          <cell r="B21" t="str">
            <v>119-000-0000-000</v>
          </cell>
          <cell r="C21" t="str">
            <v xml:space="preserve">COMPRAS                                                              </v>
          </cell>
          <cell r="D21">
            <v>0</v>
          </cell>
          <cell r="E21">
            <v>0</v>
          </cell>
          <cell r="F21">
            <v>0</v>
          </cell>
          <cell r="G21">
            <v>0</v>
          </cell>
          <cell r="H21">
            <v>0</v>
          </cell>
        </row>
        <row r="22">
          <cell r="B22" t="str">
            <v>120-000-0000-000</v>
          </cell>
          <cell r="C22" t="str">
            <v xml:space="preserve">ANTICIPO A PROVEEDORES                                               </v>
          </cell>
          <cell r="D22">
            <v>0</v>
          </cell>
          <cell r="E22">
            <v>0</v>
          </cell>
          <cell r="F22">
            <v>0</v>
          </cell>
          <cell r="G22">
            <v>0</v>
          </cell>
          <cell r="H22">
            <v>0</v>
          </cell>
        </row>
        <row r="23">
          <cell r="B23" t="str">
            <v>121-000-0000-000</v>
          </cell>
          <cell r="C23" t="str">
            <v xml:space="preserve">INVENTARIO PRODUCTO TERMINADO                                        </v>
          </cell>
          <cell r="D23">
            <v>0</v>
          </cell>
          <cell r="E23">
            <v>0</v>
          </cell>
          <cell r="F23">
            <v>0</v>
          </cell>
          <cell r="G23">
            <v>0</v>
          </cell>
          <cell r="H23">
            <v>0</v>
          </cell>
        </row>
        <row r="24">
          <cell r="B24" t="str">
            <v>122-000-0000-000</v>
          </cell>
          <cell r="C24" t="str">
            <v xml:space="preserve">INVENTARIO MATERIA PRIMA                                             </v>
          </cell>
          <cell r="D24">
            <v>0</v>
          </cell>
          <cell r="E24">
            <v>0</v>
          </cell>
          <cell r="F24">
            <v>0</v>
          </cell>
          <cell r="G24">
            <v>0</v>
          </cell>
          <cell r="H24">
            <v>0</v>
          </cell>
        </row>
        <row r="25">
          <cell r="B25" t="str">
            <v>123-000-0000-000</v>
          </cell>
          <cell r="C25" t="str">
            <v xml:space="preserve">INVENTARIO PRODUC.PROCESO                                            </v>
          </cell>
          <cell r="D25">
            <v>0</v>
          </cell>
          <cell r="E25">
            <v>0</v>
          </cell>
          <cell r="F25">
            <v>0</v>
          </cell>
          <cell r="G25">
            <v>0</v>
          </cell>
          <cell r="H25">
            <v>0</v>
          </cell>
        </row>
        <row r="26">
          <cell r="B26" t="str">
            <v>124-000-0000-000</v>
          </cell>
          <cell r="C26" t="str">
            <v xml:space="preserve">INVENTARIO REFACC.MATERIALES                                         </v>
          </cell>
          <cell r="D26">
            <v>0</v>
          </cell>
          <cell r="E26">
            <v>0</v>
          </cell>
          <cell r="F26">
            <v>0</v>
          </cell>
          <cell r="G26">
            <v>0</v>
          </cell>
          <cell r="H26">
            <v>0</v>
          </cell>
        </row>
        <row r="27">
          <cell r="B27" t="str">
            <v>125-000-0000-000</v>
          </cell>
          <cell r="C27" t="str">
            <v xml:space="preserve">OTROS INVENTARIOS                                                    </v>
          </cell>
          <cell r="D27">
            <v>0</v>
          </cell>
          <cell r="E27">
            <v>0</v>
          </cell>
          <cell r="F27">
            <v>0</v>
          </cell>
          <cell r="G27">
            <v>0</v>
          </cell>
          <cell r="H27">
            <v>0</v>
          </cell>
        </row>
        <row r="28">
          <cell r="B28" t="str">
            <v>126-000-0000-000</v>
          </cell>
          <cell r="C28" t="str">
            <v xml:space="preserve">INVENTARIOS OBSOLETOS                                                </v>
          </cell>
          <cell r="D28">
            <v>0</v>
          </cell>
          <cell r="E28">
            <v>0</v>
          </cell>
          <cell r="F28">
            <v>0</v>
          </cell>
          <cell r="G28">
            <v>0</v>
          </cell>
          <cell r="H28">
            <v>0</v>
          </cell>
        </row>
        <row r="29">
          <cell r="B29" t="str">
            <v>127-000-0000-000</v>
          </cell>
          <cell r="C29" t="str">
            <v xml:space="preserve">REVALUACION INVENT.PROD.TERM.                                        </v>
          </cell>
          <cell r="D29">
            <v>0</v>
          </cell>
          <cell r="E29">
            <v>0</v>
          </cell>
          <cell r="F29">
            <v>0</v>
          </cell>
          <cell r="G29">
            <v>0</v>
          </cell>
          <cell r="H29">
            <v>0</v>
          </cell>
        </row>
        <row r="30">
          <cell r="B30" t="str">
            <v>128-000-0000-000</v>
          </cell>
          <cell r="C30" t="str">
            <v xml:space="preserve">REVALUACION OTROS INVENTARIOS                                        </v>
          </cell>
          <cell r="D30">
            <v>0</v>
          </cell>
          <cell r="E30">
            <v>0</v>
          </cell>
          <cell r="F30">
            <v>0</v>
          </cell>
          <cell r="G30">
            <v>0</v>
          </cell>
          <cell r="H30">
            <v>0</v>
          </cell>
        </row>
        <row r="31">
          <cell r="B31" t="str">
            <v>129-000-0000-000</v>
          </cell>
          <cell r="C31" t="str">
            <v xml:space="preserve">MERCANCIAS EN TRANSITO                                               </v>
          </cell>
          <cell r="D31">
            <v>0</v>
          </cell>
          <cell r="E31">
            <v>0</v>
          </cell>
          <cell r="F31">
            <v>0</v>
          </cell>
          <cell r="G31">
            <v>0</v>
          </cell>
          <cell r="H31">
            <v>0</v>
          </cell>
        </row>
        <row r="32">
          <cell r="B32" t="str">
            <v>131-000-0000-000</v>
          </cell>
          <cell r="C32" t="str">
            <v xml:space="preserve">INVERSIONES EN FILIALES                                              </v>
          </cell>
          <cell r="D32">
            <v>0</v>
          </cell>
          <cell r="E32">
            <v>0</v>
          </cell>
          <cell r="F32">
            <v>0</v>
          </cell>
          <cell r="G32">
            <v>0</v>
          </cell>
          <cell r="H32">
            <v>0</v>
          </cell>
        </row>
        <row r="33">
          <cell r="B33" t="str">
            <v>132-000-0000-000</v>
          </cell>
          <cell r="C33" t="str">
            <v xml:space="preserve">OTRAS CTAS.POR COBRAR L.P.FIL                                        </v>
          </cell>
          <cell r="D33">
            <v>0</v>
          </cell>
          <cell r="E33">
            <v>0</v>
          </cell>
          <cell r="F33">
            <v>0</v>
          </cell>
          <cell r="G33">
            <v>0</v>
          </cell>
          <cell r="H33">
            <v>0</v>
          </cell>
        </row>
        <row r="34">
          <cell r="B34" t="str">
            <v>133-000-0000-000</v>
          </cell>
          <cell r="C34" t="str">
            <v xml:space="preserve">OTRAS CTAS.POR COBRAR L.P.OTR                                        </v>
          </cell>
          <cell r="D34">
            <v>0</v>
          </cell>
          <cell r="E34">
            <v>0</v>
          </cell>
          <cell r="F34">
            <v>0</v>
          </cell>
          <cell r="G34">
            <v>0</v>
          </cell>
          <cell r="H34">
            <v>0</v>
          </cell>
        </row>
        <row r="35">
          <cell r="B35" t="str">
            <v>141-000-0000-000</v>
          </cell>
          <cell r="C35" t="str">
            <v xml:space="preserve">EQUIPO DE RADIOCOMUNICACIONES                                   </v>
          </cell>
          <cell r="D35">
            <v>219121.46</v>
          </cell>
          <cell r="E35">
            <v>7590</v>
          </cell>
          <cell r="F35">
            <v>1682.71</v>
          </cell>
          <cell r="G35">
            <v>5907.29</v>
          </cell>
          <cell r="H35">
            <v>225028.75</v>
          </cell>
        </row>
        <row r="36">
          <cell r="B36" t="str">
            <v>142-000-0000-000</v>
          </cell>
          <cell r="C36" t="str">
            <v xml:space="preserve">CASETAS                                                         </v>
          </cell>
          <cell r="D36">
            <v>164347.79999999999</v>
          </cell>
          <cell r="E36">
            <v>0</v>
          </cell>
          <cell r="F36">
            <v>760.87</v>
          </cell>
          <cell r="G36">
            <v>-760.87</v>
          </cell>
          <cell r="H36">
            <v>163586.93</v>
          </cell>
        </row>
        <row r="37">
          <cell r="B37" t="str">
            <v>143-000-0000-000</v>
          </cell>
          <cell r="C37" t="str">
            <v xml:space="preserve">COMPRESORES                                                   </v>
          </cell>
          <cell r="D37">
            <v>72634036.120000005</v>
          </cell>
          <cell r="E37">
            <v>0</v>
          </cell>
          <cell r="F37">
            <v>477323.09</v>
          </cell>
          <cell r="G37">
            <v>-477323.09</v>
          </cell>
          <cell r="H37">
            <v>72156713.030000001</v>
          </cell>
        </row>
        <row r="38">
          <cell r="B38" t="str">
            <v>144-000-0000-000</v>
          </cell>
          <cell r="C38" t="str">
            <v xml:space="preserve">PLANTAS TMTO AGUAS RESIDUALES                                    </v>
          </cell>
          <cell r="D38">
            <v>33455.629999999997</v>
          </cell>
          <cell r="E38">
            <v>0</v>
          </cell>
          <cell r="F38">
            <v>229.29</v>
          </cell>
          <cell r="G38">
            <v>-229.29</v>
          </cell>
          <cell r="H38">
            <v>33226.339999999997</v>
          </cell>
        </row>
        <row r="39">
          <cell r="B39" t="str">
            <v>145-000-0000-000</v>
          </cell>
          <cell r="C39" t="str">
            <v xml:space="preserve">MAQUINARIA Y EQUIPO 25%                                         </v>
          </cell>
          <cell r="D39">
            <v>283499.61</v>
          </cell>
          <cell r="E39">
            <v>48425.15</v>
          </cell>
          <cell r="F39">
            <v>1580.66</v>
          </cell>
          <cell r="G39">
            <v>46844.49</v>
          </cell>
          <cell r="H39">
            <v>330344.10000000003</v>
          </cell>
        </row>
        <row r="40">
          <cell r="B40" t="str">
            <v>146-000-0000-000</v>
          </cell>
          <cell r="C40" t="str">
            <v xml:space="preserve">MEDIDORES DE GAS                                                </v>
          </cell>
          <cell r="D40">
            <v>356089.65</v>
          </cell>
          <cell r="E40">
            <v>0</v>
          </cell>
          <cell r="F40">
            <v>2302.34</v>
          </cell>
          <cell r="G40">
            <v>-2302.34</v>
          </cell>
          <cell r="H40">
            <v>353787.31</v>
          </cell>
        </row>
        <row r="41">
          <cell r="B41" t="str">
            <v>147-000-0000-000</v>
          </cell>
          <cell r="C41" t="str">
            <v xml:space="preserve">MOBILIARIO Y EQ. OFICINA                                        </v>
          </cell>
          <cell r="D41">
            <v>114128.66</v>
          </cell>
          <cell r="E41">
            <v>0</v>
          </cell>
          <cell r="F41">
            <v>1076.8800000000001</v>
          </cell>
          <cell r="G41">
            <v>-1076.8800000000001</v>
          </cell>
          <cell r="H41">
            <v>113051.78</v>
          </cell>
        </row>
        <row r="42">
          <cell r="B42" t="str">
            <v>148-000-0000-000</v>
          </cell>
          <cell r="C42" t="str">
            <v xml:space="preserve">EQUIPO DE COMPUTO                                                </v>
          </cell>
          <cell r="D42">
            <v>79122.53</v>
          </cell>
          <cell r="E42">
            <v>0</v>
          </cell>
          <cell r="F42">
            <v>4203.66</v>
          </cell>
          <cell r="G42">
            <v>-4203.66</v>
          </cell>
          <cell r="H42">
            <v>74918.87</v>
          </cell>
        </row>
        <row r="43">
          <cell r="B43" t="str">
            <v>149-000-0000-000</v>
          </cell>
          <cell r="C43" t="str">
            <v xml:space="preserve">PLANTA DIESEL ELECTRICA                                         </v>
          </cell>
          <cell r="D43">
            <v>163860.91</v>
          </cell>
          <cell r="E43">
            <v>0</v>
          </cell>
          <cell r="F43">
            <v>1130.1099999999999</v>
          </cell>
          <cell r="G43">
            <v>-1130.1099999999999</v>
          </cell>
          <cell r="H43">
            <v>162730.80000000002</v>
          </cell>
        </row>
        <row r="44">
          <cell r="B44" t="str">
            <v>150-000-0000-000</v>
          </cell>
          <cell r="C44" t="str">
            <v xml:space="preserve">BOMBAS HIDRAULICAS                                                   </v>
          </cell>
          <cell r="D44">
            <v>0</v>
          </cell>
          <cell r="E44">
            <v>0</v>
          </cell>
          <cell r="F44">
            <v>0</v>
          </cell>
          <cell r="G44">
            <v>0</v>
          </cell>
          <cell r="H44">
            <v>0</v>
          </cell>
        </row>
        <row r="45">
          <cell r="B45" t="str">
            <v>151-000-0000-000</v>
          </cell>
          <cell r="C45" t="str">
            <v xml:space="preserve">HIDROLAVADORA                                                    </v>
          </cell>
          <cell r="D45">
            <v>36111.040000000001</v>
          </cell>
          <cell r="E45">
            <v>0</v>
          </cell>
          <cell r="F45">
            <v>242.59</v>
          </cell>
          <cell r="G45">
            <v>-242.59</v>
          </cell>
          <cell r="H45">
            <v>35868.450000000004</v>
          </cell>
        </row>
        <row r="46">
          <cell r="B46" t="str">
            <v>155-000-0000-000</v>
          </cell>
          <cell r="C46" t="str">
            <v xml:space="preserve">EQUIPO PERIFERICO                                                    </v>
          </cell>
          <cell r="D46">
            <v>0</v>
          </cell>
          <cell r="E46">
            <v>0</v>
          </cell>
          <cell r="F46">
            <v>0</v>
          </cell>
          <cell r="G46">
            <v>0</v>
          </cell>
          <cell r="H46">
            <v>0</v>
          </cell>
        </row>
        <row r="47">
          <cell r="B47" t="str">
            <v>161-000-0000-000</v>
          </cell>
          <cell r="C47" t="str">
            <v xml:space="preserve">GASTOS PREOPERATORIOS                                            </v>
          </cell>
          <cell r="D47">
            <v>29991.56</v>
          </cell>
          <cell r="E47">
            <v>0</v>
          </cell>
          <cell r="F47">
            <v>0</v>
          </cell>
          <cell r="G47">
            <v>0</v>
          </cell>
          <cell r="H47">
            <v>29991.56</v>
          </cell>
        </row>
        <row r="48">
          <cell r="B48" t="str">
            <v>162-000-0000-000</v>
          </cell>
          <cell r="C48" t="str">
            <v xml:space="preserve">GASTOS DE ORGANIZACION                                               </v>
          </cell>
          <cell r="D48">
            <v>0</v>
          </cell>
          <cell r="E48">
            <v>0</v>
          </cell>
          <cell r="F48">
            <v>0</v>
          </cell>
          <cell r="G48">
            <v>0</v>
          </cell>
          <cell r="H48">
            <v>0</v>
          </cell>
        </row>
        <row r="49">
          <cell r="B49" t="str">
            <v>163-000-0000-000</v>
          </cell>
          <cell r="C49" t="str">
            <v xml:space="preserve">GASTOS DE INSTALACION                                         </v>
          </cell>
          <cell r="D49">
            <v>11663486.15</v>
          </cell>
          <cell r="E49">
            <v>0</v>
          </cell>
          <cell r="F49">
            <v>56054.9</v>
          </cell>
          <cell r="G49">
            <v>-56054.9</v>
          </cell>
          <cell r="H49">
            <v>11607431.25</v>
          </cell>
        </row>
        <row r="50">
          <cell r="B50" t="str">
            <v>164-000-0000-000</v>
          </cell>
          <cell r="C50" t="str">
            <v xml:space="preserve">GASTOS DE ANTICIPADOS                                          </v>
          </cell>
          <cell r="D50">
            <v>1547830.79</v>
          </cell>
          <cell r="E50">
            <v>0</v>
          </cell>
          <cell r="F50">
            <v>96196.14</v>
          </cell>
          <cell r="G50">
            <v>-96196.14</v>
          </cell>
          <cell r="H50">
            <v>1451634.6500000001</v>
          </cell>
        </row>
        <row r="51">
          <cell r="B51" t="str">
            <v>165-000-0000-000</v>
          </cell>
          <cell r="C51" t="str">
            <v xml:space="preserve">DEPOSITOS EN GARANTIA                                           </v>
          </cell>
          <cell r="D51">
            <v>124200</v>
          </cell>
          <cell r="E51">
            <v>0</v>
          </cell>
          <cell r="F51">
            <v>0</v>
          </cell>
          <cell r="G51">
            <v>0</v>
          </cell>
          <cell r="H51">
            <v>124200</v>
          </cell>
        </row>
        <row r="52">
          <cell r="B52" t="str">
            <v>201-000-0000-000</v>
          </cell>
          <cell r="C52" t="str">
            <v xml:space="preserve">CONTRIBUC.Y PTU POR PAGAR                      </v>
          </cell>
          <cell r="D52">
            <v>-114923.3</v>
          </cell>
          <cell r="E52">
            <v>131941.54</v>
          </cell>
          <cell r="F52">
            <v>227231.05</v>
          </cell>
          <cell r="G52">
            <v>-95289.50999999998</v>
          </cell>
          <cell r="H52">
            <v>-210212.81</v>
          </cell>
        </row>
        <row r="53">
          <cell r="B53" t="str">
            <v>202-000-0000-000</v>
          </cell>
          <cell r="C53" t="str">
            <v xml:space="preserve">IVA POR PAGAR DEL EJERCICIO                    </v>
          </cell>
          <cell r="D53">
            <v>-1027676.69</v>
          </cell>
          <cell r="E53">
            <v>2038377.69</v>
          </cell>
          <cell r="F53">
            <v>1866508.14</v>
          </cell>
          <cell r="G53">
            <v>171869.55000000005</v>
          </cell>
          <cell r="H53">
            <v>-855807.1399999999</v>
          </cell>
        </row>
        <row r="54">
          <cell r="B54" t="str">
            <v>203-000-0000-000</v>
          </cell>
          <cell r="C54" t="str">
            <v xml:space="preserve">IVA POR PAGAR EJERCICIO ANT.                   </v>
          </cell>
          <cell r="D54">
            <v>0</v>
          </cell>
          <cell r="E54">
            <v>0</v>
          </cell>
          <cell r="F54">
            <v>0</v>
          </cell>
          <cell r="G54">
            <v>0</v>
          </cell>
          <cell r="H54">
            <v>0</v>
          </cell>
        </row>
        <row r="55">
          <cell r="B55" t="str">
            <v>204-000-0000-000</v>
          </cell>
          <cell r="C55" t="str">
            <v xml:space="preserve">IVA PAGADO EN DECLARACIONES                    </v>
          </cell>
          <cell r="D55">
            <v>0</v>
          </cell>
          <cell r="E55">
            <v>0</v>
          </cell>
          <cell r="F55">
            <v>0</v>
          </cell>
          <cell r="G55">
            <v>0</v>
          </cell>
          <cell r="H55">
            <v>0</v>
          </cell>
        </row>
        <row r="56">
          <cell r="B56" t="str">
            <v>210-000-0000-000</v>
          </cell>
          <cell r="C56" t="str">
            <v xml:space="preserve">PROVEEDORES FILIALES                           </v>
          </cell>
          <cell r="D56">
            <v>-35586357.670000002</v>
          </cell>
          <cell r="E56">
            <v>1959437.5</v>
          </cell>
          <cell r="F56">
            <v>83142.460000000006</v>
          </cell>
          <cell r="G56">
            <v>1876295.04</v>
          </cell>
          <cell r="H56">
            <v>-33710062.630000003</v>
          </cell>
        </row>
        <row r="57">
          <cell r="B57" t="str">
            <v>211-000-0000-000</v>
          </cell>
          <cell r="C57" t="str">
            <v xml:space="preserve">CTAS.POR PAGAR FILIALES C.P.                   </v>
          </cell>
          <cell r="D57">
            <v>0</v>
          </cell>
          <cell r="E57">
            <v>0</v>
          </cell>
          <cell r="F57">
            <v>0</v>
          </cell>
          <cell r="G57">
            <v>0</v>
          </cell>
          <cell r="H57">
            <v>0</v>
          </cell>
        </row>
        <row r="58">
          <cell r="B58" t="str">
            <v>220-000-0000-000</v>
          </cell>
          <cell r="C58" t="str">
            <v xml:space="preserve">PROVEED.CTA.ABIERTA Y DOCTOS.                  </v>
          </cell>
          <cell r="D58">
            <v>-30059342.550000001</v>
          </cell>
          <cell r="E58">
            <v>5147963.5999999996</v>
          </cell>
          <cell r="F58">
            <v>1631648.76</v>
          </cell>
          <cell r="G58">
            <v>3516314.84</v>
          </cell>
          <cell r="H58">
            <v>-26543027.710000005</v>
          </cell>
        </row>
        <row r="59">
          <cell r="B59" t="str">
            <v>221-000-0000-000</v>
          </cell>
          <cell r="C59" t="str">
            <v xml:space="preserve">ANTICIPOS RECIBIDOS CLIENTES                   </v>
          </cell>
          <cell r="D59">
            <v>0</v>
          </cell>
          <cell r="E59">
            <v>0</v>
          </cell>
          <cell r="F59">
            <v>0</v>
          </cell>
          <cell r="G59">
            <v>0</v>
          </cell>
          <cell r="H59">
            <v>0</v>
          </cell>
        </row>
        <row r="60">
          <cell r="B60" t="str">
            <v>222-000-0000-000</v>
          </cell>
          <cell r="C60" t="str">
            <v xml:space="preserve">ACREED.FUNCION.SOCIOS Y P.F.                   </v>
          </cell>
          <cell r="D60">
            <v>-4265505.66</v>
          </cell>
          <cell r="E60">
            <v>0</v>
          </cell>
          <cell r="F60">
            <v>45676.89</v>
          </cell>
          <cell r="G60">
            <v>-45676.89</v>
          </cell>
          <cell r="H60">
            <v>-4311182.55</v>
          </cell>
        </row>
        <row r="61">
          <cell r="B61" t="str">
            <v>223-000-0000-000</v>
          </cell>
          <cell r="C61" t="str">
            <v xml:space="preserve">ACREEDORES DIVERSOS                            </v>
          </cell>
          <cell r="D61">
            <v>-7866806.8300000001</v>
          </cell>
          <cell r="E61">
            <v>488850.71</v>
          </cell>
          <cell r="F61">
            <v>741084.23</v>
          </cell>
          <cell r="G61">
            <v>-252233.51999999996</v>
          </cell>
          <cell r="H61">
            <v>-8119040.3499999996</v>
          </cell>
        </row>
        <row r="62">
          <cell r="B62" t="str">
            <v>230-000-0000-000</v>
          </cell>
          <cell r="C62" t="str">
            <v xml:space="preserve">DOCTOS.POR PAGAR BNTE                          </v>
          </cell>
          <cell r="D62">
            <v>-7762434.6500000004</v>
          </cell>
          <cell r="E62">
            <v>7762434.6299999999</v>
          </cell>
          <cell r="F62">
            <v>6525726.2800000003</v>
          </cell>
          <cell r="G62">
            <v>1236708.3499999996</v>
          </cell>
          <cell r="H62">
            <v>-6525726.3000000007</v>
          </cell>
        </row>
        <row r="63">
          <cell r="B63" t="str">
            <v>231-000-0000-000</v>
          </cell>
          <cell r="C63" t="str">
            <v xml:space="preserve">DOCTOS.POR PAGAR BANCOS M.E                    </v>
          </cell>
          <cell r="D63">
            <v>0</v>
          </cell>
          <cell r="E63">
            <v>0</v>
          </cell>
          <cell r="F63">
            <v>0</v>
          </cell>
          <cell r="G63">
            <v>0</v>
          </cell>
          <cell r="H63">
            <v>0</v>
          </cell>
        </row>
        <row r="64">
          <cell r="B64" t="str">
            <v>239-000-0000-000</v>
          </cell>
          <cell r="C64" t="str">
            <v xml:space="preserve">PROVIS.P/GASTOS ACUM.X PAGAR                   </v>
          </cell>
          <cell r="D64">
            <v>0</v>
          </cell>
          <cell r="E64">
            <v>0</v>
          </cell>
          <cell r="F64">
            <v>0</v>
          </cell>
          <cell r="G64">
            <v>0</v>
          </cell>
          <cell r="H64">
            <v>0</v>
          </cell>
        </row>
        <row r="65">
          <cell r="B65" t="str">
            <v>240-000-0000-000</v>
          </cell>
          <cell r="C65" t="str">
            <v xml:space="preserve">DIVIDENDOS POR PAGAR                           </v>
          </cell>
          <cell r="D65">
            <v>0</v>
          </cell>
          <cell r="E65">
            <v>0</v>
          </cell>
          <cell r="F65">
            <v>0</v>
          </cell>
          <cell r="G65">
            <v>0</v>
          </cell>
          <cell r="H65">
            <v>0</v>
          </cell>
        </row>
        <row r="66">
          <cell r="B66" t="str">
            <v>260-000-0000-000</v>
          </cell>
          <cell r="C66" t="str">
            <v xml:space="preserve">PASIV0 LARGO PLA.BANCOS M.N.                   </v>
          </cell>
          <cell r="D66">
            <v>0</v>
          </cell>
          <cell r="E66">
            <v>0</v>
          </cell>
          <cell r="F66">
            <v>0</v>
          </cell>
          <cell r="G66">
            <v>0</v>
          </cell>
          <cell r="H66">
            <v>0</v>
          </cell>
        </row>
        <row r="67">
          <cell r="B67" t="str">
            <v>261-000-0000-000</v>
          </cell>
          <cell r="C67" t="str">
            <v xml:space="preserve">PASIV0 LARGO PLA.BANCOS M.E                    </v>
          </cell>
          <cell r="D67">
            <v>0</v>
          </cell>
          <cell r="E67">
            <v>0</v>
          </cell>
          <cell r="F67">
            <v>0</v>
          </cell>
          <cell r="G67">
            <v>0</v>
          </cell>
          <cell r="H67">
            <v>0</v>
          </cell>
        </row>
        <row r="68">
          <cell r="B68" t="str">
            <v>270-000-0000-000</v>
          </cell>
          <cell r="C68" t="str">
            <v xml:space="preserve">PASIV0 LARGO PLAZO FILIALES                    </v>
          </cell>
          <cell r="D68">
            <v>0</v>
          </cell>
          <cell r="E68">
            <v>0</v>
          </cell>
          <cell r="F68">
            <v>0</v>
          </cell>
          <cell r="G68">
            <v>0</v>
          </cell>
          <cell r="H68">
            <v>0</v>
          </cell>
        </row>
        <row r="69">
          <cell r="B69" t="str">
            <v>271-000-0000-000</v>
          </cell>
          <cell r="C69" t="str">
            <v xml:space="preserve">PASIV0 LARGO PLAZO OTROS                       </v>
          </cell>
          <cell r="D69">
            <v>0</v>
          </cell>
          <cell r="E69">
            <v>0</v>
          </cell>
          <cell r="F69">
            <v>0</v>
          </cell>
          <cell r="G69">
            <v>0</v>
          </cell>
          <cell r="H69">
            <v>0</v>
          </cell>
        </row>
        <row r="70">
          <cell r="B70" t="str">
            <v>280-000-0000-000</v>
          </cell>
          <cell r="C70" t="str">
            <v xml:space="preserve">RESERVAS P/INDEMNI.PRIMAS ANT                  </v>
          </cell>
          <cell r="D70">
            <v>0</v>
          </cell>
          <cell r="E70">
            <v>0</v>
          </cell>
          <cell r="F70">
            <v>0</v>
          </cell>
          <cell r="G70">
            <v>0</v>
          </cell>
          <cell r="H70">
            <v>0</v>
          </cell>
        </row>
        <row r="71">
          <cell r="B71" t="str">
            <v>301-000-0000-000</v>
          </cell>
          <cell r="C71" t="str">
            <v xml:space="preserve">CAPITAL SOCIAL FIJO                            </v>
          </cell>
          <cell r="D71">
            <v>-50000</v>
          </cell>
          <cell r="E71">
            <v>0</v>
          </cell>
          <cell r="F71">
            <v>0</v>
          </cell>
          <cell r="G71">
            <v>0</v>
          </cell>
          <cell r="H71">
            <v>-50000</v>
          </cell>
        </row>
        <row r="72">
          <cell r="B72" t="str">
            <v>302-000-0000-000</v>
          </cell>
          <cell r="C72" t="str">
            <v xml:space="preserve">CAPITAL SOCIAL VARIABLE                        </v>
          </cell>
          <cell r="D72">
            <v>-3950000</v>
          </cell>
          <cell r="E72">
            <v>0</v>
          </cell>
          <cell r="F72">
            <v>0</v>
          </cell>
          <cell r="G72">
            <v>0</v>
          </cell>
          <cell r="H72">
            <v>-3950000</v>
          </cell>
        </row>
        <row r="73">
          <cell r="B73" t="str">
            <v>303-000-0000-000</v>
          </cell>
          <cell r="C73" t="str">
            <v xml:space="preserve">ACTUALIZACION DE CAPITAL SOC.                  </v>
          </cell>
          <cell r="D73">
            <v>0</v>
          </cell>
          <cell r="E73">
            <v>0</v>
          </cell>
          <cell r="F73">
            <v>0</v>
          </cell>
          <cell r="G73">
            <v>0</v>
          </cell>
          <cell r="H73">
            <v>0</v>
          </cell>
        </row>
        <row r="74">
          <cell r="B74" t="str">
            <v>307-000-0000-000</v>
          </cell>
          <cell r="C74" t="str">
            <v xml:space="preserve">APORTACION DE FUTUROS AUMENTO                  </v>
          </cell>
          <cell r="D74">
            <v>-20211165.16</v>
          </cell>
          <cell r="E74">
            <v>0</v>
          </cell>
          <cell r="F74">
            <v>0</v>
          </cell>
          <cell r="G74">
            <v>0</v>
          </cell>
          <cell r="H74">
            <v>-20211165.16</v>
          </cell>
        </row>
        <row r="75">
          <cell r="B75" t="str">
            <v>310-000-0000-000</v>
          </cell>
          <cell r="C75" t="str">
            <v xml:space="preserve">RESERVA LEGAL                                  </v>
          </cell>
          <cell r="D75">
            <v>0</v>
          </cell>
          <cell r="E75">
            <v>0</v>
          </cell>
          <cell r="F75">
            <v>0</v>
          </cell>
          <cell r="G75">
            <v>0</v>
          </cell>
          <cell r="H75">
            <v>0</v>
          </cell>
        </row>
        <row r="76">
          <cell r="B76" t="str">
            <v>311-000-0000-000</v>
          </cell>
          <cell r="C76" t="str">
            <v xml:space="preserve">RESERVA DE REINVERSION                         </v>
          </cell>
          <cell r="D76">
            <v>0</v>
          </cell>
          <cell r="E76">
            <v>0</v>
          </cell>
          <cell r="F76">
            <v>0</v>
          </cell>
          <cell r="G76">
            <v>0</v>
          </cell>
          <cell r="H76">
            <v>0</v>
          </cell>
        </row>
        <row r="77">
          <cell r="B77" t="str">
            <v>312-000-0000-000</v>
          </cell>
          <cell r="C77" t="str">
            <v xml:space="preserve">RESULTADOS EJERCICIO ANTERIOR                  </v>
          </cell>
          <cell r="D77">
            <v>-1848436.4</v>
          </cell>
          <cell r="E77">
            <v>0</v>
          </cell>
          <cell r="F77">
            <v>0</v>
          </cell>
          <cell r="G77">
            <v>0</v>
          </cell>
          <cell r="H77">
            <v>-1848436.4</v>
          </cell>
        </row>
        <row r="78">
          <cell r="B78" t="str">
            <v>316-000-0000-000</v>
          </cell>
          <cell r="C78" t="str">
            <v xml:space="preserve">ACTUALIZ.UTILIDADES ACUMULADA                  </v>
          </cell>
          <cell r="D78">
            <v>0</v>
          </cell>
          <cell r="E78">
            <v>0</v>
          </cell>
          <cell r="F78">
            <v>0</v>
          </cell>
          <cell r="G78">
            <v>0</v>
          </cell>
          <cell r="H78">
            <v>0</v>
          </cell>
        </row>
        <row r="79">
          <cell r="B79" t="str">
            <v>320-000-0000-000</v>
          </cell>
          <cell r="C79" t="str">
            <v xml:space="preserve">RESUL.X TENENCIA ACTIVOS NO M                  </v>
          </cell>
          <cell r="D79">
            <v>0</v>
          </cell>
          <cell r="E79">
            <v>0</v>
          </cell>
          <cell r="F79">
            <v>0</v>
          </cell>
          <cell r="G79">
            <v>0</v>
          </cell>
          <cell r="H79">
            <v>0</v>
          </cell>
        </row>
        <row r="80">
          <cell r="B80" t="str">
            <v>330-000-0000-000</v>
          </cell>
          <cell r="C80" t="str">
            <v xml:space="preserve">EXCESO O INSUF.EN ACTUALIZ.CA                  </v>
          </cell>
          <cell r="D80">
            <v>0</v>
          </cell>
          <cell r="E80">
            <v>0</v>
          </cell>
          <cell r="F80">
            <v>0</v>
          </cell>
          <cell r="G80">
            <v>0</v>
          </cell>
          <cell r="H80">
            <v>0</v>
          </cell>
        </row>
        <row r="81">
          <cell r="B81" t="str">
            <v>340-000-0000-000</v>
          </cell>
          <cell r="C81" t="str">
            <v xml:space="preserve">CORRECCION POR REEXPRESION                     </v>
          </cell>
          <cell r="D81">
            <v>0</v>
          </cell>
          <cell r="E81">
            <v>0</v>
          </cell>
          <cell r="F81">
            <v>0</v>
          </cell>
          <cell r="G81">
            <v>0</v>
          </cell>
          <cell r="H81">
            <v>0</v>
          </cell>
        </row>
        <row r="82">
          <cell r="B82" t="str">
            <v>401-000-0000-000</v>
          </cell>
          <cell r="C82" t="str">
            <v xml:space="preserve">VENTAS FILIALES                                </v>
          </cell>
          <cell r="D82">
            <v>0</v>
          </cell>
          <cell r="E82">
            <v>0</v>
          </cell>
          <cell r="F82">
            <v>0</v>
          </cell>
          <cell r="G82">
            <v>0</v>
          </cell>
          <cell r="H82">
            <v>0</v>
          </cell>
        </row>
        <row r="83">
          <cell r="B83" t="str">
            <v>402-000-0000-000</v>
          </cell>
          <cell r="C83" t="str">
            <v xml:space="preserve">VENTAS NACIONALES OTROS                        </v>
          </cell>
          <cell r="D83">
            <v>0</v>
          </cell>
          <cell r="E83">
            <v>0</v>
          </cell>
          <cell r="F83">
            <v>0</v>
          </cell>
          <cell r="G83">
            <v>0</v>
          </cell>
          <cell r="H83">
            <v>0</v>
          </cell>
        </row>
        <row r="84">
          <cell r="B84" t="str">
            <v>403-000-0000-000</v>
          </cell>
          <cell r="C84" t="str">
            <v xml:space="preserve">VENTAS EXPORTACION                             </v>
          </cell>
          <cell r="D84">
            <v>0</v>
          </cell>
          <cell r="E84">
            <v>0</v>
          </cell>
          <cell r="F84">
            <v>0</v>
          </cell>
          <cell r="G84">
            <v>0</v>
          </cell>
          <cell r="H84">
            <v>0</v>
          </cell>
        </row>
        <row r="85">
          <cell r="B85" t="str">
            <v>404-000-0000-000</v>
          </cell>
          <cell r="C85" t="str">
            <v xml:space="preserve">INGRESOS SERVICIOS FILIALES                    </v>
          </cell>
          <cell r="D85">
            <v>-42271.32</v>
          </cell>
          <cell r="E85">
            <v>0</v>
          </cell>
          <cell r="F85">
            <v>0</v>
          </cell>
          <cell r="G85">
            <v>0</v>
          </cell>
          <cell r="H85">
            <v>-42271.32</v>
          </cell>
        </row>
        <row r="86">
          <cell r="B86" t="str">
            <v>405-000-0000-000</v>
          </cell>
          <cell r="C86" t="str">
            <v xml:space="preserve">INGRESOS SERVIC.NALES.OTROS                    </v>
          </cell>
          <cell r="D86">
            <v>-1625817.32</v>
          </cell>
          <cell r="E86">
            <v>48274.44</v>
          </cell>
          <cell r="F86">
            <v>5721555.1299999999</v>
          </cell>
          <cell r="G86">
            <v>-5673280.6899999995</v>
          </cell>
          <cell r="H86">
            <v>-7299098.0099999998</v>
          </cell>
        </row>
        <row r="87">
          <cell r="B87" t="str">
            <v>406-000-0000-000</v>
          </cell>
          <cell r="C87" t="str">
            <v xml:space="preserve">INGRESOS SERVIC.EXPORTACION                    </v>
          </cell>
          <cell r="D87">
            <v>0</v>
          </cell>
          <cell r="E87">
            <v>0</v>
          </cell>
          <cell r="F87">
            <v>0</v>
          </cell>
          <cell r="G87">
            <v>0</v>
          </cell>
          <cell r="H87">
            <v>0</v>
          </cell>
        </row>
        <row r="88">
          <cell r="B88" t="str">
            <v>407-000-0000-000</v>
          </cell>
          <cell r="C88" t="str">
            <v xml:space="preserve">INGRESOS X CTOS. DE OBRA                       </v>
          </cell>
          <cell r="D88">
            <v>0</v>
          </cell>
          <cell r="E88">
            <v>0</v>
          </cell>
          <cell r="F88">
            <v>0</v>
          </cell>
          <cell r="G88">
            <v>0</v>
          </cell>
          <cell r="H88">
            <v>0</v>
          </cell>
        </row>
        <row r="89">
          <cell r="B89" t="str">
            <v>408-000-0000-000</v>
          </cell>
          <cell r="C89" t="str">
            <v xml:space="preserve">INGRESOS X RENTAS FILIALES                     </v>
          </cell>
          <cell r="D89">
            <v>0</v>
          </cell>
          <cell r="E89">
            <v>0</v>
          </cell>
          <cell r="F89">
            <v>0</v>
          </cell>
          <cell r="G89">
            <v>0</v>
          </cell>
          <cell r="H89">
            <v>0</v>
          </cell>
        </row>
        <row r="90">
          <cell r="B90" t="str">
            <v>409-000-0000-000</v>
          </cell>
          <cell r="C90" t="str">
            <v xml:space="preserve">INGRESOS X RENTAS OTROS                        </v>
          </cell>
          <cell r="D90">
            <v>0</v>
          </cell>
          <cell r="E90">
            <v>0</v>
          </cell>
          <cell r="F90">
            <v>0</v>
          </cell>
          <cell r="G90">
            <v>0</v>
          </cell>
          <cell r="H90">
            <v>0</v>
          </cell>
        </row>
        <row r="91">
          <cell r="B91" t="str">
            <v>410-000-0000-000</v>
          </cell>
          <cell r="C91" t="str">
            <v xml:space="preserve">DEVOLUCIONES S/VENTAS FILIALE                  </v>
          </cell>
          <cell r="D91">
            <v>0</v>
          </cell>
          <cell r="E91">
            <v>0</v>
          </cell>
          <cell r="F91">
            <v>0</v>
          </cell>
          <cell r="G91">
            <v>0</v>
          </cell>
          <cell r="H91">
            <v>0</v>
          </cell>
        </row>
        <row r="92">
          <cell r="B92" t="str">
            <v>411-000-0000-000</v>
          </cell>
          <cell r="C92" t="str">
            <v xml:space="preserve">DEVOLUCIONES S/VENTAS NALES.O                  </v>
          </cell>
          <cell r="D92">
            <v>0</v>
          </cell>
          <cell r="E92">
            <v>0</v>
          </cell>
          <cell r="F92">
            <v>0</v>
          </cell>
          <cell r="G92">
            <v>0</v>
          </cell>
          <cell r="H92">
            <v>0</v>
          </cell>
        </row>
        <row r="93">
          <cell r="B93" t="str">
            <v>412-000-0000-000</v>
          </cell>
          <cell r="C93" t="str">
            <v xml:space="preserve">DEVOLUCIONES S/VENTAS EXPORTA                  </v>
          </cell>
          <cell r="D93">
            <v>0</v>
          </cell>
          <cell r="E93">
            <v>0</v>
          </cell>
          <cell r="F93">
            <v>0</v>
          </cell>
          <cell r="G93">
            <v>0</v>
          </cell>
          <cell r="H93">
            <v>0</v>
          </cell>
        </row>
        <row r="94">
          <cell r="B94" t="str">
            <v>420-000-0000-000</v>
          </cell>
          <cell r="C94" t="str">
            <v xml:space="preserve">INGRESOS POR VENTA ACT.FIJO                    </v>
          </cell>
          <cell r="D94">
            <v>0</v>
          </cell>
          <cell r="E94">
            <v>0</v>
          </cell>
          <cell r="F94">
            <v>0</v>
          </cell>
          <cell r="G94">
            <v>0</v>
          </cell>
          <cell r="H94">
            <v>0</v>
          </cell>
        </row>
        <row r="95">
          <cell r="B95" t="str">
            <v>421-000-0000-000</v>
          </cell>
          <cell r="C95" t="str">
            <v xml:space="preserve">INGRESOS POR VENTAS DIVERSAS                   </v>
          </cell>
          <cell r="D95">
            <v>0</v>
          </cell>
          <cell r="E95">
            <v>0</v>
          </cell>
          <cell r="F95">
            <v>0</v>
          </cell>
          <cell r="G95">
            <v>0</v>
          </cell>
          <cell r="H95">
            <v>0</v>
          </cell>
        </row>
        <row r="96">
          <cell r="B96" t="str">
            <v>422-000-0000-000</v>
          </cell>
          <cell r="C96" t="str">
            <v xml:space="preserve">OTROS INGRESOS SUJETOS A IVA                   </v>
          </cell>
          <cell r="D96">
            <v>0</v>
          </cell>
          <cell r="E96">
            <v>0</v>
          </cell>
          <cell r="F96">
            <v>0</v>
          </cell>
          <cell r="G96">
            <v>0</v>
          </cell>
          <cell r="H96">
            <v>0</v>
          </cell>
        </row>
        <row r="97">
          <cell r="B97" t="str">
            <v>423-000-0000-000</v>
          </cell>
          <cell r="C97" t="str">
            <v xml:space="preserve">OTROS INGRESOS SIN IVA                         </v>
          </cell>
          <cell r="D97">
            <v>0</v>
          </cell>
          <cell r="E97">
            <v>0</v>
          </cell>
          <cell r="F97">
            <v>0</v>
          </cell>
          <cell r="G97">
            <v>0</v>
          </cell>
          <cell r="H97">
            <v>0</v>
          </cell>
        </row>
        <row r="98">
          <cell r="B98" t="str">
            <v>424-000-0000-000</v>
          </cell>
          <cell r="C98" t="str">
            <v xml:space="preserve">OTROS INGRESOS NO ACUMULABLES                  </v>
          </cell>
          <cell r="D98">
            <v>0</v>
          </cell>
          <cell r="E98">
            <v>0</v>
          </cell>
          <cell r="F98">
            <v>0</v>
          </cell>
          <cell r="G98">
            <v>0</v>
          </cell>
          <cell r="H98">
            <v>0</v>
          </cell>
        </row>
        <row r="99">
          <cell r="B99" t="str">
            <v>501-000-0000-000</v>
          </cell>
          <cell r="C99" t="str">
            <v xml:space="preserve">CONSUMO MATERIALES DIRECTOS                                          </v>
          </cell>
          <cell r="D99">
            <v>0</v>
          </cell>
          <cell r="E99">
            <v>0</v>
          </cell>
          <cell r="F99">
            <v>0</v>
          </cell>
          <cell r="G99">
            <v>0</v>
          </cell>
          <cell r="H99">
            <v>0</v>
          </cell>
        </row>
        <row r="100">
          <cell r="B100" t="str">
            <v>510-000-0000-000</v>
          </cell>
          <cell r="C100" t="str">
            <v xml:space="preserve">MANO DE OBRA DIRECTA                                                 </v>
          </cell>
          <cell r="D100">
            <v>0</v>
          </cell>
          <cell r="E100">
            <v>0</v>
          </cell>
          <cell r="F100">
            <v>0</v>
          </cell>
          <cell r="G100">
            <v>0</v>
          </cell>
          <cell r="H100">
            <v>0</v>
          </cell>
        </row>
        <row r="101">
          <cell r="B101" t="str">
            <v>520-000-0000-000</v>
          </cell>
          <cell r="C101" t="str">
            <v xml:space="preserve">GASTOS DIR.FABRICACION Y EXP.                                        </v>
          </cell>
          <cell r="D101">
            <v>0</v>
          </cell>
          <cell r="E101">
            <v>0</v>
          </cell>
          <cell r="F101">
            <v>0</v>
          </cell>
          <cell r="G101">
            <v>0</v>
          </cell>
          <cell r="H101">
            <v>0</v>
          </cell>
        </row>
        <row r="102">
          <cell r="B102" t="str">
            <v>525-000-0000-000</v>
          </cell>
          <cell r="C102" t="str">
            <v xml:space="preserve">COSTOS DE OBRA                                                 </v>
          </cell>
          <cell r="D102">
            <v>4960752.8899999997</v>
          </cell>
          <cell r="E102">
            <v>2715169.48</v>
          </cell>
          <cell r="F102">
            <v>0</v>
          </cell>
          <cell r="G102">
            <v>2715169.48</v>
          </cell>
          <cell r="H102">
            <v>7675922.3699999992</v>
          </cell>
        </row>
        <row r="103">
          <cell r="B103" t="str">
            <v>530-000-0000-000</v>
          </cell>
          <cell r="C103" t="str">
            <v xml:space="preserve">DESCUENTOS S/COMPRA                                            </v>
          </cell>
          <cell r="D103">
            <v>-163528.85999999999</v>
          </cell>
          <cell r="E103">
            <v>-32426.95</v>
          </cell>
          <cell r="F103">
            <v>0</v>
          </cell>
          <cell r="G103">
            <v>-32426.95</v>
          </cell>
          <cell r="H103">
            <v>-195955.81</v>
          </cell>
        </row>
        <row r="104">
          <cell r="B104" t="str">
            <v>540-000-0000-000</v>
          </cell>
          <cell r="C104" t="str">
            <v xml:space="preserve">COSTO DE VENTA DE ACTIVO FIJO                                        </v>
          </cell>
          <cell r="D104">
            <v>0</v>
          </cell>
          <cell r="E104">
            <v>0</v>
          </cell>
          <cell r="F104">
            <v>0</v>
          </cell>
          <cell r="G104">
            <v>0</v>
          </cell>
          <cell r="H104">
            <v>0</v>
          </cell>
        </row>
        <row r="105">
          <cell r="B105" t="str">
            <v>541-000-0000-000</v>
          </cell>
          <cell r="C105" t="str">
            <v xml:space="preserve">COSTO DE VENTAS DIVERSAS                                             </v>
          </cell>
          <cell r="D105">
            <v>0</v>
          </cell>
          <cell r="E105">
            <v>0</v>
          </cell>
          <cell r="F105">
            <v>0</v>
          </cell>
          <cell r="G105">
            <v>0</v>
          </cell>
          <cell r="H105">
            <v>0</v>
          </cell>
        </row>
        <row r="106">
          <cell r="B106" t="str">
            <v>542-000-0000-000</v>
          </cell>
          <cell r="C106" t="str">
            <v xml:space="preserve">OTROS COSTOS                                                         </v>
          </cell>
          <cell r="D106">
            <v>0</v>
          </cell>
          <cell r="E106">
            <v>0</v>
          </cell>
          <cell r="F106">
            <v>0</v>
          </cell>
          <cell r="G106">
            <v>0</v>
          </cell>
          <cell r="H106">
            <v>0</v>
          </cell>
        </row>
        <row r="107">
          <cell r="B107" t="str">
            <v>610-000-0000-000</v>
          </cell>
          <cell r="C107" t="str">
            <v xml:space="preserve">GASTOS DE ADMINISTRACION                                        </v>
          </cell>
          <cell r="D107">
            <v>225768.12</v>
          </cell>
          <cell r="E107">
            <v>248158.45</v>
          </cell>
          <cell r="F107">
            <v>0</v>
          </cell>
          <cell r="G107">
            <v>248158.45</v>
          </cell>
          <cell r="H107">
            <v>473926.57</v>
          </cell>
        </row>
        <row r="108">
          <cell r="B108" t="str">
            <v>620-000-0000-000</v>
          </cell>
          <cell r="C108" t="str">
            <v xml:space="preserve">GASTOS FINANCIEROS                                              </v>
          </cell>
          <cell r="D108">
            <v>341310.88</v>
          </cell>
          <cell r="E108">
            <v>583523.36</v>
          </cell>
          <cell r="F108">
            <v>0</v>
          </cell>
          <cell r="G108">
            <v>583523.36</v>
          </cell>
          <cell r="H108">
            <v>924834.24</v>
          </cell>
        </row>
        <row r="109">
          <cell r="B109" t="str">
            <v>630-000-0000-000</v>
          </cell>
          <cell r="C109" t="str">
            <v xml:space="preserve">PERDIDA EN CAMBIOS                                              </v>
          </cell>
          <cell r="D109">
            <v>222524.86</v>
          </cell>
          <cell r="E109">
            <v>164927.15</v>
          </cell>
          <cell r="F109">
            <v>0</v>
          </cell>
          <cell r="G109">
            <v>164927.15</v>
          </cell>
          <cell r="H109">
            <v>387452.01</v>
          </cell>
        </row>
        <row r="110">
          <cell r="B110" t="str">
            <v>640-000-0000-000</v>
          </cell>
          <cell r="C110" t="str">
            <v xml:space="preserve">OTROS GASTOS OPERACION                                              </v>
          </cell>
          <cell r="D110">
            <v>-0.14000000000000001</v>
          </cell>
          <cell r="E110">
            <v>0</v>
          </cell>
          <cell r="F110">
            <v>0.65</v>
          </cell>
          <cell r="G110">
            <v>-0.65</v>
          </cell>
          <cell r="H110">
            <v>-0.79</v>
          </cell>
        </row>
        <row r="111">
          <cell r="B111" t="str">
            <v>650-000-0000-000</v>
          </cell>
          <cell r="C111" t="str">
            <v xml:space="preserve">GASTOS DE ADMON. FILIALES                                            </v>
          </cell>
          <cell r="D111">
            <v>0</v>
          </cell>
          <cell r="E111">
            <v>0</v>
          </cell>
          <cell r="F111">
            <v>0</v>
          </cell>
          <cell r="G111">
            <v>0</v>
          </cell>
          <cell r="H111">
            <v>0</v>
          </cell>
        </row>
        <row r="112">
          <cell r="B112" t="str">
            <v>660-000-0000-000</v>
          </cell>
          <cell r="C112" t="str">
            <v xml:space="preserve">GASTOS DE VENTA FILIALES                                             </v>
          </cell>
          <cell r="D112">
            <v>0</v>
          </cell>
          <cell r="E112">
            <v>0</v>
          </cell>
          <cell r="F112">
            <v>0</v>
          </cell>
          <cell r="G112">
            <v>0</v>
          </cell>
          <cell r="H112">
            <v>0</v>
          </cell>
        </row>
        <row r="113">
          <cell r="B113" t="str">
            <v>670-000-0000-000</v>
          </cell>
          <cell r="C113" t="str">
            <v xml:space="preserve">GASTOS DISTRIBUCION FILIALES                                         </v>
          </cell>
          <cell r="D113">
            <v>0</v>
          </cell>
          <cell r="E113">
            <v>0</v>
          </cell>
          <cell r="F113">
            <v>0</v>
          </cell>
          <cell r="G113">
            <v>0</v>
          </cell>
          <cell r="H113">
            <v>0</v>
          </cell>
        </row>
        <row r="114">
          <cell r="B114" t="str">
            <v>680-000-0000-000</v>
          </cell>
          <cell r="C114" t="str">
            <v xml:space="preserve">OTROS GASTOS OPERACION FILIAL                                        </v>
          </cell>
          <cell r="D114">
            <v>0</v>
          </cell>
          <cell r="E114">
            <v>0</v>
          </cell>
          <cell r="F114">
            <v>0</v>
          </cell>
          <cell r="G114">
            <v>0</v>
          </cell>
          <cell r="H114">
            <v>0</v>
          </cell>
        </row>
        <row r="115">
          <cell r="B115" t="str">
            <v>701-000-0000-000</v>
          </cell>
          <cell r="C115" t="str">
            <v xml:space="preserve">INTERESES COBRADOS BANCOS M N                  </v>
          </cell>
          <cell r="D115">
            <v>-73.010000000000005</v>
          </cell>
          <cell r="E115">
            <v>0</v>
          </cell>
          <cell r="F115">
            <v>43.2</v>
          </cell>
          <cell r="G115">
            <v>-43.2</v>
          </cell>
          <cell r="H115">
            <v>-116.21000000000001</v>
          </cell>
        </row>
        <row r="116">
          <cell r="B116" t="str">
            <v>702-000-0000-000</v>
          </cell>
          <cell r="C116" t="str">
            <v xml:space="preserve">INTERESES COBRADOS BANCOS M E                  </v>
          </cell>
          <cell r="D116">
            <v>0</v>
          </cell>
          <cell r="E116">
            <v>0</v>
          </cell>
          <cell r="F116">
            <v>0</v>
          </cell>
          <cell r="G116">
            <v>0</v>
          </cell>
          <cell r="H116">
            <v>0</v>
          </cell>
        </row>
        <row r="117">
          <cell r="B117" t="str">
            <v>703-000-0000-000</v>
          </cell>
          <cell r="C117" t="str">
            <v xml:space="preserve">INTERESES COBRAD.CLIENTES M N                  </v>
          </cell>
          <cell r="D117">
            <v>0</v>
          </cell>
          <cell r="E117">
            <v>0</v>
          </cell>
          <cell r="F117">
            <v>0</v>
          </cell>
          <cell r="G117">
            <v>0</v>
          </cell>
          <cell r="H117">
            <v>0</v>
          </cell>
        </row>
        <row r="118">
          <cell r="B118" t="str">
            <v>704-000-0000-000</v>
          </cell>
          <cell r="C118" t="str">
            <v xml:space="preserve">INTERESES COBRAD.CLIENTES M E                  </v>
          </cell>
          <cell r="D118">
            <v>0</v>
          </cell>
          <cell r="E118">
            <v>0</v>
          </cell>
          <cell r="F118">
            <v>0</v>
          </cell>
          <cell r="G118">
            <v>0</v>
          </cell>
          <cell r="H118">
            <v>0</v>
          </cell>
        </row>
        <row r="119">
          <cell r="B119" t="str">
            <v>705-000-0000-000</v>
          </cell>
          <cell r="C119" t="str">
            <v xml:space="preserve">INTERESES COBRAD.FILIALES M N                  </v>
          </cell>
          <cell r="D119">
            <v>0</v>
          </cell>
          <cell r="E119">
            <v>0</v>
          </cell>
          <cell r="F119">
            <v>0</v>
          </cell>
          <cell r="G119">
            <v>0</v>
          </cell>
          <cell r="H119">
            <v>0</v>
          </cell>
        </row>
        <row r="120">
          <cell r="B120" t="str">
            <v>706-000-0000-000</v>
          </cell>
          <cell r="C120" t="str">
            <v xml:space="preserve">INTERESES COBRADOS OTROS M.N.                  </v>
          </cell>
          <cell r="D120">
            <v>0</v>
          </cell>
          <cell r="E120">
            <v>0</v>
          </cell>
          <cell r="F120">
            <v>0</v>
          </cell>
          <cell r="G120">
            <v>0</v>
          </cell>
          <cell r="H120">
            <v>0</v>
          </cell>
        </row>
        <row r="121">
          <cell r="B121" t="str">
            <v>710-000-0000-000</v>
          </cell>
          <cell r="C121" t="str">
            <v xml:space="preserve">GANANCIAS EN CAMBIO BANCOS                                           </v>
          </cell>
          <cell r="D121">
            <v>0</v>
          </cell>
          <cell r="E121">
            <v>0</v>
          </cell>
          <cell r="F121">
            <v>0</v>
          </cell>
          <cell r="G121">
            <v>0</v>
          </cell>
          <cell r="H121">
            <v>0</v>
          </cell>
        </row>
        <row r="122">
          <cell r="B122" t="str">
            <v>711-000-0000-000</v>
          </cell>
          <cell r="C122" t="str">
            <v xml:space="preserve">GANANCIAS EN CAMBIO FILIALES                                         </v>
          </cell>
          <cell r="D122">
            <v>0</v>
          </cell>
          <cell r="E122">
            <v>0</v>
          </cell>
          <cell r="F122">
            <v>0</v>
          </cell>
          <cell r="G122">
            <v>0</v>
          </cell>
          <cell r="H122">
            <v>0</v>
          </cell>
        </row>
        <row r="123">
          <cell r="B123" t="str">
            <v>712-000-0000-000</v>
          </cell>
          <cell r="C123" t="str">
            <v xml:space="preserve">GANANCIAS EN CAMBIO OTROS                      </v>
          </cell>
          <cell r="D123">
            <v>-1576927.75</v>
          </cell>
          <cell r="E123">
            <v>0</v>
          </cell>
          <cell r="F123">
            <v>83500.929999999993</v>
          </cell>
          <cell r="G123">
            <v>-83500.929999999993</v>
          </cell>
          <cell r="H123">
            <v>-1660428.68</v>
          </cell>
        </row>
        <row r="124">
          <cell r="B124" t="str">
            <v>761-000-0000-000</v>
          </cell>
          <cell r="C124" t="str">
            <v xml:space="preserve">INTERESES PAGADOS BANCOS M.N.                  </v>
          </cell>
          <cell r="D124">
            <v>-1957.49</v>
          </cell>
          <cell r="E124">
            <v>0</v>
          </cell>
          <cell r="F124">
            <v>1032.48</v>
          </cell>
          <cell r="G124">
            <v>-1032.48</v>
          </cell>
          <cell r="H124">
            <v>-2989.9700000000003</v>
          </cell>
        </row>
        <row r="125">
          <cell r="B125" t="str">
            <v>762-000-0000-000</v>
          </cell>
          <cell r="C125" t="str">
            <v xml:space="preserve">INTERESES PAGADOS BANCOS M.E.                                        </v>
          </cell>
          <cell r="D125">
            <v>0</v>
          </cell>
          <cell r="E125">
            <v>0</v>
          </cell>
          <cell r="F125">
            <v>0</v>
          </cell>
          <cell r="G125">
            <v>0</v>
          </cell>
          <cell r="H125">
            <v>0</v>
          </cell>
        </row>
        <row r="126">
          <cell r="B126" t="str">
            <v>763-000-0000-000</v>
          </cell>
          <cell r="C126" t="str">
            <v xml:space="preserve">INTERESES PAGADOS PROVEE.M.N.                                        </v>
          </cell>
          <cell r="D126">
            <v>0</v>
          </cell>
          <cell r="E126">
            <v>0</v>
          </cell>
          <cell r="F126">
            <v>0</v>
          </cell>
          <cell r="G126">
            <v>0</v>
          </cell>
          <cell r="H126">
            <v>0</v>
          </cell>
        </row>
        <row r="127">
          <cell r="B127" t="str">
            <v>764-000-0000-000</v>
          </cell>
          <cell r="C127" t="str">
            <v xml:space="preserve">INTERESES PAGADOS PROVEE.M.E.                                        </v>
          </cell>
          <cell r="D127">
            <v>0</v>
          </cell>
          <cell r="E127">
            <v>0</v>
          </cell>
          <cell r="F127">
            <v>0</v>
          </cell>
          <cell r="G127">
            <v>0</v>
          </cell>
          <cell r="H127">
            <v>0</v>
          </cell>
        </row>
        <row r="128">
          <cell r="B128" t="str">
            <v>765-000-0000-000</v>
          </cell>
          <cell r="C128" t="str">
            <v xml:space="preserve">INTERESES PAGADOS FILIAL.M.N.                                        </v>
          </cell>
          <cell r="D128">
            <v>0</v>
          </cell>
          <cell r="E128">
            <v>0</v>
          </cell>
          <cell r="F128">
            <v>0</v>
          </cell>
          <cell r="G128">
            <v>0</v>
          </cell>
          <cell r="H128">
            <v>0</v>
          </cell>
        </row>
        <row r="129">
          <cell r="B129" t="str">
            <v>766-000-0000-000</v>
          </cell>
          <cell r="C129" t="str">
            <v xml:space="preserve">INTERESES PAGADOS OTROS M.N.                                         </v>
          </cell>
          <cell r="D129">
            <v>0</v>
          </cell>
          <cell r="E129">
            <v>0</v>
          </cell>
          <cell r="F129">
            <v>0</v>
          </cell>
          <cell r="G129">
            <v>0</v>
          </cell>
          <cell r="H129">
            <v>0</v>
          </cell>
        </row>
        <row r="130">
          <cell r="B130" t="str">
            <v>770-000-0000-000</v>
          </cell>
          <cell r="C130" t="str">
            <v xml:space="preserve">PERDIDA EN CAMBIO BANCOS                                             </v>
          </cell>
          <cell r="D130">
            <v>0</v>
          </cell>
          <cell r="E130">
            <v>0</v>
          </cell>
          <cell r="F130">
            <v>0</v>
          </cell>
          <cell r="G130">
            <v>0</v>
          </cell>
          <cell r="H130">
            <v>0</v>
          </cell>
        </row>
        <row r="131">
          <cell r="B131" t="str">
            <v>771-000-0000-000</v>
          </cell>
          <cell r="C131" t="str">
            <v xml:space="preserve">PERDIDA EN CAMBIO FILIALES                                           </v>
          </cell>
          <cell r="D131">
            <v>0</v>
          </cell>
          <cell r="E131">
            <v>0</v>
          </cell>
          <cell r="F131">
            <v>0</v>
          </cell>
          <cell r="G131">
            <v>0</v>
          </cell>
          <cell r="H131">
            <v>0</v>
          </cell>
        </row>
        <row r="132">
          <cell r="B132" t="str">
            <v>772-000-0000-000</v>
          </cell>
          <cell r="C132" t="str">
            <v xml:space="preserve">PERDIDA EN CAMBIO OTROS                                              </v>
          </cell>
          <cell r="D132">
            <v>0</v>
          </cell>
          <cell r="E132">
            <v>0</v>
          </cell>
          <cell r="F132">
            <v>0</v>
          </cell>
          <cell r="G132">
            <v>0</v>
          </cell>
          <cell r="H132">
            <v>0</v>
          </cell>
        </row>
        <row r="133">
          <cell r="B133" t="str">
            <v>791-000-0000-000</v>
          </cell>
          <cell r="C133" t="str">
            <v xml:space="preserve">GANACIA X POSICION MONETARIA                   </v>
          </cell>
          <cell r="D133">
            <v>0</v>
          </cell>
          <cell r="E133">
            <v>0</v>
          </cell>
          <cell r="F133">
            <v>0</v>
          </cell>
          <cell r="G133">
            <v>0</v>
          </cell>
          <cell r="H133">
            <v>0</v>
          </cell>
        </row>
        <row r="134">
          <cell r="B134" t="str">
            <v>792-000-0000-000</v>
          </cell>
          <cell r="C134" t="str">
            <v xml:space="preserve">PERDIDA X POSICION MONETARIA                                         </v>
          </cell>
          <cell r="D134">
            <v>0</v>
          </cell>
          <cell r="E134">
            <v>0</v>
          </cell>
          <cell r="F134">
            <v>0</v>
          </cell>
          <cell r="G134">
            <v>0</v>
          </cell>
          <cell r="H134">
            <v>0</v>
          </cell>
        </row>
        <row r="135">
          <cell r="B135" t="str">
            <v>801-000-0000-000</v>
          </cell>
          <cell r="C135" t="str">
            <v xml:space="preserve">IMPUESTO SOBRE LA RENTA                                              </v>
          </cell>
          <cell r="D135">
            <v>0</v>
          </cell>
          <cell r="E135">
            <v>0</v>
          </cell>
          <cell r="F135">
            <v>0</v>
          </cell>
          <cell r="G135">
            <v>0</v>
          </cell>
          <cell r="H135">
            <v>0</v>
          </cell>
        </row>
        <row r="136">
          <cell r="B136" t="str">
            <v>802-000-0000-000</v>
          </cell>
          <cell r="C136" t="str">
            <v xml:space="preserve">IMPUESTO AL ACTIVO                                                   </v>
          </cell>
          <cell r="D136">
            <v>0</v>
          </cell>
          <cell r="E136">
            <v>0</v>
          </cell>
          <cell r="F136">
            <v>0</v>
          </cell>
          <cell r="G136">
            <v>0</v>
          </cell>
          <cell r="H136">
            <v>0</v>
          </cell>
        </row>
        <row r="137">
          <cell r="B137" t="str">
            <v>803-000-0000-000</v>
          </cell>
          <cell r="C137" t="str">
            <v xml:space="preserve">PARTICIPACION UTILIDADES TRAB                                        </v>
          </cell>
          <cell r="D137">
            <v>0</v>
          </cell>
          <cell r="E137">
            <v>0</v>
          </cell>
          <cell r="F137">
            <v>0</v>
          </cell>
          <cell r="G137">
            <v>0</v>
          </cell>
          <cell r="H137">
            <v>0</v>
          </cell>
        </row>
      </sheetData>
      <sheetData sheetId="2" refreshError="1">
        <row r="6">
          <cell r="B6" t="str">
            <v>101-000-0000-000</v>
          </cell>
          <cell r="C6" t="str">
            <v xml:space="preserve">CAJA                                                             </v>
          </cell>
          <cell r="D6">
            <v>25000</v>
          </cell>
          <cell r="E6">
            <v>5000</v>
          </cell>
          <cell r="F6">
            <v>5000</v>
          </cell>
          <cell r="G6">
            <v>0</v>
          </cell>
          <cell r="H6">
            <v>25000</v>
          </cell>
        </row>
        <row r="7">
          <cell r="B7" t="str">
            <v>102-000-0000-000</v>
          </cell>
          <cell r="C7" t="str">
            <v xml:space="preserve">BANCOS                                                          </v>
          </cell>
          <cell r="D7">
            <v>228321.08</v>
          </cell>
          <cell r="E7">
            <v>17282824.390000001</v>
          </cell>
          <cell r="F7">
            <v>17353224.809999999</v>
          </cell>
          <cell r="G7">
            <v>-70400.419999998063</v>
          </cell>
          <cell r="H7">
            <v>157920.66000000015</v>
          </cell>
        </row>
        <row r="8">
          <cell r="B8" t="str">
            <v>103-000-0000-000</v>
          </cell>
          <cell r="C8" t="str">
            <v xml:space="preserve">VALORES REALIZ.CORTO PLAZO                                           </v>
          </cell>
          <cell r="D8">
            <v>0</v>
          </cell>
          <cell r="E8">
            <v>0</v>
          </cell>
          <cell r="F8">
            <v>0</v>
          </cell>
          <cell r="G8">
            <v>0</v>
          </cell>
          <cell r="H8">
            <v>0</v>
          </cell>
        </row>
        <row r="9">
          <cell r="B9" t="str">
            <v>106-000-0000-000</v>
          </cell>
          <cell r="C9" t="str">
            <v xml:space="preserve">CLIENTES                                                             </v>
          </cell>
          <cell r="D9">
            <v>0</v>
          </cell>
          <cell r="E9">
            <v>0</v>
          </cell>
          <cell r="F9">
            <v>0</v>
          </cell>
          <cell r="G9">
            <v>0</v>
          </cell>
          <cell r="H9">
            <v>0</v>
          </cell>
        </row>
        <row r="10">
          <cell r="B10" t="str">
            <v>107-000-0000-000</v>
          </cell>
          <cell r="C10" t="str">
            <v xml:space="preserve">OTRAS CTAS.COBRAR                                              </v>
          </cell>
          <cell r="D10">
            <v>1663500</v>
          </cell>
          <cell r="E10">
            <v>919.5</v>
          </cell>
          <cell r="F10">
            <v>0</v>
          </cell>
          <cell r="G10">
            <v>919.5</v>
          </cell>
          <cell r="H10">
            <v>1664419.5</v>
          </cell>
        </row>
        <row r="11">
          <cell r="B11" t="str">
            <v>108-000-0000-000</v>
          </cell>
          <cell r="C11" t="str">
            <v xml:space="preserve">CLIENTES                                                       </v>
          </cell>
          <cell r="D11">
            <v>6562721.1299999999</v>
          </cell>
          <cell r="E11">
            <v>6210403.2800000003</v>
          </cell>
          <cell r="F11">
            <v>6814493.4400000004</v>
          </cell>
          <cell r="G11">
            <v>-604090.16000000015</v>
          </cell>
          <cell r="H11">
            <v>5958630.9699999997</v>
          </cell>
        </row>
        <row r="12">
          <cell r="B12" t="str">
            <v>109-000-0000-000</v>
          </cell>
          <cell r="C12" t="str">
            <v xml:space="preserve">GASTOS POR CTA.CLIENTES                                              </v>
          </cell>
          <cell r="D12">
            <v>0</v>
          </cell>
          <cell r="E12">
            <v>0</v>
          </cell>
          <cell r="F12">
            <v>0</v>
          </cell>
          <cell r="G12">
            <v>0</v>
          </cell>
          <cell r="H12">
            <v>0</v>
          </cell>
        </row>
        <row r="13">
          <cell r="B13" t="str">
            <v>110-000-0000-000</v>
          </cell>
          <cell r="C13" t="str">
            <v xml:space="preserve">DOCTOS. POR COBRAR  BNTE                                        </v>
          </cell>
          <cell r="D13">
            <v>652572.64</v>
          </cell>
          <cell r="E13">
            <v>578017.76</v>
          </cell>
          <cell r="F13">
            <v>652572.06999999995</v>
          </cell>
          <cell r="G13">
            <v>-74554.309999999939</v>
          </cell>
          <cell r="H13">
            <v>578018.32999999996</v>
          </cell>
        </row>
        <row r="14">
          <cell r="B14" t="str">
            <v>111-000-0000-000</v>
          </cell>
          <cell r="C14" t="str">
            <v xml:space="preserve">ESTIM.CTAS.INCOBRABLES                                               </v>
          </cell>
          <cell r="D14">
            <v>0</v>
          </cell>
          <cell r="E14">
            <v>0</v>
          </cell>
          <cell r="F14">
            <v>0</v>
          </cell>
          <cell r="G14">
            <v>0</v>
          </cell>
          <cell r="H14">
            <v>0</v>
          </cell>
        </row>
        <row r="15">
          <cell r="B15" t="str">
            <v>112-000-0000-000</v>
          </cell>
          <cell r="C15" t="str">
            <v xml:space="preserve">DEUDORES DIVERSOS                                               </v>
          </cell>
          <cell r="D15">
            <v>181136.72</v>
          </cell>
          <cell r="E15">
            <v>181313.34</v>
          </cell>
          <cell r="F15">
            <v>131358.60999999999</v>
          </cell>
          <cell r="G15">
            <v>49954.73000000001</v>
          </cell>
          <cell r="H15">
            <v>231091.45</v>
          </cell>
        </row>
        <row r="16">
          <cell r="B16" t="str">
            <v>113-000-0000-000</v>
          </cell>
          <cell r="C16" t="str">
            <v xml:space="preserve">FUNCIONARIOS Y EMPLEADOS                                          </v>
          </cell>
          <cell r="D16">
            <v>5599.92</v>
          </cell>
          <cell r="E16">
            <v>3279.01</v>
          </cell>
          <cell r="F16">
            <v>3279.01</v>
          </cell>
          <cell r="G16">
            <v>0</v>
          </cell>
          <cell r="H16">
            <v>5599.92</v>
          </cell>
        </row>
        <row r="17">
          <cell r="B17" t="str">
            <v>115-000-0000-000</v>
          </cell>
          <cell r="C17" t="str">
            <v xml:space="preserve">IMPTOS PAG. X ANTICIPADO                                         </v>
          </cell>
          <cell r="D17">
            <v>20963.86</v>
          </cell>
          <cell r="E17">
            <v>10315.98</v>
          </cell>
          <cell r="F17">
            <v>10787</v>
          </cell>
          <cell r="G17">
            <v>-471.02000000000044</v>
          </cell>
          <cell r="H17">
            <v>20492.84</v>
          </cell>
        </row>
        <row r="18">
          <cell r="B18" t="str">
            <v>116-000-0000-000</v>
          </cell>
          <cell r="C18" t="str">
            <v xml:space="preserve">IVA ACREDITABLE                                                </v>
          </cell>
          <cell r="D18">
            <v>1307313.76</v>
          </cell>
          <cell r="E18">
            <v>985962.3</v>
          </cell>
          <cell r="F18">
            <v>880725.89</v>
          </cell>
          <cell r="G18">
            <v>105236.41000000003</v>
          </cell>
          <cell r="H18">
            <v>1412550.17</v>
          </cell>
        </row>
        <row r="19">
          <cell r="B19" t="str">
            <v>117-000-0000-000</v>
          </cell>
          <cell r="C19" t="str">
            <v xml:space="preserve">IVA A FAVOR EJERCICIO ANTERIO                                        </v>
          </cell>
          <cell r="D19">
            <v>0</v>
          </cell>
          <cell r="E19">
            <v>0</v>
          </cell>
          <cell r="F19">
            <v>0</v>
          </cell>
          <cell r="G19">
            <v>0</v>
          </cell>
          <cell r="H19">
            <v>0</v>
          </cell>
        </row>
        <row r="20">
          <cell r="B20" t="str">
            <v>118-000-0000-000</v>
          </cell>
          <cell r="C20" t="str">
            <v xml:space="preserve">IVA ACREDITABLE                                                </v>
          </cell>
          <cell r="D20">
            <v>8563743.7200000007</v>
          </cell>
          <cell r="E20">
            <v>395190.59</v>
          </cell>
          <cell r="F20">
            <v>846641.45</v>
          </cell>
          <cell r="G20">
            <v>-451450.85999999993</v>
          </cell>
          <cell r="H20">
            <v>8112292.8600000003</v>
          </cell>
        </row>
        <row r="21">
          <cell r="B21" t="str">
            <v>119-000-0000-000</v>
          </cell>
          <cell r="C21" t="str">
            <v xml:space="preserve">COMPRAS                                                              </v>
          </cell>
          <cell r="D21">
            <v>0</v>
          </cell>
          <cell r="E21">
            <v>0</v>
          </cell>
          <cell r="F21">
            <v>0</v>
          </cell>
          <cell r="G21">
            <v>0</v>
          </cell>
          <cell r="H21">
            <v>0</v>
          </cell>
        </row>
        <row r="22">
          <cell r="B22" t="str">
            <v>120-000-0000-000</v>
          </cell>
          <cell r="C22" t="str">
            <v xml:space="preserve">ANTICIPO A PROVEEDORES                                               </v>
          </cell>
          <cell r="D22">
            <v>0</v>
          </cell>
          <cell r="E22">
            <v>0</v>
          </cell>
          <cell r="F22">
            <v>0</v>
          </cell>
          <cell r="G22">
            <v>0</v>
          </cell>
          <cell r="H22">
            <v>0</v>
          </cell>
        </row>
        <row r="23">
          <cell r="B23" t="str">
            <v>121-000-0000-000</v>
          </cell>
          <cell r="C23" t="str">
            <v xml:space="preserve">INVENTARIO PRODUCTO TERMINADO                                        </v>
          </cell>
          <cell r="D23">
            <v>0</v>
          </cell>
          <cell r="E23">
            <v>0</v>
          </cell>
          <cell r="F23">
            <v>0</v>
          </cell>
          <cell r="G23">
            <v>0</v>
          </cell>
          <cell r="H23">
            <v>0</v>
          </cell>
        </row>
        <row r="24">
          <cell r="B24" t="str">
            <v>122-000-0000-000</v>
          </cell>
          <cell r="C24" t="str">
            <v xml:space="preserve">INVENTARIO MATERIA PRIMA                                             </v>
          </cell>
          <cell r="D24">
            <v>0</v>
          </cell>
          <cell r="E24">
            <v>0</v>
          </cell>
          <cell r="F24">
            <v>0</v>
          </cell>
          <cell r="G24">
            <v>0</v>
          </cell>
          <cell r="H24">
            <v>0</v>
          </cell>
        </row>
        <row r="25">
          <cell r="B25" t="str">
            <v>123-000-0000-000</v>
          </cell>
          <cell r="C25" t="str">
            <v xml:space="preserve">INVENTARIO PRODUC.PROCESO                                            </v>
          </cell>
          <cell r="D25">
            <v>0</v>
          </cell>
          <cell r="E25">
            <v>0</v>
          </cell>
          <cell r="F25">
            <v>0</v>
          </cell>
          <cell r="G25">
            <v>0</v>
          </cell>
          <cell r="H25">
            <v>0</v>
          </cell>
        </row>
        <row r="26">
          <cell r="B26" t="str">
            <v>124-000-0000-000</v>
          </cell>
          <cell r="C26" t="str">
            <v xml:space="preserve">INVENTARIO REFACC.MATERIALES                                         </v>
          </cell>
          <cell r="D26">
            <v>0</v>
          </cell>
          <cell r="E26">
            <v>0</v>
          </cell>
          <cell r="F26">
            <v>0</v>
          </cell>
          <cell r="G26">
            <v>0</v>
          </cell>
          <cell r="H26">
            <v>0</v>
          </cell>
        </row>
        <row r="27">
          <cell r="B27" t="str">
            <v>125-000-0000-000</v>
          </cell>
          <cell r="C27" t="str">
            <v xml:space="preserve">OTROS INVENTARIOS                                                    </v>
          </cell>
          <cell r="D27">
            <v>0</v>
          </cell>
          <cell r="E27">
            <v>0</v>
          </cell>
          <cell r="F27">
            <v>0</v>
          </cell>
          <cell r="G27">
            <v>0</v>
          </cell>
          <cell r="H27">
            <v>0</v>
          </cell>
        </row>
        <row r="28">
          <cell r="B28" t="str">
            <v>126-000-0000-000</v>
          </cell>
          <cell r="C28" t="str">
            <v xml:space="preserve">INVENTARIOS OBSOLETOS                                                </v>
          </cell>
          <cell r="D28">
            <v>0</v>
          </cell>
          <cell r="E28">
            <v>0</v>
          </cell>
          <cell r="F28">
            <v>0</v>
          </cell>
          <cell r="G28">
            <v>0</v>
          </cell>
          <cell r="H28">
            <v>0</v>
          </cell>
        </row>
        <row r="29">
          <cell r="B29" t="str">
            <v>127-000-0000-000</v>
          </cell>
          <cell r="C29" t="str">
            <v xml:space="preserve">REVALUACION INVENT.PROD.TERM.                                        </v>
          </cell>
          <cell r="D29">
            <v>0</v>
          </cell>
          <cell r="E29">
            <v>0</v>
          </cell>
          <cell r="F29">
            <v>0</v>
          </cell>
          <cell r="G29">
            <v>0</v>
          </cell>
          <cell r="H29">
            <v>0</v>
          </cell>
        </row>
        <row r="30">
          <cell r="B30" t="str">
            <v>128-000-0000-000</v>
          </cell>
          <cell r="C30" t="str">
            <v xml:space="preserve">REVALUACION OTROS INVENTARIOS                                        </v>
          </cell>
          <cell r="D30">
            <v>0</v>
          </cell>
          <cell r="E30">
            <v>0</v>
          </cell>
          <cell r="F30">
            <v>0</v>
          </cell>
          <cell r="G30">
            <v>0</v>
          </cell>
          <cell r="H30">
            <v>0</v>
          </cell>
        </row>
        <row r="31">
          <cell r="B31" t="str">
            <v>129-000-0000-000</v>
          </cell>
          <cell r="C31" t="str">
            <v xml:space="preserve">MERCANCIAS EN TRANSITO                                               </v>
          </cell>
          <cell r="D31">
            <v>0</v>
          </cell>
          <cell r="E31">
            <v>0</v>
          </cell>
          <cell r="F31">
            <v>0</v>
          </cell>
          <cell r="G31">
            <v>0</v>
          </cell>
          <cell r="H31">
            <v>0</v>
          </cell>
        </row>
        <row r="32">
          <cell r="B32" t="str">
            <v>131-000-0000-000</v>
          </cell>
          <cell r="C32" t="str">
            <v xml:space="preserve">INVERSIONES EN FILIALES                                              </v>
          </cell>
          <cell r="D32">
            <v>0</v>
          </cell>
          <cell r="E32">
            <v>0</v>
          </cell>
          <cell r="F32">
            <v>0</v>
          </cell>
          <cell r="G32">
            <v>0</v>
          </cell>
          <cell r="H32">
            <v>0</v>
          </cell>
        </row>
        <row r="33">
          <cell r="B33" t="str">
            <v>132-000-0000-000</v>
          </cell>
          <cell r="C33" t="str">
            <v xml:space="preserve">OTRAS CTAS.POR COBRAR L.P.FIL                                        </v>
          </cell>
          <cell r="D33">
            <v>0</v>
          </cell>
          <cell r="E33">
            <v>0</v>
          </cell>
          <cell r="F33">
            <v>0</v>
          </cell>
          <cell r="G33">
            <v>0</v>
          </cell>
          <cell r="H33">
            <v>0</v>
          </cell>
        </row>
        <row r="34">
          <cell r="B34" t="str">
            <v>133-000-0000-000</v>
          </cell>
          <cell r="C34" t="str">
            <v xml:space="preserve">OTRAS CTAS.POR COBRAR L.P.OTR                                        </v>
          </cell>
          <cell r="D34">
            <v>0</v>
          </cell>
          <cell r="E34">
            <v>0</v>
          </cell>
          <cell r="F34">
            <v>0</v>
          </cell>
          <cell r="G34">
            <v>0</v>
          </cell>
          <cell r="H34">
            <v>0</v>
          </cell>
        </row>
        <row r="35">
          <cell r="B35" t="str">
            <v>141-000-0000-000</v>
          </cell>
          <cell r="C35" t="str">
            <v xml:space="preserve">EQUIPO DE RADIOCOMUNICACIONES                                   </v>
          </cell>
          <cell r="D35">
            <v>225028.75</v>
          </cell>
          <cell r="E35">
            <v>0</v>
          </cell>
          <cell r="F35">
            <v>1734</v>
          </cell>
          <cell r="G35">
            <v>-1734</v>
          </cell>
          <cell r="H35">
            <v>223294.75</v>
          </cell>
        </row>
        <row r="36">
          <cell r="B36" t="str">
            <v>142-000-0000-000</v>
          </cell>
          <cell r="C36" t="str">
            <v xml:space="preserve">CASETAS                                                         </v>
          </cell>
          <cell r="D36">
            <v>163586.93</v>
          </cell>
          <cell r="E36">
            <v>0</v>
          </cell>
          <cell r="F36">
            <v>760.87</v>
          </cell>
          <cell r="G36">
            <v>-760.87</v>
          </cell>
          <cell r="H36">
            <v>162826.06</v>
          </cell>
        </row>
        <row r="37">
          <cell r="B37" t="str">
            <v>143-000-0000-000</v>
          </cell>
          <cell r="C37" t="str">
            <v xml:space="preserve">COMPRESORES                                                   </v>
          </cell>
          <cell r="D37">
            <v>72156713.030000001</v>
          </cell>
          <cell r="E37">
            <v>0</v>
          </cell>
          <cell r="F37">
            <v>477323.09</v>
          </cell>
          <cell r="G37">
            <v>-477323.09</v>
          </cell>
          <cell r="H37">
            <v>71679389.939999998</v>
          </cell>
        </row>
        <row r="38">
          <cell r="B38" t="str">
            <v>144-000-0000-000</v>
          </cell>
          <cell r="C38" t="str">
            <v xml:space="preserve">PLANTAS TMTO AGUAS RESIDUALES                                    </v>
          </cell>
          <cell r="D38">
            <v>33226.339999999997</v>
          </cell>
          <cell r="E38">
            <v>0</v>
          </cell>
          <cell r="F38">
            <v>229.29</v>
          </cell>
          <cell r="G38">
            <v>-229.29</v>
          </cell>
          <cell r="H38">
            <v>32997.049999999996</v>
          </cell>
        </row>
        <row r="39">
          <cell r="B39" t="str">
            <v>145-000-0000-000</v>
          </cell>
          <cell r="C39" t="str">
            <v xml:space="preserve">MAQUINARIA Y EQUIPO 25%                                         </v>
          </cell>
          <cell r="D39">
            <v>330344.09999999998</v>
          </cell>
          <cell r="E39">
            <v>0</v>
          </cell>
          <cell r="F39">
            <v>1669.55</v>
          </cell>
          <cell r="G39">
            <v>-1669.55</v>
          </cell>
          <cell r="H39">
            <v>328674.55</v>
          </cell>
        </row>
        <row r="40">
          <cell r="B40" t="str">
            <v>146-000-0000-000</v>
          </cell>
          <cell r="C40" t="str">
            <v xml:space="preserve">MEDIDORES DE GAS                                                </v>
          </cell>
          <cell r="D40">
            <v>353787.31</v>
          </cell>
          <cell r="E40">
            <v>0</v>
          </cell>
          <cell r="F40">
            <v>2302.34</v>
          </cell>
          <cell r="G40">
            <v>-2302.34</v>
          </cell>
          <cell r="H40">
            <v>351484.97</v>
          </cell>
        </row>
        <row r="41">
          <cell r="B41" t="str">
            <v>147-000-0000-000</v>
          </cell>
          <cell r="C41" t="str">
            <v xml:space="preserve">MOBILIARIO Y EQ. OFICINA                                        </v>
          </cell>
          <cell r="D41">
            <v>113051.78</v>
          </cell>
          <cell r="E41">
            <v>0</v>
          </cell>
          <cell r="F41">
            <v>1076.8800000000001</v>
          </cell>
          <cell r="G41">
            <v>-1076.8800000000001</v>
          </cell>
          <cell r="H41">
            <v>111974.9</v>
          </cell>
        </row>
        <row r="42">
          <cell r="B42" t="str">
            <v>148-000-0000-000</v>
          </cell>
          <cell r="C42" t="str">
            <v xml:space="preserve">EQUIPO DE COMPUTO                                                </v>
          </cell>
          <cell r="D42">
            <v>74918.87</v>
          </cell>
          <cell r="E42">
            <v>0</v>
          </cell>
          <cell r="F42">
            <v>4203.66</v>
          </cell>
          <cell r="G42">
            <v>-4203.66</v>
          </cell>
          <cell r="H42">
            <v>70715.209999999992</v>
          </cell>
        </row>
        <row r="43">
          <cell r="B43" t="str">
            <v>149-000-0000-000</v>
          </cell>
          <cell r="C43" t="str">
            <v xml:space="preserve">PLANTA DIESEL ELECTRICA                                         </v>
          </cell>
          <cell r="D43">
            <v>162730.79999999999</v>
          </cell>
          <cell r="E43">
            <v>0</v>
          </cell>
          <cell r="F43">
            <v>1130.1099999999999</v>
          </cell>
          <cell r="G43">
            <v>-1130.1099999999999</v>
          </cell>
          <cell r="H43">
            <v>161600.69</v>
          </cell>
        </row>
        <row r="44">
          <cell r="B44" t="str">
            <v>150-000-0000-000</v>
          </cell>
          <cell r="C44" t="str">
            <v xml:space="preserve">BOMBAS HIDRAULICAS                                                   </v>
          </cell>
          <cell r="D44">
            <v>0</v>
          </cell>
          <cell r="E44">
            <v>0</v>
          </cell>
          <cell r="F44">
            <v>0</v>
          </cell>
          <cell r="G44">
            <v>0</v>
          </cell>
          <cell r="H44">
            <v>0</v>
          </cell>
        </row>
        <row r="45">
          <cell r="B45" t="str">
            <v>151-000-0000-000</v>
          </cell>
          <cell r="C45" t="str">
            <v xml:space="preserve">HIDROLAVADORA                                                    </v>
          </cell>
          <cell r="D45">
            <v>35868.449999999997</v>
          </cell>
          <cell r="E45">
            <v>0</v>
          </cell>
          <cell r="F45">
            <v>242.59</v>
          </cell>
          <cell r="G45">
            <v>-242.59</v>
          </cell>
          <cell r="H45">
            <v>35625.86</v>
          </cell>
        </row>
        <row r="46">
          <cell r="B46" t="str">
            <v>155-000-0000-000</v>
          </cell>
          <cell r="C46" t="str">
            <v xml:space="preserve">EQUIPO PERIFERICO                                                    </v>
          </cell>
          <cell r="D46">
            <v>0</v>
          </cell>
          <cell r="E46">
            <v>0</v>
          </cell>
          <cell r="F46">
            <v>0</v>
          </cell>
          <cell r="G46">
            <v>0</v>
          </cell>
          <cell r="H46">
            <v>0</v>
          </cell>
        </row>
        <row r="47">
          <cell r="B47" t="str">
            <v>161-000-0000-000</v>
          </cell>
          <cell r="C47" t="str">
            <v xml:space="preserve">GASTOS PREOPERATORIOS                                            </v>
          </cell>
          <cell r="D47">
            <v>29991.56</v>
          </cell>
          <cell r="E47">
            <v>0</v>
          </cell>
          <cell r="F47">
            <v>0</v>
          </cell>
          <cell r="G47">
            <v>0</v>
          </cell>
          <cell r="H47">
            <v>29991.56</v>
          </cell>
        </row>
        <row r="48">
          <cell r="B48" t="str">
            <v>162-000-0000-000</v>
          </cell>
          <cell r="C48" t="str">
            <v xml:space="preserve">GASTOS DE ORGANIZACION                                               </v>
          </cell>
          <cell r="D48">
            <v>0</v>
          </cell>
          <cell r="E48">
            <v>0</v>
          </cell>
          <cell r="F48">
            <v>0</v>
          </cell>
          <cell r="G48">
            <v>0</v>
          </cell>
          <cell r="H48">
            <v>0</v>
          </cell>
        </row>
        <row r="49">
          <cell r="B49" t="str">
            <v>163-000-0000-000</v>
          </cell>
          <cell r="C49" t="str">
            <v xml:space="preserve">GASTOS DE INSTALACION                                         </v>
          </cell>
          <cell r="D49">
            <v>11607431.25</v>
          </cell>
          <cell r="E49">
            <v>0</v>
          </cell>
          <cell r="F49">
            <v>56054.9</v>
          </cell>
          <cell r="G49">
            <v>-56054.9</v>
          </cell>
          <cell r="H49">
            <v>11551376.35</v>
          </cell>
        </row>
        <row r="50">
          <cell r="B50" t="str">
            <v>164-000-0000-000</v>
          </cell>
          <cell r="C50" t="str">
            <v xml:space="preserve">GASTOS DE ANTICIPADOS                                          </v>
          </cell>
          <cell r="D50">
            <v>1451634.65</v>
          </cell>
          <cell r="E50">
            <v>0</v>
          </cell>
          <cell r="F50">
            <v>96196.160000000003</v>
          </cell>
          <cell r="G50">
            <v>-96196.160000000003</v>
          </cell>
          <cell r="H50">
            <v>1355438.49</v>
          </cell>
        </row>
        <row r="51">
          <cell r="B51" t="str">
            <v>165-000-0000-000</v>
          </cell>
          <cell r="C51" t="str">
            <v xml:space="preserve">DEPOSITOS EN GARANTIA                                           </v>
          </cell>
          <cell r="D51">
            <v>124200</v>
          </cell>
          <cell r="E51">
            <v>0</v>
          </cell>
          <cell r="F51">
            <v>0</v>
          </cell>
          <cell r="G51">
            <v>0</v>
          </cell>
          <cell r="H51">
            <v>124200</v>
          </cell>
        </row>
        <row r="52">
          <cell r="B52" t="str">
            <v>201-000-0000-000</v>
          </cell>
          <cell r="C52" t="str">
            <v xml:space="preserve">CONTRIBUC.Y PTU POR PAGAR                      </v>
          </cell>
          <cell r="D52">
            <v>-210212.81</v>
          </cell>
          <cell r="E52">
            <v>232871.25</v>
          </cell>
          <cell r="F52">
            <v>133325.39000000001</v>
          </cell>
          <cell r="G52">
            <v>99545.859999999986</v>
          </cell>
          <cell r="H52">
            <v>-110666.95000000001</v>
          </cell>
        </row>
        <row r="53">
          <cell r="B53" t="str">
            <v>202-000-0000-000</v>
          </cell>
          <cell r="C53" t="str">
            <v xml:space="preserve">IVA POR PAGAR DEL EJERCICIO                    </v>
          </cell>
          <cell r="D53">
            <v>-855807.14</v>
          </cell>
          <cell r="E53">
            <v>1753513</v>
          </cell>
          <cell r="F53">
            <v>1643109.66</v>
          </cell>
          <cell r="G53">
            <v>110403.34000000008</v>
          </cell>
          <cell r="H53">
            <v>-745403.79999999993</v>
          </cell>
        </row>
        <row r="54">
          <cell r="B54" t="str">
            <v>203-000-0000-000</v>
          </cell>
          <cell r="C54" t="str">
            <v xml:space="preserve">IVA POR PAGAR EJERCICIO ANT.                   </v>
          </cell>
          <cell r="D54">
            <v>0</v>
          </cell>
          <cell r="E54">
            <v>0</v>
          </cell>
          <cell r="F54">
            <v>0</v>
          </cell>
          <cell r="G54">
            <v>0</v>
          </cell>
          <cell r="H54">
            <v>0</v>
          </cell>
        </row>
        <row r="55">
          <cell r="B55" t="str">
            <v>204-000-0000-000</v>
          </cell>
          <cell r="C55" t="str">
            <v xml:space="preserve">IVA PAGADO EN DECLARACIONES                    </v>
          </cell>
          <cell r="D55">
            <v>0</v>
          </cell>
          <cell r="E55">
            <v>0</v>
          </cell>
          <cell r="F55">
            <v>0</v>
          </cell>
          <cell r="G55">
            <v>0</v>
          </cell>
          <cell r="H55">
            <v>0</v>
          </cell>
        </row>
        <row r="56">
          <cell r="B56" t="str">
            <v>210-000-0000-000</v>
          </cell>
          <cell r="C56" t="str">
            <v xml:space="preserve">PROVEEDORES FILIALES                           </v>
          </cell>
          <cell r="D56">
            <v>-33710062.630000003</v>
          </cell>
          <cell r="E56">
            <v>1023014.33</v>
          </cell>
          <cell r="F56">
            <v>1464757.31</v>
          </cell>
          <cell r="G56">
            <v>-441742.9800000001</v>
          </cell>
          <cell r="H56">
            <v>-34151805.610000007</v>
          </cell>
        </row>
        <row r="57">
          <cell r="B57" t="str">
            <v>211-000-0000-000</v>
          </cell>
          <cell r="C57" t="str">
            <v xml:space="preserve">CTAS.POR PAGAR FILIALES C.P.                   </v>
          </cell>
          <cell r="D57">
            <v>0</v>
          </cell>
          <cell r="E57">
            <v>0</v>
          </cell>
          <cell r="F57">
            <v>0</v>
          </cell>
          <cell r="G57">
            <v>0</v>
          </cell>
          <cell r="H57">
            <v>0</v>
          </cell>
        </row>
        <row r="58">
          <cell r="B58" t="str">
            <v>220-000-0000-000</v>
          </cell>
          <cell r="C58" t="str">
            <v xml:space="preserve">PROVEED.CTA.ABIERTA Y DOCTOS.                  </v>
          </cell>
          <cell r="D58">
            <v>-26543027.710000001</v>
          </cell>
          <cell r="E58">
            <v>5727821.6299999999</v>
          </cell>
          <cell r="F58">
            <v>4280285.55</v>
          </cell>
          <cell r="G58">
            <v>1447536.08</v>
          </cell>
          <cell r="H58">
            <v>-25095491.630000003</v>
          </cell>
        </row>
        <row r="59">
          <cell r="B59" t="str">
            <v>221-000-0000-000</v>
          </cell>
          <cell r="C59" t="str">
            <v xml:space="preserve">ANTICIPOS RECIBIDOS CLIENTES                   </v>
          </cell>
          <cell r="D59">
            <v>0</v>
          </cell>
          <cell r="E59">
            <v>0</v>
          </cell>
          <cell r="F59">
            <v>0</v>
          </cell>
          <cell r="G59">
            <v>0</v>
          </cell>
          <cell r="H59">
            <v>0</v>
          </cell>
        </row>
        <row r="60">
          <cell r="B60" t="str">
            <v>222-000-0000-000</v>
          </cell>
          <cell r="C60" t="str">
            <v xml:space="preserve">ACREED.FUNCION.SOCIOS Y P.F.                   </v>
          </cell>
          <cell r="D60">
            <v>-4311182.55</v>
          </cell>
          <cell r="E60">
            <v>1379.2</v>
          </cell>
          <cell r="F60">
            <v>230937.32</v>
          </cell>
          <cell r="G60">
            <v>-229558.12</v>
          </cell>
          <cell r="H60">
            <v>-4540740.67</v>
          </cell>
        </row>
        <row r="61">
          <cell r="B61" t="str">
            <v>223-000-0000-000</v>
          </cell>
          <cell r="C61" t="str">
            <v xml:space="preserve">ACREEDORES DIVERSOS                            </v>
          </cell>
          <cell r="D61">
            <v>-8119040.3499999996</v>
          </cell>
          <cell r="E61">
            <v>451116.99</v>
          </cell>
          <cell r="F61">
            <v>2507554.58</v>
          </cell>
          <cell r="G61">
            <v>-2056437.59</v>
          </cell>
          <cell r="H61">
            <v>-10175477.939999999</v>
          </cell>
        </row>
        <row r="62">
          <cell r="B62" t="str">
            <v>230-000-0000-000</v>
          </cell>
          <cell r="C62" t="str">
            <v xml:space="preserve">DOCTOS.POR PAGAR BNTE                          </v>
          </cell>
          <cell r="D62">
            <v>-6525726.2999999998</v>
          </cell>
          <cell r="E62">
            <v>6525726.2800000003</v>
          </cell>
          <cell r="F62">
            <v>5780177.5499999998</v>
          </cell>
          <cell r="G62">
            <v>745548.73000000045</v>
          </cell>
          <cell r="H62">
            <v>-5780177.5699999994</v>
          </cell>
        </row>
        <row r="63">
          <cell r="B63" t="str">
            <v>231-000-0000-000</v>
          </cell>
          <cell r="C63" t="str">
            <v xml:space="preserve">DOCTOS.POR PAGAR BANCOS M.E                    </v>
          </cell>
          <cell r="D63">
            <v>0</v>
          </cell>
          <cell r="E63">
            <v>0</v>
          </cell>
          <cell r="F63">
            <v>0</v>
          </cell>
          <cell r="G63">
            <v>0</v>
          </cell>
          <cell r="H63">
            <v>0</v>
          </cell>
        </row>
        <row r="64">
          <cell r="B64" t="str">
            <v>239-000-0000-000</v>
          </cell>
          <cell r="C64" t="str">
            <v xml:space="preserve">PROVIS.P/GASTOS ACUM.X PAGAR                   </v>
          </cell>
          <cell r="D64">
            <v>0</v>
          </cell>
          <cell r="E64">
            <v>0</v>
          </cell>
          <cell r="F64">
            <v>0</v>
          </cell>
          <cell r="G64">
            <v>0</v>
          </cell>
          <cell r="H64">
            <v>0</v>
          </cell>
        </row>
        <row r="65">
          <cell r="B65" t="str">
            <v>240-000-0000-000</v>
          </cell>
          <cell r="C65" t="str">
            <v xml:space="preserve">DIVIDENDOS POR PAGAR                           </v>
          </cell>
          <cell r="D65">
            <v>0</v>
          </cell>
          <cell r="E65">
            <v>0</v>
          </cell>
          <cell r="F65">
            <v>0</v>
          </cell>
          <cell r="G65">
            <v>0</v>
          </cell>
          <cell r="H65">
            <v>0</v>
          </cell>
        </row>
        <row r="66">
          <cell r="B66" t="str">
            <v>260-000-0000-000</v>
          </cell>
          <cell r="C66" t="str">
            <v xml:space="preserve">PASIV0 LARGO PLA.BANCOS M.N.                   </v>
          </cell>
          <cell r="D66">
            <v>0</v>
          </cell>
          <cell r="E66">
            <v>0</v>
          </cell>
          <cell r="F66">
            <v>0</v>
          </cell>
          <cell r="G66">
            <v>0</v>
          </cell>
          <cell r="H66">
            <v>0</v>
          </cell>
        </row>
        <row r="67">
          <cell r="B67" t="str">
            <v>261-000-0000-000</v>
          </cell>
          <cell r="C67" t="str">
            <v xml:space="preserve">PASIV0 LARGO PLA.BANCOS M.E                    </v>
          </cell>
          <cell r="D67">
            <v>0</v>
          </cell>
          <cell r="E67">
            <v>0</v>
          </cell>
          <cell r="F67">
            <v>0</v>
          </cell>
          <cell r="G67">
            <v>0</v>
          </cell>
          <cell r="H67">
            <v>0</v>
          </cell>
        </row>
        <row r="68">
          <cell r="B68" t="str">
            <v>270-000-0000-000</v>
          </cell>
          <cell r="C68" t="str">
            <v xml:space="preserve">PASIV0 LARGO PLAZO FILIALES                    </v>
          </cell>
          <cell r="D68">
            <v>0</v>
          </cell>
          <cell r="E68">
            <v>0</v>
          </cell>
          <cell r="F68">
            <v>0</v>
          </cell>
          <cell r="G68">
            <v>0</v>
          </cell>
          <cell r="H68">
            <v>0</v>
          </cell>
        </row>
        <row r="69">
          <cell r="B69" t="str">
            <v>271-000-0000-000</v>
          </cell>
          <cell r="C69" t="str">
            <v xml:space="preserve">PASIV0 LARGO PLAZO OTROS                       </v>
          </cell>
          <cell r="D69">
            <v>0</v>
          </cell>
          <cell r="E69">
            <v>0</v>
          </cell>
          <cell r="F69">
            <v>0</v>
          </cell>
          <cell r="G69">
            <v>0</v>
          </cell>
          <cell r="H69">
            <v>0</v>
          </cell>
        </row>
        <row r="70">
          <cell r="B70" t="str">
            <v>280-000-0000-000</v>
          </cell>
          <cell r="C70" t="str">
            <v xml:space="preserve">RESERVAS P/INDEMNI.PRIMAS ANT                  </v>
          </cell>
          <cell r="D70">
            <v>0</v>
          </cell>
          <cell r="E70">
            <v>0</v>
          </cell>
          <cell r="F70">
            <v>0</v>
          </cell>
          <cell r="G70">
            <v>0</v>
          </cell>
          <cell r="H70">
            <v>0</v>
          </cell>
        </row>
        <row r="71">
          <cell r="B71" t="str">
            <v>301-000-0000-000</v>
          </cell>
          <cell r="C71" t="str">
            <v xml:space="preserve">CAPITAL SOCIAL FIJO                            </v>
          </cell>
          <cell r="D71">
            <v>-50000</v>
          </cell>
          <cell r="E71">
            <v>0</v>
          </cell>
          <cell r="F71">
            <v>0</v>
          </cell>
          <cell r="G71">
            <v>0</v>
          </cell>
          <cell r="H71">
            <v>-50000</v>
          </cell>
        </row>
        <row r="72">
          <cell r="B72" t="str">
            <v>302-000-0000-000</v>
          </cell>
          <cell r="C72" t="str">
            <v xml:space="preserve">CAPITAL SOCIAL VARIABLE                        </v>
          </cell>
          <cell r="D72">
            <v>-3950000</v>
          </cell>
          <cell r="E72">
            <v>0</v>
          </cell>
          <cell r="F72">
            <v>0</v>
          </cell>
          <cell r="G72">
            <v>0</v>
          </cell>
          <cell r="H72">
            <v>-3950000</v>
          </cell>
        </row>
        <row r="73">
          <cell r="B73" t="str">
            <v>303-000-0000-000</v>
          </cell>
          <cell r="C73" t="str">
            <v xml:space="preserve">ACTUALIZACION DE CAPITAL SOC.                  </v>
          </cell>
          <cell r="D73">
            <v>0</v>
          </cell>
          <cell r="E73">
            <v>0</v>
          </cell>
          <cell r="F73">
            <v>0</v>
          </cell>
          <cell r="G73">
            <v>0</v>
          </cell>
          <cell r="H73">
            <v>0</v>
          </cell>
        </row>
        <row r="74">
          <cell r="B74" t="str">
            <v>307-000-0000-000</v>
          </cell>
          <cell r="C74" t="str">
            <v xml:space="preserve">APORTACION DE FUTUROS AUMENTO                  </v>
          </cell>
          <cell r="D74">
            <v>-20211165.16</v>
          </cell>
          <cell r="E74">
            <v>0</v>
          </cell>
          <cell r="F74">
            <v>0</v>
          </cell>
          <cell r="G74">
            <v>0</v>
          </cell>
          <cell r="H74">
            <v>-20211165.16</v>
          </cell>
        </row>
        <row r="75">
          <cell r="B75" t="str">
            <v>310-000-0000-000</v>
          </cell>
          <cell r="C75" t="str">
            <v xml:space="preserve">RESERVA LEGAL                                  </v>
          </cell>
          <cell r="D75">
            <v>0</v>
          </cell>
          <cell r="E75">
            <v>0</v>
          </cell>
          <cell r="F75">
            <v>0</v>
          </cell>
          <cell r="G75">
            <v>0</v>
          </cell>
          <cell r="H75">
            <v>0</v>
          </cell>
        </row>
        <row r="76">
          <cell r="B76" t="str">
            <v>311-000-0000-000</v>
          </cell>
          <cell r="C76" t="str">
            <v xml:space="preserve">RESERVA DE REINVERSION                         </v>
          </cell>
          <cell r="D76">
            <v>0</v>
          </cell>
          <cell r="E76">
            <v>0</v>
          </cell>
          <cell r="F76">
            <v>0</v>
          </cell>
          <cell r="G76">
            <v>0</v>
          </cell>
          <cell r="H76">
            <v>0</v>
          </cell>
        </row>
        <row r="77">
          <cell r="B77" t="str">
            <v>312-000-0000-000</v>
          </cell>
          <cell r="C77" t="str">
            <v xml:space="preserve">RESULTADOS EJERCICIO ANTERIOR                  </v>
          </cell>
          <cell r="D77">
            <v>-1848436.4</v>
          </cell>
          <cell r="E77">
            <v>0</v>
          </cell>
          <cell r="F77">
            <v>0</v>
          </cell>
          <cell r="G77">
            <v>0</v>
          </cell>
          <cell r="H77">
            <v>-1848436.4</v>
          </cell>
        </row>
        <row r="78">
          <cell r="B78" t="str">
            <v>316-000-0000-000</v>
          </cell>
          <cell r="C78" t="str">
            <v xml:space="preserve">ACTUALIZ.UTILIDADES ACUMULADA                  </v>
          </cell>
          <cell r="D78">
            <v>0</v>
          </cell>
          <cell r="E78">
            <v>0</v>
          </cell>
          <cell r="F78">
            <v>0</v>
          </cell>
          <cell r="G78">
            <v>0</v>
          </cell>
          <cell r="H78">
            <v>0</v>
          </cell>
        </row>
        <row r="79">
          <cell r="B79" t="str">
            <v>320-000-0000-000</v>
          </cell>
          <cell r="C79" t="str">
            <v xml:space="preserve">RESUL.X TENENCIA ACTIVOS NO M                  </v>
          </cell>
          <cell r="D79">
            <v>0</v>
          </cell>
          <cell r="E79">
            <v>0</v>
          </cell>
          <cell r="F79">
            <v>0</v>
          </cell>
          <cell r="G79">
            <v>0</v>
          </cell>
          <cell r="H79">
            <v>0</v>
          </cell>
        </row>
        <row r="80">
          <cell r="B80" t="str">
            <v>330-000-0000-000</v>
          </cell>
          <cell r="C80" t="str">
            <v xml:space="preserve">EXCESO O INSUF.EN ACTUALIZ.CA                  </v>
          </cell>
          <cell r="D80">
            <v>0</v>
          </cell>
          <cell r="E80">
            <v>0</v>
          </cell>
          <cell r="F80">
            <v>0</v>
          </cell>
          <cell r="G80">
            <v>0</v>
          </cell>
          <cell r="H80">
            <v>0</v>
          </cell>
        </row>
        <row r="81">
          <cell r="B81" t="str">
            <v>340-000-0000-000</v>
          </cell>
          <cell r="C81" t="str">
            <v xml:space="preserve">CORRECCION POR REEXPRESION                     </v>
          </cell>
          <cell r="D81">
            <v>0</v>
          </cell>
          <cell r="E81">
            <v>0</v>
          </cell>
          <cell r="F81">
            <v>0</v>
          </cell>
          <cell r="G81">
            <v>0</v>
          </cell>
          <cell r="H81">
            <v>0</v>
          </cell>
        </row>
        <row r="82">
          <cell r="B82" t="str">
            <v>401-000-0000-000</v>
          </cell>
          <cell r="C82" t="str">
            <v xml:space="preserve">VENTAS FILIALES                                </v>
          </cell>
          <cell r="D82">
            <v>0</v>
          </cell>
          <cell r="E82">
            <v>0</v>
          </cell>
          <cell r="F82">
            <v>0</v>
          </cell>
          <cell r="G82">
            <v>0</v>
          </cell>
          <cell r="H82">
            <v>0</v>
          </cell>
        </row>
        <row r="83">
          <cell r="B83" t="str">
            <v>402-000-0000-000</v>
          </cell>
          <cell r="C83" t="str">
            <v xml:space="preserve">VENTAS NACIONALES OTROS                        </v>
          </cell>
          <cell r="D83">
            <v>0</v>
          </cell>
          <cell r="E83">
            <v>0</v>
          </cell>
          <cell r="F83">
            <v>0</v>
          </cell>
          <cell r="G83">
            <v>0</v>
          </cell>
          <cell r="H83">
            <v>0</v>
          </cell>
        </row>
        <row r="84">
          <cell r="B84" t="str">
            <v>403-000-0000-000</v>
          </cell>
          <cell r="C84" t="str">
            <v xml:space="preserve">VENTAS EXPORTACION                             </v>
          </cell>
          <cell r="D84">
            <v>0</v>
          </cell>
          <cell r="E84">
            <v>0</v>
          </cell>
          <cell r="F84">
            <v>0</v>
          </cell>
          <cell r="G84">
            <v>0</v>
          </cell>
          <cell r="H84">
            <v>0</v>
          </cell>
        </row>
        <row r="85">
          <cell r="B85" t="str">
            <v>404-000-0000-000</v>
          </cell>
          <cell r="C85" t="str">
            <v xml:space="preserve">INGRESOS SERVICIOS FILIALES                    </v>
          </cell>
          <cell r="D85">
            <v>-42271.32</v>
          </cell>
          <cell r="E85">
            <v>0</v>
          </cell>
          <cell r="F85">
            <v>0</v>
          </cell>
          <cell r="G85">
            <v>0</v>
          </cell>
          <cell r="H85">
            <v>-42271.32</v>
          </cell>
        </row>
        <row r="86">
          <cell r="B86" t="str">
            <v>405-000-0000-000</v>
          </cell>
          <cell r="C86" t="str">
            <v xml:space="preserve">INGRESOS SERVIC.NALES.OTROS                    </v>
          </cell>
          <cell r="D86">
            <v>-7299098.0099999998</v>
          </cell>
          <cell r="E86">
            <v>0</v>
          </cell>
          <cell r="F86">
            <v>5082558.46</v>
          </cell>
          <cell r="G86">
            <v>-5082558.46</v>
          </cell>
          <cell r="H86">
            <v>-12381656.469999999</v>
          </cell>
        </row>
        <row r="87">
          <cell r="B87" t="str">
            <v>406-000-0000-000</v>
          </cell>
          <cell r="C87" t="str">
            <v xml:space="preserve">INGRESOS SERVIC.EXPORTACION                    </v>
          </cell>
          <cell r="D87">
            <v>0</v>
          </cell>
          <cell r="E87">
            <v>0</v>
          </cell>
          <cell r="F87">
            <v>0</v>
          </cell>
          <cell r="G87">
            <v>0</v>
          </cell>
          <cell r="H87">
            <v>0</v>
          </cell>
        </row>
        <row r="88">
          <cell r="B88" t="str">
            <v>407-000-0000-000</v>
          </cell>
          <cell r="C88" t="str">
            <v xml:space="preserve">INGRESOS X CTOS. DE OBRA                       </v>
          </cell>
          <cell r="D88">
            <v>0</v>
          </cell>
          <cell r="E88">
            <v>0</v>
          </cell>
          <cell r="F88">
            <v>0</v>
          </cell>
          <cell r="G88">
            <v>0</v>
          </cell>
          <cell r="H88">
            <v>0</v>
          </cell>
        </row>
        <row r="89">
          <cell r="B89" t="str">
            <v>408-000-0000-000</v>
          </cell>
          <cell r="C89" t="str">
            <v xml:space="preserve">INGRESOS X RENTAS FILIALES                     </v>
          </cell>
          <cell r="D89">
            <v>0</v>
          </cell>
          <cell r="E89">
            <v>0</v>
          </cell>
          <cell r="F89">
            <v>0</v>
          </cell>
          <cell r="G89">
            <v>0</v>
          </cell>
          <cell r="H89">
            <v>0</v>
          </cell>
        </row>
        <row r="90">
          <cell r="B90" t="str">
            <v>409-000-0000-000</v>
          </cell>
          <cell r="C90" t="str">
            <v xml:space="preserve">INGRESOS X RENTAS OTROS                        </v>
          </cell>
          <cell r="D90">
            <v>0</v>
          </cell>
          <cell r="E90">
            <v>0</v>
          </cell>
          <cell r="F90">
            <v>0</v>
          </cell>
          <cell r="G90">
            <v>0</v>
          </cell>
          <cell r="H90">
            <v>0</v>
          </cell>
        </row>
        <row r="91">
          <cell r="B91" t="str">
            <v>410-000-0000-000</v>
          </cell>
          <cell r="C91" t="str">
            <v xml:space="preserve">DEVOLUCIONES S/VENTAS FILIALE                  </v>
          </cell>
          <cell r="D91">
            <v>0</v>
          </cell>
          <cell r="E91">
            <v>0</v>
          </cell>
          <cell r="F91">
            <v>0</v>
          </cell>
          <cell r="G91">
            <v>0</v>
          </cell>
          <cell r="H91">
            <v>0</v>
          </cell>
        </row>
        <row r="92">
          <cell r="B92" t="str">
            <v>411-000-0000-000</v>
          </cell>
          <cell r="C92" t="str">
            <v xml:space="preserve">DEVOLUCIONES S/VENTAS NALES.O                  </v>
          </cell>
          <cell r="D92">
            <v>0</v>
          </cell>
          <cell r="E92">
            <v>0</v>
          </cell>
          <cell r="F92">
            <v>0</v>
          </cell>
          <cell r="G92">
            <v>0</v>
          </cell>
          <cell r="H92">
            <v>0</v>
          </cell>
        </row>
        <row r="93">
          <cell r="B93" t="str">
            <v>412-000-0000-000</v>
          </cell>
          <cell r="C93" t="str">
            <v xml:space="preserve">DEVOLUCIONES S/VENTAS EXPORTA                  </v>
          </cell>
          <cell r="D93">
            <v>0</v>
          </cell>
          <cell r="E93">
            <v>0</v>
          </cell>
          <cell r="F93">
            <v>0</v>
          </cell>
          <cell r="G93">
            <v>0</v>
          </cell>
          <cell r="H93">
            <v>0</v>
          </cell>
        </row>
        <row r="94">
          <cell r="B94" t="str">
            <v>420-000-0000-000</v>
          </cell>
          <cell r="C94" t="str">
            <v xml:space="preserve">INGRESOS POR VENTA ACT.FIJO                    </v>
          </cell>
          <cell r="D94">
            <v>0</v>
          </cell>
          <cell r="E94">
            <v>0</v>
          </cell>
          <cell r="F94">
            <v>0</v>
          </cell>
          <cell r="G94">
            <v>0</v>
          </cell>
          <cell r="H94">
            <v>0</v>
          </cell>
        </row>
        <row r="95">
          <cell r="B95" t="str">
            <v>421-000-0000-000</v>
          </cell>
          <cell r="C95" t="str">
            <v xml:space="preserve">INGRESOS POR VENTAS DIVERSAS                   </v>
          </cell>
          <cell r="D95">
            <v>0</v>
          </cell>
          <cell r="E95">
            <v>0</v>
          </cell>
          <cell r="F95">
            <v>0</v>
          </cell>
          <cell r="G95">
            <v>0</v>
          </cell>
          <cell r="H95">
            <v>0</v>
          </cell>
        </row>
        <row r="96">
          <cell r="B96" t="str">
            <v>422-000-0000-000</v>
          </cell>
          <cell r="C96" t="str">
            <v xml:space="preserve">OTROS INGRESOS SUJETOS A IVA                   </v>
          </cell>
          <cell r="D96">
            <v>0</v>
          </cell>
          <cell r="E96">
            <v>0</v>
          </cell>
          <cell r="F96">
            <v>0</v>
          </cell>
          <cell r="G96">
            <v>0</v>
          </cell>
          <cell r="H96">
            <v>0</v>
          </cell>
        </row>
        <row r="97">
          <cell r="B97" t="str">
            <v>423-000-0000-000</v>
          </cell>
          <cell r="C97" t="str">
            <v xml:space="preserve">OTROS INGRESOS SIN IVA                         </v>
          </cell>
          <cell r="D97">
            <v>0</v>
          </cell>
          <cell r="E97">
            <v>0</v>
          </cell>
          <cell r="F97">
            <v>0</v>
          </cell>
          <cell r="G97">
            <v>0</v>
          </cell>
          <cell r="H97">
            <v>0</v>
          </cell>
        </row>
        <row r="98">
          <cell r="B98" t="str">
            <v>424-000-0000-000</v>
          </cell>
          <cell r="C98" t="str">
            <v xml:space="preserve">OTROS INGRESOS NO ACUMULABLES                  </v>
          </cell>
          <cell r="D98">
            <v>0</v>
          </cell>
          <cell r="E98">
            <v>0</v>
          </cell>
          <cell r="F98">
            <v>0</v>
          </cell>
          <cell r="G98">
            <v>0</v>
          </cell>
          <cell r="H98">
            <v>0</v>
          </cell>
        </row>
        <row r="99">
          <cell r="B99" t="str">
            <v>501-000-0000-000</v>
          </cell>
          <cell r="C99" t="str">
            <v xml:space="preserve">CONSUMO MATERIALES DIRECTOS                                          </v>
          </cell>
          <cell r="D99">
            <v>0</v>
          </cell>
          <cell r="E99">
            <v>0</v>
          </cell>
          <cell r="F99">
            <v>0</v>
          </cell>
          <cell r="G99">
            <v>0</v>
          </cell>
          <cell r="H99">
            <v>0</v>
          </cell>
        </row>
        <row r="100">
          <cell r="B100" t="str">
            <v>510-000-0000-000</v>
          </cell>
          <cell r="C100" t="str">
            <v xml:space="preserve">MANO DE OBRA DIRECTA                                                 </v>
          </cell>
          <cell r="D100">
            <v>0</v>
          </cell>
          <cell r="E100">
            <v>0</v>
          </cell>
          <cell r="F100">
            <v>0</v>
          </cell>
          <cell r="G100">
            <v>0</v>
          </cell>
          <cell r="H100">
            <v>0</v>
          </cell>
        </row>
        <row r="101">
          <cell r="B101" t="str">
            <v>520-000-0000-000</v>
          </cell>
          <cell r="C101" t="str">
            <v xml:space="preserve">GASTOS DIR.FABRICACION Y EXP.                                        </v>
          </cell>
          <cell r="D101">
            <v>0</v>
          </cell>
          <cell r="E101">
            <v>0</v>
          </cell>
          <cell r="F101">
            <v>0</v>
          </cell>
          <cell r="G101">
            <v>0</v>
          </cell>
          <cell r="H101">
            <v>0</v>
          </cell>
        </row>
        <row r="102">
          <cell r="B102" t="str">
            <v>525-000-0000-000</v>
          </cell>
          <cell r="C102" t="str">
            <v xml:space="preserve">COSTOS DE OBRA                                                 </v>
          </cell>
          <cell r="D102">
            <v>7675922.3700000001</v>
          </cell>
          <cell r="E102">
            <v>4193609.86</v>
          </cell>
          <cell r="F102">
            <v>0</v>
          </cell>
          <cell r="G102">
            <v>4193609.86</v>
          </cell>
          <cell r="H102">
            <v>11869532.23</v>
          </cell>
        </row>
        <row r="103">
          <cell r="B103" t="str">
            <v>530-000-0000-000</v>
          </cell>
          <cell r="C103" t="str">
            <v xml:space="preserve">DESCUENTOS S/COMPRA                                            </v>
          </cell>
          <cell r="D103">
            <v>-195955.81</v>
          </cell>
          <cell r="E103">
            <v>0</v>
          </cell>
          <cell r="F103">
            <v>0</v>
          </cell>
          <cell r="G103">
            <v>0</v>
          </cell>
          <cell r="H103">
            <v>-195955.81</v>
          </cell>
        </row>
        <row r="104">
          <cell r="B104" t="str">
            <v>540-000-0000-000</v>
          </cell>
          <cell r="C104" t="str">
            <v xml:space="preserve">COSTO DE VENTA DE ACTIVO FIJO                                        </v>
          </cell>
          <cell r="D104">
            <v>0</v>
          </cell>
          <cell r="E104">
            <v>0</v>
          </cell>
          <cell r="F104">
            <v>0</v>
          </cell>
          <cell r="G104">
            <v>0</v>
          </cell>
          <cell r="H104">
            <v>0</v>
          </cell>
        </row>
        <row r="105">
          <cell r="B105" t="str">
            <v>541-000-0000-000</v>
          </cell>
          <cell r="C105" t="str">
            <v xml:space="preserve">COSTO DE VENTAS DIVERSAS                                             </v>
          </cell>
          <cell r="D105">
            <v>0</v>
          </cell>
          <cell r="E105">
            <v>0</v>
          </cell>
          <cell r="F105">
            <v>0</v>
          </cell>
          <cell r="G105">
            <v>0</v>
          </cell>
          <cell r="H105">
            <v>0</v>
          </cell>
        </row>
        <row r="106">
          <cell r="B106" t="str">
            <v>542-000-0000-000</v>
          </cell>
          <cell r="C106" t="str">
            <v xml:space="preserve">OTROS COSTOS                                                         </v>
          </cell>
          <cell r="D106">
            <v>0</v>
          </cell>
          <cell r="E106">
            <v>0</v>
          </cell>
          <cell r="F106">
            <v>0</v>
          </cell>
          <cell r="G106">
            <v>0</v>
          </cell>
          <cell r="H106">
            <v>0</v>
          </cell>
        </row>
        <row r="107">
          <cell r="B107" t="str">
            <v>610-000-0000-000</v>
          </cell>
          <cell r="C107" t="str">
            <v xml:space="preserve">GASTOS DE ADMINISTRACION                                        </v>
          </cell>
          <cell r="D107">
            <v>473926.57</v>
          </cell>
          <cell r="E107">
            <v>254609.43</v>
          </cell>
          <cell r="F107">
            <v>0</v>
          </cell>
          <cell r="G107">
            <v>254609.43</v>
          </cell>
          <cell r="H107">
            <v>728536</v>
          </cell>
        </row>
        <row r="108">
          <cell r="B108" t="str">
            <v>620-000-0000-000</v>
          </cell>
          <cell r="C108" t="str">
            <v xml:space="preserve">GASTOS FINANCIEROS                                              </v>
          </cell>
          <cell r="D108">
            <v>924834.24</v>
          </cell>
          <cell r="E108">
            <v>346509.87</v>
          </cell>
          <cell r="F108">
            <v>0</v>
          </cell>
          <cell r="G108">
            <v>346509.87</v>
          </cell>
          <cell r="H108">
            <v>1271344.1099999999</v>
          </cell>
        </row>
        <row r="109">
          <cell r="B109" t="str">
            <v>630-000-0000-000</v>
          </cell>
          <cell r="C109" t="str">
            <v xml:space="preserve">PERDIDA EN CAMBIOS                                              </v>
          </cell>
          <cell r="D109">
            <v>387452.01</v>
          </cell>
          <cell r="E109">
            <v>2673207.92</v>
          </cell>
          <cell r="F109">
            <v>0</v>
          </cell>
          <cell r="G109">
            <v>2673207.92</v>
          </cell>
          <cell r="H109">
            <v>3060659.9299999997</v>
          </cell>
        </row>
        <row r="110">
          <cell r="B110" t="str">
            <v>640-000-0000-000</v>
          </cell>
          <cell r="C110" t="str">
            <v xml:space="preserve">OTROS GASTOS OPERACION                                              </v>
          </cell>
          <cell r="D110">
            <v>-0.79</v>
          </cell>
          <cell r="E110">
            <v>0.01</v>
          </cell>
          <cell r="F110">
            <v>0.34</v>
          </cell>
          <cell r="G110">
            <v>-0.33</v>
          </cell>
          <cell r="H110">
            <v>-1.1200000000000001</v>
          </cell>
        </row>
        <row r="111">
          <cell r="B111" t="str">
            <v>650-000-0000-000</v>
          </cell>
          <cell r="C111" t="str">
            <v xml:space="preserve">GASTOS DE ADMON. FILIALES                                            </v>
          </cell>
          <cell r="D111">
            <v>0</v>
          </cell>
          <cell r="E111">
            <v>0</v>
          </cell>
          <cell r="F111">
            <v>0</v>
          </cell>
          <cell r="G111">
            <v>0</v>
          </cell>
          <cell r="H111">
            <v>0</v>
          </cell>
        </row>
        <row r="112">
          <cell r="B112" t="str">
            <v>660-000-0000-000</v>
          </cell>
          <cell r="C112" t="str">
            <v xml:space="preserve">GASTOS DE VENTA FILIALES                                             </v>
          </cell>
          <cell r="D112">
            <v>0</v>
          </cell>
          <cell r="E112">
            <v>0</v>
          </cell>
          <cell r="F112">
            <v>0</v>
          </cell>
          <cell r="G112">
            <v>0</v>
          </cell>
          <cell r="H112">
            <v>0</v>
          </cell>
        </row>
        <row r="113">
          <cell r="B113" t="str">
            <v>670-000-0000-000</v>
          </cell>
          <cell r="C113" t="str">
            <v xml:space="preserve">GASTOS DISTRIBUCION FILIALES                                         </v>
          </cell>
          <cell r="D113">
            <v>0</v>
          </cell>
          <cell r="E113">
            <v>0</v>
          </cell>
          <cell r="F113">
            <v>0</v>
          </cell>
          <cell r="G113">
            <v>0</v>
          </cell>
          <cell r="H113">
            <v>0</v>
          </cell>
        </row>
        <row r="114">
          <cell r="B114" t="str">
            <v>680-000-0000-000</v>
          </cell>
          <cell r="C114" t="str">
            <v xml:space="preserve">OTROS GASTOS OPERACION FILIAL                                        </v>
          </cell>
          <cell r="D114">
            <v>0</v>
          </cell>
          <cell r="E114">
            <v>0</v>
          </cell>
          <cell r="F114">
            <v>0</v>
          </cell>
          <cell r="G114">
            <v>0</v>
          </cell>
          <cell r="H114">
            <v>0</v>
          </cell>
        </row>
        <row r="115">
          <cell r="B115" t="str">
            <v>701-000-0000-000</v>
          </cell>
          <cell r="C115" t="str">
            <v xml:space="preserve">INTERESES COBRADOS BANCOS M N                  </v>
          </cell>
          <cell r="D115">
            <v>-116.21</v>
          </cell>
          <cell r="E115">
            <v>0</v>
          </cell>
          <cell r="F115">
            <v>419.59</v>
          </cell>
          <cell r="G115">
            <v>-419.59</v>
          </cell>
          <cell r="H115">
            <v>-535.79999999999995</v>
          </cell>
        </row>
        <row r="116">
          <cell r="B116" t="str">
            <v>702-000-0000-000</v>
          </cell>
          <cell r="C116" t="str">
            <v xml:space="preserve">INTERESES COBRADOS BANCOS M E                  </v>
          </cell>
          <cell r="D116">
            <v>0</v>
          </cell>
          <cell r="E116">
            <v>0</v>
          </cell>
          <cell r="F116">
            <v>0</v>
          </cell>
          <cell r="G116">
            <v>0</v>
          </cell>
          <cell r="H116">
            <v>0</v>
          </cell>
        </row>
        <row r="117">
          <cell r="B117" t="str">
            <v>703-000-0000-000</v>
          </cell>
          <cell r="C117" t="str">
            <v xml:space="preserve">INTERESES COBRAD.CLIENTES M N                  </v>
          </cell>
          <cell r="D117">
            <v>0</v>
          </cell>
          <cell r="E117">
            <v>0</v>
          </cell>
          <cell r="F117">
            <v>0</v>
          </cell>
          <cell r="G117">
            <v>0</v>
          </cell>
          <cell r="H117">
            <v>0</v>
          </cell>
        </row>
        <row r="118">
          <cell r="B118" t="str">
            <v>704-000-0000-000</v>
          </cell>
          <cell r="C118" t="str">
            <v xml:space="preserve">INTERESES COBRAD.CLIENTES M E                  </v>
          </cell>
          <cell r="D118">
            <v>0</v>
          </cell>
          <cell r="E118">
            <v>0</v>
          </cell>
          <cell r="F118">
            <v>0</v>
          </cell>
          <cell r="G118">
            <v>0</v>
          </cell>
          <cell r="H118">
            <v>0</v>
          </cell>
        </row>
        <row r="119">
          <cell r="B119" t="str">
            <v>705-000-0000-000</v>
          </cell>
          <cell r="C119" t="str">
            <v xml:space="preserve">INTERESES COBRAD.FILIALES M N                  </v>
          </cell>
          <cell r="D119">
            <v>0</v>
          </cell>
          <cell r="E119">
            <v>0</v>
          </cell>
          <cell r="F119">
            <v>0</v>
          </cell>
          <cell r="G119">
            <v>0</v>
          </cell>
          <cell r="H119">
            <v>0</v>
          </cell>
        </row>
        <row r="120">
          <cell r="B120" t="str">
            <v>706-000-0000-000</v>
          </cell>
          <cell r="C120" t="str">
            <v xml:space="preserve">INTERESES COBRADOS OTROS M.N.                  </v>
          </cell>
          <cell r="D120">
            <v>0</v>
          </cell>
          <cell r="E120">
            <v>0</v>
          </cell>
          <cell r="F120">
            <v>0</v>
          </cell>
          <cell r="G120">
            <v>0</v>
          </cell>
          <cell r="H120">
            <v>0</v>
          </cell>
        </row>
        <row r="121">
          <cell r="B121" t="str">
            <v>710-000-0000-000</v>
          </cell>
          <cell r="C121" t="str">
            <v xml:space="preserve">GANANCIAS EN CAMBIO BANCOS                                           </v>
          </cell>
          <cell r="D121">
            <v>0</v>
          </cell>
          <cell r="E121">
            <v>0</v>
          </cell>
          <cell r="F121">
            <v>0</v>
          </cell>
          <cell r="G121">
            <v>0</v>
          </cell>
          <cell r="H121">
            <v>0</v>
          </cell>
        </row>
        <row r="122">
          <cell r="B122" t="str">
            <v>711-000-0000-000</v>
          </cell>
          <cell r="C122" t="str">
            <v xml:space="preserve">GANANCIAS EN CAMBIO FILIALES                                         </v>
          </cell>
          <cell r="D122">
            <v>0</v>
          </cell>
          <cell r="E122">
            <v>0</v>
          </cell>
          <cell r="F122">
            <v>0</v>
          </cell>
          <cell r="G122">
            <v>0</v>
          </cell>
          <cell r="H122">
            <v>0</v>
          </cell>
        </row>
        <row r="123">
          <cell r="B123" t="str">
            <v>712-000-0000-000</v>
          </cell>
          <cell r="C123" t="str">
            <v xml:space="preserve">GANANCIAS EN CAMBIO OTROS                      </v>
          </cell>
          <cell r="D123">
            <v>-1660428.68</v>
          </cell>
          <cell r="E123">
            <v>0</v>
          </cell>
          <cell r="F123">
            <v>371774.41</v>
          </cell>
          <cell r="G123">
            <v>-371774.41</v>
          </cell>
          <cell r="H123">
            <v>-2032203.0899999999</v>
          </cell>
        </row>
        <row r="124">
          <cell r="B124" t="str">
            <v>761-000-0000-000</v>
          </cell>
          <cell r="C124" t="str">
            <v xml:space="preserve">INTERESES PAGADOS BANCOS M.N.                  </v>
          </cell>
          <cell r="D124">
            <v>-2989.97</v>
          </cell>
          <cell r="E124">
            <v>0</v>
          </cell>
          <cell r="F124">
            <v>700.04</v>
          </cell>
          <cell r="G124">
            <v>-700.04</v>
          </cell>
          <cell r="H124">
            <v>-3690.0099999999998</v>
          </cell>
        </row>
        <row r="125">
          <cell r="B125" t="str">
            <v>762-000-0000-000</v>
          </cell>
          <cell r="C125" t="str">
            <v xml:space="preserve">INTERESES PAGADOS BANCOS M.E.                                        </v>
          </cell>
          <cell r="D125">
            <v>0</v>
          </cell>
          <cell r="E125">
            <v>0</v>
          </cell>
          <cell r="F125">
            <v>0</v>
          </cell>
          <cell r="G125">
            <v>0</v>
          </cell>
          <cell r="H125">
            <v>0</v>
          </cell>
        </row>
        <row r="126">
          <cell r="B126" t="str">
            <v>763-000-0000-000</v>
          </cell>
          <cell r="C126" t="str">
            <v xml:space="preserve">INTERESES PAGADOS PROVEE.M.N.                                        </v>
          </cell>
          <cell r="D126">
            <v>0</v>
          </cell>
          <cell r="E126">
            <v>0</v>
          </cell>
          <cell r="F126">
            <v>0</v>
          </cell>
          <cell r="G126">
            <v>0</v>
          </cell>
          <cell r="H126">
            <v>0</v>
          </cell>
        </row>
        <row r="127">
          <cell r="B127" t="str">
            <v>764-000-0000-000</v>
          </cell>
          <cell r="C127" t="str">
            <v xml:space="preserve">INTERESES PAGADOS PROVEE.M.E.                                        </v>
          </cell>
          <cell r="D127">
            <v>0</v>
          </cell>
          <cell r="E127">
            <v>0</v>
          </cell>
          <cell r="F127">
            <v>0</v>
          </cell>
          <cell r="G127">
            <v>0</v>
          </cell>
          <cell r="H127">
            <v>0</v>
          </cell>
        </row>
        <row r="128">
          <cell r="B128" t="str">
            <v>765-000-0000-000</v>
          </cell>
          <cell r="C128" t="str">
            <v xml:space="preserve">INTERESES PAGADOS FILIAL.M.N.                                        </v>
          </cell>
          <cell r="D128">
            <v>0</v>
          </cell>
          <cell r="E128">
            <v>0</v>
          </cell>
          <cell r="F128">
            <v>0</v>
          </cell>
          <cell r="G128">
            <v>0</v>
          </cell>
          <cell r="H128">
            <v>0</v>
          </cell>
        </row>
        <row r="129">
          <cell r="B129" t="str">
            <v>766-000-0000-000</v>
          </cell>
          <cell r="C129" t="str">
            <v xml:space="preserve">INTERESES PAGADOS OTROS M.N.                                         </v>
          </cell>
          <cell r="D129">
            <v>0</v>
          </cell>
          <cell r="E129">
            <v>0</v>
          </cell>
          <cell r="F129">
            <v>0</v>
          </cell>
          <cell r="G129">
            <v>0</v>
          </cell>
          <cell r="H129">
            <v>0</v>
          </cell>
        </row>
        <row r="130">
          <cell r="B130" t="str">
            <v>770-000-0000-000</v>
          </cell>
          <cell r="C130" t="str">
            <v xml:space="preserve">PERDIDA EN CAMBIO BANCOS                                             </v>
          </cell>
          <cell r="D130">
            <v>0</v>
          </cell>
          <cell r="E130">
            <v>0</v>
          </cell>
          <cell r="F130">
            <v>0</v>
          </cell>
          <cell r="G130">
            <v>0</v>
          </cell>
          <cell r="H130">
            <v>0</v>
          </cell>
        </row>
        <row r="131">
          <cell r="B131" t="str">
            <v>771-000-0000-000</v>
          </cell>
          <cell r="C131" t="str">
            <v xml:space="preserve">PERDIDA EN CAMBIO FILIALES                                           </v>
          </cell>
          <cell r="D131">
            <v>0</v>
          </cell>
          <cell r="E131">
            <v>0</v>
          </cell>
          <cell r="F131">
            <v>0</v>
          </cell>
          <cell r="G131">
            <v>0</v>
          </cell>
          <cell r="H131">
            <v>0</v>
          </cell>
        </row>
        <row r="132">
          <cell r="B132" t="str">
            <v>772-000-0000-000</v>
          </cell>
          <cell r="C132" t="str">
            <v xml:space="preserve">PERDIDA EN CAMBIO OTROS                                              </v>
          </cell>
          <cell r="D132">
            <v>0</v>
          </cell>
          <cell r="E132">
            <v>0</v>
          </cell>
          <cell r="F132">
            <v>0</v>
          </cell>
          <cell r="G132">
            <v>0</v>
          </cell>
          <cell r="H132">
            <v>0</v>
          </cell>
        </row>
        <row r="133">
          <cell r="B133" t="str">
            <v>791-000-0000-000</v>
          </cell>
          <cell r="C133" t="str">
            <v xml:space="preserve">GANACIA X POSICION MONETARIA                   </v>
          </cell>
          <cell r="D133">
            <v>0</v>
          </cell>
          <cell r="E133">
            <v>0</v>
          </cell>
          <cell r="F133">
            <v>0</v>
          </cell>
          <cell r="G133">
            <v>0</v>
          </cell>
          <cell r="H133">
            <v>0</v>
          </cell>
        </row>
        <row r="134">
          <cell r="B134" t="str">
            <v>792-000-0000-000</v>
          </cell>
          <cell r="C134" t="str">
            <v xml:space="preserve">PERDIDA X POSICION MONETARIA                                         </v>
          </cell>
          <cell r="D134">
            <v>0</v>
          </cell>
          <cell r="E134">
            <v>0</v>
          </cell>
          <cell r="F134">
            <v>0</v>
          </cell>
          <cell r="G134">
            <v>0</v>
          </cell>
          <cell r="H134">
            <v>0</v>
          </cell>
        </row>
        <row r="135">
          <cell r="B135" t="str">
            <v>801-000-0000-000</v>
          </cell>
          <cell r="C135" t="str">
            <v xml:space="preserve">IMPUESTO SOBRE LA RENTA                                              </v>
          </cell>
          <cell r="D135">
            <v>0</v>
          </cell>
          <cell r="E135">
            <v>0</v>
          </cell>
          <cell r="F135">
            <v>0</v>
          </cell>
          <cell r="G135">
            <v>0</v>
          </cell>
          <cell r="H135">
            <v>0</v>
          </cell>
        </row>
        <row r="136">
          <cell r="B136" t="str">
            <v>802-000-0000-000</v>
          </cell>
          <cell r="C136" t="str">
            <v xml:space="preserve">IMPUESTO AL ACTIVO                                                   </v>
          </cell>
          <cell r="D136">
            <v>0</v>
          </cell>
          <cell r="E136">
            <v>0</v>
          </cell>
          <cell r="F136">
            <v>0</v>
          </cell>
          <cell r="G136">
            <v>0</v>
          </cell>
          <cell r="H136">
            <v>0</v>
          </cell>
        </row>
        <row r="137">
          <cell r="B137" t="str">
            <v>803-000-0000-000</v>
          </cell>
          <cell r="C137" t="str">
            <v xml:space="preserve">PARTICIPACION UTILIDADES TRAB                                        </v>
          </cell>
          <cell r="D137">
            <v>0</v>
          </cell>
          <cell r="E137">
            <v>0</v>
          </cell>
          <cell r="F137">
            <v>0</v>
          </cell>
          <cell r="G137">
            <v>0</v>
          </cell>
          <cell r="H137">
            <v>0</v>
          </cell>
        </row>
      </sheetData>
      <sheetData sheetId="3" refreshError="1">
        <row r="6">
          <cell r="B6" t="str">
            <v>101-000-0000-000</v>
          </cell>
          <cell r="C6" t="str">
            <v xml:space="preserve">CAJA                                                             </v>
          </cell>
          <cell r="D6">
            <v>25000</v>
          </cell>
          <cell r="E6">
            <v>0</v>
          </cell>
          <cell r="F6">
            <v>0</v>
          </cell>
          <cell r="G6">
            <v>0</v>
          </cell>
          <cell r="H6">
            <v>25000</v>
          </cell>
        </row>
        <row r="7">
          <cell r="B7" t="str">
            <v>102-000-0000-000</v>
          </cell>
          <cell r="C7" t="str">
            <v xml:space="preserve">BANCOS                                                          </v>
          </cell>
          <cell r="D7">
            <v>157920.66</v>
          </cell>
          <cell r="E7">
            <v>20763235.77</v>
          </cell>
          <cell r="F7">
            <v>20767479.760000002</v>
          </cell>
          <cell r="G7">
            <v>-4243.9900000020862</v>
          </cell>
          <cell r="H7">
            <v>153676.66999999806</v>
          </cell>
        </row>
        <row r="8">
          <cell r="B8" t="str">
            <v>103-000-0000-000</v>
          </cell>
          <cell r="C8" t="str">
            <v xml:space="preserve">VALORES REALIZ.CORTO PLAZO                                           </v>
          </cell>
          <cell r="D8">
            <v>0</v>
          </cell>
          <cell r="E8">
            <v>0</v>
          </cell>
          <cell r="F8">
            <v>0</v>
          </cell>
          <cell r="G8">
            <v>0</v>
          </cell>
          <cell r="H8">
            <v>0</v>
          </cell>
        </row>
        <row r="9">
          <cell r="B9" t="str">
            <v>106-000-0000-000</v>
          </cell>
          <cell r="C9" t="str">
            <v xml:space="preserve">CLIENTES                                                             </v>
          </cell>
          <cell r="D9">
            <v>0</v>
          </cell>
          <cell r="E9">
            <v>0</v>
          </cell>
          <cell r="F9">
            <v>0</v>
          </cell>
          <cell r="G9">
            <v>0</v>
          </cell>
          <cell r="H9">
            <v>0</v>
          </cell>
        </row>
        <row r="10">
          <cell r="B10" t="str">
            <v>107-000-0000-000</v>
          </cell>
          <cell r="C10" t="str">
            <v xml:space="preserve">OTRAS CTAS.COBRAR                                              </v>
          </cell>
          <cell r="D10">
            <v>1664419.5</v>
          </cell>
          <cell r="E10">
            <v>0</v>
          </cell>
          <cell r="F10">
            <v>0</v>
          </cell>
          <cell r="G10">
            <v>0</v>
          </cell>
          <cell r="H10">
            <v>1664419.5</v>
          </cell>
        </row>
        <row r="11">
          <cell r="B11" t="str">
            <v>108-000-0000-000</v>
          </cell>
          <cell r="C11" t="str">
            <v xml:space="preserve">CLIENTES                                                       </v>
          </cell>
          <cell r="D11">
            <v>5958630.9699999997</v>
          </cell>
          <cell r="E11">
            <v>7127918</v>
          </cell>
          <cell r="F11">
            <v>6277800.4800000004</v>
          </cell>
          <cell r="G11">
            <v>850117.51999999955</v>
          </cell>
          <cell r="H11">
            <v>6808748.4899999984</v>
          </cell>
        </row>
        <row r="12">
          <cell r="B12" t="str">
            <v>109-000-0000-000</v>
          </cell>
          <cell r="C12" t="str">
            <v xml:space="preserve">GASTOS POR CTA.CLIENTES                                              </v>
          </cell>
          <cell r="D12">
            <v>0</v>
          </cell>
          <cell r="E12">
            <v>0</v>
          </cell>
          <cell r="F12">
            <v>0</v>
          </cell>
          <cell r="G12">
            <v>0</v>
          </cell>
          <cell r="H12">
            <v>0</v>
          </cell>
        </row>
        <row r="13">
          <cell r="B13" t="str">
            <v>110-000-0000-000</v>
          </cell>
          <cell r="C13" t="str">
            <v xml:space="preserve">DOCTOS. POR COBRAR  BNTE                                        </v>
          </cell>
          <cell r="D13">
            <v>578018.32999999996</v>
          </cell>
          <cell r="E13">
            <v>665927.41</v>
          </cell>
          <cell r="F13">
            <v>578017.76</v>
          </cell>
          <cell r="G13">
            <v>87909.650000000023</v>
          </cell>
          <cell r="H13">
            <v>665927.98</v>
          </cell>
        </row>
        <row r="14">
          <cell r="B14" t="str">
            <v>111-000-0000-000</v>
          </cell>
          <cell r="C14" t="str">
            <v xml:space="preserve">ESTIM.CTAS.INCOBRABLES                                               </v>
          </cell>
          <cell r="D14">
            <v>0</v>
          </cell>
          <cell r="E14">
            <v>0</v>
          </cell>
          <cell r="F14">
            <v>0</v>
          </cell>
          <cell r="G14">
            <v>0</v>
          </cell>
          <cell r="H14">
            <v>0</v>
          </cell>
        </row>
        <row r="15">
          <cell r="B15" t="str">
            <v>112-000-0000-000</v>
          </cell>
          <cell r="C15" t="str">
            <v xml:space="preserve">DEUDORES DIVERSOS                                               </v>
          </cell>
          <cell r="D15">
            <v>231091.45</v>
          </cell>
          <cell r="E15">
            <v>215008.32</v>
          </cell>
          <cell r="F15">
            <v>217732.63</v>
          </cell>
          <cell r="G15">
            <v>-2724.3099999999977</v>
          </cell>
          <cell r="H15">
            <v>228367.14</v>
          </cell>
        </row>
        <row r="16">
          <cell r="B16" t="str">
            <v>113-000-0000-000</v>
          </cell>
          <cell r="C16" t="str">
            <v xml:space="preserve">FUNCIONARIOS Y EMPLEADOS                                          </v>
          </cell>
          <cell r="D16">
            <v>5599.92</v>
          </cell>
          <cell r="E16">
            <v>10127.59</v>
          </cell>
          <cell r="F16">
            <v>9326.9500000000007</v>
          </cell>
          <cell r="G16">
            <v>800.63999999999942</v>
          </cell>
          <cell r="H16">
            <v>6400.5599999999995</v>
          </cell>
        </row>
        <row r="17">
          <cell r="B17" t="str">
            <v>115-000-0000-000</v>
          </cell>
          <cell r="C17" t="str">
            <v xml:space="preserve">IMPTOS PAG. X ANTICIPADO                                         </v>
          </cell>
          <cell r="D17">
            <v>20492.84</v>
          </cell>
          <cell r="E17">
            <v>9257.9</v>
          </cell>
          <cell r="F17">
            <v>10092</v>
          </cell>
          <cell r="G17">
            <v>-834.10000000000036</v>
          </cell>
          <cell r="H17">
            <v>19658.739999999998</v>
          </cell>
        </row>
        <row r="18">
          <cell r="B18" t="str">
            <v>116-000-0000-000</v>
          </cell>
          <cell r="C18" t="str">
            <v xml:space="preserve">IVA ACREDITABLE                                                </v>
          </cell>
          <cell r="D18">
            <v>1412550.17</v>
          </cell>
          <cell r="E18">
            <v>964493.34</v>
          </cell>
          <cell r="F18">
            <v>783683.55</v>
          </cell>
          <cell r="G18">
            <v>180809.78999999992</v>
          </cell>
          <cell r="H18">
            <v>1593359.9599999997</v>
          </cell>
        </row>
        <row r="19">
          <cell r="B19" t="str">
            <v>117-000-0000-000</v>
          </cell>
          <cell r="C19" t="str">
            <v xml:space="preserve">IVA A FAVOR EJERCICIO ANTERIO                                        </v>
          </cell>
          <cell r="D19">
            <v>0</v>
          </cell>
          <cell r="E19">
            <v>0</v>
          </cell>
          <cell r="F19">
            <v>0</v>
          </cell>
          <cell r="G19">
            <v>0</v>
          </cell>
          <cell r="H19">
            <v>0</v>
          </cell>
        </row>
        <row r="20">
          <cell r="B20" t="str">
            <v>118-000-0000-000</v>
          </cell>
          <cell r="C20" t="str">
            <v xml:space="preserve">IVA ACREDITABLE                                                </v>
          </cell>
          <cell r="D20">
            <v>8112292.8600000003</v>
          </cell>
          <cell r="E20">
            <v>272460.73</v>
          </cell>
          <cell r="F20">
            <v>472552.79</v>
          </cell>
          <cell r="G20">
            <v>-200092.06</v>
          </cell>
          <cell r="H20">
            <v>7912200.7999999998</v>
          </cell>
        </row>
        <row r="21">
          <cell r="B21" t="str">
            <v>119-000-0000-000</v>
          </cell>
          <cell r="C21" t="str">
            <v xml:space="preserve">COMPRAS                                                              </v>
          </cell>
          <cell r="D21">
            <v>0</v>
          </cell>
          <cell r="E21">
            <v>0</v>
          </cell>
          <cell r="F21">
            <v>0</v>
          </cell>
          <cell r="G21">
            <v>0</v>
          </cell>
          <cell r="H21">
            <v>0</v>
          </cell>
        </row>
        <row r="22">
          <cell r="B22" t="str">
            <v>120-000-0000-000</v>
          </cell>
          <cell r="C22" t="str">
            <v xml:space="preserve">ANTICIPO A PROVEEDORES                                               </v>
          </cell>
          <cell r="D22">
            <v>0</v>
          </cell>
          <cell r="E22">
            <v>0</v>
          </cell>
          <cell r="F22">
            <v>0</v>
          </cell>
          <cell r="G22">
            <v>0</v>
          </cell>
          <cell r="H22">
            <v>0</v>
          </cell>
        </row>
        <row r="23">
          <cell r="B23" t="str">
            <v>121-000-0000-000</v>
          </cell>
          <cell r="C23" t="str">
            <v xml:space="preserve">INVENTARIO PRODUCTO TERMINADO                                        </v>
          </cell>
          <cell r="D23">
            <v>0</v>
          </cell>
          <cell r="E23">
            <v>0</v>
          </cell>
          <cell r="F23">
            <v>0</v>
          </cell>
          <cell r="G23">
            <v>0</v>
          </cell>
          <cell r="H23">
            <v>0</v>
          </cell>
        </row>
        <row r="24">
          <cell r="B24" t="str">
            <v>122-000-0000-000</v>
          </cell>
          <cell r="C24" t="str">
            <v xml:space="preserve">INVENTARIO MATERIA PRIMA                                             </v>
          </cell>
          <cell r="D24">
            <v>0</v>
          </cell>
          <cell r="E24">
            <v>0</v>
          </cell>
          <cell r="F24">
            <v>0</v>
          </cell>
          <cell r="G24">
            <v>0</v>
          </cell>
          <cell r="H24">
            <v>0</v>
          </cell>
        </row>
        <row r="25">
          <cell r="B25" t="str">
            <v>123-000-0000-000</v>
          </cell>
          <cell r="C25" t="str">
            <v xml:space="preserve">INVENTARIO PRODUC.PROCESO                                            </v>
          </cell>
          <cell r="D25">
            <v>0</v>
          </cell>
          <cell r="E25">
            <v>0</v>
          </cell>
          <cell r="F25">
            <v>0</v>
          </cell>
          <cell r="G25">
            <v>0</v>
          </cell>
          <cell r="H25">
            <v>0</v>
          </cell>
        </row>
        <row r="26">
          <cell r="B26" t="str">
            <v>124-000-0000-000</v>
          </cell>
          <cell r="C26" t="str">
            <v xml:space="preserve">INVENTARIO REFACC.MATERIALES                                         </v>
          </cell>
          <cell r="D26">
            <v>0</v>
          </cell>
          <cell r="E26">
            <v>0</v>
          </cell>
          <cell r="F26">
            <v>0</v>
          </cell>
          <cell r="G26">
            <v>0</v>
          </cell>
          <cell r="H26">
            <v>0</v>
          </cell>
        </row>
        <row r="27">
          <cell r="B27" t="str">
            <v>125-000-0000-000</v>
          </cell>
          <cell r="C27" t="str">
            <v xml:space="preserve">OTROS INVENTARIOS                                                    </v>
          </cell>
          <cell r="D27">
            <v>0</v>
          </cell>
          <cell r="E27">
            <v>0</v>
          </cell>
          <cell r="F27">
            <v>0</v>
          </cell>
          <cell r="G27">
            <v>0</v>
          </cell>
          <cell r="H27">
            <v>0</v>
          </cell>
        </row>
        <row r="28">
          <cell r="B28" t="str">
            <v>126-000-0000-000</v>
          </cell>
          <cell r="C28" t="str">
            <v xml:space="preserve">INVENTARIOS OBSOLETOS                                                </v>
          </cell>
          <cell r="D28">
            <v>0</v>
          </cell>
          <cell r="E28">
            <v>0</v>
          </cell>
          <cell r="F28">
            <v>0</v>
          </cell>
          <cell r="G28">
            <v>0</v>
          </cell>
          <cell r="H28">
            <v>0</v>
          </cell>
        </row>
        <row r="29">
          <cell r="B29" t="str">
            <v>127-000-0000-000</v>
          </cell>
          <cell r="C29" t="str">
            <v xml:space="preserve">REVALUACION INVENT.PROD.TERM.                                        </v>
          </cell>
          <cell r="D29">
            <v>0</v>
          </cell>
          <cell r="E29">
            <v>0</v>
          </cell>
          <cell r="F29">
            <v>0</v>
          </cell>
          <cell r="G29">
            <v>0</v>
          </cell>
          <cell r="H29">
            <v>0</v>
          </cell>
        </row>
        <row r="30">
          <cell r="B30" t="str">
            <v>128-000-0000-000</v>
          </cell>
          <cell r="C30" t="str">
            <v xml:space="preserve">REVALUACION OTROS INVENTARIOS                                        </v>
          </cell>
          <cell r="D30">
            <v>0</v>
          </cell>
          <cell r="E30">
            <v>0</v>
          </cell>
          <cell r="F30">
            <v>0</v>
          </cell>
          <cell r="G30">
            <v>0</v>
          </cell>
          <cell r="H30">
            <v>0</v>
          </cell>
        </row>
        <row r="31">
          <cell r="B31" t="str">
            <v>129-000-0000-000</v>
          </cell>
          <cell r="C31" t="str">
            <v xml:space="preserve">MERCANCIAS EN TRANSITO                                               </v>
          </cell>
          <cell r="D31">
            <v>0</v>
          </cell>
          <cell r="E31">
            <v>0</v>
          </cell>
          <cell r="F31">
            <v>0</v>
          </cell>
          <cell r="G31">
            <v>0</v>
          </cell>
          <cell r="H31">
            <v>0</v>
          </cell>
        </row>
        <row r="32">
          <cell r="B32" t="str">
            <v>131-000-0000-000</v>
          </cell>
          <cell r="C32" t="str">
            <v xml:space="preserve">INVERSIONES EN FILIALES                                              </v>
          </cell>
          <cell r="D32">
            <v>0</v>
          </cell>
          <cell r="E32">
            <v>0</v>
          </cell>
          <cell r="F32">
            <v>0</v>
          </cell>
          <cell r="G32">
            <v>0</v>
          </cell>
          <cell r="H32">
            <v>0</v>
          </cell>
        </row>
        <row r="33">
          <cell r="B33" t="str">
            <v>132-000-0000-000</v>
          </cell>
          <cell r="C33" t="str">
            <v xml:space="preserve">OTRAS CTAS.POR COBRAR L.P.FIL                                        </v>
          </cell>
          <cell r="D33">
            <v>0</v>
          </cell>
          <cell r="E33">
            <v>0</v>
          </cell>
          <cell r="F33">
            <v>0</v>
          </cell>
          <cell r="G33">
            <v>0</v>
          </cell>
          <cell r="H33">
            <v>0</v>
          </cell>
        </row>
        <row r="34">
          <cell r="B34" t="str">
            <v>133-000-0000-000</v>
          </cell>
          <cell r="C34" t="str">
            <v xml:space="preserve">OTRAS CTAS.POR COBRAR L.P.OTR                                        </v>
          </cell>
          <cell r="D34">
            <v>0</v>
          </cell>
          <cell r="E34">
            <v>0</v>
          </cell>
          <cell r="F34">
            <v>0</v>
          </cell>
          <cell r="G34">
            <v>0</v>
          </cell>
          <cell r="H34">
            <v>0</v>
          </cell>
        </row>
        <row r="35">
          <cell r="B35" t="str">
            <v>141-000-0000-000</v>
          </cell>
          <cell r="C35" t="str">
            <v xml:space="preserve">EQUIPO DE RADIOCOMUNICACIONES                                   </v>
          </cell>
          <cell r="D35">
            <v>223294.75</v>
          </cell>
          <cell r="E35">
            <v>0</v>
          </cell>
          <cell r="F35">
            <v>1734</v>
          </cell>
          <cell r="G35">
            <v>-1734</v>
          </cell>
          <cell r="H35">
            <v>221560.75</v>
          </cell>
        </row>
        <row r="36">
          <cell r="B36" t="str">
            <v>142-000-0000-000</v>
          </cell>
          <cell r="C36" t="str">
            <v xml:space="preserve">CASETAS                                                         </v>
          </cell>
          <cell r="D36">
            <v>162826.06</v>
          </cell>
          <cell r="E36">
            <v>0</v>
          </cell>
          <cell r="F36">
            <v>760.87</v>
          </cell>
          <cell r="G36">
            <v>-760.87</v>
          </cell>
          <cell r="H36">
            <v>162065.19</v>
          </cell>
        </row>
        <row r="37">
          <cell r="B37" t="str">
            <v>143-000-0000-000</v>
          </cell>
          <cell r="C37" t="str">
            <v xml:space="preserve">COMPRESORES                                                   </v>
          </cell>
          <cell r="D37">
            <v>71679389.939999998</v>
          </cell>
          <cell r="E37">
            <v>38313</v>
          </cell>
          <cell r="F37">
            <v>477323.09</v>
          </cell>
          <cell r="G37">
            <v>-439010.09</v>
          </cell>
          <cell r="H37">
            <v>71240379.849999994</v>
          </cell>
        </row>
        <row r="38">
          <cell r="B38" t="str">
            <v>144-000-0000-000</v>
          </cell>
          <cell r="C38" t="str">
            <v xml:space="preserve">PLANTAS TMTO AGUAS RESIDUALES                                    </v>
          </cell>
          <cell r="D38">
            <v>32997.050000000003</v>
          </cell>
          <cell r="E38">
            <v>0</v>
          </cell>
          <cell r="F38">
            <v>229.29</v>
          </cell>
          <cell r="G38">
            <v>-229.29</v>
          </cell>
          <cell r="H38">
            <v>32767.760000000002</v>
          </cell>
        </row>
        <row r="39">
          <cell r="B39" t="str">
            <v>145-000-0000-000</v>
          </cell>
          <cell r="C39" t="str">
            <v xml:space="preserve">MAQUINARIA Y EQUIPO 25%                                         </v>
          </cell>
          <cell r="D39">
            <v>328674.55</v>
          </cell>
          <cell r="E39">
            <v>0</v>
          </cell>
          <cell r="F39">
            <v>1669.55</v>
          </cell>
          <cell r="G39">
            <v>-1669.55</v>
          </cell>
          <cell r="H39">
            <v>327005</v>
          </cell>
        </row>
        <row r="40">
          <cell r="B40" t="str">
            <v>146-000-0000-000</v>
          </cell>
          <cell r="C40" t="str">
            <v xml:space="preserve">MEDIDORES DE GAS                                                </v>
          </cell>
          <cell r="D40">
            <v>351484.97</v>
          </cell>
          <cell r="E40">
            <v>0</v>
          </cell>
          <cell r="F40">
            <v>2302.34</v>
          </cell>
          <cell r="G40">
            <v>-2302.34</v>
          </cell>
          <cell r="H40">
            <v>349182.62999999995</v>
          </cell>
        </row>
        <row r="41">
          <cell r="B41" t="str">
            <v>147-000-0000-000</v>
          </cell>
          <cell r="C41" t="str">
            <v xml:space="preserve">MOBILIARIO Y EQ. OFICINA                                        </v>
          </cell>
          <cell r="D41">
            <v>111974.9</v>
          </cell>
          <cell r="E41">
            <v>0</v>
          </cell>
          <cell r="F41">
            <v>1076.8800000000001</v>
          </cell>
          <cell r="G41">
            <v>-1076.8800000000001</v>
          </cell>
          <cell r="H41">
            <v>110898.01999999999</v>
          </cell>
        </row>
        <row r="42">
          <cell r="B42" t="str">
            <v>148-000-0000-000</v>
          </cell>
          <cell r="C42" t="str">
            <v xml:space="preserve">EQUIPO DE COMPUTO                                                </v>
          </cell>
          <cell r="D42">
            <v>70715.210000000006</v>
          </cell>
          <cell r="E42">
            <v>0</v>
          </cell>
          <cell r="F42">
            <v>4203.66</v>
          </cell>
          <cell r="G42">
            <v>-4203.66</v>
          </cell>
          <cell r="H42">
            <v>66511.55</v>
          </cell>
        </row>
        <row r="43">
          <cell r="B43" t="str">
            <v>149-000-0000-000</v>
          </cell>
          <cell r="C43" t="str">
            <v xml:space="preserve">PLANTA DIESEL ELECTRICA                                         </v>
          </cell>
          <cell r="D43">
            <v>161600.69</v>
          </cell>
          <cell r="E43">
            <v>0</v>
          </cell>
          <cell r="F43">
            <v>1130.1099999999999</v>
          </cell>
          <cell r="G43">
            <v>-1130.1099999999999</v>
          </cell>
          <cell r="H43">
            <v>160470.58000000002</v>
          </cell>
        </row>
        <row r="44">
          <cell r="B44" t="str">
            <v>150-000-0000-000</v>
          </cell>
          <cell r="C44" t="str">
            <v xml:space="preserve">BOMBAS HIDRAULICAS                                                   </v>
          </cell>
          <cell r="D44">
            <v>0</v>
          </cell>
          <cell r="E44">
            <v>0</v>
          </cell>
          <cell r="F44">
            <v>0</v>
          </cell>
          <cell r="G44">
            <v>0</v>
          </cell>
          <cell r="H44">
            <v>0</v>
          </cell>
        </row>
        <row r="45">
          <cell r="B45" t="str">
            <v>151-000-0000-000</v>
          </cell>
          <cell r="C45" t="str">
            <v xml:space="preserve">HIDROLAVADORA                                                    </v>
          </cell>
          <cell r="D45">
            <v>35625.86</v>
          </cell>
          <cell r="E45">
            <v>0</v>
          </cell>
          <cell r="F45">
            <v>242.59</v>
          </cell>
          <cell r="G45">
            <v>-242.59</v>
          </cell>
          <cell r="H45">
            <v>35383.270000000004</v>
          </cell>
        </row>
        <row r="46">
          <cell r="B46" t="str">
            <v>155-000-0000-000</v>
          </cell>
          <cell r="C46" t="str">
            <v xml:space="preserve">EQUIPO PERIFERICO                                                    </v>
          </cell>
          <cell r="D46">
            <v>0</v>
          </cell>
          <cell r="E46">
            <v>0</v>
          </cell>
          <cell r="F46">
            <v>0</v>
          </cell>
          <cell r="G46">
            <v>0</v>
          </cell>
          <cell r="H46">
            <v>0</v>
          </cell>
        </row>
        <row r="47">
          <cell r="B47" t="str">
            <v>161-000-0000-000</v>
          </cell>
          <cell r="C47" t="str">
            <v xml:space="preserve">GASTOS PREOPERATORIOS                                            </v>
          </cell>
          <cell r="D47">
            <v>29991.56</v>
          </cell>
          <cell r="E47">
            <v>0</v>
          </cell>
          <cell r="F47">
            <v>0</v>
          </cell>
          <cell r="G47">
            <v>0</v>
          </cell>
          <cell r="H47">
            <v>29991.56</v>
          </cell>
        </row>
        <row r="48">
          <cell r="B48" t="str">
            <v>162-000-0000-000</v>
          </cell>
          <cell r="C48" t="str">
            <v xml:space="preserve">GASTOS DE ORGANIZACION                                               </v>
          </cell>
          <cell r="D48">
            <v>0</v>
          </cell>
          <cell r="E48">
            <v>0</v>
          </cell>
          <cell r="F48">
            <v>0</v>
          </cell>
          <cell r="G48">
            <v>0</v>
          </cell>
          <cell r="H48">
            <v>0</v>
          </cell>
        </row>
        <row r="49">
          <cell r="B49" t="str">
            <v>163-000-0000-000</v>
          </cell>
          <cell r="C49" t="str">
            <v xml:space="preserve">GASTOS DE INSTALACION                                         </v>
          </cell>
          <cell r="D49">
            <v>11551376.35</v>
          </cell>
          <cell r="E49">
            <v>0</v>
          </cell>
          <cell r="F49">
            <v>56054.9</v>
          </cell>
          <cell r="G49">
            <v>-56054.9</v>
          </cell>
          <cell r="H49">
            <v>11495321.449999999</v>
          </cell>
        </row>
        <row r="50">
          <cell r="B50" t="str">
            <v>164-000-0000-000</v>
          </cell>
          <cell r="C50" t="str">
            <v xml:space="preserve">GASTOS DE ANTICIPADOS                                          </v>
          </cell>
          <cell r="D50">
            <v>1355438.49</v>
          </cell>
          <cell r="E50">
            <v>5282.24</v>
          </cell>
          <cell r="F50">
            <v>96196.14</v>
          </cell>
          <cell r="G50">
            <v>-90913.9</v>
          </cell>
          <cell r="H50">
            <v>1264524.5900000001</v>
          </cell>
        </row>
        <row r="51">
          <cell r="B51" t="str">
            <v>165-000-0000-000</v>
          </cell>
          <cell r="C51" t="str">
            <v xml:space="preserve">DEPOSITOS EN GARANTIA                                           </v>
          </cell>
          <cell r="D51">
            <v>124200</v>
          </cell>
          <cell r="E51">
            <v>0</v>
          </cell>
          <cell r="F51">
            <v>0</v>
          </cell>
          <cell r="G51">
            <v>0</v>
          </cell>
          <cell r="H51">
            <v>124200</v>
          </cell>
        </row>
        <row r="52">
          <cell r="B52" t="str">
            <v>201-000-0000-000</v>
          </cell>
          <cell r="C52" t="str">
            <v xml:space="preserve">CONTRIBUC.Y PTU POR PAGAR                      </v>
          </cell>
          <cell r="D52">
            <v>-110666.95</v>
          </cell>
          <cell r="E52">
            <v>128976.85</v>
          </cell>
          <cell r="F52">
            <v>229167.83</v>
          </cell>
          <cell r="G52">
            <v>-100190.97999999998</v>
          </cell>
          <cell r="H52">
            <v>-210857.93</v>
          </cell>
        </row>
        <row r="53">
          <cell r="B53" t="str">
            <v>202-000-0000-000</v>
          </cell>
          <cell r="C53" t="str">
            <v xml:space="preserve">IVA POR PAGAR DEL EJERCICIO                    </v>
          </cell>
          <cell r="D53">
            <v>-745403.8</v>
          </cell>
          <cell r="E53">
            <v>1557980.26</v>
          </cell>
          <cell r="F53">
            <v>1682848.56</v>
          </cell>
          <cell r="G53">
            <v>-124868.30000000005</v>
          </cell>
          <cell r="H53">
            <v>-870272.10000000009</v>
          </cell>
        </row>
        <row r="54">
          <cell r="B54" t="str">
            <v>203-000-0000-000</v>
          </cell>
          <cell r="C54" t="str">
            <v xml:space="preserve">IVA POR PAGAR EJERCICIO ANT.                   </v>
          </cell>
          <cell r="D54">
            <v>0</v>
          </cell>
          <cell r="E54">
            <v>0</v>
          </cell>
          <cell r="F54">
            <v>0</v>
          </cell>
          <cell r="G54">
            <v>0</v>
          </cell>
          <cell r="H54">
            <v>0</v>
          </cell>
        </row>
        <row r="55">
          <cell r="B55" t="str">
            <v>204-000-0000-000</v>
          </cell>
          <cell r="C55" t="str">
            <v xml:space="preserve">IVA PAGADO EN DECLARACIONES                    </v>
          </cell>
          <cell r="D55">
            <v>0</v>
          </cell>
          <cell r="E55">
            <v>0</v>
          </cell>
          <cell r="F55">
            <v>0</v>
          </cell>
          <cell r="G55">
            <v>0</v>
          </cell>
          <cell r="H55">
            <v>0</v>
          </cell>
        </row>
        <row r="56">
          <cell r="B56" t="str">
            <v>210-000-0000-000</v>
          </cell>
          <cell r="C56" t="str">
            <v xml:space="preserve">PROVEEDORES FILIALES                           </v>
          </cell>
          <cell r="D56">
            <v>-34151805.609999999</v>
          </cell>
          <cell r="E56">
            <v>1048917.02</v>
          </cell>
          <cell r="F56">
            <v>593480.02</v>
          </cell>
          <cell r="G56">
            <v>455437</v>
          </cell>
          <cell r="H56">
            <v>-33696368.609999999</v>
          </cell>
        </row>
        <row r="57">
          <cell r="B57" t="str">
            <v>211-000-0000-000</v>
          </cell>
          <cell r="C57" t="str">
            <v xml:space="preserve">CTAS.POR PAGAR FILIALES C.P.                   </v>
          </cell>
          <cell r="D57">
            <v>0</v>
          </cell>
          <cell r="E57">
            <v>0</v>
          </cell>
          <cell r="F57">
            <v>0</v>
          </cell>
          <cell r="G57">
            <v>0</v>
          </cell>
          <cell r="H57">
            <v>0</v>
          </cell>
        </row>
        <row r="58">
          <cell r="B58" t="str">
            <v>220-000-0000-000</v>
          </cell>
          <cell r="C58" t="str">
            <v xml:space="preserve">PROVEED.CTA.ABIERTA Y DOCTOS.                  </v>
          </cell>
          <cell r="D58">
            <v>-25095491.629999999</v>
          </cell>
          <cell r="E58">
            <v>5228108.88</v>
          </cell>
          <cell r="F58">
            <v>4926039.79</v>
          </cell>
          <cell r="G58">
            <v>302069.08999999985</v>
          </cell>
          <cell r="H58">
            <v>-24793422.539999999</v>
          </cell>
        </row>
        <row r="59">
          <cell r="B59" t="str">
            <v>221-000-0000-000</v>
          </cell>
          <cell r="C59" t="str">
            <v xml:space="preserve">ANTICIPOS RECIBIDOS CLIENTES                   </v>
          </cell>
          <cell r="D59">
            <v>0</v>
          </cell>
          <cell r="E59">
            <v>0</v>
          </cell>
          <cell r="F59">
            <v>0</v>
          </cell>
          <cell r="G59">
            <v>0</v>
          </cell>
          <cell r="H59">
            <v>0</v>
          </cell>
        </row>
        <row r="60">
          <cell r="B60" t="str">
            <v>222-000-0000-000</v>
          </cell>
          <cell r="C60" t="str">
            <v xml:space="preserve">ACREED.FUNCION.SOCIOS Y P.F.                   </v>
          </cell>
          <cell r="D60">
            <v>-4540740.67</v>
          </cell>
          <cell r="E60">
            <v>225</v>
          </cell>
          <cell r="F60">
            <v>119847.01</v>
          </cell>
          <cell r="G60">
            <v>-119622.01</v>
          </cell>
          <cell r="H60">
            <v>-4660362.68</v>
          </cell>
        </row>
        <row r="61">
          <cell r="B61" t="str">
            <v>223-000-0000-000</v>
          </cell>
          <cell r="C61" t="str">
            <v xml:space="preserve">ACREEDORES DIVERSOS                            </v>
          </cell>
          <cell r="D61">
            <v>-10175477.939999999</v>
          </cell>
          <cell r="E61">
            <v>434075.72</v>
          </cell>
          <cell r="F61">
            <v>1069041.04</v>
          </cell>
          <cell r="G61">
            <v>-634965.32000000007</v>
          </cell>
          <cell r="H61">
            <v>-10810443.259999998</v>
          </cell>
        </row>
        <row r="62">
          <cell r="B62" t="str">
            <v>230-000-0000-000</v>
          </cell>
          <cell r="C62" t="str">
            <v xml:space="preserve">DOCTOS.POR PAGAR BNTE                          </v>
          </cell>
          <cell r="D62">
            <v>-5780177.5700000003</v>
          </cell>
          <cell r="E62">
            <v>5780177.5499999998</v>
          </cell>
          <cell r="F62">
            <v>6659274.0800000001</v>
          </cell>
          <cell r="G62">
            <v>-879096.53000000026</v>
          </cell>
          <cell r="H62">
            <v>-6659274.1000000006</v>
          </cell>
        </row>
        <row r="63">
          <cell r="B63" t="str">
            <v>231-000-0000-000</v>
          </cell>
          <cell r="C63" t="str">
            <v xml:space="preserve">DOCTOS.POR PAGAR BANCOS M.E                    </v>
          </cell>
          <cell r="D63">
            <v>0</v>
          </cell>
          <cell r="E63">
            <v>0</v>
          </cell>
          <cell r="F63">
            <v>0</v>
          </cell>
          <cell r="G63">
            <v>0</v>
          </cell>
          <cell r="H63">
            <v>0</v>
          </cell>
        </row>
        <row r="64">
          <cell r="B64" t="str">
            <v>239-000-0000-000</v>
          </cell>
          <cell r="C64" t="str">
            <v xml:space="preserve">PROVIS.P/GASTOS ACUM.X PAGAR                   </v>
          </cell>
          <cell r="D64">
            <v>0</v>
          </cell>
          <cell r="E64">
            <v>0</v>
          </cell>
          <cell r="F64">
            <v>0</v>
          </cell>
          <cell r="G64">
            <v>0</v>
          </cell>
          <cell r="H64">
            <v>0</v>
          </cell>
        </row>
        <row r="65">
          <cell r="B65" t="str">
            <v>240-000-0000-000</v>
          </cell>
          <cell r="C65" t="str">
            <v xml:space="preserve">DIVIDENDOS POR PAGAR                           </v>
          </cell>
          <cell r="D65">
            <v>0</v>
          </cell>
          <cell r="E65">
            <v>0</v>
          </cell>
          <cell r="F65">
            <v>0</v>
          </cell>
          <cell r="G65">
            <v>0</v>
          </cell>
          <cell r="H65">
            <v>0</v>
          </cell>
        </row>
        <row r="66">
          <cell r="B66" t="str">
            <v>260-000-0000-000</v>
          </cell>
          <cell r="C66" t="str">
            <v xml:space="preserve">PASIV0 LARGO PLA.BANCOS M.N.                   </v>
          </cell>
          <cell r="D66">
            <v>0</v>
          </cell>
          <cell r="E66">
            <v>0</v>
          </cell>
          <cell r="F66">
            <v>0</v>
          </cell>
          <cell r="G66">
            <v>0</v>
          </cell>
          <cell r="H66">
            <v>0</v>
          </cell>
        </row>
        <row r="67">
          <cell r="B67" t="str">
            <v>261-000-0000-000</v>
          </cell>
          <cell r="C67" t="str">
            <v xml:space="preserve">PASIV0 LARGO PLA.BANCOS M.E                    </v>
          </cell>
          <cell r="D67">
            <v>0</v>
          </cell>
          <cell r="E67">
            <v>0</v>
          </cell>
          <cell r="F67">
            <v>0</v>
          </cell>
          <cell r="G67">
            <v>0</v>
          </cell>
          <cell r="H67">
            <v>0</v>
          </cell>
        </row>
        <row r="68">
          <cell r="B68" t="str">
            <v>270-000-0000-000</v>
          </cell>
          <cell r="C68" t="str">
            <v xml:space="preserve">PASIV0 LARGO PLAZO FILIALES                    </v>
          </cell>
          <cell r="D68">
            <v>0</v>
          </cell>
          <cell r="E68">
            <v>0</v>
          </cell>
          <cell r="F68">
            <v>0</v>
          </cell>
          <cell r="G68">
            <v>0</v>
          </cell>
          <cell r="H68">
            <v>0</v>
          </cell>
        </row>
        <row r="69">
          <cell r="B69" t="str">
            <v>271-000-0000-000</v>
          </cell>
          <cell r="C69" t="str">
            <v xml:space="preserve">PASIV0 LARGO PLAZO OTROS                       </v>
          </cell>
          <cell r="D69">
            <v>0</v>
          </cell>
          <cell r="E69">
            <v>0</v>
          </cell>
          <cell r="F69">
            <v>0</v>
          </cell>
          <cell r="G69">
            <v>0</v>
          </cell>
          <cell r="H69">
            <v>0</v>
          </cell>
        </row>
        <row r="70">
          <cell r="B70" t="str">
            <v>280-000-0000-000</v>
          </cell>
          <cell r="C70" t="str">
            <v xml:space="preserve">RESERVAS P/INDEMNI.PRIMAS ANT                  </v>
          </cell>
          <cell r="D70">
            <v>0</v>
          </cell>
          <cell r="E70">
            <v>0</v>
          </cell>
          <cell r="F70">
            <v>0</v>
          </cell>
          <cell r="G70">
            <v>0</v>
          </cell>
          <cell r="H70">
            <v>0</v>
          </cell>
        </row>
        <row r="71">
          <cell r="B71" t="str">
            <v>301-000-0000-000</v>
          </cell>
          <cell r="C71" t="str">
            <v xml:space="preserve">CAPITAL SOCIAL FIJO                            </v>
          </cell>
          <cell r="D71">
            <v>-50000</v>
          </cell>
          <cell r="E71">
            <v>0</v>
          </cell>
          <cell r="F71">
            <v>0</v>
          </cell>
          <cell r="G71">
            <v>0</v>
          </cell>
          <cell r="H71">
            <v>-50000</v>
          </cell>
        </row>
        <row r="72">
          <cell r="B72" t="str">
            <v>302-000-0000-000</v>
          </cell>
          <cell r="C72" t="str">
            <v xml:space="preserve">CAPITAL SOCIAL VARIABLE                        </v>
          </cell>
          <cell r="D72">
            <v>-3950000</v>
          </cell>
          <cell r="E72">
            <v>0</v>
          </cell>
          <cell r="F72">
            <v>0</v>
          </cell>
          <cell r="G72">
            <v>0</v>
          </cell>
          <cell r="H72">
            <v>-3950000</v>
          </cell>
        </row>
        <row r="73">
          <cell r="B73" t="str">
            <v>303-000-0000-000</v>
          </cell>
          <cell r="C73" t="str">
            <v xml:space="preserve">ACTUALIZACION DE CAPITAL SOC.                  </v>
          </cell>
          <cell r="D73">
            <v>0</v>
          </cell>
          <cell r="E73">
            <v>0</v>
          </cell>
          <cell r="F73">
            <v>0</v>
          </cell>
          <cell r="G73">
            <v>0</v>
          </cell>
          <cell r="H73">
            <v>0</v>
          </cell>
        </row>
        <row r="74">
          <cell r="B74" t="str">
            <v>307-000-0000-000</v>
          </cell>
          <cell r="C74" t="str">
            <v xml:space="preserve">APORTACION DE FUTUROS AUMENTO                  </v>
          </cell>
          <cell r="D74">
            <v>-20211165.16</v>
          </cell>
          <cell r="E74">
            <v>0</v>
          </cell>
          <cell r="F74">
            <v>0</v>
          </cell>
          <cell r="G74">
            <v>0</v>
          </cell>
          <cell r="H74">
            <v>-20211165.16</v>
          </cell>
        </row>
        <row r="75">
          <cell r="B75" t="str">
            <v>310-000-0000-000</v>
          </cell>
          <cell r="C75" t="str">
            <v xml:space="preserve">RESERVA LEGAL                                  </v>
          </cell>
          <cell r="D75">
            <v>0</v>
          </cell>
          <cell r="E75">
            <v>0</v>
          </cell>
          <cell r="F75">
            <v>0</v>
          </cell>
          <cell r="G75">
            <v>0</v>
          </cell>
          <cell r="H75">
            <v>0</v>
          </cell>
        </row>
        <row r="76">
          <cell r="B76" t="str">
            <v>311-000-0000-000</v>
          </cell>
          <cell r="C76" t="str">
            <v xml:space="preserve">RESERVA DE REINVERSION                         </v>
          </cell>
          <cell r="D76">
            <v>0</v>
          </cell>
          <cell r="E76">
            <v>0</v>
          </cell>
          <cell r="F76">
            <v>0</v>
          </cell>
          <cell r="G76">
            <v>0</v>
          </cell>
          <cell r="H76">
            <v>0</v>
          </cell>
        </row>
        <row r="77">
          <cell r="B77" t="str">
            <v>312-000-0000-000</v>
          </cell>
          <cell r="C77" t="str">
            <v xml:space="preserve">RESULTADOS EJERCICIO ANTERIOR                  </v>
          </cell>
          <cell r="D77">
            <v>-1848436.4</v>
          </cell>
          <cell r="E77">
            <v>0</v>
          </cell>
          <cell r="F77">
            <v>0</v>
          </cell>
          <cell r="G77">
            <v>0</v>
          </cell>
          <cell r="H77">
            <v>-1848436.4</v>
          </cell>
        </row>
        <row r="78">
          <cell r="B78" t="str">
            <v>316-000-0000-000</v>
          </cell>
          <cell r="C78" t="str">
            <v xml:space="preserve">ACTUALIZ.UTILIDADES ACUMULADA                  </v>
          </cell>
          <cell r="D78">
            <v>0</v>
          </cell>
          <cell r="E78">
            <v>0</v>
          </cell>
          <cell r="F78">
            <v>0</v>
          </cell>
          <cell r="G78">
            <v>0</v>
          </cell>
          <cell r="H78">
            <v>0</v>
          </cell>
        </row>
        <row r="79">
          <cell r="B79" t="str">
            <v>320-000-0000-000</v>
          </cell>
          <cell r="C79" t="str">
            <v xml:space="preserve">RESUL.X TENENCIA ACTIVOS NO M                  </v>
          </cell>
          <cell r="D79">
            <v>0</v>
          </cell>
          <cell r="E79">
            <v>0</v>
          </cell>
          <cell r="F79">
            <v>0</v>
          </cell>
          <cell r="G79">
            <v>0</v>
          </cell>
          <cell r="H79">
            <v>0</v>
          </cell>
        </row>
        <row r="80">
          <cell r="B80" t="str">
            <v>330-000-0000-000</v>
          </cell>
          <cell r="C80" t="str">
            <v xml:space="preserve">EXCESO O INSUF.EN ACTUALIZ.CA                  </v>
          </cell>
          <cell r="D80">
            <v>0</v>
          </cell>
          <cell r="E80">
            <v>0</v>
          </cell>
          <cell r="F80">
            <v>0</v>
          </cell>
          <cell r="G80">
            <v>0</v>
          </cell>
          <cell r="H80">
            <v>0</v>
          </cell>
        </row>
        <row r="81">
          <cell r="B81" t="str">
            <v>340-000-0000-000</v>
          </cell>
          <cell r="C81" t="str">
            <v xml:space="preserve">CORRECCION POR REEXPRESION                     </v>
          </cell>
          <cell r="D81">
            <v>0</v>
          </cell>
          <cell r="E81">
            <v>0</v>
          </cell>
          <cell r="F81">
            <v>0</v>
          </cell>
          <cell r="G81">
            <v>0</v>
          </cell>
          <cell r="H81">
            <v>0</v>
          </cell>
        </row>
        <row r="82">
          <cell r="B82" t="str">
            <v>401-000-0000-000</v>
          </cell>
          <cell r="C82" t="str">
            <v xml:space="preserve">VENTAS FILIALES                                </v>
          </cell>
          <cell r="D82">
            <v>0</v>
          </cell>
          <cell r="E82">
            <v>0</v>
          </cell>
          <cell r="F82">
            <v>0</v>
          </cell>
          <cell r="G82">
            <v>0</v>
          </cell>
          <cell r="H82">
            <v>0</v>
          </cell>
        </row>
        <row r="83">
          <cell r="B83" t="str">
            <v>402-000-0000-000</v>
          </cell>
          <cell r="C83" t="str">
            <v xml:space="preserve">VENTAS NACIONALES OTROS                        </v>
          </cell>
          <cell r="D83">
            <v>0</v>
          </cell>
          <cell r="E83">
            <v>0</v>
          </cell>
          <cell r="F83">
            <v>0</v>
          </cell>
          <cell r="G83">
            <v>0</v>
          </cell>
          <cell r="H83">
            <v>0</v>
          </cell>
        </row>
        <row r="84">
          <cell r="B84" t="str">
            <v>403-000-0000-000</v>
          </cell>
          <cell r="C84" t="str">
            <v xml:space="preserve">VENTAS EXPORTACION                             </v>
          </cell>
          <cell r="D84">
            <v>0</v>
          </cell>
          <cell r="E84">
            <v>0</v>
          </cell>
          <cell r="F84">
            <v>0</v>
          </cell>
          <cell r="G84">
            <v>0</v>
          </cell>
          <cell r="H84">
            <v>0</v>
          </cell>
        </row>
        <row r="85">
          <cell r="B85" t="str">
            <v>404-000-0000-000</v>
          </cell>
          <cell r="C85" t="str">
            <v xml:space="preserve">INGRESOS SERVICIOS FILIALES                    </v>
          </cell>
          <cell r="D85">
            <v>-42271.32</v>
          </cell>
          <cell r="E85">
            <v>0</v>
          </cell>
          <cell r="F85">
            <v>0</v>
          </cell>
          <cell r="G85">
            <v>0</v>
          </cell>
          <cell r="H85">
            <v>-42271.32</v>
          </cell>
        </row>
        <row r="86">
          <cell r="B86" t="str">
            <v>405-000-0000-000</v>
          </cell>
          <cell r="C86" t="str">
            <v xml:space="preserve">INGRESOS SERVIC.NALES.OTROS                    </v>
          </cell>
          <cell r="D86">
            <v>-12381656.470000001</v>
          </cell>
          <cell r="E86">
            <v>0</v>
          </cell>
          <cell r="F86">
            <v>5994433.1799999997</v>
          </cell>
          <cell r="G86">
            <v>-5994433.1799999997</v>
          </cell>
          <cell r="H86">
            <v>-18376089.649999999</v>
          </cell>
        </row>
        <row r="87">
          <cell r="B87" t="str">
            <v>406-000-0000-000</v>
          </cell>
          <cell r="C87" t="str">
            <v xml:space="preserve">INGRESOS SERVIC.EXPORTACION                    </v>
          </cell>
          <cell r="D87">
            <v>0</v>
          </cell>
          <cell r="E87">
            <v>0</v>
          </cell>
          <cell r="F87">
            <v>0</v>
          </cell>
          <cell r="G87">
            <v>0</v>
          </cell>
          <cell r="H87">
            <v>0</v>
          </cell>
        </row>
        <row r="88">
          <cell r="B88" t="str">
            <v>407-000-0000-000</v>
          </cell>
          <cell r="C88" t="str">
            <v xml:space="preserve">INGRESOS X CTOS. DE OBRA                       </v>
          </cell>
          <cell r="D88">
            <v>0</v>
          </cell>
          <cell r="E88">
            <v>0</v>
          </cell>
          <cell r="F88">
            <v>0</v>
          </cell>
          <cell r="G88">
            <v>0</v>
          </cell>
          <cell r="H88">
            <v>0</v>
          </cell>
        </row>
        <row r="89">
          <cell r="B89" t="str">
            <v>408-000-0000-000</v>
          </cell>
          <cell r="C89" t="str">
            <v xml:space="preserve">INGRESOS X RENTAS FILIALES                     </v>
          </cell>
          <cell r="D89">
            <v>0</v>
          </cell>
          <cell r="E89">
            <v>0</v>
          </cell>
          <cell r="F89">
            <v>0</v>
          </cell>
          <cell r="G89">
            <v>0</v>
          </cell>
          <cell r="H89">
            <v>0</v>
          </cell>
        </row>
        <row r="90">
          <cell r="B90" t="str">
            <v>409-000-0000-000</v>
          </cell>
          <cell r="C90" t="str">
            <v xml:space="preserve">INGRESOS X RENTAS OTROS                        </v>
          </cell>
          <cell r="D90">
            <v>0</v>
          </cell>
          <cell r="E90">
            <v>0</v>
          </cell>
          <cell r="F90">
            <v>0</v>
          </cell>
          <cell r="G90">
            <v>0</v>
          </cell>
          <cell r="H90">
            <v>0</v>
          </cell>
        </row>
        <row r="91">
          <cell r="B91" t="str">
            <v>410-000-0000-000</v>
          </cell>
          <cell r="C91" t="str">
            <v xml:space="preserve">DEVOLUCIONES S/VENTAS FILIALE                  </v>
          </cell>
          <cell r="D91">
            <v>0</v>
          </cell>
          <cell r="E91">
            <v>0</v>
          </cell>
          <cell r="F91">
            <v>0</v>
          </cell>
          <cell r="G91">
            <v>0</v>
          </cell>
          <cell r="H91">
            <v>0</v>
          </cell>
        </row>
        <row r="92">
          <cell r="B92" t="str">
            <v>411-000-0000-000</v>
          </cell>
          <cell r="C92" t="str">
            <v xml:space="preserve">DEVOLUCIONES S/VENTAS NALES.O                  </v>
          </cell>
          <cell r="D92">
            <v>0</v>
          </cell>
          <cell r="E92">
            <v>0</v>
          </cell>
          <cell r="F92">
            <v>0</v>
          </cell>
          <cell r="G92">
            <v>0</v>
          </cell>
          <cell r="H92">
            <v>0</v>
          </cell>
        </row>
        <row r="93">
          <cell r="B93" t="str">
            <v>412-000-0000-000</v>
          </cell>
          <cell r="C93" t="str">
            <v xml:space="preserve">DEVOLUCIONES S/VENTAS EXPORTA                  </v>
          </cell>
          <cell r="D93">
            <v>0</v>
          </cell>
          <cell r="E93">
            <v>0</v>
          </cell>
          <cell r="F93">
            <v>0</v>
          </cell>
          <cell r="G93">
            <v>0</v>
          </cell>
          <cell r="H93">
            <v>0</v>
          </cell>
        </row>
        <row r="94">
          <cell r="B94" t="str">
            <v>420-000-0000-000</v>
          </cell>
          <cell r="C94" t="str">
            <v xml:space="preserve">INGRESOS POR VENTA ACT.FIJO                    </v>
          </cell>
          <cell r="D94">
            <v>0</v>
          </cell>
          <cell r="E94">
            <v>0</v>
          </cell>
          <cell r="F94">
            <v>0</v>
          </cell>
          <cell r="G94">
            <v>0</v>
          </cell>
          <cell r="H94">
            <v>0</v>
          </cell>
        </row>
        <row r="95">
          <cell r="B95" t="str">
            <v>421-000-0000-000</v>
          </cell>
          <cell r="C95" t="str">
            <v xml:space="preserve">INGRESOS POR VENTAS DIVERSAS                   </v>
          </cell>
          <cell r="D95">
            <v>0</v>
          </cell>
          <cell r="E95">
            <v>0</v>
          </cell>
          <cell r="F95">
            <v>0</v>
          </cell>
          <cell r="G95">
            <v>0</v>
          </cell>
          <cell r="H95">
            <v>0</v>
          </cell>
        </row>
        <row r="96">
          <cell r="B96" t="str">
            <v>422-000-0000-000</v>
          </cell>
          <cell r="C96" t="str">
            <v xml:space="preserve">OTROS INGRESOS SUJETOS A IVA                   </v>
          </cell>
          <cell r="D96">
            <v>0</v>
          </cell>
          <cell r="E96">
            <v>0</v>
          </cell>
          <cell r="F96">
            <v>0</v>
          </cell>
          <cell r="G96">
            <v>0</v>
          </cell>
          <cell r="H96">
            <v>0</v>
          </cell>
        </row>
        <row r="97">
          <cell r="B97" t="str">
            <v>423-000-0000-000</v>
          </cell>
          <cell r="C97" t="str">
            <v xml:space="preserve">OTROS INGRESOS SIN IVA                         </v>
          </cell>
          <cell r="D97">
            <v>0</v>
          </cell>
          <cell r="E97">
            <v>0</v>
          </cell>
          <cell r="F97">
            <v>0</v>
          </cell>
          <cell r="G97">
            <v>0</v>
          </cell>
          <cell r="H97">
            <v>0</v>
          </cell>
        </row>
        <row r="98">
          <cell r="B98" t="str">
            <v>424-000-0000-000</v>
          </cell>
          <cell r="C98" t="str">
            <v xml:space="preserve">OTROS INGRESOS NO ACUMULABLES                  </v>
          </cell>
          <cell r="D98">
            <v>0</v>
          </cell>
          <cell r="E98">
            <v>0</v>
          </cell>
          <cell r="F98">
            <v>4168.1400000000003</v>
          </cell>
          <cell r="G98">
            <v>-4168.1400000000003</v>
          </cell>
          <cell r="H98">
            <v>-4168.1400000000003</v>
          </cell>
        </row>
        <row r="99">
          <cell r="B99" t="str">
            <v>501-000-0000-000</v>
          </cell>
          <cell r="C99" t="str">
            <v xml:space="preserve">CONSUMO MATERIALES DIRECTOS                                          </v>
          </cell>
          <cell r="D99">
            <v>0</v>
          </cell>
          <cell r="E99">
            <v>0</v>
          </cell>
          <cell r="F99">
            <v>0</v>
          </cell>
          <cell r="G99">
            <v>0</v>
          </cell>
          <cell r="H99">
            <v>0</v>
          </cell>
        </row>
        <row r="100">
          <cell r="B100" t="str">
            <v>510-000-0000-000</v>
          </cell>
          <cell r="C100" t="str">
            <v xml:space="preserve">MANO DE OBRA DIRECTA                                                 </v>
          </cell>
          <cell r="D100">
            <v>0</v>
          </cell>
          <cell r="E100">
            <v>0</v>
          </cell>
          <cell r="F100">
            <v>0</v>
          </cell>
          <cell r="G100">
            <v>0</v>
          </cell>
          <cell r="H100">
            <v>0</v>
          </cell>
        </row>
        <row r="101">
          <cell r="B101" t="str">
            <v>520-000-0000-000</v>
          </cell>
          <cell r="C101" t="str">
            <v xml:space="preserve">GASTOS DIR.FABRICACION Y EXP.                                        </v>
          </cell>
          <cell r="D101">
            <v>0</v>
          </cell>
          <cell r="E101">
            <v>0</v>
          </cell>
          <cell r="F101">
            <v>0</v>
          </cell>
          <cell r="G101">
            <v>0</v>
          </cell>
          <cell r="H101">
            <v>0</v>
          </cell>
        </row>
        <row r="102">
          <cell r="B102" t="str">
            <v>525-000-0000-000</v>
          </cell>
          <cell r="C102" t="str">
            <v xml:space="preserve">COSTOS DE OBRA                                                </v>
          </cell>
          <cell r="D102">
            <v>11869532.23</v>
          </cell>
          <cell r="E102">
            <v>5524668.4800000004</v>
          </cell>
          <cell r="F102">
            <v>7552.09</v>
          </cell>
          <cell r="G102">
            <v>5517116.3900000006</v>
          </cell>
          <cell r="H102">
            <v>17386648.620000001</v>
          </cell>
        </row>
        <row r="103">
          <cell r="B103" t="str">
            <v>530-000-0000-000</v>
          </cell>
          <cell r="C103" t="str">
            <v xml:space="preserve">DESCUENTOS S/COMPRA                                            </v>
          </cell>
          <cell r="D103">
            <v>-195955.81</v>
          </cell>
          <cell r="E103">
            <v>-99406.71</v>
          </cell>
          <cell r="F103">
            <v>0</v>
          </cell>
          <cell r="G103">
            <v>-99406.71</v>
          </cell>
          <cell r="H103">
            <v>-295362.52</v>
          </cell>
        </row>
        <row r="104">
          <cell r="B104" t="str">
            <v>540-000-0000-000</v>
          </cell>
          <cell r="C104" t="str">
            <v xml:space="preserve">COSTO DE VENTA DE ACTIVO FIJO                                        </v>
          </cell>
          <cell r="D104">
            <v>0</v>
          </cell>
          <cell r="E104">
            <v>0</v>
          </cell>
          <cell r="F104">
            <v>0</v>
          </cell>
          <cell r="G104">
            <v>0</v>
          </cell>
          <cell r="H104">
            <v>0</v>
          </cell>
        </row>
        <row r="105">
          <cell r="B105" t="str">
            <v>541-000-0000-000</v>
          </cell>
          <cell r="C105" t="str">
            <v xml:space="preserve">COSTO DE VENTAS DIVERSAS                                             </v>
          </cell>
          <cell r="D105">
            <v>0</v>
          </cell>
          <cell r="E105">
            <v>0</v>
          </cell>
          <cell r="F105">
            <v>0</v>
          </cell>
          <cell r="G105">
            <v>0</v>
          </cell>
          <cell r="H105">
            <v>0</v>
          </cell>
        </row>
        <row r="106">
          <cell r="B106" t="str">
            <v>542-000-0000-000</v>
          </cell>
          <cell r="C106" t="str">
            <v xml:space="preserve">OTROS COSTOS                                                         </v>
          </cell>
          <cell r="D106">
            <v>0</v>
          </cell>
          <cell r="E106">
            <v>0</v>
          </cell>
          <cell r="F106">
            <v>0</v>
          </cell>
          <cell r="G106">
            <v>0</v>
          </cell>
          <cell r="H106">
            <v>0</v>
          </cell>
        </row>
        <row r="107">
          <cell r="B107" t="str">
            <v>610-000-0000-000</v>
          </cell>
          <cell r="C107" t="str">
            <v xml:space="preserve">GASTOS DE ADMINISTRACION                                        </v>
          </cell>
          <cell r="D107">
            <v>728536</v>
          </cell>
          <cell r="E107">
            <v>290802.07</v>
          </cell>
          <cell r="F107">
            <v>0</v>
          </cell>
          <cell r="G107">
            <v>290802.07</v>
          </cell>
          <cell r="H107">
            <v>1019338.0700000001</v>
          </cell>
        </row>
        <row r="108">
          <cell r="B108" t="str">
            <v>620-000-0000-000</v>
          </cell>
          <cell r="C108" t="str">
            <v xml:space="preserve">GASTOS FINANCIEROS                                             </v>
          </cell>
          <cell r="D108">
            <v>1271344.1100000001</v>
          </cell>
          <cell r="E108">
            <v>315938.08</v>
          </cell>
          <cell r="F108">
            <v>0</v>
          </cell>
          <cell r="G108">
            <v>315938.08</v>
          </cell>
          <cell r="H108">
            <v>1587282.1900000002</v>
          </cell>
        </row>
        <row r="109">
          <cell r="B109" t="str">
            <v>630-000-0000-000</v>
          </cell>
          <cell r="C109" t="str">
            <v xml:space="preserve">PERDIDA EN CAMBIOS                                             </v>
          </cell>
          <cell r="D109">
            <v>3060659.93</v>
          </cell>
          <cell r="E109">
            <v>1153404.92</v>
          </cell>
          <cell r="F109">
            <v>0</v>
          </cell>
          <cell r="G109">
            <v>1153404.92</v>
          </cell>
          <cell r="H109">
            <v>4214064.8499999996</v>
          </cell>
        </row>
        <row r="110">
          <cell r="B110" t="str">
            <v>640-000-0000-000</v>
          </cell>
          <cell r="C110" t="str">
            <v xml:space="preserve">OTROS GASTOS OPERACION                                              </v>
          </cell>
          <cell r="D110">
            <v>-1.1200000000000001</v>
          </cell>
          <cell r="E110">
            <v>0.92</v>
          </cell>
          <cell r="F110">
            <v>0</v>
          </cell>
          <cell r="G110">
            <v>0.92</v>
          </cell>
          <cell r="H110">
            <v>-0.20000000000000007</v>
          </cell>
        </row>
        <row r="111">
          <cell r="B111" t="str">
            <v>650-000-0000-000</v>
          </cell>
          <cell r="C111" t="str">
            <v xml:space="preserve">GASTOS DE ADMON. FILIALES                                            </v>
          </cell>
          <cell r="D111">
            <v>0</v>
          </cell>
          <cell r="E111">
            <v>0</v>
          </cell>
          <cell r="F111">
            <v>0</v>
          </cell>
          <cell r="G111">
            <v>0</v>
          </cell>
          <cell r="H111">
            <v>0</v>
          </cell>
        </row>
        <row r="112">
          <cell r="B112" t="str">
            <v>660-000-0000-000</v>
          </cell>
          <cell r="C112" t="str">
            <v xml:space="preserve">GASTOS DE VENTA FILIALES                                             </v>
          </cell>
          <cell r="D112">
            <v>0</v>
          </cell>
          <cell r="E112">
            <v>0</v>
          </cell>
          <cell r="F112">
            <v>0</v>
          </cell>
          <cell r="G112">
            <v>0</v>
          </cell>
          <cell r="H112">
            <v>0</v>
          </cell>
        </row>
        <row r="113">
          <cell r="B113" t="str">
            <v>670-000-0000-000</v>
          </cell>
          <cell r="C113" t="str">
            <v xml:space="preserve">GASTOS DISTRIBUCION FILIALES                                         </v>
          </cell>
          <cell r="D113">
            <v>0</v>
          </cell>
          <cell r="E113">
            <v>0</v>
          </cell>
          <cell r="F113">
            <v>0</v>
          </cell>
          <cell r="G113">
            <v>0</v>
          </cell>
          <cell r="H113">
            <v>0</v>
          </cell>
        </row>
        <row r="114">
          <cell r="B114" t="str">
            <v>680-000-0000-000</v>
          </cell>
          <cell r="C114" t="str">
            <v xml:space="preserve">OTROS GASTOS OPERACION FILIAL                                        </v>
          </cell>
          <cell r="D114">
            <v>0</v>
          </cell>
          <cell r="E114">
            <v>0</v>
          </cell>
          <cell r="F114">
            <v>0</v>
          </cell>
          <cell r="G114">
            <v>0</v>
          </cell>
          <cell r="H114">
            <v>0</v>
          </cell>
        </row>
        <row r="115">
          <cell r="B115" t="str">
            <v>701-000-0000-000</v>
          </cell>
          <cell r="C115" t="str">
            <v xml:space="preserve">INTERESES COBRADOS BANCOS M N                  </v>
          </cell>
          <cell r="D115">
            <v>-535.79999999999995</v>
          </cell>
          <cell r="E115">
            <v>0</v>
          </cell>
          <cell r="F115">
            <v>4624.82</v>
          </cell>
          <cell r="G115">
            <v>-4624.82</v>
          </cell>
          <cell r="H115">
            <v>-5160.62</v>
          </cell>
        </row>
        <row r="116">
          <cell r="B116" t="str">
            <v>702-000-0000-000</v>
          </cell>
          <cell r="C116" t="str">
            <v xml:space="preserve">INTERESES COBRADOS BANCOS M E                  </v>
          </cell>
          <cell r="D116">
            <v>0</v>
          </cell>
          <cell r="E116">
            <v>0</v>
          </cell>
          <cell r="F116">
            <v>0</v>
          </cell>
          <cell r="G116">
            <v>0</v>
          </cell>
          <cell r="H116">
            <v>0</v>
          </cell>
        </row>
        <row r="117">
          <cell r="B117" t="str">
            <v>703-000-0000-000</v>
          </cell>
          <cell r="C117" t="str">
            <v xml:space="preserve">INTERESES COBRAD.CLIENTES M N                  </v>
          </cell>
          <cell r="D117">
            <v>0</v>
          </cell>
          <cell r="E117">
            <v>0</v>
          </cell>
          <cell r="F117">
            <v>0</v>
          </cell>
          <cell r="G117">
            <v>0</v>
          </cell>
          <cell r="H117">
            <v>0</v>
          </cell>
        </row>
        <row r="118">
          <cell r="B118" t="str">
            <v>704-000-0000-000</v>
          </cell>
          <cell r="C118" t="str">
            <v xml:space="preserve">INTERESES COBRAD.CLIENTES M E                  </v>
          </cell>
          <cell r="D118">
            <v>0</v>
          </cell>
          <cell r="E118">
            <v>0</v>
          </cell>
          <cell r="F118">
            <v>0</v>
          </cell>
          <cell r="G118">
            <v>0</v>
          </cell>
          <cell r="H118">
            <v>0</v>
          </cell>
        </row>
        <row r="119">
          <cell r="B119" t="str">
            <v>705-000-0000-000</v>
          </cell>
          <cell r="C119" t="str">
            <v xml:space="preserve">INTERESES COBRAD.FILIALES M N                  </v>
          </cell>
          <cell r="D119">
            <v>0</v>
          </cell>
          <cell r="E119">
            <v>0</v>
          </cell>
          <cell r="F119">
            <v>0</v>
          </cell>
          <cell r="G119">
            <v>0</v>
          </cell>
          <cell r="H119">
            <v>0</v>
          </cell>
        </row>
        <row r="120">
          <cell r="B120" t="str">
            <v>706-000-0000-000</v>
          </cell>
          <cell r="C120" t="str">
            <v xml:space="preserve">INTERESES COBRADOS OTROS M.N.                  </v>
          </cell>
          <cell r="D120">
            <v>0</v>
          </cell>
          <cell r="E120">
            <v>0</v>
          </cell>
          <cell r="F120">
            <v>0</v>
          </cell>
          <cell r="G120">
            <v>0</v>
          </cell>
          <cell r="H120">
            <v>0</v>
          </cell>
        </row>
        <row r="121">
          <cell r="B121" t="str">
            <v>710-000-0000-000</v>
          </cell>
          <cell r="C121" t="str">
            <v xml:space="preserve">GANANCIAS EN CAMBIO BANCOS                                           </v>
          </cell>
          <cell r="D121">
            <v>0</v>
          </cell>
          <cell r="E121">
            <v>0</v>
          </cell>
          <cell r="F121">
            <v>0</v>
          </cell>
          <cell r="G121">
            <v>0</v>
          </cell>
          <cell r="H121">
            <v>0</v>
          </cell>
        </row>
        <row r="122">
          <cell r="B122" t="str">
            <v>711-000-0000-000</v>
          </cell>
          <cell r="C122" t="str">
            <v xml:space="preserve">GANANCIAS EN CAMBIO FILIALES                                         </v>
          </cell>
          <cell r="D122">
            <v>0</v>
          </cell>
          <cell r="E122">
            <v>0</v>
          </cell>
          <cell r="F122">
            <v>0</v>
          </cell>
          <cell r="G122">
            <v>0</v>
          </cell>
          <cell r="H122">
            <v>0</v>
          </cell>
        </row>
        <row r="123">
          <cell r="B123" t="str">
            <v>712-000-0000-000</v>
          </cell>
          <cell r="C123" t="str">
            <v xml:space="preserve">GANANCIAS EN CAMBIO OTROS                      </v>
          </cell>
          <cell r="D123">
            <v>-2032203.09</v>
          </cell>
          <cell r="E123">
            <v>0</v>
          </cell>
          <cell r="F123">
            <v>385163.08</v>
          </cell>
          <cell r="G123">
            <v>-385163.08</v>
          </cell>
          <cell r="H123">
            <v>-2417366.17</v>
          </cell>
        </row>
        <row r="124">
          <cell r="B124" t="str">
            <v>761-000-0000-000</v>
          </cell>
          <cell r="C124" t="str">
            <v xml:space="preserve">INTERESES PAGADOS BANCOS M.N.                  </v>
          </cell>
          <cell r="D124">
            <v>-3690.01</v>
          </cell>
          <cell r="E124">
            <v>0</v>
          </cell>
          <cell r="F124">
            <v>644.36</v>
          </cell>
          <cell r="G124">
            <v>-644.36</v>
          </cell>
          <cell r="H124">
            <v>-4334.37</v>
          </cell>
        </row>
        <row r="125">
          <cell r="B125" t="str">
            <v>762-000-0000-000</v>
          </cell>
          <cell r="C125" t="str">
            <v xml:space="preserve">INTERESES PAGADOS BANCOS M.E.                                        </v>
          </cell>
          <cell r="D125">
            <v>0</v>
          </cell>
          <cell r="E125">
            <v>0</v>
          </cell>
          <cell r="F125">
            <v>0</v>
          </cell>
          <cell r="G125">
            <v>0</v>
          </cell>
          <cell r="H125">
            <v>0</v>
          </cell>
        </row>
        <row r="126">
          <cell r="B126" t="str">
            <v>763-000-0000-000</v>
          </cell>
          <cell r="C126" t="str">
            <v xml:space="preserve">INTERESES PAGADOS PROVEE.M.N.                                        </v>
          </cell>
          <cell r="D126">
            <v>0</v>
          </cell>
          <cell r="E126">
            <v>0</v>
          </cell>
          <cell r="F126">
            <v>0</v>
          </cell>
          <cell r="G126">
            <v>0</v>
          </cell>
          <cell r="H126">
            <v>0</v>
          </cell>
        </row>
        <row r="127">
          <cell r="B127" t="str">
            <v>764-000-0000-000</v>
          </cell>
          <cell r="C127" t="str">
            <v xml:space="preserve">INTERESES PAGADOS PROVEE.M.E.                                        </v>
          </cell>
          <cell r="D127">
            <v>0</v>
          </cell>
          <cell r="E127">
            <v>0</v>
          </cell>
          <cell r="F127">
            <v>0</v>
          </cell>
          <cell r="G127">
            <v>0</v>
          </cell>
          <cell r="H127">
            <v>0</v>
          </cell>
        </row>
        <row r="128">
          <cell r="B128" t="str">
            <v>765-000-0000-000</v>
          </cell>
          <cell r="C128" t="str">
            <v xml:space="preserve">INTERESES PAGADOS FILIAL.M.N.                                        </v>
          </cell>
          <cell r="D128">
            <v>0</v>
          </cell>
          <cell r="E128">
            <v>0</v>
          </cell>
          <cell r="F128">
            <v>0</v>
          </cell>
          <cell r="G128">
            <v>0</v>
          </cell>
          <cell r="H128">
            <v>0</v>
          </cell>
        </row>
        <row r="129">
          <cell r="B129" t="str">
            <v>766-000-0000-000</v>
          </cell>
          <cell r="C129" t="str">
            <v xml:space="preserve">INTERESES PAGADOS OTROS M.N.                                         </v>
          </cell>
          <cell r="D129">
            <v>0</v>
          </cell>
          <cell r="E129">
            <v>0</v>
          </cell>
          <cell r="F129">
            <v>0</v>
          </cell>
          <cell r="G129">
            <v>0</v>
          </cell>
          <cell r="H129">
            <v>0</v>
          </cell>
        </row>
        <row r="130">
          <cell r="B130" t="str">
            <v>770-000-0000-000</v>
          </cell>
          <cell r="C130" t="str">
            <v xml:space="preserve">PERDIDA EN CAMBIO BANCOS                                             </v>
          </cell>
          <cell r="D130">
            <v>0</v>
          </cell>
          <cell r="E130">
            <v>0</v>
          </cell>
          <cell r="F130">
            <v>0</v>
          </cell>
          <cell r="G130">
            <v>0</v>
          </cell>
          <cell r="H130">
            <v>0</v>
          </cell>
        </row>
        <row r="131">
          <cell r="B131" t="str">
            <v>771-000-0000-000</v>
          </cell>
          <cell r="C131" t="str">
            <v xml:space="preserve">PERDIDA EN CAMBIO FILIALES                                           </v>
          </cell>
          <cell r="D131">
            <v>0</v>
          </cell>
          <cell r="E131">
            <v>0</v>
          </cell>
          <cell r="F131">
            <v>0</v>
          </cell>
          <cell r="G131">
            <v>0</v>
          </cell>
          <cell r="H131">
            <v>0</v>
          </cell>
        </row>
        <row r="132">
          <cell r="B132" t="str">
            <v>772-000-0000-000</v>
          </cell>
          <cell r="C132" t="str">
            <v xml:space="preserve">PERDIDA EN CAMBIO OTROS                                              </v>
          </cell>
          <cell r="D132">
            <v>0</v>
          </cell>
          <cell r="E132">
            <v>0</v>
          </cell>
          <cell r="F132">
            <v>0</v>
          </cell>
          <cell r="G132">
            <v>0</v>
          </cell>
          <cell r="H132">
            <v>0</v>
          </cell>
        </row>
        <row r="133">
          <cell r="B133" t="str">
            <v>791-000-0000-000</v>
          </cell>
          <cell r="C133" t="str">
            <v xml:space="preserve">GANACIA X POSICION MONETARIA                   </v>
          </cell>
          <cell r="D133">
            <v>0</v>
          </cell>
          <cell r="E133">
            <v>0</v>
          </cell>
          <cell r="F133">
            <v>0</v>
          </cell>
          <cell r="G133">
            <v>0</v>
          </cell>
          <cell r="H133">
            <v>0</v>
          </cell>
        </row>
        <row r="134">
          <cell r="B134" t="str">
            <v>792-000-0000-000</v>
          </cell>
          <cell r="C134" t="str">
            <v xml:space="preserve">PERDIDA X POSICION MONETARIA                                         </v>
          </cell>
          <cell r="D134">
            <v>0</v>
          </cell>
          <cell r="E134">
            <v>0</v>
          </cell>
          <cell r="F134">
            <v>0</v>
          </cell>
          <cell r="G134">
            <v>0</v>
          </cell>
          <cell r="H134">
            <v>0</v>
          </cell>
        </row>
        <row r="135">
          <cell r="B135" t="str">
            <v>801-000-0000-000</v>
          </cell>
          <cell r="C135" t="str">
            <v xml:space="preserve">IMPUESTO SOBRE LA RENTA                                              </v>
          </cell>
          <cell r="D135">
            <v>0</v>
          </cell>
          <cell r="E135">
            <v>0</v>
          </cell>
          <cell r="F135">
            <v>0</v>
          </cell>
          <cell r="G135">
            <v>0</v>
          </cell>
          <cell r="H135">
            <v>0</v>
          </cell>
        </row>
        <row r="136">
          <cell r="B136" t="str">
            <v>802-000-0000-000</v>
          </cell>
          <cell r="C136" t="str">
            <v xml:space="preserve">IMPUESTO AL ACTIVO                                                   </v>
          </cell>
          <cell r="D136">
            <v>0</v>
          </cell>
          <cell r="E136">
            <v>0</v>
          </cell>
          <cell r="F136">
            <v>0</v>
          </cell>
          <cell r="G136">
            <v>0</v>
          </cell>
          <cell r="H136">
            <v>0</v>
          </cell>
        </row>
        <row r="137">
          <cell r="B137" t="str">
            <v>803-000-0000-000</v>
          </cell>
          <cell r="C137" t="str">
            <v xml:space="preserve">PARTICIPACION UTILIDADES TRAB                                        </v>
          </cell>
          <cell r="D137">
            <v>0</v>
          </cell>
          <cell r="E137">
            <v>0</v>
          </cell>
          <cell r="F137">
            <v>0</v>
          </cell>
          <cell r="G137">
            <v>0</v>
          </cell>
          <cell r="H137">
            <v>0</v>
          </cell>
        </row>
      </sheetData>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
      <sheetName val="ABR"/>
      <sheetName val="TABLA SF"/>
      <sheetName val="RESUMEN SF"/>
      <sheetName val="RESUMEN MOV"/>
      <sheetName val="Prog_Ajustado"/>
    </sheetNames>
    <sheetDataSet>
      <sheetData sheetId="0" refreshError="1">
        <row r="6">
          <cell r="B6" t="str">
            <v>101-001-0001-000</v>
          </cell>
          <cell r="C6" t="str">
            <v xml:space="preserve">FONDO FIJO MX                                                        </v>
          </cell>
          <cell r="D6">
            <v>0</v>
          </cell>
          <cell r="E6">
            <v>0</v>
          </cell>
          <cell r="F6">
            <v>0</v>
          </cell>
          <cell r="G6">
            <v>0</v>
          </cell>
          <cell r="H6">
            <v>0</v>
          </cell>
        </row>
        <row r="7">
          <cell r="B7" t="str">
            <v>101-001-0002-001</v>
          </cell>
          <cell r="C7" t="str">
            <v xml:space="preserve">JUAN KAMPFNER AGUIRRE                                                </v>
          </cell>
          <cell r="D7">
            <v>0</v>
          </cell>
          <cell r="E7">
            <v>0</v>
          </cell>
          <cell r="F7">
            <v>0</v>
          </cell>
          <cell r="G7">
            <v>0</v>
          </cell>
          <cell r="H7">
            <v>0</v>
          </cell>
        </row>
        <row r="8">
          <cell r="B8" t="str">
            <v>101-001-0002-002</v>
          </cell>
          <cell r="C8" t="str">
            <v xml:space="preserve">GABRIELA GUTIEREZ SOLIS                                           </v>
          </cell>
          <cell r="D8">
            <v>5000</v>
          </cell>
          <cell r="E8">
            <v>0</v>
          </cell>
          <cell r="F8">
            <v>0</v>
          </cell>
          <cell r="G8">
            <v>0</v>
          </cell>
          <cell r="H8">
            <v>5000</v>
          </cell>
        </row>
        <row r="9">
          <cell r="B9" t="str">
            <v>101-001-0002-003</v>
          </cell>
          <cell r="C9" t="str">
            <v xml:space="preserve">RAFAEL ALFREDO ZURITA MENDOZA                                        </v>
          </cell>
          <cell r="D9">
            <v>0</v>
          </cell>
          <cell r="E9">
            <v>0</v>
          </cell>
          <cell r="F9">
            <v>0</v>
          </cell>
          <cell r="G9">
            <v>0</v>
          </cell>
          <cell r="H9">
            <v>0</v>
          </cell>
        </row>
        <row r="10">
          <cell r="B10" t="str">
            <v>101-001-0002-004</v>
          </cell>
          <cell r="C10" t="str">
            <v xml:space="preserve">RAMON PERALTA MORALES                                            </v>
          </cell>
          <cell r="D10">
            <v>15000</v>
          </cell>
          <cell r="E10">
            <v>0</v>
          </cell>
          <cell r="F10">
            <v>0</v>
          </cell>
          <cell r="G10">
            <v>0</v>
          </cell>
          <cell r="H10">
            <v>15000</v>
          </cell>
        </row>
        <row r="11">
          <cell r="B11" t="str">
            <v>101-001-0002-005</v>
          </cell>
          <cell r="C11" t="str">
            <v xml:space="preserve">JUAN CARLOS CRUZ ELSNER                                           </v>
          </cell>
          <cell r="D11">
            <v>5000</v>
          </cell>
          <cell r="E11">
            <v>0</v>
          </cell>
          <cell r="F11">
            <v>0</v>
          </cell>
          <cell r="G11">
            <v>0</v>
          </cell>
          <cell r="H11">
            <v>5000</v>
          </cell>
        </row>
        <row r="12">
          <cell r="B12" t="str">
            <v>101-001-0002-006</v>
          </cell>
          <cell r="C12" t="str">
            <v xml:space="preserve">ROCIO DEL CARMEN CEBALLOS LEON                                       </v>
          </cell>
          <cell r="D12">
            <v>0</v>
          </cell>
          <cell r="E12">
            <v>0</v>
          </cell>
          <cell r="F12">
            <v>0</v>
          </cell>
          <cell r="G12">
            <v>0</v>
          </cell>
          <cell r="H12">
            <v>0</v>
          </cell>
        </row>
        <row r="13">
          <cell r="B13" t="str">
            <v>102-001-0001-000</v>
          </cell>
          <cell r="C13" t="str">
            <v xml:space="preserve">SANTANDER VHSA                                                  </v>
          </cell>
          <cell r="D13">
            <v>172930.96</v>
          </cell>
          <cell r="E13">
            <v>1650572</v>
          </cell>
          <cell r="F13">
            <v>1779246.75</v>
          </cell>
          <cell r="G13">
            <v>-128674.75</v>
          </cell>
          <cell r="H13">
            <v>44256.21</v>
          </cell>
        </row>
        <row r="14">
          <cell r="B14" t="str">
            <v>102-001-0002-001</v>
          </cell>
          <cell r="C14" t="str">
            <v xml:space="preserve"> BANORTE CTA. 01268688-9                                        </v>
          </cell>
          <cell r="D14">
            <v>394857.54</v>
          </cell>
          <cell r="E14">
            <v>6992631.8099999996</v>
          </cell>
          <cell r="F14">
            <v>7377460</v>
          </cell>
          <cell r="G14">
            <v>-384828.19000000041</v>
          </cell>
          <cell r="H14">
            <v>10029.349999999627</v>
          </cell>
        </row>
        <row r="15">
          <cell r="B15" t="str">
            <v>102-001-0003-000</v>
          </cell>
          <cell r="C15" t="str">
            <v xml:space="preserve">BANORTE MX                                                           </v>
          </cell>
          <cell r="D15">
            <v>0</v>
          </cell>
          <cell r="E15">
            <v>0</v>
          </cell>
          <cell r="F15">
            <v>0</v>
          </cell>
          <cell r="G15">
            <v>0</v>
          </cell>
          <cell r="H15">
            <v>0</v>
          </cell>
        </row>
        <row r="16">
          <cell r="B16" t="str">
            <v>102-001-0004-001</v>
          </cell>
          <cell r="C16" t="str">
            <v xml:space="preserve">IXE DLLS                                                          </v>
          </cell>
          <cell r="D16">
            <v>4172.7299999999996</v>
          </cell>
          <cell r="E16">
            <v>170187.47</v>
          </cell>
          <cell r="F16">
            <v>163318.48000000001</v>
          </cell>
          <cell r="G16">
            <v>6868.9899999999907</v>
          </cell>
          <cell r="H16">
            <v>11041.72</v>
          </cell>
        </row>
        <row r="17">
          <cell r="B17" t="str">
            <v>102-001-0004-002</v>
          </cell>
          <cell r="C17" t="str">
            <v xml:space="preserve">COMPLEMENTARIA IXE                                               </v>
          </cell>
          <cell r="D17">
            <v>40520.959999999999</v>
          </cell>
          <cell r="E17">
            <v>1633090.02</v>
          </cell>
          <cell r="F17">
            <v>1569359.48</v>
          </cell>
          <cell r="G17">
            <v>63730.540000000037</v>
          </cell>
          <cell r="H17">
            <v>104251.5</v>
          </cell>
        </row>
        <row r="18">
          <cell r="B18" t="str">
            <v>102-001-0007-000</v>
          </cell>
          <cell r="C18" t="str">
            <v xml:space="preserve">BANCO MEXICANO                                                  </v>
          </cell>
          <cell r="D18">
            <v>389863.47</v>
          </cell>
          <cell r="E18">
            <v>7425612.0199999996</v>
          </cell>
          <cell r="F18">
            <v>7801197.6399999997</v>
          </cell>
          <cell r="G18">
            <v>-375585.62000000011</v>
          </cell>
          <cell r="H18">
            <v>14277.849999999627</v>
          </cell>
        </row>
        <row r="19">
          <cell r="B19" t="str">
            <v>102-001-0008-000</v>
          </cell>
          <cell r="C19" t="str">
            <v xml:space="preserve">BANCO BANAMEX   2687207664                                           </v>
          </cell>
          <cell r="D19">
            <v>0</v>
          </cell>
          <cell r="E19">
            <v>0</v>
          </cell>
          <cell r="F19">
            <v>0</v>
          </cell>
          <cell r="G19">
            <v>0</v>
          </cell>
          <cell r="H19">
            <v>0</v>
          </cell>
        </row>
        <row r="20">
          <cell r="B20" t="str">
            <v>103-001-0001-000</v>
          </cell>
          <cell r="C20" t="str">
            <v xml:space="preserve">INVERSIONES INVERMEXICO                                              </v>
          </cell>
          <cell r="D20">
            <v>0</v>
          </cell>
          <cell r="E20">
            <v>0</v>
          </cell>
          <cell r="F20">
            <v>0</v>
          </cell>
          <cell r="G20">
            <v>0</v>
          </cell>
          <cell r="H20">
            <v>0</v>
          </cell>
        </row>
        <row r="21">
          <cell r="B21" t="str">
            <v>103-001-0002-000</v>
          </cell>
          <cell r="C21" t="str">
            <v xml:space="preserve">INVERSIONES PROBURSA                                                 </v>
          </cell>
          <cell r="D21">
            <v>0</v>
          </cell>
          <cell r="E21">
            <v>0</v>
          </cell>
          <cell r="F21">
            <v>0</v>
          </cell>
          <cell r="G21">
            <v>0</v>
          </cell>
          <cell r="H21">
            <v>0</v>
          </cell>
        </row>
        <row r="22">
          <cell r="B22" t="str">
            <v>103-001-0003-000</v>
          </cell>
          <cell r="C22" t="str">
            <v xml:space="preserve">ACCION CLUB DE GOLF CHILUCA                                          </v>
          </cell>
          <cell r="D22">
            <v>0</v>
          </cell>
          <cell r="E22">
            <v>0</v>
          </cell>
          <cell r="F22">
            <v>0</v>
          </cell>
          <cell r="G22">
            <v>0</v>
          </cell>
          <cell r="H22">
            <v>0</v>
          </cell>
        </row>
        <row r="23">
          <cell r="B23" t="str">
            <v>103-001-0004-000</v>
          </cell>
          <cell r="C23" t="str">
            <v xml:space="preserve">INVERSION FINLAT-A                                                   </v>
          </cell>
          <cell r="D23">
            <v>0</v>
          </cell>
          <cell r="E23">
            <v>0</v>
          </cell>
          <cell r="F23">
            <v>0</v>
          </cell>
          <cell r="G23">
            <v>0</v>
          </cell>
          <cell r="H23">
            <v>0</v>
          </cell>
        </row>
        <row r="24">
          <cell r="B24" t="str">
            <v>106-001-0101-000</v>
          </cell>
          <cell r="C24" t="str">
            <v xml:space="preserve">GRUPO DIAVAZ, S.A. DE C.V.                                           </v>
          </cell>
          <cell r="D24">
            <v>0</v>
          </cell>
          <cell r="E24">
            <v>0</v>
          </cell>
          <cell r="F24">
            <v>0</v>
          </cell>
          <cell r="G24">
            <v>0</v>
          </cell>
          <cell r="H24">
            <v>0</v>
          </cell>
        </row>
        <row r="25">
          <cell r="B25" t="str">
            <v>106-001-0102-000</v>
          </cell>
          <cell r="C25" t="str">
            <v xml:space="preserve">DIAVAZ CONSTRUCTORES, S.A.                                           </v>
          </cell>
          <cell r="D25">
            <v>0</v>
          </cell>
          <cell r="E25">
            <v>0</v>
          </cell>
          <cell r="F25">
            <v>0</v>
          </cell>
          <cell r="G25">
            <v>0</v>
          </cell>
          <cell r="H25">
            <v>0</v>
          </cell>
        </row>
        <row r="26">
          <cell r="B26" t="str">
            <v>106-001-0103-000</v>
          </cell>
          <cell r="C26" t="str">
            <v xml:space="preserve">DIAVAZ INDUSTRIAS, S.A. C.V.                                         </v>
          </cell>
          <cell r="D26">
            <v>0</v>
          </cell>
          <cell r="E26">
            <v>0</v>
          </cell>
          <cell r="F26">
            <v>0</v>
          </cell>
          <cell r="G26">
            <v>0</v>
          </cell>
          <cell r="H26">
            <v>0</v>
          </cell>
        </row>
        <row r="27">
          <cell r="B27" t="str">
            <v>106-001-0104-000</v>
          </cell>
          <cell r="C27" t="str">
            <v xml:space="preserve">TECNOLOGIA Y ORGANIZACION                                            </v>
          </cell>
          <cell r="D27">
            <v>0</v>
          </cell>
          <cell r="E27">
            <v>0</v>
          </cell>
          <cell r="F27">
            <v>0</v>
          </cell>
          <cell r="G27">
            <v>0</v>
          </cell>
          <cell r="H27">
            <v>0</v>
          </cell>
        </row>
        <row r="28">
          <cell r="B28" t="str">
            <v>106-001-0105-000</v>
          </cell>
          <cell r="C28" t="str">
            <v xml:space="preserve">INGENIEROS CONSTRUCTORES                                             </v>
          </cell>
          <cell r="D28">
            <v>0</v>
          </cell>
          <cell r="E28">
            <v>0</v>
          </cell>
          <cell r="F28">
            <v>0</v>
          </cell>
          <cell r="G28">
            <v>0</v>
          </cell>
          <cell r="H28">
            <v>0</v>
          </cell>
        </row>
        <row r="29">
          <cell r="B29" t="str">
            <v>106-001-0206-000</v>
          </cell>
          <cell r="C29" t="str">
            <v xml:space="preserve">CIA. MEXICANA DE GAS, S.A.                                           </v>
          </cell>
          <cell r="D29">
            <v>0</v>
          </cell>
          <cell r="E29">
            <v>0</v>
          </cell>
          <cell r="F29">
            <v>0</v>
          </cell>
          <cell r="G29">
            <v>0</v>
          </cell>
          <cell r="H29">
            <v>0</v>
          </cell>
        </row>
        <row r="30">
          <cell r="B30" t="str">
            <v>106-001-0207-000</v>
          </cell>
          <cell r="C30" t="str">
            <v xml:space="preserve">SHELBY WILLIAMS DE MEXICO                                            </v>
          </cell>
          <cell r="D30">
            <v>0</v>
          </cell>
          <cell r="E30">
            <v>0</v>
          </cell>
          <cell r="F30">
            <v>0</v>
          </cell>
          <cell r="G30">
            <v>0</v>
          </cell>
          <cell r="H30">
            <v>0</v>
          </cell>
        </row>
        <row r="31">
          <cell r="B31" t="str">
            <v>106-001-0226-000</v>
          </cell>
          <cell r="C31" t="str">
            <v xml:space="preserve">GASAUTOMOTORES, S.A.                                                 </v>
          </cell>
          <cell r="D31">
            <v>0</v>
          </cell>
          <cell r="E31">
            <v>0</v>
          </cell>
          <cell r="F31">
            <v>0</v>
          </cell>
          <cell r="G31">
            <v>0</v>
          </cell>
          <cell r="H31">
            <v>0</v>
          </cell>
        </row>
        <row r="32">
          <cell r="B32" t="str">
            <v>106-001-0227-000</v>
          </cell>
          <cell r="C32" t="str">
            <v xml:space="preserve">GAS NATURAL APODACA, S.A.                                            </v>
          </cell>
          <cell r="D32">
            <v>0</v>
          </cell>
          <cell r="E32">
            <v>0</v>
          </cell>
          <cell r="F32">
            <v>0</v>
          </cell>
          <cell r="G32">
            <v>0</v>
          </cell>
          <cell r="H32">
            <v>0</v>
          </cell>
        </row>
        <row r="33">
          <cell r="B33" t="str">
            <v>106-001-0228-000</v>
          </cell>
          <cell r="C33" t="str">
            <v xml:space="preserve">DISTRIBUIDORA DE GAS DE OCCID                                        </v>
          </cell>
          <cell r="D33">
            <v>0</v>
          </cell>
          <cell r="E33">
            <v>0</v>
          </cell>
          <cell r="F33">
            <v>0</v>
          </cell>
          <cell r="G33">
            <v>0</v>
          </cell>
          <cell r="H33">
            <v>0</v>
          </cell>
        </row>
        <row r="34">
          <cell r="B34" t="str">
            <v>106-001-0309-000</v>
          </cell>
          <cell r="C34" t="str">
            <v xml:space="preserve">VS. CONSTRUCCIONES CIVILES                                           </v>
          </cell>
          <cell r="D34">
            <v>0</v>
          </cell>
          <cell r="E34">
            <v>0</v>
          </cell>
          <cell r="F34">
            <v>0</v>
          </cell>
          <cell r="G34">
            <v>0</v>
          </cell>
          <cell r="H34">
            <v>0</v>
          </cell>
        </row>
        <row r="35">
          <cell r="B35" t="str">
            <v>106-001-0410-000</v>
          </cell>
          <cell r="C35" t="str">
            <v xml:space="preserve">NAVIERA DIAVAZ, S.A. DE C.V.                                         </v>
          </cell>
          <cell r="D35">
            <v>0</v>
          </cell>
          <cell r="E35">
            <v>0</v>
          </cell>
          <cell r="F35">
            <v>0</v>
          </cell>
          <cell r="G35">
            <v>0</v>
          </cell>
          <cell r="H35">
            <v>0</v>
          </cell>
        </row>
        <row r="36">
          <cell r="B36" t="str">
            <v>106-001-0411-000</v>
          </cell>
          <cell r="C36" t="str">
            <v xml:space="preserve">CONSTR. SUBACUATICA DIAVAZ                                           </v>
          </cell>
          <cell r="D36">
            <v>0</v>
          </cell>
          <cell r="E36">
            <v>48612.02</v>
          </cell>
          <cell r="F36">
            <v>48612.02</v>
          </cell>
          <cell r="G36">
            <v>0</v>
          </cell>
          <cell r="H36">
            <v>0</v>
          </cell>
        </row>
        <row r="37">
          <cell r="B37" t="str">
            <v>106-001-0514-000</v>
          </cell>
          <cell r="C37" t="str">
            <v xml:space="preserve">D.I.D.S.A.                                                           </v>
          </cell>
          <cell r="D37">
            <v>0</v>
          </cell>
          <cell r="E37">
            <v>0</v>
          </cell>
          <cell r="F37">
            <v>0</v>
          </cell>
          <cell r="G37">
            <v>0</v>
          </cell>
          <cell r="H37">
            <v>0</v>
          </cell>
        </row>
        <row r="38">
          <cell r="B38" t="str">
            <v>106-001-0515-000</v>
          </cell>
          <cell r="C38" t="str">
            <v xml:space="preserve">LOA INMOBILIARIA, S.A.DE C.V.                                        </v>
          </cell>
          <cell r="D38">
            <v>0</v>
          </cell>
          <cell r="E38">
            <v>0</v>
          </cell>
          <cell r="F38">
            <v>0</v>
          </cell>
          <cell r="G38">
            <v>0</v>
          </cell>
          <cell r="H38">
            <v>0</v>
          </cell>
        </row>
        <row r="39">
          <cell r="B39" t="str">
            <v>106-001-0519-000</v>
          </cell>
          <cell r="C39" t="str">
            <v xml:space="preserve">DESARROLLO INMOB. CERRITOS                                           </v>
          </cell>
          <cell r="D39">
            <v>0</v>
          </cell>
          <cell r="E39">
            <v>0</v>
          </cell>
          <cell r="F39">
            <v>0</v>
          </cell>
          <cell r="G39">
            <v>0</v>
          </cell>
          <cell r="H39">
            <v>0</v>
          </cell>
        </row>
        <row r="40">
          <cell r="B40" t="str">
            <v>106-001-0621-000</v>
          </cell>
          <cell r="C40" t="str">
            <v xml:space="preserve">CIA. MEXICANA DE GEOFISICA                                           </v>
          </cell>
          <cell r="D40">
            <v>0</v>
          </cell>
          <cell r="E40">
            <v>0</v>
          </cell>
          <cell r="F40">
            <v>0</v>
          </cell>
          <cell r="G40">
            <v>0</v>
          </cell>
          <cell r="H40">
            <v>0</v>
          </cell>
        </row>
        <row r="41">
          <cell r="B41" t="str">
            <v>106-001-0634-000</v>
          </cell>
          <cell r="C41" t="str">
            <v xml:space="preserve">ASOCIACION MEXICANA DE GAS                                           </v>
          </cell>
          <cell r="D41">
            <v>0</v>
          </cell>
          <cell r="E41">
            <v>0</v>
          </cell>
          <cell r="F41">
            <v>0</v>
          </cell>
          <cell r="G41">
            <v>0</v>
          </cell>
          <cell r="H41">
            <v>0</v>
          </cell>
        </row>
        <row r="42">
          <cell r="B42" t="str">
            <v>107-001-0101-000</v>
          </cell>
          <cell r="C42" t="str">
            <v xml:space="preserve">GRUPO DIAVAZ, S.A. DE C.V.                                     </v>
          </cell>
          <cell r="D42">
            <v>1663500</v>
          </cell>
          <cell r="E42">
            <v>0</v>
          </cell>
          <cell r="F42">
            <v>0</v>
          </cell>
          <cell r="G42">
            <v>0</v>
          </cell>
          <cell r="H42">
            <v>1663500</v>
          </cell>
        </row>
        <row r="43">
          <cell r="B43" t="str">
            <v>107-001-0102-000</v>
          </cell>
          <cell r="C43" t="str">
            <v xml:space="preserve">TECNOSEN SA DE CV                                                    </v>
          </cell>
          <cell r="D43">
            <v>0</v>
          </cell>
          <cell r="E43">
            <v>0</v>
          </cell>
          <cell r="F43">
            <v>0</v>
          </cell>
          <cell r="G43">
            <v>0</v>
          </cell>
          <cell r="H43">
            <v>0</v>
          </cell>
        </row>
        <row r="44">
          <cell r="B44" t="str">
            <v>107-001-0103-000</v>
          </cell>
          <cell r="C44" t="str">
            <v xml:space="preserve">COMPRESION, SIST. Y SERV. SA DE CV                                   </v>
          </cell>
          <cell r="D44">
            <v>0</v>
          </cell>
          <cell r="E44">
            <v>0</v>
          </cell>
          <cell r="F44">
            <v>0</v>
          </cell>
          <cell r="G44">
            <v>0</v>
          </cell>
          <cell r="H44">
            <v>0</v>
          </cell>
        </row>
        <row r="45">
          <cell r="B45" t="str">
            <v>107-001-0104-000</v>
          </cell>
          <cell r="C45" t="str">
            <v xml:space="preserve">TECNOLOGIA Y ORGANIZACION, S.                                        </v>
          </cell>
          <cell r="D45">
            <v>0</v>
          </cell>
          <cell r="E45">
            <v>0</v>
          </cell>
          <cell r="F45">
            <v>0</v>
          </cell>
          <cell r="G45">
            <v>0</v>
          </cell>
          <cell r="H45">
            <v>0</v>
          </cell>
        </row>
        <row r="46">
          <cell r="B46" t="str">
            <v>107-001-0105-000</v>
          </cell>
          <cell r="C46" t="str">
            <v xml:space="preserve">VOLMA SERVICIOS CORPORATIVOS                                         </v>
          </cell>
          <cell r="D46">
            <v>0</v>
          </cell>
          <cell r="E46">
            <v>0</v>
          </cell>
          <cell r="F46">
            <v>0</v>
          </cell>
          <cell r="G46">
            <v>0</v>
          </cell>
          <cell r="H46">
            <v>0</v>
          </cell>
        </row>
        <row r="47">
          <cell r="B47" t="str">
            <v>107-001-0106-000</v>
          </cell>
          <cell r="C47" t="str">
            <v xml:space="preserve">GAS REGIOMONTANO SA DE CV                                            </v>
          </cell>
          <cell r="D47">
            <v>0</v>
          </cell>
          <cell r="E47">
            <v>0</v>
          </cell>
          <cell r="F47">
            <v>0</v>
          </cell>
          <cell r="G47">
            <v>0</v>
          </cell>
          <cell r="H47">
            <v>0</v>
          </cell>
        </row>
        <row r="48">
          <cell r="B48" t="str">
            <v>107-001-0107-000</v>
          </cell>
          <cell r="C48" t="str">
            <v xml:space="preserve">DICORDI SC                                                           </v>
          </cell>
          <cell r="D48">
            <v>0</v>
          </cell>
          <cell r="E48">
            <v>0</v>
          </cell>
          <cell r="F48">
            <v>0</v>
          </cell>
          <cell r="G48">
            <v>0</v>
          </cell>
          <cell r="H48">
            <v>0</v>
          </cell>
        </row>
        <row r="49">
          <cell r="B49" t="str">
            <v>107-001-0108-000</v>
          </cell>
          <cell r="C49" t="str">
            <v xml:space="preserve">DIAVAZ SA DE CV                                                      </v>
          </cell>
          <cell r="D49">
            <v>0</v>
          </cell>
          <cell r="E49">
            <v>0</v>
          </cell>
          <cell r="F49">
            <v>0</v>
          </cell>
          <cell r="G49">
            <v>0</v>
          </cell>
          <cell r="H49">
            <v>0</v>
          </cell>
        </row>
        <row r="50">
          <cell r="B50" t="str">
            <v>107-001-0109-000</v>
          </cell>
          <cell r="C50" t="str">
            <v xml:space="preserve">DGO                                                                  </v>
          </cell>
          <cell r="D50">
            <v>0</v>
          </cell>
          <cell r="E50">
            <v>0</v>
          </cell>
          <cell r="F50">
            <v>0</v>
          </cell>
          <cell r="G50">
            <v>0</v>
          </cell>
          <cell r="H50">
            <v>0</v>
          </cell>
        </row>
        <row r="51">
          <cell r="B51" t="str">
            <v>107-001-0110-000</v>
          </cell>
          <cell r="C51" t="str">
            <v xml:space="preserve">COMPRESION  SIST. Y SERVICIOS                                        </v>
          </cell>
          <cell r="D51">
            <v>0</v>
          </cell>
          <cell r="E51">
            <v>0</v>
          </cell>
          <cell r="F51">
            <v>0</v>
          </cell>
          <cell r="G51">
            <v>0</v>
          </cell>
          <cell r="H51">
            <v>0</v>
          </cell>
        </row>
        <row r="52">
          <cell r="B52" t="str">
            <v>107-001-0111-000</v>
          </cell>
          <cell r="C52" t="str">
            <v xml:space="preserve">PERSETEC                                                             </v>
          </cell>
          <cell r="D52">
            <v>0</v>
          </cell>
          <cell r="E52">
            <v>0</v>
          </cell>
          <cell r="F52">
            <v>0</v>
          </cell>
          <cell r="G52">
            <v>0</v>
          </cell>
          <cell r="H52">
            <v>0</v>
          </cell>
        </row>
        <row r="53">
          <cell r="B53" t="str">
            <v>107-001-0206-000</v>
          </cell>
          <cell r="C53" t="str">
            <v xml:space="preserve">CIA. MEXICANA DE GAS, S.A.                                           </v>
          </cell>
          <cell r="D53">
            <v>0</v>
          </cell>
          <cell r="E53">
            <v>0</v>
          </cell>
          <cell r="F53">
            <v>0</v>
          </cell>
          <cell r="G53">
            <v>0</v>
          </cell>
          <cell r="H53">
            <v>0</v>
          </cell>
        </row>
        <row r="54">
          <cell r="B54" t="str">
            <v>107-001-0207-000</v>
          </cell>
          <cell r="C54" t="str">
            <v xml:space="preserve">ENX COMPRESORS SA DE CV                                              </v>
          </cell>
          <cell r="D54">
            <v>0</v>
          </cell>
          <cell r="E54">
            <v>0</v>
          </cell>
          <cell r="F54">
            <v>0</v>
          </cell>
          <cell r="G54">
            <v>0</v>
          </cell>
          <cell r="H54">
            <v>0</v>
          </cell>
        </row>
        <row r="55">
          <cell r="B55" t="str">
            <v>107-001-0226-000</v>
          </cell>
          <cell r="C55" t="str">
            <v xml:space="preserve">GASAUTOMOTORES, S.A.                                                 </v>
          </cell>
          <cell r="D55">
            <v>0</v>
          </cell>
          <cell r="E55">
            <v>0</v>
          </cell>
          <cell r="F55">
            <v>0</v>
          </cell>
          <cell r="G55">
            <v>0</v>
          </cell>
          <cell r="H55">
            <v>0</v>
          </cell>
        </row>
        <row r="56">
          <cell r="B56" t="str">
            <v>107-001-0309-000</v>
          </cell>
          <cell r="C56" t="str">
            <v xml:space="preserve">VS CONSTRUCIONES CIVILES                                             </v>
          </cell>
          <cell r="D56">
            <v>0</v>
          </cell>
          <cell r="E56">
            <v>0</v>
          </cell>
          <cell r="F56">
            <v>0</v>
          </cell>
          <cell r="G56">
            <v>0</v>
          </cell>
          <cell r="H56">
            <v>0</v>
          </cell>
        </row>
        <row r="57">
          <cell r="B57" t="str">
            <v>107-001-0410-000</v>
          </cell>
          <cell r="C57" t="str">
            <v xml:space="preserve">NAVIERA DIAVAZ, S.A. DE C.V.                                         </v>
          </cell>
          <cell r="D57">
            <v>0</v>
          </cell>
          <cell r="E57">
            <v>0</v>
          </cell>
          <cell r="F57">
            <v>0</v>
          </cell>
          <cell r="G57">
            <v>0</v>
          </cell>
          <cell r="H57">
            <v>0</v>
          </cell>
        </row>
        <row r="58">
          <cell r="B58" t="str">
            <v>107-001-0411-000</v>
          </cell>
          <cell r="C58" t="str">
            <v xml:space="preserve">CONST. SUBACUATICA DIAVAZ                                            </v>
          </cell>
          <cell r="D58">
            <v>0</v>
          </cell>
          <cell r="E58">
            <v>0</v>
          </cell>
          <cell r="F58">
            <v>0</v>
          </cell>
          <cell r="G58">
            <v>0</v>
          </cell>
          <cell r="H58">
            <v>0</v>
          </cell>
        </row>
        <row r="59">
          <cell r="B59" t="str">
            <v>107-001-0412-000</v>
          </cell>
          <cell r="C59" t="str">
            <v xml:space="preserve">NAVIERA LA TRINIDAD, S.A.                                            </v>
          </cell>
          <cell r="D59">
            <v>0</v>
          </cell>
          <cell r="E59">
            <v>0</v>
          </cell>
          <cell r="F59">
            <v>0</v>
          </cell>
          <cell r="G59">
            <v>0</v>
          </cell>
          <cell r="H59">
            <v>0</v>
          </cell>
        </row>
        <row r="60">
          <cell r="B60" t="str">
            <v>107-001-0514-000</v>
          </cell>
          <cell r="C60" t="str">
            <v xml:space="preserve">D.I.D.S.A.                                                           </v>
          </cell>
          <cell r="D60">
            <v>0</v>
          </cell>
          <cell r="E60">
            <v>0</v>
          </cell>
          <cell r="F60">
            <v>0</v>
          </cell>
          <cell r="G60">
            <v>0</v>
          </cell>
          <cell r="H60">
            <v>0</v>
          </cell>
        </row>
        <row r="61">
          <cell r="B61" t="str">
            <v>107-001-0515-000</v>
          </cell>
          <cell r="C61" t="str">
            <v xml:space="preserve">LOA INMOBILIARIA, S.A.DE C.V.                                        </v>
          </cell>
          <cell r="D61">
            <v>0</v>
          </cell>
          <cell r="E61">
            <v>0</v>
          </cell>
          <cell r="F61">
            <v>0</v>
          </cell>
          <cell r="G61">
            <v>0</v>
          </cell>
          <cell r="H61">
            <v>0</v>
          </cell>
        </row>
        <row r="62">
          <cell r="B62" t="str">
            <v>107-001-0517-000</v>
          </cell>
          <cell r="C62" t="str">
            <v xml:space="preserve">DESARROLLOS LAS GAVIOTAS                                             </v>
          </cell>
          <cell r="D62">
            <v>0</v>
          </cell>
          <cell r="E62">
            <v>0</v>
          </cell>
          <cell r="F62">
            <v>0</v>
          </cell>
          <cell r="G62">
            <v>0</v>
          </cell>
          <cell r="H62">
            <v>0</v>
          </cell>
        </row>
        <row r="63">
          <cell r="B63" t="str">
            <v>107-001-0621-000</v>
          </cell>
          <cell r="C63" t="str">
            <v xml:space="preserve">CIA.MEXICANA DE GEOFISICA                                            </v>
          </cell>
          <cell r="D63">
            <v>0</v>
          </cell>
          <cell r="E63">
            <v>0</v>
          </cell>
          <cell r="F63">
            <v>0</v>
          </cell>
          <cell r="G63">
            <v>0</v>
          </cell>
          <cell r="H63">
            <v>0</v>
          </cell>
        </row>
        <row r="64">
          <cell r="B64" t="str">
            <v>107-001-0622-000</v>
          </cell>
          <cell r="C64" t="str">
            <v xml:space="preserve">GEOVAZ, S.A. DE C.V.                                                 </v>
          </cell>
          <cell r="D64">
            <v>0</v>
          </cell>
          <cell r="E64">
            <v>0</v>
          </cell>
          <cell r="F64">
            <v>0</v>
          </cell>
          <cell r="G64">
            <v>0</v>
          </cell>
          <cell r="H64">
            <v>0</v>
          </cell>
        </row>
        <row r="65">
          <cell r="B65" t="str">
            <v>107-001-0623-000</v>
          </cell>
          <cell r="C65" t="str">
            <v xml:space="preserve">SERVS.DE TECNOLOGIA PETROLERA                                        </v>
          </cell>
          <cell r="D65">
            <v>0</v>
          </cell>
          <cell r="E65">
            <v>0</v>
          </cell>
          <cell r="F65">
            <v>0</v>
          </cell>
          <cell r="G65">
            <v>0</v>
          </cell>
          <cell r="H65">
            <v>0</v>
          </cell>
        </row>
        <row r="66">
          <cell r="B66" t="str">
            <v>107-001-0633-000</v>
          </cell>
          <cell r="C66" t="str">
            <v xml:space="preserve">INGENIERIA Y GESTION AMBIENTA                                        </v>
          </cell>
          <cell r="D66">
            <v>0</v>
          </cell>
          <cell r="E66">
            <v>0</v>
          </cell>
          <cell r="F66">
            <v>0</v>
          </cell>
          <cell r="G66">
            <v>0</v>
          </cell>
          <cell r="H66">
            <v>0</v>
          </cell>
        </row>
        <row r="67">
          <cell r="B67" t="str">
            <v>107-001-0634-000</v>
          </cell>
          <cell r="C67" t="str">
            <v xml:space="preserve">ASOCIACION MEXICANA DE GAS                                           </v>
          </cell>
          <cell r="D67">
            <v>0</v>
          </cell>
          <cell r="E67">
            <v>0</v>
          </cell>
          <cell r="F67">
            <v>0</v>
          </cell>
          <cell r="G67">
            <v>0</v>
          </cell>
          <cell r="H67">
            <v>0</v>
          </cell>
        </row>
        <row r="68">
          <cell r="B68" t="str">
            <v>107-001-0730-000</v>
          </cell>
          <cell r="C68" t="str">
            <v xml:space="preserve">OIL TANKING DE MEXICO,S.A C.V                                        </v>
          </cell>
          <cell r="D68">
            <v>0</v>
          </cell>
          <cell r="E68">
            <v>0</v>
          </cell>
          <cell r="F68">
            <v>0</v>
          </cell>
          <cell r="G68">
            <v>0</v>
          </cell>
          <cell r="H68">
            <v>0</v>
          </cell>
        </row>
        <row r="69">
          <cell r="B69" t="str">
            <v>107-001-0831-000</v>
          </cell>
          <cell r="C69" t="str">
            <v xml:space="preserve">ECOCALPIN, S.A. DE C.V.                                              </v>
          </cell>
          <cell r="D69">
            <v>0</v>
          </cell>
          <cell r="E69">
            <v>0</v>
          </cell>
          <cell r="F69">
            <v>0</v>
          </cell>
          <cell r="G69">
            <v>0</v>
          </cell>
          <cell r="H69">
            <v>0</v>
          </cell>
        </row>
        <row r="70">
          <cell r="B70" t="str">
            <v>107-001-0950-000</v>
          </cell>
          <cell r="C70" t="str">
            <v xml:space="preserve">TOPOMAR, S.A. DE C.V.                                                </v>
          </cell>
          <cell r="D70">
            <v>0</v>
          </cell>
          <cell r="E70">
            <v>0</v>
          </cell>
          <cell r="F70">
            <v>0</v>
          </cell>
          <cell r="G70">
            <v>0</v>
          </cell>
          <cell r="H70">
            <v>0</v>
          </cell>
        </row>
        <row r="71">
          <cell r="B71" t="str">
            <v>107-001-0951-000</v>
          </cell>
          <cell r="C71" t="str">
            <v xml:space="preserve">VIVAZA, S.A. DE C.V.                                                 </v>
          </cell>
          <cell r="D71">
            <v>0</v>
          </cell>
          <cell r="E71">
            <v>0</v>
          </cell>
          <cell r="F71">
            <v>0</v>
          </cell>
          <cell r="G71">
            <v>0</v>
          </cell>
          <cell r="H71">
            <v>0</v>
          </cell>
        </row>
        <row r="72">
          <cell r="B72" t="str">
            <v>107-001-0952-000</v>
          </cell>
          <cell r="C72" t="str">
            <v xml:space="preserve">SERVOPET,S.A. DE C.V.                                                </v>
          </cell>
          <cell r="D72">
            <v>0</v>
          </cell>
          <cell r="E72">
            <v>0</v>
          </cell>
          <cell r="F72">
            <v>0</v>
          </cell>
          <cell r="G72">
            <v>0</v>
          </cell>
          <cell r="H72">
            <v>0</v>
          </cell>
        </row>
        <row r="73">
          <cell r="B73" t="str">
            <v>107-001-0953-000</v>
          </cell>
          <cell r="C73" t="str">
            <v xml:space="preserve">DISTR. DE GAS OCCIDENTE SA DE CV                                     </v>
          </cell>
          <cell r="D73">
            <v>0</v>
          </cell>
          <cell r="E73">
            <v>0</v>
          </cell>
          <cell r="F73">
            <v>0</v>
          </cell>
          <cell r="G73">
            <v>0</v>
          </cell>
          <cell r="H73">
            <v>0</v>
          </cell>
        </row>
        <row r="74">
          <cell r="B74" t="str">
            <v>107-001-0958-000</v>
          </cell>
          <cell r="C74" t="str">
            <v xml:space="preserve">VAZSEN, S.A. DE C.V.                                                 </v>
          </cell>
          <cell r="D74">
            <v>0</v>
          </cell>
          <cell r="E74">
            <v>0</v>
          </cell>
          <cell r="F74">
            <v>0</v>
          </cell>
          <cell r="G74">
            <v>0</v>
          </cell>
          <cell r="H74">
            <v>0</v>
          </cell>
        </row>
        <row r="75">
          <cell r="B75" t="str">
            <v>107-001-0959-000</v>
          </cell>
          <cell r="C75" t="str">
            <v xml:space="preserve">VOLMA SERV.CORP.SA DE CV                                             </v>
          </cell>
          <cell r="D75">
            <v>0</v>
          </cell>
          <cell r="E75">
            <v>0</v>
          </cell>
          <cell r="F75">
            <v>0</v>
          </cell>
          <cell r="G75">
            <v>0</v>
          </cell>
          <cell r="H75">
            <v>0</v>
          </cell>
        </row>
        <row r="76">
          <cell r="B76" t="str">
            <v>107-001-0960-000</v>
          </cell>
          <cell r="C76" t="str">
            <v xml:space="preserve">SECORDI S.C.                                                         </v>
          </cell>
          <cell r="D76">
            <v>0</v>
          </cell>
          <cell r="E76">
            <v>0</v>
          </cell>
          <cell r="F76">
            <v>0</v>
          </cell>
          <cell r="G76">
            <v>0</v>
          </cell>
          <cell r="H76">
            <v>0</v>
          </cell>
        </row>
        <row r="77">
          <cell r="B77" t="str">
            <v>107-002-0001-001</v>
          </cell>
          <cell r="C77" t="str">
            <v xml:space="preserve">CAT ARREND FINANC DLLS                                               </v>
          </cell>
          <cell r="D77">
            <v>0</v>
          </cell>
          <cell r="E77">
            <v>0</v>
          </cell>
          <cell r="F77">
            <v>0</v>
          </cell>
          <cell r="G77">
            <v>0</v>
          </cell>
          <cell r="H77">
            <v>0</v>
          </cell>
        </row>
        <row r="78">
          <cell r="B78" t="str">
            <v>107-002-0001-002</v>
          </cell>
          <cell r="C78" t="str">
            <v xml:space="preserve">CAT ARREND FINAN COMPLEMENTARIA DLLS                                 </v>
          </cell>
          <cell r="D78">
            <v>0</v>
          </cell>
          <cell r="E78">
            <v>0</v>
          </cell>
          <cell r="F78">
            <v>0</v>
          </cell>
          <cell r="G78">
            <v>0</v>
          </cell>
          <cell r="H78">
            <v>0</v>
          </cell>
        </row>
        <row r="79">
          <cell r="B79" t="str">
            <v>107-100-0104-000</v>
          </cell>
          <cell r="C79" t="str">
            <v xml:space="preserve">TECNOLOGIA Y ORGANIZACION AP                                         </v>
          </cell>
          <cell r="D79">
            <v>0</v>
          </cell>
          <cell r="E79">
            <v>0</v>
          </cell>
          <cell r="F79">
            <v>0</v>
          </cell>
          <cell r="G79">
            <v>0</v>
          </cell>
          <cell r="H79">
            <v>0</v>
          </cell>
        </row>
        <row r="80">
          <cell r="B80" t="str">
            <v>108-001-0001-000</v>
          </cell>
          <cell r="C80" t="str">
            <v xml:space="preserve">PEMEX EXPLORACION Y PRODUCCION                                 </v>
          </cell>
          <cell r="D80">
            <v>1083352.67</v>
          </cell>
          <cell r="E80">
            <v>106961.32</v>
          </cell>
          <cell r="F80">
            <v>682237.27</v>
          </cell>
          <cell r="G80">
            <v>-575275.94999999995</v>
          </cell>
          <cell r="H80">
            <v>508076.72</v>
          </cell>
        </row>
        <row r="81">
          <cell r="B81" t="str">
            <v>108-001-0002-001</v>
          </cell>
          <cell r="C81" t="str">
            <v xml:space="preserve">PEMEX DLLS                                                      </v>
          </cell>
          <cell r="D81">
            <v>570978.14</v>
          </cell>
          <cell r="E81">
            <v>165899.18</v>
          </cell>
          <cell r="F81">
            <v>46060.94</v>
          </cell>
          <cell r="G81">
            <v>119838.23999999999</v>
          </cell>
          <cell r="H81">
            <v>690816.38</v>
          </cell>
        </row>
        <row r="82">
          <cell r="B82" t="str">
            <v>108-001-0002-002</v>
          </cell>
          <cell r="C82" t="str">
            <v xml:space="preserve">COMPLEMENTARIA DLLS                                            </v>
          </cell>
          <cell r="D82">
            <v>5544711.6200000001</v>
          </cell>
          <cell r="E82">
            <v>1596829.38</v>
          </cell>
          <cell r="F82">
            <v>619129.06999999995</v>
          </cell>
          <cell r="G82">
            <v>977700.30999999994</v>
          </cell>
          <cell r="H82">
            <v>6522411.9299999997</v>
          </cell>
        </row>
        <row r="83">
          <cell r="B83" t="str">
            <v>108-001-0003-000</v>
          </cell>
          <cell r="C83" t="str">
            <v xml:space="preserve">GEOCIENTIFICOS MEXICANOS S.A. DE C.V.                                </v>
          </cell>
          <cell r="D83">
            <v>0</v>
          </cell>
          <cell r="E83">
            <v>0</v>
          </cell>
          <cell r="F83">
            <v>0</v>
          </cell>
          <cell r="G83">
            <v>0</v>
          </cell>
          <cell r="H83">
            <v>0</v>
          </cell>
        </row>
        <row r="84">
          <cell r="B84" t="str">
            <v>109-000-0000-000</v>
          </cell>
          <cell r="C84" t="str">
            <v xml:space="preserve">GASTOS POR CTA.CLIENTES                                              </v>
          </cell>
          <cell r="D84">
            <v>0</v>
          </cell>
          <cell r="E84">
            <v>0</v>
          </cell>
          <cell r="F84">
            <v>0</v>
          </cell>
          <cell r="G84">
            <v>0</v>
          </cell>
          <cell r="H84">
            <v>0</v>
          </cell>
        </row>
        <row r="85">
          <cell r="B85" t="str">
            <v>110-001-0001-000</v>
          </cell>
          <cell r="C85" t="str">
            <v xml:space="preserve">DOC X COB BNTE                                                  </v>
          </cell>
          <cell r="D85">
            <v>112532.7</v>
          </cell>
          <cell r="E85">
            <v>776243.46</v>
          </cell>
          <cell r="F85">
            <v>112532.68</v>
          </cell>
          <cell r="G85">
            <v>663710.78</v>
          </cell>
          <cell r="H85">
            <v>776243.48</v>
          </cell>
        </row>
        <row r="86">
          <cell r="B86" t="str">
            <v>111-000-0000-000</v>
          </cell>
          <cell r="C86" t="str">
            <v xml:space="preserve">ESTIM.CTAS.INCOBRABLES                                               </v>
          </cell>
          <cell r="D86">
            <v>0</v>
          </cell>
          <cell r="E86">
            <v>0</v>
          </cell>
          <cell r="F86">
            <v>0</v>
          </cell>
          <cell r="G86">
            <v>0</v>
          </cell>
          <cell r="H86">
            <v>0</v>
          </cell>
        </row>
        <row r="87">
          <cell r="B87" t="str">
            <v>112-001-0001-004</v>
          </cell>
          <cell r="C87" t="str">
            <v xml:space="preserve">DELL COMPUTER DE MEXICO                                              </v>
          </cell>
          <cell r="D87">
            <v>0</v>
          </cell>
          <cell r="E87">
            <v>0</v>
          </cell>
          <cell r="F87">
            <v>0</v>
          </cell>
          <cell r="G87">
            <v>0</v>
          </cell>
          <cell r="H87">
            <v>0</v>
          </cell>
        </row>
        <row r="88">
          <cell r="B88" t="str">
            <v>112-001-0001-005</v>
          </cell>
          <cell r="C88" t="str">
            <v xml:space="preserve">QUALITY  TRAINING CORPORATION                                        </v>
          </cell>
          <cell r="D88">
            <v>0</v>
          </cell>
          <cell r="E88">
            <v>0</v>
          </cell>
          <cell r="F88">
            <v>0</v>
          </cell>
          <cell r="G88">
            <v>0</v>
          </cell>
          <cell r="H88">
            <v>0</v>
          </cell>
        </row>
        <row r="89">
          <cell r="B89" t="str">
            <v>112-001-0002-000</v>
          </cell>
          <cell r="C89" t="str">
            <v xml:space="preserve">JUAN MANUEL JIMENEZ GALVAN                                        </v>
          </cell>
          <cell r="D89">
            <v>4271.75</v>
          </cell>
          <cell r="E89">
            <v>7102.92</v>
          </cell>
          <cell r="F89">
            <v>0</v>
          </cell>
          <cell r="G89">
            <v>7102.92</v>
          </cell>
          <cell r="H89">
            <v>11374.67</v>
          </cell>
        </row>
        <row r="90">
          <cell r="B90" t="str">
            <v>112-001-0003-000</v>
          </cell>
          <cell r="C90" t="str">
            <v xml:space="preserve">GABRIELA GUTIERREZ SOLIS                                             </v>
          </cell>
          <cell r="D90">
            <v>0</v>
          </cell>
          <cell r="E90">
            <v>0</v>
          </cell>
          <cell r="F90">
            <v>0</v>
          </cell>
          <cell r="G90">
            <v>0</v>
          </cell>
          <cell r="H90">
            <v>0</v>
          </cell>
        </row>
        <row r="91">
          <cell r="B91" t="str">
            <v>112-001-0004-000</v>
          </cell>
          <cell r="C91" t="str">
            <v xml:space="preserve">PETRO BAC SA DE CV                                                   </v>
          </cell>
          <cell r="D91">
            <v>0</v>
          </cell>
          <cell r="E91">
            <v>0</v>
          </cell>
          <cell r="F91">
            <v>0</v>
          </cell>
          <cell r="G91">
            <v>0</v>
          </cell>
          <cell r="H91">
            <v>0</v>
          </cell>
        </row>
        <row r="92">
          <cell r="B92" t="str">
            <v>112-001-0005-000</v>
          </cell>
          <cell r="C92" t="str">
            <v xml:space="preserve">JAIME CONTRERAS MARQUEZ                                              </v>
          </cell>
          <cell r="D92">
            <v>0</v>
          </cell>
          <cell r="E92">
            <v>0</v>
          </cell>
          <cell r="F92">
            <v>0</v>
          </cell>
          <cell r="G92">
            <v>0</v>
          </cell>
          <cell r="H92">
            <v>0</v>
          </cell>
        </row>
        <row r="93">
          <cell r="B93" t="str">
            <v>112-001-0006-000</v>
          </cell>
          <cell r="C93" t="str">
            <v xml:space="preserve">DANIEL VAZQUEZ DIAZ                                                  </v>
          </cell>
          <cell r="D93">
            <v>0</v>
          </cell>
          <cell r="E93">
            <v>0</v>
          </cell>
          <cell r="F93">
            <v>0</v>
          </cell>
          <cell r="G93">
            <v>0</v>
          </cell>
          <cell r="H93">
            <v>0</v>
          </cell>
        </row>
        <row r="94">
          <cell r="B94" t="str">
            <v>112-001-0007-000</v>
          </cell>
          <cell r="C94" t="str">
            <v xml:space="preserve">DOUGLAS TENIAS MORA                                              </v>
          </cell>
          <cell r="D94">
            <v>10145.24</v>
          </cell>
          <cell r="E94">
            <v>12600</v>
          </cell>
          <cell r="F94">
            <v>6300</v>
          </cell>
          <cell r="G94">
            <v>6300</v>
          </cell>
          <cell r="H94">
            <v>16445.240000000002</v>
          </cell>
        </row>
        <row r="95">
          <cell r="B95" t="str">
            <v>112-001-0008-001</v>
          </cell>
          <cell r="C95" t="str">
            <v xml:space="preserve">ENERFLEX DLLS                                                        </v>
          </cell>
          <cell r="D95">
            <v>0</v>
          </cell>
          <cell r="E95">
            <v>0</v>
          </cell>
          <cell r="F95">
            <v>0</v>
          </cell>
          <cell r="G95">
            <v>0</v>
          </cell>
          <cell r="H95">
            <v>0</v>
          </cell>
        </row>
        <row r="96">
          <cell r="B96" t="str">
            <v>112-001-0008-002</v>
          </cell>
          <cell r="C96" t="str">
            <v xml:space="preserve">COMPLEMENT DLLS ENERFLEX                                             </v>
          </cell>
          <cell r="D96">
            <v>0</v>
          </cell>
          <cell r="E96">
            <v>0</v>
          </cell>
          <cell r="F96">
            <v>0</v>
          </cell>
          <cell r="G96">
            <v>0</v>
          </cell>
          <cell r="H96">
            <v>0</v>
          </cell>
        </row>
        <row r="97">
          <cell r="B97" t="str">
            <v>112-001-0009-000</v>
          </cell>
          <cell r="C97" t="str">
            <v xml:space="preserve">JOSE LUIS RODRIGUEZ                                              </v>
          </cell>
          <cell r="D97">
            <v>39855.050000000003</v>
          </cell>
          <cell r="E97">
            <v>0</v>
          </cell>
          <cell r="F97">
            <v>3320.45</v>
          </cell>
          <cell r="G97">
            <v>-3320.45</v>
          </cell>
          <cell r="H97">
            <v>36534.6</v>
          </cell>
        </row>
        <row r="98">
          <cell r="B98" t="str">
            <v>112-001-0010-000</v>
          </cell>
          <cell r="C98" t="str">
            <v xml:space="preserve">ECOFICINA SA DE CV                                                   </v>
          </cell>
          <cell r="D98">
            <v>0</v>
          </cell>
          <cell r="E98">
            <v>0</v>
          </cell>
          <cell r="F98">
            <v>0</v>
          </cell>
          <cell r="G98">
            <v>0</v>
          </cell>
          <cell r="H98">
            <v>0</v>
          </cell>
        </row>
        <row r="99">
          <cell r="B99" t="str">
            <v>112-001-0011-000</v>
          </cell>
          <cell r="C99" t="str">
            <v xml:space="preserve">CESAR MAGALLAN                                                       </v>
          </cell>
          <cell r="D99">
            <v>0</v>
          </cell>
          <cell r="E99">
            <v>0</v>
          </cell>
          <cell r="F99">
            <v>0</v>
          </cell>
          <cell r="G99">
            <v>0</v>
          </cell>
          <cell r="H99">
            <v>0</v>
          </cell>
        </row>
        <row r="100">
          <cell r="B100" t="str">
            <v>112-001-0012-000</v>
          </cell>
          <cell r="C100" t="str">
            <v xml:space="preserve">RAFAEL ZURITA MENDOZA                                                </v>
          </cell>
          <cell r="D100">
            <v>0</v>
          </cell>
          <cell r="E100">
            <v>0</v>
          </cell>
          <cell r="F100">
            <v>0</v>
          </cell>
          <cell r="G100">
            <v>0</v>
          </cell>
          <cell r="H100">
            <v>0</v>
          </cell>
        </row>
        <row r="101">
          <cell r="B101" t="str">
            <v>112-001-0013-000</v>
          </cell>
          <cell r="C101" t="str">
            <v xml:space="preserve">RAMON PERALTA MORALES                                             </v>
          </cell>
          <cell r="D101">
            <v>4442.33</v>
          </cell>
          <cell r="E101">
            <v>24314.95</v>
          </cell>
          <cell r="F101">
            <v>20452.5</v>
          </cell>
          <cell r="G101">
            <v>3862.4500000000007</v>
          </cell>
          <cell r="H101">
            <v>8304.7800000000007</v>
          </cell>
        </row>
        <row r="102">
          <cell r="B102" t="str">
            <v>112-001-0014-000</v>
          </cell>
          <cell r="C102" t="str">
            <v xml:space="preserve">CWC ASSOCIATES LTD                                                   </v>
          </cell>
          <cell r="D102">
            <v>0</v>
          </cell>
          <cell r="E102">
            <v>0</v>
          </cell>
          <cell r="F102">
            <v>0</v>
          </cell>
          <cell r="G102">
            <v>0</v>
          </cell>
          <cell r="H102">
            <v>0</v>
          </cell>
        </row>
        <row r="103">
          <cell r="B103" t="str">
            <v>112-001-0015-000</v>
          </cell>
          <cell r="C103" t="str">
            <v xml:space="preserve">SERGIO AGUILAR DIAZ                                                  </v>
          </cell>
          <cell r="D103">
            <v>0</v>
          </cell>
          <cell r="E103">
            <v>0</v>
          </cell>
          <cell r="F103">
            <v>0</v>
          </cell>
          <cell r="G103">
            <v>0</v>
          </cell>
          <cell r="H103">
            <v>0</v>
          </cell>
        </row>
        <row r="104">
          <cell r="B104" t="str">
            <v>112-001-0016-000</v>
          </cell>
          <cell r="C104" t="str">
            <v xml:space="preserve">FACTOR BANORTE                                                       </v>
          </cell>
          <cell r="D104">
            <v>0</v>
          </cell>
          <cell r="E104">
            <v>0</v>
          </cell>
          <cell r="F104">
            <v>0</v>
          </cell>
          <cell r="G104">
            <v>0</v>
          </cell>
          <cell r="H104">
            <v>0</v>
          </cell>
        </row>
        <row r="105">
          <cell r="B105" t="str">
            <v>112-001-0017-000</v>
          </cell>
          <cell r="C105" t="str">
            <v xml:space="preserve">SANITARIOS Y MATERIALES S.A. DE C.V.                                 </v>
          </cell>
          <cell r="D105">
            <v>0</v>
          </cell>
          <cell r="E105">
            <v>0</v>
          </cell>
          <cell r="F105">
            <v>0</v>
          </cell>
          <cell r="G105">
            <v>0</v>
          </cell>
          <cell r="H105">
            <v>0</v>
          </cell>
        </row>
        <row r="106">
          <cell r="B106" t="str">
            <v>112-001-0018-000</v>
          </cell>
          <cell r="C106" t="str">
            <v xml:space="preserve">COIMSUR S.A. DE C.V.                                                 </v>
          </cell>
          <cell r="D106">
            <v>0</v>
          </cell>
          <cell r="E106">
            <v>0</v>
          </cell>
          <cell r="F106">
            <v>0</v>
          </cell>
          <cell r="G106">
            <v>0</v>
          </cell>
          <cell r="H106">
            <v>0</v>
          </cell>
        </row>
        <row r="107">
          <cell r="B107" t="str">
            <v>112-001-0019-000</v>
          </cell>
          <cell r="C107" t="str">
            <v xml:space="preserve">COMPAÑIA MEXICANA DE AVIACION                                        </v>
          </cell>
          <cell r="D107">
            <v>0</v>
          </cell>
          <cell r="E107">
            <v>0</v>
          </cell>
          <cell r="F107">
            <v>0</v>
          </cell>
          <cell r="G107">
            <v>0</v>
          </cell>
          <cell r="H107">
            <v>0</v>
          </cell>
        </row>
        <row r="108">
          <cell r="B108" t="str">
            <v>112-001-0020-000</v>
          </cell>
          <cell r="C108" t="str">
            <v xml:space="preserve">EMERSON PROCES MAGENEMENT S.A. DE C.V.                               </v>
          </cell>
          <cell r="D108">
            <v>0</v>
          </cell>
          <cell r="E108">
            <v>0</v>
          </cell>
          <cell r="F108">
            <v>0</v>
          </cell>
          <cell r="G108">
            <v>0</v>
          </cell>
          <cell r="H108">
            <v>0</v>
          </cell>
        </row>
        <row r="109">
          <cell r="B109" t="str">
            <v>112-001-0021-000</v>
          </cell>
          <cell r="C109" t="str">
            <v xml:space="preserve">CANDELARIO DE LA CRUZ ALCUDIA                                        </v>
          </cell>
          <cell r="D109">
            <v>0</v>
          </cell>
          <cell r="E109">
            <v>0</v>
          </cell>
          <cell r="F109">
            <v>0</v>
          </cell>
          <cell r="G109">
            <v>0</v>
          </cell>
          <cell r="H109">
            <v>0</v>
          </cell>
        </row>
        <row r="110">
          <cell r="B110" t="str">
            <v>112-001-0022-000</v>
          </cell>
          <cell r="C110" t="str">
            <v xml:space="preserve">MONICA MORENO PEDRAZA                                                </v>
          </cell>
          <cell r="D110">
            <v>0</v>
          </cell>
          <cell r="E110">
            <v>0</v>
          </cell>
          <cell r="F110">
            <v>0</v>
          </cell>
          <cell r="G110">
            <v>0</v>
          </cell>
          <cell r="H110">
            <v>0</v>
          </cell>
        </row>
        <row r="111">
          <cell r="B111" t="str">
            <v>112-001-0023-000</v>
          </cell>
          <cell r="C111" t="str">
            <v xml:space="preserve">PROMOTORA DE HIGIENE Y SEGURIDAD                                     </v>
          </cell>
          <cell r="D111">
            <v>0</v>
          </cell>
          <cell r="E111">
            <v>0</v>
          </cell>
          <cell r="F111">
            <v>0</v>
          </cell>
          <cell r="G111">
            <v>0</v>
          </cell>
          <cell r="H111">
            <v>0</v>
          </cell>
        </row>
        <row r="112">
          <cell r="B112" t="str">
            <v>112-001-0024-000</v>
          </cell>
          <cell r="C112" t="str">
            <v xml:space="preserve">ALEJANDRO BEUCHOT                                                    </v>
          </cell>
          <cell r="D112">
            <v>0</v>
          </cell>
          <cell r="E112">
            <v>0</v>
          </cell>
          <cell r="F112">
            <v>0</v>
          </cell>
          <cell r="G112">
            <v>0</v>
          </cell>
          <cell r="H112">
            <v>0</v>
          </cell>
        </row>
        <row r="113">
          <cell r="B113" t="str">
            <v>112-001-0025-000</v>
          </cell>
          <cell r="C113" t="str">
            <v xml:space="preserve">MARIELA MARIA CARRERA                                                </v>
          </cell>
          <cell r="D113">
            <v>0</v>
          </cell>
          <cell r="E113">
            <v>0</v>
          </cell>
          <cell r="F113">
            <v>0</v>
          </cell>
          <cell r="G113">
            <v>0</v>
          </cell>
          <cell r="H113">
            <v>0</v>
          </cell>
        </row>
        <row r="114">
          <cell r="B114" t="str">
            <v>112-001-0026-000</v>
          </cell>
          <cell r="C114" t="str">
            <v xml:space="preserve">ASUNCION HERNANDEZ ROMERO                                            </v>
          </cell>
          <cell r="D114">
            <v>0</v>
          </cell>
          <cell r="E114">
            <v>0</v>
          </cell>
          <cell r="F114">
            <v>0</v>
          </cell>
          <cell r="G114">
            <v>0</v>
          </cell>
          <cell r="H114">
            <v>0</v>
          </cell>
        </row>
        <row r="115">
          <cell r="B115" t="str">
            <v>112-001-0027-000</v>
          </cell>
          <cell r="C115" t="str">
            <v xml:space="preserve">ANA LOURDES CUEVAS LOPEZ                                             </v>
          </cell>
          <cell r="D115">
            <v>0</v>
          </cell>
          <cell r="E115">
            <v>0</v>
          </cell>
          <cell r="F115">
            <v>0</v>
          </cell>
          <cell r="G115">
            <v>0</v>
          </cell>
          <cell r="H115">
            <v>0</v>
          </cell>
        </row>
        <row r="116">
          <cell r="B116" t="str">
            <v>112-001-0028-000</v>
          </cell>
          <cell r="C116" t="str">
            <v xml:space="preserve">ALIANZ AIR S.A. DE C.V.                                              </v>
          </cell>
          <cell r="D116">
            <v>0</v>
          </cell>
          <cell r="E116">
            <v>0</v>
          </cell>
          <cell r="F116">
            <v>0</v>
          </cell>
          <cell r="G116">
            <v>0</v>
          </cell>
          <cell r="H116">
            <v>0</v>
          </cell>
        </row>
        <row r="117">
          <cell r="B117" t="str">
            <v>112-001-0029-000</v>
          </cell>
          <cell r="C117" t="str">
            <v xml:space="preserve">JOSE DEL CARMEN DE LA CRUZ RICARDEZ                                  </v>
          </cell>
          <cell r="D117">
            <v>0</v>
          </cell>
          <cell r="E117">
            <v>0</v>
          </cell>
          <cell r="F117">
            <v>0</v>
          </cell>
          <cell r="G117">
            <v>0</v>
          </cell>
          <cell r="H117">
            <v>0</v>
          </cell>
        </row>
        <row r="118">
          <cell r="B118" t="str">
            <v>112-001-0030-000</v>
          </cell>
          <cell r="C118" t="str">
            <v xml:space="preserve">CAYRA CONSTRUCCIONES                                                 </v>
          </cell>
          <cell r="D118">
            <v>0</v>
          </cell>
          <cell r="E118">
            <v>0</v>
          </cell>
          <cell r="F118">
            <v>0</v>
          </cell>
          <cell r="G118">
            <v>0</v>
          </cell>
          <cell r="H118">
            <v>0</v>
          </cell>
        </row>
        <row r="119">
          <cell r="B119" t="str">
            <v>112-001-0031-000</v>
          </cell>
          <cell r="C119" t="str">
            <v xml:space="preserve">MAQUINARIA INTERCONTINENTAL S.A. DE C.V.                             </v>
          </cell>
          <cell r="D119">
            <v>0</v>
          </cell>
          <cell r="E119">
            <v>0</v>
          </cell>
          <cell r="F119">
            <v>0</v>
          </cell>
          <cell r="G119">
            <v>0</v>
          </cell>
          <cell r="H119">
            <v>0</v>
          </cell>
        </row>
        <row r="120">
          <cell r="B120" t="str">
            <v>112-001-0032-000</v>
          </cell>
          <cell r="C120" t="str">
            <v xml:space="preserve">JAVIER PASCAL S.C.                                               </v>
          </cell>
          <cell r="D120">
            <v>22215.21</v>
          </cell>
          <cell r="E120">
            <v>52666</v>
          </cell>
          <cell r="F120">
            <v>27274.21</v>
          </cell>
          <cell r="G120">
            <v>25391.79</v>
          </cell>
          <cell r="H120">
            <v>47607</v>
          </cell>
        </row>
        <row r="121">
          <cell r="B121" t="str">
            <v>112-001-0033-000</v>
          </cell>
          <cell r="C121" t="str">
            <v xml:space="preserve">RICARDO DIAZ SANCHEZ                                                 </v>
          </cell>
          <cell r="D121">
            <v>0</v>
          </cell>
          <cell r="E121">
            <v>0</v>
          </cell>
          <cell r="F121">
            <v>0</v>
          </cell>
          <cell r="G121">
            <v>0</v>
          </cell>
          <cell r="H121">
            <v>0</v>
          </cell>
        </row>
        <row r="122">
          <cell r="B122" t="str">
            <v>112-001-0034-000</v>
          </cell>
          <cell r="C122" t="str">
            <v xml:space="preserve">NAYELI ZURITA BELTRAN                                                </v>
          </cell>
          <cell r="D122">
            <v>0</v>
          </cell>
          <cell r="E122">
            <v>0</v>
          </cell>
          <cell r="F122">
            <v>0</v>
          </cell>
          <cell r="G122">
            <v>0</v>
          </cell>
          <cell r="H122">
            <v>0</v>
          </cell>
        </row>
        <row r="123">
          <cell r="B123" t="str">
            <v>112-001-0035-000</v>
          </cell>
          <cell r="C123" t="str">
            <v xml:space="preserve">SANTOS PRADOS VALENZUELA                                             </v>
          </cell>
          <cell r="D123">
            <v>0</v>
          </cell>
          <cell r="E123">
            <v>0</v>
          </cell>
          <cell r="F123">
            <v>0</v>
          </cell>
          <cell r="G123">
            <v>0</v>
          </cell>
          <cell r="H123">
            <v>0</v>
          </cell>
        </row>
        <row r="124">
          <cell r="B124" t="str">
            <v>112-001-0036-000</v>
          </cell>
          <cell r="C124" t="str">
            <v xml:space="preserve">CAMARA MEX DE LA IND DE LA CONSTRUCCION                              </v>
          </cell>
          <cell r="D124">
            <v>0</v>
          </cell>
          <cell r="E124">
            <v>0</v>
          </cell>
          <cell r="F124">
            <v>0</v>
          </cell>
          <cell r="G124">
            <v>0</v>
          </cell>
          <cell r="H124">
            <v>0</v>
          </cell>
        </row>
        <row r="125">
          <cell r="B125" t="str">
            <v>112-001-0037-000</v>
          </cell>
          <cell r="C125" t="str">
            <v xml:space="preserve">DHL INTERNACIONAL DE MEXICO S.A. DE C.V.                             </v>
          </cell>
          <cell r="D125">
            <v>0</v>
          </cell>
          <cell r="E125">
            <v>0</v>
          </cell>
          <cell r="F125">
            <v>0</v>
          </cell>
          <cell r="G125">
            <v>0</v>
          </cell>
          <cell r="H125">
            <v>0</v>
          </cell>
        </row>
        <row r="126">
          <cell r="B126" t="str">
            <v>112-001-0038-000</v>
          </cell>
          <cell r="C126" t="str">
            <v xml:space="preserve">PRAXAIR  MEXICO SA DE CV                                             </v>
          </cell>
          <cell r="D126">
            <v>0</v>
          </cell>
          <cell r="E126">
            <v>0</v>
          </cell>
          <cell r="F126">
            <v>0</v>
          </cell>
          <cell r="G126">
            <v>0</v>
          </cell>
          <cell r="H126">
            <v>0</v>
          </cell>
        </row>
        <row r="127">
          <cell r="B127" t="str">
            <v>112-001-0039-000</v>
          </cell>
          <cell r="C127" t="str">
            <v xml:space="preserve">RAMON ALPUIN NARANJO                                             </v>
          </cell>
          <cell r="D127">
            <v>32429.51</v>
          </cell>
          <cell r="E127">
            <v>0</v>
          </cell>
          <cell r="F127">
            <v>32429.51</v>
          </cell>
          <cell r="G127">
            <v>-32429.51</v>
          </cell>
          <cell r="H127">
            <v>0</v>
          </cell>
        </row>
        <row r="128">
          <cell r="B128" t="str">
            <v>112-001-0040-000</v>
          </cell>
          <cell r="C128" t="str">
            <v xml:space="preserve">ACCION LOGISTICA INTEGRAL S.C.                                       </v>
          </cell>
          <cell r="D128">
            <v>0</v>
          </cell>
          <cell r="E128">
            <v>0</v>
          </cell>
          <cell r="F128">
            <v>0</v>
          </cell>
          <cell r="G128">
            <v>0</v>
          </cell>
          <cell r="H128">
            <v>0</v>
          </cell>
        </row>
        <row r="129">
          <cell r="B129" t="str">
            <v>112-001-0041-000</v>
          </cell>
          <cell r="C129" t="str">
            <v xml:space="preserve">FRANCISCO RODRIGUEZ PULIDO                                           </v>
          </cell>
          <cell r="D129">
            <v>0</v>
          </cell>
          <cell r="E129">
            <v>0</v>
          </cell>
          <cell r="F129">
            <v>0</v>
          </cell>
          <cell r="G129">
            <v>0</v>
          </cell>
          <cell r="H129">
            <v>0</v>
          </cell>
        </row>
        <row r="130">
          <cell r="B130" t="str">
            <v>112-001-0411-001</v>
          </cell>
          <cell r="C130" t="str">
            <v xml:space="preserve">CATERPILLAR C-1 DLLS                                            </v>
          </cell>
          <cell r="D130">
            <v>149593.29999999999</v>
          </cell>
          <cell r="E130">
            <v>163251.63</v>
          </cell>
          <cell r="F130">
            <v>149593.29999999999</v>
          </cell>
          <cell r="G130">
            <v>13658.330000000016</v>
          </cell>
          <cell r="H130">
            <v>163251.63</v>
          </cell>
        </row>
        <row r="131">
          <cell r="B131" t="str">
            <v>112-001-0411-002</v>
          </cell>
          <cell r="C131" t="str">
            <v xml:space="preserve">COMPL CATERPILLAR C-1 DLLS                                     </v>
          </cell>
          <cell r="D131">
            <v>1452685.58</v>
          </cell>
          <cell r="E131">
            <v>1541356.58</v>
          </cell>
          <cell r="F131">
            <v>1452685.57</v>
          </cell>
          <cell r="G131">
            <v>88671.010000000009</v>
          </cell>
          <cell r="H131">
            <v>1541356.59</v>
          </cell>
        </row>
        <row r="132">
          <cell r="B132" t="str">
            <v>112-001-2028-001</v>
          </cell>
          <cell r="C132" t="str">
            <v xml:space="preserve">EQUIPOS Y SISTEMAS DLLS                                              </v>
          </cell>
          <cell r="D132">
            <v>0</v>
          </cell>
          <cell r="E132">
            <v>0</v>
          </cell>
          <cell r="F132">
            <v>0</v>
          </cell>
          <cell r="G132">
            <v>0</v>
          </cell>
          <cell r="H132">
            <v>0</v>
          </cell>
        </row>
        <row r="133">
          <cell r="B133" t="str">
            <v>112-001-2028-002</v>
          </cell>
          <cell r="C133" t="str">
            <v xml:space="preserve">COMP EQUIP Y SIST DLLS                                               </v>
          </cell>
          <cell r="D133">
            <v>0</v>
          </cell>
          <cell r="E133">
            <v>0</v>
          </cell>
          <cell r="F133">
            <v>0</v>
          </cell>
          <cell r="G133">
            <v>0</v>
          </cell>
          <cell r="H133">
            <v>0</v>
          </cell>
        </row>
        <row r="134">
          <cell r="B134" t="str">
            <v>112-001-2029-000</v>
          </cell>
          <cell r="C134" t="str">
            <v xml:space="preserve">RECTIFICACIONES CAMPECHE S.A. DE C.V.                                </v>
          </cell>
          <cell r="D134">
            <v>0</v>
          </cell>
          <cell r="E134">
            <v>0</v>
          </cell>
          <cell r="F134">
            <v>0</v>
          </cell>
          <cell r="G134">
            <v>0</v>
          </cell>
          <cell r="H134">
            <v>0</v>
          </cell>
        </row>
        <row r="135">
          <cell r="B135" t="str">
            <v>112-001-2030-000</v>
          </cell>
          <cell r="C135" t="str">
            <v xml:space="preserve">FERNANDO RUIZ RICARDEZ                                               </v>
          </cell>
          <cell r="D135">
            <v>0</v>
          </cell>
          <cell r="E135">
            <v>0</v>
          </cell>
          <cell r="F135">
            <v>0</v>
          </cell>
          <cell r="G135">
            <v>0</v>
          </cell>
          <cell r="H135">
            <v>0</v>
          </cell>
        </row>
        <row r="136">
          <cell r="B136" t="str">
            <v>112-001-2031-000</v>
          </cell>
          <cell r="C136" t="str">
            <v xml:space="preserve">COMISION FEDERAL DE ELECTRICIDAD                                     </v>
          </cell>
          <cell r="D136">
            <v>0</v>
          </cell>
          <cell r="E136">
            <v>0</v>
          </cell>
          <cell r="F136">
            <v>0</v>
          </cell>
          <cell r="G136">
            <v>0</v>
          </cell>
          <cell r="H136">
            <v>0</v>
          </cell>
        </row>
        <row r="137">
          <cell r="B137" t="str">
            <v>112-001-2032-000</v>
          </cell>
          <cell r="C137" t="str">
            <v xml:space="preserve">MARIA TERESA MUÑIZ BALLINAS                                          </v>
          </cell>
          <cell r="D137">
            <v>0</v>
          </cell>
          <cell r="E137">
            <v>0</v>
          </cell>
          <cell r="F137">
            <v>0</v>
          </cell>
          <cell r="G137">
            <v>0</v>
          </cell>
          <cell r="H137">
            <v>0</v>
          </cell>
        </row>
        <row r="138">
          <cell r="B138" t="str">
            <v>112-001-2033-000</v>
          </cell>
          <cell r="C138" t="str">
            <v xml:space="preserve">SISTEMAS CONTINO S.A. DE C.V.                                        </v>
          </cell>
          <cell r="D138">
            <v>0</v>
          </cell>
          <cell r="E138">
            <v>0</v>
          </cell>
          <cell r="F138">
            <v>0</v>
          </cell>
          <cell r="G138">
            <v>0</v>
          </cell>
          <cell r="H138">
            <v>0</v>
          </cell>
        </row>
        <row r="139">
          <cell r="B139" t="str">
            <v>112-001-2034-000</v>
          </cell>
          <cell r="C139" t="str">
            <v xml:space="preserve">MANIOBRAS ESPECIALIZADAS GCS S.A. DE C.V.                            </v>
          </cell>
          <cell r="D139">
            <v>0</v>
          </cell>
          <cell r="E139">
            <v>0</v>
          </cell>
          <cell r="F139">
            <v>0</v>
          </cell>
          <cell r="G139">
            <v>0</v>
          </cell>
          <cell r="H139">
            <v>0</v>
          </cell>
        </row>
        <row r="140">
          <cell r="B140" t="str">
            <v>112-001-2035-000</v>
          </cell>
          <cell r="C140" t="str">
            <v xml:space="preserve">VIAJES DISCOVERY S.A. DE C.V.                                       </v>
          </cell>
          <cell r="D140">
            <v>18</v>
          </cell>
          <cell r="E140">
            <v>0</v>
          </cell>
          <cell r="F140">
            <v>0</v>
          </cell>
          <cell r="G140">
            <v>0</v>
          </cell>
          <cell r="H140">
            <v>18</v>
          </cell>
        </row>
        <row r="141">
          <cell r="B141" t="str">
            <v>112-001-2036-000</v>
          </cell>
          <cell r="C141" t="str">
            <v xml:space="preserve">MANIOBRAS ESPECIALIZADAS S.A. DE C.V.                            </v>
          </cell>
          <cell r="D141">
            <v>19780</v>
          </cell>
          <cell r="E141">
            <v>0</v>
          </cell>
          <cell r="F141">
            <v>0</v>
          </cell>
          <cell r="G141">
            <v>0</v>
          </cell>
          <cell r="H141">
            <v>19780</v>
          </cell>
        </row>
        <row r="142">
          <cell r="B142" t="str">
            <v>112-001-2037-000</v>
          </cell>
          <cell r="C142" t="str">
            <v xml:space="preserve">MAQUINARIA DIESEL                                                    </v>
          </cell>
          <cell r="D142">
            <v>0</v>
          </cell>
          <cell r="E142">
            <v>0</v>
          </cell>
          <cell r="F142">
            <v>0</v>
          </cell>
          <cell r="G142">
            <v>0</v>
          </cell>
          <cell r="H142">
            <v>0</v>
          </cell>
        </row>
        <row r="143">
          <cell r="B143" t="str">
            <v>112-001-2038-000</v>
          </cell>
          <cell r="C143" t="str">
            <v xml:space="preserve">PEREZ MARCIN NARCISA                                                 </v>
          </cell>
          <cell r="D143">
            <v>0</v>
          </cell>
          <cell r="E143">
            <v>0</v>
          </cell>
          <cell r="F143">
            <v>0</v>
          </cell>
          <cell r="G143">
            <v>0</v>
          </cell>
          <cell r="H143">
            <v>0</v>
          </cell>
        </row>
        <row r="144">
          <cell r="B144" t="str">
            <v>112-001-2039-000</v>
          </cell>
          <cell r="C144" t="str">
            <v xml:space="preserve">DORADOS MAYA S.A. DE C.V.                                            </v>
          </cell>
          <cell r="D144">
            <v>0</v>
          </cell>
          <cell r="E144">
            <v>0</v>
          </cell>
          <cell r="F144">
            <v>0</v>
          </cell>
          <cell r="G144">
            <v>0</v>
          </cell>
          <cell r="H144">
            <v>0</v>
          </cell>
        </row>
        <row r="145">
          <cell r="B145" t="str">
            <v>112-001-2040-000</v>
          </cell>
          <cell r="C145" t="str">
            <v xml:space="preserve">MARIA MIRELDA BELTRAN GURRIA                                         </v>
          </cell>
          <cell r="D145">
            <v>0</v>
          </cell>
          <cell r="E145">
            <v>12000</v>
          </cell>
          <cell r="F145">
            <v>12000</v>
          </cell>
          <cell r="G145">
            <v>0</v>
          </cell>
          <cell r="H145">
            <v>0</v>
          </cell>
        </row>
        <row r="146">
          <cell r="B146" t="str">
            <v>112-001-2041-000</v>
          </cell>
          <cell r="C146" t="str">
            <v xml:space="preserve">HILDA MARIA ZURITA GIL                                               </v>
          </cell>
          <cell r="D146">
            <v>0</v>
          </cell>
          <cell r="E146">
            <v>0</v>
          </cell>
          <cell r="F146">
            <v>0</v>
          </cell>
          <cell r="G146">
            <v>0</v>
          </cell>
          <cell r="H146">
            <v>0</v>
          </cell>
        </row>
        <row r="147">
          <cell r="B147" t="str">
            <v>112-001-2042-000</v>
          </cell>
          <cell r="C147" t="str">
            <v xml:space="preserve">JUAN CARLOS PINEDA ZURITA                                            </v>
          </cell>
          <cell r="D147">
            <v>0</v>
          </cell>
          <cell r="E147">
            <v>0</v>
          </cell>
          <cell r="F147">
            <v>0</v>
          </cell>
          <cell r="G147">
            <v>0</v>
          </cell>
          <cell r="H147">
            <v>0</v>
          </cell>
        </row>
        <row r="148">
          <cell r="B148" t="str">
            <v>112-001-2043-000</v>
          </cell>
          <cell r="C148" t="str">
            <v xml:space="preserve">JUAN KAMPFNER AGUIRRE                                                </v>
          </cell>
          <cell r="D148">
            <v>0</v>
          </cell>
          <cell r="E148">
            <v>0</v>
          </cell>
          <cell r="F148">
            <v>0</v>
          </cell>
          <cell r="G148">
            <v>0</v>
          </cell>
          <cell r="H148">
            <v>0</v>
          </cell>
        </row>
        <row r="149">
          <cell r="B149" t="str">
            <v>112-001-2044-000</v>
          </cell>
          <cell r="C149" t="str">
            <v xml:space="preserve">SERVICIO TECNICO DE COMUNICACIONES                                   </v>
          </cell>
          <cell r="D149">
            <v>0</v>
          </cell>
          <cell r="E149">
            <v>0</v>
          </cell>
          <cell r="F149">
            <v>0</v>
          </cell>
          <cell r="G149">
            <v>0</v>
          </cell>
          <cell r="H149">
            <v>0</v>
          </cell>
        </row>
        <row r="150">
          <cell r="B150" t="str">
            <v>112-001-2045-000</v>
          </cell>
          <cell r="C150" t="str">
            <v xml:space="preserve">MANUFACTURERA CENTURY                                                </v>
          </cell>
          <cell r="D150">
            <v>0</v>
          </cell>
          <cell r="E150">
            <v>2070</v>
          </cell>
          <cell r="F150">
            <v>2070</v>
          </cell>
          <cell r="G150">
            <v>0</v>
          </cell>
          <cell r="H150">
            <v>0</v>
          </cell>
        </row>
        <row r="151">
          <cell r="B151" t="str">
            <v>112-001-2046-000</v>
          </cell>
          <cell r="C151" t="str">
            <v xml:space="preserve">ARRENDADORA UNIFIN S.A. DE C.V.                                      </v>
          </cell>
          <cell r="D151">
            <v>5.25</v>
          </cell>
          <cell r="E151">
            <v>78673.37</v>
          </cell>
          <cell r="F151">
            <v>78678.62</v>
          </cell>
          <cell r="G151">
            <v>-5.25</v>
          </cell>
          <cell r="H151">
            <v>0</v>
          </cell>
        </row>
        <row r="152">
          <cell r="B152" t="str">
            <v>112-001-2047-000</v>
          </cell>
          <cell r="C152" t="str">
            <v xml:space="preserve">CATERPILLAR CREDITO                                                  </v>
          </cell>
          <cell r="D152">
            <v>0</v>
          </cell>
          <cell r="E152">
            <v>0</v>
          </cell>
          <cell r="F152">
            <v>0</v>
          </cell>
          <cell r="G152">
            <v>0</v>
          </cell>
          <cell r="H152">
            <v>0</v>
          </cell>
        </row>
        <row r="153">
          <cell r="B153" t="str">
            <v>112-001-2048-000</v>
          </cell>
          <cell r="C153" t="str">
            <v xml:space="preserve">LEON WEILL S.A.                                                      </v>
          </cell>
          <cell r="D153">
            <v>0</v>
          </cell>
          <cell r="E153">
            <v>0</v>
          </cell>
          <cell r="F153">
            <v>0</v>
          </cell>
          <cell r="G153">
            <v>0</v>
          </cell>
          <cell r="H153">
            <v>0</v>
          </cell>
        </row>
        <row r="154">
          <cell r="B154" t="str">
            <v>112-001-2049-000</v>
          </cell>
          <cell r="C154" t="str">
            <v xml:space="preserve">SNAP-ON SUN DE MEXICO                                                </v>
          </cell>
          <cell r="D154">
            <v>0</v>
          </cell>
          <cell r="E154">
            <v>0</v>
          </cell>
          <cell r="F154">
            <v>0</v>
          </cell>
          <cell r="G154">
            <v>0</v>
          </cell>
          <cell r="H154">
            <v>0</v>
          </cell>
        </row>
        <row r="155">
          <cell r="B155" t="str">
            <v>112-001-2050-000</v>
          </cell>
          <cell r="C155" t="str">
            <v xml:space="preserve">EQUIPO PARA GAS S.A. DE C.V.                                         </v>
          </cell>
          <cell r="D155">
            <v>0</v>
          </cell>
          <cell r="E155">
            <v>0</v>
          </cell>
          <cell r="F155">
            <v>0</v>
          </cell>
          <cell r="G155">
            <v>0</v>
          </cell>
          <cell r="H155">
            <v>0</v>
          </cell>
        </row>
        <row r="156">
          <cell r="B156" t="str">
            <v>112-001-2051-000</v>
          </cell>
          <cell r="C156" t="str">
            <v xml:space="preserve">PROTECNOQUIM S.A. DE C.V.                                            </v>
          </cell>
          <cell r="D156">
            <v>0</v>
          </cell>
          <cell r="E156">
            <v>0</v>
          </cell>
          <cell r="F156">
            <v>0</v>
          </cell>
          <cell r="G156">
            <v>0</v>
          </cell>
          <cell r="H156">
            <v>0</v>
          </cell>
        </row>
        <row r="157">
          <cell r="B157" t="str">
            <v>112-001-2052-000</v>
          </cell>
          <cell r="C157" t="str">
            <v xml:space="preserve">AGUSTIN DE JESUS FINOL PINO                                      </v>
          </cell>
          <cell r="D157">
            <v>14939.1</v>
          </cell>
          <cell r="E157">
            <v>5400</v>
          </cell>
          <cell r="F157">
            <v>14866.02</v>
          </cell>
          <cell r="G157">
            <v>-9466.02</v>
          </cell>
          <cell r="H157">
            <v>5473.08</v>
          </cell>
        </row>
        <row r="158">
          <cell r="B158" t="str">
            <v>112-001-2053-000</v>
          </cell>
          <cell r="C158" t="str">
            <v xml:space="preserve">RALOY LUBRICANTES S.A. DE C.V.                                       </v>
          </cell>
          <cell r="D158">
            <v>0</v>
          </cell>
          <cell r="E158">
            <v>0</v>
          </cell>
          <cell r="F158">
            <v>0</v>
          </cell>
          <cell r="G158">
            <v>0</v>
          </cell>
          <cell r="H158">
            <v>0</v>
          </cell>
        </row>
        <row r="159">
          <cell r="B159" t="str">
            <v>112-001-2054-000</v>
          </cell>
          <cell r="C159" t="str">
            <v xml:space="preserve">GONZALEZ MONTIEL MARIA MAGDALENA                                     </v>
          </cell>
          <cell r="D159">
            <v>0</v>
          </cell>
          <cell r="E159">
            <v>0</v>
          </cell>
          <cell r="F159">
            <v>0</v>
          </cell>
          <cell r="G159">
            <v>0</v>
          </cell>
          <cell r="H159">
            <v>0</v>
          </cell>
        </row>
        <row r="160">
          <cell r="B160" t="str">
            <v>112-001-2055-000</v>
          </cell>
          <cell r="C160" t="str">
            <v xml:space="preserve">ILDEFONSO AGUILAR BUENO                                              </v>
          </cell>
          <cell r="D160">
            <v>0</v>
          </cell>
          <cell r="E160">
            <v>0</v>
          </cell>
          <cell r="F160">
            <v>0</v>
          </cell>
          <cell r="G160">
            <v>0</v>
          </cell>
          <cell r="H160">
            <v>0</v>
          </cell>
        </row>
        <row r="161">
          <cell r="B161" t="str">
            <v>112-001-2056-000</v>
          </cell>
          <cell r="C161" t="str">
            <v xml:space="preserve">MURPHY DE MEXICO SURESTE S.A. DE C.V.                                </v>
          </cell>
          <cell r="D161">
            <v>0</v>
          </cell>
          <cell r="E161">
            <v>0</v>
          </cell>
          <cell r="F161">
            <v>0</v>
          </cell>
          <cell r="G161">
            <v>0</v>
          </cell>
          <cell r="H161">
            <v>0</v>
          </cell>
        </row>
        <row r="162">
          <cell r="B162" t="str">
            <v>112-001-2057-000</v>
          </cell>
          <cell r="C162" t="str">
            <v xml:space="preserve">SEÑALMATIC S.A. DE C.V.                                              </v>
          </cell>
          <cell r="D162">
            <v>0</v>
          </cell>
          <cell r="E162">
            <v>0</v>
          </cell>
          <cell r="F162">
            <v>0</v>
          </cell>
          <cell r="G162">
            <v>0</v>
          </cell>
          <cell r="H162">
            <v>0</v>
          </cell>
        </row>
        <row r="163">
          <cell r="B163" t="str">
            <v>112-001-2058-000</v>
          </cell>
          <cell r="C163" t="str">
            <v xml:space="preserve">SALA RIVEROLL JUAN CARLOS                                            </v>
          </cell>
          <cell r="D163">
            <v>0</v>
          </cell>
          <cell r="E163">
            <v>0</v>
          </cell>
          <cell r="F163">
            <v>0</v>
          </cell>
          <cell r="G163">
            <v>0</v>
          </cell>
          <cell r="H163">
            <v>0</v>
          </cell>
        </row>
        <row r="164">
          <cell r="B164" t="str">
            <v>112-001-2059-000</v>
          </cell>
          <cell r="C164" t="str">
            <v xml:space="preserve">REPRESENTACIONES ELECTRICAS DEL SURESTE S.A.                         </v>
          </cell>
          <cell r="D164">
            <v>0</v>
          </cell>
          <cell r="E164">
            <v>0</v>
          </cell>
          <cell r="F164">
            <v>0</v>
          </cell>
          <cell r="G164">
            <v>0</v>
          </cell>
          <cell r="H164">
            <v>0</v>
          </cell>
        </row>
        <row r="165">
          <cell r="B165" t="str">
            <v>112-001-2060-000</v>
          </cell>
          <cell r="C165" t="str">
            <v xml:space="preserve">EQUIPO DE MEDICION Y CONTROL INDUSTRIAL S.A.                         </v>
          </cell>
          <cell r="D165">
            <v>0</v>
          </cell>
          <cell r="E165">
            <v>0</v>
          </cell>
          <cell r="F165">
            <v>0</v>
          </cell>
          <cell r="G165">
            <v>0</v>
          </cell>
          <cell r="H165">
            <v>0</v>
          </cell>
        </row>
        <row r="166">
          <cell r="B166" t="str">
            <v>112-001-2061-000</v>
          </cell>
          <cell r="C166" t="str">
            <v xml:space="preserve">OCHOA VALENZUELA IRENE                                               </v>
          </cell>
          <cell r="D166">
            <v>0</v>
          </cell>
          <cell r="E166">
            <v>0</v>
          </cell>
          <cell r="F166">
            <v>0</v>
          </cell>
          <cell r="G166">
            <v>0</v>
          </cell>
          <cell r="H166">
            <v>0</v>
          </cell>
        </row>
        <row r="167">
          <cell r="B167" t="str">
            <v>112-001-2062-000</v>
          </cell>
          <cell r="C167" t="str">
            <v xml:space="preserve">GLADYS FALCONI ALEJANDRO                                             </v>
          </cell>
          <cell r="D167">
            <v>0</v>
          </cell>
          <cell r="E167">
            <v>0</v>
          </cell>
          <cell r="F167">
            <v>0</v>
          </cell>
          <cell r="G167">
            <v>0</v>
          </cell>
          <cell r="H167">
            <v>0</v>
          </cell>
        </row>
        <row r="168">
          <cell r="B168" t="str">
            <v>112-001-2063-000</v>
          </cell>
          <cell r="C168" t="str">
            <v xml:space="preserve">GRUPO SIGNACOM COMUNICACIONES S.A. DE C.V.                           </v>
          </cell>
          <cell r="D168">
            <v>0</v>
          </cell>
          <cell r="E168">
            <v>0</v>
          </cell>
          <cell r="F168">
            <v>0</v>
          </cell>
          <cell r="G168">
            <v>0</v>
          </cell>
          <cell r="H168">
            <v>0</v>
          </cell>
        </row>
        <row r="169">
          <cell r="B169" t="str">
            <v>112-001-2064-000</v>
          </cell>
          <cell r="C169" t="str">
            <v xml:space="preserve">GASOLINERA SERVICIO COMALCALCO S.A. DE C.V.                          </v>
          </cell>
          <cell r="D169">
            <v>0</v>
          </cell>
          <cell r="E169">
            <v>74657.3</v>
          </cell>
          <cell r="F169">
            <v>18507.3</v>
          </cell>
          <cell r="G169">
            <v>56150</v>
          </cell>
          <cell r="H169">
            <v>56150</v>
          </cell>
        </row>
        <row r="170">
          <cell r="B170" t="str">
            <v>112-001-2065-000</v>
          </cell>
          <cell r="C170" t="str">
            <v xml:space="preserve">OMEGA INDUSTRIAL AUTOMOTRIZ S.A. DE C.V.                           </v>
          </cell>
          <cell r="D170">
            <v>575</v>
          </cell>
          <cell r="E170">
            <v>0</v>
          </cell>
          <cell r="F170">
            <v>0</v>
          </cell>
          <cell r="G170">
            <v>0</v>
          </cell>
          <cell r="H170">
            <v>575</v>
          </cell>
        </row>
        <row r="171">
          <cell r="B171" t="str">
            <v>113-001-0001-000</v>
          </cell>
          <cell r="C171" t="str">
            <v xml:space="preserve">JIMENEZ SEGOVIA VICTOR MANUEL                                        </v>
          </cell>
          <cell r="D171">
            <v>0</v>
          </cell>
          <cell r="E171">
            <v>0</v>
          </cell>
          <cell r="F171">
            <v>0</v>
          </cell>
          <cell r="G171">
            <v>0</v>
          </cell>
          <cell r="H171">
            <v>0</v>
          </cell>
        </row>
        <row r="172">
          <cell r="B172" t="str">
            <v>113-001-0002-000</v>
          </cell>
          <cell r="C172" t="str">
            <v xml:space="preserve">JUAN M JIMENEZ Y GALVAN                                              </v>
          </cell>
          <cell r="D172">
            <v>0</v>
          </cell>
          <cell r="E172">
            <v>0</v>
          </cell>
          <cell r="F172">
            <v>0</v>
          </cell>
          <cell r="G172">
            <v>0</v>
          </cell>
          <cell r="H172">
            <v>0</v>
          </cell>
        </row>
        <row r="173">
          <cell r="B173" t="str">
            <v>113-001-0003-000</v>
          </cell>
          <cell r="C173" t="str">
            <v xml:space="preserve">GABRIELA GUTIERREZ SOLIS                                             </v>
          </cell>
          <cell r="D173">
            <v>0</v>
          </cell>
          <cell r="E173">
            <v>0</v>
          </cell>
          <cell r="F173">
            <v>0</v>
          </cell>
          <cell r="G173">
            <v>0</v>
          </cell>
          <cell r="H173">
            <v>0</v>
          </cell>
        </row>
        <row r="174">
          <cell r="B174" t="str">
            <v>113-001-0004-000</v>
          </cell>
          <cell r="C174" t="str">
            <v xml:space="preserve">FRANCISCO TORRES                                                     </v>
          </cell>
          <cell r="D174">
            <v>0</v>
          </cell>
          <cell r="E174">
            <v>0</v>
          </cell>
          <cell r="F174">
            <v>0</v>
          </cell>
          <cell r="G174">
            <v>0</v>
          </cell>
          <cell r="H174">
            <v>0</v>
          </cell>
        </row>
        <row r="175">
          <cell r="B175" t="str">
            <v>113-001-0005-000</v>
          </cell>
          <cell r="C175" t="str">
            <v xml:space="preserve">ARACELY GISELLE MORA M                                               </v>
          </cell>
          <cell r="D175">
            <v>0</v>
          </cell>
          <cell r="E175">
            <v>0</v>
          </cell>
          <cell r="F175">
            <v>0</v>
          </cell>
          <cell r="G175">
            <v>0</v>
          </cell>
          <cell r="H175">
            <v>0</v>
          </cell>
        </row>
        <row r="176">
          <cell r="B176" t="str">
            <v>113-001-1001-000</v>
          </cell>
          <cell r="C176" t="str">
            <v xml:space="preserve">MARIO JAVIER LOPEZ                                                   </v>
          </cell>
          <cell r="D176">
            <v>0</v>
          </cell>
          <cell r="E176">
            <v>0</v>
          </cell>
          <cell r="F176">
            <v>0</v>
          </cell>
          <cell r="G176">
            <v>0</v>
          </cell>
          <cell r="H176">
            <v>0</v>
          </cell>
        </row>
        <row r="177">
          <cell r="B177" t="str">
            <v>113-001-1002-000</v>
          </cell>
          <cell r="C177" t="str">
            <v xml:space="preserve">PRAXEDIS LEON FABRE                                                  </v>
          </cell>
          <cell r="D177">
            <v>0</v>
          </cell>
          <cell r="E177">
            <v>0</v>
          </cell>
          <cell r="F177">
            <v>0</v>
          </cell>
          <cell r="G177">
            <v>0</v>
          </cell>
          <cell r="H177">
            <v>0</v>
          </cell>
        </row>
        <row r="178">
          <cell r="B178" t="str">
            <v>113-001-1003-000</v>
          </cell>
          <cell r="C178" t="str">
            <v xml:space="preserve">GABRIEL GONZALEZ MONTIEL                                             </v>
          </cell>
          <cell r="D178">
            <v>0</v>
          </cell>
          <cell r="E178">
            <v>0</v>
          </cell>
          <cell r="F178">
            <v>0</v>
          </cell>
          <cell r="G178">
            <v>0</v>
          </cell>
          <cell r="H178">
            <v>0</v>
          </cell>
        </row>
        <row r="179">
          <cell r="B179" t="str">
            <v>113-001-1004-000</v>
          </cell>
          <cell r="C179" t="str">
            <v xml:space="preserve">RICARDO DIAZ SANCHEZ                                                 </v>
          </cell>
          <cell r="D179">
            <v>0</v>
          </cell>
          <cell r="E179">
            <v>0</v>
          </cell>
          <cell r="F179">
            <v>0</v>
          </cell>
          <cell r="G179">
            <v>0</v>
          </cell>
          <cell r="H179">
            <v>0</v>
          </cell>
        </row>
        <row r="180">
          <cell r="B180" t="str">
            <v>113-001-1005-000</v>
          </cell>
          <cell r="C180" t="str">
            <v xml:space="preserve">SEBASTIAN HERNANDEZ VELAZQUEZ                                        </v>
          </cell>
          <cell r="D180">
            <v>0</v>
          </cell>
          <cell r="E180">
            <v>0</v>
          </cell>
          <cell r="F180">
            <v>0</v>
          </cell>
          <cell r="G180">
            <v>0</v>
          </cell>
          <cell r="H180">
            <v>0</v>
          </cell>
        </row>
        <row r="181">
          <cell r="B181" t="str">
            <v>113-001-1006-000</v>
          </cell>
          <cell r="C181" t="str">
            <v xml:space="preserve">MINERVA DEL ROSARIO CANDELERO RAMOS                                  </v>
          </cell>
          <cell r="D181">
            <v>0</v>
          </cell>
          <cell r="E181">
            <v>0</v>
          </cell>
          <cell r="F181">
            <v>0</v>
          </cell>
          <cell r="G181">
            <v>0</v>
          </cell>
          <cell r="H181">
            <v>0</v>
          </cell>
        </row>
        <row r="182">
          <cell r="B182" t="str">
            <v>113-001-2001-000</v>
          </cell>
          <cell r="C182" t="str">
            <v xml:space="preserve">FRANCISCO RODRIGUEZ PULIDO                                           </v>
          </cell>
          <cell r="D182">
            <v>0</v>
          </cell>
          <cell r="E182">
            <v>0</v>
          </cell>
          <cell r="F182">
            <v>0</v>
          </cell>
          <cell r="G182">
            <v>0</v>
          </cell>
          <cell r="H182">
            <v>0</v>
          </cell>
        </row>
        <row r="183">
          <cell r="B183" t="str">
            <v>113-001-2002-000</v>
          </cell>
          <cell r="C183" t="str">
            <v xml:space="preserve">ISIDRO DE LA CRUZ JIMENEZ                                            </v>
          </cell>
          <cell r="D183">
            <v>0</v>
          </cell>
          <cell r="E183">
            <v>0</v>
          </cell>
          <cell r="F183">
            <v>0</v>
          </cell>
          <cell r="G183">
            <v>0</v>
          </cell>
          <cell r="H183">
            <v>0</v>
          </cell>
        </row>
        <row r="184">
          <cell r="B184" t="str">
            <v>113-001-2003-000</v>
          </cell>
          <cell r="C184" t="str">
            <v xml:space="preserve">SIMON ALVAREZ ORTIZ                                                  </v>
          </cell>
          <cell r="D184">
            <v>0</v>
          </cell>
          <cell r="E184">
            <v>0</v>
          </cell>
          <cell r="F184">
            <v>0</v>
          </cell>
          <cell r="G184">
            <v>0</v>
          </cell>
          <cell r="H184">
            <v>0</v>
          </cell>
        </row>
        <row r="185">
          <cell r="B185" t="str">
            <v>113-001-2004-000</v>
          </cell>
          <cell r="C185" t="str">
            <v xml:space="preserve">EMPLEADOS ENX VARIOS                                             </v>
          </cell>
          <cell r="D185">
            <v>10400.31</v>
          </cell>
          <cell r="E185">
            <v>4469.54</v>
          </cell>
          <cell r="F185">
            <v>7669.8</v>
          </cell>
          <cell r="G185">
            <v>-3200.26</v>
          </cell>
          <cell r="H185">
            <v>7200.05</v>
          </cell>
        </row>
        <row r="186">
          <cell r="B186" t="str">
            <v>113-001-2005-000</v>
          </cell>
          <cell r="C186" t="str">
            <v xml:space="preserve">SERGIO ESCOBEDO VARGAS                                               </v>
          </cell>
          <cell r="D186">
            <v>0</v>
          </cell>
          <cell r="E186">
            <v>0</v>
          </cell>
          <cell r="F186">
            <v>0</v>
          </cell>
          <cell r="G186">
            <v>0</v>
          </cell>
          <cell r="H186">
            <v>0</v>
          </cell>
        </row>
        <row r="187">
          <cell r="B187" t="str">
            <v>113-001-2006-000</v>
          </cell>
          <cell r="C187" t="str">
            <v xml:space="preserve">I.S.P.T. POR RETENER                                                 </v>
          </cell>
          <cell r="D187">
            <v>0</v>
          </cell>
          <cell r="E187">
            <v>0</v>
          </cell>
          <cell r="F187">
            <v>0</v>
          </cell>
          <cell r="G187">
            <v>0</v>
          </cell>
          <cell r="H187">
            <v>0</v>
          </cell>
        </row>
        <row r="188">
          <cell r="B188" t="str">
            <v>113-001-2019-000</v>
          </cell>
          <cell r="C188" t="str">
            <v xml:space="preserve">MARIA DE LOURDES HOFFMAN                                             </v>
          </cell>
          <cell r="D188">
            <v>0</v>
          </cell>
          <cell r="E188">
            <v>0</v>
          </cell>
          <cell r="F188">
            <v>0</v>
          </cell>
          <cell r="G188">
            <v>0</v>
          </cell>
          <cell r="H188">
            <v>0</v>
          </cell>
        </row>
        <row r="189">
          <cell r="B189" t="str">
            <v>113-001-2020-000</v>
          </cell>
          <cell r="C189" t="str">
            <v xml:space="preserve">CESAR ALLENDE RODRIGUEZ                                              </v>
          </cell>
          <cell r="D189">
            <v>0</v>
          </cell>
          <cell r="E189">
            <v>0</v>
          </cell>
          <cell r="F189">
            <v>0</v>
          </cell>
          <cell r="G189">
            <v>0</v>
          </cell>
          <cell r="H189">
            <v>0</v>
          </cell>
        </row>
        <row r="190">
          <cell r="B190" t="str">
            <v>113-001-2031-000</v>
          </cell>
          <cell r="C190" t="str">
            <v xml:space="preserve">SONIA BARROETA LARA                                                  </v>
          </cell>
          <cell r="D190">
            <v>0</v>
          </cell>
          <cell r="E190">
            <v>0</v>
          </cell>
          <cell r="F190">
            <v>0</v>
          </cell>
          <cell r="G190">
            <v>0</v>
          </cell>
          <cell r="H190">
            <v>0</v>
          </cell>
        </row>
        <row r="191">
          <cell r="B191" t="str">
            <v>113-001-2035-000</v>
          </cell>
          <cell r="C191" t="str">
            <v xml:space="preserve">MERCEDES GRIS HERNANDEZ                                              </v>
          </cell>
          <cell r="D191">
            <v>0</v>
          </cell>
          <cell r="E191">
            <v>0</v>
          </cell>
          <cell r="F191">
            <v>0</v>
          </cell>
          <cell r="G191">
            <v>0</v>
          </cell>
          <cell r="H191">
            <v>0</v>
          </cell>
        </row>
        <row r="192">
          <cell r="B192" t="str">
            <v>113-001-2036-000</v>
          </cell>
          <cell r="C192" t="str">
            <v xml:space="preserve">SALVADOR MU¥OZ GOMEZ                                                 </v>
          </cell>
          <cell r="D192">
            <v>0</v>
          </cell>
          <cell r="E192">
            <v>0</v>
          </cell>
          <cell r="F192">
            <v>0</v>
          </cell>
          <cell r="G192">
            <v>0</v>
          </cell>
          <cell r="H192">
            <v>0</v>
          </cell>
        </row>
        <row r="193">
          <cell r="B193" t="str">
            <v>113-001-2037-000</v>
          </cell>
          <cell r="C193" t="str">
            <v xml:space="preserve">GUADALUPE RANGEL ORTEGA                                              </v>
          </cell>
          <cell r="D193">
            <v>0</v>
          </cell>
          <cell r="E193">
            <v>0</v>
          </cell>
          <cell r="F193">
            <v>0</v>
          </cell>
          <cell r="G193">
            <v>0</v>
          </cell>
          <cell r="H193">
            <v>0</v>
          </cell>
        </row>
        <row r="194">
          <cell r="B194" t="str">
            <v>113-001-2045-000</v>
          </cell>
          <cell r="C194" t="str">
            <v xml:space="preserve">GRACIELA NOGUERA VELAZQUEZ                                           </v>
          </cell>
          <cell r="D194">
            <v>0</v>
          </cell>
          <cell r="E194">
            <v>0</v>
          </cell>
          <cell r="F194">
            <v>0</v>
          </cell>
          <cell r="G194">
            <v>0</v>
          </cell>
          <cell r="H194">
            <v>0</v>
          </cell>
        </row>
        <row r="195">
          <cell r="B195" t="str">
            <v>113-001-2046-000</v>
          </cell>
          <cell r="C195" t="str">
            <v xml:space="preserve">GERARDO CARACHEO MONTES DE OC                                        </v>
          </cell>
          <cell r="D195">
            <v>0</v>
          </cell>
          <cell r="E195">
            <v>0</v>
          </cell>
          <cell r="F195">
            <v>0</v>
          </cell>
          <cell r="G195">
            <v>0</v>
          </cell>
          <cell r="H195">
            <v>0</v>
          </cell>
        </row>
        <row r="196">
          <cell r="B196" t="str">
            <v>113-001-2047-000</v>
          </cell>
          <cell r="C196" t="str">
            <v xml:space="preserve">IGNACIO DELGADO TORRES                                               </v>
          </cell>
          <cell r="D196">
            <v>0</v>
          </cell>
          <cell r="E196">
            <v>0</v>
          </cell>
          <cell r="F196">
            <v>0</v>
          </cell>
          <cell r="G196">
            <v>0</v>
          </cell>
          <cell r="H196">
            <v>0</v>
          </cell>
        </row>
        <row r="197">
          <cell r="B197" t="str">
            <v>113-001-5052-000</v>
          </cell>
          <cell r="C197" t="str">
            <v xml:space="preserve">MARIO OLIVARES ILLANA                                                </v>
          </cell>
          <cell r="D197">
            <v>0</v>
          </cell>
          <cell r="E197">
            <v>0</v>
          </cell>
          <cell r="F197">
            <v>0</v>
          </cell>
          <cell r="G197">
            <v>0</v>
          </cell>
          <cell r="H197">
            <v>0</v>
          </cell>
        </row>
        <row r="198">
          <cell r="B198" t="str">
            <v>113-001-5054-000</v>
          </cell>
          <cell r="C198" t="str">
            <v xml:space="preserve">OSCAR CALDERA                                                        </v>
          </cell>
          <cell r="D198">
            <v>0</v>
          </cell>
          <cell r="E198">
            <v>0</v>
          </cell>
          <cell r="F198">
            <v>0</v>
          </cell>
          <cell r="G198">
            <v>0</v>
          </cell>
          <cell r="H198">
            <v>0</v>
          </cell>
        </row>
        <row r="199">
          <cell r="B199" t="str">
            <v>113-001-5064-000</v>
          </cell>
          <cell r="C199" t="str">
            <v xml:space="preserve">SERGIO ALMARAZ MELCHOR                                               </v>
          </cell>
          <cell r="D199">
            <v>0</v>
          </cell>
          <cell r="E199">
            <v>0</v>
          </cell>
          <cell r="F199">
            <v>0</v>
          </cell>
          <cell r="G199">
            <v>0</v>
          </cell>
          <cell r="H199">
            <v>0</v>
          </cell>
        </row>
        <row r="200">
          <cell r="B200" t="str">
            <v>113-001-5065-000</v>
          </cell>
          <cell r="C200" t="str">
            <v xml:space="preserve">EVA ORTEGA M.                                                        </v>
          </cell>
          <cell r="D200">
            <v>0</v>
          </cell>
          <cell r="E200">
            <v>0</v>
          </cell>
          <cell r="F200">
            <v>0</v>
          </cell>
          <cell r="G200">
            <v>0</v>
          </cell>
          <cell r="H200">
            <v>0</v>
          </cell>
        </row>
        <row r="201">
          <cell r="B201" t="str">
            <v>113-001-5066-000</v>
          </cell>
          <cell r="C201" t="str">
            <v xml:space="preserve">RAUL GONZALEZ GARCIA                                                 </v>
          </cell>
          <cell r="D201">
            <v>0</v>
          </cell>
          <cell r="E201">
            <v>0</v>
          </cell>
          <cell r="F201">
            <v>0</v>
          </cell>
          <cell r="G201">
            <v>0</v>
          </cell>
          <cell r="H201">
            <v>0</v>
          </cell>
        </row>
        <row r="202">
          <cell r="B202" t="str">
            <v>115-001-0003-000</v>
          </cell>
          <cell r="C202" t="str">
            <v xml:space="preserve">I.S.R. RETENIDO POR BANCOS                                        </v>
          </cell>
          <cell r="D202">
            <v>9366.17</v>
          </cell>
          <cell r="E202">
            <v>530.87</v>
          </cell>
          <cell r="F202">
            <v>0</v>
          </cell>
          <cell r="G202">
            <v>530.87</v>
          </cell>
          <cell r="H202">
            <v>9897.0400000000009</v>
          </cell>
        </row>
        <row r="203">
          <cell r="B203" t="str">
            <v>115-001-0004-000</v>
          </cell>
          <cell r="C203" t="str">
            <v xml:space="preserve">ISPT POR RETENER                                                     </v>
          </cell>
          <cell r="D203">
            <v>0</v>
          </cell>
          <cell r="E203">
            <v>0</v>
          </cell>
          <cell r="F203">
            <v>0</v>
          </cell>
          <cell r="G203">
            <v>0</v>
          </cell>
          <cell r="H203">
            <v>0</v>
          </cell>
        </row>
        <row r="204">
          <cell r="B204" t="str">
            <v>115-001-0005-000</v>
          </cell>
          <cell r="C204" t="str">
            <v xml:space="preserve">ANTICIPOS I.S.R.                                                     </v>
          </cell>
          <cell r="D204">
            <v>0</v>
          </cell>
          <cell r="E204">
            <v>0</v>
          </cell>
          <cell r="F204">
            <v>0</v>
          </cell>
          <cell r="G204">
            <v>0</v>
          </cell>
          <cell r="H204">
            <v>0</v>
          </cell>
        </row>
        <row r="205">
          <cell r="B205" t="str">
            <v>115-001-0010-000</v>
          </cell>
          <cell r="C205" t="str">
            <v xml:space="preserve">CREDITO AL SALARIO                                               </v>
          </cell>
          <cell r="D205">
            <v>10164.549999999999</v>
          </cell>
          <cell r="E205">
            <v>12091.72</v>
          </cell>
          <cell r="F205">
            <v>10163</v>
          </cell>
          <cell r="G205">
            <v>1928.7199999999993</v>
          </cell>
          <cell r="H205">
            <v>12093.27</v>
          </cell>
        </row>
        <row r="206">
          <cell r="B206" t="str">
            <v>115-002-0000-000</v>
          </cell>
          <cell r="C206" t="str">
            <v xml:space="preserve">ANTICIPO DE IMPAC                                                    </v>
          </cell>
          <cell r="D206">
            <v>0</v>
          </cell>
          <cell r="E206">
            <v>0</v>
          </cell>
          <cell r="F206">
            <v>0</v>
          </cell>
          <cell r="G206">
            <v>0</v>
          </cell>
          <cell r="H206">
            <v>0</v>
          </cell>
        </row>
        <row r="207">
          <cell r="B207" t="str">
            <v>116-001-0001-000</v>
          </cell>
          <cell r="C207" t="str">
            <v xml:space="preserve">IVA ACREDITABLE S/COMPRA                                             </v>
          </cell>
          <cell r="D207">
            <v>0</v>
          </cell>
          <cell r="E207">
            <v>0</v>
          </cell>
          <cell r="F207">
            <v>0</v>
          </cell>
          <cell r="G207">
            <v>0</v>
          </cell>
          <cell r="H207">
            <v>0</v>
          </cell>
        </row>
        <row r="208">
          <cell r="B208" t="str">
            <v>116-001-0002-000</v>
          </cell>
          <cell r="C208" t="str">
            <v xml:space="preserve">SERVICIOS Y GASTOS                                              </v>
          </cell>
          <cell r="D208">
            <v>682816.71</v>
          </cell>
          <cell r="E208">
            <v>848052.58</v>
          </cell>
          <cell r="F208">
            <v>154026.85999999999</v>
          </cell>
          <cell r="G208">
            <v>694025.72</v>
          </cell>
          <cell r="H208">
            <v>1376842.43</v>
          </cell>
        </row>
        <row r="209">
          <cell r="B209" t="str">
            <v>116-001-0003-000</v>
          </cell>
          <cell r="C209" t="str">
            <v xml:space="preserve">COMPRAS DE ACTIVO FIJO                                               </v>
          </cell>
          <cell r="D209">
            <v>0</v>
          </cell>
          <cell r="E209">
            <v>0</v>
          </cell>
          <cell r="F209">
            <v>0</v>
          </cell>
          <cell r="G209">
            <v>0</v>
          </cell>
          <cell r="H209">
            <v>0</v>
          </cell>
        </row>
        <row r="210">
          <cell r="B210" t="str">
            <v>116-001-0004-000</v>
          </cell>
          <cell r="C210" t="str">
            <v xml:space="preserve">IVA ACREDITABLE S/IMPORTACION                                        </v>
          </cell>
          <cell r="D210">
            <v>0</v>
          </cell>
          <cell r="E210">
            <v>0</v>
          </cell>
          <cell r="F210">
            <v>0</v>
          </cell>
          <cell r="G210">
            <v>0</v>
          </cell>
          <cell r="H210">
            <v>0</v>
          </cell>
        </row>
        <row r="211">
          <cell r="B211" t="str">
            <v>117-000-0000-000</v>
          </cell>
          <cell r="C211" t="str">
            <v xml:space="preserve">IVA A FAVOR EJERCICIO ANTERIO                                        </v>
          </cell>
          <cell r="D211">
            <v>0</v>
          </cell>
          <cell r="E211">
            <v>0</v>
          </cell>
          <cell r="F211">
            <v>0</v>
          </cell>
          <cell r="G211">
            <v>0</v>
          </cell>
          <cell r="H211">
            <v>0</v>
          </cell>
        </row>
        <row r="212">
          <cell r="B212" t="str">
            <v>118-001-0001-000</v>
          </cell>
          <cell r="C212" t="str">
            <v xml:space="preserve">NO EXIGIBLE                                                    </v>
          </cell>
          <cell r="D212">
            <v>9458492.5199999996</v>
          </cell>
          <cell r="E212">
            <v>587695.05000000005</v>
          </cell>
          <cell r="F212">
            <v>775409.95</v>
          </cell>
          <cell r="G212">
            <v>-187714.89999999991</v>
          </cell>
          <cell r="H212">
            <v>9270777.620000001</v>
          </cell>
        </row>
        <row r="213">
          <cell r="B213" t="str">
            <v>119-000-0000-000</v>
          </cell>
          <cell r="C213" t="str">
            <v xml:space="preserve">COMPRAS                                                              </v>
          </cell>
          <cell r="D213">
            <v>0</v>
          </cell>
          <cell r="E213">
            <v>0</v>
          </cell>
          <cell r="F213">
            <v>0</v>
          </cell>
          <cell r="G213">
            <v>0</v>
          </cell>
          <cell r="H213">
            <v>0</v>
          </cell>
        </row>
        <row r="214">
          <cell r="B214" t="str">
            <v>120-001-0001-000</v>
          </cell>
          <cell r="C214" t="str">
            <v xml:space="preserve">COIMSUR S.A. DE C.V.                                                 </v>
          </cell>
          <cell r="D214">
            <v>0</v>
          </cell>
          <cell r="E214">
            <v>0</v>
          </cell>
          <cell r="F214">
            <v>0</v>
          </cell>
          <cell r="G214">
            <v>0</v>
          </cell>
          <cell r="H214">
            <v>0</v>
          </cell>
        </row>
        <row r="215">
          <cell r="B215" t="str">
            <v>120-001-0002-000</v>
          </cell>
          <cell r="C215" t="str">
            <v xml:space="preserve">MANUFACTURERA CENTURY                                                </v>
          </cell>
          <cell r="D215">
            <v>0</v>
          </cell>
          <cell r="E215">
            <v>0</v>
          </cell>
          <cell r="F215">
            <v>0</v>
          </cell>
          <cell r="G215">
            <v>0</v>
          </cell>
          <cell r="H215">
            <v>0</v>
          </cell>
        </row>
        <row r="216">
          <cell r="B216" t="str">
            <v>120-001-0003-000</v>
          </cell>
          <cell r="C216" t="str">
            <v xml:space="preserve">CATERPILLAR                                                          </v>
          </cell>
          <cell r="D216">
            <v>0</v>
          </cell>
          <cell r="E216">
            <v>0</v>
          </cell>
          <cell r="F216">
            <v>0</v>
          </cell>
          <cell r="G216">
            <v>0</v>
          </cell>
          <cell r="H216">
            <v>0</v>
          </cell>
        </row>
        <row r="217">
          <cell r="B217" t="str">
            <v>120-001-0004-001</v>
          </cell>
          <cell r="C217" t="str">
            <v xml:space="preserve">CATERPILLAR C-2 DLLS                                                 </v>
          </cell>
          <cell r="D217">
            <v>0</v>
          </cell>
          <cell r="E217">
            <v>0</v>
          </cell>
          <cell r="F217">
            <v>0</v>
          </cell>
          <cell r="G217">
            <v>0</v>
          </cell>
          <cell r="H217">
            <v>0</v>
          </cell>
        </row>
        <row r="218">
          <cell r="B218" t="str">
            <v>120-001-0004-002</v>
          </cell>
          <cell r="C218" t="str">
            <v xml:space="preserve">COMPLEM DLLS CATERPILLAR C-2                                         </v>
          </cell>
          <cell r="D218">
            <v>0</v>
          </cell>
          <cell r="E218">
            <v>0</v>
          </cell>
          <cell r="F218">
            <v>0</v>
          </cell>
          <cell r="G218">
            <v>0</v>
          </cell>
          <cell r="H218">
            <v>0</v>
          </cell>
        </row>
        <row r="219">
          <cell r="B219" t="str">
            <v>120-001-0005-001</v>
          </cell>
          <cell r="C219" t="str">
            <v xml:space="preserve">CATERPILLAR C-1 DLLS                                                 </v>
          </cell>
          <cell r="D219">
            <v>0</v>
          </cell>
          <cell r="E219">
            <v>0</v>
          </cell>
          <cell r="F219">
            <v>0</v>
          </cell>
          <cell r="G219">
            <v>0</v>
          </cell>
          <cell r="H219">
            <v>0</v>
          </cell>
        </row>
        <row r="220">
          <cell r="B220" t="str">
            <v>120-001-0005-002</v>
          </cell>
          <cell r="C220" t="str">
            <v xml:space="preserve">COMPLEM DLLS CATERPILLAR C-1                                         </v>
          </cell>
          <cell r="D220">
            <v>0</v>
          </cell>
          <cell r="E220">
            <v>0</v>
          </cell>
          <cell r="F220">
            <v>0</v>
          </cell>
          <cell r="G220">
            <v>0</v>
          </cell>
          <cell r="H220">
            <v>0</v>
          </cell>
        </row>
        <row r="221">
          <cell r="B221" t="str">
            <v>121-000-0000-000</v>
          </cell>
          <cell r="C221" t="str">
            <v xml:space="preserve">INVENTARIO PRODUCTO TERMINADO                                        </v>
          </cell>
          <cell r="D221">
            <v>0</v>
          </cell>
          <cell r="E221">
            <v>0</v>
          </cell>
          <cell r="F221">
            <v>0</v>
          </cell>
          <cell r="G221">
            <v>0</v>
          </cell>
          <cell r="H221">
            <v>0</v>
          </cell>
        </row>
        <row r="222">
          <cell r="B222" t="str">
            <v>122-000-0000-000</v>
          </cell>
          <cell r="C222" t="str">
            <v xml:space="preserve">INVENTARIO MATERIA PRIMA                                             </v>
          </cell>
          <cell r="D222">
            <v>0</v>
          </cell>
          <cell r="E222">
            <v>0</v>
          </cell>
          <cell r="F222">
            <v>0</v>
          </cell>
          <cell r="G222">
            <v>0</v>
          </cell>
          <cell r="H222">
            <v>0</v>
          </cell>
        </row>
        <row r="223">
          <cell r="B223" t="str">
            <v>123-000-0000-000</v>
          </cell>
          <cell r="C223" t="str">
            <v xml:space="preserve">INVENTARIO PRODUC.PROCESO                                            </v>
          </cell>
          <cell r="D223">
            <v>0</v>
          </cell>
          <cell r="E223">
            <v>0</v>
          </cell>
          <cell r="F223">
            <v>0</v>
          </cell>
          <cell r="G223">
            <v>0</v>
          </cell>
          <cell r="H223">
            <v>0</v>
          </cell>
        </row>
        <row r="224">
          <cell r="B224" t="str">
            <v>124-000-0000-000</v>
          </cell>
          <cell r="C224" t="str">
            <v xml:space="preserve">INVENTARIO REFACC.MATERIALES                                         </v>
          </cell>
          <cell r="D224">
            <v>0</v>
          </cell>
          <cell r="E224">
            <v>0</v>
          </cell>
          <cell r="F224">
            <v>0</v>
          </cell>
          <cell r="G224">
            <v>0</v>
          </cell>
          <cell r="H224">
            <v>0</v>
          </cell>
        </row>
        <row r="225">
          <cell r="B225" t="str">
            <v>125-000-0000-000</v>
          </cell>
          <cell r="C225" t="str">
            <v xml:space="preserve">OTROS INVENTARIOS                                                    </v>
          </cell>
          <cell r="D225">
            <v>0</v>
          </cell>
          <cell r="E225">
            <v>0</v>
          </cell>
          <cell r="F225">
            <v>0</v>
          </cell>
          <cell r="G225">
            <v>0</v>
          </cell>
          <cell r="H225">
            <v>0</v>
          </cell>
        </row>
        <row r="226">
          <cell r="B226" t="str">
            <v>126-000-0000-000</v>
          </cell>
          <cell r="C226" t="str">
            <v xml:space="preserve">INVENTARIOS OBSOLETOS                                                </v>
          </cell>
          <cell r="D226">
            <v>0</v>
          </cell>
          <cell r="E226">
            <v>0</v>
          </cell>
          <cell r="F226">
            <v>0</v>
          </cell>
          <cell r="G226">
            <v>0</v>
          </cell>
          <cell r="H226">
            <v>0</v>
          </cell>
        </row>
        <row r="227">
          <cell r="B227" t="str">
            <v>127-000-0000-000</v>
          </cell>
          <cell r="C227" t="str">
            <v xml:space="preserve">REVALUACION INVENT.PROD.TERM.                                        </v>
          </cell>
          <cell r="D227">
            <v>0</v>
          </cell>
          <cell r="E227">
            <v>0</v>
          </cell>
          <cell r="F227">
            <v>0</v>
          </cell>
          <cell r="G227">
            <v>0</v>
          </cell>
          <cell r="H227">
            <v>0</v>
          </cell>
        </row>
        <row r="228">
          <cell r="B228" t="str">
            <v>128-000-0000-000</v>
          </cell>
          <cell r="C228" t="str">
            <v xml:space="preserve">REVALUACION OTROS INVENTARIOS                                        </v>
          </cell>
          <cell r="D228">
            <v>0</v>
          </cell>
          <cell r="E228">
            <v>0</v>
          </cell>
          <cell r="F228">
            <v>0</v>
          </cell>
          <cell r="G228">
            <v>0</v>
          </cell>
          <cell r="H228">
            <v>0</v>
          </cell>
        </row>
        <row r="229">
          <cell r="B229" t="str">
            <v>129-000-0000-000</v>
          </cell>
          <cell r="C229" t="str">
            <v xml:space="preserve">MERCANCIAS EN TRANSITO                                               </v>
          </cell>
          <cell r="D229">
            <v>0</v>
          </cell>
          <cell r="E229">
            <v>0</v>
          </cell>
          <cell r="F229">
            <v>0</v>
          </cell>
          <cell r="G229">
            <v>0</v>
          </cell>
          <cell r="H229">
            <v>0</v>
          </cell>
        </row>
        <row r="230">
          <cell r="B230" t="str">
            <v>131-000-0000-000</v>
          </cell>
          <cell r="C230" t="str">
            <v xml:space="preserve">INVERSIONES EN FILIALES                                              </v>
          </cell>
          <cell r="D230">
            <v>0</v>
          </cell>
          <cell r="E230">
            <v>0</v>
          </cell>
          <cell r="F230">
            <v>0</v>
          </cell>
          <cell r="G230">
            <v>0</v>
          </cell>
          <cell r="H230">
            <v>0</v>
          </cell>
        </row>
        <row r="231">
          <cell r="B231" t="str">
            <v>132-000-0000-000</v>
          </cell>
          <cell r="C231" t="str">
            <v xml:space="preserve">OTRAS CTAS.POR COBRAR L.P.FIL                                        </v>
          </cell>
          <cell r="D231">
            <v>0</v>
          </cell>
          <cell r="E231">
            <v>0</v>
          </cell>
          <cell r="F231">
            <v>0</v>
          </cell>
          <cell r="G231">
            <v>0</v>
          </cell>
          <cell r="H231">
            <v>0</v>
          </cell>
        </row>
        <row r="232">
          <cell r="B232" t="str">
            <v>133-001-0001-000</v>
          </cell>
          <cell r="C232" t="str">
            <v xml:space="preserve">CLUB DE GOLF CHILUCA                                                 </v>
          </cell>
          <cell r="D232">
            <v>0</v>
          </cell>
          <cell r="E232">
            <v>0</v>
          </cell>
          <cell r="F232">
            <v>0</v>
          </cell>
          <cell r="G232">
            <v>0</v>
          </cell>
          <cell r="H232">
            <v>0</v>
          </cell>
        </row>
        <row r="233">
          <cell r="B233" t="str">
            <v>141-001-0001-000</v>
          </cell>
          <cell r="C233" t="str">
            <v xml:space="preserve">COSTO ORIGINAL                                                  </v>
          </cell>
          <cell r="D233">
            <v>233653.46</v>
          </cell>
          <cell r="E233">
            <v>15388.21</v>
          </cell>
          <cell r="F233">
            <v>0</v>
          </cell>
          <cell r="G233">
            <v>15388.21</v>
          </cell>
          <cell r="H233">
            <v>249041.67</v>
          </cell>
        </row>
        <row r="234">
          <cell r="B234" t="str">
            <v>141-001-0002-000</v>
          </cell>
          <cell r="C234" t="str">
            <v xml:space="preserve">DEPRECIACION ACUMULADA COSTO                                    </v>
          </cell>
          <cell r="D234">
            <v>-28341.47</v>
          </cell>
          <cell r="E234">
            <v>0</v>
          </cell>
          <cell r="F234">
            <v>1578.74</v>
          </cell>
          <cell r="G234">
            <v>-1578.74</v>
          </cell>
          <cell r="H234">
            <v>-29920.21</v>
          </cell>
        </row>
        <row r="235">
          <cell r="B235" t="str">
            <v>142-001-0001-000</v>
          </cell>
          <cell r="C235" t="str">
            <v xml:space="preserve">COSTO ORIGINAL                                                  </v>
          </cell>
          <cell r="D235">
            <v>182608.68</v>
          </cell>
          <cell r="E235">
            <v>0</v>
          </cell>
          <cell r="F235">
            <v>0</v>
          </cell>
          <cell r="G235">
            <v>0</v>
          </cell>
          <cell r="H235">
            <v>182608.68</v>
          </cell>
        </row>
        <row r="236">
          <cell r="B236" t="str">
            <v>142-001-0002-000</v>
          </cell>
          <cell r="C236" t="str">
            <v xml:space="preserve">DEPRECIACION ACUMULADA                                          </v>
          </cell>
          <cell r="D236">
            <v>-17500.009999999998</v>
          </cell>
          <cell r="E236">
            <v>0</v>
          </cell>
          <cell r="F236">
            <v>760.87</v>
          </cell>
          <cell r="G236">
            <v>-760.87</v>
          </cell>
          <cell r="H236">
            <v>-18260.88</v>
          </cell>
        </row>
        <row r="237">
          <cell r="B237" t="str">
            <v>143-001-0001-000</v>
          </cell>
          <cell r="C237" t="str">
            <v xml:space="preserve">COSTO ORIGINAL                                                </v>
          </cell>
          <cell r="D237">
            <v>24670561.710000001</v>
          </cell>
          <cell r="E237">
            <v>0</v>
          </cell>
          <cell r="F237">
            <v>0</v>
          </cell>
          <cell r="G237">
            <v>0</v>
          </cell>
          <cell r="H237">
            <v>24670561.710000001</v>
          </cell>
        </row>
        <row r="238">
          <cell r="B238" t="str">
            <v>143-001-0002-000</v>
          </cell>
          <cell r="C238" t="str">
            <v xml:space="preserve">DEPRECIACION ACUMULADA                                         </v>
          </cell>
          <cell r="D238">
            <v>-266687.38</v>
          </cell>
          <cell r="E238">
            <v>0</v>
          </cell>
          <cell r="F238">
            <v>145979.66</v>
          </cell>
          <cell r="G238">
            <v>-145979.66</v>
          </cell>
          <cell r="H238">
            <v>-412667.04</v>
          </cell>
        </row>
        <row r="239">
          <cell r="B239" t="str">
            <v>143-001-0003-000</v>
          </cell>
          <cell r="C239" t="str">
            <v xml:space="preserve">COMPRESORES CSD                                               </v>
          </cell>
          <cell r="D239">
            <v>55997040.340000004</v>
          </cell>
          <cell r="E239">
            <v>0</v>
          </cell>
          <cell r="F239">
            <v>0</v>
          </cell>
          <cell r="G239">
            <v>0</v>
          </cell>
          <cell r="H239">
            <v>55997040.340000004</v>
          </cell>
        </row>
        <row r="240">
          <cell r="B240" t="str">
            <v>143-001-0004-000</v>
          </cell>
          <cell r="C240" t="str">
            <v xml:space="preserve">DEP ACUM COMPRESORES CSD                                      </v>
          </cell>
          <cell r="D240">
            <v>-7289555.46</v>
          </cell>
          <cell r="E240">
            <v>0</v>
          </cell>
          <cell r="F240">
            <v>331343.43</v>
          </cell>
          <cell r="G240">
            <v>-331343.43</v>
          </cell>
          <cell r="H240">
            <v>-7620898.8899999997</v>
          </cell>
        </row>
        <row r="241">
          <cell r="B241" t="str">
            <v>144-001-0001-000</v>
          </cell>
          <cell r="C241" t="str">
            <v xml:space="preserve">COSTO                                                            </v>
          </cell>
          <cell r="D241">
            <v>38750</v>
          </cell>
          <cell r="E241">
            <v>0</v>
          </cell>
          <cell r="F241">
            <v>0</v>
          </cell>
          <cell r="G241">
            <v>0</v>
          </cell>
          <cell r="H241">
            <v>38750</v>
          </cell>
        </row>
        <row r="242">
          <cell r="B242" t="str">
            <v>144-001-0002-000</v>
          </cell>
          <cell r="C242" t="str">
            <v xml:space="preserve">DEPRECIACION ACUMULADA COSTO                                     </v>
          </cell>
          <cell r="D242">
            <v>-5065.08</v>
          </cell>
          <cell r="E242">
            <v>0</v>
          </cell>
          <cell r="F242">
            <v>229.29</v>
          </cell>
          <cell r="G242">
            <v>-229.29</v>
          </cell>
          <cell r="H242">
            <v>-5294.37</v>
          </cell>
        </row>
        <row r="243">
          <cell r="B243" t="str">
            <v>145-001-0001-000</v>
          </cell>
          <cell r="C243" t="str">
            <v xml:space="preserve">COSTO ORIGINAL                                                  </v>
          </cell>
          <cell r="D243">
            <v>197633.19</v>
          </cell>
          <cell r="E243">
            <v>95075.7</v>
          </cell>
          <cell r="F243">
            <v>0</v>
          </cell>
          <cell r="G243">
            <v>95075.7</v>
          </cell>
          <cell r="H243">
            <v>292708.89</v>
          </cell>
        </row>
        <row r="244">
          <cell r="B244" t="str">
            <v>145-001-0002-000</v>
          </cell>
          <cell r="C244" t="str">
            <v xml:space="preserve">DEPRECIACION ACUMULADA                                           </v>
          </cell>
          <cell r="D244">
            <v>-7993.54</v>
          </cell>
          <cell r="E244">
            <v>0</v>
          </cell>
          <cell r="F244">
            <v>1215.74</v>
          </cell>
          <cell r="G244">
            <v>-1215.74</v>
          </cell>
          <cell r="H244">
            <v>-9209.2800000000007</v>
          </cell>
        </row>
        <row r="245">
          <cell r="B245" t="str">
            <v>146-001-0001-000</v>
          </cell>
          <cell r="C245" t="str">
            <v xml:space="preserve">COSTO ORIGINAL                                                  </v>
          </cell>
          <cell r="D245">
            <v>388071.29</v>
          </cell>
          <cell r="E245">
            <v>0</v>
          </cell>
          <cell r="F245">
            <v>0</v>
          </cell>
          <cell r="G245">
            <v>0</v>
          </cell>
          <cell r="H245">
            <v>388071.29</v>
          </cell>
        </row>
        <row r="246">
          <cell r="B246" t="str">
            <v>146-001-0002-000</v>
          </cell>
          <cell r="C246" t="str">
            <v xml:space="preserve">DEPRECIACION ACUMULADA                                          </v>
          </cell>
          <cell r="D246">
            <v>-29679.3</v>
          </cell>
          <cell r="E246">
            <v>0</v>
          </cell>
          <cell r="F246">
            <v>2302.34</v>
          </cell>
          <cell r="G246">
            <v>-2302.34</v>
          </cell>
          <cell r="H246">
            <v>-31981.64</v>
          </cell>
        </row>
        <row r="247">
          <cell r="B247" t="str">
            <v>147-001-0001-000</v>
          </cell>
          <cell r="C247" t="str">
            <v xml:space="preserve">COSTO ORIGINAL                                                  </v>
          </cell>
          <cell r="D247">
            <v>139338.45000000001</v>
          </cell>
          <cell r="E247">
            <v>0</v>
          </cell>
          <cell r="F247">
            <v>0</v>
          </cell>
          <cell r="G247">
            <v>0</v>
          </cell>
          <cell r="H247">
            <v>139338.45000000001</v>
          </cell>
        </row>
        <row r="248">
          <cell r="B248" t="str">
            <v>147-001-0002-000</v>
          </cell>
          <cell r="C248" t="str">
            <v xml:space="preserve">DEPRECIACION ACUMULADA COSTO                                    </v>
          </cell>
          <cell r="D248">
            <v>-24132.91</v>
          </cell>
          <cell r="E248">
            <v>0</v>
          </cell>
          <cell r="F248">
            <v>1076.8800000000001</v>
          </cell>
          <cell r="G248">
            <v>-1076.8800000000001</v>
          </cell>
          <cell r="H248">
            <v>-25209.79</v>
          </cell>
        </row>
        <row r="249">
          <cell r="B249" t="str">
            <v>147-001-0003-000</v>
          </cell>
          <cell r="C249" t="str">
            <v xml:space="preserve">REVALUACION                                                          </v>
          </cell>
          <cell r="D249">
            <v>0</v>
          </cell>
          <cell r="E249">
            <v>0</v>
          </cell>
          <cell r="F249">
            <v>0</v>
          </cell>
          <cell r="G249">
            <v>0</v>
          </cell>
          <cell r="H249">
            <v>0</v>
          </cell>
        </row>
        <row r="250">
          <cell r="B250" t="str">
            <v>147-001-0004-000</v>
          </cell>
          <cell r="C250" t="str">
            <v xml:space="preserve">DEPRECIACION ACUMUM.REVALUADA                                        </v>
          </cell>
          <cell r="D250">
            <v>0</v>
          </cell>
          <cell r="E250">
            <v>0</v>
          </cell>
          <cell r="F250">
            <v>0</v>
          </cell>
          <cell r="G250">
            <v>0</v>
          </cell>
          <cell r="H250">
            <v>0</v>
          </cell>
        </row>
        <row r="251">
          <cell r="B251" t="str">
            <v>148-001-0001-000</v>
          </cell>
          <cell r="C251" t="str">
            <v xml:space="preserve">COSTO ORIGINAL                                                  </v>
          </cell>
          <cell r="D251">
            <v>168146.38</v>
          </cell>
          <cell r="E251">
            <v>0</v>
          </cell>
          <cell r="F251">
            <v>0</v>
          </cell>
          <cell r="G251">
            <v>0</v>
          </cell>
          <cell r="H251">
            <v>168146.38</v>
          </cell>
        </row>
        <row r="252">
          <cell r="B252" t="str">
            <v>148-001-0002-000</v>
          </cell>
          <cell r="C252" t="str">
            <v xml:space="preserve">DEPRECIACION ACUMULADA COSTO                                    </v>
          </cell>
          <cell r="D252">
            <v>-84820.19</v>
          </cell>
          <cell r="E252">
            <v>0</v>
          </cell>
          <cell r="F252">
            <v>4203.66</v>
          </cell>
          <cell r="G252">
            <v>-4203.66</v>
          </cell>
          <cell r="H252">
            <v>-89023.85</v>
          </cell>
        </row>
        <row r="253">
          <cell r="B253" t="str">
            <v>148-001-0003-000</v>
          </cell>
          <cell r="C253" t="str">
            <v xml:space="preserve">REVALUACION                                                          </v>
          </cell>
          <cell r="D253">
            <v>0</v>
          </cell>
          <cell r="E253">
            <v>0</v>
          </cell>
          <cell r="F253">
            <v>0</v>
          </cell>
          <cell r="G253">
            <v>0</v>
          </cell>
          <cell r="H253">
            <v>0</v>
          </cell>
        </row>
        <row r="254">
          <cell r="B254" t="str">
            <v>148-001-0004-000</v>
          </cell>
          <cell r="C254" t="str">
            <v xml:space="preserve">DEPRECIACION ACUM. REVALUACIO                                        </v>
          </cell>
          <cell r="D254">
            <v>0</v>
          </cell>
          <cell r="E254">
            <v>0</v>
          </cell>
          <cell r="F254">
            <v>0</v>
          </cell>
          <cell r="G254">
            <v>0</v>
          </cell>
          <cell r="H254">
            <v>0</v>
          </cell>
        </row>
        <row r="255">
          <cell r="B255" t="str">
            <v>149-001-0001-000</v>
          </cell>
          <cell r="C255" t="str">
            <v xml:space="preserve">COSTO ORIGINAL                                                  </v>
          </cell>
          <cell r="D255">
            <v>190988.34</v>
          </cell>
          <cell r="E255">
            <v>0</v>
          </cell>
          <cell r="F255">
            <v>0</v>
          </cell>
          <cell r="G255">
            <v>0</v>
          </cell>
          <cell r="H255">
            <v>190988.34</v>
          </cell>
        </row>
        <row r="256">
          <cell r="B256" t="str">
            <v>149-001-0002-000</v>
          </cell>
          <cell r="C256" t="str">
            <v xml:space="preserve">DEPRECIACION ACUMULADA COSTO                                    </v>
          </cell>
          <cell r="D256">
            <v>-25997.32</v>
          </cell>
          <cell r="E256">
            <v>0</v>
          </cell>
          <cell r="F256">
            <v>1130.1099999999999</v>
          </cell>
          <cell r="G256">
            <v>-1130.1099999999999</v>
          </cell>
          <cell r="H256">
            <v>-27127.43</v>
          </cell>
        </row>
        <row r="257">
          <cell r="B257" t="str">
            <v>150-001-0001-002</v>
          </cell>
          <cell r="C257" t="str">
            <v xml:space="preserve">DEPRECIACION ACUMULADA                                               </v>
          </cell>
          <cell r="D257">
            <v>0</v>
          </cell>
          <cell r="E257">
            <v>0</v>
          </cell>
          <cell r="F257">
            <v>0</v>
          </cell>
          <cell r="G257">
            <v>0</v>
          </cell>
          <cell r="H257">
            <v>0</v>
          </cell>
        </row>
        <row r="258">
          <cell r="B258" t="str">
            <v>151-001-0001-000</v>
          </cell>
          <cell r="C258" t="str">
            <v xml:space="preserve">COSTO                                                            </v>
          </cell>
          <cell r="D258">
            <v>41030.71</v>
          </cell>
          <cell r="E258">
            <v>0</v>
          </cell>
          <cell r="F258">
            <v>0</v>
          </cell>
          <cell r="G258">
            <v>0</v>
          </cell>
          <cell r="H258">
            <v>41030.71</v>
          </cell>
        </row>
        <row r="259">
          <cell r="B259" t="str">
            <v>151-001-0002-000</v>
          </cell>
          <cell r="C259" t="str">
            <v xml:space="preserve">DEPRECIACION ACUMULADA                                           </v>
          </cell>
          <cell r="D259">
            <v>-4677.08</v>
          </cell>
          <cell r="E259">
            <v>0</v>
          </cell>
          <cell r="F259">
            <v>242.59</v>
          </cell>
          <cell r="G259">
            <v>-242.59</v>
          </cell>
          <cell r="H259">
            <v>-4919.67</v>
          </cell>
        </row>
        <row r="260">
          <cell r="B260" t="str">
            <v>155-001-0001-000</v>
          </cell>
          <cell r="C260" t="str">
            <v xml:space="preserve">COSTO ORIGINAL                                                       </v>
          </cell>
          <cell r="D260">
            <v>0</v>
          </cell>
          <cell r="E260">
            <v>0</v>
          </cell>
          <cell r="F260">
            <v>0</v>
          </cell>
          <cell r="G260">
            <v>0</v>
          </cell>
          <cell r="H260">
            <v>0</v>
          </cell>
        </row>
        <row r="261">
          <cell r="B261" t="str">
            <v>155-001-0002-000</v>
          </cell>
          <cell r="C261" t="str">
            <v xml:space="preserve">DEPREC. ACUM. DE EPO PERIFER.                                        </v>
          </cell>
          <cell r="D261">
            <v>0</v>
          </cell>
          <cell r="E261">
            <v>0</v>
          </cell>
          <cell r="F261">
            <v>0</v>
          </cell>
          <cell r="G261">
            <v>0</v>
          </cell>
          <cell r="H261">
            <v>0</v>
          </cell>
        </row>
        <row r="262">
          <cell r="B262" t="str">
            <v>161-000-0000-000</v>
          </cell>
          <cell r="C262" t="str">
            <v xml:space="preserve">GASTOS PREOPERATORIOS                                            </v>
          </cell>
          <cell r="D262">
            <v>29991.56</v>
          </cell>
          <cell r="E262">
            <v>0</v>
          </cell>
          <cell r="F262">
            <v>0</v>
          </cell>
          <cell r="G262">
            <v>0</v>
          </cell>
          <cell r="H262">
            <v>29991.56</v>
          </cell>
        </row>
        <row r="263">
          <cell r="B263" t="str">
            <v>162-000-0000-000</v>
          </cell>
          <cell r="C263" t="str">
            <v xml:space="preserve">GASTOS DE ORGANIZACION                                               </v>
          </cell>
          <cell r="D263">
            <v>0</v>
          </cell>
          <cell r="E263">
            <v>0</v>
          </cell>
          <cell r="F263">
            <v>0</v>
          </cell>
          <cell r="G263">
            <v>0</v>
          </cell>
          <cell r="H263">
            <v>0</v>
          </cell>
        </row>
        <row r="264">
          <cell r="B264" t="str">
            <v>163-001-0001-000</v>
          </cell>
          <cell r="C264" t="str">
            <v xml:space="preserve">HILDA MARIA ZURITA GIL                                         </v>
          </cell>
          <cell r="D264">
            <v>6370920.1299999999</v>
          </cell>
          <cell r="E264">
            <v>0</v>
          </cell>
          <cell r="F264">
            <v>0</v>
          </cell>
          <cell r="G264">
            <v>0</v>
          </cell>
          <cell r="H264">
            <v>6370920.1299999999</v>
          </cell>
        </row>
        <row r="265">
          <cell r="B265" t="str">
            <v>163-001-0002-000</v>
          </cell>
          <cell r="C265" t="str">
            <v xml:space="preserve">AMORTIZACION ACUMULADA                                         </v>
          </cell>
          <cell r="D265">
            <v>-884841.66</v>
          </cell>
          <cell r="E265">
            <v>0</v>
          </cell>
          <cell r="F265">
            <v>29615.39</v>
          </cell>
          <cell r="G265">
            <v>-29615.39</v>
          </cell>
          <cell r="H265">
            <v>-914457.05</v>
          </cell>
        </row>
        <row r="266">
          <cell r="B266" t="str">
            <v>163-001-0003-001</v>
          </cell>
          <cell r="C266" t="str">
            <v xml:space="preserve">OBRA CIVIL P/TELEMETRIA                                         </v>
          </cell>
          <cell r="D266">
            <v>104781.71</v>
          </cell>
          <cell r="E266">
            <v>0</v>
          </cell>
          <cell r="F266">
            <v>0</v>
          </cell>
          <cell r="G266">
            <v>0</v>
          </cell>
          <cell r="H266">
            <v>104781.71</v>
          </cell>
        </row>
        <row r="267">
          <cell r="B267" t="str">
            <v>163-001-0003-002</v>
          </cell>
          <cell r="C267" t="str">
            <v xml:space="preserve">AMORTIZACION ACUMULADA                                           </v>
          </cell>
          <cell r="D267">
            <v>-7858.98</v>
          </cell>
          <cell r="E267">
            <v>0</v>
          </cell>
          <cell r="F267">
            <v>436.58</v>
          </cell>
          <cell r="G267">
            <v>-436.58</v>
          </cell>
          <cell r="H267">
            <v>-8295.56</v>
          </cell>
        </row>
        <row r="268">
          <cell r="B268" t="str">
            <v>163-001-0004-001</v>
          </cell>
          <cell r="C268" t="str">
            <v xml:space="preserve">INSTALACION ELECTRICA                                           </v>
          </cell>
          <cell r="D268">
            <v>653060.11</v>
          </cell>
          <cell r="E268">
            <v>103453.14</v>
          </cell>
          <cell r="F268">
            <v>0</v>
          </cell>
          <cell r="G268">
            <v>103453.14</v>
          </cell>
          <cell r="H268">
            <v>756513.25</v>
          </cell>
        </row>
        <row r="269">
          <cell r="B269" t="str">
            <v>163-001-0004-002</v>
          </cell>
          <cell r="C269" t="str">
            <v xml:space="preserve">AMORTIZACION ACUMULADA                                          </v>
          </cell>
          <cell r="D269">
            <v>-11889.41</v>
          </cell>
          <cell r="E269">
            <v>0</v>
          </cell>
          <cell r="F269">
            <v>2721.11</v>
          </cell>
          <cell r="G269">
            <v>-2721.11</v>
          </cell>
          <cell r="H269">
            <v>-14610.52</v>
          </cell>
        </row>
        <row r="270">
          <cell r="B270" t="str">
            <v>163-001-0005-001</v>
          </cell>
          <cell r="C270" t="str">
            <v xml:space="preserve">TELEMETRIA                                                      </v>
          </cell>
          <cell r="D270">
            <v>102973.35</v>
          </cell>
          <cell r="E270">
            <v>0</v>
          </cell>
          <cell r="F270">
            <v>0</v>
          </cell>
          <cell r="G270">
            <v>0</v>
          </cell>
          <cell r="H270">
            <v>102973.35</v>
          </cell>
        </row>
        <row r="271">
          <cell r="B271" t="str">
            <v>163-001-0005-002</v>
          </cell>
          <cell r="C271" t="str">
            <v xml:space="preserve">AMORT ACUMULADA                                                  </v>
          </cell>
          <cell r="D271">
            <v>-6822.68</v>
          </cell>
          <cell r="E271">
            <v>0</v>
          </cell>
          <cell r="F271">
            <v>429.06</v>
          </cell>
          <cell r="G271">
            <v>-429.06</v>
          </cell>
          <cell r="H271">
            <v>-7251.74</v>
          </cell>
        </row>
        <row r="272">
          <cell r="B272" t="str">
            <v>163-001-0006-001</v>
          </cell>
          <cell r="C272" t="str">
            <v xml:space="preserve">SISTEMA DE AIRE DE INSTRUM Y TECHO                              </v>
          </cell>
          <cell r="D272">
            <v>406096.29</v>
          </cell>
          <cell r="E272">
            <v>16099.5</v>
          </cell>
          <cell r="F272">
            <v>0</v>
          </cell>
          <cell r="G272">
            <v>16099.5</v>
          </cell>
          <cell r="H272">
            <v>422195.79</v>
          </cell>
        </row>
        <row r="273">
          <cell r="B273" t="str">
            <v>163-001-0006-002</v>
          </cell>
          <cell r="C273" t="str">
            <v xml:space="preserve">AMORT ACUMULADA SIST AIRE INSTRUM                                </v>
          </cell>
          <cell r="D273">
            <v>-3410.41</v>
          </cell>
          <cell r="E273">
            <v>0</v>
          </cell>
          <cell r="F273">
            <v>1814.09</v>
          </cell>
          <cell r="G273">
            <v>-1814.09</v>
          </cell>
          <cell r="H273">
            <v>-5224.5</v>
          </cell>
        </row>
        <row r="274">
          <cell r="B274" t="str">
            <v>163-001-0007-001</v>
          </cell>
          <cell r="C274" t="str">
            <v xml:space="preserve">INFRAEST SIST DE BOMBEO AUTOMATICO                             </v>
          </cell>
          <cell r="D274">
            <v>4474156.7699999996</v>
          </cell>
          <cell r="E274">
            <v>155042</v>
          </cell>
          <cell r="F274">
            <v>0</v>
          </cell>
          <cell r="G274">
            <v>155042</v>
          </cell>
          <cell r="H274">
            <v>4629198.7699999996</v>
          </cell>
        </row>
        <row r="275">
          <cell r="B275" t="str">
            <v>163-001-0007-002</v>
          </cell>
          <cell r="C275" t="str">
            <v xml:space="preserve">AMORT ACUM INF SIST BOMB AUTOM                                  </v>
          </cell>
          <cell r="D275">
            <v>-55145.16</v>
          </cell>
          <cell r="E275">
            <v>0</v>
          </cell>
          <cell r="F275">
            <v>18642.32</v>
          </cell>
          <cell r="G275">
            <v>-18642.32</v>
          </cell>
          <cell r="H275">
            <v>-73787.48</v>
          </cell>
        </row>
        <row r="276">
          <cell r="B276" t="str">
            <v>163-001-0008-001</v>
          </cell>
          <cell r="C276" t="str">
            <v xml:space="preserve">INF  INGENIERIA PROYECTOS Y CONSTRUCCIONES                           </v>
          </cell>
          <cell r="D276">
            <v>0</v>
          </cell>
          <cell r="E276">
            <v>300530</v>
          </cell>
          <cell r="F276">
            <v>0</v>
          </cell>
          <cell r="G276">
            <v>300530</v>
          </cell>
          <cell r="H276">
            <v>300530</v>
          </cell>
        </row>
        <row r="277">
          <cell r="B277" t="str">
            <v>163-001-0008-002</v>
          </cell>
          <cell r="C277" t="str">
            <v xml:space="preserve">AMORT ACUM INF INGEN PROYECT Y CONSTR                                </v>
          </cell>
          <cell r="D277">
            <v>0</v>
          </cell>
          <cell r="E277">
            <v>0</v>
          </cell>
          <cell r="F277">
            <v>0</v>
          </cell>
          <cell r="G277">
            <v>0</v>
          </cell>
          <cell r="H277">
            <v>0</v>
          </cell>
        </row>
        <row r="278">
          <cell r="B278" t="str">
            <v>164-001-0001-001</v>
          </cell>
          <cell r="C278" t="str">
            <v xml:space="preserve">FIANZAS MONTERREY                                               </v>
          </cell>
          <cell r="D278">
            <v>905559.79</v>
          </cell>
          <cell r="E278">
            <v>0</v>
          </cell>
          <cell r="F278">
            <v>37731.65</v>
          </cell>
          <cell r="G278">
            <v>-37731.65</v>
          </cell>
          <cell r="H278">
            <v>867828.14</v>
          </cell>
        </row>
        <row r="279">
          <cell r="B279" t="str">
            <v>164-001-0001-002</v>
          </cell>
          <cell r="C279" t="str">
            <v xml:space="preserve">FIANZAS MONTERREY                                                </v>
          </cell>
          <cell r="D279">
            <v>73786.03</v>
          </cell>
          <cell r="E279">
            <v>0</v>
          </cell>
          <cell r="F279">
            <v>3074.41</v>
          </cell>
          <cell r="G279">
            <v>-3074.41</v>
          </cell>
          <cell r="H279">
            <v>70711.62</v>
          </cell>
        </row>
        <row r="280">
          <cell r="B280" t="str">
            <v>164-001-0001-003</v>
          </cell>
          <cell r="C280" t="str">
            <v xml:space="preserve">RESPONSABILIDAD CIVIL SCA                                            </v>
          </cell>
          <cell r="D280">
            <v>0</v>
          </cell>
          <cell r="E280">
            <v>0</v>
          </cell>
          <cell r="F280">
            <v>0</v>
          </cell>
          <cell r="G280">
            <v>0</v>
          </cell>
          <cell r="H280">
            <v>0</v>
          </cell>
        </row>
        <row r="281">
          <cell r="B281" t="str">
            <v>164-001-0001-004</v>
          </cell>
          <cell r="C281" t="str">
            <v xml:space="preserve">SEGURO MAQUINAS PESADAS                                         </v>
          </cell>
          <cell r="D281">
            <v>658620.69999999995</v>
          </cell>
          <cell r="E281">
            <v>0</v>
          </cell>
          <cell r="F281">
            <v>54885.06</v>
          </cell>
          <cell r="G281">
            <v>-54885.06</v>
          </cell>
          <cell r="H281">
            <v>603735.64</v>
          </cell>
        </row>
        <row r="282">
          <cell r="B282" t="str">
            <v>164-001-0001-005</v>
          </cell>
          <cell r="C282" t="str">
            <v xml:space="preserve">FIANZAS MONTERREY F-328824                                           </v>
          </cell>
          <cell r="D282">
            <v>0</v>
          </cell>
          <cell r="E282">
            <v>0</v>
          </cell>
          <cell r="F282">
            <v>0</v>
          </cell>
          <cell r="G282">
            <v>0</v>
          </cell>
          <cell r="H282">
            <v>0</v>
          </cell>
        </row>
        <row r="283">
          <cell r="B283" t="str">
            <v>164-001-0001-006</v>
          </cell>
          <cell r="C283" t="str">
            <v xml:space="preserve">RESP CIVIL CONTRATISTAS PEMEX                                     </v>
          </cell>
          <cell r="D283">
            <v>6060.39</v>
          </cell>
          <cell r="E283">
            <v>0</v>
          </cell>
          <cell r="F283">
            <v>505.02</v>
          </cell>
          <cell r="G283">
            <v>-505.02</v>
          </cell>
          <cell r="H283">
            <v>5555.37</v>
          </cell>
        </row>
        <row r="284">
          <cell r="B284" t="str">
            <v>164-001-0001-007</v>
          </cell>
          <cell r="C284" t="str">
            <v xml:space="preserve">DIVERSOS TECNOMAQUINARIA                                             </v>
          </cell>
          <cell r="D284">
            <v>0.02</v>
          </cell>
          <cell r="E284">
            <v>0</v>
          </cell>
          <cell r="F284">
            <v>0</v>
          </cell>
          <cell r="G284">
            <v>0</v>
          </cell>
          <cell r="H284">
            <v>0.02</v>
          </cell>
        </row>
        <row r="285">
          <cell r="B285" t="str">
            <v>164-001-0001-008</v>
          </cell>
          <cell r="C285" t="str">
            <v xml:space="preserve">TEPEYAC EMPRESARIAL                                                  </v>
          </cell>
          <cell r="D285">
            <v>0</v>
          </cell>
          <cell r="E285">
            <v>0</v>
          </cell>
          <cell r="F285">
            <v>0</v>
          </cell>
          <cell r="G285">
            <v>0</v>
          </cell>
          <cell r="H285">
            <v>0</v>
          </cell>
        </row>
        <row r="286">
          <cell r="B286" t="str">
            <v>164-001-0001-009</v>
          </cell>
          <cell r="C286" t="str">
            <v xml:space="preserve">TEPEYAC VIDA                                                         </v>
          </cell>
          <cell r="D286">
            <v>0</v>
          </cell>
          <cell r="E286">
            <v>0</v>
          </cell>
          <cell r="F286">
            <v>0</v>
          </cell>
          <cell r="G286">
            <v>0</v>
          </cell>
          <cell r="H286">
            <v>0</v>
          </cell>
        </row>
        <row r="287">
          <cell r="B287" t="str">
            <v>164-001-0001-010</v>
          </cell>
          <cell r="C287" t="str">
            <v xml:space="preserve">COMERCIAL EMPRESARIAL.                                               </v>
          </cell>
          <cell r="D287">
            <v>0</v>
          </cell>
          <cell r="E287">
            <v>0</v>
          </cell>
          <cell r="F287">
            <v>0</v>
          </cell>
          <cell r="G287">
            <v>0</v>
          </cell>
          <cell r="H287">
            <v>0</v>
          </cell>
        </row>
        <row r="288">
          <cell r="B288" t="str">
            <v>164-001-0001-011</v>
          </cell>
          <cell r="C288" t="str">
            <v xml:space="preserve">BBV G.M.M.                                                           </v>
          </cell>
          <cell r="D288">
            <v>0</v>
          </cell>
          <cell r="E288">
            <v>0</v>
          </cell>
          <cell r="F288">
            <v>0</v>
          </cell>
          <cell r="G288">
            <v>0</v>
          </cell>
          <cell r="H288">
            <v>0</v>
          </cell>
        </row>
        <row r="289">
          <cell r="B289" t="str">
            <v>164-001-0001-012</v>
          </cell>
          <cell r="C289" t="str">
            <v xml:space="preserve">COMERCIAL AMERICA G.M.M.                                             </v>
          </cell>
          <cell r="D289">
            <v>0</v>
          </cell>
          <cell r="E289">
            <v>0</v>
          </cell>
          <cell r="F289">
            <v>0</v>
          </cell>
          <cell r="G289">
            <v>0</v>
          </cell>
          <cell r="H289">
            <v>0</v>
          </cell>
        </row>
        <row r="290">
          <cell r="B290" t="str">
            <v>164-001-0001-013</v>
          </cell>
          <cell r="C290" t="str">
            <v xml:space="preserve">COMERCIAL AMERICA VIDA                                               </v>
          </cell>
          <cell r="D290">
            <v>0</v>
          </cell>
          <cell r="E290">
            <v>0</v>
          </cell>
          <cell r="F290">
            <v>0</v>
          </cell>
          <cell r="G290">
            <v>0</v>
          </cell>
          <cell r="H290">
            <v>0</v>
          </cell>
        </row>
        <row r="291">
          <cell r="B291" t="str">
            <v>164-001-0003-000</v>
          </cell>
          <cell r="C291" t="str">
            <v xml:space="preserve">FIANZAS                                                              </v>
          </cell>
          <cell r="D291">
            <v>0</v>
          </cell>
          <cell r="E291">
            <v>0</v>
          </cell>
          <cell r="F291">
            <v>0</v>
          </cell>
          <cell r="G291">
            <v>0</v>
          </cell>
          <cell r="H291">
            <v>0</v>
          </cell>
        </row>
        <row r="292">
          <cell r="B292" t="str">
            <v>165-001-0001-000</v>
          </cell>
          <cell r="C292" t="str">
            <v xml:space="preserve">DANIEL VAZQUEZ DIAZ                                              </v>
          </cell>
          <cell r="D292">
            <v>22000</v>
          </cell>
          <cell r="E292">
            <v>0</v>
          </cell>
          <cell r="F292">
            <v>0</v>
          </cell>
          <cell r="G292">
            <v>0</v>
          </cell>
          <cell r="H292">
            <v>22000</v>
          </cell>
        </row>
        <row r="293">
          <cell r="B293" t="str">
            <v>165-001-0002-000</v>
          </cell>
          <cell r="C293" t="str">
            <v xml:space="preserve">JOSE LUIS RGZ ARELLANO                                           </v>
          </cell>
          <cell r="D293">
            <v>15000</v>
          </cell>
          <cell r="E293">
            <v>0</v>
          </cell>
          <cell r="F293">
            <v>0</v>
          </cell>
          <cell r="G293">
            <v>0</v>
          </cell>
          <cell r="H293">
            <v>15000</v>
          </cell>
        </row>
        <row r="294">
          <cell r="B294" t="str">
            <v>165-001-0003-000</v>
          </cell>
          <cell r="C294" t="str">
            <v xml:space="preserve">SANTOS PRADOS VALENZUELA                                             </v>
          </cell>
          <cell r="D294">
            <v>0</v>
          </cell>
          <cell r="E294">
            <v>0</v>
          </cell>
          <cell r="F294">
            <v>0</v>
          </cell>
          <cell r="G294">
            <v>0</v>
          </cell>
          <cell r="H294">
            <v>0</v>
          </cell>
        </row>
        <row r="295">
          <cell r="B295" t="str">
            <v>165-001-0004-000</v>
          </cell>
          <cell r="C295" t="str">
            <v xml:space="preserve">ARRENDADORA UNIFIN S.A. DE C.V.                                  </v>
          </cell>
          <cell r="D295">
            <v>65200</v>
          </cell>
          <cell r="E295">
            <v>0</v>
          </cell>
          <cell r="F295">
            <v>0</v>
          </cell>
          <cell r="G295">
            <v>0</v>
          </cell>
          <cell r="H295">
            <v>65200</v>
          </cell>
        </row>
        <row r="296">
          <cell r="B296" t="str">
            <v>165-001-0005-000</v>
          </cell>
          <cell r="C296" t="str">
            <v xml:space="preserve">JOSE DEL CARMEN DE LA CRUZ RICARDEZ                                  </v>
          </cell>
          <cell r="D296">
            <v>0</v>
          </cell>
          <cell r="E296">
            <v>0</v>
          </cell>
          <cell r="F296">
            <v>0</v>
          </cell>
          <cell r="G296">
            <v>0</v>
          </cell>
          <cell r="H296">
            <v>0</v>
          </cell>
        </row>
        <row r="297">
          <cell r="B297" t="str">
            <v>165-001-0006-000</v>
          </cell>
          <cell r="C297" t="str">
            <v xml:space="preserve">JACQUELINE RDGZ DE LA CERDA                                          </v>
          </cell>
          <cell r="D297">
            <v>0</v>
          </cell>
          <cell r="E297">
            <v>0</v>
          </cell>
          <cell r="F297">
            <v>0</v>
          </cell>
          <cell r="G297">
            <v>0</v>
          </cell>
          <cell r="H297">
            <v>0</v>
          </cell>
        </row>
        <row r="298">
          <cell r="B298" t="str">
            <v>165-001-0007-000</v>
          </cell>
          <cell r="C298" t="str">
            <v xml:space="preserve">MARIO DORANTES  GRANIEL                                          </v>
          </cell>
          <cell r="D298">
            <v>10000</v>
          </cell>
          <cell r="E298">
            <v>0</v>
          </cell>
          <cell r="F298">
            <v>0</v>
          </cell>
          <cell r="G298">
            <v>0</v>
          </cell>
          <cell r="H298">
            <v>10000</v>
          </cell>
        </row>
        <row r="299">
          <cell r="B299" t="str">
            <v>165-001-0008-000</v>
          </cell>
          <cell r="C299" t="str">
            <v xml:space="preserve">MARIA MIRELDA BELTRAN GURRIA                                     </v>
          </cell>
          <cell r="D299">
            <v>12000</v>
          </cell>
          <cell r="E299">
            <v>0</v>
          </cell>
          <cell r="F299">
            <v>0</v>
          </cell>
          <cell r="G299">
            <v>0</v>
          </cell>
          <cell r="H299">
            <v>12000</v>
          </cell>
        </row>
        <row r="300">
          <cell r="B300" t="str">
            <v>165-001-0018-001</v>
          </cell>
          <cell r="C300" t="str">
            <v xml:space="preserve">RADIOMOVIL 54534525                                                  </v>
          </cell>
          <cell r="D300">
            <v>0</v>
          </cell>
          <cell r="E300">
            <v>0</v>
          </cell>
          <cell r="F300">
            <v>0</v>
          </cell>
          <cell r="G300">
            <v>0</v>
          </cell>
          <cell r="H300">
            <v>0</v>
          </cell>
        </row>
        <row r="301">
          <cell r="B301" t="str">
            <v>201-001-0001-000</v>
          </cell>
          <cell r="C301" t="str">
            <v xml:space="preserve">I.S.R. S/SUELDOS Y SALARIOS                    </v>
          </cell>
          <cell r="D301">
            <v>-97584.67</v>
          </cell>
          <cell r="E301">
            <v>97602</v>
          </cell>
          <cell r="F301">
            <v>39236.58</v>
          </cell>
          <cell r="G301">
            <v>58365.42</v>
          </cell>
          <cell r="H301">
            <v>-39219.25</v>
          </cell>
        </row>
        <row r="302">
          <cell r="B302" t="str">
            <v>201-001-0002-000</v>
          </cell>
          <cell r="C302" t="str">
            <v xml:space="preserve">I.M.S.S.                                       </v>
          </cell>
          <cell r="D302">
            <v>-70566.64</v>
          </cell>
          <cell r="E302">
            <v>71320.740000000005</v>
          </cell>
          <cell r="F302">
            <v>74363.64</v>
          </cell>
          <cell r="G302">
            <v>-3042.8999999999942</v>
          </cell>
          <cell r="H302">
            <v>-73609.539999999994</v>
          </cell>
        </row>
        <row r="303">
          <cell r="B303" t="str">
            <v>201-001-0003-000</v>
          </cell>
          <cell r="C303" t="str">
            <v xml:space="preserve">1% S/REMUNERACIONES FEDERALES                  </v>
          </cell>
          <cell r="D303">
            <v>0</v>
          </cell>
          <cell r="E303">
            <v>0</v>
          </cell>
          <cell r="F303">
            <v>0</v>
          </cell>
          <cell r="G303">
            <v>0</v>
          </cell>
          <cell r="H303">
            <v>0</v>
          </cell>
        </row>
        <row r="304">
          <cell r="B304" t="str">
            <v>201-001-0004-000</v>
          </cell>
          <cell r="C304" t="str">
            <v xml:space="preserve">5% APORTACIONES INFONAVIT                      </v>
          </cell>
          <cell r="D304">
            <v>-51277.1</v>
          </cell>
          <cell r="E304">
            <v>42987.199999999997</v>
          </cell>
          <cell r="F304">
            <v>0</v>
          </cell>
          <cell r="G304">
            <v>42987.199999999997</v>
          </cell>
          <cell r="H304">
            <v>-8289.9</v>
          </cell>
        </row>
        <row r="305">
          <cell r="B305" t="str">
            <v>201-001-0005-000</v>
          </cell>
          <cell r="C305" t="str">
            <v xml:space="preserve">1% IMPUESTO SOBRE NOMINAS                      </v>
          </cell>
          <cell r="D305">
            <v>-5583.63</v>
          </cell>
          <cell r="E305">
            <v>8828</v>
          </cell>
          <cell r="F305">
            <v>4444.16</v>
          </cell>
          <cell r="G305">
            <v>4383.84</v>
          </cell>
          <cell r="H305">
            <v>-1199.79</v>
          </cell>
        </row>
        <row r="306">
          <cell r="B306" t="str">
            <v>201-001-0006-000</v>
          </cell>
          <cell r="C306" t="str">
            <v xml:space="preserve">2% S.A.R                                       </v>
          </cell>
          <cell r="D306">
            <v>-17308.91</v>
          </cell>
          <cell r="E306">
            <v>17309.03</v>
          </cell>
          <cell r="F306">
            <v>0</v>
          </cell>
          <cell r="G306">
            <v>17309.03</v>
          </cell>
          <cell r="H306">
            <v>0.11999999999898137</v>
          </cell>
        </row>
        <row r="307">
          <cell r="B307" t="str">
            <v>201-001-0007-000</v>
          </cell>
          <cell r="C307" t="str">
            <v xml:space="preserve">I.S.R. 10% RETEN. S/ARRENDAM.                  </v>
          </cell>
          <cell r="D307">
            <v>-6339</v>
          </cell>
          <cell r="E307">
            <v>6338</v>
          </cell>
          <cell r="F307">
            <v>6338.34</v>
          </cell>
          <cell r="G307">
            <v>-0.34000000000014552</v>
          </cell>
          <cell r="H307">
            <v>-6339.34</v>
          </cell>
        </row>
        <row r="308">
          <cell r="B308" t="str">
            <v>201-001-0008-000</v>
          </cell>
          <cell r="C308" t="str">
            <v xml:space="preserve">I.S.R.10% RETEN. S/HONORARIOS                  </v>
          </cell>
          <cell r="D308">
            <v>11765.21</v>
          </cell>
          <cell r="E308">
            <v>253</v>
          </cell>
          <cell r="F308">
            <v>181.57</v>
          </cell>
          <cell r="G308">
            <v>71.430000000000007</v>
          </cell>
          <cell r="H308">
            <v>11836.64</v>
          </cell>
        </row>
        <row r="309">
          <cell r="B309" t="str">
            <v>201-001-0009-000</v>
          </cell>
          <cell r="C309" t="str">
            <v xml:space="preserve">CESANTIA Y VEJEZ                               </v>
          </cell>
          <cell r="D309">
            <v>-35563.26</v>
          </cell>
          <cell r="E309">
            <v>36754.050000000003</v>
          </cell>
          <cell r="F309">
            <v>5060.8</v>
          </cell>
          <cell r="G309">
            <v>31693.250000000004</v>
          </cell>
          <cell r="H309">
            <v>-3870.01</v>
          </cell>
        </row>
        <row r="310">
          <cell r="B310" t="str">
            <v>201-001-0010-000</v>
          </cell>
          <cell r="C310" t="str">
            <v xml:space="preserve">I.S.P.T. C-Z-101468                            </v>
          </cell>
          <cell r="D310">
            <v>0</v>
          </cell>
          <cell r="E310">
            <v>0</v>
          </cell>
          <cell r="F310">
            <v>0</v>
          </cell>
          <cell r="G310">
            <v>0</v>
          </cell>
          <cell r="H310">
            <v>0</v>
          </cell>
        </row>
        <row r="311">
          <cell r="B311" t="str">
            <v>201-001-0011-000</v>
          </cell>
          <cell r="C311" t="str">
            <v xml:space="preserve">I.V.A C-Z-101468                               </v>
          </cell>
          <cell r="D311">
            <v>0</v>
          </cell>
          <cell r="E311">
            <v>0</v>
          </cell>
          <cell r="F311">
            <v>0</v>
          </cell>
          <cell r="G311">
            <v>0</v>
          </cell>
          <cell r="H311">
            <v>0</v>
          </cell>
        </row>
        <row r="312">
          <cell r="B312" t="str">
            <v>201-001-0012-000</v>
          </cell>
          <cell r="C312" t="str">
            <v xml:space="preserve">I.V.A. RETENIDO                                </v>
          </cell>
          <cell r="D312">
            <v>5728.68</v>
          </cell>
          <cell r="E312">
            <v>6591</v>
          </cell>
          <cell r="F312">
            <v>6551.91</v>
          </cell>
          <cell r="G312">
            <v>39.090000000000146</v>
          </cell>
          <cell r="H312">
            <v>5767.77</v>
          </cell>
        </row>
        <row r="313">
          <cell r="B313" t="str">
            <v>201-001-0013-000</v>
          </cell>
          <cell r="C313" t="str">
            <v xml:space="preserve">ISCAS                                          </v>
          </cell>
          <cell r="D313">
            <v>0</v>
          </cell>
          <cell r="E313">
            <v>0</v>
          </cell>
          <cell r="F313">
            <v>0</v>
          </cell>
          <cell r="G313">
            <v>0</v>
          </cell>
          <cell r="H313">
            <v>0</v>
          </cell>
        </row>
        <row r="314">
          <cell r="B314" t="str">
            <v>201-001-0014-001</v>
          </cell>
          <cell r="C314" t="str">
            <v xml:space="preserve">ISPT Z-101468 Y Z101469                        </v>
          </cell>
          <cell r="D314">
            <v>0</v>
          </cell>
          <cell r="E314">
            <v>0</v>
          </cell>
          <cell r="F314">
            <v>0</v>
          </cell>
          <cell r="G314">
            <v>0</v>
          </cell>
          <cell r="H314">
            <v>0</v>
          </cell>
        </row>
        <row r="315">
          <cell r="B315" t="str">
            <v>201-001-0014-002</v>
          </cell>
          <cell r="C315" t="str">
            <v xml:space="preserve">IVA  Z-101468 Y Z-101469                       </v>
          </cell>
          <cell r="D315">
            <v>0</v>
          </cell>
          <cell r="E315">
            <v>0</v>
          </cell>
          <cell r="F315">
            <v>0</v>
          </cell>
          <cell r="G315">
            <v>0</v>
          </cell>
          <cell r="H315">
            <v>0</v>
          </cell>
        </row>
        <row r="316">
          <cell r="B316" t="str">
            <v>201-001-0014-003</v>
          </cell>
          <cell r="C316" t="str">
            <v xml:space="preserve">ACTUALIZ Z-101468 Y Z-101469                   </v>
          </cell>
          <cell r="D316">
            <v>0</v>
          </cell>
          <cell r="E316">
            <v>0</v>
          </cell>
          <cell r="F316">
            <v>0</v>
          </cell>
          <cell r="G316">
            <v>0</v>
          </cell>
          <cell r="H316">
            <v>0</v>
          </cell>
        </row>
        <row r="317">
          <cell r="B317" t="str">
            <v>201-001-0014-004</v>
          </cell>
          <cell r="C317" t="str">
            <v xml:space="preserve">RECARGOS Z-101468 Y Z-101469                   </v>
          </cell>
          <cell r="D317">
            <v>0</v>
          </cell>
          <cell r="E317">
            <v>0</v>
          </cell>
          <cell r="F317">
            <v>0</v>
          </cell>
          <cell r="G317">
            <v>0</v>
          </cell>
          <cell r="H317">
            <v>0</v>
          </cell>
        </row>
        <row r="318">
          <cell r="B318" t="str">
            <v>201-001-0015-001</v>
          </cell>
          <cell r="C318" t="str">
            <v xml:space="preserve">ISPT CONVENIO Z-110344                         </v>
          </cell>
          <cell r="D318">
            <v>0</v>
          </cell>
          <cell r="E318">
            <v>0</v>
          </cell>
          <cell r="F318">
            <v>0</v>
          </cell>
          <cell r="G318">
            <v>0</v>
          </cell>
          <cell r="H318">
            <v>0</v>
          </cell>
        </row>
        <row r="319">
          <cell r="B319" t="str">
            <v>201-001-0015-002</v>
          </cell>
          <cell r="C319" t="str">
            <v xml:space="preserve">IVA CONVENIO Z-110344                          </v>
          </cell>
          <cell r="D319">
            <v>0</v>
          </cell>
          <cell r="E319">
            <v>0</v>
          </cell>
          <cell r="F319">
            <v>0</v>
          </cell>
          <cell r="G319">
            <v>0</v>
          </cell>
          <cell r="H319">
            <v>0</v>
          </cell>
        </row>
        <row r="320">
          <cell r="B320" t="str">
            <v>201-001-0015-003</v>
          </cell>
          <cell r="C320" t="str">
            <v xml:space="preserve">ACTUALIZACION Z-110344                         </v>
          </cell>
          <cell r="D320">
            <v>0</v>
          </cell>
          <cell r="E320">
            <v>0</v>
          </cell>
          <cell r="F320">
            <v>0</v>
          </cell>
          <cell r="G320">
            <v>0</v>
          </cell>
          <cell r="H320">
            <v>0</v>
          </cell>
        </row>
        <row r="321">
          <cell r="B321" t="str">
            <v>201-001-0015-004</v>
          </cell>
          <cell r="C321" t="str">
            <v xml:space="preserve">RECARGOS Z-110344                              </v>
          </cell>
          <cell r="D321">
            <v>0</v>
          </cell>
          <cell r="E321">
            <v>0</v>
          </cell>
          <cell r="F321">
            <v>0</v>
          </cell>
          <cell r="G321">
            <v>0</v>
          </cell>
          <cell r="H321">
            <v>0</v>
          </cell>
        </row>
        <row r="322">
          <cell r="B322" t="str">
            <v>201-001-0016-001</v>
          </cell>
          <cell r="C322" t="str">
            <v xml:space="preserve">CONVENIO I.S.R. Z-108766                       </v>
          </cell>
          <cell r="D322">
            <v>0</v>
          </cell>
          <cell r="E322">
            <v>0</v>
          </cell>
          <cell r="F322">
            <v>0</v>
          </cell>
          <cell r="G322">
            <v>0</v>
          </cell>
          <cell r="H322">
            <v>0</v>
          </cell>
        </row>
        <row r="323">
          <cell r="B323" t="str">
            <v>201-001-0016-003</v>
          </cell>
          <cell r="C323" t="str">
            <v xml:space="preserve">ACTUALIZACION Z-108766                         </v>
          </cell>
          <cell r="D323">
            <v>0</v>
          </cell>
          <cell r="E323">
            <v>0</v>
          </cell>
          <cell r="F323">
            <v>0</v>
          </cell>
          <cell r="G323">
            <v>0</v>
          </cell>
          <cell r="H323">
            <v>0</v>
          </cell>
        </row>
        <row r="324">
          <cell r="B324" t="str">
            <v>201-001-0016-004</v>
          </cell>
          <cell r="C324" t="str">
            <v xml:space="preserve">RECARGOS Z-108766                              </v>
          </cell>
          <cell r="D324">
            <v>0</v>
          </cell>
          <cell r="E324">
            <v>0</v>
          </cell>
          <cell r="F324">
            <v>0</v>
          </cell>
          <cell r="G324">
            <v>0</v>
          </cell>
          <cell r="H324">
            <v>0</v>
          </cell>
        </row>
        <row r="325">
          <cell r="B325" t="str">
            <v>201-001-0017-000</v>
          </cell>
          <cell r="C325" t="str">
            <v xml:space="preserve">IMPUESTO AL ACTIVO                             </v>
          </cell>
          <cell r="D325">
            <v>0</v>
          </cell>
          <cell r="E325">
            <v>0</v>
          </cell>
          <cell r="F325">
            <v>0</v>
          </cell>
          <cell r="G325">
            <v>0</v>
          </cell>
          <cell r="H325">
            <v>0</v>
          </cell>
        </row>
        <row r="326">
          <cell r="B326" t="str">
            <v>201-001-0018-001</v>
          </cell>
          <cell r="C326" t="str">
            <v xml:space="preserve">ISPT                                           </v>
          </cell>
          <cell r="D326">
            <v>0</v>
          </cell>
          <cell r="E326">
            <v>0</v>
          </cell>
          <cell r="F326">
            <v>0</v>
          </cell>
          <cell r="G326">
            <v>0</v>
          </cell>
          <cell r="H326">
            <v>0</v>
          </cell>
        </row>
        <row r="327">
          <cell r="B327" t="str">
            <v>201-001-0018-002</v>
          </cell>
          <cell r="C327" t="str">
            <v xml:space="preserve">IVA                                            </v>
          </cell>
          <cell r="D327">
            <v>0</v>
          </cell>
          <cell r="E327">
            <v>0</v>
          </cell>
          <cell r="F327">
            <v>0</v>
          </cell>
          <cell r="G327">
            <v>0</v>
          </cell>
          <cell r="H327">
            <v>0</v>
          </cell>
        </row>
        <row r="328">
          <cell r="B328" t="str">
            <v>201-001-0018-003</v>
          </cell>
          <cell r="C328" t="str">
            <v xml:space="preserve">ACTUALIZACION                                  </v>
          </cell>
          <cell r="D328">
            <v>0</v>
          </cell>
          <cell r="E328">
            <v>0</v>
          </cell>
          <cell r="F328">
            <v>0</v>
          </cell>
          <cell r="G328">
            <v>0</v>
          </cell>
          <cell r="H328">
            <v>0</v>
          </cell>
        </row>
        <row r="329">
          <cell r="B329" t="str">
            <v>201-001-0018-004</v>
          </cell>
          <cell r="C329" t="str">
            <v xml:space="preserve">RECARGOS                                       </v>
          </cell>
          <cell r="D329">
            <v>0</v>
          </cell>
          <cell r="E329">
            <v>0</v>
          </cell>
          <cell r="F329">
            <v>0</v>
          </cell>
          <cell r="G329">
            <v>0</v>
          </cell>
          <cell r="H329">
            <v>0</v>
          </cell>
        </row>
        <row r="330">
          <cell r="B330" t="str">
            <v>202-001-0001-000</v>
          </cell>
          <cell r="C330" t="str">
            <v xml:space="preserve">VENTAS                                         </v>
          </cell>
          <cell r="D330">
            <v>0</v>
          </cell>
          <cell r="E330">
            <v>0</v>
          </cell>
          <cell r="F330">
            <v>0</v>
          </cell>
          <cell r="G330">
            <v>0</v>
          </cell>
          <cell r="H330">
            <v>0</v>
          </cell>
        </row>
        <row r="331">
          <cell r="B331" t="str">
            <v>202-001-0002-000</v>
          </cell>
          <cell r="C331" t="str">
            <v xml:space="preserve">SERVICIOS                                      </v>
          </cell>
          <cell r="D331">
            <v>0</v>
          </cell>
          <cell r="E331">
            <v>154026.85999999999</v>
          </cell>
          <cell r="F331">
            <v>154026.85999999999</v>
          </cell>
          <cell r="G331">
            <v>0</v>
          </cell>
          <cell r="H331">
            <v>0</v>
          </cell>
        </row>
        <row r="332">
          <cell r="B332" t="str">
            <v>202-001-0003-000</v>
          </cell>
          <cell r="C332" t="str">
            <v xml:space="preserve">SOBRE VENTAS DE ACTIVO FIJO                    </v>
          </cell>
          <cell r="D332">
            <v>0</v>
          </cell>
          <cell r="E332">
            <v>0</v>
          </cell>
          <cell r="F332">
            <v>0</v>
          </cell>
          <cell r="G332">
            <v>0</v>
          </cell>
          <cell r="H332">
            <v>0</v>
          </cell>
        </row>
        <row r="333">
          <cell r="B333" t="str">
            <v>202-001-0004-000</v>
          </cell>
          <cell r="C333" t="str">
            <v xml:space="preserve">IVA NO EXIGIBLE                                </v>
          </cell>
          <cell r="D333">
            <v>-936533.47</v>
          </cell>
          <cell r="E333">
            <v>159070.04</v>
          </cell>
          <cell r="F333">
            <v>250213.26</v>
          </cell>
          <cell r="G333">
            <v>-91143.22</v>
          </cell>
          <cell r="H333">
            <v>-1027676.69</v>
          </cell>
        </row>
        <row r="334">
          <cell r="B334" t="str">
            <v>203-000-0000-000</v>
          </cell>
          <cell r="C334" t="str">
            <v xml:space="preserve">IVA POR PAGAR EJERCICIO ANT.                   </v>
          </cell>
          <cell r="D334">
            <v>0</v>
          </cell>
          <cell r="E334">
            <v>0</v>
          </cell>
          <cell r="F334">
            <v>0</v>
          </cell>
          <cell r="G334">
            <v>0</v>
          </cell>
          <cell r="H334">
            <v>0</v>
          </cell>
        </row>
        <row r="335">
          <cell r="B335" t="str">
            <v>204-001-0001-000</v>
          </cell>
          <cell r="C335" t="str">
            <v xml:space="preserve">IVA PAGADO EN DECLARACIONES                    </v>
          </cell>
          <cell r="D335">
            <v>0</v>
          </cell>
          <cell r="E335">
            <v>0</v>
          </cell>
          <cell r="F335">
            <v>0</v>
          </cell>
          <cell r="G335">
            <v>0</v>
          </cell>
          <cell r="H335">
            <v>0</v>
          </cell>
        </row>
        <row r="336">
          <cell r="B336" t="str">
            <v>210-001-0104-000</v>
          </cell>
          <cell r="C336" t="str">
            <v xml:space="preserve">TECNOLOGIA Y ORGANIZACION                      </v>
          </cell>
          <cell r="D336">
            <v>0</v>
          </cell>
          <cell r="E336">
            <v>0</v>
          </cell>
          <cell r="F336">
            <v>0</v>
          </cell>
          <cell r="G336">
            <v>0</v>
          </cell>
          <cell r="H336">
            <v>0</v>
          </cell>
        </row>
        <row r="337">
          <cell r="B337" t="str">
            <v>210-001-0106-000</v>
          </cell>
          <cell r="C337" t="str">
            <v xml:space="preserve">TECNOSEN SA DE CV                              </v>
          </cell>
          <cell r="D337">
            <v>0</v>
          </cell>
          <cell r="E337">
            <v>0</v>
          </cell>
          <cell r="F337">
            <v>0</v>
          </cell>
          <cell r="G337">
            <v>0</v>
          </cell>
          <cell r="H337">
            <v>0</v>
          </cell>
        </row>
        <row r="338">
          <cell r="B338" t="str">
            <v>210-001-0411-001</v>
          </cell>
          <cell r="C338" t="str">
            <v xml:space="preserve">CSD PESOS                                      </v>
          </cell>
          <cell r="D338">
            <v>-33999411.539999999</v>
          </cell>
          <cell r="E338">
            <v>1821186.5</v>
          </cell>
          <cell r="F338">
            <v>0</v>
          </cell>
          <cell r="G338">
            <v>1821186.5</v>
          </cell>
          <cell r="H338">
            <v>-32178225.039999999</v>
          </cell>
        </row>
        <row r="339">
          <cell r="B339" t="str">
            <v>210-001-0411-002</v>
          </cell>
          <cell r="C339" t="str">
            <v xml:space="preserve">COMPL. CSD DLLS                                </v>
          </cell>
          <cell r="D339">
            <v>-3501159.68</v>
          </cell>
          <cell r="E339">
            <v>93027.05</v>
          </cell>
          <cell r="F339">
            <v>0</v>
          </cell>
          <cell r="G339">
            <v>93027.05</v>
          </cell>
          <cell r="H339">
            <v>-3408132.63</v>
          </cell>
        </row>
        <row r="340">
          <cell r="B340" t="str">
            <v>210-001-0412-000</v>
          </cell>
          <cell r="C340" t="str">
            <v xml:space="preserve">CSD CME                                        </v>
          </cell>
          <cell r="D340">
            <v>0</v>
          </cell>
          <cell r="E340">
            <v>0</v>
          </cell>
          <cell r="F340">
            <v>0</v>
          </cell>
          <cell r="G340">
            <v>0</v>
          </cell>
          <cell r="H340">
            <v>0</v>
          </cell>
        </row>
        <row r="341">
          <cell r="B341" t="str">
            <v>210-001-0515-000</v>
          </cell>
          <cell r="C341" t="str">
            <v xml:space="preserve">LOA INMOBILIARIA, S.A.DE C.V.                  </v>
          </cell>
          <cell r="D341">
            <v>0</v>
          </cell>
          <cell r="E341">
            <v>0</v>
          </cell>
          <cell r="F341">
            <v>0</v>
          </cell>
          <cell r="G341">
            <v>0</v>
          </cell>
          <cell r="H341">
            <v>0</v>
          </cell>
        </row>
        <row r="342">
          <cell r="B342" t="str">
            <v>211-001-0104-000</v>
          </cell>
          <cell r="C342" t="str">
            <v xml:space="preserve">TECNOLOGIA Y ORGANIZACION                      </v>
          </cell>
          <cell r="D342">
            <v>0</v>
          </cell>
          <cell r="E342">
            <v>0</v>
          </cell>
          <cell r="F342">
            <v>0</v>
          </cell>
          <cell r="G342">
            <v>0</v>
          </cell>
          <cell r="H342">
            <v>0</v>
          </cell>
        </row>
        <row r="343">
          <cell r="B343" t="str">
            <v>211-001-0105-000</v>
          </cell>
          <cell r="C343" t="str">
            <v xml:space="preserve">VOLMA SERV. CORP. S.A. DE C.V                  </v>
          </cell>
          <cell r="D343">
            <v>0</v>
          </cell>
          <cell r="E343">
            <v>0</v>
          </cell>
          <cell r="F343">
            <v>0</v>
          </cell>
          <cell r="G343">
            <v>0</v>
          </cell>
          <cell r="H343">
            <v>0</v>
          </cell>
        </row>
        <row r="344">
          <cell r="B344" t="str">
            <v>211-001-0106-000</v>
          </cell>
          <cell r="C344" t="str">
            <v xml:space="preserve">INVERSIONES DIAVAZ S.A. C.V.                   </v>
          </cell>
          <cell r="D344">
            <v>0</v>
          </cell>
          <cell r="E344">
            <v>0</v>
          </cell>
          <cell r="F344">
            <v>0</v>
          </cell>
          <cell r="G344">
            <v>0</v>
          </cell>
          <cell r="H344">
            <v>0</v>
          </cell>
        </row>
        <row r="345">
          <cell r="B345" t="str">
            <v>211-001-0107-000</v>
          </cell>
          <cell r="C345" t="str">
            <v xml:space="preserve">DICORDI, SC                                    </v>
          </cell>
          <cell r="D345">
            <v>0</v>
          </cell>
          <cell r="E345">
            <v>0</v>
          </cell>
          <cell r="F345">
            <v>0</v>
          </cell>
          <cell r="G345">
            <v>0</v>
          </cell>
          <cell r="H345">
            <v>0</v>
          </cell>
        </row>
        <row r="346">
          <cell r="B346" t="str">
            <v>211-001-0206-000</v>
          </cell>
          <cell r="C346" t="str">
            <v xml:space="preserve">CIA. MEXICANA DE GAS, S.A.                     </v>
          </cell>
          <cell r="D346">
            <v>0</v>
          </cell>
          <cell r="E346">
            <v>0</v>
          </cell>
          <cell r="F346">
            <v>0</v>
          </cell>
          <cell r="G346">
            <v>0</v>
          </cell>
          <cell r="H346">
            <v>0</v>
          </cell>
        </row>
        <row r="347">
          <cell r="B347" t="str">
            <v>211-001-0207-000</v>
          </cell>
          <cell r="C347" t="str">
            <v xml:space="preserve">SHELBY WILLIAMS DE MEXICO                      </v>
          </cell>
          <cell r="D347">
            <v>0</v>
          </cell>
          <cell r="E347">
            <v>0</v>
          </cell>
          <cell r="F347">
            <v>0</v>
          </cell>
          <cell r="G347">
            <v>0</v>
          </cell>
          <cell r="H347">
            <v>0</v>
          </cell>
        </row>
        <row r="348">
          <cell r="B348" t="str">
            <v>211-001-0226-000</v>
          </cell>
          <cell r="C348" t="str">
            <v xml:space="preserve">GAS AUTOMOTORES, S.A.DE C.V.                   </v>
          </cell>
          <cell r="D348">
            <v>0</v>
          </cell>
          <cell r="E348">
            <v>0</v>
          </cell>
          <cell r="F348">
            <v>0</v>
          </cell>
          <cell r="G348">
            <v>0</v>
          </cell>
          <cell r="H348">
            <v>0</v>
          </cell>
        </row>
        <row r="349">
          <cell r="B349" t="str">
            <v>211-001-0309-000</v>
          </cell>
          <cell r="C349" t="str">
            <v xml:space="preserve">VS CONSTRUCCIONES CIVILES E I                  </v>
          </cell>
          <cell r="D349">
            <v>0</v>
          </cell>
          <cell r="E349">
            <v>0</v>
          </cell>
          <cell r="F349">
            <v>0</v>
          </cell>
          <cell r="G349">
            <v>0</v>
          </cell>
          <cell r="H349">
            <v>0</v>
          </cell>
        </row>
        <row r="350">
          <cell r="B350" t="str">
            <v>211-001-0411-000</v>
          </cell>
          <cell r="C350" t="str">
            <v xml:space="preserve">CONST. SUBACUATICA DIAVAZ                      </v>
          </cell>
          <cell r="D350">
            <v>0</v>
          </cell>
          <cell r="E350">
            <v>0</v>
          </cell>
          <cell r="F350">
            <v>0</v>
          </cell>
          <cell r="G350">
            <v>0</v>
          </cell>
          <cell r="H350">
            <v>0</v>
          </cell>
        </row>
        <row r="351">
          <cell r="B351" t="str">
            <v>211-001-0514-000</v>
          </cell>
          <cell r="C351" t="str">
            <v xml:space="preserve">D.I.D.S.A.                                     </v>
          </cell>
          <cell r="D351">
            <v>0</v>
          </cell>
          <cell r="E351">
            <v>0</v>
          </cell>
          <cell r="F351">
            <v>0</v>
          </cell>
          <cell r="G351">
            <v>0</v>
          </cell>
          <cell r="H351">
            <v>0</v>
          </cell>
        </row>
        <row r="352">
          <cell r="B352" t="str">
            <v>211-001-0621-000</v>
          </cell>
          <cell r="C352" t="str">
            <v xml:space="preserve">CIA. MEXICANA DE GEOFISICA                     </v>
          </cell>
          <cell r="D352">
            <v>0</v>
          </cell>
          <cell r="E352">
            <v>0</v>
          </cell>
          <cell r="F352">
            <v>0</v>
          </cell>
          <cell r="G352">
            <v>0</v>
          </cell>
          <cell r="H352">
            <v>0</v>
          </cell>
        </row>
        <row r="353">
          <cell r="B353" t="str">
            <v>211-001-0633-000</v>
          </cell>
          <cell r="C353" t="str">
            <v xml:space="preserve">SECORDI S.C.                                   </v>
          </cell>
          <cell r="D353">
            <v>0</v>
          </cell>
          <cell r="E353">
            <v>0</v>
          </cell>
          <cell r="F353">
            <v>0</v>
          </cell>
          <cell r="G353">
            <v>0</v>
          </cell>
          <cell r="H353">
            <v>0</v>
          </cell>
        </row>
        <row r="354">
          <cell r="B354" t="str">
            <v>211-100-0104-000</v>
          </cell>
          <cell r="C354" t="str">
            <v xml:space="preserve">TECNOLOGIA Y ORGANIZACION A.P                  </v>
          </cell>
          <cell r="D354">
            <v>0</v>
          </cell>
          <cell r="E354">
            <v>0</v>
          </cell>
          <cell r="F354">
            <v>0</v>
          </cell>
          <cell r="G354">
            <v>0</v>
          </cell>
          <cell r="H354">
            <v>0</v>
          </cell>
        </row>
        <row r="355">
          <cell r="B355" t="str">
            <v>220-001-0001-001</v>
          </cell>
          <cell r="C355" t="str">
            <v xml:space="preserve">ADT SECURITY SERVICES                          </v>
          </cell>
          <cell r="D355">
            <v>0</v>
          </cell>
          <cell r="E355">
            <v>0</v>
          </cell>
          <cell r="F355">
            <v>0</v>
          </cell>
          <cell r="G355">
            <v>0</v>
          </cell>
          <cell r="H355">
            <v>0</v>
          </cell>
        </row>
        <row r="356">
          <cell r="B356" t="str">
            <v>220-001-0001-003</v>
          </cell>
          <cell r="C356" t="str">
            <v xml:space="preserve">ALPUIN NARANJO RAMON                           </v>
          </cell>
          <cell r="D356">
            <v>0</v>
          </cell>
          <cell r="E356">
            <v>118971.1</v>
          </cell>
          <cell r="F356">
            <v>118971.1</v>
          </cell>
          <cell r="G356">
            <v>0</v>
          </cell>
          <cell r="H356">
            <v>0</v>
          </cell>
        </row>
        <row r="357">
          <cell r="B357" t="str">
            <v>220-001-0001-004</v>
          </cell>
          <cell r="C357" t="str">
            <v xml:space="preserve">ARELLANO OCHOA MARICELA                        </v>
          </cell>
          <cell r="D357">
            <v>0</v>
          </cell>
          <cell r="E357">
            <v>0</v>
          </cell>
          <cell r="F357">
            <v>9036.34</v>
          </cell>
          <cell r="G357">
            <v>-9036.34</v>
          </cell>
          <cell r="H357">
            <v>-9036.34</v>
          </cell>
        </row>
        <row r="358">
          <cell r="B358" t="str">
            <v>220-001-0001-005</v>
          </cell>
          <cell r="C358" t="str">
            <v xml:space="preserve">ALQUILADORA DE VEHICULOS AUTOMOTORES S.A. DE   </v>
          </cell>
          <cell r="D358">
            <v>-3471.85</v>
          </cell>
          <cell r="E358">
            <v>3471.85</v>
          </cell>
          <cell r="F358">
            <v>0</v>
          </cell>
          <cell r="G358">
            <v>3471.85</v>
          </cell>
          <cell r="H358">
            <v>0</v>
          </cell>
        </row>
        <row r="359">
          <cell r="B359" t="str">
            <v>220-001-0001-006</v>
          </cell>
          <cell r="C359" t="str">
            <v xml:space="preserve">ALESTRA S DE R.L. DE C.V.                      </v>
          </cell>
          <cell r="D359">
            <v>0</v>
          </cell>
          <cell r="E359">
            <v>0</v>
          </cell>
          <cell r="F359">
            <v>0</v>
          </cell>
          <cell r="G359">
            <v>0</v>
          </cell>
          <cell r="H359">
            <v>0</v>
          </cell>
        </row>
        <row r="360">
          <cell r="B360" t="str">
            <v>220-001-0001-007</v>
          </cell>
          <cell r="C360" t="str">
            <v xml:space="preserve">AVANTEL, S.A.                                  </v>
          </cell>
          <cell r="D360">
            <v>0</v>
          </cell>
          <cell r="E360">
            <v>0</v>
          </cell>
          <cell r="F360">
            <v>0</v>
          </cell>
          <cell r="G360">
            <v>0</v>
          </cell>
          <cell r="H360">
            <v>0</v>
          </cell>
        </row>
        <row r="361">
          <cell r="B361" t="str">
            <v>220-001-0001-008</v>
          </cell>
          <cell r="C361" t="str">
            <v xml:space="preserve">ATN CORPORATIVA DE MEX SA.CV                  </v>
          </cell>
          <cell r="D361">
            <v>0</v>
          </cell>
          <cell r="E361">
            <v>0</v>
          </cell>
          <cell r="F361">
            <v>0</v>
          </cell>
          <cell r="G361">
            <v>0</v>
          </cell>
          <cell r="H361">
            <v>0</v>
          </cell>
        </row>
        <row r="362">
          <cell r="B362" t="str">
            <v>220-001-0001-009</v>
          </cell>
          <cell r="C362" t="str">
            <v xml:space="preserve">ANDRES LARA R.                                 </v>
          </cell>
          <cell r="D362">
            <v>0</v>
          </cell>
          <cell r="E362">
            <v>0</v>
          </cell>
          <cell r="F362">
            <v>0</v>
          </cell>
          <cell r="G362">
            <v>0</v>
          </cell>
          <cell r="H362">
            <v>0</v>
          </cell>
        </row>
        <row r="363">
          <cell r="B363" t="str">
            <v>220-001-0001-010</v>
          </cell>
          <cell r="C363" t="str">
            <v xml:space="preserve">ADOLFO DORING AYALA                            </v>
          </cell>
          <cell r="D363">
            <v>0</v>
          </cell>
          <cell r="E363">
            <v>0</v>
          </cell>
          <cell r="F363">
            <v>0</v>
          </cell>
          <cell r="G363">
            <v>0</v>
          </cell>
          <cell r="H363">
            <v>0</v>
          </cell>
        </row>
        <row r="364">
          <cell r="B364" t="str">
            <v>220-001-0001-011</v>
          </cell>
          <cell r="C364" t="str">
            <v xml:space="preserve">AF CORPORATIVO SA DE CV                        </v>
          </cell>
          <cell r="D364">
            <v>0</v>
          </cell>
          <cell r="E364">
            <v>0</v>
          </cell>
          <cell r="F364">
            <v>0</v>
          </cell>
          <cell r="G364">
            <v>0</v>
          </cell>
          <cell r="H364">
            <v>0</v>
          </cell>
        </row>
        <row r="365">
          <cell r="B365" t="str">
            <v>220-001-0001-012</v>
          </cell>
          <cell r="C365" t="str">
            <v xml:space="preserve">AVANTEL SERV LOCALES SA DE CV                  </v>
          </cell>
          <cell r="D365">
            <v>0</v>
          </cell>
          <cell r="E365">
            <v>0</v>
          </cell>
          <cell r="F365">
            <v>0</v>
          </cell>
          <cell r="G365">
            <v>0</v>
          </cell>
          <cell r="H365">
            <v>0</v>
          </cell>
        </row>
        <row r="366">
          <cell r="B366" t="str">
            <v>220-001-0001-013</v>
          </cell>
          <cell r="C366" t="str">
            <v xml:space="preserve">ARRENDADORA UNIFIN S.A. DE C.V.                </v>
          </cell>
          <cell r="D366">
            <v>0</v>
          </cell>
          <cell r="E366">
            <v>78678.62</v>
          </cell>
          <cell r="F366">
            <v>79157.929999999993</v>
          </cell>
          <cell r="G366">
            <v>-479.30999999999767</v>
          </cell>
          <cell r="H366">
            <v>-479.30999999999767</v>
          </cell>
        </row>
        <row r="367">
          <cell r="B367" t="str">
            <v>220-001-0002-001</v>
          </cell>
          <cell r="C367" t="str">
            <v xml:space="preserve">BALLHAUS VAZQUEZ ROSARIO                       </v>
          </cell>
          <cell r="D367">
            <v>0</v>
          </cell>
          <cell r="E367">
            <v>0</v>
          </cell>
          <cell r="F367">
            <v>0</v>
          </cell>
          <cell r="G367">
            <v>0</v>
          </cell>
          <cell r="H367">
            <v>0</v>
          </cell>
        </row>
        <row r="368">
          <cell r="B368" t="str">
            <v>220-001-0003-001</v>
          </cell>
          <cell r="C368" t="str">
            <v xml:space="preserve">CIA. DE LUZ Y FUERZA DEL CENT                  </v>
          </cell>
          <cell r="D368">
            <v>-14554</v>
          </cell>
          <cell r="E368">
            <v>21657.7</v>
          </cell>
          <cell r="F368">
            <v>7103.7</v>
          </cell>
          <cell r="G368">
            <v>14554</v>
          </cell>
          <cell r="H368">
            <v>0</v>
          </cell>
        </row>
        <row r="369">
          <cell r="B369" t="str">
            <v>220-001-0003-002</v>
          </cell>
          <cell r="C369" t="str">
            <v xml:space="preserve">CONSORCIO PEGAMAR, SA DE CV                    </v>
          </cell>
          <cell r="D369">
            <v>0</v>
          </cell>
          <cell r="E369">
            <v>0</v>
          </cell>
          <cell r="F369">
            <v>0</v>
          </cell>
          <cell r="G369">
            <v>0</v>
          </cell>
          <cell r="H369">
            <v>0</v>
          </cell>
        </row>
        <row r="370">
          <cell r="B370" t="str">
            <v>220-001-0003-003</v>
          </cell>
          <cell r="C370" t="str">
            <v xml:space="preserve">CAYRA CONSTRUCCIONES S.A DE C.V.               </v>
          </cell>
          <cell r="D370">
            <v>0</v>
          </cell>
          <cell r="E370">
            <v>0</v>
          </cell>
          <cell r="F370">
            <v>0</v>
          </cell>
          <cell r="G370">
            <v>0</v>
          </cell>
          <cell r="H370">
            <v>0</v>
          </cell>
        </row>
        <row r="371">
          <cell r="B371" t="str">
            <v>220-001-0003-004</v>
          </cell>
          <cell r="C371" t="str">
            <v xml:space="preserve">CIA MEXICANA DE AVIACION S.A. DE C.V.          </v>
          </cell>
          <cell r="D371">
            <v>0</v>
          </cell>
          <cell r="E371">
            <v>0</v>
          </cell>
          <cell r="F371">
            <v>0</v>
          </cell>
          <cell r="G371">
            <v>0</v>
          </cell>
          <cell r="H371">
            <v>0</v>
          </cell>
        </row>
        <row r="372">
          <cell r="B372" t="str">
            <v>220-001-0003-005</v>
          </cell>
          <cell r="C372" t="str">
            <v xml:space="preserve">COMERCIAL MARLIZ DEL SUR                       </v>
          </cell>
          <cell r="D372">
            <v>-14921.25</v>
          </cell>
          <cell r="E372">
            <v>14921.25</v>
          </cell>
          <cell r="F372">
            <v>0</v>
          </cell>
          <cell r="G372">
            <v>14921.25</v>
          </cell>
          <cell r="H372">
            <v>0</v>
          </cell>
        </row>
        <row r="373">
          <cell r="B373" t="str">
            <v>220-001-0003-006</v>
          </cell>
          <cell r="C373" t="str">
            <v xml:space="preserve">COMERCIAL DE TABASCO S.A. DE C.V.              </v>
          </cell>
          <cell r="D373">
            <v>0</v>
          </cell>
          <cell r="E373">
            <v>0</v>
          </cell>
          <cell r="F373">
            <v>0</v>
          </cell>
          <cell r="G373">
            <v>0</v>
          </cell>
          <cell r="H373">
            <v>0</v>
          </cell>
        </row>
        <row r="374">
          <cell r="B374" t="str">
            <v>220-001-0003-007</v>
          </cell>
          <cell r="C374" t="str">
            <v xml:space="preserve">COLLADO MARTINEZ SAMUEL                        </v>
          </cell>
          <cell r="D374">
            <v>0</v>
          </cell>
          <cell r="E374">
            <v>0</v>
          </cell>
          <cell r="F374">
            <v>0</v>
          </cell>
          <cell r="G374">
            <v>0</v>
          </cell>
          <cell r="H374">
            <v>0</v>
          </cell>
        </row>
        <row r="375">
          <cell r="B375" t="str">
            <v>220-001-0003-008</v>
          </cell>
          <cell r="C375" t="str">
            <v xml:space="preserve">COIMSUR S.A. DE C.V.                           </v>
          </cell>
          <cell r="D375">
            <v>0</v>
          </cell>
          <cell r="E375">
            <v>0</v>
          </cell>
          <cell r="F375">
            <v>0</v>
          </cell>
          <cell r="G375">
            <v>0</v>
          </cell>
          <cell r="H375">
            <v>0</v>
          </cell>
        </row>
        <row r="376">
          <cell r="B376" t="str">
            <v>220-001-0003-009</v>
          </cell>
          <cell r="C376" t="str">
            <v xml:space="preserve">CORDOVA RUIZ SAUL                              </v>
          </cell>
          <cell r="D376">
            <v>0</v>
          </cell>
          <cell r="E376">
            <v>0</v>
          </cell>
          <cell r="F376">
            <v>0</v>
          </cell>
          <cell r="G376">
            <v>0</v>
          </cell>
          <cell r="H376">
            <v>0</v>
          </cell>
        </row>
        <row r="377">
          <cell r="B377" t="str">
            <v>220-001-0003-010</v>
          </cell>
          <cell r="C377" t="str">
            <v xml:space="preserve">CANTO CONTRERAS JOSE TRINIDAD                  </v>
          </cell>
          <cell r="D377">
            <v>0</v>
          </cell>
          <cell r="E377">
            <v>0</v>
          </cell>
          <cell r="F377">
            <v>0</v>
          </cell>
          <cell r="G377">
            <v>0</v>
          </cell>
          <cell r="H377">
            <v>0</v>
          </cell>
        </row>
        <row r="378">
          <cell r="B378" t="str">
            <v>220-001-0003-011</v>
          </cell>
          <cell r="C378" t="str">
            <v xml:space="preserve">CORREDURIA PUBLICA No. 20 S.C.                 </v>
          </cell>
          <cell r="D378">
            <v>0</v>
          </cell>
          <cell r="E378">
            <v>0</v>
          </cell>
          <cell r="F378">
            <v>0</v>
          </cell>
          <cell r="G378">
            <v>0</v>
          </cell>
          <cell r="H378">
            <v>0</v>
          </cell>
        </row>
        <row r="379">
          <cell r="B379" t="str">
            <v>220-001-0003-012</v>
          </cell>
          <cell r="C379" t="str">
            <v xml:space="preserve">CORPORATIVO ALFIL SA DE CV.                    </v>
          </cell>
          <cell r="D379">
            <v>0</v>
          </cell>
          <cell r="E379">
            <v>0</v>
          </cell>
          <cell r="F379">
            <v>0</v>
          </cell>
          <cell r="G379">
            <v>0</v>
          </cell>
          <cell r="H379">
            <v>0</v>
          </cell>
        </row>
        <row r="380">
          <cell r="B380" t="str">
            <v>220-001-0003-013</v>
          </cell>
          <cell r="C380" t="str">
            <v xml:space="preserve">COMERCIAL RAC SA DE CV                         </v>
          </cell>
          <cell r="D380">
            <v>0</v>
          </cell>
          <cell r="E380">
            <v>0</v>
          </cell>
          <cell r="F380">
            <v>0</v>
          </cell>
          <cell r="G380">
            <v>0</v>
          </cell>
          <cell r="H380">
            <v>0</v>
          </cell>
        </row>
        <row r="381">
          <cell r="B381" t="str">
            <v>220-001-0003-014</v>
          </cell>
          <cell r="C381" t="str">
            <v xml:space="preserve">CYNTHIA VILLANUEVA M                           </v>
          </cell>
          <cell r="D381">
            <v>0</v>
          </cell>
          <cell r="E381">
            <v>0</v>
          </cell>
          <cell r="F381">
            <v>0</v>
          </cell>
          <cell r="G381">
            <v>0</v>
          </cell>
          <cell r="H381">
            <v>0</v>
          </cell>
        </row>
        <row r="382">
          <cell r="B382" t="str">
            <v>220-001-0004-001</v>
          </cell>
          <cell r="C382" t="str">
            <v xml:space="preserve">DHL INTERNACIONAL DE MEXICO                    </v>
          </cell>
          <cell r="D382">
            <v>0</v>
          </cell>
          <cell r="E382">
            <v>7374.05</v>
          </cell>
          <cell r="F382">
            <v>7374.05</v>
          </cell>
          <cell r="G382">
            <v>0</v>
          </cell>
          <cell r="H382">
            <v>0</v>
          </cell>
        </row>
        <row r="383">
          <cell r="B383" t="str">
            <v>220-001-0004-003</v>
          </cell>
          <cell r="C383" t="str">
            <v xml:space="preserve">DE LA CRUZ CORDOVA JORGE ARTURO                </v>
          </cell>
          <cell r="D383">
            <v>0</v>
          </cell>
          <cell r="E383">
            <v>0</v>
          </cell>
          <cell r="F383">
            <v>0</v>
          </cell>
          <cell r="G383">
            <v>0</v>
          </cell>
          <cell r="H383">
            <v>0</v>
          </cell>
        </row>
        <row r="384">
          <cell r="B384" t="str">
            <v>220-001-0004-004</v>
          </cell>
          <cell r="C384" t="str">
            <v xml:space="preserve">DISE&amp;OS GONZALEZ HERRERA                       </v>
          </cell>
          <cell r="D384">
            <v>0</v>
          </cell>
          <cell r="E384">
            <v>0</v>
          </cell>
          <cell r="F384">
            <v>0</v>
          </cell>
          <cell r="G384">
            <v>0</v>
          </cell>
          <cell r="H384">
            <v>0</v>
          </cell>
        </row>
        <row r="385">
          <cell r="B385" t="str">
            <v>220-001-0004-005</v>
          </cell>
          <cell r="C385" t="str">
            <v xml:space="preserve">DANIEL ESPINOZA M.                             </v>
          </cell>
          <cell r="D385">
            <v>0</v>
          </cell>
          <cell r="E385">
            <v>0</v>
          </cell>
          <cell r="F385">
            <v>0</v>
          </cell>
          <cell r="G385">
            <v>0</v>
          </cell>
          <cell r="H385">
            <v>0</v>
          </cell>
        </row>
        <row r="386">
          <cell r="B386" t="str">
            <v>220-001-0004-006</v>
          </cell>
          <cell r="C386" t="str">
            <v xml:space="preserve">DELL COMPUTER DE MEXICO                        </v>
          </cell>
          <cell r="D386">
            <v>0</v>
          </cell>
          <cell r="E386">
            <v>0</v>
          </cell>
          <cell r="F386">
            <v>0</v>
          </cell>
          <cell r="G386">
            <v>0</v>
          </cell>
          <cell r="H386">
            <v>0</v>
          </cell>
        </row>
        <row r="387">
          <cell r="B387" t="str">
            <v>220-001-0005-001</v>
          </cell>
          <cell r="C387" t="str">
            <v xml:space="preserve">EFECTIVALE S.A. DE C.V.                        </v>
          </cell>
          <cell r="D387">
            <v>0</v>
          </cell>
          <cell r="E387">
            <v>0</v>
          </cell>
          <cell r="F387">
            <v>0</v>
          </cell>
          <cell r="G387">
            <v>0</v>
          </cell>
          <cell r="H387">
            <v>0</v>
          </cell>
        </row>
        <row r="388">
          <cell r="B388" t="str">
            <v>220-001-0005-002</v>
          </cell>
          <cell r="C388" t="str">
            <v xml:space="preserve">ENERFLEX SYSTEMS                               </v>
          </cell>
          <cell r="D388">
            <v>0</v>
          </cell>
          <cell r="E388">
            <v>0</v>
          </cell>
          <cell r="F388">
            <v>0</v>
          </cell>
          <cell r="G388">
            <v>0</v>
          </cell>
          <cell r="H388">
            <v>0</v>
          </cell>
        </row>
        <row r="389">
          <cell r="B389" t="str">
            <v>220-001-0005-003</v>
          </cell>
          <cell r="C389" t="str">
            <v xml:space="preserve">EQUIPO PARA GAS S.A. DE C.V.                   </v>
          </cell>
          <cell r="D389">
            <v>0</v>
          </cell>
          <cell r="E389">
            <v>0</v>
          </cell>
          <cell r="F389">
            <v>0</v>
          </cell>
          <cell r="G389">
            <v>0</v>
          </cell>
          <cell r="H389">
            <v>0</v>
          </cell>
        </row>
        <row r="390">
          <cell r="B390" t="str">
            <v>220-001-0005-004</v>
          </cell>
          <cell r="C390" t="str">
            <v xml:space="preserve">ELECTRICA Y PLOMERIA SILVA                     </v>
          </cell>
          <cell r="D390">
            <v>0</v>
          </cell>
          <cell r="E390">
            <v>0</v>
          </cell>
          <cell r="F390">
            <v>0</v>
          </cell>
          <cell r="G390">
            <v>0</v>
          </cell>
          <cell r="H390">
            <v>0</v>
          </cell>
        </row>
        <row r="391">
          <cell r="B391" t="str">
            <v>220-001-0005-005</v>
          </cell>
          <cell r="C391" t="str">
            <v xml:space="preserve">EQUIPO DE MEDICION Y CONTROL INDUSTRIAL SA D   </v>
          </cell>
          <cell r="D391">
            <v>0</v>
          </cell>
          <cell r="E391">
            <v>0</v>
          </cell>
          <cell r="F391">
            <v>0</v>
          </cell>
          <cell r="G391">
            <v>0</v>
          </cell>
          <cell r="H391">
            <v>0</v>
          </cell>
        </row>
        <row r="392">
          <cell r="B392" t="str">
            <v>220-001-0005-006</v>
          </cell>
          <cell r="C392" t="str">
            <v xml:space="preserve">EMERSON PROCESS MANAGEMENT S.A. DE C.V.        </v>
          </cell>
          <cell r="D392">
            <v>0</v>
          </cell>
          <cell r="E392">
            <v>0</v>
          </cell>
          <cell r="F392">
            <v>0</v>
          </cell>
          <cell r="G392">
            <v>0</v>
          </cell>
          <cell r="H392">
            <v>0</v>
          </cell>
        </row>
        <row r="393">
          <cell r="B393" t="str">
            <v>220-001-0005-007</v>
          </cell>
          <cell r="C393" t="str">
            <v xml:space="preserve">EKIMEX S.A.                                    </v>
          </cell>
          <cell r="D393">
            <v>0</v>
          </cell>
          <cell r="E393">
            <v>0</v>
          </cell>
          <cell r="F393">
            <v>0</v>
          </cell>
          <cell r="G393">
            <v>0</v>
          </cell>
          <cell r="H393">
            <v>0</v>
          </cell>
        </row>
        <row r="394">
          <cell r="B394" t="str">
            <v>220-001-0005-008</v>
          </cell>
          <cell r="C394" t="str">
            <v xml:space="preserve">EQUIPOS Y SISTEMAS DINAMICOS DE MEXICO S.A.    </v>
          </cell>
          <cell r="D394">
            <v>-42100.82</v>
          </cell>
          <cell r="E394">
            <v>21050.41</v>
          </cell>
          <cell r="F394">
            <v>0</v>
          </cell>
          <cell r="G394">
            <v>21050.41</v>
          </cell>
          <cell r="H394">
            <v>-21050.41</v>
          </cell>
        </row>
        <row r="395">
          <cell r="B395" t="str">
            <v>220-001-0006-001</v>
          </cell>
          <cell r="C395" t="str">
            <v xml:space="preserve">FITTINGS &amp; RUBBER DE MEXICO                    </v>
          </cell>
          <cell r="D395">
            <v>-28286.18</v>
          </cell>
          <cell r="E395">
            <v>28286.18</v>
          </cell>
          <cell r="F395">
            <v>0</v>
          </cell>
          <cell r="G395">
            <v>28286.18</v>
          </cell>
          <cell r="H395">
            <v>0</v>
          </cell>
        </row>
        <row r="396">
          <cell r="B396" t="str">
            <v>220-001-0006-002</v>
          </cell>
          <cell r="C396" t="str">
            <v xml:space="preserve">FIANZAS MONTERREY, S.A.                        </v>
          </cell>
          <cell r="D396">
            <v>0</v>
          </cell>
          <cell r="E396">
            <v>0</v>
          </cell>
          <cell r="F396">
            <v>0</v>
          </cell>
          <cell r="G396">
            <v>0</v>
          </cell>
          <cell r="H396">
            <v>0</v>
          </cell>
        </row>
        <row r="397">
          <cell r="B397" t="str">
            <v>220-001-0006-003</v>
          </cell>
          <cell r="C397" t="str">
            <v xml:space="preserve">FRANCISCO MENDEZ                               </v>
          </cell>
          <cell r="D397">
            <v>0</v>
          </cell>
          <cell r="E397">
            <v>0</v>
          </cell>
          <cell r="F397">
            <v>0</v>
          </cell>
          <cell r="G397">
            <v>0</v>
          </cell>
          <cell r="H397">
            <v>0</v>
          </cell>
        </row>
        <row r="398">
          <cell r="B398" t="str">
            <v>220-001-0006-004</v>
          </cell>
          <cell r="C398" t="str">
            <v xml:space="preserve">FORMAS CONTINUAS DE VILLANUEVA S.A. DE C.V.    </v>
          </cell>
          <cell r="D398">
            <v>0</v>
          </cell>
          <cell r="E398">
            <v>0</v>
          </cell>
          <cell r="F398">
            <v>0</v>
          </cell>
          <cell r="G398">
            <v>0</v>
          </cell>
          <cell r="H398">
            <v>0</v>
          </cell>
        </row>
        <row r="399">
          <cell r="B399" t="str">
            <v>220-001-0007-001</v>
          </cell>
          <cell r="C399" t="str">
            <v xml:space="preserve">GRAINGER S.A. DE C.V.                          </v>
          </cell>
          <cell r="D399">
            <v>-45630.57</v>
          </cell>
          <cell r="E399">
            <v>7217.06</v>
          </cell>
          <cell r="F399">
            <v>7217.06</v>
          </cell>
          <cell r="G399">
            <v>0</v>
          </cell>
          <cell r="H399">
            <v>-45630.57</v>
          </cell>
        </row>
        <row r="400">
          <cell r="B400" t="str">
            <v>220-001-0007-002</v>
          </cell>
          <cell r="C400" t="str">
            <v xml:space="preserve">GARCIA PALMA ARMANDO                           </v>
          </cell>
          <cell r="D400">
            <v>-175966.5</v>
          </cell>
          <cell r="E400">
            <v>7501.45</v>
          </cell>
          <cell r="F400">
            <v>18514.43</v>
          </cell>
          <cell r="G400">
            <v>-11012.98</v>
          </cell>
          <cell r="H400">
            <v>-186979.48</v>
          </cell>
        </row>
        <row r="401">
          <cell r="B401" t="str">
            <v>220-001-0007-003</v>
          </cell>
          <cell r="C401" t="str">
            <v xml:space="preserve">GENERAL PAINT CO DE MEXICO S.A. DE C.V.        </v>
          </cell>
          <cell r="D401">
            <v>0</v>
          </cell>
          <cell r="E401">
            <v>0</v>
          </cell>
          <cell r="F401">
            <v>0</v>
          </cell>
          <cell r="G401">
            <v>0</v>
          </cell>
          <cell r="H401">
            <v>0</v>
          </cell>
        </row>
        <row r="402">
          <cell r="B402" t="str">
            <v>220-001-0007-004</v>
          </cell>
          <cell r="C402" t="str">
            <v xml:space="preserve">GRANIEL CARAVEO ESTUARDO                       </v>
          </cell>
          <cell r="D402">
            <v>0</v>
          </cell>
          <cell r="E402">
            <v>0</v>
          </cell>
          <cell r="F402">
            <v>0</v>
          </cell>
          <cell r="G402">
            <v>0</v>
          </cell>
          <cell r="H402">
            <v>0</v>
          </cell>
        </row>
        <row r="403">
          <cell r="B403" t="str">
            <v>220-001-0007-005</v>
          </cell>
          <cell r="C403" t="str">
            <v xml:space="preserve">GRUAS Y AUTOTRANSPORTES VELAZQUEZ S.A. DE C.   </v>
          </cell>
          <cell r="D403">
            <v>0</v>
          </cell>
          <cell r="E403">
            <v>0</v>
          </cell>
          <cell r="F403">
            <v>0</v>
          </cell>
          <cell r="G403">
            <v>0</v>
          </cell>
          <cell r="H403">
            <v>0</v>
          </cell>
        </row>
        <row r="404">
          <cell r="B404" t="str">
            <v>220-001-0007-006</v>
          </cell>
          <cell r="C404" t="str">
            <v xml:space="preserve">GTB ARQUITECTURA Y DISEÑO                      </v>
          </cell>
          <cell r="D404">
            <v>0</v>
          </cell>
          <cell r="E404">
            <v>0</v>
          </cell>
          <cell r="F404">
            <v>0</v>
          </cell>
          <cell r="G404">
            <v>0</v>
          </cell>
          <cell r="H404">
            <v>0</v>
          </cell>
        </row>
        <row r="405">
          <cell r="B405" t="str">
            <v>220-001-0007-007</v>
          </cell>
          <cell r="C405" t="str">
            <v xml:space="preserve">GONZALEZ MONTIEL MARIA MAGDALENA               </v>
          </cell>
          <cell r="D405">
            <v>-7245</v>
          </cell>
          <cell r="E405">
            <v>17884.8</v>
          </cell>
          <cell r="F405">
            <v>10639.8</v>
          </cell>
          <cell r="G405">
            <v>7245</v>
          </cell>
          <cell r="H405">
            <v>0</v>
          </cell>
        </row>
        <row r="406">
          <cell r="B406" t="str">
            <v>220-001-0007-008</v>
          </cell>
          <cell r="C406" t="str">
            <v xml:space="preserve">GUZMAN PEREZ MARIA IGNACIA                     </v>
          </cell>
          <cell r="D406">
            <v>0</v>
          </cell>
          <cell r="E406">
            <v>0</v>
          </cell>
          <cell r="F406">
            <v>0</v>
          </cell>
          <cell r="G406">
            <v>0</v>
          </cell>
          <cell r="H406">
            <v>0</v>
          </cell>
        </row>
        <row r="407">
          <cell r="B407" t="str">
            <v>220-001-0007-009</v>
          </cell>
          <cell r="C407" t="str">
            <v xml:space="preserve">GASOLINERA SERVICIO COMALCALCO S.A. DE C.V.    </v>
          </cell>
          <cell r="D407">
            <v>0</v>
          </cell>
          <cell r="E407">
            <v>18507.3</v>
          </cell>
          <cell r="F407">
            <v>18507.3</v>
          </cell>
          <cell r="G407">
            <v>0</v>
          </cell>
          <cell r="H407">
            <v>0</v>
          </cell>
        </row>
        <row r="408">
          <cell r="B408" t="str">
            <v>220-001-0007-010</v>
          </cell>
          <cell r="C408" t="str">
            <v xml:space="preserve">GASES Y REPRES INSDUSTRIALES ATASTA S.A. DE    </v>
          </cell>
          <cell r="D408">
            <v>0</v>
          </cell>
          <cell r="E408">
            <v>0</v>
          </cell>
          <cell r="F408">
            <v>0</v>
          </cell>
          <cell r="G408">
            <v>0</v>
          </cell>
          <cell r="H408">
            <v>0</v>
          </cell>
        </row>
        <row r="409">
          <cell r="B409" t="str">
            <v>220-001-0007-011</v>
          </cell>
          <cell r="C409" t="str">
            <v xml:space="preserve">GOMEZ JIMENEZ JOSE ANGEL                       </v>
          </cell>
          <cell r="D409">
            <v>0</v>
          </cell>
          <cell r="E409">
            <v>0</v>
          </cell>
          <cell r="F409">
            <v>0</v>
          </cell>
          <cell r="G409">
            <v>0</v>
          </cell>
          <cell r="H409">
            <v>0</v>
          </cell>
        </row>
        <row r="410">
          <cell r="B410" t="str">
            <v>220-001-0007-012</v>
          </cell>
          <cell r="C410" t="str">
            <v xml:space="preserve">GRUPO SIGNACOM COMUNICACIONES S.A. DE C.V.     </v>
          </cell>
          <cell r="D410">
            <v>0</v>
          </cell>
          <cell r="E410">
            <v>0</v>
          </cell>
          <cell r="F410">
            <v>0</v>
          </cell>
          <cell r="G410">
            <v>0</v>
          </cell>
          <cell r="H410">
            <v>0</v>
          </cell>
        </row>
        <row r="411">
          <cell r="B411" t="str">
            <v>220-001-0008-001</v>
          </cell>
          <cell r="C411" t="str">
            <v xml:space="preserve">HILDA MARIA ZURITA GIL                         </v>
          </cell>
          <cell r="D411">
            <v>0</v>
          </cell>
          <cell r="E411">
            <v>0</v>
          </cell>
          <cell r="F411">
            <v>0</v>
          </cell>
          <cell r="G411">
            <v>0</v>
          </cell>
          <cell r="H411">
            <v>0</v>
          </cell>
        </row>
        <row r="412">
          <cell r="B412" t="str">
            <v>220-001-0008-002</v>
          </cell>
          <cell r="C412" t="str">
            <v xml:space="preserve">HERNANDEZ PAZ Y COMPAÑIA S.C.                  </v>
          </cell>
          <cell r="D412">
            <v>0</v>
          </cell>
          <cell r="E412">
            <v>0</v>
          </cell>
          <cell r="F412">
            <v>0</v>
          </cell>
          <cell r="G412">
            <v>0</v>
          </cell>
          <cell r="H412">
            <v>0</v>
          </cell>
        </row>
        <row r="413">
          <cell r="B413" t="str">
            <v>220-001-0008-003</v>
          </cell>
          <cell r="C413" t="str">
            <v xml:space="preserve">HILARIO LOPEZ CASTILLO                         </v>
          </cell>
          <cell r="D413">
            <v>0</v>
          </cell>
          <cell r="E413">
            <v>0</v>
          </cell>
          <cell r="F413">
            <v>0</v>
          </cell>
          <cell r="G413">
            <v>0</v>
          </cell>
          <cell r="H413">
            <v>0</v>
          </cell>
        </row>
        <row r="414">
          <cell r="B414" t="str">
            <v>220-001-0008-004</v>
          </cell>
          <cell r="C414" t="str">
            <v xml:space="preserve">HOERBIGER DE MEXICO S.A.DE C.V.                </v>
          </cell>
          <cell r="D414">
            <v>0</v>
          </cell>
          <cell r="E414">
            <v>0</v>
          </cell>
          <cell r="F414">
            <v>0</v>
          </cell>
          <cell r="G414">
            <v>0</v>
          </cell>
          <cell r="H414">
            <v>0</v>
          </cell>
        </row>
        <row r="415">
          <cell r="B415" t="str">
            <v>220-001-0008-005</v>
          </cell>
          <cell r="C415" t="str">
            <v xml:space="preserve">HIELO Y REFRIGERACION CRISTAL                  </v>
          </cell>
          <cell r="D415">
            <v>0</v>
          </cell>
          <cell r="E415">
            <v>1704</v>
          </cell>
          <cell r="F415">
            <v>1704</v>
          </cell>
          <cell r="G415">
            <v>0</v>
          </cell>
          <cell r="H415">
            <v>0</v>
          </cell>
        </row>
        <row r="416">
          <cell r="B416" t="str">
            <v>220-001-0008-006</v>
          </cell>
          <cell r="C416" t="str">
            <v xml:space="preserve">HERNANDEZ CASTAÑEDA FRANCISCO JAVIER           </v>
          </cell>
          <cell r="D416">
            <v>0</v>
          </cell>
          <cell r="E416">
            <v>0</v>
          </cell>
          <cell r="F416">
            <v>2905.35</v>
          </cell>
          <cell r="G416">
            <v>-2905.35</v>
          </cell>
          <cell r="H416">
            <v>-2905.35</v>
          </cell>
        </row>
        <row r="417">
          <cell r="B417" t="str">
            <v>220-001-0009-001</v>
          </cell>
          <cell r="C417" t="str">
            <v xml:space="preserve">JAVIER PASCAL S.C.                             </v>
          </cell>
          <cell r="D417">
            <v>0</v>
          </cell>
          <cell r="E417">
            <v>3008.35</v>
          </cell>
          <cell r="F417">
            <v>3008.35</v>
          </cell>
          <cell r="G417">
            <v>0</v>
          </cell>
          <cell r="H417">
            <v>0</v>
          </cell>
        </row>
        <row r="418">
          <cell r="B418" t="str">
            <v>220-001-0009-002</v>
          </cell>
          <cell r="C418" t="str">
            <v xml:space="preserve">INTERAMERICANA MOTRIZ S.A. DE C.V.             </v>
          </cell>
          <cell r="D418">
            <v>0</v>
          </cell>
          <cell r="E418">
            <v>0</v>
          </cell>
          <cell r="F418">
            <v>0</v>
          </cell>
          <cell r="G418">
            <v>0</v>
          </cell>
          <cell r="H418">
            <v>0</v>
          </cell>
        </row>
        <row r="419">
          <cell r="B419" t="str">
            <v>220-001-0009-003</v>
          </cell>
          <cell r="C419" t="str">
            <v xml:space="preserve">IMPRECENTRO S.A. DE C.V.                       </v>
          </cell>
          <cell r="D419">
            <v>0</v>
          </cell>
          <cell r="E419">
            <v>0</v>
          </cell>
          <cell r="F419">
            <v>0</v>
          </cell>
          <cell r="G419">
            <v>0</v>
          </cell>
          <cell r="H419">
            <v>0</v>
          </cell>
        </row>
        <row r="420">
          <cell r="B420" t="str">
            <v>220-001-0009-004</v>
          </cell>
          <cell r="C420" t="str">
            <v xml:space="preserve">IMPULSORA GASTRONOMICA MEX.                    </v>
          </cell>
          <cell r="D420">
            <v>0</v>
          </cell>
          <cell r="E420">
            <v>0</v>
          </cell>
          <cell r="F420">
            <v>0</v>
          </cell>
          <cell r="G420">
            <v>0</v>
          </cell>
          <cell r="H420">
            <v>0</v>
          </cell>
        </row>
        <row r="421">
          <cell r="B421" t="str">
            <v>220-001-0009-005</v>
          </cell>
          <cell r="C421" t="str">
            <v xml:space="preserve">IMPORTADORA DE FILTROS                         </v>
          </cell>
          <cell r="D421">
            <v>-67275</v>
          </cell>
          <cell r="E421">
            <v>0</v>
          </cell>
          <cell r="F421">
            <v>0</v>
          </cell>
          <cell r="G421">
            <v>0</v>
          </cell>
          <cell r="H421">
            <v>-67275</v>
          </cell>
        </row>
        <row r="422">
          <cell r="B422" t="str">
            <v>220-001-0010-000</v>
          </cell>
          <cell r="C422" t="str">
            <v xml:space="preserve">JOSA REYNA LINARTE                             </v>
          </cell>
          <cell r="D422">
            <v>0</v>
          </cell>
          <cell r="E422">
            <v>0</v>
          </cell>
          <cell r="F422">
            <v>0</v>
          </cell>
          <cell r="G422">
            <v>0</v>
          </cell>
          <cell r="H422">
            <v>0</v>
          </cell>
        </row>
        <row r="423">
          <cell r="B423" t="str">
            <v>220-001-0011-000</v>
          </cell>
          <cell r="C423" t="str">
            <v xml:space="preserve">JAIMES REBOLLAR ZENEN                          </v>
          </cell>
          <cell r="D423">
            <v>0</v>
          </cell>
          <cell r="E423">
            <v>0</v>
          </cell>
          <cell r="F423">
            <v>0</v>
          </cell>
          <cell r="G423">
            <v>0</v>
          </cell>
          <cell r="H423">
            <v>0</v>
          </cell>
        </row>
        <row r="424">
          <cell r="B424" t="str">
            <v>220-001-0012-001</v>
          </cell>
          <cell r="C424" t="str">
            <v xml:space="preserve">LYNEN NOVA S.A. DE C.V.                        </v>
          </cell>
          <cell r="D424">
            <v>0</v>
          </cell>
          <cell r="E424">
            <v>0</v>
          </cell>
          <cell r="F424">
            <v>0</v>
          </cell>
          <cell r="G424">
            <v>0</v>
          </cell>
          <cell r="H424">
            <v>0</v>
          </cell>
        </row>
        <row r="425">
          <cell r="B425" t="str">
            <v>220-001-0012-002</v>
          </cell>
          <cell r="C425" t="str">
            <v xml:space="preserve">LOPEZ HILARIO JESUS                            </v>
          </cell>
          <cell r="D425">
            <v>0</v>
          </cell>
          <cell r="E425">
            <v>0</v>
          </cell>
          <cell r="F425">
            <v>2817.5</v>
          </cell>
          <cell r="G425">
            <v>-2817.5</v>
          </cell>
          <cell r="H425">
            <v>-2817.5</v>
          </cell>
        </row>
        <row r="426">
          <cell r="B426" t="str">
            <v>220-001-0012-003</v>
          </cell>
          <cell r="C426" t="str">
            <v xml:space="preserve">ARMANDO LOPEZ MARTINEZ                         </v>
          </cell>
          <cell r="D426">
            <v>0</v>
          </cell>
          <cell r="E426">
            <v>0</v>
          </cell>
          <cell r="F426">
            <v>0</v>
          </cell>
          <cell r="G426">
            <v>0</v>
          </cell>
          <cell r="H426">
            <v>0</v>
          </cell>
        </row>
        <row r="427">
          <cell r="B427" t="str">
            <v>220-001-0012-004</v>
          </cell>
          <cell r="C427" t="str">
            <v xml:space="preserve">LEON WEILL S.A.                                </v>
          </cell>
          <cell r="D427">
            <v>-3684.66</v>
          </cell>
          <cell r="E427">
            <v>3684.6</v>
          </cell>
          <cell r="F427">
            <v>3289.22</v>
          </cell>
          <cell r="G427">
            <v>395.38000000000011</v>
          </cell>
          <cell r="H427">
            <v>-3289.28</v>
          </cell>
        </row>
        <row r="428">
          <cell r="B428" t="str">
            <v>220-001-0013-001</v>
          </cell>
          <cell r="C428" t="str">
            <v xml:space="preserve">MORENO ABOGADOS SC                             </v>
          </cell>
          <cell r="D428">
            <v>0</v>
          </cell>
          <cell r="E428">
            <v>0</v>
          </cell>
          <cell r="F428">
            <v>0</v>
          </cell>
          <cell r="G428">
            <v>0</v>
          </cell>
          <cell r="H428">
            <v>0</v>
          </cell>
        </row>
        <row r="429">
          <cell r="B429" t="str">
            <v>220-001-0013-002</v>
          </cell>
          <cell r="C429" t="str">
            <v xml:space="preserve">MAQUINARIA DIESEL S.A. DE C.V.                 </v>
          </cell>
          <cell r="D429">
            <v>0</v>
          </cell>
          <cell r="E429">
            <v>0</v>
          </cell>
          <cell r="F429">
            <v>0</v>
          </cell>
          <cell r="G429">
            <v>0</v>
          </cell>
          <cell r="H429">
            <v>0</v>
          </cell>
        </row>
        <row r="430">
          <cell r="B430" t="str">
            <v>220-001-0013-003</v>
          </cell>
          <cell r="C430" t="str">
            <v xml:space="preserve">MIGUEL ANGEL CHEN MENDOZA                      </v>
          </cell>
          <cell r="D430">
            <v>0</v>
          </cell>
          <cell r="E430">
            <v>0</v>
          </cell>
          <cell r="F430">
            <v>0</v>
          </cell>
          <cell r="G430">
            <v>0</v>
          </cell>
          <cell r="H430">
            <v>0</v>
          </cell>
        </row>
        <row r="431">
          <cell r="B431" t="str">
            <v>220-001-0013-004</v>
          </cell>
          <cell r="C431" t="str">
            <v xml:space="preserve">MYCONSA, S.A. DE C.V.                          </v>
          </cell>
          <cell r="D431">
            <v>0</v>
          </cell>
          <cell r="E431">
            <v>0</v>
          </cell>
          <cell r="F431">
            <v>0</v>
          </cell>
          <cell r="G431">
            <v>0</v>
          </cell>
          <cell r="H431">
            <v>0</v>
          </cell>
        </row>
        <row r="432">
          <cell r="B432" t="str">
            <v>220-001-0013-005</v>
          </cell>
          <cell r="C432" t="str">
            <v xml:space="preserve">MEXICANA ASESORES EN VIAJES                    </v>
          </cell>
          <cell r="D432">
            <v>0</v>
          </cell>
          <cell r="E432">
            <v>0</v>
          </cell>
          <cell r="F432">
            <v>0</v>
          </cell>
          <cell r="G432">
            <v>0</v>
          </cell>
          <cell r="H432">
            <v>0</v>
          </cell>
        </row>
        <row r="433">
          <cell r="B433" t="str">
            <v>220-001-0013-006</v>
          </cell>
          <cell r="C433" t="str">
            <v xml:space="preserve">MARIO TORRES C.                                </v>
          </cell>
          <cell r="D433">
            <v>0</v>
          </cell>
          <cell r="E433">
            <v>0</v>
          </cell>
          <cell r="F433">
            <v>0</v>
          </cell>
          <cell r="G433">
            <v>0</v>
          </cell>
          <cell r="H433">
            <v>0</v>
          </cell>
        </row>
        <row r="434">
          <cell r="B434" t="str">
            <v>220-001-0013-007</v>
          </cell>
          <cell r="C434" t="str">
            <v xml:space="preserve">MAQUINARIA INTERNACIONAL S.A. DE C.V.          </v>
          </cell>
          <cell r="D434">
            <v>0</v>
          </cell>
          <cell r="E434">
            <v>0</v>
          </cell>
          <cell r="F434">
            <v>0</v>
          </cell>
          <cell r="G434">
            <v>0</v>
          </cell>
          <cell r="H434">
            <v>0</v>
          </cell>
        </row>
        <row r="435">
          <cell r="B435" t="str">
            <v>220-001-0013-008</v>
          </cell>
          <cell r="C435" t="str">
            <v xml:space="preserve">MARIA CARRERA MARIELA                          </v>
          </cell>
          <cell r="D435">
            <v>0</v>
          </cell>
          <cell r="E435">
            <v>0</v>
          </cell>
          <cell r="F435">
            <v>0</v>
          </cell>
          <cell r="G435">
            <v>0</v>
          </cell>
          <cell r="H435">
            <v>0</v>
          </cell>
        </row>
        <row r="436">
          <cell r="B436" t="str">
            <v>220-001-0013-009</v>
          </cell>
          <cell r="C436" t="str">
            <v xml:space="preserve">MUÑOZ JOACHIN JULIO CESAR                      </v>
          </cell>
          <cell r="D436">
            <v>0</v>
          </cell>
          <cell r="E436">
            <v>0</v>
          </cell>
          <cell r="F436">
            <v>0</v>
          </cell>
          <cell r="G436">
            <v>0</v>
          </cell>
          <cell r="H436">
            <v>0</v>
          </cell>
        </row>
        <row r="437">
          <cell r="B437" t="str">
            <v>220-001-0013-010</v>
          </cell>
          <cell r="C437" t="str">
            <v xml:space="preserve">MORENO PEDRAZA MONICA                          </v>
          </cell>
          <cell r="D437">
            <v>0</v>
          </cell>
          <cell r="E437">
            <v>0</v>
          </cell>
          <cell r="F437">
            <v>0</v>
          </cell>
          <cell r="G437">
            <v>0</v>
          </cell>
          <cell r="H437">
            <v>0</v>
          </cell>
        </row>
        <row r="438">
          <cell r="B438" t="str">
            <v>220-001-0013-011</v>
          </cell>
          <cell r="C438" t="str">
            <v xml:space="preserve">MATUS OCAÑA JOSE                               </v>
          </cell>
          <cell r="D438">
            <v>0</v>
          </cell>
          <cell r="E438">
            <v>0</v>
          </cell>
          <cell r="F438">
            <v>0</v>
          </cell>
          <cell r="G438">
            <v>0</v>
          </cell>
          <cell r="H438">
            <v>0</v>
          </cell>
        </row>
        <row r="439">
          <cell r="B439" t="str">
            <v>220-001-0013-012</v>
          </cell>
          <cell r="C439" t="str">
            <v xml:space="preserve">MACRIGA S.A. DE C.V.                           </v>
          </cell>
          <cell r="D439">
            <v>0</v>
          </cell>
          <cell r="E439">
            <v>0</v>
          </cell>
          <cell r="F439">
            <v>0</v>
          </cell>
          <cell r="G439">
            <v>0</v>
          </cell>
          <cell r="H439">
            <v>0</v>
          </cell>
        </row>
        <row r="440">
          <cell r="B440" t="str">
            <v>220-001-0013-013</v>
          </cell>
          <cell r="C440" t="str">
            <v xml:space="preserve">MUÑIZ BALLINAS TERESA                          </v>
          </cell>
          <cell r="D440">
            <v>-1082356.3600000001</v>
          </cell>
          <cell r="E440">
            <v>0</v>
          </cell>
          <cell r="F440">
            <v>178298.3</v>
          </cell>
          <cell r="G440">
            <v>-178298.3</v>
          </cell>
          <cell r="H440">
            <v>-1260654.6599999999</v>
          </cell>
        </row>
        <row r="441">
          <cell r="B441" t="str">
            <v>220-001-0013-014</v>
          </cell>
          <cell r="C441" t="str">
            <v xml:space="preserve">Ma ROSARIO GLZ LOPEZ                           </v>
          </cell>
          <cell r="D441">
            <v>0</v>
          </cell>
          <cell r="E441">
            <v>0</v>
          </cell>
          <cell r="F441">
            <v>0</v>
          </cell>
          <cell r="G441">
            <v>0</v>
          </cell>
          <cell r="H441">
            <v>0</v>
          </cell>
        </row>
        <row r="442">
          <cell r="B442" t="str">
            <v>220-001-0013-015</v>
          </cell>
          <cell r="C442" t="str">
            <v xml:space="preserve">MANUFACTURERA CENTURY S.A. DE C.V.             </v>
          </cell>
          <cell r="D442">
            <v>0</v>
          </cell>
          <cell r="E442">
            <v>2070</v>
          </cell>
          <cell r="F442">
            <v>2070</v>
          </cell>
          <cell r="G442">
            <v>0</v>
          </cell>
          <cell r="H442">
            <v>0</v>
          </cell>
        </row>
        <row r="443">
          <cell r="B443" t="str">
            <v>220-001-0013-016</v>
          </cell>
          <cell r="C443" t="str">
            <v xml:space="preserve">NEW LIFE MOTORS                                </v>
          </cell>
          <cell r="D443">
            <v>0</v>
          </cell>
          <cell r="E443">
            <v>0</v>
          </cell>
          <cell r="F443">
            <v>0</v>
          </cell>
          <cell r="G443">
            <v>0</v>
          </cell>
          <cell r="H443">
            <v>0</v>
          </cell>
        </row>
        <row r="444">
          <cell r="B444" t="str">
            <v>220-001-0013-017</v>
          </cell>
          <cell r="C444" t="str">
            <v xml:space="preserve">MANIOBRAS ESPECIALIZADAS GSC S.A. DE C.V.      </v>
          </cell>
          <cell r="D444">
            <v>0</v>
          </cell>
          <cell r="E444">
            <v>0</v>
          </cell>
          <cell r="F444">
            <v>0</v>
          </cell>
          <cell r="G444">
            <v>0</v>
          </cell>
          <cell r="H444">
            <v>0</v>
          </cell>
        </row>
        <row r="445">
          <cell r="B445" t="str">
            <v>220-001-0013-018</v>
          </cell>
          <cell r="C445" t="str">
            <v xml:space="preserve">MATERIALES FRANCO EN VILLAHERMOSA S.A. DE C.   </v>
          </cell>
          <cell r="D445">
            <v>0</v>
          </cell>
          <cell r="E445">
            <v>0</v>
          </cell>
          <cell r="F445">
            <v>0</v>
          </cell>
          <cell r="G445">
            <v>0</v>
          </cell>
          <cell r="H445">
            <v>0</v>
          </cell>
        </row>
        <row r="446">
          <cell r="B446" t="str">
            <v>220-001-0015-001</v>
          </cell>
          <cell r="C446" t="str">
            <v xml:space="preserve">ORGANIZACION POLVANI                           </v>
          </cell>
          <cell r="D446">
            <v>0</v>
          </cell>
          <cell r="E446">
            <v>0</v>
          </cell>
          <cell r="F446">
            <v>0</v>
          </cell>
          <cell r="G446">
            <v>0</v>
          </cell>
          <cell r="H446">
            <v>0</v>
          </cell>
        </row>
        <row r="447">
          <cell r="B447" t="str">
            <v>220-001-0015-002</v>
          </cell>
          <cell r="C447" t="str">
            <v xml:space="preserve">OPERADORA PROTEL S.A. DE C.V                   </v>
          </cell>
          <cell r="D447">
            <v>0</v>
          </cell>
          <cell r="E447">
            <v>0</v>
          </cell>
          <cell r="F447">
            <v>0</v>
          </cell>
          <cell r="G447">
            <v>0</v>
          </cell>
          <cell r="H447">
            <v>0</v>
          </cell>
        </row>
        <row r="448">
          <cell r="B448" t="str">
            <v>220-001-0015-003</v>
          </cell>
          <cell r="C448" t="str">
            <v xml:space="preserve">OROZCO ABOGADO JAVIER                          </v>
          </cell>
          <cell r="D448">
            <v>0</v>
          </cell>
          <cell r="E448">
            <v>0</v>
          </cell>
          <cell r="F448">
            <v>0</v>
          </cell>
          <cell r="G448">
            <v>0</v>
          </cell>
          <cell r="H448">
            <v>0</v>
          </cell>
        </row>
        <row r="449">
          <cell r="B449" t="str">
            <v>220-001-0015-004</v>
          </cell>
          <cell r="C449" t="str">
            <v xml:space="preserve">OPERADORA PROTEL,S.A. DE C.V.                  </v>
          </cell>
          <cell r="D449">
            <v>0</v>
          </cell>
          <cell r="E449">
            <v>0</v>
          </cell>
          <cell r="F449">
            <v>0</v>
          </cell>
          <cell r="G449">
            <v>0</v>
          </cell>
          <cell r="H449">
            <v>0</v>
          </cell>
        </row>
        <row r="450">
          <cell r="B450" t="str">
            <v>220-001-0015-005</v>
          </cell>
          <cell r="C450" t="str">
            <v xml:space="preserve">OMEGA INDUSTRIAL AUTOMOTRIZ  S.A. DE C.V.      </v>
          </cell>
          <cell r="D450">
            <v>-18400</v>
          </cell>
          <cell r="E450">
            <v>18400</v>
          </cell>
          <cell r="F450">
            <v>0</v>
          </cell>
          <cell r="G450">
            <v>18400</v>
          </cell>
          <cell r="H450">
            <v>0</v>
          </cell>
        </row>
        <row r="451">
          <cell r="B451" t="str">
            <v>220-001-0016-003</v>
          </cell>
          <cell r="C451" t="str">
            <v xml:space="preserve">PROMOTORA DE HIGIENE Y SEGURIDAD S.A. DE C.V   </v>
          </cell>
          <cell r="D451">
            <v>-30153</v>
          </cell>
          <cell r="E451">
            <v>67528</v>
          </cell>
          <cell r="F451">
            <v>51865</v>
          </cell>
          <cell r="G451">
            <v>15663</v>
          </cell>
          <cell r="H451">
            <v>-14490</v>
          </cell>
        </row>
        <row r="452">
          <cell r="B452" t="str">
            <v>220-001-0016-004</v>
          </cell>
          <cell r="C452" t="str">
            <v xml:space="preserve">PEREZ GARCIA ROBERTO                           </v>
          </cell>
          <cell r="D452">
            <v>0</v>
          </cell>
          <cell r="E452">
            <v>0</v>
          </cell>
          <cell r="F452">
            <v>0</v>
          </cell>
          <cell r="G452">
            <v>0</v>
          </cell>
          <cell r="H452">
            <v>0</v>
          </cell>
        </row>
        <row r="453">
          <cell r="B453" t="str">
            <v>220-001-0016-005</v>
          </cell>
          <cell r="C453" t="str">
            <v xml:space="preserve">PEREZ MARCIN NARCISA                           </v>
          </cell>
          <cell r="D453">
            <v>0</v>
          </cell>
          <cell r="E453">
            <v>0</v>
          </cell>
          <cell r="F453">
            <v>0</v>
          </cell>
          <cell r="G453">
            <v>0</v>
          </cell>
          <cell r="H453">
            <v>0</v>
          </cell>
        </row>
        <row r="454">
          <cell r="B454" t="str">
            <v>220-001-0016-006</v>
          </cell>
          <cell r="C454" t="str">
            <v xml:space="preserve">PROTECNOQUIM S.A. DE C.V.                      </v>
          </cell>
          <cell r="D454">
            <v>-208.39</v>
          </cell>
          <cell r="E454">
            <v>0</v>
          </cell>
          <cell r="F454">
            <v>0</v>
          </cell>
          <cell r="G454">
            <v>0</v>
          </cell>
          <cell r="H454">
            <v>-208.39</v>
          </cell>
        </row>
        <row r="455">
          <cell r="B455" t="str">
            <v>220-001-0017-001</v>
          </cell>
          <cell r="C455" t="str">
            <v xml:space="preserve">PERALTA MENDEZ SALVADOR                        </v>
          </cell>
          <cell r="D455">
            <v>0</v>
          </cell>
          <cell r="E455">
            <v>26450</v>
          </cell>
          <cell r="F455">
            <v>26450</v>
          </cell>
          <cell r="G455">
            <v>0</v>
          </cell>
          <cell r="H455">
            <v>0</v>
          </cell>
        </row>
        <row r="456">
          <cell r="B456" t="str">
            <v>220-001-0017-002</v>
          </cell>
          <cell r="C456" t="str">
            <v xml:space="preserve">PERMARSA S.A. DE C.V.                          </v>
          </cell>
          <cell r="D456">
            <v>0</v>
          </cell>
          <cell r="E456">
            <v>0</v>
          </cell>
          <cell r="F456">
            <v>0</v>
          </cell>
          <cell r="G456">
            <v>0</v>
          </cell>
          <cell r="H456">
            <v>0</v>
          </cell>
        </row>
        <row r="457">
          <cell r="B457" t="str">
            <v>220-001-0017-003</v>
          </cell>
          <cell r="C457" t="str">
            <v xml:space="preserve">PRAXAIR MEXICO S.A. DE  C.V.                   </v>
          </cell>
          <cell r="D457">
            <v>0</v>
          </cell>
          <cell r="E457">
            <v>0</v>
          </cell>
          <cell r="F457">
            <v>0</v>
          </cell>
          <cell r="G457">
            <v>0</v>
          </cell>
          <cell r="H457">
            <v>0</v>
          </cell>
        </row>
        <row r="458">
          <cell r="B458" t="str">
            <v>220-001-0017-004</v>
          </cell>
          <cell r="C458" t="str">
            <v xml:space="preserve">PROMOTORA Y COMERCIAL TORRES BATIZ S.A. DE C   </v>
          </cell>
          <cell r="D458">
            <v>0</v>
          </cell>
          <cell r="E458">
            <v>0</v>
          </cell>
          <cell r="F458">
            <v>0</v>
          </cell>
          <cell r="G458">
            <v>0</v>
          </cell>
          <cell r="H458">
            <v>0</v>
          </cell>
        </row>
        <row r="459">
          <cell r="B459" t="str">
            <v>220-001-0017-005</v>
          </cell>
          <cell r="C459" t="str">
            <v xml:space="preserve">PULIDO CORDOVA ALTAMIRANO                      </v>
          </cell>
          <cell r="D459">
            <v>-10874.4</v>
          </cell>
          <cell r="E459">
            <v>10874.4</v>
          </cell>
          <cell r="F459">
            <v>4035.35</v>
          </cell>
          <cell r="G459">
            <v>6839.0499999999993</v>
          </cell>
          <cell r="H459">
            <v>-4035.35</v>
          </cell>
        </row>
        <row r="460">
          <cell r="B460" t="str">
            <v>220-001-0017-006</v>
          </cell>
          <cell r="C460" t="str">
            <v xml:space="preserve">PEREZ CASTELLANOS MARIO ALBERTO                </v>
          </cell>
          <cell r="D460">
            <v>0</v>
          </cell>
          <cell r="E460">
            <v>0</v>
          </cell>
          <cell r="F460">
            <v>0</v>
          </cell>
          <cell r="G460">
            <v>0</v>
          </cell>
          <cell r="H460">
            <v>0</v>
          </cell>
        </row>
        <row r="461">
          <cell r="B461" t="str">
            <v>220-001-0018-001</v>
          </cell>
          <cell r="C461" t="str">
            <v xml:space="preserve">RADIOMOVIL DIPSA, SA DE CV                     </v>
          </cell>
          <cell r="D461">
            <v>0</v>
          </cell>
          <cell r="E461">
            <v>4311</v>
          </cell>
          <cell r="F461">
            <v>4311</v>
          </cell>
          <cell r="G461">
            <v>0</v>
          </cell>
          <cell r="H461">
            <v>0</v>
          </cell>
        </row>
        <row r="462">
          <cell r="B462" t="str">
            <v>220-001-0018-002</v>
          </cell>
          <cell r="C462" t="str">
            <v xml:space="preserve">REPRESENTACIONES ELECTRICAS DEL SURESTE        </v>
          </cell>
          <cell r="D462">
            <v>-122015</v>
          </cell>
          <cell r="E462">
            <v>62215</v>
          </cell>
          <cell r="F462">
            <v>124430</v>
          </cell>
          <cell r="G462">
            <v>-62215</v>
          </cell>
          <cell r="H462">
            <v>-184230</v>
          </cell>
        </row>
        <row r="463">
          <cell r="B463" t="str">
            <v>220-001-0018-003</v>
          </cell>
          <cell r="C463" t="str">
            <v xml:space="preserve">RETO INDUSTRIAL S.A. DE C.V.                   </v>
          </cell>
          <cell r="D463">
            <v>0</v>
          </cell>
          <cell r="E463">
            <v>0</v>
          </cell>
          <cell r="F463">
            <v>0</v>
          </cell>
          <cell r="G463">
            <v>0</v>
          </cell>
          <cell r="H463">
            <v>0</v>
          </cell>
        </row>
        <row r="464">
          <cell r="B464" t="str">
            <v>220-001-0018-004</v>
          </cell>
          <cell r="C464" t="str">
            <v xml:space="preserve">ROMAN CORDOVA GUSTAVO                          </v>
          </cell>
          <cell r="D464">
            <v>0</v>
          </cell>
          <cell r="E464">
            <v>0</v>
          </cell>
          <cell r="F464">
            <v>0</v>
          </cell>
          <cell r="G464">
            <v>0</v>
          </cell>
          <cell r="H464">
            <v>0</v>
          </cell>
        </row>
        <row r="465">
          <cell r="B465" t="str">
            <v>220-001-0018-005</v>
          </cell>
          <cell r="C465" t="str">
            <v xml:space="preserve">RUIZ RICARDEZ FERNANDO                         </v>
          </cell>
          <cell r="D465">
            <v>0</v>
          </cell>
          <cell r="E465">
            <v>0</v>
          </cell>
          <cell r="F465">
            <v>0</v>
          </cell>
          <cell r="G465">
            <v>0</v>
          </cell>
          <cell r="H465">
            <v>0</v>
          </cell>
        </row>
        <row r="466">
          <cell r="B466" t="str">
            <v>220-001-0018-006</v>
          </cell>
          <cell r="C466" t="str">
            <v xml:space="preserve">QUALITY TRAINING CORPORATION S.C.              </v>
          </cell>
          <cell r="D466">
            <v>0</v>
          </cell>
          <cell r="E466">
            <v>0</v>
          </cell>
          <cell r="F466">
            <v>0</v>
          </cell>
          <cell r="G466">
            <v>0</v>
          </cell>
          <cell r="H466">
            <v>0</v>
          </cell>
        </row>
        <row r="467">
          <cell r="B467" t="str">
            <v>220-001-0018-007</v>
          </cell>
          <cell r="C467" t="str">
            <v xml:space="preserve">RALOY LUBRICANTES S.A. DE C.V.                 </v>
          </cell>
          <cell r="D467">
            <v>0</v>
          </cell>
          <cell r="E467">
            <v>0</v>
          </cell>
          <cell r="F467">
            <v>0</v>
          </cell>
          <cell r="G467">
            <v>0</v>
          </cell>
          <cell r="H467">
            <v>0</v>
          </cell>
        </row>
        <row r="468">
          <cell r="B468" t="str">
            <v>220-001-0018-008</v>
          </cell>
          <cell r="C468" t="str">
            <v xml:space="preserve">RECTIFICACIONES CAMPECHE S.A. DE C.V.          </v>
          </cell>
          <cell r="D468">
            <v>0</v>
          </cell>
          <cell r="E468">
            <v>0</v>
          </cell>
          <cell r="F468">
            <v>0</v>
          </cell>
          <cell r="G468">
            <v>0</v>
          </cell>
          <cell r="H468">
            <v>0</v>
          </cell>
        </row>
        <row r="469">
          <cell r="B469" t="str">
            <v>220-001-0018-009</v>
          </cell>
          <cell r="C469" t="str">
            <v xml:space="preserve">RAMIREZ RAMON RAMON                            </v>
          </cell>
          <cell r="D469">
            <v>0</v>
          </cell>
          <cell r="E469">
            <v>0</v>
          </cell>
          <cell r="F469">
            <v>438357</v>
          </cell>
          <cell r="G469">
            <v>-438357</v>
          </cell>
          <cell r="H469">
            <v>-438357</v>
          </cell>
        </row>
        <row r="470">
          <cell r="B470" t="str">
            <v>220-001-0019-001</v>
          </cell>
          <cell r="C470" t="str">
            <v xml:space="preserve">SURTIDORA COMERCIAL JUKAR                      </v>
          </cell>
          <cell r="D470">
            <v>0</v>
          </cell>
          <cell r="E470">
            <v>0</v>
          </cell>
          <cell r="F470">
            <v>0</v>
          </cell>
          <cell r="G470">
            <v>0</v>
          </cell>
          <cell r="H470">
            <v>0</v>
          </cell>
        </row>
        <row r="471">
          <cell r="B471" t="str">
            <v>220-001-0019-002</v>
          </cell>
          <cell r="C471" t="str">
            <v xml:space="preserve">SEGUROS COMERCIAL AMERICA                      </v>
          </cell>
          <cell r="D471">
            <v>-759261.54</v>
          </cell>
          <cell r="E471">
            <v>759261.54</v>
          </cell>
          <cell r="F471">
            <v>0</v>
          </cell>
          <cell r="G471">
            <v>759261.54</v>
          </cell>
          <cell r="H471">
            <v>0</v>
          </cell>
        </row>
        <row r="472">
          <cell r="B472" t="str">
            <v>220-001-0019-003</v>
          </cell>
          <cell r="C472" t="str">
            <v xml:space="preserve">SEGUROS DEL CENTRO S.A.DE C.V                  </v>
          </cell>
          <cell r="D472">
            <v>0</v>
          </cell>
          <cell r="E472">
            <v>0</v>
          </cell>
          <cell r="F472">
            <v>0</v>
          </cell>
          <cell r="G472">
            <v>0</v>
          </cell>
          <cell r="H472">
            <v>0</v>
          </cell>
        </row>
        <row r="473">
          <cell r="B473" t="str">
            <v>220-001-0019-004</v>
          </cell>
          <cell r="C473" t="str">
            <v xml:space="preserve">SNAP-ON SUN DE MEXICO S.A. DE C.V.             </v>
          </cell>
          <cell r="D473">
            <v>0</v>
          </cell>
          <cell r="E473">
            <v>0</v>
          </cell>
          <cell r="F473">
            <v>0</v>
          </cell>
          <cell r="G473">
            <v>0</v>
          </cell>
          <cell r="H473">
            <v>0</v>
          </cell>
        </row>
        <row r="474">
          <cell r="B474" t="str">
            <v>220-001-0019-005</v>
          </cell>
          <cell r="C474" t="str">
            <v xml:space="preserve">SANITARIOS Y MATERIALES S.A. DE C.V.           </v>
          </cell>
          <cell r="D474">
            <v>0</v>
          </cell>
          <cell r="E474">
            <v>0</v>
          </cell>
          <cell r="F474">
            <v>0</v>
          </cell>
          <cell r="G474">
            <v>0</v>
          </cell>
          <cell r="H474">
            <v>0</v>
          </cell>
        </row>
        <row r="475">
          <cell r="B475" t="str">
            <v>220-001-0019-006</v>
          </cell>
          <cell r="C475" t="str">
            <v xml:space="preserve">SERVICIOS AMBIENTALES Y ECOLOGICOS S.A. DE C   </v>
          </cell>
          <cell r="D475">
            <v>0</v>
          </cell>
          <cell r="E475">
            <v>0</v>
          </cell>
          <cell r="F475">
            <v>0</v>
          </cell>
          <cell r="G475">
            <v>0</v>
          </cell>
          <cell r="H475">
            <v>0</v>
          </cell>
        </row>
        <row r="476">
          <cell r="B476" t="str">
            <v>220-001-0019-007</v>
          </cell>
          <cell r="C476" t="str">
            <v xml:space="preserve">SERVICIO INDUSTRIAL COHER S.A. DE C.V.         </v>
          </cell>
          <cell r="D476">
            <v>0</v>
          </cell>
          <cell r="E476">
            <v>0</v>
          </cell>
          <cell r="F476">
            <v>0</v>
          </cell>
          <cell r="G476">
            <v>0</v>
          </cell>
          <cell r="H476">
            <v>0</v>
          </cell>
        </row>
        <row r="477">
          <cell r="B477" t="str">
            <v>220-001-0019-008</v>
          </cell>
          <cell r="C477" t="str">
            <v xml:space="preserve">SEÑALMATIC S.A. DE C.V.                        </v>
          </cell>
          <cell r="D477">
            <v>0</v>
          </cell>
          <cell r="E477">
            <v>0</v>
          </cell>
          <cell r="F477">
            <v>0</v>
          </cell>
          <cell r="G477">
            <v>0</v>
          </cell>
          <cell r="H477">
            <v>0</v>
          </cell>
        </row>
        <row r="478">
          <cell r="B478" t="str">
            <v>220-001-0019-009</v>
          </cell>
          <cell r="C478" t="str">
            <v xml:space="preserve">SALA RIVEROLL JUAN CARLOS                      </v>
          </cell>
          <cell r="D478">
            <v>0</v>
          </cell>
          <cell r="E478">
            <v>0</v>
          </cell>
          <cell r="F478">
            <v>0</v>
          </cell>
          <cell r="G478">
            <v>0</v>
          </cell>
          <cell r="H478">
            <v>0</v>
          </cell>
        </row>
        <row r="479">
          <cell r="B479" t="str">
            <v>220-001-0019-010</v>
          </cell>
          <cell r="C479" t="str">
            <v xml:space="preserve">SEGUROS BBV PROBURSA S.A.C.V.                  </v>
          </cell>
          <cell r="D479">
            <v>0</v>
          </cell>
          <cell r="E479">
            <v>0</v>
          </cell>
          <cell r="F479">
            <v>0</v>
          </cell>
          <cell r="G479">
            <v>0</v>
          </cell>
          <cell r="H479">
            <v>0</v>
          </cell>
        </row>
        <row r="480">
          <cell r="B480" t="str">
            <v>220-001-0019-011</v>
          </cell>
          <cell r="C480" t="str">
            <v xml:space="preserve">SATEL S.A.DE C.V.                              </v>
          </cell>
          <cell r="D480">
            <v>0</v>
          </cell>
          <cell r="E480">
            <v>0</v>
          </cell>
          <cell r="F480">
            <v>0</v>
          </cell>
          <cell r="G480">
            <v>0</v>
          </cell>
          <cell r="H480">
            <v>0</v>
          </cell>
        </row>
        <row r="481">
          <cell r="B481" t="str">
            <v>220-001-0019-012</v>
          </cell>
          <cell r="C481" t="str">
            <v xml:space="preserve">SOLUCIONES INTEGRALES P/REDES                  </v>
          </cell>
          <cell r="D481">
            <v>0</v>
          </cell>
          <cell r="E481">
            <v>0</v>
          </cell>
          <cell r="F481">
            <v>0</v>
          </cell>
          <cell r="G481">
            <v>0</v>
          </cell>
          <cell r="H481">
            <v>0</v>
          </cell>
        </row>
        <row r="482">
          <cell r="B482" t="str">
            <v>220-001-0019-013</v>
          </cell>
          <cell r="C482" t="str">
            <v xml:space="preserve">SERVICIO TECNICO DE COMUNICACIONES             </v>
          </cell>
          <cell r="D482">
            <v>0</v>
          </cell>
          <cell r="E482">
            <v>0</v>
          </cell>
          <cell r="F482">
            <v>0</v>
          </cell>
          <cell r="G482">
            <v>0</v>
          </cell>
          <cell r="H482">
            <v>0</v>
          </cell>
        </row>
        <row r="483">
          <cell r="B483" t="str">
            <v>220-001-0019-014</v>
          </cell>
          <cell r="C483" t="str">
            <v xml:space="preserve">SALAZAR GARRIDO ENRIQUE                        </v>
          </cell>
          <cell r="D483">
            <v>0</v>
          </cell>
          <cell r="E483">
            <v>0</v>
          </cell>
          <cell r="F483">
            <v>7935.3</v>
          </cell>
          <cell r="G483">
            <v>-7935.3</v>
          </cell>
          <cell r="H483">
            <v>-7935.3</v>
          </cell>
        </row>
        <row r="484">
          <cell r="B484" t="str">
            <v>220-001-0019-015</v>
          </cell>
          <cell r="C484" t="str">
            <v xml:space="preserve">SERVS INTEGS. DE MIGRACION CORPORATIVA SA      </v>
          </cell>
          <cell r="D484">
            <v>0</v>
          </cell>
          <cell r="E484">
            <v>0</v>
          </cell>
          <cell r="F484">
            <v>0</v>
          </cell>
          <cell r="G484">
            <v>0</v>
          </cell>
          <cell r="H484">
            <v>0</v>
          </cell>
        </row>
        <row r="485">
          <cell r="B485" t="str">
            <v>220-001-0020-001</v>
          </cell>
          <cell r="C485" t="str">
            <v xml:space="preserve">TELEFONOS DE MEXICO, SA DE CV                  </v>
          </cell>
          <cell r="D485">
            <v>-285</v>
          </cell>
          <cell r="E485">
            <v>8749</v>
          </cell>
          <cell r="F485">
            <v>8464</v>
          </cell>
          <cell r="G485">
            <v>285</v>
          </cell>
          <cell r="H485">
            <v>0</v>
          </cell>
        </row>
        <row r="486">
          <cell r="B486" t="str">
            <v>220-001-0020-002</v>
          </cell>
          <cell r="C486" t="str">
            <v xml:space="preserve">TURISMO CREATIVO SA DE CV                      </v>
          </cell>
          <cell r="D486">
            <v>0</v>
          </cell>
          <cell r="E486">
            <v>0</v>
          </cell>
          <cell r="F486">
            <v>0</v>
          </cell>
          <cell r="G486">
            <v>0</v>
          </cell>
          <cell r="H486">
            <v>0</v>
          </cell>
        </row>
        <row r="487">
          <cell r="B487" t="str">
            <v>220-001-0020-003</v>
          </cell>
          <cell r="C487" t="str">
            <v xml:space="preserve">TABAGAS S.A. DE C.V.                           </v>
          </cell>
          <cell r="D487">
            <v>-7498948.5999999996</v>
          </cell>
          <cell r="E487">
            <v>3466325.68</v>
          </cell>
          <cell r="F487">
            <v>3573105.55</v>
          </cell>
          <cell r="G487">
            <v>-106779.86999999965</v>
          </cell>
          <cell r="H487">
            <v>-7605728.4699999988</v>
          </cell>
        </row>
        <row r="488">
          <cell r="B488" t="str">
            <v>220-001-0020-004</v>
          </cell>
          <cell r="C488" t="str">
            <v xml:space="preserve">TRADE MARKET SYSTEM, SA DE CV                  </v>
          </cell>
          <cell r="D488">
            <v>0</v>
          </cell>
          <cell r="E488">
            <v>0</v>
          </cell>
          <cell r="F488">
            <v>0</v>
          </cell>
          <cell r="G488">
            <v>0</v>
          </cell>
          <cell r="H488">
            <v>0</v>
          </cell>
        </row>
        <row r="489">
          <cell r="B489" t="str">
            <v>220-001-0020-005</v>
          </cell>
          <cell r="C489" t="str">
            <v xml:space="preserve">TELECOMUNICACIONES Y SERV NTE                  </v>
          </cell>
          <cell r="D489">
            <v>0</v>
          </cell>
          <cell r="E489">
            <v>0</v>
          </cell>
          <cell r="F489">
            <v>0</v>
          </cell>
          <cell r="G489">
            <v>0</v>
          </cell>
          <cell r="H489">
            <v>0</v>
          </cell>
        </row>
        <row r="490">
          <cell r="B490" t="str">
            <v>220-001-0020-006</v>
          </cell>
          <cell r="C490" t="str">
            <v xml:space="preserve">TEODORO JOSEFA MANUEL                          </v>
          </cell>
          <cell r="D490">
            <v>0</v>
          </cell>
          <cell r="E490">
            <v>11523</v>
          </cell>
          <cell r="F490">
            <v>11523</v>
          </cell>
          <cell r="G490">
            <v>0</v>
          </cell>
          <cell r="H490">
            <v>0</v>
          </cell>
        </row>
        <row r="491">
          <cell r="B491" t="str">
            <v>220-001-0020-007</v>
          </cell>
          <cell r="C491" t="str">
            <v xml:space="preserve">TORRES MONTEJO MARIA TERESA                    </v>
          </cell>
          <cell r="D491">
            <v>0</v>
          </cell>
          <cell r="E491">
            <v>0</v>
          </cell>
          <cell r="F491">
            <v>0</v>
          </cell>
          <cell r="G491">
            <v>0</v>
          </cell>
          <cell r="H491">
            <v>0</v>
          </cell>
        </row>
        <row r="492">
          <cell r="B492" t="str">
            <v>220-001-0021-001</v>
          </cell>
          <cell r="C492" t="str">
            <v xml:space="preserve">U.P.S. DE MEXICO SA DE CV                      </v>
          </cell>
          <cell r="D492">
            <v>0</v>
          </cell>
          <cell r="E492">
            <v>0</v>
          </cell>
          <cell r="F492">
            <v>0</v>
          </cell>
          <cell r="G492">
            <v>0</v>
          </cell>
          <cell r="H492">
            <v>0</v>
          </cell>
        </row>
        <row r="493">
          <cell r="B493" t="str">
            <v>220-001-0021-002</v>
          </cell>
          <cell r="C493" t="str">
            <v xml:space="preserve">NEXTEL DE MEXICO,S.A. DE C.V.                  </v>
          </cell>
          <cell r="D493">
            <v>0</v>
          </cell>
          <cell r="E493">
            <v>0</v>
          </cell>
          <cell r="F493">
            <v>0</v>
          </cell>
          <cell r="G493">
            <v>0</v>
          </cell>
          <cell r="H493">
            <v>0</v>
          </cell>
        </row>
        <row r="494">
          <cell r="B494" t="str">
            <v>220-001-0022-002</v>
          </cell>
          <cell r="C494" t="str">
            <v xml:space="preserve">VARIOS                                         </v>
          </cell>
          <cell r="D494">
            <v>-7626.19</v>
          </cell>
          <cell r="E494">
            <v>0</v>
          </cell>
          <cell r="F494">
            <v>0</v>
          </cell>
          <cell r="G494">
            <v>0</v>
          </cell>
          <cell r="H494">
            <v>-7626.19</v>
          </cell>
        </row>
        <row r="495">
          <cell r="B495" t="str">
            <v>220-001-0022-003</v>
          </cell>
          <cell r="C495" t="str">
            <v xml:space="preserve">VIAJES KUONI DE MEXICO, S.A.                   </v>
          </cell>
          <cell r="D495">
            <v>0</v>
          </cell>
          <cell r="E495">
            <v>0</v>
          </cell>
          <cell r="F495">
            <v>0</v>
          </cell>
          <cell r="G495">
            <v>0</v>
          </cell>
          <cell r="H495">
            <v>0</v>
          </cell>
        </row>
        <row r="496">
          <cell r="B496" t="str">
            <v>220-001-0022-004</v>
          </cell>
          <cell r="C496" t="str">
            <v xml:space="preserve">ZURITA BELTRAN NAYELI                          </v>
          </cell>
          <cell r="D496">
            <v>0</v>
          </cell>
          <cell r="E496">
            <v>0</v>
          </cell>
          <cell r="F496">
            <v>0</v>
          </cell>
          <cell r="G496">
            <v>0</v>
          </cell>
          <cell r="H496">
            <v>0</v>
          </cell>
        </row>
        <row r="497">
          <cell r="B497" t="str">
            <v>220-001-0022-005</v>
          </cell>
          <cell r="C497" t="str">
            <v xml:space="preserve">WWW.VIAJES COM, SA DE CV                       </v>
          </cell>
          <cell r="D497">
            <v>0</v>
          </cell>
          <cell r="E497">
            <v>0</v>
          </cell>
          <cell r="F497">
            <v>0</v>
          </cell>
          <cell r="G497">
            <v>0</v>
          </cell>
          <cell r="H497">
            <v>0</v>
          </cell>
        </row>
        <row r="498">
          <cell r="B498" t="str">
            <v>220-001-0022-006</v>
          </cell>
          <cell r="C498" t="str">
            <v xml:space="preserve">VIAJES DISCOVERY SA DE CV                      </v>
          </cell>
          <cell r="D498">
            <v>0</v>
          </cell>
          <cell r="E498">
            <v>1648</v>
          </cell>
          <cell r="F498">
            <v>1648</v>
          </cell>
          <cell r="G498">
            <v>0</v>
          </cell>
          <cell r="H498">
            <v>0</v>
          </cell>
        </row>
        <row r="499">
          <cell r="B499" t="str">
            <v>220-001-0022-007</v>
          </cell>
          <cell r="C499" t="str">
            <v xml:space="preserve">VIAJES TARDAN SA DE CV                         </v>
          </cell>
          <cell r="D499">
            <v>0</v>
          </cell>
          <cell r="E499">
            <v>0</v>
          </cell>
          <cell r="F499">
            <v>0</v>
          </cell>
          <cell r="G499">
            <v>0</v>
          </cell>
          <cell r="H499">
            <v>0</v>
          </cell>
        </row>
        <row r="500">
          <cell r="B500" t="str">
            <v>220-001-0023-001</v>
          </cell>
          <cell r="C500" t="str">
            <v xml:space="preserve">ENERFLEX DLLS                                  </v>
          </cell>
          <cell r="D500">
            <v>-34153</v>
          </cell>
          <cell r="E500">
            <v>20000</v>
          </cell>
          <cell r="F500">
            <v>0</v>
          </cell>
          <cell r="G500">
            <v>20000</v>
          </cell>
          <cell r="H500">
            <v>-14153</v>
          </cell>
        </row>
        <row r="501">
          <cell r="B501" t="str">
            <v>220-001-0023-002</v>
          </cell>
          <cell r="C501" t="str">
            <v xml:space="preserve">COMP  DLLS ENERFLEX                            </v>
          </cell>
          <cell r="D501">
            <v>-331656.37</v>
          </cell>
          <cell r="E501">
            <v>198029.41</v>
          </cell>
          <cell r="F501">
            <v>0</v>
          </cell>
          <cell r="G501">
            <v>198029.41</v>
          </cell>
          <cell r="H501">
            <v>-133626.96</v>
          </cell>
        </row>
        <row r="502">
          <cell r="B502" t="str">
            <v>220-001-0024-001</v>
          </cell>
          <cell r="C502" t="str">
            <v xml:space="preserve">HOERBIGER DLLS                                 </v>
          </cell>
          <cell r="D502">
            <v>-3768.32</v>
          </cell>
          <cell r="E502">
            <v>0</v>
          </cell>
          <cell r="F502">
            <v>0</v>
          </cell>
          <cell r="G502">
            <v>0</v>
          </cell>
          <cell r="H502">
            <v>-3768.32</v>
          </cell>
        </row>
        <row r="503">
          <cell r="B503" t="str">
            <v>220-001-0024-002</v>
          </cell>
          <cell r="C503" t="str">
            <v xml:space="preserve">COMP DLLS HOERBIGER                            </v>
          </cell>
          <cell r="D503">
            <v>-36593.78</v>
          </cell>
          <cell r="E503">
            <v>1014.81</v>
          </cell>
          <cell r="F503">
            <v>0</v>
          </cell>
          <cell r="G503">
            <v>1014.81</v>
          </cell>
          <cell r="H503">
            <v>-35578.97</v>
          </cell>
        </row>
        <row r="504">
          <cell r="B504" t="str">
            <v>220-001-0025-000</v>
          </cell>
          <cell r="C504" t="str">
            <v xml:space="preserve">VAZQUEZ DIAZ DANIEL EZEQUIEL                   </v>
          </cell>
          <cell r="D504">
            <v>0</v>
          </cell>
          <cell r="E504">
            <v>0</v>
          </cell>
          <cell r="F504">
            <v>0</v>
          </cell>
          <cell r="G504">
            <v>0</v>
          </cell>
          <cell r="H504">
            <v>0</v>
          </cell>
        </row>
        <row r="505">
          <cell r="B505" t="str">
            <v>220-001-0026-001</v>
          </cell>
          <cell r="C505" t="str">
            <v xml:space="preserve">MAQUINARIA DIESEL DLLS                         </v>
          </cell>
          <cell r="D505">
            <v>-1176.78</v>
          </cell>
          <cell r="E505">
            <v>1176.78</v>
          </cell>
          <cell r="F505">
            <v>2264.64</v>
          </cell>
          <cell r="G505">
            <v>-1087.8599999999999</v>
          </cell>
          <cell r="H505">
            <v>-2264.64</v>
          </cell>
        </row>
        <row r="506">
          <cell r="B506" t="str">
            <v>220-001-0026-002</v>
          </cell>
          <cell r="C506" t="str">
            <v xml:space="preserve">MAQUINARIA DIESEL COMP DLLS                    </v>
          </cell>
          <cell r="D506">
            <v>-11427.59</v>
          </cell>
          <cell r="E506">
            <v>11851.02</v>
          </cell>
          <cell r="F506">
            <v>21805.26</v>
          </cell>
          <cell r="G506">
            <v>-9954.239999999998</v>
          </cell>
          <cell r="H506">
            <v>-21381.83</v>
          </cell>
        </row>
        <row r="507">
          <cell r="B507" t="str">
            <v>220-001-0027-001</v>
          </cell>
          <cell r="C507" t="str">
            <v xml:space="preserve">ESDM DLLS                                      </v>
          </cell>
          <cell r="D507">
            <v>-13039.19</v>
          </cell>
          <cell r="E507">
            <v>13039.19</v>
          </cell>
          <cell r="F507">
            <v>9119.5</v>
          </cell>
          <cell r="G507">
            <v>3919.6900000000005</v>
          </cell>
          <cell r="H507">
            <v>-9119.5</v>
          </cell>
        </row>
        <row r="508">
          <cell r="B508" t="str">
            <v>220-001-0027-002</v>
          </cell>
          <cell r="C508" t="str">
            <v xml:space="preserve">ESDM COMP DLLS                                 </v>
          </cell>
          <cell r="D508">
            <v>-126622.27</v>
          </cell>
          <cell r="E508">
            <v>127877.77</v>
          </cell>
          <cell r="F508">
            <v>87358.17</v>
          </cell>
          <cell r="G508">
            <v>40519.600000000006</v>
          </cell>
          <cell r="H508">
            <v>-86102.67</v>
          </cell>
        </row>
        <row r="509">
          <cell r="B509" t="str">
            <v>220-001-0028-001</v>
          </cell>
          <cell r="C509" t="str">
            <v xml:space="preserve">CATERPILLAR DLLS                               </v>
          </cell>
          <cell r="D509">
            <v>-1934383.47</v>
          </cell>
          <cell r="E509">
            <v>32432.720000000001</v>
          </cell>
          <cell r="F509">
            <v>0</v>
          </cell>
          <cell r="G509">
            <v>32432.720000000001</v>
          </cell>
          <cell r="H509">
            <v>-1901950.75</v>
          </cell>
        </row>
        <row r="510">
          <cell r="B510" t="str">
            <v>220-001-0028-002</v>
          </cell>
          <cell r="C510" t="str">
            <v xml:space="preserve">CATERPILLAR COMP DLLS                          </v>
          </cell>
          <cell r="D510">
            <v>-18784604.440000001</v>
          </cell>
          <cell r="E510">
            <v>827146.23999999999</v>
          </cell>
          <cell r="F510">
            <v>0</v>
          </cell>
          <cell r="G510">
            <v>827146.23999999999</v>
          </cell>
          <cell r="H510">
            <v>-17957458.200000003</v>
          </cell>
        </row>
        <row r="511">
          <cell r="B511" t="str">
            <v>220-001-0029-001</v>
          </cell>
          <cell r="C511" t="str">
            <v xml:space="preserve">TECNOLOGIAS DLLS                               </v>
          </cell>
          <cell r="D511">
            <v>0</v>
          </cell>
          <cell r="E511">
            <v>0</v>
          </cell>
          <cell r="F511">
            <v>2988.92</v>
          </cell>
          <cell r="G511">
            <v>-2988.92</v>
          </cell>
          <cell r="H511">
            <v>-2988.92</v>
          </cell>
        </row>
        <row r="512">
          <cell r="B512" t="str">
            <v>220-001-0029-002</v>
          </cell>
          <cell r="C512" t="str">
            <v xml:space="preserve">TECNOLOGIAS COMP DLLS                          </v>
          </cell>
          <cell r="D512">
            <v>0</v>
          </cell>
          <cell r="E512">
            <v>186.2</v>
          </cell>
          <cell r="F512">
            <v>28406.39</v>
          </cell>
          <cell r="G512">
            <v>-28220.19</v>
          </cell>
          <cell r="H512">
            <v>-28220.19</v>
          </cell>
        </row>
        <row r="513">
          <cell r="B513" t="str">
            <v>220-001-0030-001</v>
          </cell>
          <cell r="C513" t="str">
            <v xml:space="preserve">MURPHY DE MEXICO DLLS                          </v>
          </cell>
          <cell r="D513">
            <v>0</v>
          </cell>
          <cell r="E513">
            <v>0</v>
          </cell>
          <cell r="F513">
            <v>0</v>
          </cell>
          <cell r="G513">
            <v>0</v>
          </cell>
          <cell r="H513">
            <v>0</v>
          </cell>
        </row>
        <row r="514">
          <cell r="B514" t="str">
            <v>220-001-0030-002</v>
          </cell>
          <cell r="C514" t="str">
            <v xml:space="preserve">MURPHY DE MEXICO COMP DLLS                     </v>
          </cell>
          <cell r="D514">
            <v>0</v>
          </cell>
          <cell r="E514">
            <v>0</v>
          </cell>
          <cell r="F514">
            <v>0</v>
          </cell>
          <cell r="G514">
            <v>0</v>
          </cell>
          <cell r="H514">
            <v>0</v>
          </cell>
        </row>
        <row r="515">
          <cell r="B515" t="str">
            <v>221-000-0000-000</v>
          </cell>
          <cell r="C515" t="str">
            <v xml:space="preserve">ANTICIPOS RECIBIDOS CLIENTES                   </v>
          </cell>
          <cell r="D515">
            <v>0</v>
          </cell>
          <cell r="E515">
            <v>0</v>
          </cell>
          <cell r="F515">
            <v>0</v>
          </cell>
          <cell r="G515">
            <v>0</v>
          </cell>
          <cell r="H515">
            <v>0</v>
          </cell>
        </row>
        <row r="516">
          <cell r="B516" t="str">
            <v>222-001-0070-000</v>
          </cell>
          <cell r="C516" t="str">
            <v xml:space="preserve">LUIS ZAGAGLIA ALLENDE                          </v>
          </cell>
          <cell r="D516">
            <v>0</v>
          </cell>
          <cell r="E516">
            <v>0</v>
          </cell>
          <cell r="F516">
            <v>0</v>
          </cell>
          <cell r="G516">
            <v>0</v>
          </cell>
          <cell r="H516">
            <v>0</v>
          </cell>
        </row>
        <row r="517">
          <cell r="B517" t="str">
            <v>222-001-1001-001</v>
          </cell>
          <cell r="C517" t="str">
            <v xml:space="preserve">OVS DLLS                                       </v>
          </cell>
          <cell r="D517">
            <v>-404733.6</v>
          </cell>
          <cell r="E517">
            <v>0</v>
          </cell>
          <cell r="F517">
            <v>3773</v>
          </cell>
          <cell r="G517">
            <v>-3773</v>
          </cell>
          <cell r="H517">
            <v>-408506.6</v>
          </cell>
        </row>
        <row r="518">
          <cell r="B518" t="str">
            <v>222-001-1001-002</v>
          </cell>
          <cell r="C518" t="str">
            <v xml:space="preserve">COMP DLLS OVS                                  </v>
          </cell>
          <cell r="D518">
            <v>-3930327.52</v>
          </cell>
          <cell r="E518">
            <v>108994.77</v>
          </cell>
          <cell r="F518">
            <v>35623.160000000003</v>
          </cell>
          <cell r="G518">
            <v>73371.61</v>
          </cell>
          <cell r="H518">
            <v>-3856955.91</v>
          </cell>
        </row>
        <row r="519">
          <cell r="B519" t="str">
            <v>222-001-1002-000</v>
          </cell>
          <cell r="C519" t="str">
            <v xml:space="preserve">LUIS VAZQUEZ SENTIES                           </v>
          </cell>
          <cell r="D519">
            <v>0</v>
          </cell>
          <cell r="E519">
            <v>0</v>
          </cell>
          <cell r="F519">
            <v>0</v>
          </cell>
          <cell r="G519">
            <v>0</v>
          </cell>
          <cell r="H519">
            <v>0</v>
          </cell>
        </row>
        <row r="520">
          <cell r="B520" t="str">
            <v>222-001-1003-000</v>
          </cell>
          <cell r="C520" t="str">
            <v xml:space="preserve">ALFREDO BEJOS CHECA                            </v>
          </cell>
          <cell r="D520">
            <v>0</v>
          </cell>
          <cell r="E520">
            <v>0</v>
          </cell>
          <cell r="F520">
            <v>0</v>
          </cell>
          <cell r="G520">
            <v>0</v>
          </cell>
          <cell r="H520">
            <v>0</v>
          </cell>
        </row>
        <row r="521">
          <cell r="B521" t="str">
            <v>222-001-1004-000</v>
          </cell>
          <cell r="C521" t="str">
            <v xml:space="preserve">MARCELO CHAUVET SANCHEZ P.                     </v>
          </cell>
          <cell r="D521">
            <v>0</v>
          </cell>
          <cell r="E521">
            <v>0</v>
          </cell>
          <cell r="F521">
            <v>0</v>
          </cell>
          <cell r="G521">
            <v>0</v>
          </cell>
          <cell r="H521">
            <v>0</v>
          </cell>
        </row>
        <row r="522">
          <cell r="B522" t="str">
            <v>222-001-1005-000</v>
          </cell>
          <cell r="C522" t="str">
            <v xml:space="preserve">ROGELIO HERNANDEZ ANGEL                        </v>
          </cell>
          <cell r="D522">
            <v>0</v>
          </cell>
          <cell r="E522">
            <v>0</v>
          </cell>
          <cell r="F522">
            <v>0</v>
          </cell>
          <cell r="G522">
            <v>0</v>
          </cell>
          <cell r="H522">
            <v>0</v>
          </cell>
        </row>
        <row r="523">
          <cell r="B523" t="str">
            <v>222-001-1006-000</v>
          </cell>
          <cell r="C523" t="str">
            <v xml:space="preserve">JULIO CASTRO LLURIA                            </v>
          </cell>
          <cell r="D523">
            <v>0</v>
          </cell>
          <cell r="E523">
            <v>0</v>
          </cell>
          <cell r="F523">
            <v>0</v>
          </cell>
          <cell r="G523">
            <v>0</v>
          </cell>
          <cell r="H523">
            <v>0</v>
          </cell>
        </row>
        <row r="524">
          <cell r="B524" t="str">
            <v>222-001-1007-000</v>
          </cell>
          <cell r="C524" t="str">
            <v xml:space="preserve">LUIS ZAGAGLIA ALLENDE                          </v>
          </cell>
          <cell r="D524">
            <v>0</v>
          </cell>
          <cell r="E524">
            <v>0</v>
          </cell>
          <cell r="F524">
            <v>0</v>
          </cell>
          <cell r="G524">
            <v>0</v>
          </cell>
          <cell r="H524">
            <v>0</v>
          </cell>
        </row>
        <row r="525">
          <cell r="B525" t="str">
            <v>222-001-2001-000</v>
          </cell>
          <cell r="C525" t="str">
            <v xml:space="preserve">ARMANDO MACHORRO ARENAS                        </v>
          </cell>
          <cell r="D525">
            <v>0</v>
          </cell>
          <cell r="E525">
            <v>0</v>
          </cell>
          <cell r="F525">
            <v>0</v>
          </cell>
          <cell r="G525">
            <v>0</v>
          </cell>
          <cell r="H525">
            <v>0</v>
          </cell>
        </row>
        <row r="526">
          <cell r="B526" t="str">
            <v>222-001-2019-000</v>
          </cell>
          <cell r="C526" t="str">
            <v xml:space="preserve">GUTIERREZ SOLIS GABRIELA                       </v>
          </cell>
          <cell r="D526">
            <v>-2627.96</v>
          </cell>
          <cell r="E526">
            <v>2627.96</v>
          </cell>
          <cell r="F526">
            <v>0</v>
          </cell>
          <cell r="G526">
            <v>2627.96</v>
          </cell>
          <cell r="H526">
            <v>0</v>
          </cell>
        </row>
        <row r="527">
          <cell r="B527" t="str">
            <v>222-001-2020-000</v>
          </cell>
          <cell r="C527" t="str">
            <v xml:space="preserve">RAMON PERALTA MORALES                          </v>
          </cell>
          <cell r="D527">
            <v>-5370.99</v>
          </cell>
          <cell r="E527">
            <v>5327.84</v>
          </cell>
          <cell r="F527">
            <v>0</v>
          </cell>
          <cell r="G527">
            <v>5327.84</v>
          </cell>
          <cell r="H527">
            <v>-43.149999999999636</v>
          </cell>
        </row>
        <row r="528">
          <cell r="B528" t="str">
            <v>222-001-2035-000</v>
          </cell>
          <cell r="C528" t="str">
            <v xml:space="preserve">JUAN KAMPNER AGUIRRE                           </v>
          </cell>
          <cell r="D528">
            <v>0</v>
          </cell>
          <cell r="E528">
            <v>0</v>
          </cell>
          <cell r="F528">
            <v>0</v>
          </cell>
          <cell r="G528">
            <v>0</v>
          </cell>
          <cell r="H528">
            <v>0</v>
          </cell>
        </row>
        <row r="529">
          <cell r="B529" t="str">
            <v>222-001-2036-000</v>
          </cell>
          <cell r="C529" t="str">
            <v xml:space="preserve">TENIAS DOUGLAS                                 </v>
          </cell>
          <cell r="D529">
            <v>0</v>
          </cell>
          <cell r="E529">
            <v>0</v>
          </cell>
          <cell r="F529">
            <v>0</v>
          </cell>
          <cell r="G529">
            <v>0</v>
          </cell>
          <cell r="H529">
            <v>0</v>
          </cell>
        </row>
        <row r="530">
          <cell r="B530" t="str">
            <v>222-001-2037-000</v>
          </cell>
          <cell r="C530" t="str">
            <v xml:space="preserve">EMPLEADOS ENX VARIOS                           </v>
          </cell>
          <cell r="D530">
            <v>0</v>
          </cell>
          <cell r="E530">
            <v>0</v>
          </cell>
          <cell r="F530">
            <v>0</v>
          </cell>
          <cell r="G530">
            <v>0</v>
          </cell>
          <cell r="H530">
            <v>0</v>
          </cell>
        </row>
        <row r="531">
          <cell r="B531" t="str">
            <v>223-001-0001-001</v>
          </cell>
          <cell r="C531" t="str">
            <v xml:space="preserve">SECORDI SC                                     </v>
          </cell>
          <cell r="D531">
            <v>-5685000.4400000004</v>
          </cell>
          <cell r="E531">
            <v>0</v>
          </cell>
          <cell r="F531">
            <v>0</v>
          </cell>
          <cell r="G531">
            <v>0</v>
          </cell>
          <cell r="H531">
            <v>-5685000.4400000004</v>
          </cell>
        </row>
        <row r="532">
          <cell r="B532" t="str">
            <v>223-001-0001-002</v>
          </cell>
          <cell r="C532" t="str">
            <v xml:space="preserve">JAIME CONTRERAS MARQUEZ                        </v>
          </cell>
          <cell r="D532">
            <v>0</v>
          </cell>
          <cell r="E532">
            <v>0</v>
          </cell>
          <cell r="F532">
            <v>0</v>
          </cell>
          <cell r="G532">
            <v>0</v>
          </cell>
          <cell r="H532">
            <v>0</v>
          </cell>
        </row>
        <row r="533">
          <cell r="B533" t="str">
            <v>223-001-0001-003</v>
          </cell>
          <cell r="C533" t="str">
            <v xml:space="preserve">DICORDI S.C.                                   </v>
          </cell>
          <cell r="D533">
            <v>-2154390.84</v>
          </cell>
          <cell r="E533">
            <v>0</v>
          </cell>
          <cell r="F533">
            <v>0</v>
          </cell>
          <cell r="G533">
            <v>0</v>
          </cell>
          <cell r="H533">
            <v>-2154390.84</v>
          </cell>
        </row>
        <row r="534">
          <cell r="B534" t="str">
            <v>223-001-0001-004</v>
          </cell>
          <cell r="C534" t="str">
            <v xml:space="preserve">AUTOMOTRIZ CUICUILCO SA DE CV                  </v>
          </cell>
          <cell r="D534">
            <v>0</v>
          </cell>
          <cell r="E534">
            <v>0</v>
          </cell>
          <cell r="F534">
            <v>0</v>
          </cell>
          <cell r="G534">
            <v>0</v>
          </cell>
          <cell r="H534">
            <v>0</v>
          </cell>
        </row>
        <row r="535">
          <cell r="B535" t="str">
            <v>223-001-0001-005</v>
          </cell>
          <cell r="C535" t="str">
            <v xml:space="preserve">ALFONSO ALVAREZ NARVAEZ                        </v>
          </cell>
          <cell r="D535">
            <v>0</v>
          </cell>
          <cell r="E535">
            <v>0</v>
          </cell>
          <cell r="F535">
            <v>0</v>
          </cell>
          <cell r="G535">
            <v>0</v>
          </cell>
          <cell r="H535">
            <v>0</v>
          </cell>
        </row>
        <row r="536">
          <cell r="B536" t="str">
            <v>223-001-0001-006</v>
          </cell>
          <cell r="C536" t="str">
            <v xml:space="preserve">ADOLFO DORING                                  </v>
          </cell>
          <cell r="D536">
            <v>0</v>
          </cell>
          <cell r="E536">
            <v>0</v>
          </cell>
          <cell r="F536">
            <v>0</v>
          </cell>
          <cell r="G536">
            <v>0</v>
          </cell>
          <cell r="H536">
            <v>0</v>
          </cell>
        </row>
        <row r="537">
          <cell r="B537" t="str">
            <v>223-001-0002-001</v>
          </cell>
          <cell r="C537" t="str">
            <v xml:space="preserve">FACTOR BANORTE                                 </v>
          </cell>
          <cell r="D537">
            <v>0</v>
          </cell>
          <cell r="E537">
            <v>0</v>
          </cell>
          <cell r="F537">
            <v>0</v>
          </cell>
          <cell r="G537">
            <v>0</v>
          </cell>
          <cell r="H537">
            <v>0</v>
          </cell>
        </row>
        <row r="538">
          <cell r="B538" t="str">
            <v>223-001-0002-002</v>
          </cell>
          <cell r="C538" t="str">
            <v xml:space="preserve">BERNARDO MARTELL ANDRADE                       </v>
          </cell>
          <cell r="D538">
            <v>0</v>
          </cell>
          <cell r="E538">
            <v>0</v>
          </cell>
          <cell r="F538">
            <v>0</v>
          </cell>
          <cell r="G538">
            <v>0</v>
          </cell>
          <cell r="H538">
            <v>0</v>
          </cell>
        </row>
        <row r="539">
          <cell r="B539" t="str">
            <v>223-001-0002-003</v>
          </cell>
          <cell r="C539" t="str">
            <v xml:space="preserve">BEBIDAS Y ALIMENTOS Y RESTAUR                  </v>
          </cell>
          <cell r="D539">
            <v>0</v>
          </cell>
          <cell r="E539">
            <v>0</v>
          </cell>
          <cell r="F539">
            <v>0</v>
          </cell>
          <cell r="G539">
            <v>0</v>
          </cell>
          <cell r="H539">
            <v>0</v>
          </cell>
        </row>
        <row r="540">
          <cell r="B540" t="str">
            <v>223-001-0002-004</v>
          </cell>
          <cell r="C540" t="str">
            <v xml:space="preserve">BENJAMIN M.DEL CAMPO                           </v>
          </cell>
          <cell r="D540">
            <v>0</v>
          </cell>
          <cell r="E540">
            <v>0</v>
          </cell>
          <cell r="F540">
            <v>0</v>
          </cell>
          <cell r="G540">
            <v>0</v>
          </cell>
          <cell r="H540">
            <v>0</v>
          </cell>
        </row>
        <row r="541">
          <cell r="B541" t="str">
            <v>223-001-0002-005</v>
          </cell>
          <cell r="C541" t="str">
            <v xml:space="preserve">BUSSINES AND TRADE, S.A DE CV                  </v>
          </cell>
          <cell r="D541">
            <v>0</v>
          </cell>
          <cell r="E541">
            <v>0</v>
          </cell>
          <cell r="F541">
            <v>0</v>
          </cell>
          <cell r="G541">
            <v>0</v>
          </cell>
          <cell r="H541">
            <v>0</v>
          </cell>
        </row>
        <row r="542">
          <cell r="B542" t="str">
            <v>223-001-0003-001</v>
          </cell>
          <cell r="C542" t="str">
            <v xml:space="preserve">COMERCIAL CUPET, S.A.DE C.V.                   </v>
          </cell>
          <cell r="D542">
            <v>0</v>
          </cell>
          <cell r="E542">
            <v>0</v>
          </cell>
          <cell r="F542">
            <v>0</v>
          </cell>
          <cell r="G542">
            <v>0</v>
          </cell>
          <cell r="H542">
            <v>0</v>
          </cell>
        </row>
        <row r="543">
          <cell r="B543" t="str">
            <v>223-001-0003-006</v>
          </cell>
          <cell r="C543" t="str">
            <v xml:space="preserve">CONSORCIO INTERAMERICANO                       </v>
          </cell>
          <cell r="D543">
            <v>0</v>
          </cell>
          <cell r="E543">
            <v>0</v>
          </cell>
          <cell r="F543">
            <v>0</v>
          </cell>
          <cell r="G543">
            <v>0</v>
          </cell>
          <cell r="H543">
            <v>0</v>
          </cell>
        </row>
        <row r="544">
          <cell r="B544" t="str">
            <v>223-001-0003-007</v>
          </cell>
          <cell r="C544" t="str">
            <v xml:space="preserve">CONTABILIDAD INTEGRAL                          </v>
          </cell>
          <cell r="D544">
            <v>0</v>
          </cell>
          <cell r="E544">
            <v>0</v>
          </cell>
          <cell r="F544">
            <v>0</v>
          </cell>
          <cell r="G544">
            <v>0</v>
          </cell>
          <cell r="H544">
            <v>0</v>
          </cell>
        </row>
        <row r="545">
          <cell r="B545" t="str">
            <v>223-001-0003-008</v>
          </cell>
          <cell r="C545" t="str">
            <v xml:space="preserve">CAMSA, S.A. DE C.V                             </v>
          </cell>
          <cell r="D545">
            <v>0</v>
          </cell>
          <cell r="E545">
            <v>0</v>
          </cell>
          <cell r="F545">
            <v>0</v>
          </cell>
          <cell r="G545">
            <v>0</v>
          </cell>
          <cell r="H545">
            <v>0</v>
          </cell>
        </row>
        <row r="546">
          <cell r="B546" t="str">
            <v>223-001-0003-009</v>
          </cell>
          <cell r="C546" t="str">
            <v xml:space="preserve">COSMOBIT SA DE CV                              </v>
          </cell>
          <cell r="D546">
            <v>0</v>
          </cell>
          <cell r="E546">
            <v>0</v>
          </cell>
          <cell r="F546">
            <v>0</v>
          </cell>
          <cell r="G546">
            <v>0</v>
          </cell>
          <cell r="H546">
            <v>0</v>
          </cell>
        </row>
        <row r="547">
          <cell r="B547" t="str">
            <v>223-001-0004-001</v>
          </cell>
          <cell r="C547" t="str">
            <v xml:space="preserve">DESPACHO MANUEL DURAN S.,S.C.                  </v>
          </cell>
          <cell r="D547">
            <v>0</v>
          </cell>
          <cell r="E547">
            <v>0</v>
          </cell>
          <cell r="F547">
            <v>0</v>
          </cell>
          <cell r="G547">
            <v>0</v>
          </cell>
          <cell r="H547">
            <v>0</v>
          </cell>
        </row>
        <row r="548">
          <cell r="B548" t="str">
            <v>223-001-0005-001</v>
          </cell>
          <cell r="C548" t="str">
            <v xml:space="preserve">ESTACIONAMIENTO SIETE                          </v>
          </cell>
          <cell r="D548">
            <v>0</v>
          </cell>
          <cell r="E548">
            <v>0</v>
          </cell>
          <cell r="F548">
            <v>0</v>
          </cell>
          <cell r="G548">
            <v>0</v>
          </cell>
          <cell r="H548">
            <v>0</v>
          </cell>
        </row>
        <row r="549">
          <cell r="B549" t="str">
            <v>223-001-0005-003</v>
          </cell>
          <cell r="C549" t="str">
            <v xml:space="preserve">EMPLEADOS ENX VARIOS                           </v>
          </cell>
          <cell r="D549">
            <v>0</v>
          </cell>
          <cell r="E549">
            <v>0</v>
          </cell>
          <cell r="F549">
            <v>0</v>
          </cell>
          <cell r="G549">
            <v>0</v>
          </cell>
          <cell r="H549">
            <v>0</v>
          </cell>
        </row>
        <row r="550">
          <cell r="B550" t="str">
            <v>223-001-0006-001</v>
          </cell>
          <cell r="C550" t="str">
            <v xml:space="preserve">FONDO DE AHORRO                                </v>
          </cell>
          <cell r="D550">
            <v>-39569.42</v>
          </cell>
          <cell r="E550">
            <v>70751.759999999995</v>
          </cell>
          <cell r="F550">
            <v>60344.76</v>
          </cell>
          <cell r="G550">
            <v>10406.999999999993</v>
          </cell>
          <cell r="H550">
            <v>-29162.42</v>
          </cell>
        </row>
        <row r="551">
          <cell r="B551" t="str">
            <v>223-001-0009-001</v>
          </cell>
          <cell r="C551" t="str">
            <v xml:space="preserve">INFONAVIT                                      </v>
          </cell>
          <cell r="D551">
            <v>-2018.97</v>
          </cell>
          <cell r="E551">
            <v>9537.2000000000007</v>
          </cell>
          <cell r="F551">
            <v>5314.34</v>
          </cell>
          <cell r="G551">
            <v>4222.8600000000006</v>
          </cell>
          <cell r="H551">
            <v>2203.89</v>
          </cell>
        </row>
        <row r="552">
          <cell r="B552" t="str">
            <v>223-001-0009-002</v>
          </cell>
          <cell r="C552" t="str">
            <v xml:space="preserve">IDIOMAS, S.A. DE C.V.                          </v>
          </cell>
          <cell r="D552">
            <v>0</v>
          </cell>
          <cell r="E552">
            <v>0</v>
          </cell>
          <cell r="F552">
            <v>0</v>
          </cell>
          <cell r="G552">
            <v>0</v>
          </cell>
          <cell r="H552">
            <v>0</v>
          </cell>
        </row>
        <row r="553">
          <cell r="B553" t="str">
            <v>223-001-0009-003</v>
          </cell>
          <cell r="C553" t="str">
            <v xml:space="preserve">JUAN KAMPFNER AGUIRRE                          </v>
          </cell>
          <cell r="D553">
            <v>0</v>
          </cell>
          <cell r="E553">
            <v>0</v>
          </cell>
          <cell r="F553">
            <v>0</v>
          </cell>
          <cell r="G553">
            <v>0</v>
          </cell>
          <cell r="H553">
            <v>0</v>
          </cell>
        </row>
        <row r="554">
          <cell r="B554" t="str">
            <v>223-001-0010-001</v>
          </cell>
          <cell r="C554" t="str">
            <v xml:space="preserve">JAVIER PASCAL S.C.                             </v>
          </cell>
          <cell r="D554">
            <v>0</v>
          </cell>
          <cell r="E554">
            <v>0</v>
          </cell>
          <cell r="F554">
            <v>0</v>
          </cell>
          <cell r="G554">
            <v>0</v>
          </cell>
          <cell r="H554">
            <v>0</v>
          </cell>
        </row>
        <row r="555">
          <cell r="B555" t="str">
            <v>223-001-0013-001</v>
          </cell>
          <cell r="C555" t="str">
            <v xml:space="preserve">LUIS ANGEL AGUILAR MARCO                       </v>
          </cell>
          <cell r="D555">
            <v>0</v>
          </cell>
          <cell r="E555">
            <v>0</v>
          </cell>
          <cell r="F555">
            <v>0</v>
          </cell>
          <cell r="G555">
            <v>0</v>
          </cell>
          <cell r="H555">
            <v>0</v>
          </cell>
        </row>
        <row r="556">
          <cell r="B556" t="str">
            <v>223-001-0013-003</v>
          </cell>
          <cell r="C556" t="str">
            <v xml:space="preserve">MAURICIO MORALES PORTAS                        </v>
          </cell>
          <cell r="D556">
            <v>0</v>
          </cell>
          <cell r="E556">
            <v>0</v>
          </cell>
          <cell r="F556">
            <v>0</v>
          </cell>
          <cell r="G556">
            <v>0</v>
          </cell>
          <cell r="H556">
            <v>0</v>
          </cell>
        </row>
        <row r="557">
          <cell r="B557" t="str">
            <v>223-001-0013-004</v>
          </cell>
          <cell r="C557" t="str">
            <v xml:space="preserve">MANEGEMET CENTER DE MEXICO                     </v>
          </cell>
          <cell r="D557">
            <v>0</v>
          </cell>
          <cell r="E557">
            <v>0</v>
          </cell>
          <cell r="F557">
            <v>0</v>
          </cell>
          <cell r="G557">
            <v>0</v>
          </cell>
          <cell r="H557">
            <v>0</v>
          </cell>
        </row>
        <row r="558">
          <cell r="B558" t="str">
            <v>223-001-0013-005</v>
          </cell>
          <cell r="C558" t="str">
            <v xml:space="preserve">GRUPO M Y B                                    </v>
          </cell>
          <cell r="D558">
            <v>0</v>
          </cell>
          <cell r="E558">
            <v>0</v>
          </cell>
          <cell r="F558">
            <v>0</v>
          </cell>
          <cell r="G558">
            <v>0</v>
          </cell>
          <cell r="H558">
            <v>0</v>
          </cell>
        </row>
        <row r="559">
          <cell r="B559" t="str">
            <v>223-001-0013-006</v>
          </cell>
          <cell r="C559" t="str">
            <v xml:space="preserve">ENRIQUE MU¥OS BARRADAS                         </v>
          </cell>
          <cell r="D559">
            <v>0</v>
          </cell>
          <cell r="E559">
            <v>0</v>
          </cell>
          <cell r="F559">
            <v>0</v>
          </cell>
          <cell r="G559">
            <v>0</v>
          </cell>
          <cell r="H559">
            <v>0</v>
          </cell>
        </row>
        <row r="560">
          <cell r="B560" t="str">
            <v>223-001-0013-007</v>
          </cell>
          <cell r="C560" t="str">
            <v xml:space="preserve">MEZA RUEDA ZORAYA                              </v>
          </cell>
          <cell r="D560">
            <v>0</v>
          </cell>
          <cell r="E560">
            <v>0</v>
          </cell>
          <cell r="F560">
            <v>0</v>
          </cell>
          <cell r="G560">
            <v>0</v>
          </cell>
          <cell r="H560">
            <v>0</v>
          </cell>
        </row>
        <row r="561">
          <cell r="B561" t="str">
            <v>223-001-0013-008</v>
          </cell>
          <cell r="C561" t="str">
            <v xml:space="preserve">MARCO A. RODRIGUEZ C.                          </v>
          </cell>
          <cell r="D561">
            <v>0</v>
          </cell>
          <cell r="E561">
            <v>0</v>
          </cell>
          <cell r="F561">
            <v>0</v>
          </cell>
          <cell r="G561">
            <v>0</v>
          </cell>
          <cell r="H561">
            <v>0</v>
          </cell>
        </row>
        <row r="562">
          <cell r="B562" t="str">
            <v>223-001-0014-001</v>
          </cell>
          <cell r="C562" t="str">
            <v xml:space="preserve">NANANDA BAZAR                                  </v>
          </cell>
          <cell r="D562">
            <v>0</v>
          </cell>
          <cell r="E562">
            <v>0</v>
          </cell>
          <cell r="F562">
            <v>0</v>
          </cell>
          <cell r="G562">
            <v>0</v>
          </cell>
          <cell r="H562">
            <v>0</v>
          </cell>
        </row>
        <row r="563">
          <cell r="B563" t="str">
            <v>223-001-0015-001</v>
          </cell>
          <cell r="C563" t="str">
            <v xml:space="preserve">OLASCOAGA ALARCON CLAUDIA                      </v>
          </cell>
          <cell r="D563">
            <v>0</v>
          </cell>
          <cell r="E563">
            <v>0</v>
          </cell>
          <cell r="F563">
            <v>0</v>
          </cell>
          <cell r="G563">
            <v>0</v>
          </cell>
          <cell r="H563">
            <v>0</v>
          </cell>
        </row>
        <row r="564">
          <cell r="B564" t="str">
            <v>223-001-0015-002</v>
          </cell>
          <cell r="C564" t="str">
            <v xml:space="preserve">OSCAR BERNAL ESQUIVEL                          </v>
          </cell>
          <cell r="D564">
            <v>0</v>
          </cell>
          <cell r="E564">
            <v>0</v>
          </cell>
          <cell r="F564">
            <v>0</v>
          </cell>
          <cell r="G564">
            <v>0</v>
          </cell>
          <cell r="H564">
            <v>0</v>
          </cell>
        </row>
        <row r="565">
          <cell r="B565" t="str">
            <v>223-001-0016-001</v>
          </cell>
          <cell r="C565" t="str">
            <v xml:space="preserve">PENSION ALIMENTICIA                            </v>
          </cell>
          <cell r="D565">
            <v>0</v>
          </cell>
          <cell r="E565">
            <v>10618.2</v>
          </cell>
          <cell r="F565">
            <v>10618.2</v>
          </cell>
          <cell r="G565">
            <v>0</v>
          </cell>
          <cell r="H565">
            <v>0</v>
          </cell>
        </row>
        <row r="566">
          <cell r="B566" t="str">
            <v>223-001-0016-002</v>
          </cell>
          <cell r="C566" t="str">
            <v xml:space="preserve">PARTICIPACION DE UTILIDADES                    </v>
          </cell>
          <cell r="D566">
            <v>0</v>
          </cell>
          <cell r="E566">
            <v>0</v>
          </cell>
          <cell r="F566">
            <v>0</v>
          </cell>
          <cell r="G566">
            <v>0</v>
          </cell>
          <cell r="H566">
            <v>0</v>
          </cell>
        </row>
        <row r="567">
          <cell r="B567" t="str">
            <v>223-001-0018-001</v>
          </cell>
          <cell r="C567" t="str">
            <v xml:space="preserve">REFRIGERANTES Y EQUIPOS SA DE CV               </v>
          </cell>
          <cell r="D567">
            <v>0</v>
          </cell>
          <cell r="E567">
            <v>0</v>
          </cell>
          <cell r="F567">
            <v>0</v>
          </cell>
          <cell r="G567">
            <v>0</v>
          </cell>
          <cell r="H567">
            <v>0</v>
          </cell>
        </row>
        <row r="568">
          <cell r="B568" t="str">
            <v>223-001-0018-002</v>
          </cell>
          <cell r="C568" t="str">
            <v xml:space="preserve">REYES GLORIA FRANCISCO                         </v>
          </cell>
          <cell r="D568">
            <v>0</v>
          </cell>
          <cell r="E568">
            <v>0</v>
          </cell>
          <cell r="F568">
            <v>0</v>
          </cell>
          <cell r="G568">
            <v>0</v>
          </cell>
          <cell r="H568">
            <v>0</v>
          </cell>
        </row>
        <row r="569">
          <cell r="B569" t="str">
            <v>223-001-0018-003</v>
          </cell>
          <cell r="C569" t="str">
            <v xml:space="preserve">ROBLES HERMANOS Y ASOCIADOS                    </v>
          </cell>
          <cell r="D569">
            <v>0</v>
          </cell>
          <cell r="E569">
            <v>0</v>
          </cell>
          <cell r="F569">
            <v>0</v>
          </cell>
          <cell r="G569">
            <v>0</v>
          </cell>
          <cell r="H569">
            <v>0</v>
          </cell>
        </row>
        <row r="570">
          <cell r="B570" t="str">
            <v>223-001-0018-004</v>
          </cell>
          <cell r="C570" t="str">
            <v xml:space="preserve">RUVI VIAJES, S.A. DE C.V.                      </v>
          </cell>
          <cell r="D570">
            <v>0</v>
          </cell>
          <cell r="E570">
            <v>0</v>
          </cell>
          <cell r="F570">
            <v>0</v>
          </cell>
          <cell r="G570">
            <v>0</v>
          </cell>
          <cell r="H570">
            <v>0</v>
          </cell>
        </row>
        <row r="571">
          <cell r="B571" t="str">
            <v>223-001-0018-005</v>
          </cell>
          <cell r="C571" t="str">
            <v xml:space="preserve">ROBERTO ROMO                                   </v>
          </cell>
          <cell r="D571">
            <v>0</v>
          </cell>
          <cell r="E571">
            <v>0</v>
          </cell>
          <cell r="F571">
            <v>0</v>
          </cell>
          <cell r="G571">
            <v>0</v>
          </cell>
          <cell r="H571">
            <v>0</v>
          </cell>
        </row>
        <row r="572">
          <cell r="B572" t="str">
            <v>223-001-0018-006</v>
          </cell>
          <cell r="C572" t="str">
            <v xml:space="preserve">REPARTO OPORTUNO DE PUBLICACI                  </v>
          </cell>
          <cell r="D572">
            <v>0</v>
          </cell>
          <cell r="E572">
            <v>0</v>
          </cell>
          <cell r="F572">
            <v>0</v>
          </cell>
          <cell r="G572">
            <v>0</v>
          </cell>
          <cell r="H572">
            <v>0</v>
          </cell>
        </row>
        <row r="573">
          <cell r="B573" t="str">
            <v>223-001-0018-007</v>
          </cell>
          <cell r="C573" t="str">
            <v xml:space="preserve">ROSALINDA BECERRA                              </v>
          </cell>
          <cell r="D573">
            <v>0</v>
          </cell>
          <cell r="E573">
            <v>0</v>
          </cell>
          <cell r="F573">
            <v>0</v>
          </cell>
          <cell r="G573">
            <v>0</v>
          </cell>
          <cell r="H573">
            <v>0</v>
          </cell>
        </row>
        <row r="574">
          <cell r="B574" t="str">
            <v>223-001-0018-008</v>
          </cell>
          <cell r="C574" t="str">
            <v xml:space="preserve">RODRIGUEZ ARELLANO JOSE LUIS                   </v>
          </cell>
          <cell r="D574">
            <v>0</v>
          </cell>
          <cell r="E574">
            <v>0</v>
          </cell>
          <cell r="F574">
            <v>0</v>
          </cell>
          <cell r="G574">
            <v>0</v>
          </cell>
          <cell r="H574">
            <v>0</v>
          </cell>
        </row>
        <row r="575">
          <cell r="B575" t="str">
            <v>223-001-0019-003</v>
          </cell>
          <cell r="C575" t="str">
            <v xml:space="preserve">SUELDOS Y SALARIOS POR PAGAR                   </v>
          </cell>
          <cell r="D575">
            <v>-4736.1000000000004</v>
          </cell>
          <cell r="E575">
            <v>410469.48</v>
          </cell>
          <cell r="F575">
            <v>406190.4</v>
          </cell>
          <cell r="G575">
            <v>4279.0799999999581</v>
          </cell>
          <cell r="H575">
            <v>-457.02000000001863</v>
          </cell>
        </row>
        <row r="576">
          <cell r="B576" t="str">
            <v>223-001-0019-004</v>
          </cell>
          <cell r="C576" t="str">
            <v xml:space="preserve">SOCIOS PRESTAMO                                </v>
          </cell>
          <cell r="D576">
            <v>0</v>
          </cell>
          <cell r="E576">
            <v>0</v>
          </cell>
          <cell r="F576">
            <v>0</v>
          </cell>
          <cell r="G576">
            <v>0</v>
          </cell>
          <cell r="H576">
            <v>0</v>
          </cell>
        </row>
        <row r="577">
          <cell r="B577" t="str">
            <v>223-001-0019-008</v>
          </cell>
          <cell r="C577" t="str">
            <v xml:space="preserve">SHCP                                           </v>
          </cell>
          <cell r="D577">
            <v>0</v>
          </cell>
          <cell r="E577">
            <v>0</v>
          </cell>
          <cell r="F577">
            <v>0</v>
          </cell>
          <cell r="G577">
            <v>0</v>
          </cell>
          <cell r="H577">
            <v>0</v>
          </cell>
        </row>
        <row r="578">
          <cell r="B578" t="str">
            <v>223-001-0020-001</v>
          </cell>
          <cell r="C578" t="str">
            <v xml:space="preserve">TENIAS DOUGLAS                                 </v>
          </cell>
          <cell r="D578">
            <v>0</v>
          </cell>
          <cell r="E578">
            <v>0</v>
          </cell>
          <cell r="F578">
            <v>0</v>
          </cell>
          <cell r="G578">
            <v>0</v>
          </cell>
          <cell r="H578">
            <v>0</v>
          </cell>
        </row>
        <row r="579">
          <cell r="B579" t="str">
            <v>223-001-0022-001</v>
          </cell>
          <cell r="C579" t="str">
            <v xml:space="preserve">VARIOS                                         </v>
          </cell>
          <cell r="D579">
            <v>0</v>
          </cell>
          <cell r="E579">
            <v>0</v>
          </cell>
          <cell r="F579">
            <v>0</v>
          </cell>
          <cell r="G579">
            <v>0</v>
          </cell>
          <cell r="H579">
            <v>0</v>
          </cell>
        </row>
        <row r="580">
          <cell r="B580" t="str">
            <v>223-001-0022-003</v>
          </cell>
          <cell r="C580" t="str">
            <v xml:space="preserve">VIAJES TURISTICO, S.A. DE C.V                  </v>
          </cell>
          <cell r="D580">
            <v>0</v>
          </cell>
          <cell r="E580">
            <v>0</v>
          </cell>
          <cell r="F580">
            <v>0</v>
          </cell>
          <cell r="G580">
            <v>0</v>
          </cell>
          <cell r="H580">
            <v>0</v>
          </cell>
        </row>
        <row r="581">
          <cell r="B581" t="str">
            <v>223-001-0022-004</v>
          </cell>
          <cell r="C581" t="str">
            <v xml:space="preserve">VIVTOR CARRANZA                                </v>
          </cell>
          <cell r="D581">
            <v>0</v>
          </cell>
          <cell r="E581">
            <v>0</v>
          </cell>
          <cell r="F581">
            <v>0</v>
          </cell>
          <cell r="G581">
            <v>0</v>
          </cell>
          <cell r="H581">
            <v>0</v>
          </cell>
        </row>
        <row r="582">
          <cell r="B582" t="str">
            <v>223-001-0025-000</v>
          </cell>
          <cell r="C582" t="str">
            <v xml:space="preserve">I.V.A.                                         </v>
          </cell>
          <cell r="D582">
            <v>0</v>
          </cell>
          <cell r="E582">
            <v>0</v>
          </cell>
          <cell r="F582">
            <v>0</v>
          </cell>
          <cell r="G582">
            <v>0</v>
          </cell>
          <cell r="H582">
            <v>0</v>
          </cell>
        </row>
        <row r="583">
          <cell r="B583" t="str">
            <v>223-001-0026-001</v>
          </cell>
          <cell r="C583" t="str">
            <v xml:space="preserve">BANORTE                                        </v>
          </cell>
          <cell r="D583">
            <v>0</v>
          </cell>
          <cell r="E583">
            <v>0</v>
          </cell>
          <cell r="F583">
            <v>0</v>
          </cell>
          <cell r="G583">
            <v>0</v>
          </cell>
          <cell r="H583">
            <v>0</v>
          </cell>
        </row>
        <row r="584">
          <cell r="B584" t="str">
            <v>223-001-0026-002</v>
          </cell>
          <cell r="C584" t="str">
            <v xml:space="preserve">COMPLEMENTARIA BANORTE DLLS                    </v>
          </cell>
          <cell r="D584">
            <v>0</v>
          </cell>
          <cell r="E584">
            <v>0</v>
          </cell>
          <cell r="F584">
            <v>0</v>
          </cell>
          <cell r="G584">
            <v>0</v>
          </cell>
          <cell r="H584">
            <v>0</v>
          </cell>
        </row>
        <row r="585">
          <cell r="B585" t="str">
            <v>223-001-0027-001</v>
          </cell>
          <cell r="C585" t="str">
            <v xml:space="preserve">PEMEX EXPL Y PROD.                             </v>
          </cell>
          <cell r="D585">
            <v>0</v>
          </cell>
          <cell r="E585">
            <v>0</v>
          </cell>
          <cell r="F585">
            <v>0</v>
          </cell>
          <cell r="G585">
            <v>0</v>
          </cell>
          <cell r="H585">
            <v>0</v>
          </cell>
        </row>
        <row r="586">
          <cell r="B586" t="str">
            <v>223-001-0027-002</v>
          </cell>
          <cell r="C586" t="str">
            <v xml:space="preserve">PEMEX EXPL. Y PROD. DLLS                       </v>
          </cell>
          <cell r="D586">
            <v>0</v>
          </cell>
          <cell r="E586">
            <v>0</v>
          </cell>
          <cell r="F586">
            <v>0</v>
          </cell>
          <cell r="G586">
            <v>0</v>
          </cell>
          <cell r="H586">
            <v>0</v>
          </cell>
        </row>
        <row r="587">
          <cell r="B587" t="str">
            <v>230-001-0001-000</v>
          </cell>
          <cell r="C587" t="str">
            <v xml:space="preserve">DOC X PAG  BNTE                                </v>
          </cell>
          <cell r="D587">
            <v>-1125326.8</v>
          </cell>
          <cell r="E587">
            <v>1125326.78</v>
          </cell>
          <cell r="F587">
            <v>7762434.6299999999</v>
          </cell>
          <cell r="G587">
            <v>-6637107.8499999996</v>
          </cell>
          <cell r="H587">
            <v>-7762434.6500000004</v>
          </cell>
        </row>
        <row r="588">
          <cell r="B588" t="str">
            <v>231-001-0001-000</v>
          </cell>
          <cell r="C588" t="str">
            <v xml:space="preserve">CATERPILLAR CONTRATO 1                         </v>
          </cell>
          <cell r="D588">
            <v>0</v>
          </cell>
          <cell r="E588">
            <v>0</v>
          </cell>
          <cell r="F588">
            <v>0</v>
          </cell>
          <cell r="G588">
            <v>0</v>
          </cell>
          <cell r="H588">
            <v>0</v>
          </cell>
        </row>
        <row r="589">
          <cell r="B589" t="str">
            <v>231-001-0002-001</v>
          </cell>
          <cell r="C589" t="str">
            <v xml:space="preserve">DLLS CATERPILLAR C-2                           </v>
          </cell>
          <cell r="D589">
            <v>0</v>
          </cell>
          <cell r="E589">
            <v>0</v>
          </cell>
          <cell r="F589">
            <v>0</v>
          </cell>
          <cell r="G589">
            <v>0</v>
          </cell>
          <cell r="H589">
            <v>0</v>
          </cell>
        </row>
        <row r="590">
          <cell r="B590" t="str">
            <v>231-001-0002-002</v>
          </cell>
          <cell r="C590" t="str">
            <v xml:space="preserve">COMPLEM DLLS CATERPILLAR C-2                   </v>
          </cell>
          <cell r="D590">
            <v>0</v>
          </cell>
          <cell r="E590">
            <v>0</v>
          </cell>
          <cell r="F590">
            <v>0</v>
          </cell>
          <cell r="G590">
            <v>0</v>
          </cell>
          <cell r="H590">
            <v>0</v>
          </cell>
        </row>
        <row r="591">
          <cell r="B591" t="str">
            <v>231-003-0001-001</v>
          </cell>
          <cell r="C591" t="str">
            <v xml:space="preserve">CATERPILLAR C-1 DLLS                           </v>
          </cell>
          <cell r="D591">
            <v>0</v>
          </cell>
          <cell r="E591">
            <v>0</v>
          </cell>
          <cell r="F591">
            <v>0</v>
          </cell>
          <cell r="G591">
            <v>0</v>
          </cell>
          <cell r="H591">
            <v>0</v>
          </cell>
        </row>
        <row r="592">
          <cell r="B592" t="str">
            <v>231-003-0001-002</v>
          </cell>
          <cell r="C592" t="str">
            <v xml:space="preserve">COMPL CATERPILLAR C-1 DLLS                     </v>
          </cell>
          <cell r="D592">
            <v>0</v>
          </cell>
          <cell r="E592">
            <v>0</v>
          </cell>
          <cell r="F592">
            <v>0</v>
          </cell>
          <cell r="G592">
            <v>0</v>
          </cell>
          <cell r="H592">
            <v>0</v>
          </cell>
        </row>
        <row r="593">
          <cell r="B593" t="str">
            <v>239-001-0001-000</v>
          </cell>
          <cell r="C593" t="str">
            <v xml:space="preserve">PROVISION PARA AGUINALDO                       </v>
          </cell>
          <cell r="D593">
            <v>0</v>
          </cell>
          <cell r="E593">
            <v>0</v>
          </cell>
          <cell r="F593">
            <v>0</v>
          </cell>
          <cell r="G593">
            <v>0</v>
          </cell>
          <cell r="H593">
            <v>0</v>
          </cell>
        </row>
        <row r="594">
          <cell r="B594" t="str">
            <v>239-001-0002-000</v>
          </cell>
          <cell r="C594" t="str">
            <v xml:space="preserve">PROVISION PARA BONO DE AUTO                    </v>
          </cell>
          <cell r="D594">
            <v>0</v>
          </cell>
          <cell r="E594">
            <v>0</v>
          </cell>
          <cell r="F594">
            <v>0</v>
          </cell>
          <cell r="G594">
            <v>0</v>
          </cell>
          <cell r="H594">
            <v>0</v>
          </cell>
        </row>
        <row r="595">
          <cell r="B595" t="str">
            <v>239-001-0003-000</v>
          </cell>
          <cell r="C595" t="str">
            <v xml:space="preserve">PRIMA VACACIONAL                               </v>
          </cell>
          <cell r="D595">
            <v>0</v>
          </cell>
          <cell r="E595">
            <v>0</v>
          </cell>
          <cell r="F595">
            <v>0</v>
          </cell>
          <cell r="G595">
            <v>0</v>
          </cell>
          <cell r="H595">
            <v>0</v>
          </cell>
        </row>
        <row r="596">
          <cell r="B596" t="str">
            <v>239-001-0004-000</v>
          </cell>
          <cell r="C596" t="str">
            <v xml:space="preserve">FIANZAS Y SEGUROS                              </v>
          </cell>
          <cell r="D596">
            <v>0</v>
          </cell>
          <cell r="E596">
            <v>0</v>
          </cell>
          <cell r="F596">
            <v>0</v>
          </cell>
          <cell r="G596">
            <v>0</v>
          </cell>
          <cell r="H596">
            <v>0</v>
          </cell>
        </row>
        <row r="597">
          <cell r="B597" t="str">
            <v>239-001-0005-000</v>
          </cell>
          <cell r="C597" t="str">
            <v xml:space="preserve">BONO ANUAL                                     </v>
          </cell>
          <cell r="D597">
            <v>0</v>
          </cell>
          <cell r="E597">
            <v>0</v>
          </cell>
          <cell r="F597">
            <v>0</v>
          </cell>
          <cell r="G597">
            <v>0</v>
          </cell>
          <cell r="H597">
            <v>0</v>
          </cell>
        </row>
        <row r="598">
          <cell r="B598" t="str">
            <v>239-002-0001-000</v>
          </cell>
          <cell r="C598" t="str">
            <v xml:space="preserve">RECARGOS CONVENIO Z101468 69                   </v>
          </cell>
          <cell r="D598">
            <v>0</v>
          </cell>
          <cell r="E598">
            <v>0</v>
          </cell>
          <cell r="F598">
            <v>0</v>
          </cell>
          <cell r="G598">
            <v>0</v>
          </cell>
          <cell r="H598">
            <v>0</v>
          </cell>
        </row>
        <row r="599">
          <cell r="B599" t="str">
            <v>239-002-0002-000</v>
          </cell>
          <cell r="C599" t="str">
            <v xml:space="preserve">ACTUALIZACION Z101468 Z101469                  </v>
          </cell>
          <cell r="D599">
            <v>0</v>
          </cell>
          <cell r="E599">
            <v>0</v>
          </cell>
          <cell r="F599">
            <v>0</v>
          </cell>
          <cell r="G599">
            <v>0</v>
          </cell>
          <cell r="H599">
            <v>0</v>
          </cell>
        </row>
        <row r="600">
          <cell r="B600" t="str">
            <v>239-003-0001-000</v>
          </cell>
          <cell r="C600" t="str">
            <v xml:space="preserve">RECARGOS SEGUNDO CONVENIO                      </v>
          </cell>
          <cell r="D600">
            <v>0</v>
          </cell>
          <cell r="E600">
            <v>0</v>
          </cell>
          <cell r="F600">
            <v>0</v>
          </cell>
          <cell r="G600">
            <v>0</v>
          </cell>
          <cell r="H600">
            <v>0</v>
          </cell>
        </row>
        <row r="601">
          <cell r="B601" t="str">
            <v>239-003-0002-000</v>
          </cell>
          <cell r="C601" t="str">
            <v xml:space="preserve">ACTUALIZACIONSEGUNDO CONVENIO                  </v>
          </cell>
          <cell r="D601">
            <v>0</v>
          </cell>
          <cell r="E601">
            <v>0</v>
          </cell>
          <cell r="F601">
            <v>0</v>
          </cell>
          <cell r="G601">
            <v>0</v>
          </cell>
          <cell r="H601">
            <v>0</v>
          </cell>
        </row>
        <row r="602">
          <cell r="B602" t="str">
            <v>240-000-0000-000</v>
          </cell>
          <cell r="C602" t="str">
            <v xml:space="preserve">DIVIDENDOS POR PAGAR                           </v>
          </cell>
          <cell r="D602">
            <v>0</v>
          </cell>
          <cell r="E602">
            <v>0</v>
          </cell>
          <cell r="F602">
            <v>0</v>
          </cell>
          <cell r="G602">
            <v>0</v>
          </cell>
          <cell r="H602">
            <v>0</v>
          </cell>
        </row>
        <row r="603">
          <cell r="B603" t="str">
            <v>260-000-0000-000</v>
          </cell>
          <cell r="C603" t="str">
            <v xml:space="preserve">PASIV0 LARGO PLA.BANCOS M.N.                   </v>
          </cell>
          <cell r="D603">
            <v>0</v>
          </cell>
          <cell r="E603">
            <v>0</v>
          </cell>
          <cell r="F603">
            <v>0</v>
          </cell>
          <cell r="G603">
            <v>0</v>
          </cell>
          <cell r="H603">
            <v>0</v>
          </cell>
        </row>
        <row r="604">
          <cell r="B604" t="str">
            <v>261-000-0000-000</v>
          </cell>
          <cell r="C604" t="str">
            <v xml:space="preserve">PASIV0 LARGO PLA.BANCOS M.E                    </v>
          </cell>
          <cell r="D604">
            <v>0</v>
          </cell>
          <cell r="E604">
            <v>0</v>
          </cell>
          <cell r="F604">
            <v>0</v>
          </cell>
          <cell r="G604">
            <v>0</v>
          </cell>
          <cell r="H604">
            <v>0</v>
          </cell>
        </row>
        <row r="605">
          <cell r="B605" t="str">
            <v>270-000-0000-000</v>
          </cell>
          <cell r="C605" t="str">
            <v xml:space="preserve">PASIV0 LARGO PLAZO FILIALES                    </v>
          </cell>
          <cell r="D605">
            <v>0</v>
          </cell>
          <cell r="E605">
            <v>0</v>
          </cell>
          <cell r="F605">
            <v>0</v>
          </cell>
          <cell r="G605">
            <v>0</v>
          </cell>
          <cell r="H605">
            <v>0</v>
          </cell>
        </row>
        <row r="606">
          <cell r="B606" t="str">
            <v>271-000-0000-000</v>
          </cell>
          <cell r="C606" t="str">
            <v xml:space="preserve">PASIV0 LARGO PLAZO OTROS                       </v>
          </cell>
          <cell r="D606">
            <v>0</v>
          </cell>
          <cell r="E606">
            <v>0</v>
          </cell>
          <cell r="F606">
            <v>0</v>
          </cell>
          <cell r="G606">
            <v>0</v>
          </cell>
          <cell r="H606">
            <v>0</v>
          </cell>
        </row>
        <row r="607">
          <cell r="B607" t="str">
            <v>280-000-0000-000</v>
          </cell>
          <cell r="C607" t="str">
            <v xml:space="preserve">RESERVAS P/INDEMNI.PRIMAS ANT                  </v>
          </cell>
          <cell r="D607">
            <v>0</v>
          </cell>
          <cell r="E607">
            <v>0</v>
          </cell>
          <cell r="F607">
            <v>0</v>
          </cell>
          <cell r="G607">
            <v>0</v>
          </cell>
          <cell r="H607">
            <v>0</v>
          </cell>
        </row>
        <row r="608">
          <cell r="B608" t="str">
            <v>301-000-0000-000</v>
          </cell>
          <cell r="C608" t="str">
            <v xml:space="preserve">CAPITAL SOCIAL FIJO                            </v>
          </cell>
          <cell r="D608">
            <v>-50000</v>
          </cell>
          <cell r="E608">
            <v>0</v>
          </cell>
          <cell r="F608">
            <v>0</v>
          </cell>
          <cell r="G608">
            <v>0</v>
          </cell>
          <cell r="H608">
            <v>-50000</v>
          </cell>
        </row>
        <row r="609">
          <cell r="B609" t="str">
            <v>302-001-0001-000</v>
          </cell>
          <cell r="C609" t="str">
            <v xml:space="preserve">APORTACION DE ACCIONISTAS                      </v>
          </cell>
          <cell r="D609">
            <v>0</v>
          </cell>
          <cell r="E609">
            <v>0</v>
          </cell>
          <cell r="F609">
            <v>0</v>
          </cell>
          <cell r="G609">
            <v>0</v>
          </cell>
          <cell r="H609">
            <v>0</v>
          </cell>
        </row>
        <row r="610">
          <cell r="B610" t="str">
            <v>302-001-0002-000</v>
          </cell>
          <cell r="C610" t="str">
            <v xml:space="preserve">CAPITAL VARIABLE                               </v>
          </cell>
          <cell r="D610">
            <v>-3950000</v>
          </cell>
          <cell r="E610">
            <v>0</v>
          </cell>
          <cell r="F610">
            <v>0</v>
          </cell>
          <cell r="G610">
            <v>0</v>
          </cell>
          <cell r="H610">
            <v>-3950000</v>
          </cell>
        </row>
        <row r="611">
          <cell r="B611" t="str">
            <v>303-000-0000-000</v>
          </cell>
          <cell r="C611" t="str">
            <v xml:space="preserve">ACTUALIZACION DE CAPITAL SOC.                  </v>
          </cell>
          <cell r="D611">
            <v>0</v>
          </cell>
          <cell r="E611">
            <v>0</v>
          </cell>
          <cell r="F611">
            <v>0</v>
          </cell>
          <cell r="G611">
            <v>0</v>
          </cell>
          <cell r="H611">
            <v>0</v>
          </cell>
        </row>
        <row r="612">
          <cell r="B612" t="str">
            <v>307-001-0001-000</v>
          </cell>
          <cell r="C612" t="str">
            <v xml:space="preserve">APORTACION DE FUTUROS AUMENTO                  </v>
          </cell>
          <cell r="D612">
            <v>-20211165.16</v>
          </cell>
          <cell r="E612">
            <v>0</v>
          </cell>
          <cell r="F612">
            <v>0</v>
          </cell>
          <cell r="G612">
            <v>0</v>
          </cell>
          <cell r="H612">
            <v>-20211165.16</v>
          </cell>
        </row>
        <row r="613">
          <cell r="B613" t="str">
            <v>310-000-0000-000</v>
          </cell>
          <cell r="C613" t="str">
            <v xml:space="preserve">RESERVA LEGAL                                  </v>
          </cell>
          <cell r="D613">
            <v>0</v>
          </cell>
          <cell r="E613">
            <v>0</v>
          </cell>
          <cell r="F613">
            <v>0</v>
          </cell>
          <cell r="G613">
            <v>0</v>
          </cell>
          <cell r="H613">
            <v>0</v>
          </cell>
        </row>
        <row r="614">
          <cell r="B614" t="str">
            <v>311-000-0000-000</v>
          </cell>
          <cell r="C614" t="str">
            <v xml:space="preserve">RESERVA DE REINVERSION                         </v>
          </cell>
          <cell r="D614">
            <v>0</v>
          </cell>
          <cell r="E614">
            <v>0</v>
          </cell>
          <cell r="F614">
            <v>0</v>
          </cell>
          <cell r="G614">
            <v>0</v>
          </cell>
          <cell r="H614">
            <v>0</v>
          </cell>
        </row>
        <row r="615">
          <cell r="B615" t="str">
            <v>312-001-0001-000</v>
          </cell>
          <cell r="C615" t="str">
            <v xml:space="preserve">RESULTADO EJERCICIO 2002                       </v>
          </cell>
          <cell r="D615">
            <v>205</v>
          </cell>
          <cell r="E615">
            <v>0</v>
          </cell>
          <cell r="F615">
            <v>0</v>
          </cell>
          <cell r="G615">
            <v>0</v>
          </cell>
          <cell r="H615">
            <v>205</v>
          </cell>
        </row>
        <row r="616">
          <cell r="B616" t="str">
            <v>312-001-0002-000</v>
          </cell>
          <cell r="C616" t="str">
            <v xml:space="preserve">RESULTADO EJERCICIO 2003                       </v>
          </cell>
          <cell r="D616">
            <v>2545571.15</v>
          </cell>
          <cell r="E616">
            <v>0</v>
          </cell>
          <cell r="F616">
            <v>0</v>
          </cell>
          <cell r="G616">
            <v>0</v>
          </cell>
          <cell r="H616">
            <v>2545571.15</v>
          </cell>
        </row>
        <row r="617">
          <cell r="B617" t="str">
            <v>312-001-0003-000</v>
          </cell>
          <cell r="C617" t="str">
            <v xml:space="preserve">RESULTADO DEL EJERCICIO 2004                   </v>
          </cell>
          <cell r="D617">
            <v>-3041551.6</v>
          </cell>
          <cell r="E617">
            <v>0</v>
          </cell>
          <cell r="F617">
            <v>0</v>
          </cell>
          <cell r="G617">
            <v>0</v>
          </cell>
          <cell r="H617">
            <v>-3041551.6</v>
          </cell>
        </row>
        <row r="618">
          <cell r="B618" t="str">
            <v>312-001-0004-000</v>
          </cell>
          <cell r="C618" t="str">
            <v xml:space="preserve">RESULTADO EJERCICIO 20001                      </v>
          </cell>
          <cell r="D618">
            <v>0</v>
          </cell>
          <cell r="E618">
            <v>0</v>
          </cell>
          <cell r="F618">
            <v>0</v>
          </cell>
          <cell r="G618">
            <v>0</v>
          </cell>
          <cell r="H618">
            <v>0</v>
          </cell>
        </row>
        <row r="619">
          <cell r="B619" t="str">
            <v>312-001-0005-000</v>
          </cell>
          <cell r="C619" t="str">
            <v xml:space="preserve">RESULTADO EJERCICIO 2005                       </v>
          </cell>
          <cell r="D619">
            <v>-1352660.95</v>
          </cell>
          <cell r="E619">
            <v>0</v>
          </cell>
          <cell r="F619">
            <v>0</v>
          </cell>
          <cell r="G619">
            <v>0</v>
          </cell>
          <cell r="H619">
            <v>-1352660.95</v>
          </cell>
        </row>
        <row r="620">
          <cell r="B620" t="str">
            <v>316-000-0000-000</v>
          </cell>
          <cell r="C620" t="str">
            <v xml:space="preserve">ACTUALIZ.UTILIDADES ACUMULADA                  </v>
          </cell>
          <cell r="D620">
            <v>0</v>
          </cell>
          <cell r="E620">
            <v>0</v>
          </cell>
          <cell r="F620">
            <v>0</v>
          </cell>
          <cell r="G620">
            <v>0</v>
          </cell>
          <cell r="H620">
            <v>0</v>
          </cell>
        </row>
        <row r="621">
          <cell r="B621" t="str">
            <v>320-000-0000-000</v>
          </cell>
          <cell r="C621" t="str">
            <v xml:space="preserve">RESUL.X TENENCIA ACTIVOS NO M                  </v>
          </cell>
          <cell r="D621">
            <v>0</v>
          </cell>
          <cell r="E621">
            <v>0</v>
          </cell>
          <cell r="F621">
            <v>0</v>
          </cell>
          <cell r="G621">
            <v>0</v>
          </cell>
          <cell r="H621">
            <v>0</v>
          </cell>
        </row>
        <row r="622">
          <cell r="B622" t="str">
            <v>330-000-0000-000</v>
          </cell>
          <cell r="C622" t="str">
            <v xml:space="preserve">EXCESO O INSUF.EN ACTUALIZ.CA                  </v>
          </cell>
          <cell r="D622">
            <v>0</v>
          </cell>
          <cell r="E622">
            <v>0</v>
          </cell>
          <cell r="F622">
            <v>0</v>
          </cell>
          <cell r="G622">
            <v>0</v>
          </cell>
          <cell r="H622">
            <v>0</v>
          </cell>
        </row>
        <row r="623">
          <cell r="B623" t="str">
            <v>340-000-0000-000</v>
          </cell>
          <cell r="C623" t="str">
            <v xml:space="preserve">CORRECCION POR REEXPRESION                     </v>
          </cell>
          <cell r="D623">
            <v>0</v>
          </cell>
          <cell r="E623">
            <v>0</v>
          </cell>
          <cell r="F623">
            <v>0</v>
          </cell>
          <cell r="G623">
            <v>0</v>
          </cell>
          <cell r="H623">
            <v>0</v>
          </cell>
        </row>
        <row r="624">
          <cell r="B624" t="str">
            <v>401-000-0000-000</v>
          </cell>
          <cell r="C624" t="str">
            <v xml:space="preserve">VENTAS FILIALES                                </v>
          </cell>
          <cell r="D624">
            <v>0</v>
          </cell>
          <cell r="E624">
            <v>0</v>
          </cell>
          <cell r="F624">
            <v>0</v>
          </cell>
          <cell r="G624">
            <v>0</v>
          </cell>
          <cell r="H624">
            <v>0</v>
          </cell>
        </row>
        <row r="625">
          <cell r="B625" t="str">
            <v>402-000-0000-000</v>
          </cell>
          <cell r="C625" t="str">
            <v xml:space="preserve">VENTAS NACIONALES OTROS                        </v>
          </cell>
          <cell r="D625">
            <v>0</v>
          </cell>
          <cell r="E625">
            <v>0</v>
          </cell>
          <cell r="F625">
            <v>0</v>
          </cell>
          <cell r="G625">
            <v>0</v>
          </cell>
          <cell r="H625">
            <v>0</v>
          </cell>
        </row>
        <row r="626">
          <cell r="B626" t="str">
            <v>403-000-0000-000</v>
          </cell>
          <cell r="C626" t="str">
            <v xml:space="preserve">VENTAS EXPORTACION                             </v>
          </cell>
          <cell r="D626">
            <v>0</v>
          </cell>
          <cell r="E626">
            <v>0</v>
          </cell>
          <cell r="F626">
            <v>0</v>
          </cell>
          <cell r="G626">
            <v>0</v>
          </cell>
          <cell r="H626">
            <v>0</v>
          </cell>
        </row>
        <row r="627">
          <cell r="B627" t="str">
            <v>404-001-0102-000</v>
          </cell>
          <cell r="C627" t="str">
            <v xml:space="preserve">DIAVAZ CONSTRUCTORES SA CV                     </v>
          </cell>
          <cell r="D627">
            <v>0</v>
          </cell>
          <cell r="E627">
            <v>0</v>
          </cell>
          <cell r="F627">
            <v>0</v>
          </cell>
          <cell r="G627">
            <v>0</v>
          </cell>
          <cell r="H627">
            <v>0</v>
          </cell>
        </row>
        <row r="628">
          <cell r="B628" t="str">
            <v>404-001-0103-000</v>
          </cell>
          <cell r="C628" t="str">
            <v xml:space="preserve">DIAVAZ INDUSTRIAS, SA DE CV                    </v>
          </cell>
          <cell r="D628">
            <v>0</v>
          </cell>
          <cell r="E628">
            <v>0</v>
          </cell>
          <cell r="F628">
            <v>0</v>
          </cell>
          <cell r="G628">
            <v>0</v>
          </cell>
          <cell r="H628">
            <v>0</v>
          </cell>
        </row>
        <row r="629">
          <cell r="B629" t="str">
            <v>404-001-0104-000</v>
          </cell>
          <cell r="C629" t="str">
            <v xml:space="preserve">TECNOLOGIA Y ORGANIZACION                      </v>
          </cell>
          <cell r="D629">
            <v>0</v>
          </cell>
          <cell r="E629">
            <v>0</v>
          </cell>
          <cell r="F629">
            <v>0</v>
          </cell>
          <cell r="G629">
            <v>0</v>
          </cell>
          <cell r="H629">
            <v>0</v>
          </cell>
        </row>
        <row r="630">
          <cell r="B630" t="str">
            <v>404-001-0105-000</v>
          </cell>
          <cell r="C630" t="str">
            <v xml:space="preserve">INGENIEROS CONSTRUCTORES                       </v>
          </cell>
          <cell r="D630">
            <v>0</v>
          </cell>
          <cell r="E630">
            <v>0</v>
          </cell>
          <cell r="F630">
            <v>0</v>
          </cell>
          <cell r="G630">
            <v>0</v>
          </cell>
          <cell r="H630">
            <v>0</v>
          </cell>
        </row>
        <row r="631">
          <cell r="B631" t="str">
            <v>404-001-0206-000</v>
          </cell>
          <cell r="C631" t="str">
            <v xml:space="preserve">CIA. MEXICANA DE GAS                           </v>
          </cell>
          <cell r="D631">
            <v>0</v>
          </cell>
          <cell r="E631">
            <v>0</v>
          </cell>
          <cell r="F631">
            <v>0</v>
          </cell>
          <cell r="G631">
            <v>0</v>
          </cell>
          <cell r="H631">
            <v>0</v>
          </cell>
        </row>
        <row r="632">
          <cell r="B632" t="str">
            <v>404-001-0207-000</v>
          </cell>
          <cell r="C632" t="str">
            <v xml:space="preserve">SHELBY WILLIAMS DE MEXICO                      </v>
          </cell>
          <cell r="D632">
            <v>0</v>
          </cell>
          <cell r="E632">
            <v>0</v>
          </cell>
          <cell r="F632">
            <v>0</v>
          </cell>
          <cell r="G632">
            <v>0</v>
          </cell>
          <cell r="H632">
            <v>0</v>
          </cell>
        </row>
        <row r="633">
          <cell r="B633" t="str">
            <v>404-001-0226-000</v>
          </cell>
          <cell r="C633" t="str">
            <v xml:space="preserve">GAS AUTOMOTORES                                </v>
          </cell>
          <cell r="D633">
            <v>0</v>
          </cell>
          <cell r="E633">
            <v>0</v>
          </cell>
          <cell r="F633">
            <v>0</v>
          </cell>
          <cell r="G633">
            <v>0</v>
          </cell>
          <cell r="H633">
            <v>0</v>
          </cell>
        </row>
        <row r="634">
          <cell r="B634" t="str">
            <v>404-001-0227-000</v>
          </cell>
          <cell r="C634" t="str">
            <v xml:space="preserve">GAS NATURAL APODACA, S.A.                      </v>
          </cell>
          <cell r="D634">
            <v>0</v>
          </cell>
          <cell r="E634">
            <v>0</v>
          </cell>
          <cell r="F634">
            <v>0</v>
          </cell>
          <cell r="G634">
            <v>0</v>
          </cell>
          <cell r="H634">
            <v>0</v>
          </cell>
        </row>
        <row r="635">
          <cell r="B635" t="str">
            <v>404-001-0228-000</v>
          </cell>
          <cell r="C635" t="str">
            <v xml:space="preserve">DISTRIBUIDORA DE GAS DE OCCID                  </v>
          </cell>
          <cell r="D635">
            <v>0</v>
          </cell>
          <cell r="E635">
            <v>0</v>
          </cell>
          <cell r="F635">
            <v>0</v>
          </cell>
          <cell r="G635">
            <v>0</v>
          </cell>
          <cell r="H635">
            <v>0</v>
          </cell>
        </row>
        <row r="636">
          <cell r="B636" t="str">
            <v>404-001-0309-000</v>
          </cell>
          <cell r="C636" t="str">
            <v xml:space="preserve">VS CONSTRUCCIONES CIVILES                      </v>
          </cell>
          <cell r="D636">
            <v>0</v>
          </cell>
          <cell r="E636">
            <v>0</v>
          </cell>
          <cell r="F636">
            <v>0</v>
          </cell>
          <cell r="G636">
            <v>0</v>
          </cell>
          <cell r="H636">
            <v>0</v>
          </cell>
        </row>
        <row r="637">
          <cell r="B637" t="str">
            <v>404-001-0411-000</v>
          </cell>
          <cell r="C637" t="str">
            <v xml:space="preserve">CONST. SUBACUATICA DIAVAZ                      </v>
          </cell>
          <cell r="D637">
            <v>0</v>
          </cell>
          <cell r="E637">
            <v>0</v>
          </cell>
          <cell r="F637">
            <v>42271.32</v>
          </cell>
          <cell r="G637">
            <v>-42271.32</v>
          </cell>
          <cell r="H637">
            <v>-42271.32</v>
          </cell>
        </row>
        <row r="638">
          <cell r="B638" t="str">
            <v>404-001-0412-000</v>
          </cell>
          <cell r="C638" t="str">
            <v xml:space="preserve">NAVIERA LA TRINIDAD, S.A.                      </v>
          </cell>
          <cell r="D638">
            <v>0</v>
          </cell>
          <cell r="E638">
            <v>0</v>
          </cell>
          <cell r="F638">
            <v>0</v>
          </cell>
          <cell r="G638">
            <v>0</v>
          </cell>
          <cell r="H638">
            <v>0</v>
          </cell>
        </row>
        <row r="639">
          <cell r="B639" t="str">
            <v>404-001-0514-000</v>
          </cell>
          <cell r="C639" t="str">
            <v xml:space="preserve">DESARROLLOS INMOB. DIAVAZ                      </v>
          </cell>
          <cell r="D639">
            <v>0</v>
          </cell>
          <cell r="E639">
            <v>0</v>
          </cell>
          <cell r="F639">
            <v>0</v>
          </cell>
          <cell r="G639">
            <v>0</v>
          </cell>
          <cell r="H639">
            <v>0</v>
          </cell>
        </row>
        <row r="640">
          <cell r="B640" t="str">
            <v>404-001-0515-000</v>
          </cell>
          <cell r="C640" t="str">
            <v xml:space="preserve">LOA INMOBILIARIA, S.A. DE C.V                  </v>
          </cell>
          <cell r="D640">
            <v>0</v>
          </cell>
          <cell r="E640">
            <v>0</v>
          </cell>
          <cell r="F640">
            <v>0</v>
          </cell>
          <cell r="G640">
            <v>0</v>
          </cell>
          <cell r="H640">
            <v>0</v>
          </cell>
        </row>
        <row r="641">
          <cell r="B641" t="str">
            <v>404-001-0519-000</v>
          </cell>
          <cell r="C641" t="str">
            <v xml:space="preserve">DESARROLLOS CERRITOS                           </v>
          </cell>
          <cell r="D641">
            <v>0</v>
          </cell>
          <cell r="E641">
            <v>0</v>
          </cell>
          <cell r="F641">
            <v>0</v>
          </cell>
          <cell r="G641">
            <v>0</v>
          </cell>
          <cell r="H641">
            <v>0</v>
          </cell>
        </row>
        <row r="642">
          <cell r="B642" t="str">
            <v>404-001-0621-000</v>
          </cell>
          <cell r="C642" t="str">
            <v xml:space="preserve">CIA. MEXICANA DE GEOFISICA                     </v>
          </cell>
          <cell r="D642">
            <v>0</v>
          </cell>
          <cell r="E642">
            <v>0</v>
          </cell>
          <cell r="F642">
            <v>0</v>
          </cell>
          <cell r="G642">
            <v>0</v>
          </cell>
          <cell r="H642">
            <v>0</v>
          </cell>
        </row>
        <row r="643">
          <cell r="B643" t="str">
            <v>404-001-0633-000</v>
          </cell>
          <cell r="C643" t="str">
            <v xml:space="preserve">ING.Y GESTION AMBIENTAL                        </v>
          </cell>
          <cell r="D643">
            <v>0</v>
          </cell>
          <cell r="E643">
            <v>0</v>
          </cell>
          <cell r="F643">
            <v>0</v>
          </cell>
          <cell r="G643">
            <v>0</v>
          </cell>
          <cell r="H643">
            <v>0</v>
          </cell>
        </row>
        <row r="644">
          <cell r="B644" t="str">
            <v>404-001-0634-000</v>
          </cell>
          <cell r="C644" t="str">
            <v xml:space="preserve">ASOCIACION MEXICANA DE GAS                     </v>
          </cell>
          <cell r="D644">
            <v>0</v>
          </cell>
          <cell r="E644">
            <v>0</v>
          </cell>
          <cell r="F644">
            <v>0</v>
          </cell>
          <cell r="G644">
            <v>0</v>
          </cell>
          <cell r="H644">
            <v>0</v>
          </cell>
        </row>
        <row r="645">
          <cell r="B645" t="str">
            <v>405-001-0001-000</v>
          </cell>
          <cell r="C645" t="str">
            <v xml:space="preserve">PEMEX EXPLORACION Y PRODUCCION                 </v>
          </cell>
          <cell r="D645">
            <v>0</v>
          </cell>
          <cell r="E645">
            <v>0</v>
          </cell>
          <cell r="F645">
            <v>1625817.32</v>
          </cell>
          <cell r="G645">
            <v>-1625817.32</v>
          </cell>
          <cell r="H645">
            <v>-1625817.32</v>
          </cell>
        </row>
        <row r="646">
          <cell r="B646" t="str">
            <v>405-001-0002-000</v>
          </cell>
          <cell r="C646" t="str">
            <v xml:space="preserve">CATERPILLAR ARRENDADORA FINANCIERA S.A. DE C   </v>
          </cell>
          <cell r="D646">
            <v>0</v>
          </cell>
          <cell r="E646">
            <v>0</v>
          </cell>
          <cell r="F646">
            <v>0</v>
          </cell>
          <cell r="G646">
            <v>0</v>
          </cell>
          <cell r="H646">
            <v>0</v>
          </cell>
        </row>
        <row r="647">
          <cell r="B647" t="str">
            <v>405-001-0003-000</v>
          </cell>
          <cell r="C647" t="str">
            <v xml:space="preserve">GEOCIENTIFICOS MEXICANOS S.A. DE C.V.          </v>
          </cell>
          <cell r="D647">
            <v>0</v>
          </cell>
          <cell r="E647">
            <v>0</v>
          </cell>
          <cell r="F647">
            <v>0</v>
          </cell>
          <cell r="G647">
            <v>0</v>
          </cell>
          <cell r="H647">
            <v>0</v>
          </cell>
        </row>
        <row r="648">
          <cell r="B648" t="str">
            <v>406-000-0000-000</v>
          </cell>
          <cell r="C648" t="str">
            <v xml:space="preserve">INGRESOS SERVIC.EXPORTACION                    </v>
          </cell>
          <cell r="D648">
            <v>0</v>
          </cell>
          <cell r="E648">
            <v>0</v>
          </cell>
          <cell r="F648">
            <v>0</v>
          </cell>
          <cell r="G648">
            <v>0</v>
          </cell>
          <cell r="H648">
            <v>0</v>
          </cell>
        </row>
        <row r="649">
          <cell r="B649" t="str">
            <v>407-000-0000-000</v>
          </cell>
          <cell r="C649" t="str">
            <v xml:space="preserve">INGRESOS X CTOS. DE OBRA                       </v>
          </cell>
          <cell r="D649">
            <v>0</v>
          </cell>
          <cell r="E649">
            <v>0</v>
          </cell>
          <cell r="F649">
            <v>0</v>
          </cell>
          <cell r="G649">
            <v>0</v>
          </cell>
          <cell r="H649">
            <v>0</v>
          </cell>
        </row>
        <row r="650">
          <cell r="B650" t="str">
            <v>408-000-0000-000</v>
          </cell>
          <cell r="C650" t="str">
            <v xml:space="preserve">INGRESOS X RENTAS FILIALES                     </v>
          </cell>
          <cell r="D650">
            <v>0</v>
          </cell>
          <cell r="E650">
            <v>0</v>
          </cell>
          <cell r="F650">
            <v>0</v>
          </cell>
          <cell r="G650">
            <v>0</v>
          </cell>
          <cell r="H650">
            <v>0</v>
          </cell>
        </row>
        <row r="651">
          <cell r="B651" t="str">
            <v>409-000-0000-000</v>
          </cell>
          <cell r="C651" t="str">
            <v xml:space="preserve">INGRESOS X RENTAS OTROS                        </v>
          </cell>
          <cell r="D651">
            <v>0</v>
          </cell>
          <cell r="E651">
            <v>0</v>
          </cell>
          <cell r="F651">
            <v>0</v>
          </cell>
          <cell r="G651">
            <v>0</v>
          </cell>
          <cell r="H651">
            <v>0</v>
          </cell>
        </row>
        <row r="652">
          <cell r="B652" t="str">
            <v>410-000-0000-000</v>
          </cell>
          <cell r="C652" t="str">
            <v xml:space="preserve">DEVOLUCIONES S/VENTAS FILIALE                  </v>
          </cell>
          <cell r="D652">
            <v>0</v>
          </cell>
          <cell r="E652">
            <v>0</v>
          </cell>
          <cell r="F652">
            <v>0</v>
          </cell>
          <cell r="G652">
            <v>0</v>
          </cell>
          <cell r="H652">
            <v>0</v>
          </cell>
        </row>
        <row r="653">
          <cell r="B653" t="str">
            <v>411-000-0000-000</v>
          </cell>
          <cell r="C653" t="str">
            <v xml:space="preserve">DEVOLUCIONES S/VENTAS NALES.O                  </v>
          </cell>
          <cell r="D653">
            <v>0</v>
          </cell>
          <cell r="E653">
            <v>0</v>
          </cell>
          <cell r="F653">
            <v>0</v>
          </cell>
          <cell r="G653">
            <v>0</v>
          </cell>
          <cell r="H653">
            <v>0</v>
          </cell>
        </row>
        <row r="654">
          <cell r="B654" t="str">
            <v>412-000-0000-000</v>
          </cell>
          <cell r="C654" t="str">
            <v xml:space="preserve">DEVOLUCIONES S/VENTAS EXPORTA                  </v>
          </cell>
          <cell r="D654">
            <v>0</v>
          </cell>
          <cell r="E654">
            <v>0</v>
          </cell>
          <cell r="F654">
            <v>0</v>
          </cell>
          <cell r="G654">
            <v>0</v>
          </cell>
          <cell r="H654">
            <v>0</v>
          </cell>
        </row>
        <row r="655">
          <cell r="B655" t="str">
            <v>420-001-0001-000</v>
          </cell>
          <cell r="C655" t="str">
            <v xml:space="preserve">VENTA COMPRESORES                              </v>
          </cell>
          <cell r="D655">
            <v>0</v>
          </cell>
          <cell r="E655">
            <v>0</v>
          </cell>
          <cell r="F655">
            <v>0</v>
          </cell>
          <cell r="G655">
            <v>0</v>
          </cell>
          <cell r="H655">
            <v>0</v>
          </cell>
        </row>
        <row r="656">
          <cell r="B656" t="str">
            <v>421-000-0000-000</v>
          </cell>
          <cell r="C656" t="str">
            <v xml:space="preserve">INGRESOS POR VENTAS DIVERSAS                   </v>
          </cell>
          <cell r="D656">
            <v>0</v>
          </cell>
          <cell r="E656">
            <v>0</v>
          </cell>
          <cell r="F656">
            <v>0</v>
          </cell>
          <cell r="G656">
            <v>0</v>
          </cell>
          <cell r="H656">
            <v>0</v>
          </cell>
        </row>
        <row r="657">
          <cell r="B657" t="str">
            <v>422-001-0000-000</v>
          </cell>
          <cell r="C657" t="str">
            <v xml:space="preserve">OTROS INGRESOS GRAVADOS                        </v>
          </cell>
          <cell r="D657">
            <v>0</v>
          </cell>
          <cell r="E657">
            <v>0</v>
          </cell>
          <cell r="F657">
            <v>0</v>
          </cell>
          <cell r="G657">
            <v>0</v>
          </cell>
          <cell r="H657">
            <v>0</v>
          </cell>
        </row>
        <row r="658">
          <cell r="B658" t="str">
            <v>423-001-0001-000</v>
          </cell>
          <cell r="C658" t="str">
            <v xml:space="preserve">INGRESOS SIN IVA AFECTABLE                     </v>
          </cell>
          <cell r="D658">
            <v>0</v>
          </cell>
          <cell r="E658">
            <v>0</v>
          </cell>
          <cell r="F658">
            <v>0</v>
          </cell>
          <cell r="G658">
            <v>0</v>
          </cell>
          <cell r="H658">
            <v>0</v>
          </cell>
        </row>
        <row r="659">
          <cell r="B659" t="str">
            <v>423-001-0002-000</v>
          </cell>
          <cell r="C659" t="str">
            <v xml:space="preserve">INGRESOS SIN IVA A. P.                         </v>
          </cell>
          <cell r="D659">
            <v>0</v>
          </cell>
          <cell r="E659">
            <v>0</v>
          </cell>
          <cell r="F659">
            <v>0</v>
          </cell>
          <cell r="G659">
            <v>0</v>
          </cell>
          <cell r="H659">
            <v>0</v>
          </cell>
        </row>
        <row r="660">
          <cell r="B660" t="str">
            <v>424-001-0001-000</v>
          </cell>
          <cell r="C660" t="str">
            <v xml:space="preserve">BONIFICACIONES SEGUROS                         </v>
          </cell>
          <cell r="D660">
            <v>0</v>
          </cell>
          <cell r="E660">
            <v>0</v>
          </cell>
          <cell r="F660">
            <v>0</v>
          </cell>
          <cell r="G660">
            <v>0</v>
          </cell>
          <cell r="H660">
            <v>0</v>
          </cell>
        </row>
        <row r="661">
          <cell r="B661" t="str">
            <v>424-001-0002-000</v>
          </cell>
          <cell r="C661" t="str">
            <v xml:space="preserve">INGR. X COMPENSACION                           </v>
          </cell>
          <cell r="D661">
            <v>0</v>
          </cell>
          <cell r="E661">
            <v>0</v>
          </cell>
          <cell r="F661">
            <v>0</v>
          </cell>
          <cell r="G661">
            <v>0</v>
          </cell>
          <cell r="H661">
            <v>0</v>
          </cell>
        </row>
        <row r="662">
          <cell r="B662" t="str">
            <v>501-000-0000-000</v>
          </cell>
          <cell r="C662" t="str">
            <v xml:space="preserve">CONSUMO MATERIALES DIRECTOS                                          </v>
          </cell>
          <cell r="D662">
            <v>0</v>
          </cell>
          <cell r="E662">
            <v>0</v>
          </cell>
          <cell r="F662">
            <v>0</v>
          </cell>
          <cell r="G662">
            <v>0</v>
          </cell>
          <cell r="H662">
            <v>0</v>
          </cell>
        </row>
        <row r="663">
          <cell r="B663" t="str">
            <v>510-000-0000-000</v>
          </cell>
          <cell r="C663" t="str">
            <v xml:space="preserve">MANO DE OBRA DIRECTA                                                 </v>
          </cell>
          <cell r="D663">
            <v>0</v>
          </cell>
          <cell r="E663">
            <v>0</v>
          </cell>
          <cell r="F663">
            <v>0</v>
          </cell>
          <cell r="G663">
            <v>0</v>
          </cell>
          <cell r="H663">
            <v>0</v>
          </cell>
        </row>
        <row r="664">
          <cell r="B664" t="str">
            <v>520-000-0000-000</v>
          </cell>
          <cell r="C664" t="str">
            <v xml:space="preserve">GASTOS DIR.FABRICACION Y EXP.                                        </v>
          </cell>
          <cell r="D664">
            <v>0</v>
          </cell>
          <cell r="E664">
            <v>0</v>
          </cell>
          <cell r="F664">
            <v>0</v>
          </cell>
          <cell r="G664">
            <v>0</v>
          </cell>
          <cell r="H664">
            <v>0</v>
          </cell>
        </row>
        <row r="665">
          <cell r="B665" t="str">
            <v>525-001-0001-000</v>
          </cell>
          <cell r="C665" t="str">
            <v xml:space="preserve">BONO ANUAL                                                           </v>
          </cell>
          <cell r="D665">
            <v>0</v>
          </cell>
          <cell r="E665">
            <v>0</v>
          </cell>
          <cell r="F665">
            <v>0</v>
          </cell>
          <cell r="G665">
            <v>0</v>
          </cell>
          <cell r="H665">
            <v>0</v>
          </cell>
        </row>
        <row r="666">
          <cell r="B666" t="str">
            <v>525-001-0002-000</v>
          </cell>
          <cell r="C666" t="str">
            <v xml:space="preserve">SUELDOS                                                              </v>
          </cell>
          <cell r="D666">
            <v>0</v>
          </cell>
          <cell r="E666">
            <v>398170.34</v>
          </cell>
          <cell r="F666">
            <v>0</v>
          </cell>
          <cell r="G666">
            <v>398170.34</v>
          </cell>
          <cell r="H666">
            <v>398170.34</v>
          </cell>
        </row>
        <row r="667">
          <cell r="B667" t="str">
            <v>525-001-0003-001</v>
          </cell>
          <cell r="C667" t="str">
            <v xml:space="preserve">HORAS EXTRAS GRAVADAS                                                </v>
          </cell>
          <cell r="D667">
            <v>0</v>
          </cell>
          <cell r="E667">
            <v>0</v>
          </cell>
          <cell r="F667">
            <v>0</v>
          </cell>
          <cell r="G667">
            <v>0</v>
          </cell>
          <cell r="H667">
            <v>0</v>
          </cell>
        </row>
        <row r="668">
          <cell r="B668" t="str">
            <v>525-001-0003-002</v>
          </cell>
          <cell r="C668" t="str">
            <v xml:space="preserve">HORAS EXTRAS EXENTAS                                                 </v>
          </cell>
          <cell r="D668">
            <v>0</v>
          </cell>
          <cell r="E668">
            <v>0</v>
          </cell>
          <cell r="F668">
            <v>0</v>
          </cell>
          <cell r="G668">
            <v>0</v>
          </cell>
          <cell r="H668">
            <v>0</v>
          </cell>
        </row>
        <row r="669">
          <cell r="B669" t="str">
            <v>525-001-0004-001</v>
          </cell>
          <cell r="C669" t="str">
            <v xml:space="preserve">PRIMA VACACIONAL GRAVADA                                             </v>
          </cell>
          <cell r="D669">
            <v>0</v>
          </cell>
          <cell r="E669">
            <v>549</v>
          </cell>
          <cell r="F669">
            <v>0</v>
          </cell>
          <cell r="G669">
            <v>549</v>
          </cell>
          <cell r="H669">
            <v>549</v>
          </cell>
        </row>
        <row r="670">
          <cell r="B670" t="str">
            <v>525-001-0004-002</v>
          </cell>
          <cell r="C670" t="str">
            <v xml:space="preserve">PRIMA VACACIONAL EXENTA                                              </v>
          </cell>
          <cell r="D670">
            <v>0</v>
          </cell>
          <cell r="E670">
            <v>1290.68</v>
          </cell>
          <cell r="F670">
            <v>0</v>
          </cell>
          <cell r="G670">
            <v>1290.68</v>
          </cell>
          <cell r="H670">
            <v>1290.68</v>
          </cell>
        </row>
        <row r="671">
          <cell r="B671" t="str">
            <v>525-001-0005-000</v>
          </cell>
          <cell r="C671" t="str">
            <v xml:space="preserve">VACACIONES                                                           </v>
          </cell>
          <cell r="D671">
            <v>0</v>
          </cell>
          <cell r="E671">
            <v>189.12</v>
          </cell>
          <cell r="F671">
            <v>0</v>
          </cell>
          <cell r="G671">
            <v>189.12</v>
          </cell>
          <cell r="H671">
            <v>189.12</v>
          </cell>
        </row>
        <row r="672">
          <cell r="B672" t="str">
            <v>525-001-0006-001</v>
          </cell>
          <cell r="C672" t="str">
            <v xml:space="preserve">GRATIFICACIONES GRAVADAS                                             </v>
          </cell>
          <cell r="D672">
            <v>0</v>
          </cell>
          <cell r="E672">
            <v>61491.85</v>
          </cell>
          <cell r="F672">
            <v>0</v>
          </cell>
          <cell r="G672">
            <v>61491.85</v>
          </cell>
          <cell r="H672">
            <v>61491.85</v>
          </cell>
        </row>
        <row r="673">
          <cell r="B673" t="str">
            <v>525-001-0006-002</v>
          </cell>
          <cell r="C673" t="str">
            <v xml:space="preserve">GRATIFICACIONES EXENTAS                                              </v>
          </cell>
          <cell r="D673">
            <v>0</v>
          </cell>
          <cell r="E673">
            <v>0</v>
          </cell>
          <cell r="F673">
            <v>0</v>
          </cell>
          <cell r="G673">
            <v>0</v>
          </cell>
          <cell r="H673">
            <v>0</v>
          </cell>
        </row>
        <row r="674">
          <cell r="B674" t="str">
            <v>525-001-0007-001</v>
          </cell>
          <cell r="C674" t="str">
            <v xml:space="preserve">INDEMNIZACIONES GRAVADAS                                             </v>
          </cell>
          <cell r="D674">
            <v>0</v>
          </cell>
          <cell r="E674">
            <v>8876.4599999999991</v>
          </cell>
          <cell r="F674">
            <v>0</v>
          </cell>
          <cell r="G674">
            <v>8876.4599999999991</v>
          </cell>
          <cell r="H674">
            <v>8876.4599999999991</v>
          </cell>
        </row>
        <row r="675">
          <cell r="B675" t="str">
            <v>525-001-0007-002</v>
          </cell>
          <cell r="C675" t="str">
            <v xml:space="preserve">INDEMNIZACIONES EXENTAS                                              </v>
          </cell>
          <cell r="D675">
            <v>0</v>
          </cell>
          <cell r="E675">
            <v>0</v>
          </cell>
          <cell r="F675">
            <v>0</v>
          </cell>
          <cell r="G675">
            <v>0</v>
          </cell>
          <cell r="H675">
            <v>0</v>
          </cell>
        </row>
        <row r="676">
          <cell r="B676" t="str">
            <v>525-001-0009-001</v>
          </cell>
          <cell r="C676" t="str">
            <v xml:space="preserve">AGUINALDO GRAVADO                                                    </v>
          </cell>
          <cell r="D676">
            <v>0</v>
          </cell>
          <cell r="E676">
            <v>97.15</v>
          </cell>
          <cell r="F676">
            <v>0</v>
          </cell>
          <cell r="G676">
            <v>97.15</v>
          </cell>
          <cell r="H676">
            <v>97.15</v>
          </cell>
        </row>
        <row r="677">
          <cell r="B677" t="str">
            <v>525-001-0009-002</v>
          </cell>
          <cell r="C677" t="str">
            <v xml:space="preserve">AGUINALDO EXENTO                                                     </v>
          </cell>
          <cell r="D677">
            <v>0</v>
          </cell>
          <cell r="E677">
            <v>0</v>
          </cell>
          <cell r="F677">
            <v>0</v>
          </cell>
          <cell r="G677">
            <v>0</v>
          </cell>
          <cell r="H677">
            <v>0</v>
          </cell>
        </row>
        <row r="678">
          <cell r="B678" t="str">
            <v>525-001-0010-000</v>
          </cell>
          <cell r="C678" t="str">
            <v xml:space="preserve">VALES DE GASOLINA                                                    </v>
          </cell>
          <cell r="D678">
            <v>0</v>
          </cell>
          <cell r="E678">
            <v>0</v>
          </cell>
          <cell r="F678">
            <v>0</v>
          </cell>
          <cell r="G678">
            <v>0</v>
          </cell>
          <cell r="H678">
            <v>0</v>
          </cell>
        </row>
        <row r="679">
          <cell r="B679" t="str">
            <v>525-001-0011-000</v>
          </cell>
          <cell r="C679" t="str">
            <v xml:space="preserve">VIVERES                                                              </v>
          </cell>
          <cell r="D679">
            <v>0</v>
          </cell>
          <cell r="E679">
            <v>2049.52</v>
          </cell>
          <cell r="F679">
            <v>0</v>
          </cell>
          <cell r="G679">
            <v>2049.52</v>
          </cell>
          <cell r="H679">
            <v>2049.52</v>
          </cell>
        </row>
        <row r="680">
          <cell r="B680" t="str">
            <v>525-001-0012-000</v>
          </cell>
          <cell r="C680" t="str">
            <v xml:space="preserve">FONDO DE AHORRO                                                      </v>
          </cell>
          <cell r="D680">
            <v>0</v>
          </cell>
          <cell r="E680">
            <v>22665.18</v>
          </cell>
          <cell r="F680">
            <v>0</v>
          </cell>
          <cell r="G680">
            <v>22665.18</v>
          </cell>
          <cell r="H680">
            <v>22665.18</v>
          </cell>
        </row>
        <row r="681">
          <cell r="B681" t="str">
            <v>525-001-0013-000</v>
          </cell>
          <cell r="C681" t="str">
            <v xml:space="preserve">VIATICOS POZOS                                                       </v>
          </cell>
          <cell r="D681">
            <v>0</v>
          </cell>
          <cell r="E681">
            <v>2285</v>
          </cell>
          <cell r="F681">
            <v>0</v>
          </cell>
          <cell r="G681">
            <v>2285</v>
          </cell>
          <cell r="H681">
            <v>2285</v>
          </cell>
        </row>
        <row r="682">
          <cell r="B682" t="str">
            <v>525-001-0014-000</v>
          </cell>
          <cell r="C682" t="str">
            <v xml:space="preserve">ALIMENTOS                                                            </v>
          </cell>
          <cell r="D682">
            <v>0</v>
          </cell>
          <cell r="E682">
            <v>3233.46</v>
          </cell>
          <cell r="F682">
            <v>0</v>
          </cell>
          <cell r="G682">
            <v>3233.46</v>
          </cell>
          <cell r="H682">
            <v>3233.46</v>
          </cell>
        </row>
        <row r="683">
          <cell r="B683" t="str">
            <v>525-001-0016-000</v>
          </cell>
          <cell r="C683" t="str">
            <v xml:space="preserve">ARRENDAMIENTO COMPRESOR                                              </v>
          </cell>
          <cell r="D683">
            <v>0</v>
          </cell>
          <cell r="E683">
            <v>0</v>
          </cell>
          <cell r="F683">
            <v>0</v>
          </cell>
          <cell r="G683">
            <v>0</v>
          </cell>
          <cell r="H683">
            <v>0</v>
          </cell>
        </row>
        <row r="684">
          <cell r="B684" t="str">
            <v>525-001-0017-000</v>
          </cell>
          <cell r="C684" t="str">
            <v xml:space="preserve">MTTO. EQUIP. RADIOCOMUNICACIONES                                     </v>
          </cell>
          <cell r="D684">
            <v>0</v>
          </cell>
          <cell r="E684">
            <v>0</v>
          </cell>
          <cell r="F684">
            <v>0</v>
          </cell>
          <cell r="G684">
            <v>0</v>
          </cell>
          <cell r="H684">
            <v>0</v>
          </cell>
        </row>
        <row r="685">
          <cell r="B685" t="str">
            <v>525-001-0018-000</v>
          </cell>
          <cell r="C685" t="str">
            <v xml:space="preserve">AGUA POZOS                                                           </v>
          </cell>
          <cell r="D685">
            <v>0</v>
          </cell>
          <cell r="E685">
            <v>23000</v>
          </cell>
          <cell r="F685">
            <v>0</v>
          </cell>
          <cell r="G685">
            <v>23000</v>
          </cell>
          <cell r="H685">
            <v>23000</v>
          </cell>
        </row>
        <row r="686">
          <cell r="B686" t="str">
            <v>525-001-0019-000</v>
          </cell>
          <cell r="C686" t="str">
            <v xml:space="preserve">SEGURIDAD Y MONITOREO                                                </v>
          </cell>
          <cell r="D686">
            <v>0</v>
          </cell>
          <cell r="E686">
            <v>12900</v>
          </cell>
          <cell r="F686">
            <v>0</v>
          </cell>
          <cell r="G686">
            <v>12900</v>
          </cell>
          <cell r="H686">
            <v>12900</v>
          </cell>
        </row>
        <row r="687">
          <cell r="B687" t="str">
            <v>525-001-0021-000</v>
          </cell>
          <cell r="C687" t="str">
            <v xml:space="preserve">I.M.S.S. CUOTA PATRONAL                                              </v>
          </cell>
          <cell r="D687">
            <v>0</v>
          </cell>
          <cell r="E687">
            <v>62817.84</v>
          </cell>
          <cell r="F687">
            <v>0</v>
          </cell>
          <cell r="G687">
            <v>62817.84</v>
          </cell>
          <cell r="H687">
            <v>62817.84</v>
          </cell>
        </row>
        <row r="688">
          <cell r="B688" t="str">
            <v>525-001-0022-000</v>
          </cell>
          <cell r="C688" t="str">
            <v xml:space="preserve">ARRENDAMIENTO PLANTAS E Y MOTOGEN                                    </v>
          </cell>
          <cell r="D688">
            <v>0</v>
          </cell>
          <cell r="E688">
            <v>108200</v>
          </cell>
          <cell r="F688">
            <v>0</v>
          </cell>
          <cell r="G688">
            <v>108200</v>
          </cell>
          <cell r="H688">
            <v>108200</v>
          </cell>
        </row>
        <row r="689">
          <cell r="B689" t="str">
            <v>525-001-0023-000</v>
          </cell>
          <cell r="C689" t="str">
            <v xml:space="preserve">5% APORTACIONES INFONAVIT                                            </v>
          </cell>
          <cell r="D689">
            <v>0</v>
          </cell>
          <cell r="E689">
            <v>0</v>
          </cell>
          <cell r="F689">
            <v>0</v>
          </cell>
          <cell r="G689">
            <v>0</v>
          </cell>
          <cell r="H689">
            <v>0</v>
          </cell>
        </row>
        <row r="690">
          <cell r="B690" t="str">
            <v>525-001-0024-000</v>
          </cell>
          <cell r="C690" t="str">
            <v xml:space="preserve">IMPUESTO SOBRE NOMINAS                                               </v>
          </cell>
          <cell r="D690">
            <v>0</v>
          </cell>
          <cell r="E690">
            <v>4081.91</v>
          </cell>
          <cell r="F690">
            <v>0</v>
          </cell>
          <cell r="G690">
            <v>4081.91</v>
          </cell>
          <cell r="H690">
            <v>4081.91</v>
          </cell>
        </row>
        <row r="691">
          <cell r="B691" t="str">
            <v>525-001-0025-000</v>
          </cell>
          <cell r="C691" t="str">
            <v xml:space="preserve">2% S.A.R.                                                            </v>
          </cell>
          <cell r="D691">
            <v>0</v>
          </cell>
          <cell r="E691">
            <v>0</v>
          </cell>
          <cell r="F691">
            <v>0</v>
          </cell>
          <cell r="G691">
            <v>0</v>
          </cell>
          <cell r="H691">
            <v>0</v>
          </cell>
        </row>
        <row r="692">
          <cell r="B692" t="str">
            <v>525-001-0027-000</v>
          </cell>
          <cell r="C692" t="str">
            <v xml:space="preserve">CESANTIA Y VEJEZ                                                     </v>
          </cell>
          <cell r="D692">
            <v>0</v>
          </cell>
          <cell r="E692">
            <v>0</v>
          </cell>
          <cell r="F692">
            <v>0</v>
          </cell>
          <cell r="G692">
            <v>0</v>
          </cell>
          <cell r="H692">
            <v>0</v>
          </cell>
        </row>
        <row r="693">
          <cell r="B693" t="str">
            <v>525-001-0030-000</v>
          </cell>
          <cell r="C693" t="str">
            <v xml:space="preserve">HONORARIOS PERSONAS MORALES                                          </v>
          </cell>
          <cell r="D693">
            <v>0</v>
          </cell>
          <cell r="E693">
            <v>0</v>
          </cell>
          <cell r="F693">
            <v>0</v>
          </cell>
          <cell r="G693">
            <v>0</v>
          </cell>
          <cell r="H693">
            <v>0</v>
          </cell>
        </row>
        <row r="694">
          <cell r="B694" t="str">
            <v>525-001-0031-000</v>
          </cell>
          <cell r="C694" t="str">
            <v xml:space="preserve">HONORARIOS A PERSONAS FISICAS                                        </v>
          </cell>
          <cell r="D694">
            <v>0</v>
          </cell>
          <cell r="E694">
            <v>0</v>
          </cell>
          <cell r="F694">
            <v>0</v>
          </cell>
          <cell r="G694">
            <v>0</v>
          </cell>
          <cell r="H694">
            <v>0</v>
          </cell>
        </row>
        <row r="695">
          <cell r="B695" t="str">
            <v>525-001-0032-000</v>
          </cell>
          <cell r="C695" t="str">
            <v xml:space="preserve">SERVICIOS PROFESIONALES                                              </v>
          </cell>
          <cell r="D695">
            <v>0</v>
          </cell>
          <cell r="E695">
            <v>0</v>
          </cell>
          <cell r="F695">
            <v>0</v>
          </cell>
          <cell r="G695">
            <v>0</v>
          </cell>
          <cell r="H695">
            <v>0</v>
          </cell>
        </row>
        <row r="696">
          <cell r="B696" t="str">
            <v>525-001-0033-000</v>
          </cell>
          <cell r="C696" t="str">
            <v xml:space="preserve">FLETES Y MUDANZAS                                                    </v>
          </cell>
          <cell r="D696">
            <v>0</v>
          </cell>
          <cell r="E696">
            <v>0</v>
          </cell>
          <cell r="F696">
            <v>0</v>
          </cell>
          <cell r="G696">
            <v>0</v>
          </cell>
          <cell r="H696">
            <v>0</v>
          </cell>
        </row>
        <row r="697">
          <cell r="B697" t="str">
            <v>525-001-0034-001</v>
          </cell>
          <cell r="C697" t="str">
            <v xml:space="preserve">ARREND. PERSONA MORAL INMUEB                                         </v>
          </cell>
          <cell r="D697">
            <v>0</v>
          </cell>
          <cell r="E697">
            <v>0</v>
          </cell>
          <cell r="F697">
            <v>0</v>
          </cell>
          <cell r="G697">
            <v>0</v>
          </cell>
          <cell r="H697">
            <v>0</v>
          </cell>
        </row>
        <row r="698">
          <cell r="B698" t="str">
            <v>525-001-0034-002</v>
          </cell>
          <cell r="C698" t="str">
            <v xml:space="preserve">ARRENDAMIENTO P.F.                                                   </v>
          </cell>
          <cell r="D698">
            <v>0</v>
          </cell>
          <cell r="E698">
            <v>39128.42</v>
          </cell>
          <cell r="F698">
            <v>0</v>
          </cell>
          <cell r="G698">
            <v>39128.42</v>
          </cell>
          <cell r="H698">
            <v>39128.42</v>
          </cell>
        </row>
        <row r="699">
          <cell r="B699" t="str">
            <v>525-001-0035-000</v>
          </cell>
          <cell r="C699" t="str">
            <v xml:space="preserve">MANTENIMIENTO INSTALACIONES                                          </v>
          </cell>
          <cell r="D699">
            <v>0</v>
          </cell>
          <cell r="E699">
            <v>29651.9</v>
          </cell>
          <cell r="F699">
            <v>0</v>
          </cell>
          <cell r="G699">
            <v>29651.9</v>
          </cell>
          <cell r="H699">
            <v>29651.9</v>
          </cell>
        </row>
        <row r="700">
          <cell r="B700" t="str">
            <v>525-001-0036-000</v>
          </cell>
          <cell r="C700" t="str">
            <v xml:space="preserve">MANTENIMIENTO EQ. DE OFICINA                                         </v>
          </cell>
          <cell r="D700">
            <v>0</v>
          </cell>
          <cell r="E700">
            <v>0</v>
          </cell>
          <cell r="F700">
            <v>0</v>
          </cell>
          <cell r="G700">
            <v>0</v>
          </cell>
          <cell r="H700">
            <v>0</v>
          </cell>
        </row>
        <row r="701">
          <cell r="B701" t="str">
            <v>525-001-0037-000</v>
          </cell>
          <cell r="C701" t="str">
            <v xml:space="preserve">MANTENIMIENTO EQ. TRANSPORTE                                         </v>
          </cell>
          <cell r="D701">
            <v>0</v>
          </cell>
          <cell r="E701">
            <v>4552.2700000000004</v>
          </cell>
          <cell r="F701">
            <v>0</v>
          </cell>
          <cell r="G701">
            <v>4552.2700000000004</v>
          </cell>
          <cell r="H701">
            <v>4552.2700000000004</v>
          </cell>
        </row>
        <row r="702">
          <cell r="B702" t="str">
            <v>525-001-0038-001</v>
          </cell>
          <cell r="C702" t="str">
            <v xml:space="preserve">COMBUSTIBLES DEDUCIBLES                                              </v>
          </cell>
          <cell r="D702">
            <v>0</v>
          </cell>
          <cell r="E702">
            <v>16897.650000000001</v>
          </cell>
          <cell r="F702">
            <v>0</v>
          </cell>
          <cell r="G702">
            <v>16897.650000000001</v>
          </cell>
          <cell r="H702">
            <v>16897.650000000001</v>
          </cell>
        </row>
        <row r="703">
          <cell r="B703" t="str">
            <v>525-001-0038-002</v>
          </cell>
          <cell r="C703" t="str">
            <v xml:space="preserve">COMBUSTIBLES NO DEDUCIBLES                                           </v>
          </cell>
          <cell r="D703">
            <v>0</v>
          </cell>
          <cell r="E703">
            <v>0</v>
          </cell>
          <cell r="F703">
            <v>0</v>
          </cell>
          <cell r="G703">
            <v>0</v>
          </cell>
          <cell r="H703">
            <v>0</v>
          </cell>
        </row>
        <row r="704">
          <cell r="B704" t="str">
            <v>525-001-0038-003</v>
          </cell>
          <cell r="C704" t="str">
            <v xml:space="preserve">LUBRICANTES DEDUCIBLES                                               </v>
          </cell>
          <cell r="D704">
            <v>0</v>
          </cell>
          <cell r="E704">
            <v>1800</v>
          </cell>
          <cell r="F704">
            <v>0</v>
          </cell>
          <cell r="G704">
            <v>1800</v>
          </cell>
          <cell r="H704">
            <v>1800</v>
          </cell>
        </row>
        <row r="705">
          <cell r="B705" t="str">
            <v>525-001-0038-004</v>
          </cell>
          <cell r="C705" t="str">
            <v xml:space="preserve">LUBRICANTES NO DEDUCIBLES                                            </v>
          </cell>
          <cell r="D705">
            <v>0</v>
          </cell>
          <cell r="E705">
            <v>0</v>
          </cell>
          <cell r="F705">
            <v>0</v>
          </cell>
          <cell r="G705">
            <v>0</v>
          </cell>
          <cell r="H705">
            <v>0</v>
          </cell>
        </row>
        <row r="706">
          <cell r="B706" t="str">
            <v>525-001-0039-001</v>
          </cell>
          <cell r="C706" t="str">
            <v xml:space="preserve">GASTOS DE VIAJE DEDUCIBLES                                           </v>
          </cell>
          <cell r="D706">
            <v>0</v>
          </cell>
          <cell r="E706">
            <v>1673.24</v>
          </cell>
          <cell r="F706">
            <v>0</v>
          </cell>
          <cell r="G706">
            <v>1673.24</v>
          </cell>
          <cell r="H706">
            <v>1673.24</v>
          </cell>
        </row>
        <row r="707">
          <cell r="B707" t="str">
            <v>525-001-0039-002</v>
          </cell>
          <cell r="C707" t="str">
            <v xml:space="preserve">GASTOS DE VIAJE NO DED.                                              </v>
          </cell>
          <cell r="D707">
            <v>0</v>
          </cell>
          <cell r="E707">
            <v>0</v>
          </cell>
          <cell r="F707">
            <v>0</v>
          </cell>
          <cell r="G707">
            <v>0</v>
          </cell>
          <cell r="H707">
            <v>0</v>
          </cell>
        </row>
        <row r="708">
          <cell r="B708" t="str">
            <v>525-001-0040-000</v>
          </cell>
          <cell r="C708" t="str">
            <v xml:space="preserve">ENSERES MENORES                                                      </v>
          </cell>
          <cell r="D708">
            <v>0</v>
          </cell>
          <cell r="E708">
            <v>216.52</v>
          </cell>
          <cell r="F708">
            <v>0</v>
          </cell>
          <cell r="G708">
            <v>216.52</v>
          </cell>
          <cell r="H708">
            <v>216.52</v>
          </cell>
        </row>
        <row r="709">
          <cell r="B709" t="str">
            <v>525-001-0041-000</v>
          </cell>
          <cell r="C709" t="str">
            <v xml:space="preserve">ENERGIA ELECTRICA                                                    </v>
          </cell>
          <cell r="D709">
            <v>0</v>
          </cell>
          <cell r="E709">
            <v>1300.8699999999999</v>
          </cell>
          <cell r="F709">
            <v>0</v>
          </cell>
          <cell r="G709">
            <v>1300.8699999999999</v>
          </cell>
          <cell r="H709">
            <v>1300.8699999999999</v>
          </cell>
        </row>
        <row r="710">
          <cell r="B710" t="str">
            <v>525-001-0042-000</v>
          </cell>
          <cell r="C710" t="str">
            <v xml:space="preserve">TELEFONOS                                                            </v>
          </cell>
          <cell r="D710">
            <v>0</v>
          </cell>
          <cell r="E710">
            <v>3885.8</v>
          </cell>
          <cell r="F710">
            <v>0</v>
          </cell>
          <cell r="G710">
            <v>3885.8</v>
          </cell>
          <cell r="H710">
            <v>3885.8</v>
          </cell>
        </row>
        <row r="711">
          <cell r="B711" t="str">
            <v>525-001-0043-000</v>
          </cell>
          <cell r="C711" t="str">
            <v xml:space="preserve">IMPUESTOS Y DERECHOS                                                 </v>
          </cell>
          <cell r="D711">
            <v>0</v>
          </cell>
          <cell r="E711">
            <v>0</v>
          </cell>
          <cell r="F711">
            <v>0</v>
          </cell>
          <cell r="G711">
            <v>0</v>
          </cell>
          <cell r="H711">
            <v>0</v>
          </cell>
        </row>
        <row r="712">
          <cell r="B712" t="str">
            <v>525-001-0044-000</v>
          </cell>
          <cell r="C712" t="str">
            <v xml:space="preserve">MANTENIMIENTO EQ. DE COMPUTO                                         </v>
          </cell>
          <cell r="D712">
            <v>0</v>
          </cell>
          <cell r="E712">
            <v>0</v>
          </cell>
          <cell r="F712">
            <v>0</v>
          </cell>
          <cell r="G712">
            <v>0</v>
          </cell>
          <cell r="H712">
            <v>0</v>
          </cell>
        </row>
        <row r="713">
          <cell r="B713" t="str">
            <v>525-001-0045-000</v>
          </cell>
          <cell r="C713" t="str">
            <v xml:space="preserve">ART. Y ACC. DE COMPUTO                                               </v>
          </cell>
          <cell r="D713">
            <v>0</v>
          </cell>
          <cell r="E713">
            <v>5910</v>
          </cell>
          <cell r="F713">
            <v>0</v>
          </cell>
          <cell r="G713">
            <v>5910</v>
          </cell>
          <cell r="H713">
            <v>5910</v>
          </cell>
        </row>
        <row r="714">
          <cell r="B714" t="str">
            <v>525-001-0046-000</v>
          </cell>
          <cell r="C714" t="str">
            <v xml:space="preserve">UTILES ASEO Y LIMPIEZA                                               </v>
          </cell>
          <cell r="D714">
            <v>0</v>
          </cell>
          <cell r="E714">
            <v>1673.92</v>
          </cell>
          <cell r="F714">
            <v>0</v>
          </cell>
          <cell r="G714">
            <v>1673.92</v>
          </cell>
          <cell r="H714">
            <v>1673.92</v>
          </cell>
        </row>
        <row r="715">
          <cell r="B715" t="str">
            <v>525-001-0047-000</v>
          </cell>
          <cell r="C715" t="str">
            <v xml:space="preserve">PAPELERIA Y ART. DE OFICINA                                          </v>
          </cell>
          <cell r="D715">
            <v>0</v>
          </cell>
          <cell r="E715">
            <v>2738.95</v>
          </cell>
          <cell r="F715">
            <v>0</v>
          </cell>
          <cell r="G715">
            <v>2738.95</v>
          </cell>
          <cell r="H715">
            <v>2738.95</v>
          </cell>
        </row>
        <row r="716">
          <cell r="B716" t="str">
            <v>525-001-0048-000</v>
          </cell>
          <cell r="C716" t="str">
            <v xml:space="preserve">PEAJES Y AUTOPISTAS                                                  </v>
          </cell>
          <cell r="D716">
            <v>0</v>
          </cell>
          <cell r="E716">
            <v>0</v>
          </cell>
          <cell r="F716">
            <v>0</v>
          </cell>
          <cell r="G716">
            <v>0</v>
          </cell>
          <cell r="H716">
            <v>0</v>
          </cell>
        </row>
        <row r="717">
          <cell r="B717" t="str">
            <v>525-001-0049-000</v>
          </cell>
          <cell r="C717" t="str">
            <v xml:space="preserve">SEGURO ROTURA MAQUINARIA                                             </v>
          </cell>
          <cell r="D717">
            <v>0</v>
          </cell>
          <cell r="E717">
            <v>54885.06</v>
          </cell>
          <cell r="F717">
            <v>0</v>
          </cell>
          <cell r="G717">
            <v>54885.06</v>
          </cell>
          <cell r="H717">
            <v>54885.06</v>
          </cell>
        </row>
        <row r="718">
          <cell r="B718" t="str">
            <v>525-001-0050-000</v>
          </cell>
          <cell r="C718" t="str">
            <v xml:space="preserve">ESTACIONAMIENTO Y PASAJES LOC                                        </v>
          </cell>
          <cell r="D718">
            <v>0</v>
          </cell>
          <cell r="E718">
            <v>0</v>
          </cell>
          <cell r="F718">
            <v>0</v>
          </cell>
          <cell r="G718">
            <v>0</v>
          </cell>
          <cell r="H718">
            <v>0</v>
          </cell>
        </row>
        <row r="719">
          <cell r="B719" t="str">
            <v>525-001-0051-000</v>
          </cell>
          <cell r="C719" t="str">
            <v xml:space="preserve">COMISIONES Y SITUACIONES BANC                                        </v>
          </cell>
          <cell r="D719">
            <v>0</v>
          </cell>
          <cell r="E719">
            <v>0</v>
          </cell>
          <cell r="F719">
            <v>0</v>
          </cell>
          <cell r="G719">
            <v>0</v>
          </cell>
          <cell r="H719">
            <v>0</v>
          </cell>
        </row>
        <row r="720">
          <cell r="B720" t="str">
            <v>525-001-0052-000</v>
          </cell>
          <cell r="C720" t="str">
            <v xml:space="preserve">MENSAJERIA Y PAQUETERIA                                              </v>
          </cell>
          <cell r="D720">
            <v>0</v>
          </cell>
          <cell r="E720">
            <v>0</v>
          </cell>
          <cell r="F720">
            <v>0</v>
          </cell>
          <cell r="G720">
            <v>0</v>
          </cell>
          <cell r="H720">
            <v>0</v>
          </cell>
        </row>
        <row r="721">
          <cell r="B721" t="str">
            <v>525-001-0053-000</v>
          </cell>
          <cell r="C721" t="str">
            <v xml:space="preserve">CUOTAS Y SUSCRIPCIONES                                               </v>
          </cell>
          <cell r="D721">
            <v>0</v>
          </cell>
          <cell r="E721">
            <v>0</v>
          </cell>
          <cell r="F721">
            <v>0</v>
          </cell>
          <cell r="G721">
            <v>0</v>
          </cell>
          <cell r="H721">
            <v>0</v>
          </cell>
        </row>
        <row r="722">
          <cell r="B722" t="str">
            <v>525-001-0054-000</v>
          </cell>
          <cell r="C722" t="str">
            <v xml:space="preserve">PUBLICIDAD Y PROPAGANDA                                              </v>
          </cell>
          <cell r="D722">
            <v>0</v>
          </cell>
          <cell r="E722">
            <v>0</v>
          </cell>
          <cell r="F722">
            <v>0</v>
          </cell>
          <cell r="G722">
            <v>0</v>
          </cell>
          <cell r="H722">
            <v>0</v>
          </cell>
        </row>
        <row r="723">
          <cell r="B723" t="str">
            <v>525-001-0055-001</v>
          </cell>
          <cell r="C723" t="str">
            <v xml:space="preserve">HILDA MARIA ZURITA GIL                                               </v>
          </cell>
          <cell r="D723">
            <v>0</v>
          </cell>
          <cell r="E723">
            <v>29615.39</v>
          </cell>
          <cell r="F723">
            <v>0</v>
          </cell>
          <cell r="G723">
            <v>29615.39</v>
          </cell>
          <cell r="H723">
            <v>29615.39</v>
          </cell>
        </row>
        <row r="724">
          <cell r="B724" t="str">
            <v>525-001-0055-002</v>
          </cell>
          <cell r="C724" t="str">
            <v xml:space="preserve">OBRA CIVIL P/TELEMETRIA                                              </v>
          </cell>
          <cell r="D724">
            <v>0</v>
          </cell>
          <cell r="E724">
            <v>436.58</v>
          </cell>
          <cell r="F724">
            <v>0</v>
          </cell>
          <cell r="G724">
            <v>436.58</v>
          </cell>
          <cell r="H724">
            <v>436.58</v>
          </cell>
        </row>
        <row r="725">
          <cell r="B725" t="str">
            <v>525-001-0055-003</v>
          </cell>
          <cell r="C725" t="str">
            <v xml:space="preserve">INSTALACION ELECTRICA                                                </v>
          </cell>
          <cell r="D725">
            <v>0</v>
          </cell>
          <cell r="E725">
            <v>2721.11</v>
          </cell>
          <cell r="F725">
            <v>0</v>
          </cell>
          <cell r="G725">
            <v>2721.11</v>
          </cell>
          <cell r="H725">
            <v>2721.11</v>
          </cell>
        </row>
        <row r="726">
          <cell r="B726" t="str">
            <v>525-001-0055-004</v>
          </cell>
          <cell r="C726" t="str">
            <v xml:space="preserve">TELEMETRIA                                                           </v>
          </cell>
          <cell r="D726">
            <v>0</v>
          </cell>
          <cell r="E726">
            <v>429.06</v>
          </cell>
          <cell r="F726">
            <v>0</v>
          </cell>
          <cell r="G726">
            <v>429.06</v>
          </cell>
          <cell r="H726">
            <v>429.06</v>
          </cell>
        </row>
        <row r="727">
          <cell r="B727" t="str">
            <v>525-001-0055-005</v>
          </cell>
          <cell r="C727" t="str">
            <v xml:space="preserve">SIST AIRE INSTRUMENTOS                                               </v>
          </cell>
          <cell r="D727">
            <v>0</v>
          </cell>
          <cell r="E727">
            <v>1814.09</v>
          </cell>
          <cell r="F727">
            <v>0</v>
          </cell>
          <cell r="G727">
            <v>1814.09</v>
          </cell>
          <cell r="H727">
            <v>1814.09</v>
          </cell>
        </row>
        <row r="728">
          <cell r="B728" t="str">
            <v>525-001-0055-006</v>
          </cell>
          <cell r="C728" t="str">
            <v xml:space="preserve">SIST BOMBEO AUTOMATICO                                               </v>
          </cell>
          <cell r="D728">
            <v>0</v>
          </cell>
          <cell r="E728">
            <v>18642.32</v>
          </cell>
          <cell r="F728">
            <v>0</v>
          </cell>
          <cell r="G728">
            <v>18642.32</v>
          </cell>
          <cell r="H728">
            <v>18642.32</v>
          </cell>
        </row>
        <row r="729">
          <cell r="B729" t="str">
            <v>525-001-0055-007</v>
          </cell>
          <cell r="C729" t="str">
            <v xml:space="preserve">INGENIERIA PROYECTOS Y CONSTRUCCIONES                                </v>
          </cell>
          <cell r="D729">
            <v>0</v>
          </cell>
          <cell r="E729">
            <v>0</v>
          </cell>
          <cell r="F729">
            <v>0</v>
          </cell>
          <cell r="G729">
            <v>0</v>
          </cell>
          <cell r="H729">
            <v>0</v>
          </cell>
        </row>
        <row r="730">
          <cell r="B730" t="str">
            <v>525-001-0056-000</v>
          </cell>
          <cell r="C730" t="str">
            <v xml:space="preserve">MULTAS Y ACTUALIZACION NO DED                                        </v>
          </cell>
          <cell r="D730">
            <v>0</v>
          </cell>
          <cell r="E730">
            <v>0</v>
          </cell>
          <cell r="F730">
            <v>0</v>
          </cell>
          <cell r="G730">
            <v>0</v>
          </cell>
          <cell r="H730">
            <v>0</v>
          </cell>
        </row>
        <row r="731">
          <cell r="B731" t="str">
            <v>525-001-0057-000</v>
          </cell>
          <cell r="C731" t="str">
            <v xml:space="preserve">RECARGOS DEDUCIBLES                                                  </v>
          </cell>
          <cell r="D731">
            <v>0</v>
          </cell>
          <cell r="E731">
            <v>0</v>
          </cell>
          <cell r="F731">
            <v>0</v>
          </cell>
          <cell r="G731">
            <v>0</v>
          </cell>
          <cell r="H731">
            <v>0</v>
          </cell>
        </row>
        <row r="732">
          <cell r="B732" t="str">
            <v>525-001-0058-000</v>
          </cell>
          <cell r="C732" t="str">
            <v xml:space="preserve">MANIOBRAS                                                            </v>
          </cell>
          <cell r="D732">
            <v>0</v>
          </cell>
          <cell r="E732">
            <v>800</v>
          </cell>
          <cell r="F732">
            <v>0</v>
          </cell>
          <cell r="G732">
            <v>800</v>
          </cell>
          <cell r="H732">
            <v>800</v>
          </cell>
        </row>
        <row r="733">
          <cell r="B733" t="str">
            <v>525-001-0059-001</v>
          </cell>
          <cell r="C733" t="str">
            <v xml:space="preserve">F. MONTERREY P-258543                                                </v>
          </cell>
          <cell r="D733">
            <v>0</v>
          </cell>
          <cell r="E733">
            <v>3074.41</v>
          </cell>
          <cell r="F733">
            <v>0</v>
          </cell>
          <cell r="G733">
            <v>3074.41</v>
          </cell>
          <cell r="H733">
            <v>3074.41</v>
          </cell>
        </row>
        <row r="734">
          <cell r="B734" t="str">
            <v>525-001-0059-002</v>
          </cell>
          <cell r="C734" t="str">
            <v xml:space="preserve">F. MONTERREY P-258547                                                </v>
          </cell>
          <cell r="D734">
            <v>0</v>
          </cell>
          <cell r="E734">
            <v>37731.65</v>
          </cell>
          <cell r="F734">
            <v>0</v>
          </cell>
          <cell r="G734">
            <v>37731.65</v>
          </cell>
          <cell r="H734">
            <v>37731.65</v>
          </cell>
        </row>
        <row r="735">
          <cell r="B735" t="str">
            <v>525-001-0059-003</v>
          </cell>
          <cell r="C735" t="str">
            <v xml:space="preserve">F. MONTERREY P-328824                                                </v>
          </cell>
          <cell r="D735">
            <v>0</v>
          </cell>
          <cell r="E735">
            <v>0</v>
          </cell>
          <cell r="F735">
            <v>0</v>
          </cell>
          <cell r="G735">
            <v>0</v>
          </cell>
          <cell r="H735">
            <v>0</v>
          </cell>
        </row>
        <row r="736">
          <cell r="B736" t="str">
            <v>525-001-0060-000</v>
          </cell>
          <cell r="C736" t="str">
            <v xml:space="preserve">CURSOS Y SEMINARIOS                                                  </v>
          </cell>
          <cell r="D736">
            <v>0</v>
          </cell>
          <cell r="E736">
            <v>2500</v>
          </cell>
          <cell r="F736">
            <v>0</v>
          </cell>
          <cell r="G736">
            <v>2500</v>
          </cell>
          <cell r="H736">
            <v>2500</v>
          </cell>
        </row>
        <row r="737">
          <cell r="B737" t="str">
            <v>525-001-0061-000</v>
          </cell>
          <cell r="C737" t="str">
            <v xml:space="preserve">REVISTAS Y LIBROS                                                    </v>
          </cell>
          <cell r="D737">
            <v>0</v>
          </cell>
          <cell r="E737">
            <v>0</v>
          </cell>
          <cell r="F737">
            <v>0</v>
          </cell>
          <cell r="G737">
            <v>0</v>
          </cell>
          <cell r="H737">
            <v>0</v>
          </cell>
        </row>
        <row r="738">
          <cell r="B738" t="str">
            <v>525-001-0062-000</v>
          </cell>
          <cell r="C738" t="str">
            <v xml:space="preserve">ATENCIONES A TERCEROS                                                </v>
          </cell>
          <cell r="D738">
            <v>0</v>
          </cell>
          <cell r="E738">
            <v>1083.3499999999999</v>
          </cell>
          <cell r="F738">
            <v>0</v>
          </cell>
          <cell r="G738">
            <v>1083.3499999999999</v>
          </cell>
          <cell r="H738">
            <v>1083.3499999999999</v>
          </cell>
        </row>
        <row r="739">
          <cell r="B739" t="str">
            <v>525-001-0063-000</v>
          </cell>
          <cell r="C739" t="str">
            <v xml:space="preserve">MTTO MAQ Y EQUIPO                                                    </v>
          </cell>
          <cell r="D739">
            <v>0</v>
          </cell>
          <cell r="E739">
            <v>28927.72</v>
          </cell>
          <cell r="F739">
            <v>0</v>
          </cell>
          <cell r="G739">
            <v>28927.72</v>
          </cell>
          <cell r="H739">
            <v>28927.72</v>
          </cell>
        </row>
        <row r="740">
          <cell r="B740" t="str">
            <v>525-001-0064-000</v>
          </cell>
          <cell r="C740" t="str">
            <v xml:space="preserve">GTOS LEGALES                                                         </v>
          </cell>
          <cell r="D740">
            <v>0</v>
          </cell>
          <cell r="E740">
            <v>0</v>
          </cell>
          <cell r="F740">
            <v>0</v>
          </cell>
          <cell r="G740">
            <v>0</v>
          </cell>
          <cell r="H740">
            <v>0</v>
          </cell>
        </row>
        <row r="741">
          <cell r="B741" t="str">
            <v>525-001-0078-000</v>
          </cell>
          <cell r="C741" t="str">
            <v xml:space="preserve">SEGURO RESPONSABILIDAD CIVIL                                         </v>
          </cell>
          <cell r="D741">
            <v>0</v>
          </cell>
          <cell r="E741">
            <v>0</v>
          </cell>
          <cell r="F741">
            <v>0</v>
          </cell>
          <cell r="G741">
            <v>0</v>
          </cell>
          <cell r="H741">
            <v>0</v>
          </cell>
        </row>
        <row r="742">
          <cell r="B742" t="str">
            <v>525-001-0080-001</v>
          </cell>
          <cell r="C742" t="str">
            <v xml:space="preserve">DEP MEDIDORES P/GAS                                                  </v>
          </cell>
          <cell r="D742">
            <v>0</v>
          </cell>
          <cell r="E742">
            <v>2302.34</v>
          </cell>
          <cell r="F742">
            <v>0</v>
          </cell>
          <cell r="G742">
            <v>2302.34</v>
          </cell>
          <cell r="H742">
            <v>2302.34</v>
          </cell>
        </row>
        <row r="743">
          <cell r="B743" t="str">
            <v>525-001-0080-002</v>
          </cell>
          <cell r="C743" t="str">
            <v xml:space="preserve">DEP COMPRESORES                                                      </v>
          </cell>
          <cell r="D743">
            <v>0</v>
          </cell>
          <cell r="E743">
            <v>477323.09</v>
          </cell>
          <cell r="F743">
            <v>0</v>
          </cell>
          <cell r="G743">
            <v>477323.09</v>
          </cell>
          <cell r="H743">
            <v>477323.09</v>
          </cell>
        </row>
        <row r="744">
          <cell r="B744" t="str">
            <v>525-001-0080-003</v>
          </cell>
          <cell r="C744" t="str">
            <v xml:space="preserve">DEP PLANTAS TMTO AGUAS RESIDUALES                                    </v>
          </cell>
          <cell r="D744">
            <v>0</v>
          </cell>
          <cell r="E744">
            <v>229.29</v>
          </cell>
          <cell r="F744">
            <v>0</v>
          </cell>
          <cell r="G744">
            <v>229.29</v>
          </cell>
          <cell r="H744">
            <v>229.29</v>
          </cell>
        </row>
        <row r="745">
          <cell r="B745" t="str">
            <v>525-001-0080-004</v>
          </cell>
          <cell r="C745" t="str">
            <v xml:space="preserve">DFC EQ RADIOCOMUNICACIONES                                           </v>
          </cell>
          <cell r="D745">
            <v>0</v>
          </cell>
          <cell r="E745">
            <v>1578.74</v>
          </cell>
          <cell r="F745">
            <v>0</v>
          </cell>
          <cell r="G745">
            <v>1578.74</v>
          </cell>
          <cell r="H745">
            <v>1578.74</v>
          </cell>
        </row>
        <row r="746">
          <cell r="B746" t="str">
            <v>525-001-0080-005</v>
          </cell>
          <cell r="C746" t="str">
            <v xml:space="preserve">DFC MAQUINARIA Y EQ. 25%                                             </v>
          </cell>
          <cell r="D746">
            <v>0</v>
          </cell>
          <cell r="E746">
            <v>1215.74</v>
          </cell>
          <cell r="F746">
            <v>0</v>
          </cell>
          <cell r="G746">
            <v>1215.74</v>
          </cell>
          <cell r="H746">
            <v>1215.74</v>
          </cell>
        </row>
        <row r="747">
          <cell r="B747" t="str">
            <v>525-001-0080-006</v>
          </cell>
          <cell r="C747" t="str">
            <v xml:space="preserve">DEP PLANTA DIESEL ELECTRICA                                          </v>
          </cell>
          <cell r="D747">
            <v>0</v>
          </cell>
          <cell r="E747">
            <v>1130.1099999999999</v>
          </cell>
          <cell r="F747">
            <v>0</v>
          </cell>
          <cell r="G747">
            <v>1130.1099999999999</v>
          </cell>
          <cell r="H747">
            <v>1130.1099999999999</v>
          </cell>
        </row>
        <row r="748">
          <cell r="B748" t="str">
            <v>525-001-0080-007</v>
          </cell>
          <cell r="C748" t="str">
            <v xml:space="preserve">DFC MOBILIARIO Y EQ. OFICINA                                         </v>
          </cell>
          <cell r="D748">
            <v>0</v>
          </cell>
          <cell r="E748">
            <v>0</v>
          </cell>
          <cell r="F748">
            <v>0</v>
          </cell>
          <cell r="G748">
            <v>0</v>
          </cell>
          <cell r="H748">
            <v>0</v>
          </cell>
        </row>
        <row r="749">
          <cell r="B749" t="str">
            <v>525-001-0080-008</v>
          </cell>
          <cell r="C749" t="str">
            <v xml:space="preserve">DFC EQUIPO DE COMPUTO                                                </v>
          </cell>
          <cell r="D749">
            <v>0</v>
          </cell>
          <cell r="E749">
            <v>0</v>
          </cell>
          <cell r="F749">
            <v>0</v>
          </cell>
          <cell r="G749">
            <v>0</v>
          </cell>
          <cell r="H749">
            <v>0</v>
          </cell>
        </row>
        <row r="750">
          <cell r="B750" t="str">
            <v>525-001-0080-009</v>
          </cell>
          <cell r="C750" t="str">
            <v xml:space="preserve">DFC EQUIPO DE TRANSPORTE                                             </v>
          </cell>
          <cell r="D750">
            <v>0</v>
          </cell>
          <cell r="E750">
            <v>0</v>
          </cell>
          <cell r="F750">
            <v>0</v>
          </cell>
          <cell r="G750">
            <v>0</v>
          </cell>
          <cell r="H750">
            <v>0</v>
          </cell>
        </row>
        <row r="751">
          <cell r="B751" t="str">
            <v>525-001-0080-010</v>
          </cell>
          <cell r="C751" t="str">
            <v xml:space="preserve">DEP HIDROLAVADORA Y BOMBA H.                                         </v>
          </cell>
          <cell r="D751">
            <v>0</v>
          </cell>
          <cell r="E751">
            <v>242.59</v>
          </cell>
          <cell r="F751">
            <v>0</v>
          </cell>
          <cell r="G751">
            <v>242.59</v>
          </cell>
          <cell r="H751">
            <v>242.59</v>
          </cell>
        </row>
        <row r="752">
          <cell r="B752" t="str">
            <v>525-001-0080-011</v>
          </cell>
          <cell r="C752" t="str">
            <v xml:space="preserve">DFC CASETAS                                                          </v>
          </cell>
          <cell r="D752">
            <v>0</v>
          </cell>
          <cell r="E752">
            <v>760.87</v>
          </cell>
          <cell r="F752">
            <v>0</v>
          </cell>
          <cell r="G752">
            <v>760.87</v>
          </cell>
          <cell r="H752">
            <v>760.87</v>
          </cell>
        </row>
        <row r="753">
          <cell r="B753" t="str">
            <v>525-001-0081-000</v>
          </cell>
          <cell r="C753" t="str">
            <v xml:space="preserve">BIENES EMPRESARIALES PLUS                                            </v>
          </cell>
          <cell r="D753">
            <v>0</v>
          </cell>
          <cell r="E753">
            <v>0</v>
          </cell>
          <cell r="F753">
            <v>0</v>
          </cell>
          <cell r="G753">
            <v>0</v>
          </cell>
          <cell r="H753">
            <v>0</v>
          </cell>
        </row>
        <row r="754">
          <cell r="B754" t="str">
            <v>525-001-0082-000</v>
          </cell>
          <cell r="C754" t="str">
            <v xml:space="preserve">RESPONSP. CIVIL CONTRATISTAS PEMEX                                   </v>
          </cell>
          <cell r="D754">
            <v>0</v>
          </cell>
          <cell r="E754">
            <v>505.02</v>
          </cell>
          <cell r="F754">
            <v>0</v>
          </cell>
          <cell r="G754">
            <v>505.02</v>
          </cell>
          <cell r="H754">
            <v>505.02</v>
          </cell>
        </row>
        <row r="755">
          <cell r="B755" t="str">
            <v>525-001-0083-000</v>
          </cell>
          <cell r="C755" t="str">
            <v xml:space="preserve">SEGURO DIVERSOS TECNOMAQUINARIA                                      </v>
          </cell>
          <cell r="D755">
            <v>0</v>
          </cell>
          <cell r="E755">
            <v>0</v>
          </cell>
          <cell r="F755">
            <v>0</v>
          </cell>
          <cell r="G755">
            <v>0</v>
          </cell>
          <cell r="H755">
            <v>0</v>
          </cell>
        </row>
        <row r="756">
          <cell r="B756" t="str">
            <v>525-001-0090-000</v>
          </cell>
          <cell r="C756" t="str">
            <v xml:space="preserve">REFACC. MAQ. Y EQUIP.                                                </v>
          </cell>
          <cell r="D756">
            <v>0</v>
          </cell>
          <cell r="E756">
            <v>106644.83</v>
          </cell>
          <cell r="F756">
            <v>0</v>
          </cell>
          <cell r="G756">
            <v>106644.83</v>
          </cell>
          <cell r="H756">
            <v>106644.83</v>
          </cell>
        </row>
        <row r="757">
          <cell r="B757" t="str">
            <v>525-001-0095-000</v>
          </cell>
          <cell r="C757" t="str">
            <v xml:space="preserve">OTROS GASTOS DIVERSOS DEDUCIB                                        </v>
          </cell>
          <cell r="D757">
            <v>0</v>
          </cell>
          <cell r="E757">
            <v>4263.37</v>
          </cell>
          <cell r="F757">
            <v>0</v>
          </cell>
          <cell r="G757">
            <v>4263.37</v>
          </cell>
          <cell r="H757">
            <v>4263.37</v>
          </cell>
        </row>
        <row r="758">
          <cell r="B758" t="str">
            <v>525-001-0096-000</v>
          </cell>
          <cell r="C758" t="str">
            <v xml:space="preserve">OTROS GASTOS DIVERSOS NO DEDU                                        </v>
          </cell>
          <cell r="D758">
            <v>0</v>
          </cell>
          <cell r="E758">
            <v>12267.57</v>
          </cell>
          <cell r="F758">
            <v>0</v>
          </cell>
          <cell r="G758">
            <v>12267.57</v>
          </cell>
          <cell r="H758">
            <v>12267.57</v>
          </cell>
        </row>
        <row r="759">
          <cell r="B759" t="str">
            <v>525-001-0097-001</v>
          </cell>
          <cell r="C759" t="str">
            <v xml:space="preserve">NUEVOS PROYECTOS DEDUCIBLES                                          </v>
          </cell>
          <cell r="D759">
            <v>0</v>
          </cell>
          <cell r="E759">
            <v>0</v>
          </cell>
          <cell r="F759">
            <v>0</v>
          </cell>
          <cell r="G759">
            <v>0</v>
          </cell>
          <cell r="H759">
            <v>0</v>
          </cell>
        </row>
        <row r="760">
          <cell r="B760" t="str">
            <v>525-001-0097-002</v>
          </cell>
          <cell r="C760" t="str">
            <v xml:space="preserve">NUEVOS PROYECTOS NO DEDUCIBLE                                        </v>
          </cell>
          <cell r="D760">
            <v>0</v>
          </cell>
          <cell r="E760">
            <v>0</v>
          </cell>
          <cell r="F760">
            <v>0</v>
          </cell>
          <cell r="G760">
            <v>0</v>
          </cell>
          <cell r="H760">
            <v>0</v>
          </cell>
        </row>
        <row r="761">
          <cell r="B761" t="str">
            <v>525-001-0097-003</v>
          </cell>
          <cell r="C761" t="str">
            <v xml:space="preserve">PROYECTO PUBLICIDAD DEDUCIBLE                                        </v>
          </cell>
          <cell r="D761">
            <v>0</v>
          </cell>
          <cell r="E761">
            <v>0</v>
          </cell>
          <cell r="F761">
            <v>0</v>
          </cell>
          <cell r="G761">
            <v>0</v>
          </cell>
          <cell r="H761">
            <v>0</v>
          </cell>
        </row>
        <row r="762">
          <cell r="B762" t="str">
            <v>525-001-0097-004</v>
          </cell>
          <cell r="C762" t="str">
            <v xml:space="preserve">PROYECTO PUBLICIDAD N/D                                              </v>
          </cell>
          <cell r="D762">
            <v>0</v>
          </cell>
          <cell r="E762">
            <v>0</v>
          </cell>
          <cell r="F762">
            <v>0</v>
          </cell>
          <cell r="G762">
            <v>0</v>
          </cell>
          <cell r="H762">
            <v>0</v>
          </cell>
        </row>
        <row r="763">
          <cell r="B763" t="str">
            <v>525-001-0097-006</v>
          </cell>
          <cell r="C763" t="str">
            <v xml:space="preserve">PROYECTO METROGAS                                                    </v>
          </cell>
          <cell r="D763">
            <v>0</v>
          </cell>
          <cell r="E763">
            <v>0</v>
          </cell>
          <cell r="F763">
            <v>0</v>
          </cell>
          <cell r="G763">
            <v>0</v>
          </cell>
          <cell r="H763">
            <v>0</v>
          </cell>
        </row>
        <row r="764">
          <cell r="B764" t="str">
            <v>525-001-0097-008</v>
          </cell>
          <cell r="C764" t="str">
            <v xml:space="preserve">PROYECTO CEDI N/D                                                    </v>
          </cell>
          <cell r="D764">
            <v>0</v>
          </cell>
          <cell r="E764">
            <v>0</v>
          </cell>
          <cell r="F764">
            <v>0</v>
          </cell>
          <cell r="G764">
            <v>0</v>
          </cell>
          <cell r="H764">
            <v>0</v>
          </cell>
        </row>
        <row r="765">
          <cell r="B765" t="str">
            <v>525-001-0098-000</v>
          </cell>
          <cell r="C765" t="str">
            <v xml:space="preserve">GASTOS DE FIN DE A¥O                                                 </v>
          </cell>
          <cell r="D765">
            <v>0</v>
          </cell>
          <cell r="E765">
            <v>0</v>
          </cell>
          <cell r="F765">
            <v>0</v>
          </cell>
          <cell r="G765">
            <v>0</v>
          </cell>
          <cell r="H765">
            <v>0</v>
          </cell>
        </row>
        <row r="766">
          <cell r="B766" t="str">
            <v>525-001-0099-000</v>
          </cell>
          <cell r="C766" t="str">
            <v xml:space="preserve">INTERNET                                                             </v>
          </cell>
          <cell r="D766">
            <v>0</v>
          </cell>
          <cell r="E766">
            <v>0</v>
          </cell>
          <cell r="F766">
            <v>0</v>
          </cell>
          <cell r="G766">
            <v>0</v>
          </cell>
          <cell r="H766">
            <v>0</v>
          </cell>
        </row>
        <row r="767">
          <cell r="B767" t="str">
            <v>525-001-0100-000</v>
          </cell>
          <cell r="C767" t="str">
            <v xml:space="preserve">COMERCIALIZACION                                                     </v>
          </cell>
          <cell r="D767">
            <v>0</v>
          </cell>
          <cell r="E767">
            <v>0</v>
          </cell>
          <cell r="F767">
            <v>0</v>
          </cell>
          <cell r="G767">
            <v>0</v>
          </cell>
          <cell r="H767">
            <v>0</v>
          </cell>
        </row>
        <row r="768">
          <cell r="B768" t="str">
            <v>525-001-0101-000</v>
          </cell>
          <cell r="C768" t="str">
            <v xml:space="preserve">I. S. R.                                                             </v>
          </cell>
          <cell r="D768">
            <v>0</v>
          </cell>
          <cell r="E768">
            <v>0</v>
          </cell>
          <cell r="F768">
            <v>0</v>
          </cell>
          <cell r="G768">
            <v>0</v>
          </cell>
          <cell r="H768">
            <v>0</v>
          </cell>
        </row>
        <row r="769">
          <cell r="B769" t="str">
            <v>525-001-0102-000</v>
          </cell>
          <cell r="C769" t="str">
            <v xml:space="preserve">GAS LP                                                               </v>
          </cell>
          <cell r="D769">
            <v>0</v>
          </cell>
          <cell r="E769">
            <v>3270577.17</v>
          </cell>
          <cell r="F769">
            <v>0</v>
          </cell>
          <cell r="G769">
            <v>3270577.17</v>
          </cell>
          <cell r="H769">
            <v>3270577.17</v>
          </cell>
        </row>
        <row r="770">
          <cell r="B770" t="str">
            <v>525-001-0103-000</v>
          </cell>
          <cell r="C770" t="str">
            <v xml:space="preserve">GTOS                                                                 </v>
          </cell>
          <cell r="D770">
            <v>0</v>
          </cell>
          <cell r="E770">
            <v>0</v>
          </cell>
          <cell r="F770">
            <v>0</v>
          </cell>
          <cell r="G770">
            <v>0</v>
          </cell>
          <cell r="H770">
            <v>0</v>
          </cell>
        </row>
        <row r="771">
          <cell r="B771" t="str">
            <v>525-001-0104-000</v>
          </cell>
          <cell r="C771" t="str">
            <v xml:space="preserve">CELULARES                                                            </v>
          </cell>
          <cell r="D771">
            <v>0</v>
          </cell>
          <cell r="E771">
            <v>5813.05</v>
          </cell>
          <cell r="F771">
            <v>0</v>
          </cell>
          <cell r="G771">
            <v>5813.05</v>
          </cell>
          <cell r="H771">
            <v>5813.05</v>
          </cell>
        </row>
        <row r="772">
          <cell r="B772" t="str">
            <v>525-001-0105-000</v>
          </cell>
          <cell r="C772" t="str">
            <v xml:space="preserve">RADIOS                                                               </v>
          </cell>
          <cell r="D772">
            <v>0</v>
          </cell>
          <cell r="E772">
            <v>0</v>
          </cell>
          <cell r="F772">
            <v>0</v>
          </cell>
          <cell r="G772">
            <v>0</v>
          </cell>
          <cell r="H772">
            <v>0</v>
          </cell>
        </row>
        <row r="773">
          <cell r="B773" t="str">
            <v>525-001-0106-000</v>
          </cell>
          <cell r="C773" t="str">
            <v xml:space="preserve">UNIFORMES Y EQUIP. SEGURIDAD                                         </v>
          </cell>
          <cell r="D773">
            <v>0</v>
          </cell>
          <cell r="E773">
            <v>481.12</v>
          </cell>
          <cell r="F773">
            <v>0</v>
          </cell>
          <cell r="G773">
            <v>481.12</v>
          </cell>
          <cell r="H773">
            <v>481.12</v>
          </cell>
        </row>
        <row r="774">
          <cell r="B774" t="str">
            <v>525-001-0107-000</v>
          </cell>
          <cell r="C774" t="str">
            <v xml:space="preserve">HERRAMIENTAS                                                         </v>
          </cell>
          <cell r="D774">
            <v>0</v>
          </cell>
          <cell r="E774">
            <v>2597.2199999999998</v>
          </cell>
          <cell r="F774">
            <v>0</v>
          </cell>
          <cell r="G774">
            <v>2597.2199999999998</v>
          </cell>
          <cell r="H774">
            <v>2597.2199999999998</v>
          </cell>
        </row>
        <row r="775">
          <cell r="B775" t="str">
            <v>525-001-0108-000</v>
          </cell>
          <cell r="C775" t="str">
            <v xml:space="preserve">SEGURO DE TRANSPORTE                                                 </v>
          </cell>
          <cell r="D775">
            <v>0</v>
          </cell>
          <cell r="E775">
            <v>0</v>
          </cell>
          <cell r="F775">
            <v>0</v>
          </cell>
          <cell r="G775">
            <v>0</v>
          </cell>
          <cell r="H775">
            <v>0</v>
          </cell>
        </row>
        <row r="776">
          <cell r="B776" t="str">
            <v>525-001-0109-000</v>
          </cell>
          <cell r="C776" t="str">
            <v xml:space="preserve">ARRENDAMIENTO EQUIP. TRANSPORTE                                      </v>
          </cell>
          <cell r="D776">
            <v>0</v>
          </cell>
          <cell r="E776">
            <v>68832.98</v>
          </cell>
          <cell r="F776">
            <v>0</v>
          </cell>
          <cell r="G776">
            <v>68832.98</v>
          </cell>
          <cell r="H776">
            <v>68832.98</v>
          </cell>
        </row>
        <row r="777">
          <cell r="B777" t="str">
            <v>525-001-0110-000</v>
          </cell>
          <cell r="C777" t="str">
            <v xml:space="preserve">SEGURO PARA GENERADORES                                              </v>
          </cell>
          <cell r="D777">
            <v>0</v>
          </cell>
          <cell r="E777">
            <v>0</v>
          </cell>
          <cell r="F777">
            <v>0</v>
          </cell>
          <cell r="G777">
            <v>0</v>
          </cell>
          <cell r="H777">
            <v>0</v>
          </cell>
        </row>
        <row r="778">
          <cell r="B778" t="str">
            <v>525-001-0111-000</v>
          </cell>
          <cell r="C778" t="str">
            <v xml:space="preserve">SEGURO COMPRESORES Y SEPARADORES                                     </v>
          </cell>
          <cell r="D778">
            <v>0</v>
          </cell>
          <cell r="E778">
            <v>0</v>
          </cell>
          <cell r="F778">
            <v>0</v>
          </cell>
          <cell r="G778">
            <v>0</v>
          </cell>
          <cell r="H778">
            <v>0</v>
          </cell>
        </row>
        <row r="779">
          <cell r="B779" t="str">
            <v>530-001-0001-000</v>
          </cell>
          <cell r="C779" t="str">
            <v xml:space="preserve">DESCUENTO S/COMPRA                                                   </v>
          </cell>
          <cell r="D779">
            <v>0</v>
          </cell>
          <cell r="E779">
            <v>-163528.85999999999</v>
          </cell>
          <cell r="F779">
            <v>0</v>
          </cell>
          <cell r="G779">
            <v>-163528.85999999999</v>
          </cell>
          <cell r="H779">
            <v>-163528.85999999999</v>
          </cell>
        </row>
        <row r="780">
          <cell r="B780" t="str">
            <v>530-001-0002-000</v>
          </cell>
          <cell r="C780" t="str">
            <v xml:space="preserve">NOTAS DE CREDITO ENERFLEX                                            </v>
          </cell>
          <cell r="D780">
            <v>0</v>
          </cell>
          <cell r="E780">
            <v>0</v>
          </cell>
          <cell r="F780">
            <v>0</v>
          </cell>
          <cell r="G780">
            <v>0</v>
          </cell>
          <cell r="H780">
            <v>0</v>
          </cell>
        </row>
        <row r="781">
          <cell r="B781" t="str">
            <v>530-001-0003-001</v>
          </cell>
          <cell r="C781" t="str">
            <v xml:space="preserve">CREDITO MADISA DLLS                                                  </v>
          </cell>
          <cell r="D781">
            <v>0</v>
          </cell>
          <cell r="E781">
            <v>0</v>
          </cell>
          <cell r="F781">
            <v>0</v>
          </cell>
          <cell r="G781">
            <v>0</v>
          </cell>
          <cell r="H781">
            <v>0</v>
          </cell>
        </row>
        <row r="782">
          <cell r="B782" t="str">
            <v>530-001-0003-002</v>
          </cell>
          <cell r="C782" t="str">
            <v xml:space="preserve">CREDITO MADISA COMP DLLS                                             </v>
          </cell>
          <cell r="D782">
            <v>0</v>
          </cell>
          <cell r="E782">
            <v>0</v>
          </cell>
          <cell r="F782">
            <v>0</v>
          </cell>
          <cell r="G782">
            <v>0</v>
          </cell>
          <cell r="H782">
            <v>0</v>
          </cell>
        </row>
        <row r="783">
          <cell r="B783" t="str">
            <v>540-001-0001-000</v>
          </cell>
          <cell r="C783" t="str">
            <v xml:space="preserve">COSTO DE VTA ACTIVO FIJO                                             </v>
          </cell>
          <cell r="D783">
            <v>0</v>
          </cell>
          <cell r="E783">
            <v>0</v>
          </cell>
          <cell r="F783">
            <v>0</v>
          </cell>
          <cell r="G783">
            <v>0</v>
          </cell>
          <cell r="H783">
            <v>0</v>
          </cell>
        </row>
        <row r="784">
          <cell r="B784" t="str">
            <v>541-000-0000-000</v>
          </cell>
          <cell r="C784" t="str">
            <v xml:space="preserve">COSTO DE VENTAS DIVERSAS                                             </v>
          </cell>
          <cell r="D784">
            <v>0</v>
          </cell>
          <cell r="E784">
            <v>0</v>
          </cell>
          <cell r="F784">
            <v>0</v>
          </cell>
          <cell r="G784">
            <v>0</v>
          </cell>
          <cell r="H784">
            <v>0</v>
          </cell>
        </row>
        <row r="785">
          <cell r="B785" t="str">
            <v>542-000-0000-000</v>
          </cell>
          <cell r="C785" t="str">
            <v xml:space="preserve">OTROS COSTOS                                                         </v>
          </cell>
          <cell r="D785">
            <v>0</v>
          </cell>
          <cell r="E785">
            <v>0</v>
          </cell>
          <cell r="F785">
            <v>0</v>
          </cell>
          <cell r="G785">
            <v>0</v>
          </cell>
          <cell r="H785">
            <v>0</v>
          </cell>
        </row>
        <row r="786">
          <cell r="B786" t="str">
            <v>610-001-0001-000</v>
          </cell>
          <cell r="C786" t="str">
            <v xml:space="preserve">GASTOS ADUANALES                                                     </v>
          </cell>
          <cell r="D786">
            <v>0</v>
          </cell>
          <cell r="E786">
            <v>21792.69</v>
          </cell>
          <cell r="F786">
            <v>0</v>
          </cell>
          <cell r="G786">
            <v>21792.69</v>
          </cell>
          <cell r="H786">
            <v>21792.69</v>
          </cell>
        </row>
        <row r="787">
          <cell r="B787" t="str">
            <v>610-001-0002-000</v>
          </cell>
          <cell r="C787" t="str">
            <v xml:space="preserve">SUELDOS                                                              </v>
          </cell>
          <cell r="D787">
            <v>0</v>
          </cell>
          <cell r="E787">
            <v>36111.599999999999</v>
          </cell>
          <cell r="F787">
            <v>0</v>
          </cell>
          <cell r="G787">
            <v>36111.599999999999</v>
          </cell>
          <cell r="H787">
            <v>36111.599999999999</v>
          </cell>
        </row>
        <row r="788">
          <cell r="B788" t="str">
            <v>610-001-0003-001</v>
          </cell>
          <cell r="C788" t="str">
            <v xml:space="preserve">HORAS EXTRAS GRAVADAS                                                </v>
          </cell>
          <cell r="D788">
            <v>0</v>
          </cell>
          <cell r="E788">
            <v>0</v>
          </cell>
          <cell r="F788">
            <v>0</v>
          </cell>
          <cell r="G788">
            <v>0</v>
          </cell>
          <cell r="H788">
            <v>0</v>
          </cell>
        </row>
        <row r="789">
          <cell r="B789" t="str">
            <v>610-001-0003-002</v>
          </cell>
          <cell r="C789" t="str">
            <v xml:space="preserve">HORAS EXTRAS EXENTAS                                                 </v>
          </cell>
          <cell r="D789">
            <v>0</v>
          </cell>
          <cell r="E789">
            <v>0</v>
          </cell>
          <cell r="F789">
            <v>0</v>
          </cell>
          <cell r="G789">
            <v>0</v>
          </cell>
          <cell r="H789">
            <v>0</v>
          </cell>
        </row>
        <row r="790">
          <cell r="B790" t="str">
            <v>610-001-0004-001</v>
          </cell>
          <cell r="C790" t="str">
            <v xml:space="preserve">PRIMA VACACIONAL GRAVADA                                             </v>
          </cell>
          <cell r="D790">
            <v>0</v>
          </cell>
          <cell r="E790">
            <v>0</v>
          </cell>
          <cell r="F790">
            <v>0</v>
          </cell>
          <cell r="G790">
            <v>0</v>
          </cell>
          <cell r="H790">
            <v>0</v>
          </cell>
        </row>
        <row r="791">
          <cell r="B791" t="str">
            <v>610-001-0004-002</v>
          </cell>
          <cell r="C791" t="str">
            <v xml:space="preserve">PRIMA VACACIONAL EXENTA                                              </v>
          </cell>
          <cell r="D791">
            <v>0</v>
          </cell>
          <cell r="E791">
            <v>113.02</v>
          </cell>
          <cell r="F791">
            <v>0</v>
          </cell>
          <cell r="G791">
            <v>113.02</v>
          </cell>
          <cell r="H791">
            <v>113.02</v>
          </cell>
        </row>
        <row r="792">
          <cell r="B792" t="str">
            <v>610-001-0005-000</v>
          </cell>
          <cell r="C792" t="str">
            <v xml:space="preserve">VACACIONES                                                           </v>
          </cell>
          <cell r="D792">
            <v>0</v>
          </cell>
          <cell r="E792">
            <v>0</v>
          </cell>
          <cell r="F792">
            <v>0</v>
          </cell>
          <cell r="G792">
            <v>0</v>
          </cell>
          <cell r="H792">
            <v>0</v>
          </cell>
        </row>
        <row r="793">
          <cell r="B793" t="str">
            <v>610-001-0006-001</v>
          </cell>
          <cell r="C793" t="str">
            <v xml:space="preserve">GRATIFICACIONES GRAVADAS                                             </v>
          </cell>
          <cell r="D793">
            <v>0</v>
          </cell>
          <cell r="E793">
            <v>0</v>
          </cell>
          <cell r="F793">
            <v>0</v>
          </cell>
          <cell r="G793">
            <v>0</v>
          </cell>
          <cell r="H793">
            <v>0</v>
          </cell>
        </row>
        <row r="794">
          <cell r="B794" t="str">
            <v>610-001-0006-002</v>
          </cell>
          <cell r="C794" t="str">
            <v xml:space="preserve">GRATIFICACIONES EXENTAS                                              </v>
          </cell>
          <cell r="D794">
            <v>0</v>
          </cell>
          <cell r="E794">
            <v>0</v>
          </cell>
          <cell r="F794">
            <v>0</v>
          </cell>
          <cell r="G794">
            <v>0</v>
          </cell>
          <cell r="H794">
            <v>0</v>
          </cell>
        </row>
        <row r="795">
          <cell r="B795" t="str">
            <v>610-001-0007-001</v>
          </cell>
          <cell r="C795" t="str">
            <v xml:space="preserve">INDEMNIZACIONES GRAVADAS                                             </v>
          </cell>
          <cell r="D795">
            <v>0</v>
          </cell>
          <cell r="E795">
            <v>0</v>
          </cell>
          <cell r="F795">
            <v>0</v>
          </cell>
          <cell r="G795">
            <v>0</v>
          </cell>
          <cell r="H795">
            <v>0</v>
          </cell>
        </row>
        <row r="796">
          <cell r="B796" t="str">
            <v>610-001-0007-002</v>
          </cell>
          <cell r="C796" t="str">
            <v xml:space="preserve">INDEMNIZACIONES EXENTAS                                              </v>
          </cell>
          <cell r="D796">
            <v>0</v>
          </cell>
          <cell r="E796">
            <v>0</v>
          </cell>
          <cell r="F796">
            <v>0</v>
          </cell>
          <cell r="G796">
            <v>0</v>
          </cell>
          <cell r="H796">
            <v>0</v>
          </cell>
        </row>
        <row r="797">
          <cell r="B797" t="str">
            <v>610-001-0009-001</v>
          </cell>
          <cell r="C797" t="str">
            <v xml:space="preserve">AGUINALDO GRAVADO                                                    </v>
          </cell>
          <cell r="D797">
            <v>0</v>
          </cell>
          <cell r="E797">
            <v>0</v>
          </cell>
          <cell r="F797">
            <v>0</v>
          </cell>
          <cell r="G797">
            <v>0</v>
          </cell>
          <cell r="H797">
            <v>0</v>
          </cell>
        </row>
        <row r="798">
          <cell r="B798" t="str">
            <v>610-001-0009-002</v>
          </cell>
          <cell r="C798" t="str">
            <v xml:space="preserve">AGUINALDO EXENTO                                                     </v>
          </cell>
          <cell r="D798">
            <v>0</v>
          </cell>
          <cell r="E798">
            <v>0</v>
          </cell>
          <cell r="F798">
            <v>0</v>
          </cell>
          <cell r="G798">
            <v>0</v>
          </cell>
          <cell r="H798">
            <v>0</v>
          </cell>
        </row>
        <row r="799">
          <cell r="B799" t="str">
            <v>610-001-0010-000</v>
          </cell>
          <cell r="C799" t="str">
            <v xml:space="preserve">VALES DE GASOLINA                                                    </v>
          </cell>
          <cell r="D799">
            <v>0</v>
          </cell>
          <cell r="E799">
            <v>0</v>
          </cell>
          <cell r="F799">
            <v>0</v>
          </cell>
          <cell r="G799">
            <v>0</v>
          </cell>
          <cell r="H799">
            <v>0</v>
          </cell>
        </row>
        <row r="800">
          <cell r="B800" t="str">
            <v>610-001-0011-000</v>
          </cell>
          <cell r="C800" t="str">
            <v xml:space="preserve">BONO ANUAL                                                           </v>
          </cell>
          <cell r="D800">
            <v>0</v>
          </cell>
          <cell r="E800">
            <v>0</v>
          </cell>
          <cell r="F800">
            <v>0</v>
          </cell>
          <cell r="G800">
            <v>0</v>
          </cell>
          <cell r="H800">
            <v>0</v>
          </cell>
        </row>
        <row r="801">
          <cell r="B801" t="str">
            <v>610-001-0012-000</v>
          </cell>
          <cell r="C801" t="str">
            <v xml:space="preserve">FONDO DE AHORRO                                                      </v>
          </cell>
          <cell r="D801">
            <v>0</v>
          </cell>
          <cell r="E801">
            <v>2414.2399999999998</v>
          </cell>
          <cell r="F801">
            <v>0</v>
          </cell>
          <cell r="G801">
            <v>2414.2399999999998</v>
          </cell>
          <cell r="H801">
            <v>2414.2399999999998</v>
          </cell>
        </row>
        <row r="802">
          <cell r="B802" t="str">
            <v>610-001-0013-000</v>
          </cell>
          <cell r="C802" t="str">
            <v xml:space="preserve">INTERNET                                                             </v>
          </cell>
          <cell r="D802">
            <v>0</v>
          </cell>
          <cell r="E802">
            <v>0</v>
          </cell>
          <cell r="F802">
            <v>0</v>
          </cell>
          <cell r="G802">
            <v>0</v>
          </cell>
          <cell r="H802">
            <v>0</v>
          </cell>
        </row>
        <row r="803">
          <cell r="B803" t="str">
            <v>610-001-0014-000</v>
          </cell>
          <cell r="C803" t="str">
            <v xml:space="preserve">ALIMENTOS                                                            </v>
          </cell>
          <cell r="D803">
            <v>0</v>
          </cell>
          <cell r="E803">
            <v>0</v>
          </cell>
          <cell r="F803">
            <v>0</v>
          </cell>
          <cell r="G803">
            <v>0</v>
          </cell>
          <cell r="H803">
            <v>0</v>
          </cell>
        </row>
        <row r="804">
          <cell r="B804" t="str">
            <v>610-001-0016-000</v>
          </cell>
          <cell r="C804" t="str">
            <v xml:space="preserve">SEGURO GASTOS MEDICOS MAYORES                                        </v>
          </cell>
          <cell r="D804">
            <v>0</v>
          </cell>
          <cell r="E804">
            <v>0</v>
          </cell>
          <cell r="F804">
            <v>0</v>
          </cell>
          <cell r="G804">
            <v>0</v>
          </cell>
          <cell r="H804">
            <v>0</v>
          </cell>
        </row>
        <row r="805">
          <cell r="B805" t="str">
            <v>610-001-0017-000</v>
          </cell>
          <cell r="C805" t="str">
            <v xml:space="preserve">MTTO. EQUIP. RADIOCOMUNICACIONES                                     </v>
          </cell>
          <cell r="D805">
            <v>0</v>
          </cell>
          <cell r="E805">
            <v>0</v>
          </cell>
          <cell r="F805">
            <v>0</v>
          </cell>
          <cell r="G805">
            <v>0</v>
          </cell>
          <cell r="H805">
            <v>0</v>
          </cell>
        </row>
        <row r="806">
          <cell r="B806" t="str">
            <v>610-001-0018-000</v>
          </cell>
          <cell r="C806" t="str">
            <v xml:space="preserve">AGUA POZOS                                                           </v>
          </cell>
          <cell r="D806">
            <v>0</v>
          </cell>
          <cell r="E806">
            <v>0</v>
          </cell>
          <cell r="F806">
            <v>0</v>
          </cell>
          <cell r="G806">
            <v>0</v>
          </cell>
          <cell r="H806">
            <v>0</v>
          </cell>
        </row>
        <row r="807">
          <cell r="B807" t="str">
            <v>610-001-0019-000</v>
          </cell>
          <cell r="C807" t="str">
            <v xml:space="preserve">SEGURIDAD Y MONITOREO                                                </v>
          </cell>
          <cell r="D807">
            <v>0</v>
          </cell>
          <cell r="E807">
            <v>0</v>
          </cell>
          <cell r="F807">
            <v>0</v>
          </cell>
          <cell r="G807">
            <v>0</v>
          </cell>
          <cell r="H807">
            <v>0</v>
          </cell>
        </row>
        <row r="808">
          <cell r="B808" t="str">
            <v>610-001-0021-000</v>
          </cell>
          <cell r="C808" t="str">
            <v xml:space="preserve">I.M.S.S. CUOTA PATRONAL                                              </v>
          </cell>
          <cell r="D808">
            <v>0</v>
          </cell>
          <cell r="E808">
            <v>4619.1000000000004</v>
          </cell>
          <cell r="F808">
            <v>0</v>
          </cell>
          <cell r="G808">
            <v>4619.1000000000004</v>
          </cell>
          <cell r="H808">
            <v>4619.1000000000004</v>
          </cell>
        </row>
        <row r="809">
          <cell r="B809" t="str">
            <v>610-001-0022-000</v>
          </cell>
          <cell r="C809" t="str">
            <v xml:space="preserve">ARRENDAMIENTO PLANTAS ELECTRICAS                                     </v>
          </cell>
          <cell r="D809">
            <v>0</v>
          </cell>
          <cell r="E809">
            <v>0</v>
          </cell>
          <cell r="F809">
            <v>0</v>
          </cell>
          <cell r="G809">
            <v>0</v>
          </cell>
          <cell r="H809">
            <v>0</v>
          </cell>
        </row>
        <row r="810">
          <cell r="B810" t="str">
            <v>610-001-0023-000</v>
          </cell>
          <cell r="C810" t="str">
            <v xml:space="preserve">5% APORTACIONES INFONAVIT                                            </v>
          </cell>
          <cell r="D810">
            <v>0</v>
          </cell>
          <cell r="E810">
            <v>0</v>
          </cell>
          <cell r="F810">
            <v>0</v>
          </cell>
          <cell r="G810">
            <v>0</v>
          </cell>
          <cell r="H810">
            <v>0</v>
          </cell>
        </row>
        <row r="811">
          <cell r="B811" t="str">
            <v>610-001-0024-000</v>
          </cell>
          <cell r="C811" t="str">
            <v xml:space="preserve">IMPUESTO SOBRE NOMINAS                                               </v>
          </cell>
          <cell r="D811">
            <v>0</v>
          </cell>
          <cell r="E811">
            <v>362.25</v>
          </cell>
          <cell r="F811">
            <v>0</v>
          </cell>
          <cell r="G811">
            <v>362.25</v>
          </cell>
          <cell r="H811">
            <v>362.25</v>
          </cell>
        </row>
        <row r="812">
          <cell r="B812" t="str">
            <v>610-001-0025-000</v>
          </cell>
          <cell r="C812" t="str">
            <v xml:space="preserve">2% S.A.R.                                                            </v>
          </cell>
          <cell r="D812">
            <v>0</v>
          </cell>
          <cell r="E812">
            <v>0</v>
          </cell>
          <cell r="F812">
            <v>0</v>
          </cell>
          <cell r="G812">
            <v>0</v>
          </cell>
          <cell r="H812">
            <v>0</v>
          </cell>
        </row>
        <row r="813">
          <cell r="B813" t="str">
            <v>610-001-0027-000</v>
          </cell>
          <cell r="C813" t="str">
            <v xml:space="preserve">CESANTIA Y VEJEZ                                                     </v>
          </cell>
          <cell r="D813">
            <v>0</v>
          </cell>
          <cell r="E813">
            <v>0</v>
          </cell>
          <cell r="F813">
            <v>0</v>
          </cell>
          <cell r="G813">
            <v>0</v>
          </cell>
          <cell r="H813">
            <v>0</v>
          </cell>
        </row>
        <row r="814">
          <cell r="B814" t="str">
            <v>610-001-0030-000</v>
          </cell>
          <cell r="C814" t="str">
            <v xml:space="preserve">HONORARIOS PERSONAS MORALES                                          </v>
          </cell>
          <cell r="D814">
            <v>0</v>
          </cell>
          <cell r="E814">
            <v>0</v>
          </cell>
          <cell r="F814">
            <v>0</v>
          </cell>
          <cell r="G814">
            <v>0</v>
          </cell>
          <cell r="H814">
            <v>0</v>
          </cell>
        </row>
        <row r="815">
          <cell r="B815" t="str">
            <v>610-001-0031-000</v>
          </cell>
          <cell r="C815" t="str">
            <v xml:space="preserve">HONORARIOS A PERSONAS FISICAS                                        </v>
          </cell>
          <cell r="D815">
            <v>0</v>
          </cell>
          <cell r="E815">
            <v>4342.18</v>
          </cell>
          <cell r="F815">
            <v>0</v>
          </cell>
          <cell r="G815">
            <v>4342.18</v>
          </cell>
          <cell r="H815">
            <v>4342.18</v>
          </cell>
        </row>
        <row r="816">
          <cell r="B816" t="str">
            <v>610-001-0032-000</v>
          </cell>
          <cell r="C816" t="str">
            <v xml:space="preserve">SERVICIOS PROFESIONALES                                              </v>
          </cell>
          <cell r="D816">
            <v>0</v>
          </cell>
          <cell r="E816">
            <v>0</v>
          </cell>
          <cell r="F816">
            <v>0</v>
          </cell>
          <cell r="G816">
            <v>0</v>
          </cell>
          <cell r="H816">
            <v>0</v>
          </cell>
        </row>
        <row r="817">
          <cell r="B817" t="str">
            <v>610-001-0033-000</v>
          </cell>
          <cell r="C817" t="str">
            <v xml:space="preserve">FLETES Y MUDANZAS                                                    </v>
          </cell>
          <cell r="D817">
            <v>0</v>
          </cell>
          <cell r="E817">
            <v>0</v>
          </cell>
          <cell r="F817">
            <v>0</v>
          </cell>
          <cell r="G817">
            <v>0</v>
          </cell>
          <cell r="H817">
            <v>0</v>
          </cell>
        </row>
        <row r="818">
          <cell r="B818" t="str">
            <v>610-001-0034-001</v>
          </cell>
          <cell r="C818" t="str">
            <v xml:space="preserve">ARREND. PERSONA MORAL INMUEB                                         </v>
          </cell>
          <cell r="D818">
            <v>0</v>
          </cell>
          <cell r="E818">
            <v>0</v>
          </cell>
          <cell r="F818">
            <v>0</v>
          </cell>
          <cell r="G818">
            <v>0</v>
          </cell>
          <cell r="H818">
            <v>0</v>
          </cell>
        </row>
        <row r="819">
          <cell r="B819" t="str">
            <v>610-001-0034-002</v>
          </cell>
          <cell r="C819" t="str">
            <v xml:space="preserve">ARRENDAMIENTO P.F.                                                   </v>
          </cell>
          <cell r="D819">
            <v>0</v>
          </cell>
          <cell r="E819">
            <v>24255</v>
          </cell>
          <cell r="F819">
            <v>0</v>
          </cell>
          <cell r="G819">
            <v>24255</v>
          </cell>
          <cell r="H819">
            <v>24255</v>
          </cell>
        </row>
        <row r="820">
          <cell r="B820" t="str">
            <v>610-001-0035-000</v>
          </cell>
          <cell r="C820" t="str">
            <v xml:space="preserve">MANTENIMIENTO INSTALACIONES                                          </v>
          </cell>
          <cell r="D820">
            <v>0</v>
          </cell>
          <cell r="E820">
            <v>0</v>
          </cell>
          <cell r="F820">
            <v>0</v>
          </cell>
          <cell r="G820">
            <v>0</v>
          </cell>
          <cell r="H820">
            <v>0</v>
          </cell>
        </row>
        <row r="821">
          <cell r="B821" t="str">
            <v>610-001-0036-000</v>
          </cell>
          <cell r="C821" t="str">
            <v xml:space="preserve">MANTENIMIENTO EQ. DE OFICINA                                         </v>
          </cell>
          <cell r="D821">
            <v>0</v>
          </cell>
          <cell r="E821">
            <v>0</v>
          </cell>
          <cell r="F821">
            <v>0</v>
          </cell>
          <cell r="G821">
            <v>0</v>
          </cell>
          <cell r="H821">
            <v>0</v>
          </cell>
        </row>
        <row r="822">
          <cell r="B822" t="str">
            <v>610-001-0037-000</v>
          </cell>
          <cell r="C822" t="str">
            <v xml:space="preserve">MANTENIMIENTO EQ. TRANSPORTE                                         </v>
          </cell>
          <cell r="D822">
            <v>0</v>
          </cell>
          <cell r="E822">
            <v>0</v>
          </cell>
          <cell r="F822">
            <v>0</v>
          </cell>
          <cell r="G822">
            <v>0</v>
          </cell>
          <cell r="H822">
            <v>0</v>
          </cell>
        </row>
        <row r="823">
          <cell r="B823" t="str">
            <v>610-001-0038-001</v>
          </cell>
          <cell r="C823" t="str">
            <v xml:space="preserve">COMBUSTIBLES DEDUCIBLES                                              </v>
          </cell>
          <cell r="D823">
            <v>0</v>
          </cell>
          <cell r="E823">
            <v>0</v>
          </cell>
          <cell r="F823">
            <v>0</v>
          </cell>
          <cell r="G823">
            <v>0</v>
          </cell>
          <cell r="H823">
            <v>0</v>
          </cell>
        </row>
        <row r="824">
          <cell r="B824" t="str">
            <v>610-001-0038-002</v>
          </cell>
          <cell r="C824" t="str">
            <v xml:space="preserve">COMBUSTIBLES NO DEDUCIBLES                                           </v>
          </cell>
          <cell r="D824">
            <v>0</v>
          </cell>
          <cell r="E824">
            <v>0</v>
          </cell>
          <cell r="F824">
            <v>0</v>
          </cell>
          <cell r="G824">
            <v>0</v>
          </cell>
          <cell r="H824">
            <v>0</v>
          </cell>
        </row>
        <row r="825">
          <cell r="B825" t="str">
            <v>610-001-0038-003</v>
          </cell>
          <cell r="C825" t="str">
            <v xml:space="preserve">LUBRICANTES DEDUCIBLES                                               </v>
          </cell>
          <cell r="D825">
            <v>0</v>
          </cell>
          <cell r="E825">
            <v>0</v>
          </cell>
          <cell r="F825">
            <v>0</v>
          </cell>
          <cell r="G825">
            <v>0</v>
          </cell>
          <cell r="H825">
            <v>0</v>
          </cell>
        </row>
        <row r="826">
          <cell r="B826" t="str">
            <v>610-001-0038-004</v>
          </cell>
          <cell r="C826" t="str">
            <v xml:space="preserve">LUBRICANTES NO DEDUCIBLES                                            </v>
          </cell>
          <cell r="D826">
            <v>0</v>
          </cell>
          <cell r="E826">
            <v>0</v>
          </cell>
          <cell r="F826">
            <v>0</v>
          </cell>
          <cell r="G826">
            <v>0</v>
          </cell>
          <cell r="H826">
            <v>0</v>
          </cell>
        </row>
        <row r="827">
          <cell r="B827" t="str">
            <v>610-001-0039-001</v>
          </cell>
          <cell r="C827" t="str">
            <v xml:space="preserve">GASTOS DE VIAJE DEDUCIBLES                                           </v>
          </cell>
          <cell r="D827">
            <v>0</v>
          </cell>
          <cell r="E827">
            <v>3889.15</v>
          </cell>
          <cell r="F827">
            <v>0</v>
          </cell>
          <cell r="G827">
            <v>3889.15</v>
          </cell>
          <cell r="H827">
            <v>3889.15</v>
          </cell>
        </row>
        <row r="828">
          <cell r="B828" t="str">
            <v>610-001-0039-002</v>
          </cell>
          <cell r="C828" t="str">
            <v xml:space="preserve">GASTOS DE VIAJE NO DED.                                              </v>
          </cell>
          <cell r="D828">
            <v>0</v>
          </cell>
          <cell r="E828">
            <v>0</v>
          </cell>
          <cell r="F828">
            <v>0</v>
          </cell>
          <cell r="G828">
            <v>0</v>
          </cell>
          <cell r="H828">
            <v>0</v>
          </cell>
        </row>
        <row r="829">
          <cell r="B829" t="str">
            <v>610-001-0040-000</v>
          </cell>
          <cell r="C829" t="str">
            <v xml:space="preserve">ENSERES MENORES                                                      </v>
          </cell>
          <cell r="D829">
            <v>0</v>
          </cell>
          <cell r="E829">
            <v>0</v>
          </cell>
          <cell r="F829">
            <v>0</v>
          </cell>
          <cell r="G829">
            <v>0</v>
          </cell>
          <cell r="H829">
            <v>0</v>
          </cell>
        </row>
        <row r="830">
          <cell r="B830" t="str">
            <v>610-001-0041-000</v>
          </cell>
          <cell r="C830" t="str">
            <v xml:space="preserve">ENERGIA ELECTRICA                                                    </v>
          </cell>
          <cell r="D830">
            <v>0</v>
          </cell>
          <cell r="E830">
            <v>4876</v>
          </cell>
          <cell r="F830">
            <v>0</v>
          </cell>
          <cell r="G830">
            <v>4876</v>
          </cell>
          <cell r="H830">
            <v>4876</v>
          </cell>
        </row>
        <row r="831">
          <cell r="B831" t="str">
            <v>610-001-0042-000</v>
          </cell>
          <cell r="C831" t="str">
            <v xml:space="preserve">TELEFONOS                                                            </v>
          </cell>
          <cell r="D831">
            <v>0</v>
          </cell>
          <cell r="E831">
            <v>3969.84</v>
          </cell>
          <cell r="F831">
            <v>0</v>
          </cell>
          <cell r="G831">
            <v>3969.84</v>
          </cell>
          <cell r="H831">
            <v>3969.84</v>
          </cell>
        </row>
        <row r="832">
          <cell r="B832" t="str">
            <v>610-001-0043-000</v>
          </cell>
          <cell r="C832" t="str">
            <v xml:space="preserve">IMPUESTOS Y DERECHOS                                                 </v>
          </cell>
          <cell r="D832">
            <v>0</v>
          </cell>
          <cell r="E832">
            <v>387.24</v>
          </cell>
          <cell r="F832">
            <v>0</v>
          </cell>
          <cell r="G832">
            <v>387.24</v>
          </cell>
          <cell r="H832">
            <v>387.24</v>
          </cell>
        </row>
        <row r="833">
          <cell r="B833" t="str">
            <v>610-001-0044-000</v>
          </cell>
          <cell r="C833" t="str">
            <v xml:space="preserve">MANTENIMIENTO EQ. DE COMPUTO                                         </v>
          </cell>
          <cell r="D833">
            <v>0</v>
          </cell>
          <cell r="E833">
            <v>11912.05</v>
          </cell>
          <cell r="F833">
            <v>0</v>
          </cell>
          <cell r="G833">
            <v>11912.05</v>
          </cell>
          <cell r="H833">
            <v>11912.05</v>
          </cell>
        </row>
        <row r="834">
          <cell r="B834" t="str">
            <v>610-001-0045-000</v>
          </cell>
          <cell r="C834" t="str">
            <v xml:space="preserve">ART. Y ACC. DE COMPUTO                                               </v>
          </cell>
          <cell r="D834">
            <v>0</v>
          </cell>
          <cell r="E834">
            <v>0</v>
          </cell>
          <cell r="F834">
            <v>0</v>
          </cell>
          <cell r="G834">
            <v>0</v>
          </cell>
          <cell r="H834">
            <v>0</v>
          </cell>
        </row>
        <row r="835">
          <cell r="B835" t="str">
            <v>610-001-0046-000</v>
          </cell>
          <cell r="C835" t="str">
            <v xml:space="preserve">UTILES ASEO Y LIMPIEZA                                               </v>
          </cell>
          <cell r="D835">
            <v>0</v>
          </cell>
          <cell r="E835">
            <v>0</v>
          </cell>
          <cell r="F835">
            <v>0</v>
          </cell>
          <cell r="G835">
            <v>0</v>
          </cell>
          <cell r="H835">
            <v>0</v>
          </cell>
        </row>
        <row r="836">
          <cell r="B836" t="str">
            <v>610-001-0047-000</v>
          </cell>
          <cell r="C836" t="str">
            <v xml:space="preserve">PAPELERIA Y ART. DE OFICINA                                          </v>
          </cell>
          <cell r="D836">
            <v>0</v>
          </cell>
          <cell r="E836">
            <v>1707.13</v>
          </cell>
          <cell r="F836">
            <v>0</v>
          </cell>
          <cell r="G836">
            <v>1707.13</v>
          </cell>
          <cell r="H836">
            <v>1707.13</v>
          </cell>
        </row>
        <row r="837">
          <cell r="B837" t="str">
            <v>610-001-0048-000</v>
          </cell>
          <cell r="C837" t="str">
            <v xml:space="preserve">PEAJES Y AUTOPISTAS                                                  </v>
          </cell>
          <cell r="D837">
            <v>0</v>
          </cell>
          <cell r="E837">
            <v>0</v>
          </cell>
          <cell r="F837">
            <v>0</v>
          </cell>
          <cell r="G837">
            <v>0</v>
          </cell>
          <cell r="H837">
            <v>0</v>
          </cell>
        </row>
        <row r="838">
          <cell r="B838" t="str">
            <v>610-001-0049-000</v>
          </cell>
          <cell r="C838" t="str">
            <v xml:space="preserve">SEGURO ROTURA MAQUINARIA                                             </v>
          </cell>
          <cell r="D838">
            <v>0</v>
          </cell>
          <cell r="E838">
            <v>0</v>
          </cell>
          <cell r="F838">
            <v>0</v>
          </cell>
          <cell r="G838">
            <v>0</v>
          </cell>
          <cell r="H838">
            <v>0</v>
          </cell>
        </row>
        <row r="839">
          <cell r="B839" t="str">
            <v>610-001-0050-000</v>
          </cell>
          <cell r="C839" t="str">
            <v xml:space="preserve">ESTACIONAMIENTO Y PASAJES LOC                                        </v>
          </cell>
          <cell r="D839">
            <v>0</v>
          </cell>
          <cell r="E839">
            <v>389</v>
          </cell>
          <cell r="F839">
            <v>0</v>
          </cell>
          <cell r="G839">
            <v>389</v>
          </cell>
          <cell r="H839">
            <v>389</v>
          </cell>
        </row>
        <row r="840">
          <cell r="B840" t="str">
            <v>610-001-0051-000</v>
          </cell>
          <cell r="C840" t="str">
            <v xml:space="preserve">COMISIONES Y SITUACIONES BANC                                        </v>
          </cell>
          <cell r="D840">
            <v>0</v>
          </cell>
          <cell r="E840">
            <v>17309.509999999998</v>
          </cell>
          <cell r="F840">
            <v>0</v>
          </cell>
          <cell r="G840">
            <v>17309.509999999998</v>
          </cell>
          <cell r="H840">
            <v>17309.509999999998</v>
          </cell>
        </row>
        <row r="841">
          <cell r="B841" t="str">
            <v>610-001-0052-000</v>
          </cell>
          <cell r="C841" t="str">
            <v xml:space="preserve">MENSAJERIA Y PAQUETERIA                                              </v>
          </cell>
          <cell r="D841">
            <v>0</v>
          </cell>
          <cell r="E841">
            <v>7374.05</v>
          </cell>
          <cell r="F841">
            <v>0</v>
          </cell>
          <cell r="G841">
            <v>7374.05</v>
          </cell>
          <cell r="H841">
            <v>7374.05</v>
          </cell>
        </row>
        <row r="842">
          <cell r="B842" t="str">
            <v>610-001-0053-000</v>
          </cell>
          <cell r="C842" t="str">
            <v xml:space="preserve">CUOTAS Y SUSCRIPCIONES                                               </v>
          </cell>
          <cell r="D842">
            <v>0</v>
          </cell>
          <cell r="E842">
            <v>0</v>
          </cell>
          <cell r="F842">
            <v>0</v>
          </cell>
          <cell r="G842">
            <v>0</v>
          </cell>
          <cell r="H842">
            <v>0</v>
          </cell>
        </row>
        <row r="843">
          <cell r="B843" t="str">
            <v>610-001-0054-000</v>
          </cell>
          <cell r="C843" t="str">
            <v xml:space="preserve">PUBLICIDAD Y PROPAGANDA                                              </v>
          </cell>
          <cell r="D843">
            <v>0</v>
          </cell>
          <cell r="E843">
            <v>0</v>
          </cell>
          <cell r="F843">
            <v>0</v>
          </cell>
          <cell r="G843">
            <v>0</v>
          </cell>
          <cell r="H843">
            <v>0</v>
          </cell>
        </row>
        <row r="844">
          <cell r="B844" t="str">
            <v>610-001-0055-000</v>
          </cell>
          <cell r="C844" t="str">
            <v xml:space="preserve">DONATIVOS                                                            </v>
          </cell>
          <cell r="D844">
            <v>0</v>
          </cell>
          <cell r="E844">
            <v>0</v>
          </cell>
          <cell r="F844">
            <v>0</v>
          </cell>
          <cell r="G844">
            <v>0</v>
          </cell>
          <cell r="H844">
            <v>0</v>
          </cell>
        </row>
        <row r="845">
          <cell r="B845" t="str">
            <v>610-001-0056-000</v>
          </cell>
          <cell r="C845" t="str">
            <v xml:space="preserve">MULTAS Y ACTUALIZACION NO DED                                        </v>
          </cell>
          <cell r="D845">
            <v>0</v>
          </cell>
          <cell r="E845">
            <v>0</v>
          </cell>
          <cell r="F845">
            <v>0</v>
          </cell>
          <cell r="G845">
            <v>0</v>
          </cell>
          <cell r="H845">
            <v>0</v>
          </cell>
        </row>
        <row r="846">
          <cell r="B846" t="str">
            <v>610-001-0057-000</v>
          </cell>
          <cell r="C846" t="str">
            <v xml:space="preserve">RECARGOS DEDUCIBLES                                                  </v>
          </cell>
          <cell r="D846">
            <v>0</v>
          </cell>
          <cell r="E846">
            <v>0</v>
          </cell>
          <cell r="F846">
            <v>0</v>
          </cell>
          <cell r="G846">
            <v>0</v>
          </cell>
          <cell r="H846">
            <v>0</v>
          </cell>
        </row>
        <row r="847">
          <cell r="B847" t="str">
            <v>610-001-0058-000</v>
          </cell>
          <cell r="C847" t="str">
            <v xml:space="preserve">MANIOBRAS                                                            </v>
          </cell>
          <cell r="D847">
            <v>0</v>
          </cell>
          <cell r="E847">
            <v>0</v>
          </cell>
          <cell r="F847">
            <v>0</v>
          </cell>
          <cell r="G847">
            <v>0</v>
          </cell>
          <cell r="H847">
            <v>0</v>
          </cell>
        </row>
        <row r="848">
          <cell r="B848" t="str">
            <v>610-001-0059-001</v>
          </cell>
          <cell r="C848" t="str">
            <v xml:space="preserve">F. MONTERREY P-258543                                                </v>
          </cell>
          <cell r="D848">
            <v>0</v>
          </cell>
          <cell r="E848">
            <v>0</v>
          </cell>
          <cell r="F848">
            <v>0</v>
          </cell>
          <cell r="G848">
            <v>0</v>
          </cell>
          <cell r="H848">
            <v>0</v>
          </cell>
        </row>
        <row r="849">
          <cell r="B849" t="str">
            <v>610-001-0059-002</v>
          </cell>
          <cell r="C849" t="str">
            <v xml:space="preserve">F. MONTERREY P-258547                                                </v>
          </cell>
          <cell r="D849">
            <v>0</v>
          </cell>
          <cell r="E849">
            <v>0</v>
          </cell>
          <cell r="F849">
            <v>0</v>
          </cell>
          <cell r="G849">
            <v>0</v>
          </cell>
          <cell r="H849">
            <v>0</v>
          </cell>
        </row>
        <row r="850">
          <cell r="B850" t="str">
            <v>610-001-0059-003</v>
          </cell>
          <cell r="C850" t="str">
            <v xml:space="preserve">F. MONTERREY P-328824                                                </v>
          </cell>
          <cell r="D850">
            <v>0</v>
          </cell>
          <cell r="E850">
            <v>0</v>
          </cell>
          <cell r="F850">
            <v>0</v>
          </cell>
          <cell r="G850">
            <v>0</v>
          </cell>
          <cell r="H850">
            <v>0</v>
          </cell>
        </row>
        <row r="851">
          <cell r="B851" t="str">
            <v>610-001-0060-000</v>
          </cell>
          <cell r="C851" t="str">
            <v xml:space="preserve">CURSOS Y SEMINARIOS                                                  </v>
          </cell>
          <cell r="D851">
            <v>0</v>
          </cell>
          <cell r="E851">
            <v>0</v>
          </cell>
          <cell r="F851">
            <v>0</v>
          </cell>
          <cell r="G851">
            <v>0</v>
          </cell>
          <cell r="H851">
            <v>0</v>
          </cell>
        </row>
        <row r="852">
          <cell r="B852" t="str">
            <v>610-001-0061-000</v>
          </cell>
          <cell r="C852" t="str">
            <v xml:space="preserve">REVISTAS Y LIBROS                                                    </v>
          </cell>
          <cell r="D852">
            <v>0</v>
          </cell>
          <cell r="E852">
            <v>0</v>
          </cell>
          <cell r="F852">
            <v>0</v>
          </cell>
          <cell r="G852">
            <v>0</v>
          </cell>
          <cell r="H852">
            <v>0</v>
          </cell>
        </row>
        <row r="853">
          <cell r="B853" t="str">
            <v>610-001-0062-000</v>
          </cell>
          <cell r="C853" t="str">
            <v xml:space="preserve">ATENCIONES A TERCEROS                                                </v>
          </cell>
          <cell r="D853">
            <v>0</v>
          </cell>
          <cell r="E853">
            <v>0</v>
          </cell>
          <cell r="F853">
            <v>0</v>
          </cell>
          <cell r="G853">
            <v>0</v>
          </cell>
          <cell r="H853">
            <v>0</v>
          </cell>
        </row>
        <row r="854">
          <cell r="B854" t="str">
            <v>610-001-0063-000</v>
          </cell>
          <cell r="C854" t="str">
            <v xml:space="preserve">MTTO MAQ Y EQUIPO                                                    </v>
          </cell>
          <cell r="D854">
            <v>0</v>
          </cell>
          <cell r="E854">
            <v>0</v>
          </cell>
          <cell r="F854">
            <v>0</v>
          </cell>
          <cell r="G854">
            <v>0</v>
          </cell>
          <cell r="H854">
            <v>0</v>
          </cell>
        </row>
        <row r="855">
          <cell r="B855" t="str">
            <v>610-001-0064-000</v>
          </cell>
          <cell r="C855" t="str">
            <v xml:space="preserve">GTOS LEGALES                                                         </v>
          </cell>
          <cell r="D855">
            <v>0</v>
          </cell>
          <cell r="E855">
            <v>0</v>
          </cell>
          <cell r="F855">
            <v>0</v>
          </cell>
          <cell r="G855">
            <v>0</v>
          </cell>
          <cell r="H855">
            <v>0</v>
          </cell>
        </row>
        <row r="856">
          <cell r="B856" t="str">
            <v>610-001-0078-000</v>
          </cell>
          <cell r="C856" t="str">
            <v xml:space="preserve">SEGURO RESPONSABILIDAD CIVIL                                         </v>
          </cell>
          <cell r="D856">
            <v>0</v>
          </cell>
          <cell r="E856">
            <v>0</v>
          </cell>
          <cell r="F856">
            <v>0</v>
          </cell>
          <cell r="G856">
            <v>0</v>
          </cell>
          <cell r="H856">
            <v>0</v>
          </cell>
        </row>
        <row r="857">
          <cell r="B857" t="str">
            <v>610-001-0080-001</v>
          </cell>
          <cell r="C857" t="str">
            <v xml:space="preserve">DEP MEDIDORES P/GAS                                                  </v>
          </cell>
          <cell r="D857">
            <v>0</v>
          </cell>
          <cell r="E857">
            <v>0</v>
          </cell>
          <cell r="F857">
            <v>0</v>
          </cell>
          <cell r="G857">
            <v>0</v>
          </cell>
          <cell r="H857">
            <v>0</v>
          </cell>
        </row>
        <row r="858">
          <cell r="B858" t="str">
            <v>610-001-0080-002</v>
          </cell>
          <cell r="C858" t="str">
            <v xml:space="preserve">DEP COMPRESORES                                                      </v>
          </cell>
          <cell r="D858">
            <v>0</v>
          </cell>
          <cell r="E858">
            <v>0</v>
          </cell>
          <cell r="F858">
            <v>0</v>
          </cell>
          <cell r="G858">
            <v>0</v>
          </cell>
          <cell r="H858">
            <v>0</v>
          </cell>
        </row>
        <row r="859">
          <cell r="B859" t="str">
            <v>610-001-0080-003</v>
          </cell>
          <cell r="C859" t="str">
            <v xml:space="preserve">DEP PLANTAS TMTO AGUAS RESIDUALES                                    </v>
          </cell>
          <cell r="D859">
            <v>0</v>
          </cell>
          <cell r="E859">
            <v>0</v>
          </cell>
          <cell r="F859">
            <v>0</v>
          </cell>
          <cell r="G859">
            <v>0</v>
          </cell>
          <cell r="H859">
            <v>0</v>
          </cell>
        </row>
        <row r="860">
          <cell r="B860" t="str">
            <v>610-001-0080-004</v>
          </cell>
          <cell r="C860" t="str">
            <v xml:space="preserve">DFC EQ RADIOCOMUNICACIONES                                           </v>
          </cell>
          <cell r="D860">
            <v>0</v>
          </cell>
          <cell r="E860">
            <v>0</v>
          </cell>
          <cell r="F860">
            <v>0</v>
          </cell>
          <cell r="G860">
            <v>0</v>
          </cell>
          <cell r="H860">
            <v>0</v>
          </cell>
        </row>
        <row r="861">
          <cell r="B861" t="str">
            <v>610-001-0080-005</v>
          </cell>
          <cell r="C861" t="str">
            <v xml:space="preserve">DFC MAQUINARIA Y EQ. 25%                                             </v>
          </cell>
          <cell r="D861">
            <v>0</v>
          </cell>
          <cell r="E861">
            <v>0</v>
          </cell>
          <cell r="F861">
            <v>0</v>
          </cell>
          <cell r="G861">
            <v>0</v>
          </cell>
          <cell r="H861">
            <v>0</v>
          </cell>
        </row>
        <row r="862">
          <cell r="B862" t="str">
            <v>610-001-0080-006</v>
          </cell>
          <cell r="C862" t="str">
            <v xml:space="preserve">DEP PLANTA DIESEL ELECTRICA                                          </v>
          </cell>
          <cell r="D862">
            <v>0</v>
          </cell>
          <cell r="E862">
            <v>0</v>
          </cell>
          <cell r="F862">
            <v>0</v>
          </cell>
          <cell r="G862">
            <v>0</v>
          </cell>
          <cell r="H862">
            <v>0</v>
          </cell>
        </row>
        <row r="863">
          <cell r="B863" t="str">
            <v>610-001-0080-007</v>
          </cell>
          <cell r="C863" t="str">
            <v xml:space="preserve">DFC MOBILIARIO Y EQ. OFICINA                                         </v>
          </cell>
          <cell r="D863">
            <v>0</v>
          </cell>
          <cell r="E863">
            <v>1076.8800000000001</v>
          </cell>
          <cell r="F863">
            <v>0</v>
          </cell>
          <cell r="G863">
            <v>1076.8800000000001</v>
          </cell>
          <cell r="H863">
            <v>1076.8800000000001</v>
          </cell>
        </row>
        <row r="864">
          <cell r="B864" t="str">
            <v>610-001-0080-008</v>
          </cell>
          <cell r="C864" t="str">
            <v xml:space="preserve">DFC EQUIPO DE COMPUTO                                                </v>
          </cell>
          <cell r="D864">
            <v>0</v>
          </cell>
          <cell r="E864">
            <v>4203.66</v>
          </cell>
          <cell r="F864">
            <v>0</v>
          </cell>
          <cell r="G864">
            <v>4203.66</v>
          </cell>
          <cell r="H864">
            <v>4203.66</v>
          </cell>
        </row>
        <row r="865">
          <cell r="B865" t="str">
            <v>610-001-0080-009</v>
          </cell>
          <cell r="C865" t="str">
            <v xml:space="preserve">DFC EQUIPO DE TRANSPORTE                                             </v>
          </cell>
          <cell r="D865">
            <v>0</v>
          </cell>
          <cell r="E865">
            <v>0</v>
          </cell>
          <cell r="F865">
            <v>0</v>
          </cell>
          <cell r="G865">
            <v>0</v>
          </cell>
          <cell r="H865">
            <v>0</v>
          </cell>
        </row>
        <row r="866">
          <cell r="B866" t="str">
            <v>610-001-0080-010</v>
          </cell>
          <cell r="C866" t="str">
            <v xml:space="preserve">DEP HIDROLAVADORA Y BOMBA H.                                         </v>
          </cell>
          <cell r="D866">
            <v>0</v>
          </cell>
          <cell r="E866">
            <v>0</v>
          </cell>
          <cell r="F866">
            <v>0</v>
          </cell>
          <cell r="G866">
            <v>0</v>
          </cell>
          <cell r="H866">
            <v>0</v>
          </cell>
        </row>
        <row r="867">
          <cell r="B867" t="str">
            <v>610-001-0080-011</v>
          </cell>
          <cell r="C867" t="str">
            <v xml:space="preserve">DFC CASETAS                                                          </v>
          </cell>
          <cell r="D867">
            <v>0</v>
          </cell>
          <cell r="E867">
            <v>0</v>
          </cell>
          <cell r="F867">
            <v>0</v>
          </cell>
          <cell r="G867">
            <v>0</v>
          </cell>
          <cell r="H867">
            <v>0</v>
          </cell>
        </row>
        <row r="868">
          <cell r="B868" t="str">
            <v>610-001-0081-000</v>
          </cell>
          <cell r="C868" t="str">
            <v xml:space="preserve">BIENES EMPRESARIALES PLUS                                            </v>
          </cell>
          <cell r="D868">
            <v>0</v>
          </cell>
          <cell r="E868">
            <v>0</v>
          </cell>
          <cell r="F868">
            <v>0</v>
          </cell>
          <cell r="G868">
            <v>0</v>
          </cell>
          <cell r="H868">
            <v>0</v>
          </cell>
        </row>
        <row r="869">
          <cell r="B869" t="str">
            <v>610-001-0082-000</v>
          </cell>
          <cell r="C869" t="str">
            <v xml:space="preserve">RESPONSP. CIVIL CONTRATISTAS PEMEX                                   </v>
          </cell>
          <cell r="D869">
            <v>0</v>
          </cell>
          <cell r="E869">
            <v>0</v>
          </cell>
          <cell r="F869">
            <v>0</v>
          </cell>
          <cell r="G869">
            <v>0</v>
          </cell>
          <cell r="H869">
            <v>0</v>
          </cell>
        </row>
        <row r="870">
          <cell r="B870" t="str">
            <v>610-001-0090-000</v>
          </cell>
          <cell r="C870" t="str">
            <v xml:space="preserve">REFACC. MAQ. Y EQUIP.                                                </v>
          </cell>
          <cell r="D870">
            <v>0</v>
          </cell>
          <cell r="E870">
            <v>0</v>
          </cell>
          <cell r="F870">
            <v>0</v>
          </cell>
          <cell r="G870">
            <v>0</v>
          </cell>
          <cell r="H870">
            <v>0</v>
          </cell>
        </row>
        <row r="871">
          <cell r="B871" t="str">
            <v>610-001-0095-000</v>
          </cell>
          <cell r="C871" t="str">
            <v xml:space="preserve">OTROS GASTOS DIVERSOS DEDUCIB                                        </v>
          </cell>
          <cell r="D871">
            <v>0</v>
          </cell>
          <cell r="E871">
            <v>1422.7</v>
          </cell>
          <cell r="F871">
            <v>0</v>
          </cell>
          <cell r="G871">
            <v>1422.7</v>
          </cell>
          <cell r="H871">
            <v>1422.7</v>
          </cell>
        </row>
        <row r="872">
          <cell r="B872" t="str">
            <v>610-001-0096-000</v>
          </cell>
          <cell r="C872" t="str">
            <v xml:space="preserve">OTROS GASTOS DIVERSOS NO DEDU                                        </v>
          </cell>
          <cell r="D872">
            <v>0</v>
          </cell>
          <cell r="E872">
            <v>72339.960000000006</v>
          </cell>
          <cell r="F872">
            <v>0</v>
          </cell>
          <cell r="G872">
            <v>72339.960000000006</v>
          </cell>
          <cell r="H872">
            <v>72339.960000000006</v>
          </cell>
        </row>
        <row r="873">
          <cell r="B873" t="str">
            <v>610-001-0097-001</v>
          </cell>
          <cell r="C873" t="str">
            <v xml:space="preserve">NUEVOS PROYECTOS DEDUCIBLES                                          </v>
          </cell>
          <cell r="D873">
            <v>0</v>
          </cell>
          <cell r="E873">
            <v>0</v>
          </cell>
          <cell r="F873">
            <v>0</v>
          </cell>
          <cell r="G873">
            <v>0</v>
          </cell>
          <cell r="H873">
            <v>0</v>
          </cell>
        </row>
        <row r="874">
          <cell r="B874" t="str">
            <v>610-001-0097-002</v>
          </cell>
          <cell r="C874" t="str">
            <v xml:space="preserve">NUEVOS PROYECTOS NO DEDUCIBLE                                        </v>
          </cell>
          <cell r="D874">
            <v>0</v>
          </cell>
          <cell r="E874">
            <v>0</v>
          </cell>
          <cell r="F874">
            <v>0</v>
          </cell>
          <cell r="G874">
            <v>0</v>
          </cell>
          <cell r="H874">
            <v>0</v>
          </cell>
        </row>
        <row r="875">
          <cell r="B875" t="str">
            <v>610-001-0097-003</v>
          </cell>
          <cell r="C875" t="str">
            <v xml:space="preserve">PROYECTO PUBLICIDAD DEDUCIBLE                                        </v>
          </cell>
          <cell r="D875">
            <v>0</v>
          </cell>
          <cell r="E875">
            <v>0</v>
          </cell>
          <cell r="F875">
            <v>0</v>
          </cell>
          <cell r="G875">
            <v>0</v>
          </cell>
          <cell r="H875">
            <v>0</v>
          </cell>
        </row>
        <row r="876">
          <cell r="B876" t="str">
            <v>610-001-0097-004</v>
          </cell>
          <cell r="C876" t="str">
            <v xml:space="preserve">PROYECTO PUBLICIDAD N/D                                              </v>
          </cell>
          <cell r="D876">
            <v>0</v>
          </cell>
          <cell r="E876">
            <v>0</v>
          </cell>
          <cell r="F876">
            <v>0</v>
          </cell>
          <cell r="G876">
            <v>0</v>
          </cell>
          <cell r="H876">
            <v>0</v>
          </cell>
        </row>
        <row r="877">
          <cell r="B877" t="str">
            <v>610-001-0097-006</v>
          </cell>
          <cell r="C877" t="str">
            <v xml:space="preserve">PROYECTO METROGAS                                                    </v>
          </cell>
          <cell r="D877">
            <v>0</v>
          </cell>
          <cell r="E877">
            <v>0</v>
          </cell>
          <cell r="F877">
            <v>0</v>
          </cell>
          <cell r="G877">
            <v>0</v>
          </cell>
          <cell r="H877">
            <v>0</v>
          </cell>
        </row>
        <row r="878">
          <cell r="B878" t="str">
            <v>610-001-0097-008</v>
          </cell>
          <cell r="C878" t="str">
            <v xml:space="preserve">PROYECTO CEDI N/D                                                    </v>
          </cell>
          <cell r="D878">
            <v>0</v>
          </cell>
          <cell r="E878">
            <v>0</v>
          </cell>
          <cell r="F878">
            <v>0</v>
          </cell>
          <cell r="G878">
            <v>0</v>
          </cell>
          <cell r="H878">
            <v>0</v>
          </cell>
        </row>
        <row r="879">
          <cell r="B879" t="str">
            <v>610-001-0098-000</v>
          </cell>
          <cell r="C879" t="str">
            <v xml:space="preserve">GASTOS DE FIN DE A¥O                                                 </v>
          </cell>
          <cell r="D879">
            <v>0</v>
          </cell>
          <cell r="E879">
            <v>0</v>
          </cell>
          <cell r="F879">
            <v>0</v>
          </cell>
          <cell r="G879">
            <v>0</v>
          </cell>
          <cell r="H879">
            <v>0</v>
          </cell>
        </row>
        <row r="880">
          <cell r="B880" t="str">
            <v>610-001-0099-000</v>
          </cell>
          <cell r="C880" t="str">
            <v xml:space="preserve">INTERNET                                                             </v>
          </cell>
          <cell r="D880">
            <v>0</v>
          </cell>
          <cell r="E880">
            <v>0</v>
          </cell>
          <cell r="F880">
            <v>0</v>
          </cell>
          <cell r="G880">
            <v>0</v>
          </cell>
          <cell r="H880">
            <v>0</v>
          </cell>
        </row>
        <row r="881">
          <cell r="B881" t="str">
            <v>610-001-0100-000</v>
          </cell>
          <cell r="C881" t="str">
            <v xml:space="preserve">COMERCIALIZACION                                                     </v>
          </cell>
          <cell r="D881">
            <v>0</v>
          </cell>
          <cell r="E881">
            <v>0</v>
          </cell>
          <cell r="F881">
            <v>0</v>
          </cell>
          <cell r="G881">
            <v>0</v>
          </cell>
          <cell r="H881">
            <v>0</v>
          </cell>
        </row>
        <row r="882">
          <cell r="B882" t="str">
            <v>610-001-0101-000</v>
          </cell>
          <cell r="C882" t="str">
            <v xml:space="preserve">I. S. R.                                                             </v>
          </cell>
          <cell r="D882">
            <v>0</v>
          </cell>
          <cell r="E882">
            <v>0</v>
          </cell>
          <cell r="F882">
            <v>0</v>
          </cell>
          <cell r="G882">
            <v>0</v>
          </cell>
          <cell r="H882">
            <v>0</v>
          </cell>
        </row>
        <row r="883">
          <cell r="B883" t="str">
            <v>610-001-0102-000</v>
          </cell>
          <cell r="C883" t="str">
            <v xml:space="preserve">GAS LP                                                               </v>
          </cell>
          <cell r="D883">
            <v>0</v>
          </cell>
          <cell r="E883">
            <v>0</v>
          </cell>
          <cell r="F883">
            <v>0</v>
          </cell>
          <cell r="G883">
            <v>0</v>
          </cell>
          <cell r="H883">
            <v>0</v>
          </cell>
        </row>
        <row r="884">
          <cell r="B884" t="str">
            <v>610-001-0103-000</v>
          </cell>
          <cell r="C884" t="str">
            <v xml:space="preserve">GTOS                                                                 </v>
          </cell>
          <cell r="D884">
            <v>0</v>
          </cell>
          <cell r="E884">
            <v>0</v>
          </cell>
          <cell r="F884">
            <v>0</v>
          </cell>
          <cell r="G884">
            <v>0</v>
          </cell>
          <cell r="H884">
            <v>0</v>
          </cell>
        </row>
        <row r="885">
          <cell r="B885" t="str">
            <v>610-001-0104-000</v>
          </cell>
          <cell r="C885" t="str">
            <v xml:space="preserve">CELULARES                                                            </v>
          </cell>
          <cell r="D885">
            <v>0</v>
          </cell>
          <cell r="E885">
            <v>900.87</v>
          </cell>
          <cell r="F885">
            <v>0</v>
          </cell>
          <cell r="G885">
            <v>900.87</v>
          </cell>
          <cell r="H885">
            <v>900.87</v>
          </cell>
        </row>
        <row r="886">
          <cell r="B886" t="str">
            <v>610-001-0105-000</v>
          </cell>
          <cell r="C886" t="str">
            <v xml:space="preserve">RADIOS                                                               </v>
          </cell>
          <cell r="D886">
            <v>0</v>
          </cell>
          <cell r="E886">
            <v>0</v>
          </cell>
          <cell r="F886">
            <v>0</v>
          </cell>
          <cell r="G886">
            <v>0</v>
          </cell>
          <cell r="H886">
            <v>0</v>
          </cell>
        </row>
        <row r="887">
          <cell r="B887" t="str">
            <v>610-001-0106-000</v>
          </cell>
          <cell r="C887" t="str">
            <v xml:space="preserve">UNIFORMES Y EQUIP. SEGURIDAD                                         </v>
          </cell>
          <cell r="D887">
            <v>0</v>
          </cell>
          <cell r="E887">
            <v>0</v>
          </cell>
          <cell r="F887">
            <v>0</v>
          </cell>
          <cell r="G887">
            <v>0</v>
          </cell>
          <cell r="H887">
            <v>0</v>
          </cell>
        </row>
        <row r="888">
          <cell r="B888" t="str">
            <v>610-001-0107-000</v>
          </cell>
          <cell r="C888" t="str">
            <v xml:space="preserve">HERRAMIENTAS                                                         </v>
          </cell>
          <cell r="D888">
            <v>0</v>
          </cell>
          <cell r="E888">
            <v>0</v>
          </cell>
          <cell r="F888">
            <v>0</v>
          </cell>
          <cell r="G888">
            <v>0</v>
          </cell>
          <cell r="H888">
            <v>0</v>
          </cell>
        </row>
        <row r="889">
          <cell r="B889" t="str">
            <v>610-001-0108-000</v>
          </cell>
          <cell r="C889" t="str">
            <v xml:space="preserve">SEGURO DE TRANSPORTE                                                 </v>
          </cell>
          <cell r="D889">
            <v>0</v>
          </cell>
          <cell r="E889">
            <v>0</v>
          </cell>
          <cell r="F889">
            <v>0</v>
          </cell>
          <cell r="G889">
            <v>0</v>
          </cell>
          <cell r="H889">
            <v>0</v>
          </cell>
        </row>
        <row r="890">
          <cell r="B890" t="str">
            <v>610-001-0109-000</v>
          </cell>
          <cell r="C890" t="str">
            <v xml:space="preserve">ARRENDAMIENTO EQUIP. TRANSPORTE                                      </v>
          </cell>
          <cell r="D890">
            <v>0</v>
          </cell>
          <cell r="E890">
            <v>0</v>
          </cell>
          <cell r="F890">
            <v>0</v>
          </cell>
          <cell r="G890">
            <v>0</v>
          </cell>
          <cell r="H890">
            <v>0</v>
          </cell>
        </row>
        <row r="891">
          <cell r="B891" t="str">
            <v>610-001-0110-000</v>
          </cell>
          <cell r="C891" t="str">
            <v xml:space="preserve">SEGURO PARA GENERADORES                                              </v>
          </cell>
          <cell r="D891">
            <v>0</v>
          </cell>
          <cell r="E891">
            <v>0</v>
          </cell>
          <cell r="F891">
            <v>0</v>
          </cell>
          <cell r="G891">
            <v>0</v>
          </cell>
          <cell r="H891">
            <v>0</v>
          </cell>
        </row>
        <row r="892">
          <cell r="B892" t="str">
            <v>610-001-0111-000</v>
          </cell>
          <cell r="C892" t="str">
            <v xml:space="preserve">SEGURO COMPRESORES Y SEPARADORES                                     </v>
          </cell>
          <cell r="D892">
            <v>0</v>
          </cell>
          <cell r="E892">
            <v>0</v>
          </cell>
          <cell r="F892">
            <v>0</v>
          </cell>
          <cell r="G892">
            <v>0</v>
          </cell>
          <cell r="H892">
            <v>0</v>
          </cell>
        </row>
        <row r="893">
          <cell r="B893" t="str">
            <v>620-001-0001-000</v>
          </cell>
          <cell r="C893" t="str">
            <v xml:space="preserve">INTERESES X FACTORAJE                                                </v>
          </cell>
          <cell r="D893">
            <v>0</v>
          </cell>
          <cell r="E893">
            <v>95172.28</v>
          </cell>
          <cell r="F893">
            <v>0</v>
          </cell>
          <cell r="G893">
            <v>95172.28</v>
          </cell>
          <cell r="H893">
            <v>95172.28</v>
          </cell>
        </row>
        <row r="894">
          <cell r="B894" t="str">
            <v>620-001-0002-000</v>
          </cell>
          <cell r="C894" t="str">
            <v xml:space="preserve">INTERESES X FINANCIAMIENTO                                           </v>
          </cell>
          <cell r="D894">
            <v>0</v>
          </cell>
          <cell r="E894">
            <v>0</v>
          </cell>
          <cell r="F894">
            <v>0</v>
          </cell>
          <cell r="G894">
            <v>0</v>
          </cell>
          <cell r="H894">
            <v>0</v>
          </cell>
        </row>
        <row r="895">
          <cell r="B895" t="str">
            <v>620-001-0003-000</v>
          </cell>
          <cell r="C895" t="str">
            <v xml:space="preserve">INTERESES CRED CATERPILLAR C-1                                       </v>
          </cell>
          <cell r="D895">
            <v>0</v>
          </cell>
          <cell r="E895">
            <v>136479.01</v>
          </cell>
          <cell r="F895">
            <v>0</v>
          </cell>
          <cell r="G895">
            <v>136479.01</v>
          </cell>
          <cell r="H895">
            <v>136479.01</v>
          </cell>
        </row>
        <row r="896">
          <cell r="B896" t="str">
            <v>620-001-0004-000</v>
          </cell>
          <cell r="C896" t="str">
            <v xml:space="preserve">INTERESES CRED CATERPILLAR C-2                                       </v>
          </cell>
          <cell r="D896">
            <v>0</v>
          </cell>
          <cell r="E896">
            <v>109659.59</v>
          </cell>
          <cell r="F896">
            <v>0</v>
          </cell>
          <cell r="G896">
            <v>109659.59</v>
          </cell>
          <cell r="H896">
            <v>109659.59</v>
          </cell>
        </row>
        <row r="897">
          <cell r="B897" t="str">
            <v>620-001-0005-000</v>
          </cell>
          <cell r="C897" t="str">
            <v xml:space="preserve">INTERESES MORATORIOS FACTORAJE                                       </v>
          </cell>
          <cell r="D897">
            <v>0</v>
          </cell>
          <cell r="E897">
            <v>0</v>
          </cell>
          <cell r="F897">
            <v>0</v>
          </cell>
          <cell r="G897">
            <v>0</v>
          </cell>
          <cell r="H897">
            <v>0</v>
          </cell>
        </row>
        <row r="898">
          <cell r="B898" t="str">
            <v>630-001-0001-000</v>
          </cell>
          <cell r="C898" t="str">
            <v xml:space="preserve">PERDIDA EN CAMBIOS                                                   </v>
          </cell>
          <cell r="D898">
            <v>0</v>
          </cell>
          <cell r="E898">
            <v>222524.86</v>
          </cell>
          <cell r="F898">
            <v>0</v>
          </cell>
          <cell r="G898">
            <v>222524.86</v>
          </cell>
          <cell r="H898">
            <v>222524.86</v>
          </cell>
        </row>
        <row r="899">
          <cell r="B899" t="str">
            <v>640-001-0001-000</v>
          </cell>
          <cell r="C899" t="str">
            <v xml:space="preserve">DIFERENCIA PAGOS Y COBROS                                            </v>
          </cell>
          <cell r="D899">
            <v>0</v>
          </cell>
          <cell r="E899">
            <v>0.01</v>
          </cell>
          <cell r="F899">
            <v>0.15</v>
          </cell>
          <cell r="G899">
            <v>-0.13999999999999999</v>
          </cell>
          <cell r="H899">
            <v>-0.14000000000000001</v>
          </cell>
        </row>
        <row r="900">
          <cell r="B900" t="str">
            <v>650-001-0032-000</v>
          </cell>
          <cell r="C900" t="str">
            <v xml:space="preserve">SERVICIOS PROFESIONALES P.M.                                         </v>
          </cell>
          <cell r="D900">
            <v>0</v>
          </cell>
          <cell r="E900">
            <v>0</v>
          </cell>
          <cell r="F900">
            <v>0</v>
          </cell>
          <cell r="G900">
            <v>0</v>
          </cell>
          <cell r="H900">
            <v>0</v>
          </cell>
        </row>
        <row r="901">
          <cell r="B901" t="str">
            <v>650-001-0034-001</v>
          </cell>
          <cell r="C901" t="str">
            <v xml:space="preserve">ARRENDAMIENTO A P.M. INMUEBLE                                        </v>
          </cell>
          <cell r="D901">
            <v>0</v>
          </cell>
          <cell r="E901">
            <v>0</v>
          </cell>
          <cell r="F901">
            <v>0</v>
          </cell>
          <cell r="G901">
            <v>0</v>
          </cell>
          <cell r="H901">
            <v>0</v>
          </cell>
        </row>
        <row r="902">
          <cell r="B902" t="str">
            <v>660-000-0000-000</v>
          </cell>
          <cell r="C902" t="str">
            <v xml:space="preserve">GASTOS DE VENTA FILIALES                                             </v>
          </cell>
          <cell r="D902">
            <v>0</v>
          </cell>
          <cell r="E902">
            <v>0</v>
          </cell>
          <cell r="F902">
            <v>0</v>
          </cell>
          <cell r="G902">
            <v>0</v>
          </cell>
          <cell r="H902">
            <v>0</v>
          </cell>
        </row>
        <row r="903">
          <cell r="B903" t="str">
            <v>670-000-0000-000</v>
          </cell>
          <cell r="C903" t="str">
            <v xml:space="preserve">GASTOS DISTRIBUCION FILIALES                                         </v>
          </cell>
          <cell r="D903">
            <v>0</v>
          </cell>
          <cell r="E903">
            <v>0</v>
          </cell>
          <cell r="F903">
            <v>0</v>
          </cell>
          <cell r="G903">
            <v>0</v>
          </cell>
          <cell r="H903">
            <v>0</v>
          </cell>
        </row>
        <row r="904">
          <cell r="B904" t="str">
            <v>680-000-0000-000</v>
          </cell>
          <cell r="C904" t="str">
            <v xml:space="preserve">OTROS GASTOS OPERACION FILIAL                                        </v>
          </cell>
          <cell r="D904">
            <v>0</v>
          </cell>
          <cell r="E904">
            <v>0</v>
          </cell>
          <cell r="F904">
            <v>0</v>
          </cell>
          <cell r="G904">
            <v>0</v>
          </cell>
          <cell r="H904">
            <v>0</v>
          </cell>
        </row>
        <row r="905">
          <cell r="B905" t="str">
            <v>701-001-0001-000</v>
          </cell>
          <cell r="C905" t="str">
            <v xml:space="preserve">INTERESES MESA DE DINERO                       </v>
          </cell>
          <cell r="D905">
            <v>0</v>
          </cell>
          <cell r="E905">
            <v>0</v>
          </cell>
          <cell r="F905">
            <v>0</v>
          </cell>
          <cell r="G905">
            <v>0</v>
          </cell>
          <cell r="H905">
            <v>0</v>
          </cell>
        </row>
        <row r="906">
          <cell r="B906" t="str">
            <v>701-001-0002-000</v>
          </cell>
          <cell r="C906" t="str">
            <v xml:space="preserve">INTERESES BANORTE CTA.1257765                  </v>
          </cell>
          <cell r="D906">
            <v>0</v>
          </cell>
          <cell r="E906">
            <v>0</v>
          </cell>
          <cell r="F906">
            <v>0</v>
          </cell>
          <cell r="G906">
            <v>0</v>
          </cell>
          <cell r="H906">
            <v>0</v>
          </cell>
        </row>
        <row r="907">
          <cell r="B907" t="str">
            <v>701-001-0003-000</v>
          </cell>
          <cell r="C907" t="str">
            <v xml:space="preserve">INTERESES CTA BANAMEX                          </v>
          </cell>
          <cell r="D907">
            <v>0</v>
          </cell>
          <cell r="E907">
            <v>0</v>
          </cell>
          <cell r="F907">
            <v>0</v>
          </cell>
          <cell r="G907">
            <v>0</v>
          </cell>
          <cell r="H907">
            <v>0</v>
          </cell>
        </row>
        <row r="908">
          <cell r="B908" t="str">
            <v>701-001-0004-000</v>
          </cell>
          <cell r="C908" t="str">
            <v xml:space="preserve">INTERES CTA COMERMEX                           </v>
          </cell>
          <cell r="D908">
            <v>0</v>
          </cell>
          <cell r="E908">
            <v>0</v>
          </cell>
          <cell r="F908">
            <v>0</v>
          </cell>
          <cell r="G908">
            <v>0</v>
          </cell>
          <cell r="H908">
            <v>0</v>
          </cell>
        </row>
        <row r="909">
          <cell r="B909" t="str">
            <v>701-001-0005-000</v>
          </cell>
          <cell r="C909" t="str">
            <v xml:space="preserve">BANCO MEXICANO                                 </v>
          </cell>
          <cell r="D909">
            <v>0</v>
          </cell>
          <cell r="E909">
            <v>0</v>
          </cell>
          <cell r="F909">
            <v>73.010000000000005</v>
          </cell>
          <cell r="G909">
            <v>-73.010000000000005</v>
          </cell>
          <cell r="H909">
            <v>-73.010000000000005</v>
          </cell>
        </row>
        <row r="910">
          <cell r="B910" t="str">
            <v>701-001-0006-000</v>
          </cell>
          <cell r="C910" t="str">
            <v xml:space="preserve">INVERMEXICO                                    </v>
          </cell>
          <cell r="D910">
            <v>0</v>
          </cell>
          <cell r="E910">
            <v>0</v>
          </cell>
          <cell r="F910">
            <v>0</v>
          </cell>
          <cell r="G910">
            <v>0</v>
          </cell>
          <cell r="H910">
            <v>0</v>
          </cell>
        </row>
        <row r="911">
          <cell r="B911" t="str">
            <v>702-000-0000-000</v>
          </cell>
          <cell r="C911" t="str">
            <v xml:space="preserve">INTERESES COBRADOS BANCOS M E                  </v>
          </cell>
          <cell r="D911">
            <v>0</v>
          </cell>
          <cell r="E911">
            <v>0</v>
          </cell>
          <cell r="F911">
            <v>0</v>
          </cell>
          <cell r="G911">
            <v>0</v>
          </cell>
          <cell r="H911">
            <v>0</v>
          </cell>
        </row>
        <row r="912">
          <cell r="B912" t="str">
            <v>703-000-0000-000</v>
          </cell>
          <cell r="C912" t="str">
            <v xml:space="preserve">INTERESES COBRAD.CLIENTES M N                  </v>
          </cell>
          <cell r="D912">
            <v>0</v>
          </cell>
          <cell r="E912">
            <v>0</v>
          </cell>
          <cell r="F912">
            <v>0</v>
          </cell>
          <cell r="G912">
            <v>0</v>
          </cell>
          <cell r="H912">
            <v>0</v>
          </cell>
        </row>
        <row r="913">
          <cell r="B913" t="str">
            <v>704-000-0000-000</v>
          </cell>
          <cell r="C913" t="str">
            <v xml:space="preserve">INTERESES COBRAD.CLIENTES M E                  </v>
          </cell>
          <cell r="D913">
            <v>0</v>
          </cell>
          <cell r="E913">
            <v>0</v>
          </cell>
          <cell r="F913">
            <v>0</v>
          </cell>
          <cell r="G913">
            <v>0</v>
          </cell>
          <cell r="H913">
            <v>0</v>
          </cell>
        </row>
        <row r="914">
          <cell r="B914" t="str">
            <v>705-001-0001-000</v>
          </cell>
          <cell r="C914" t="str">
            <v xml:space="preserve">INTERES NAVIERA DIAVAZ                         </v>
          </cell>
          <cell r="D914">
            <v>0</v>
          </cell>
          <cell r="E914">
            <v>0</v>
          </cell>
          <cell r="F914">
            <v>0</v>
          </cell>
          <cell r="G914">
            <v>0</v>
          </cell>
          <cell r="H914">
            <v>0</v>
          </cell>
        </row>
        <row r="915">
          <cell r="B915" t="str">
            <v>706-000-0000-000</v>
          </cell>
          <cell r="C915" t="str">
            <v xml:space="preserve">INTERESES COBRADOS OTROS M.N.                  </v>
          </cell>
          <cell r="D915">
            <v>0</v>
          </cell>
          <cell r="E915">
            <v>0</v>
          </cell>
          <cell r="F915">
            <v>0</v>
          </cell>
          <cell r="G915">
            <v>0</v>
          </cell>
          <cell r="H915">
            <v>0</v>
          </cell>
        </row>
        <row r="916">
          <cell r="B916" t="str">
            <v>710-001-0001-000</v>
          </cell>
          <cell r="C916" t="str">
            <v xml:space="preserve">FLUCTUACION I XE                                                     </v>
          </cell>
          <cell r="D916">
            <v>0</v>
          </cell>
          <cell r="E916">
            <v>0</v>
          </cell>
          <cell r="F916">
            <v>0</v>
          </cell>
          <cell r="G916">
            <v>0</v>
          </cell>
          <cell r="H916">
            <v>0</v>
          </cell>
        </row>
        <row r="917">
          <cell r="B917" t="str">
            <v>711-000-0000-000</v>
          </cell>
          <cell r="C917" t="str">
            <v xml:space="preserve">GANANCIAS EN CAMBIO FILIALES                                         </v>
          </cell>
          <cell r="D917">
            <v>0</v>
          </cell>
          <cell r="E917">
            <v>0</v>
          </cell>
          <cell r="F917">
            <v>0</v>
          </cell>
          <cell r="G917">
            <v>0</v>
          </cell>
          <cell r="H917">
            <v>0</v>
          </cell>
        </row>
        <row r="918">
          <cell r="B918" t="str">
            <v>712-001-0001-000</v>
          </cell>
          <cell r="C918" t="str">
            <v xml:space="preserve">UTILIDAD CAMBIARIA                             </v>
          </cell>
          <cell r="D918">
            <v>0</v>
          </cell>
          <cell r="E918">
            <v>0</v>
          </cell>
          <cell r="F918">
            <v>1576927.75</v>
          </cell>
          <cell r="G918">
            <v>-1576927.75</v>
          </cell>
          <cell r="H918">
            <v>-1576927.75</v>
          </cell>
        </row>
        <row r="919">
          <cell r="B919" t="str">
            <v>712-001-0022-001</v>
          </cell>
          <cell r="C919" t="str">
            <v xml:space="preserve">VISSION XXI                                    </v>
          </cell>
          <cell r="D919">
            <v>0</v>
          </cell>
          <cell r="E919">
            <v>0</v>
          </cell>
          <cell r="F919">
            <v>0</v>
          </cell>
          <cell r="G919">
            <v>0</v>
          </cell>
          <cell r="H919">
            <v>0</v>
          </cell>
        </row>
        <row r="920">
          <cell r="B920" t="str">
            <v>761-001-0001-000</v>
          </cell>
          <cell r="C920" t="str">
            <v xml:space="preserve">INTERESES IXE                                  </v>
          </cell>
          <cell r="D920">
            <v>0</v>
          </cell>
          <cell r="E920">
            <v>0</v>
          </cell>
          <cell r="F920">
            <v>1957.49</v>
          </cell>
          <cell r="G920">
            <v>-1957.49</v>
          </cell>
          <cell r="H920">
            <v>-1957.49</v>
          </cell>
        </row>
        <row r="921">
          <cell r="B921" t="str">
            <v>762-000-0000-000</v>
          </cell>
          <cell r="C921" t="str">
            <v xml:space="preserve">INTERESES PAGADOS BANCOS M.E.                                        </v>
          </cell>
          <cell r="D921">
            <v>0</v>
          </cell>
          <cell r="E921">
            <v>0</v>
          </cell>
          <cell r="F921">
            <v>0</v>
          </cell>
          <cell r="G921">
            <v>0</v>
          </cell>
          <cell r="H921">
            <v>0</v>
          </cell>
        </row>
        <row r="922">
          <cell r="B922" t="str">
            <v>763-001-0000-000</v>
          </cell>
          <cell r="C922" t="str">
            <v xml:space="preserve">INTERES PAGADO CIA MEX. GAS                                          </v>
          </cell>
          <cell r="D922">
            <v>0</v>
          </cell>
          <cell r="E922">
            <v>0</v>
          </cell>
          <cell r="F922">
            <v>0</v>
          </cell>
          <cell r="G922">
            <v>0</v>
          </cell>
          <cell r="H922">
            <v>0</v>
          </cell>
        </row>
        <row r="923">
          <cell r="B923" t="str">
            <v>764-000-0000-000</v>
          </cell>
          <cell r="C923" t="str">
            <v xml:space="preserve">INTERESES PAGADOS PROVEE.M.E.                                        </v>
          </cell>
          <cell r="D923">
            <v>0</v>
          </cell>
          <cell r="E923">
            <v>0</v>
          </cell>
          <cell r="F923">
            <v>0</v>
          </cell>
          <cell r="G923">
            <v>0</v>
          </cell>
          <cell r="H923">
            <v>0</v>
          </cell>
        </row>
        <row r="924">
          <cell r="B924" t="str">
            <v>765-001-0000-000</v>
          </cell>
          <cell r="C924" t="str">
            <v xml:space="preserve">INTERESES CIA. MEXICANA GAS                                          </v>
          </cell>
          <cell r="D924">
            <v>0</v>
          </cell>
          <cell r="E924">
            <v>0</v>
          </cell>
          <cell r="F924">
            <v>0</v>
          </cell>
          <cell r="G924">
            <v>0</v>
          </cell>
          <cell r="H924">
            <v>0</v>
          </cell>
        </row>
        <row r="925">
          <cell r="B925" t="str">
            <v>765-002-0000-000</v>
          </cell>
          <cell r="C925" t="str">
            <v xml:space="preserve">CONSTRUCTORA SUBACUAT.DIAVAZ                                         </v>
          </cell>
          <cell r="D925">
            <v>0</v>
          </cell>
          <cell r="E925">
            <v>0</v>
          </cell>
          <cell r="F925">
            <v>0</v>
          </cell>
          <cell r="G925">
            <v>0</v>
          </cell>
          <cell r="H925">
            <v>0</v>
          </cell>
        </row>
        <row r="926">
          <cell r="B926" t="str">
            <v>765-003-0000-000</v>
          </cell>
          <cell r="C926" t="str">
            <v xml:space="preserve">TECNOLOGIA Y ORGANIZACION,S.A                                        </v>
          </cell>
          <cell r="D926">
            <v>0</v>
          </cell>
          <cell r="E926">
            <v>0</v>
          </cell>
          <cell r="F926">
            <v>0</v>
          </cell>
          <cell r="G926">
            <v>0</v>
          </cell>
          <cell r="H926">
            <v>0</v>
          </cell>
        </row>
        <row r="927">
          <cell r="B927" t="str">
            <v>766-001-0001-000</v>
          </cell>
          <cell r="C927" t="str">
            <v xml:space="preserve">INTERES A AMERICAN EXPRESS                                           </v>
          </cell>
          <cell r="D927">
            <v>0</v>
          </cell>
          <cell r="E927">
            <v>0</v>
          </cell>
          <cell r="F927">
            <v>0</v>
          </cell>
          <cell r="G927">
            <v>0</v>
          </cell>
          <cell r="H927">
            <v>0</v>
          </cell>
        </row>
        <row r="928">
          <cell r="B928" t="str">
            <v>766-001-0002-000</v>
          </cell>
          <cell r="C928" t="str">
            <v xml:space="preserve">SEGUROS COMERCIAL AMERICA                                            </v>
          </cell>
          <cell r="D928">
            <v>0</v>
          </cell>
          <cell r="E928">
            <v>0</v>
          </cell>
          <cell r="F928">
            <v>0</v>
          </cell>
          <cell r="G928">
            <v>0</v>
          </cell>
          <cell r="H928">
            <v>0</v>
          </cell>
        </row>
        <row r="929">
          <cell r="B929" t="str">
            <v>766-001-0003-000</v>
          </cell>
          <cell r="C929" t="str">
            <v xml:space="preserve">BBV PROBURSA                                                         </v>
          </cell>
          <cell r="D929">
            <v>0</v>
          </cell>
          <cell r="E929">
            <v>0</v>
          </cell>
          <cell r="F929">
            <v>0</v>
          </cell>
          <cell r="G929">
            <v>0</v>
          </cell>
          <cell r="H929">
            <v>0</v>
          </cell>
        </row>
        <row r="930">
          <cell r="B930" t="str">
            <v>770-000-0000-000</v>
          </cell>
          <cell r="C930" t="str">
            <v xml:space="preserve">PERDIDA EN CAMBIO BANCOS                                             </v>
          </cell>
          <cell r="D930">
            <v>0</v>
          </cell>
          <cell r="E930">
            <v>0</v>
          </cell>
          <cell r="F930">
            <v>0</v>
          </cell>
          <cell r="G930">
            <v>0</v>
          </cell>
          <cell r="H930">
            <v>0</v>
          </cell>
        </row>
        <row r="931">
          <cell r="B931" t="str">
            <v>771-000-0000-000</v>
          </cell>
          <cell r="C931" t="str">
            <v xml:space="preserve">PERDIDA EN CAMBIO FILIALES                                           </v>
          </cell>
          <cell r="D931">
            <v>0</v>
          </cell>
          <cell r="E931">
            <v>0</v>
          </cell>
          <cell r="F931">
            <v>0</v>
          </cell>
          <cell r="G931">
            <v>0</v>
          </cell>
          <cell r="H931">
            <v>0</v>
          </cell>
        </row>
        <row r="932">
          <cell r="B932" t="str">
            <v>772-001-0001-000</v>
          </cell>
          <cell r="C932" t="str">
            <v xml:space="preserve">INGRESOS NACIONALES                                                  </v>
          </cell>
          <cell r="D932">
            <v>0</v>
          </cell>
          <cell r="E932">
            <v>0</v>
          </cell>
          <cell r="F932">
            <v>0</v>
          </cell>
          <cell r="G932">
            <v>0</v>
          </cell>
          <cell r="H932">
            <v>0</v>
          </cell>
        </row>
        <row r="933">
          <cell r="B933" t="str">
            <v>772-001-0002-000</v>
          </cell>
          <cell r="C933" t="str">
            <v xml:space="preserve">OTRAS PERSONAS FISICAS                                               </v>
          </cell>
          <cell r="D933">
            <v>0</v>
          </cell>
          <cell r="E933">
            <v>0</v>
          </cell>
          <cell r="F933">
            <v>0</v>
          </cell>
          <cell r="G933">
            <v>0</v>
          </cell>
          <cell r="H933">
            <v>0</v>
          </cell>
        </row>
        <row r="934">
          <cell r="B934" t="str">
            <v>791-000-0000-000</v>
          </cell>
          <cell r="C934" t="str">
            <v xml:space="preserve">GANACIA X POSICION MONETARIA                   </v>
          </cell>
          <cell r="D934">
            <v>0</v>
          </cell>
          <cell r="E934">
            <v>0</v>
          </cell>
          <cell r="F934">
            <v>0</v>
          </cell>
          <cell r="G934">
            <v>0</v>
          </cell>
          <cell r="H934">
            <v>0</v>
          </cell>
        </row>
        <row r="935">
          <cell r="B935" t="str">
            <v>792-000-0000-000</v>
          </cell>
          <cell r="C935" t="str">
            <v xml:space="preserve">PERDIDA X POSICION MONETARIA                                         </v>
          </cell>
          <cell r="D935">
            <v>0</v>
          </cell>
          <cell r="E935">
            <v>0</v>
          </cell>
          <cell r="F935">
            <v>0</v>
          </cell>
          <cell r="G935">
            <v>0</v>
          </cell>
          <cell r="H935">
            <v>0</v>
          </cell>
        </row>
        <row r="936">
          <cell r="B936" t="str">
            <v>801-000-0000-000</v>
          </cell>
          <cell r="C936" t="str">
            <v xml:space="preserve">IMPUESTO SOBRE LA RENTA                                              </v>
          </cell>
          <cell r="D936">
            <v>0</v>
          </cell>
          <cell r="E936">
            <v>0</v>
          </cell>
          <cell r="F936">
            <v>0</v>
          </cell>
          <cell r="G936">
            <v>0</v>
          </cell>
          <cell r="H936">
            <v>0</v>
          </cell>
        </row>
        <row r="937">
          <cell r="B937" t="str">
            <v>802-001-0000-000</v>
          </cell>
          <cell r="C937" t="str">
            <v xml:space="preserve">IMPAC 1994                                                           </v>
          </cell>
          <cell r="D937">
            <v>0</v>
          </cell>
          <cell r="E937">
            <v>0</v>
          </cell>
          <cell r="F937">
            <v>0</v>
          </cell>
          <cell r="G937">
            <v>0</v>
          </cell>
          <cell r="H937">
            <v>0</v>
          </cell>
        </row>
        <row r="938">
          <cell r="B938" t="str">
            <v>803-000-0000-000</v>
          </cell>
          <cell r="C938" t="str">
            <v xml:space="preserve">PARTICIPACION UTILIDADES TRAB                                        </v>
          </cell>
          <cell r="D938">
            <v>0</v>
          </cell>
          <cell r="E938">
            <v>0</v>
          </cell>
          <cell r="F938">
            <v>0</v>
          </cell>
          <cell r="G938">
            <v>0</v>
          </cell>
          <cell r="H938">
            <v>0</v>
          </cell>
        </row>
      </sheetData>
      <sheetData sheetId="1" refreshError="1">
        <row r="6">
          <cell r="B6" t="str">
            <v>101-001-0001-000</v>
          </cell>
          <cell r="C6" t="str">
            <v xml:space="preserve">FONDO FIJO MX                                                        </v>
          </cell>
          <cell r="D6">
            <v>0</v>
          </cell>
          <cell r="E6">
            <v>0</v>
          </cell>
          <cell r="F6">
            <v>0</v>
          </cell>
          <cell r="G6">
            <v>0</v>
          </cell>
          <cell r="H6">
            <v>0</v>
          </cell>
        </row>
        <row r="7">
          <cell r="B7" t="str">
            <v>101-001-0002-001</v>
          </cell>
          <cell r="C7" t="str">
            <v xml:space="preserve">JUAN KAMPFNER AGUIRRE                                                </v>
          </cell>
          <cell r="D7">
            <v>0</v>
          </cell>
          <cell r="E7">
            <v>0</v>
          </cell>
          <cell r="F7">
            <v>0</v>
          </cell>
          <cell r="G7">
            <v>0</v>
          </cell>
          <cell r="H7">
            <v>0</v>
          </cell>
        </row>
        <row r="8">
          <cell r="B8" t="str">
            <v>101-001-0002-002</v>
          </cell>
          <cell r="C8" t="str">
            <v xml:space="preserve">GABRIELA GUTIEREZ SOLIS                                           </v>
          </cell>
          <cell r="D8">
            <v>5000</v>
          </cell>
          <cell r="E8">
            <v>0</v>
          </cell>
          <cell r="F8">
            <v>0</v>
          </cell>
          <cell r="G8">
            <v>0</v>
          </cell>
          <cell r="H8">
            <v>5000</v>
          </cell>
        </row>
        <row r="9">
          <cell r="B9" t="str">
            <v>101-001-0002-003</v>
          </cell>
          <cell r="C9" t="str">
            <v xml:space="preserve">RAFAEL ALFREDO ZURITA MENDOZA                                        </v>
          </cell>
          <cell r="D9">
            <v>0</v>
          </cell>
          <cell r="E9">
            <v>0</v>
          </cell>
          <cell r="F9">
            <v>0</v>
          </cell>
          <cell r="G9">
            <v>0</v>
          </cell>
          <cell r="H9">
            <v>0</v>
          </cell>
        </row>
        <row r="10">
          <cell r="B10" t="str">
            <v>101-001-0002-004</v>
          </cell>
          <cell r="C10" t="str">
            <v xml:space="preserve">RAMON PERALTA MORALES                                            </v>
          </cell>
          <cell r="D10">
            <v>15000</v>
          </cell>
          <cell r="E10">
            <v>0</v>
          </cell>
          <cell r="F10">
            <v>0</v>
          </cell>
          <cell r="G10">
            <v>0</v>
          </cell>
          <cell r="H10">
            <v>15000</v>
          </cell>
        </row>
        <row r="11">
          <cell r="B11" t="str">
            <v>101-001-0002-005</v>
          </cell>
          <cell r="C11" t="str">
            <v xml:space="preserve">JUAN CARLOS CRUZ ELSNER                                           </v>
          </cell>
          <cell r="D11">
            <v>5000</v>
          </cell>
          <cell r="E11">
            <v>0</v>
          </cell>
          <cell r="F11">
            <v>0</v>
          </cell>
          <cell r="G11">
            <v>0</v>
          </cell>
          <cell r="H11">
            <v>5000</v>
          </cell>
        </row>
        <row r="12">
          <cell r="B12" t="str">
            <v>101-001-0002-006</v>
          </cell>
          <cell r="C12" t="str">
            <v xml:space="preserve">ROCIO DEL CARMEN CEBALLOS LEON                                       </v>
          </cell>
          <cell r="D12">
            <v>0</v>
          </cell>
          <cell r="E12">
            <v>0</v>
          </cell>
          <cell r="F12">
            <v>0</v>
          </cell>
          <cell r="G12">
            <v>0</v>
          </cell>
          <cell r="H12">
            <v>0</v>
          </cell>
        </row>
        <row r="13">
          <cell r="B13" t="str">
            <v>102-001-0001-000</v>
          </cell>
          <cell r="C13" t="str">
            <v xml:space="preserve">SANTANDER VHSA                                                   </v>
          </cell>
          <cell r="D13">
            <v>44256.21</v>
          </cell>
          <cell r="E13">
            <v>4314560.38</v>
          </cell>
          <cell r="F13">
            <v>4356186.37</v>
          </cell>
          <cell r="G13">
            <v>-41625.990000000224</v>
          </cell>
          <cell r="H13">
            <v>2630.2199999997392</v>
          </cell>
        </row>
        <row r="14">
          <cell r="B14" t="str">
            <v>102-001-0002-001</v>
          </cell>
          <cell r="C14" t="str">
            <v xml:space="preserve"> BANORTE CTA. 01268688-9                                         </v>
          </cell>
          <cell r="D14">
            <v>10029.35</v>
          </cell>
          <cell r="E14">
            <v>6521359.2800000003</v>
          </cell>
          <cell r="F14">
            <v>6520460</v>
          </cell>
          <cell r="G14">
            <v>899.28000000026077</v>
          </cell>
          <cell r="H14">
            <v>10928.629999999888</v>
          </cell>
        </row>
        <row r="15">
          <cell r="B15" t="str">
            <v>102-001-0003-000</v>
          </cell>
          <cell r="C15" t="str">
            <v xml:space="preserve">BANORTE MX                                                           </v>
          </cell>
          <cell r="D15">
            <v>0</v>
          </cell>
          <cell r="E15">
            <v>0</v>
          </cell>
          <cell r="F15">
            <v>0</v>
          </cell>
          <cell r="G15">
            <v>0</v>
          </cell>
          <cell r="H15">
            <v>0</v>
          </cell>
        </row>
        <row r="16">
          <cell r="B16" t="str">
            <v>102-001-0004-001</v>
          </cell>
          <cell r="C16" t="str">
            <v xml:space="preserve">IXE DLLS                                                         </v>
          </cell>
          <cell r="D16">
            <v>11041.72</v>
          </cell>
          <cell r="E16">
            <v>163348.65</v>
          </cell>
          <cell r="F16">
            <v>159419.35</v>
          </cell>
          <cell r="G16">
            <v>3929.2999999999884</v>
          </cell>
          <cell r="H16">
            <v>14971.01999999999</v>
          </cell>
        </row>
        <row r="17">
          <cell r="B17" t="str">
            <v>102-001-0004-002</v>
          </cell>
          <cell r="C17" t="str">
            <v xml:space="preserve">COMPLEMENTARIA IXE                                              </v>
          </cell>
          <cell r="D17">
            <v>104251.5</v>
          </cell>
          <cell r="E17">
            <v>1555907.23</v>
          </cell>
          <cell r="F17">
            <v>1518441.56</v>
          </cell>
          <cell r="G17">
            <v>37465.669999999925</v>
          </cell>
          <cell r="H17">
            <v>141717.16999999993</v>
          </cell>
        </row>
        <row r="18">
          <cell r="B18" t="str">
            <v>102-001-0007-000</v>
          </cell>
          <cell r="C18" t="str">
            <v xml:space="preserve">BANCO MEXICANO                                                   </v>
          </cell>
          <cell r="D18">
            <v>14277.85</v>
          </cell>
          <cell r="E18">
            <v>6760000</v>
          </cell>
          <cell r="F18">
            <v>6716203.8099999996</v>
          </cell>
          <cell r="G18">
            <v>43796.19000000041</v>
          </cell>
          <cell r="H18">
            <v>58074.040000000037</v>
          </cell>
        </row>
        <row r="19">
          <cell r="B19" t="str">
            <v>102-001-0008-000</v>
          </cell>
          <cell r="C19" t="str">
            <v xml:space="preserve">BANCO BANAMEX   2687207664                                           </v>
          </cell>
          <cell r="D19">
            <v>0</v>
          </cell>
          <cell r="E19">
            <v>0</v>
          </cell>
          <cell r="F19">
            <v>0</v>
          </cell>
          <cell r="G19">
            <v>0</v>
          </cell>
          <cell r="H19">
            <v>0</v>
          </cell>
        </row>
        <row r="20">
          <cell r="B20" t="str">
            <v>103-001-0001-000</v>
          </cell>
          <cell r="C20" t="str">
            <v xml:space="preserve">INVERSIONES INVERMEXICO                                              </v>
          </cell>
          <cell r="D20">
            <v>0</v>
          </cell>
          <cell r="E20">
            <v>0</v>
          </cell>
          <cell r="F20">
            <v>0</v>
          </cell>
          <cell r="G20">
            <v>0</v>
          </cell>
          <cell r="H20">
            <v>0</v>
          </cell>
        </row>
        <row r="21">
          <cell r="B21" t="str">
            <v>103-001-0002-000</v>
          </cell>
          <cell r="C21" t="str">
            <v xml:space="preserve">INVERSIONES PROBURSA                                                 </v>
          </cell>
          <cell r="D21">
            <v>0</v>
          </cell>
          <cell r="E21">
            <v>0</v>
          </cell>
          <cell r="F21">
            <v>0</v>
          </cell>
          <cell r="G21">
            <v>0</v>
          </cell>
          <cell r="H21">
            <v>0</v>
          </cell>
        </row>
        <row r="22">
          <cell r="B22" t="str">
            <v>103-001-0003-000</v>
          </cell>
          <cell r="C22" t="str">
            <v xml:space="preserve">ACCION CLUB DE GOLF CHILUCA                                          </v>
          </cell>
          <cell r="D22">
            <v>0</v>
          </cell>
          <cell r="E22">
            <v>0</v>
          </cell>
          <cell r="F22">
            <v>0</v>
          </cell>
          <cell r="G22">
            <v>0</v>
          </cell>
          <cell r="H22">
            <v>0</v>
          </cell>
        </row>
        <row r="23">
          <cell r="B23" t="str">
            <v>103-001-0004-000</v>
          </cell>
          <cell r="C23" t="str">
            <v xml:space="preserve">INVERSION FINLAT-A                                                   </v>
          </cell>
          <cell r="D23">
            <v>0</v>
          </cell>
          <cell r="E23">
            <v>0</v>
          </cell>
          <cell r="F23">
            <v>0</v>
          </cell>
          <cell r="G23">
            <v>0</v>
          </cell>
          <cell r="H23">
            <v>0</v>
          </cell>
        </row>
        <row r="24">
          <cell r="B24" t="str">
            <v>106-001-0101-000</v>
          </cell>
          <cell r="C24" t="str">
            <v xml:space="preserve">GRUPO DIAVAZ, S.A. DE C.V.                                           </v>
          </cell>
          <cell r="D24">
            <v>0</v>
          </cell>
          <cell r="E24">
            <v>0</v>
          </cell>
          <cell r="F24">
            <v>0</v>
          </cell>
          <cell r="G24">
            <v>0</v>
          </cell>
          <cell r="H24">
            <v>0</v>
          </cell>
        </row>
        <row r="25">
          <cell r="B25" t="str">
            <v>106-001-0102-000</v>
          </cell>
          <cell r="C25" t="str">
            <v xml:space="preserve">DIAVAZ CONSTRUCTORES, S.A.                                           </v>
          </cell>
          <cell r="D25">
            <v>0</v>
          </cell>
          <cell r="E25">
            <v>0</v>
          </cell>
          <cell r="F25">
            <v>0</v>
          </cell>
          <cell r="G25">
            <v>0</v>
          </cell>
          <cell r="H25">
            <v>0</v>
          </cell>
        </row>
        <row r="26">
          <cell r="B26" t="str">
            <v>106-001-0103-000</v>
          </cell>
          <cell r="C26" t="str">
            <v xml:space="preserve">DIAVAZ INDUSTRIAS, S.A. C.V.                                         </v>
          </cell>
          <cell r="D26">
            <v>0</v>
          </cell>
          <cell r="E26">
            <v>0</v>
          </cell>
          <cell r="F26">
            <v>0</v>
          </cell>
          <cell r="G26">
            <v>0</v>
          </cell>
          <cell r="H26">
            <v>0</v>
          </cell>
        </row>
        <row r="27">
          <cell r="B27" t="str">
            <v>106-001-0104-000</v>
          </cell>
          <cell r="C27" t="str">
            <v xml:space="preserve">TECNOLOGIA Y ORGANIZACION                                            </v>
          </cell>
          <cell r="D27">
            <v>0</v>
          </cell>
          <cell r="E27">
            <v>0</v>
          </cell>
          <cell r="F27">
            <v>0</v>
          </cell>
          <cell r="G27">
            <v>0</v>
          </cell>
          <cell r="H27">
            <v>0</v>
          </cell>
        </row>
        <row r="28">
          <cell r="B28" t="str">
            <v>106-001-0105-000</v>
          </cell>
          <cell r="C28" t="str">
            <v xml:space="preserve">INGENIEROS CONSTRUCTORES                                             </v>
          </cell>
          <cell r="D28">
            <v>0</v>
          </cell>
          <cell r="E28">
            <v>0</v>
          </cell>
          <cell r="F28">
            <v>0</v>
          </cell>
          <cell r="G28">
            <v>0</v>
          </cell>
          <cell r="H28">
            <v>0</v>
          </cell>
        </row>
        <row r="29">
          <cell r="B29" t="str">
            <v>106-001-0206-000</v>
          </cell>
          <cell r="C29" t="str">
            <v xml:space="preserve">CIA. MEXICANA DE GAS, S.A.                                           </v>
          </cell>
          <cell r="D29">
            <v>0</v>
          </cell>
          <cell r="E29">
            <v>0</v>
          </cell>
          <cell r="F29">
            <v>0</v>
          </cell>
          <cell r="G29">
            <v>0</v>
          </cell>
          <cell r="H29">
            <v>0</v>
          </cell>
        </row>
        <row r="30">
          <cell r="B30" t="str">
            <v>106-001-0207-000</v>
          </cell>
          <cell r="C30" t="str">
            <v xml:space="preserve">SHELBY WILLIAMS DE MEXICO                                            </v>
          </cell>
          <cell r="D30">
            <v>0</v>
          </cell>
          <cell r="E30">
            <v>0</v>
          </cell>
          <cell r="F30">
            <v>0</v>
          </cell>
          <cell r="G30">
            <v>0</v>
          </cell>
          <cell r="H30">
            <v>0</v>
          </cell>
        </row>
        <row r="31">
          <cell r="B31" t="str">
            <v>106-001-0226-000</v>
          </cell>
          <cell r="C31" t="str">
            <v xml:space="preserve">GASAUTOMOTORES, S.A.                                                 </v>
          </cell>
          <cell r="D31">
            <v>0</v>
          </cell>
          <cell r="E31">
            <v>0</v>
          </cell>
          <cell r="F31">
            <v>0</v>
          </cell>
          <cell r="G31">
            <v>0</v>
          </cell>
          <cell r="H31">
            <v>0</v>
          </cell>
        </row>
        <row r="32">
          <cell r="B32" t="str">
            <v>106-001-0227-000</v>
          </cell>
          <cell r="C32" t="str">
            <v xml:space="preserve">GAS NATURAL APODACA, S.A.                                            </v>
          </cell>
          <cell r="D32">
            <v>0</v>
          </cell>
          <cell r="E32">
            <v>0</v>
          </cell>
          <cell r="F32">
            <v>0</v>
          </cell>
          <cell r="G32">
            <v>0</v>
          </cell>
          <cell r="H32">
            <v>0</v>
          </cell>
        </row>
        <row r="33">
          <cell r="B33" t="str">
            <v>106-001-0228-000</v>
          </cell>
          <cell r="C33" t="str">
            <v xml:space="preserve">DISTRIBUIDORA DE GAS DE OCCID                                        </v>
          </cell>
          <cell r="D33">
            <v>0</v>
          </cell>
          <cell r="E33">
            <v>0</v>
          </cell>
          <cell r="F33">
            <v>0</v>
          </cell>
          <cell r="G33">
            <v>0</v>
          </cell>
          <cell r="H33">
            <v>0</v>
          </cell>
        </row>
        <row r="34">
          <cell r="B34" t="str">
            <v>106-001-0309-000</v>
          </cell>
          <cell r="C34" t="str">
            <v xml:space="preserve">VS. CONSTRUCCIONES CIVILES                                           </v>
          </cell>
          <cell r="D34">
            <v>0</v>
          </cell>
          <cell r="E34">
            <v>0</v>
          </cell>
          <cell r="F34">
            <v>0</v>
          </cell>
          <cell r="G34">
            <v>0</v>
          </cell>
          <cell r="H34">
            <v>0</v>
          </cell>
        </row>
        <row r="35">
          <cell r="B35" t="str">
            <v>106-001-0410-000</v>
          </cell>
          <cell r="C35" t="str">
            <v xml:space="preserve">NAVIERA DIAVAZ, S.A. DE C.V.                                         </v>
          </cell>
          <cell r="D35">
            <v>0</v>
          </cell>
          <cell r="E35">
            <v>0</v>
          </cell>
          <cell r="F35">
            <v>0</v>
          </cell>
          <cell r="G35">
            <v>0</v>
          </cell>
          <cell r="H35">
            <v>0</v>
          </cell>
        </row>
        <row r="36">
          <cell r="B36" t="str">
            <v>106-001-0411-000</v>
          </cell>
          <cell r="C36" t="str">
            <v xml:space="preserve">CONSTR. SUBACUATICA DIAVAZ                                           </v>
          </cell>
          <cell r="D36">
            <v>0</v>
          </cell>
          <cell r="E36">
            <v>0</v>
          </cell>
          <cell r="F36">
            <v>0</v>
          </cell>
          <cell r="G36">
            <v>0</v>
          </cell>
          <cell r="H36">
            <v>0</v>
          </cell>
        </row>
        <row r="37">
          <cell r="B37" t="str">
            <v>106-001-0514-000</v>
          </cell>
          <cell r="C37" t="str">
            <v xml:space="preserve">D.I.D.S.A.                                                           </v>
          </cell>
          <cell r="D37">
            <v>0</v>
          </cell>
          <cell r="E37">
            <v>0</v>
          </cell>
          <cell r="F37">
            <v>0</v>
          </cell>
          <cell r="G37">
            <v>0</v>
          </cell>
          <cell r="H37">
            <v>0</v>
          </cell>
        </row>
        <row r="38">
          <cell r="B38" t="str">
            <v>106-001-0515-000</v>
          </cell>
          <cell r="C38" t="str">
            <v xml:space="preserve">LOA INMOBILIARIA, S.A.DE C.V.                                        </v>
          </cell>
          <cell r="D38">
            <v>0</v>
          </cell>
          <cell r="E38">
            <v>0</v>
          </cell>
          <cell r="F38">
            <v>0</v>
          </cell>
          <cell r="G38">
            <v>0</v>
          </cell>
          <cell r="H38">
            <v>0</v>
          </cell>
        </row>
        <row r="39">
          <cell r="B39" t="str">
            <v>106-001-0519-000</v>
          </cell>
          <cell r="C39" t="str">
            <v xml:space="preserve">DESARROLLO INMOB. CERRITOS                                           </v>
          </cell>
          <cell r="D39">
            <v>0</v>
          </cell>
          <cell r="E39">
            <v>0</v>
          </cell>
          <cell r="F39">
            <v>0</v>
          </cell>
          <cell r="G39">
            <v>0</v>
          </cell>
          <cell r="H39">
            <v>0</v>
          </cell>
        </row>
        <row r="40">
          <cell r="B40" t="str">
            <v>106-001-0621-000</v>
          </cell>
          <cell r="C40" t="str">
            <v xml:space="preserve">CIA. MEXICANA DE GEOFISICA                                           </v>
          </cell>
          <cell r="D40">
            <v>0</v>
          </cell>
          <cell r="E40">
            <v>0</v>
          </cell>
          <cell r="F40">
            <v>0</v>
          </cell>
          <cell r="G40">
            <v>0</v>
          </cell>
          <cell r="H40">
            <v>0</v>
          </cell>
        </row>
        <row r="41">
          <cell r="B41" t="str">
            <v>106-001-0634-000</v>
          </cell>
          <cell r="C41" t="str">
            <v xml:space="preserve">ASOCIACION MEXICANA DE GAS                                           </v>
          </cell>
          <cell r="D41">
            <v>0</v>
          </cell>
          <cell r="E41">
            <v>0</v>
          </cell>
          <cell r="F41">
            <v>0</v>
          </cell>
          <cell r="G41">
            <v>0</v>
          </cell>
          <cell r="H41">
            <v>0</v>
          </cell>
        </row>
        <row r="42">
          <cell r="B42" t="str">
            <v>107-001-0101-000</v>
          </cell>
          <cell r="C42" t="str">
            <v xml:space="preserve">GRUPO DIAVAZ, S.A. DE C.V.                                     </v>
          </cell>
          <cell r="D42">
            <v>1663500</v>
          </cell>
          <cell r="E42">
            <v>0</v>
          </cell>
          <cell r="F42">
            <v>0</v>
          </cell>
          <cell r="G42">
            <v>0</v>
          </cell>
          <cell r="H42">
            <v>1663500</v>
          </cell>
        </row>
        <row r="43">
          <cell r="B43" t="str">
            <v>107-001-0102-000</v>
          </cell>
          <cell r="C43" t="str">
            <v xml:space="preserve">TECNOSEN SA DE CV                                                    </v>
          </cell>
          <cell r="D43">
            <v>0</v>
          </cell>
          <cell r="E43">
            <v>0</v>
          </cell>
          <cell r="F43">
            <v>0</v>
          </cell>
          <cell r="G43">
            <v>0</v>
          </cell>
          <cell r="H43">
            <v>0</v>
          </cell>
        </row>
        <row r="44">
          <cell r="B44" t="str">
            <v>107-001-0103-000</v>
          </cell>
          <cell r="C44" t="str">
            <v xml:space="preserve">COMPRESION, SIST. Y SERV. SA DE CV                                   </v>
          </cell>
          <cell r="D44">
            <v>0</v>
          </cell>
          <cell r="E44">
            <v>0</v>
          </cell>
          <cell r="F44">
            <v>0</v>
          </cell>
          <cell r="G44">
            <v>0</v>
          </cell>
          <cell r="H44">
            <v>0</v>
          </cell>
        </row>
        <row r="45">
          <cell r="B45" t="str">
            <v>107-001-0104-000</v>
          </cell>
          <cell r="C45" t="str">
            <v xml:space="preserve">TECNOLOGIA Y ORGANIZACION, S.                                        </v>
          </cell>
          <cell r="D45">
            <v>0</v>
          </cell>
          <cell r="E45">
            <v>0</v>
          </cell>
          <cell r="F45">
            <v>0</v>
          </cell>
          <cell r="G45">
            <v>0</v>
          </cell>
          <cell r="H45">
            <v>0</v>
          </cell>
        </row>
        <row r="46">
          <cell r="B46" t="str">
            <v>107-001-0105-000</v>
          </cell>
          <cell r="C46" t="str">
            <v xml:space="preserve">VOLMA SERVICIOS CORPORATIVOS                                         </v>
          </cell>
          <cell r="D46">
            <v>0</v>
          </cell>
          <cell r="E46">
            <v>0</v>
          </cell>
          <cell r="F46">
            <v>0</v>
          </cell>
          <cell r="G46">
            <v>0</v>
          </cell>
          <cell r="H46">
            <v>0</v>
          </cell>
        </row>
        <row r="47">
          <cell r="B47" t="str">
            <v>107-001-0106-000</v>
          </cell>
          <cell r="C47" t="str">
            <v xml:space="preserve">GAS REGIOMONTANO SA DE CV                                            </v>
          </cell>
          <cell r="D47">
            <v>0</v>
          </cell>
          <cell r="E47">
            <v>0</v>
          </cell>
          <cell r="F47">
            <v>0</v>
          </cell>
          <cell r="G47">
            <v>0</v>
          </cell>
          <cell r="H47">
            <v>0</v>
          </cell>
        </row>
        <row r="48">
          <cell r="B48" t="str">
            <v>107-001-0107-000</v>
          </cell>
          <cell r="C48" t="str">
            <v xml:space="preserve">DICORDI SC                                                           </v>
          </cell>
          <cell r="D48">
            <v>0</v>
          </cell>
          <cell r="E48">
            <v>0</v>
          </cell>
          <cell r="F48">
            <v>0</v>
          </cell>
          <cell r="G48">
            <v>0</v>
          </cell>
          <cell r="H48">
            <v>0</v>
          </cell>
        </row>
        <row r="49">
          <cell r="B49" t="str">
            <v>107-001-0108-000</v>
          </cell>
          <cell r="C49" t="str">
            <v xml:space="preserve">DIAVAZ SA DE CV                                                      </v>
          </cell>
          <cell r="D49">
            <v>0</v>
          </cell>
          <cell r="E49">
            <v>0</v>
          </cell>
          <cell r="F49">
            <v>0</v>
          </cell>
          <cell r="G49">
            <v>0</v>
          </cell>
          <cell r="H49">
            <v>0</v>
          </cell>
        </row>
        <row r="50">
          <cell r="B50" t="str">
            <v>107-001-0109-000</v>
          </cell>
          <cell r="C50" t="str">
            <v xml:space="preserve">DGO                                                                  </v>
          </cell>
          <cell r="D50">
            <v>0</v>
          </cell>
          <cell r="E50">
            <v>0</v>
          </cell>
          <cell r="F50">
            <v>0</v>
          </cell>
          <cell r="G50">
            <v>0</v>
          </cell>
          <cell r="H50">
            <v>0</v>
          </cell>
        </row>
        <row r="51">
          <cell r="B51" t="str">
            <v>107-001-0110-000</v>
          </cell>
          <cell r="C51" t="str">
            <v xml:space="preserve">COMPRESION  SIST. Y SERVICIOS                                        </v>
          </cell>
          <cell r="D51">
            <v>0</v>
          </cell>
          <cell r="E51">
            <v>0</v>
          </cell>
          <cell r="F51">
            <v>0</v>
          </cell>
          <cell r="G51">
            <v>0</v>
          </cell>
          <cell r="H51">
            <v>0</v>
          </cell>
        </row>
        <row r="52">
          <cell r="B52" t="str">
            <v>107-001-0111-000</v>
          </cell>
          <cell r="C52" t="str">
            <v xml:space="preserve">PERSETEC                                                             </v>
          </cell>
          <cell r="D52">
            <v>0</v>
          </cell>
          <cell r="E52">
            <v>0</v>
          </cell>
          <cell r="F52">
            <v>0</v>
          </cell>
          <cell r="G52">
            <v>0</v>
          </cell>
          <cell r="H52">
            <v>0</v>
          </cell>
        </row>
        <row r="53">
          <cell r="B53" t="str">
            <v>107-001-0206-000</v>
          </cell>
          <cell r="C53" t="str">
            <v xml:space="preserve">CIA. MEXICANA DE GAS, S.A.                                           </v>
          </cell>
          <cell r="D53">
            <v>0</v>
          </cell>
          <cell r="E53">
            <v>0</v>
          </cell>
          <cell r="F53">
            <v>0</v>
          </cell>
          <cell r="G53">
            <v>0</v>
          </cell>
          <cell r="H53">
            <v>0</v>
          </cell>
        </row>
        <row r="54">
          <cell r="B54" t="str">
            <v>107-001-0207-000</v>
          </cell>
          <cell r="C54" t="str">
            <v xml:space="preserve">ENX COMPRESORS SA DE CV                                              </v>
          </cell>
          <cell r="D54">
            <v>0</v>
          </cell>
          <cell r="E54">
            <v>0</v>
          </cell>
          <cell r="F54">
            <v>0</v>
          </cell>
          <cell r="G54">
            <v>0</v>
          </cell>
          <cell r="H54">
            <v>0</v>
          </cell>
        </row>
        <row r="55">
          <cell r="B55" t="str">
            <v>107-001-0226-000</v>
          </cell>
          <cell r="C55" t="str">
            <v xml:space="preserve">GASAUTOMOTORES, S.A.                                                 </v>
          </cell>
          <cell r="D55">
            <v>0</v>
          </cell>
          <cell r="E55">
            <v>0</v>
          </cell>
          <cell r="F55">
            <v>0</v>
          </cell>
          <cell r="G55">
            <v>0</v>
          </cell>
          <cell r="H55">
            <v>0</v>
          </cell>
        </row>
        <row r="56">
          <cell r="B56" t="str">
            <v>107-001-0309-000</v>
          </cell>
          <cell r="C56" t="str">
            <v xml:space="preserve">VS CONSTRUCIONES CIVILES                                             </v>
          </cell>
          <cell r="D56">
            <v>0</v>
          </cell>
          <cell r="E56">
            <v>0</v>
          </cell>
          <cell r="F56">
            <v>0</v>
          </cell>
          <cell r="G56">
            <v>0</v>
          </cell>
          <cell r="H56">
            <v>0</v>
          </cell>
        </row>
        <row r="57">
          <cell r="B57" t="str">
            <v>107-001-0410-000</v>
          </cell>
          <cell r="C57" t="str">
            <v xml:space="preserve">NAVIERA DIAVAZ, S.A. DE C.V.                                         </v>
          </cell>
          <cell r="D57">
            <v>0</v>
          </cell>
          <cell r="E57">
            <v>0</v>
          </cell>
          <cell r="F57">
            <v>0</v>
          </cell>
          <cell r="G57">
            <v>0</v>
          </cell>
          <cell r="H57">
            <v>0</v>
          </cell>
        </row>
        <row r="58">
          <cell r="B58" t="str">
            <v>107-001-0411-000</v>
          </cell>
          <cell r="C58" t="str">
            <v xml:space="preserve">CONST. SUBACUATICA DIAVAZ                                            </v>
          </cell>
          <cell r="D58">
            <v>0</v>
          </cell>
          <cell r="E58">
            <v>0</v>
          </cell>
          <cell r="F58">
            <v>0</v>
          </cell>
          <cell r="G58">
            <v>0</v>
          </cell>
          <cell r="H58">
            <v>0</v>
          </cell>
        </row>
        <row r="59">
          <cell r="B59" t="str">
            <v>107-001-0412-000</v>
          </cell>
          <cell r="C59" t="str">
            <v xml:space="preserve">NAVIERA LA TRINIDAD, S.A.                                            </v>
          </cell>
          <cell r="D59">
            <v>0</v>
          </cell>
          <cell r="E59">
            <v>0</v>
          </cell>
          <cell r="F59">
            <v>0</v>
          </cell>
          <cell r="G59">
            <v>0</v>
          </cell>
          <cell r="H59">
            <v>0</v>
          </cell>
        </row>
        <row r="60">
          <cell r="B60" t="str">
            <v>107-001-0514-000</v>
          </cell>
          <cell r="C60" t="str">
            <v xml:space="preserve">D.I.D.S.A.                                                           </v>
          </cell>
          <cell r="D60">
            <v>0</v>
          </cell>
          <cell r="E60">
            <v>0</v>
          </cell>
          <cell r="F60">
            <v>0</v>
          </cell>
          <cell r="G60">
            <v>0</v>
          </cell>
          <cell r="H60">
            <v>0</v>
          </cell>
        </row>
        <row r="61">
          <cell r="B61" t="str">
            <v>107-001-0515-000</v>
          </cell>
          <cell r="C61" t="str">
            <v xml:space="preserve">LOA INMOBILIARIA, S.A.DE C.V.                                        </v>
          </cell>
          <cell r="D61">
            <v>0</v>
          </cell>
          <cell r="E61">
            <v>0</v>
          </cell>
          <cell r="F61">
            <v>0</v>
          </cell>
          <cell r="G61">
            <v>0</v>
          </cell>
          <cell r="H61">
            <v>0</v>
          </cell>
        </row>
        <row r="62">
          <cell r="B62" t="str">
            <v>107-001-0517-000</v>
          </cell>
          <cell r="C62" t="str">
            <v xml:space="preserve">DESARROLLOS LAS GAVIOTAS                                             </v>
          </cell>
          <cell r="D62">
            <v>0</v>
          </cell>
          <cell r="E62">
            <v>0</v>
          </cell>
          <cell r="F62">
            <v>0</v>
          </cell>
          <cell r="G62">
            <v>0</v>
          </cell>
          <cell r="H62">
            <v>0</v>
          </cell>
        </row>
        <row r="63">
          <cell r="B63" t="str">
            <v>107-001-0621-000</v>
          </cell>
          <cell r="C63" t="str">
            <v xml:space="preserve">CIA.MEXICANA DE GEOFISICA                                            </v>
          </cell>
          <cell r="D63">
            <v>0</v>
          </cell>
          <cell r="E63">
            <v>0</v>
          </cell>
          <cell r="F63">
            <v>0</v>
          </cell>
          <cell r="G63">
            <v>0</v>
          </cell>
          <cell r="H63">
            <v>0</v>
          </cell>
        </row>
        <row r="64">
          <cell r="B64" t="str">
            <v>107-001-0622-000</v>
          </cell>
          <cell r="C64" t="str">
            <v xml:space="preserve">GEOVAZ, S.A. DE C.V.                                                 </v>
          </cell>
          <cell r="D64">
            <v>0</v>
          </cell>
          <cell r="E64">
            <v>0</v>
          </cell>
          <cell r="F64">
            <v>0</v>
          </cell>
          <cell r="G64">
            <v>0</v>
          </cell>
          <cell r="H64">
            <v>0</v>
          </cell>
        </row>
        <row r="65">
          <cell r="B65" t="str">
            <v>107-001-0623-000</v>
          </cell>
          <cell r="C65" t="str">
            <v xml:space="preserve">SERVS.DE TECNOLOGIA PETROLERA                                        </v>
          </cell>
          <cell r="D65">
            <v>0</v>
          </cell>
          <cell r="E65">
            <v>0</v>
          </cell>
          <cell r="F65">
            <v>0</v>
          </cell>
          <cell r="G65">
            <v>0</v>
          </cell>
          <cell r="H65">
            <v>0</v>
          </cell>
        </row>
        <row r="66">
          <cell r="B66" t="str">
            <v>107-001-0633-000</v>
          </cell>
          <cell r="C66" t="str">
            <v xml:space="preserve">INGENIERIA Y GESTION AMBIENTA                                        </v>
          </cell>
          <cell r="D66">
            <v>0</v>
          </cell>
          <cell r="E66">
            <v>0</v>
          </cell>
          <cell r="F66">
            <v>0</v>
          </cell>
          <cell r="G66">
            <v>0</v>
          </cell>
          <cell r="H66">
            <v>0</v>
          </cell>
        </row>
        <row r="67">
          <cell r="B67" t="str">
            <v>107-001-0634-000</v>
          </cell>
          <cell r="C67" t="str">
            <v xml:space="preserve">ASOCIACION MEXICANA DE GAS                                           </v>
          </cell>
          <cell r="D67">
            <v>0</v>
          </cell>
          <cell r="E67">
            <v>0</v>
          </cell>
          <cell r="F67">
            <v>0</v>
          </cell>
          <cell r="G67">
            <v>0</v>
          </cell>
          <cell r="H67">
            <v>0</v>
          </cell>
        </row>
        <row r="68">
          <cell r="B68" t="str">
            <v>107-001-0730-000</v>
          </cell>
          <cell r="C68" t="str">
            <v xml:space="preserve">OIL TANKING DE MEXICO,S.A C.V                                        </v>
          </cell>
          <cell r="D68">
            <v>0</v>
          </cell>
          <cell r="E68">
            <v>0</v>
          </cell>
          <cell r="F68">
            <v>0</v>
          </cell>
          <cell r="G68">
            <v>0</v>
          </cell>
          <cell r="H68">
            <v>0</v>
          </cell>
        </row>
        <row r="69">
          <cell r="B69" t="str">
            <v>107-001-0831-000</v>
          </cell>
          <cell r="C69" t="str">
            <v xml:space="preserve">ECOCALPIN, S.A. DE C.V.                                              </v>
          </cell>
          <cell r="D69">
            <v>0</v>
          </cell>
          <cell r="E69">
            <v>0</v>
          </cell>
          <cell r="F69">
            <v>0</v>
          </cell>
          <cell r="G69">
            <v>0</v>
          </cell>
          <cell r="H69">
            <v>0</v>
          </cell>
        </row>
        <row r="70">
          <cell r="B70" t="str">
            <v>107-001-0950-000</v>
          </cell>
          <cell r="C70" t="str">
            <v xml:space="preserve">TOPOMAR, S.A. DE C.V.                                                </v>
          </cell>
          <cell r="D70">
            <v>0</v>
          </cell>
          <cell r="E70">
            <v>0</v>
          </cell>
          <cell r="F70">
            <v>0</v>
          </cell>
          <cell r="G70">
            <v>0</v>
          </cell>
          <cell r="H70">
            <v>0</v>
          </cell>
        </row>
        <row r="71">
          <cell r="B71" t="str">
            <v>107-001-0951-000</v>
          </cell>
          <cell r="C71" t="str">
            <v xml:space="preserve">VIVAZA, S.A. DE C.V.                                                 </v>
          </cell>
          <cell r="D71">
            <v>0</v>
          </cell>
          <cell r="E71">
            <v>0</v>
          </cell>
          <cell r="F71">
            <v>0</v>
          </cell>
          <cell r="G71">
            <v>0</v>
          </cell>
          <cell r="H71">
            <v>0</v>
          </cell>
        </row>
        <row r="72">
          <cell r="B72" t="str">
            <v>107-001-0952-000</v>
          </cell>
          <cell r="C72" t="str">
            <v xml:space="preserve">SERVOPET,S.A. DE C.V.                                                </v>
          </cell>
          <cell r="D72">
            <v>0</v>
          </cell>
          <cell r="E72">
            <v>0</v>
          </cell>
          <cell r="F72">
            <v>0</v>
          </cell>
          <cell r="G72">
            <v>0</v>
          </cell>
          <cell r="H72">
            <v>0</v>
          </cell>
        </row>
        <row r="73">
          <cell r="B73" t="str">
            <v>107-001-0953-000</v>
          </cell>
          <cell r="C73" t="str">
            <v xml:space="preserve">DISTR. DE GAS OCCIDENTE SA DE CV                                     </v>
          </cell>
          <cell r="D73">
            <v>0</v>
          </cell>
          <cell r="E73">
            <v>0</v>
          </cell>
          <cell r="F73">
            <v>0</v>
          </cell>
          <cell r="G73">
            <v>0</v>
          </cell>
          <cell r="H73">
            <v>0</v>
          </cell>
        </row>
        <row r="74">
          <cell r="B74" t="str">
            <v>107-001-0958-000</v>
          </cell>
          <cell r="C74" t="str">
            <v xml:space="preserve">VAZSEN, S.A. DE C.V.                                                 </v>
          </cell>
          <cell r="D74">
            <v>0</v>
          </cell>
          <cell r="E74">
            <v>0</v>
          </cell>
          <cell r="F74">
            <v>0</v>
          </cell>
          <cell r="G74">
            <v>0</v>
          </cell>
          <cell r="H74">
            <v>0</v>
          </cell>
        </row>
        <row r="75">
          <cell r="B75" t="str">
            <v>107-001-0959-000</v>
          </cell>
          <cell r="C75" t="str">
            <v xml:space="preserve">VOLMA SERV.CORP.SA DE CV                                             </v>
          </cell>
          <cell r="D75">
            <v>0</v>
          </cell>
          <cell r="E75">
            <v>0</v>
          </cell>
          <cell r="F75">
            <v>0</v>
          </cell>
          <cell r="G75">
            <v>0</v>
          </cell>
          <cell r="H75">
            <v>0</v>
          </cell>
        </row>
        <row r="76">
          <cell r="B76" t="str">
            <v>107-001-0960-000</v>
          </cell>
          <cell r="C76" t="str">
            <v xml:space="preserve">SECORDI S.C.                                                         </v>
          </cell>
          <cell r="D76">
            <v>0</v>
          </cell>
          <cell r="E76">
            <v>0</v>
          </cell>
          <cell r="F76">
            <v>0</v>
          </cell>
          <cell r="G76">
            <v>0</v>
          </cell>
          <cell r="H76">
            <v>0</v>
          </cell>
        </row>
        <row r="77">
          <cell r="B77" t="str">
            <v>107-002-0001-001</v>
          </cell>
          <cell r="C77" t="str">
            <v xml:space="preserve">CAT ARREND FINANC DLLS                                               </v>
          </cell>
          <cell r="D77">
            <v>0</v>
          </cell>
          <cell r="E77">
            <v>0</v>
          </cell>
          <cell r="F77">
            <v>0</v>
          </cell>
          <cell r="G77">
            <v>0</v>
          </cell>
          <cell r="H77">
            <v>0</v>
          </cell>
        </row>
        <row r="78">
          <cell r="B78" t="str">
            <v>107-002-0001-002</v>
          </cell>
          <cell r="C78" t="str">
            <v xml:space="preserve">CAT ARREND FINAN COMPLEMENTARIA DLLS                                 </v>
          </cell>
          <cell r="D78">
            <v>0</v>
          </cell>
          <cell r="E78">
            <v>0</v>
          </cell>
          <cell r="F78">
            <v>0</v>
          </cell>
          <cell r="G78">
            <v>0</v>
          </cell>
          <cell r="H78">
            <v>0</v>
          </cell>
        </row>
        <row r="79">
          <cell r="B79" t="str">
            <v>107-100-0104-000</v>
          </cell>
          <cell r="C79" t="str">
            <v xml:space="preserve">TECNOLOGIA Y ORGANIZACION AP                                         </v>
          </cell>
          <cell r="D79">
            <v>0</v>
          </cell>
          <cell r="E79">
            <v>0</v>
          </cell>
          <cell r="F79">
            <v>0</v>
          </cell>
          <cell r="G79">
            <v>0</v>
          </cell>
          <cell r="H79">
            <v>0</v>
          </cell>
        </row>
        <row r="80">
          <cell r="B80" t="str">
            <v>108-001-0001-000</v>
          </cell>
          <cell r="C80" t="str">
            <v xml:space="preserve">PEMEX EXPLORACION Y PRODUCCION                                  </v>
          </cell>
          <cell r="D80">
            <v>508076.72</v>
          </cell>
          <cell r="E80">
            <v>691832.28</v>
          </cell>
          <cell r="F80">
            <v>508076.72</v>
          </cell>
          <cell r="G80">
            <v>183755.56000000006</v>
          </cell>
          <cell r="H80">
            <v>691832.28</v>
          </cell>
        </row>
        <row r="81">
          <cell r="B81" t="str">
            <v>108-001-0002-001</v>
          </cell>
          <cell r="C81" t="str">
            <v xml:space="preserve">PEMEX DLLS                                                      </v>
          </cell>
          <cell r="D81">
            <v>690816.38</v>
          </cell>
          <cell r="E81">
            <v>557516.99</v>
          </cell>
          <cell r="F81">
            <v>691680.03</v>
          </cell>
          <cell r="G81">
            <v>-134163.04000000004</v>
          </cell>
          <cell r="H81">
            <v>556653.34000000008</v>
          </cell>
        </row>
        <row r="82">
          <cell r="B82" t="str">
            <v>108-001-0002-002</v>
          </cell>
          <cell r="C82" t="str">
            <v xml:space="preserve">COMPLEMENTARIA DLLS                                            </v>
          </cell>
          <cell r="D82">
            <v>6522411.9299999997</v>
          </cell>
          <cell r="E82">
            <v>5351692.7300000004</v>
          </cell>
          <cell r="F82">
            <v>6604768.4800000004</v>
          </cell>
          <cell r="G82">
            <v>-1253075.75</v>
          </cell>
          <cell r="H82">
            <v>5269336.18</v>
          </cell>
        </row>
        <row r="83">
          <cell r="B83" t="str">
            <v>108-001-0003-000</v>
          </cell>
          <cell r="C83" t="str">
            <v xml:space="preserve">GEOCIENTIFICOS MEXICANOS S.A. DE C.V.                                </v>
          </cell>
          <cell r="D83">
            <v>0</v>
          </cell>
          <cell r="E83">
            <v>44899.33</v>
          </cell>
          <cell r="F83">
            <v>0</v>
          </cell>
          <cell r="G83">
            <v>44899.33</v>
          </cell>
          <cell r="H83">
            <v>44899.33</v>
          </cell>
        </row>
        <row r="84">
          <cell r="B84" t="str">
            <v>109-000-0000-000</v>
          </cell>
          <cell r="C84" t="str">
            <v xml:space="preserve">GASTOS POR CTA.CLIENTES                                              </v>
          </cell>
          <cell r="D84">
            <v>0</v>
          </cell>
          <cell r="E84">
            <v>0</v>
          </cell>
          <cell r="F84">
            <v>0</v>
          </cell>
          <cell r="G84">
            <v>0</v>
          </cell>
          <cell r="H84">
            <v>0</v>
          </cell>
        </row>
        <row r="85">
          <cell r="B85" t="str">
            <v>110-001-0001-000</v>
          </cell>
          <cell r="C85" t="str">
            <v xml:space="preserve">DOC X COB BNTE                                                  </v>
          </cell>
          <cell r="D85">
            <v>776243.48</v>
          </cell>
          <cell r="E85">
            <v>652572.62</v>
          </cell>
          <cell r="F85">
            <v>776243.46</v>
          </cell>
          <cell r="G85">
            <v>-123670.83999999997</v>
          </cell>
          <cell r="H85">
            <v>652572.64000000013</v>
          </cell>
        </row>
        <row r="86">
          <cell r="B86" t="str">
            <v>111-000-0000-000</v>
          </cell>
          <cell r="C86" t="str">
            <v xml:space="preserve">ESTIM.CTAS.INCOBRABLES                                               </v>
          </cell>
          <cell r="D86">
            <v>0</v>
          </cell>
          <cell r="E86">
            <v>0</v>
          </cell>
          <cell r="F86">
            <v>0</v>
          </cell>
          <cell r="G86">
            <v>0</v>
          </cell>
          <cell r="H86">
            <v>0</v>
          </cell>
        </row>
        <row r="87">
          <cell r="B87" t="str">
            <v>112-001-0001-004</v>
          </cell>
          <cell r="C87" t="str">
            <v xml:space="preserve">DELL COMPUTER DE MEXICO                                              </v>
          </cell>
          <cell r="D87">
            <v>0</v>
          </cell>
          <cell r="E87">
            <v>0</v>
          </cell>
          <cell r="F87">
            <v>0</v>
          </cell>
          <cell r="G87">
            <v>0</v>
          </cell>
          <cell r="H87">
            <v>0</v>
          </cell>
        </row>
        <row r="88">
          <cell r="B88" t="str">
            <v>112-001-0001-005</v>
          </cell>
          <cell r="C88" t="str">
            <v xml:space="preserve">QUALITY  TRAINING CORPORATION                                        </v>
          </cell>
          <cell r="D88">
            <v>0</v>
          </cell>
          <cell r="E88">
            <v>0</v>
          </cell>
          <cell r="F88">
            <v>0</v>
          </cell>
          <cell r="G88">
            <v>0</v>
          </cell>
          <cell r="H88">
            <v>0</v>
          </cell>
        </row>
        <row r="89">
          <cell r="B89" t="str">
            <v>112-001-0002-000</v>
          </cell>
          <cell r="C89" t="str">
            <v xml:space="preserve">JUAN MANUEL JIMENEZ GALVAN                                       </v>
          </cell>
          <cell r="D89">
            <v>11374.67</v>
          </cell>
          <cell r="E89">
            <v>3.29</v>
          </cell>
          <cell r="F89">
            <v>782.82</v>
          </cell>
          <cell r="G89">
            <v>-779.53000000000009</v>
          </cell>
          <cell r="H89">
            <v>10595.140000000001</v>
          </cell>
        </row>
        <row r="90">
          <cell r="B90" t="str">
            <v>112-001-0003-000</v>
          </cell>
          <cell r="C90" t="str">
            <v xml:space="preserve">GABRIELA GUTIERREZ SOLIS                                             </v>
          </cell>
          <cell r="D90">
            <v>0</v>
          </cell>
          <cell r="E90">
            <v>0</v>
          </cell>
          <cell r="F90">
            <v>0</v>
          </cell>
          <cell r="G90">
            <v>0</v>
          </cell>
          <cell r="H90">
            <v>0</v>
          </cell>
        </row>
        <row r="91">
          <cell r="B91" t="str">
            <v>112-001-0004-000</v>
          </cell>
          <cell r="C91" t="str">
            <v xml:space="preserve">PETRO BAC SA DE CV                                                   </v>
          </cell>
          <cell r="D91">
            <v>0</v>
          </cell>
          <cell r="E91">
            <v>0</v>
          </cell>
          <cell r="F91">
            <v>0</v>
          </cell>
          <cell r="G91">
            <v>0</v>
          </cell>
          <cell r="H91">
            <v>0</v>
          </cell>
        </row>
        <row r="92">
          <cell r="B92" t="str">
            <v>112-001-0005-000</v>
          </cell>
          <cell r="C92" t="str">
            <v xml:space="preserve">JAIME CONTRERAS MARQUEZ                                              </v>
          </cell>
          <cell r="D92">
            <v>0</v>
          </cell>
          <cell r="E92">
            <v>0</v>
          </cell>
          <cell r="F92">
            <v>0</v>
          </cell>
          <cell r="G92">
            <v>0</v>
          </cell>
          <cell r="H92">
            <v>0</v>
          </cell>
        </row>
        <row r="93">
          <cell r="B93" t="str">
            <v>112-001-0006-000</v>
          </cell>
          <cell r="C93" t="str">
            <v xml:space="preserve">DANIEL VAZQUEZ DIAZ                                                  </v>
          </cell>
          <cell r="D93">
            <v>0</v>
          </cell>
          <cell r="E93">
            <v>0</v>
          </cell>
          <cell r="F93">
            <v>0</v>
          </cell>
          <cell r="G93">
            <v>0</v>
          </cell>
          <cell r="H93">
            <v>0</v>
          </cell>
        </row>
        <row r="94">
          <cell r="B94" t="str">
            <v>112-001-0007-000</v>
          </cell>
          <cell r="C94" t="str">
            <v xml:space="preserve">DOUGLAS TENIAS MORA                                              </v>
          </cell>
          <cell r="D94">
            <v>16445.240000000002</v>
          </cell>
          <cell r="E94">
            <v>12600</v>
          </cell>
          <cell r="F94">
            <v>12600</v>
          </cell>
          <cell r="G94">
            <v>0</v>
          </cell>
          <cell r="H94">
            <v>16445.240000000002</v>
          </cell>
        </row>
        <row r="95">
          <cell r="B95" t="str">
            <v>112-001-0008-001</v>
          </cell>
          <cell r="C95" t="str">
            <v xml:space="preserve">ENERFLEX DLLS                                                        </v>
          </cell>
          <cell r="D95">
            <v>0</v>
          </cell>
          <cell r="E95">
            <v>0</v>
          </cell>
          <cell r="F95">
            <v>0</v>
          </cell>
          <cell r="G95">
            <v>0</v>
          </cell>
          <cell r="H95">
            <v>0</v>
          </cell>
        </row>
        <row r="96">
          <cell r="B96" t="str">
            <v>112-001-0008-002</v>
          </cell>
          <cell r="C96" t="str">
            <v xml:space="preserve">COMPLEMENT DLLS ENERFLEX                                             </v>
          </cell>
          <cell r="D96">
            <v>0</v>
          </cell>
          <cell r="E96">
            <v>0</v>
          </cell>
          <cell r="F96">
            <v>0</v>
          </cell>
          <cell r="G96">
            <v>0</v>
          </cell>
          <cell r="H96">
            <v>0</v>
          </cell>
        </row>
        <row r="97">
          <cell r="B97" t="str">
            <v>112-001-0009-000</v>
          </cell>
          <cell r="C97" t="str">
            <v xml:space="preserve">JOSE LUIS RODRIGUEZ                                              </v>
          </cell>
          <cell r="D97">
            <v>36534.6</v>
          </cell>
          <cell r="E97">
            <v>0</v>
          </cell>
          <cell r="F97">
            <v>3320.45</v>
          </cell>
          <cell r="G97">
            <v>-3320.45</v>
          </cell>
          <cell r="H97">
            <v>33214.15</v>
          </cell>
        </row>
        <row r="98">
          <cell r="B98" t="str">
            <v>112-001-0010-000</v>
          </cell>
          <cell r="C98" t="str">
            <v xml:space="preserve">ECOFICINA SA DE CV                                                   </v>
          </cell>
          <cell r="D98">
            <v>0</v>
          </cell>
          <cell r="E98">
            <v>0</v>
          </cell>
          <cell r="F98">
            <v>0</v>
          </cell>
          <cell r="G98">
            <v>0</v>
          </cell>
          <cell r="H98">
            <v>0</v>
          </cell>
        </row>
        <row r="99">
          <cell r="B99" t="str">
            <v>112-001-0011-000</v>
          </cell>
          <cell r="C99" t="str">
            <v xml:space="preserve">CESAR MAGALLAN                                                       </v>
          </cell>
          <cell r="D99">
            <v>0</v>
          </cell>
          <cell r="E99">
            <v>0</v>
          </cell>
          <cell r="F99">
            <v>0</v>
          </cell>
          <cell r="G99">
            <v>0</v>
          </cell>
          <cell r="H99">
            <v>0</v>
          </cell>
        </row>
        <row r="100">
          <cell r="B100" t="str">
            <v>112-001-0012-000</v>
          </cell>
          <cell r="C100" t="str">
            <v xml:space="preserve">RAFAEL ZURITA MENDOZA                                                </v>
          </cell>
          <cell r="D100">
            <v>0</v>
          </cell>
          <cell r="E100">
            <v>0</v>
          </cell>
          <cell r="F100">
            <v>0</v>
          </cell>
          <cell r="G100">
            <v>0</v>
          </cell>
          <cell r="H100">
            <v>0</v>
          </cell>
        </row>
        <row r="101">
          <cell r="B101" t="str">
            <v>112-001-0013-000</v>
          </cell>
          <cell r="C101" t="str">
            <v xml:space="preserve">RAMON PERALTA MORALES                                             </v>
          </cell>
          <cell r="D101">
            <v>8304.7800000000007</v>
          </cell>
          <cell r="E101">
            <v>86202.880000000005</v>
          </cell>
          <cell r="F101">
            <v>89487.63</v>
          </cell>
          <cell r="G101">
            <v>-3284.75</v>
          </cell>
          <cell r="H101">
            <v>5020.0299999999988</v>
          </cell>
        </row>
        <row r="102">
          <cell r="B102" t="str">
            <v>112-001-0014-000</v>
          </cell>
          <cell r="C102" t="str">
            <v xml:space="preserve">CWC ASSOCIATES LTD                                                   </v>
          </cell>
          <cell r="D102">
            <v>0</v>
          </cell>
          <cell r="E102">
            <v>0</v>
          </cell>
          <cell r="F102">
            <v>0</v>
          </cell>
          <cell r="G102">
            <v>0</v>
          </cell>
          <cell r="H102">
            <v>0</v>
          </cell>
        </row>
        <row r="103">
          <cell r="B103" t="str">
            <v>112-001-0015-000</v>
          </cell>
          <cell r="C103" t="str">
            <v xml:space="preserve">SERGIO AGUILAR DIAZ                                                  </v>
          </cell>
          <cell r="D103">
            <v>0</v>
          </cell>
          <cell r="E103">
            <v>0</v>
          </cell>
          <cell r="F103">
            <v>0</v>
          </cell>
          <cell r="G103">
            <v>0</v>
          </cell>
          <cell r="H103">
            <v>0</v>
          </cell>
        </row>
        <row r="104">
          <cell r="B104" t="str">
            <v>112-001-0016-000</v>
          </cell>
          <cell r="C104" t="str">
            <v xml:space="preserve">FACTOR BANORTE                                                       </v>
          </cell>
          <cell r="D104">
            <v>0</v>
          </cell>
          <cell r="E104">
            <v>0</v>
          </cell>
          <cell r="F104">
            <v>0</v>
          </cell>
          <cell r="G104">
            <v>0</v>
          </cell>
          <cell r="H104">
            <v>0</v>
          </cell>
        </row>
        <row r="105">
          <cell r="B105" t="str">
            <v>112-001-0017-000</v>
          </cell>
          <cell r="C105" t="str">
            <v xml:space="preserve">SANITARIOS Y MATERIALES S.A. DE C.V.                                 </v>
          </cell>
          <cell r="D105">
            <v>0</v>
          </cell>
          <cell r="E105">
            <v>0</v>
          </cell>
          <cell r="F105">
            <v>0</v>
          </cell>
          <cell r="G105">
            <v>0</v>
          </cell>
          <cell r="H105">
            <v>0</v>
          </cell>
        </row>
        <row r="106">
          <cell r="B106" t="str">
            <v>112-001-0018-000</v>
          </cell>
          <cell r="C106" t="str">
            <v xml:space="preserve">COIMSUR S.A. DE C.V.                                                 </v>
          </cell>
          <cell r="D106">
            <v>0</v>
          </cell>
          <cell r="E106">
            <v>0</v>
          </cell>
          <cell r="F106">
            <v>0</v>
          </cell>
          <cell r="G106">
            <v>0</v>
          </cell>
          <cell r="H106">
            <v>0</v>
          </cell>
        </row>
        <row r="107">
          <cell r="B107" t="str">
            <v>112-001-0019-000</v>
          </cell>
          <cell r="C107" t="str">
            <v xml:space="preserve">COMPAÑIA MEXICANA DE AVIACION                                        </v>
          </cell>
          <cell r="D107">
            <v>0</v>
          </cell>
          <cell r="E107">
            <v>0</v>
          </cell>
          <cell r="F107">
            <v>0</v>
          </cell>
          <cell r="G107">
            <v>0</v>
          </cell>
          <cell r="H107">
            <v>0</v>
          </cell>
        </row>
        <row r="108">
          <cell r="B108" t="str">
            <v>112-001-0020-000</v>
          </cell>
          <cell r="C108" t="str">
            <v xml:space="preserve">EMERSON PROCES MAGENEMENT S.A. DE C.V.                               </v>
          </cell>
          <cell r="D108">
            <v>0</v>
          </cell>
          <cell r="E108">
            <v>0</v>
          </cell>
          <cell r="F108">
            <v>0</v>
          </cell>
          <cell r="G108">
            <v>0</v>
          </cell>
          <cell r="H108">
            <v>0</v>
          </cell>
        </row>
        <row r="109">
          <cell r="B109" t="str">
            <v>112-001-0021-000</v>
          </cell>
          <cell r="C109" t="str">
            <v xml:space="preserve">CANDELARIO DE LA CRUZ ALCUDIA                                        </v>
          </cell>
          <cell r="D109">
            <v>0</v>
          </cell>
          <cell r="E109">
            <v>0</v>
          </cell>
          <cell r="F109">
            <v>0</v>
          </cell>
          <cell r="G109">
            <v>0</v>
          </cell>
          <cell r="H109">
            <v>0</v>
          </cell>
        </row>
        <row r="110">
          <cell r="B110" t="str">
            <v>112-001-0022-000</v>
          </cell>
          <cell r="C110" t="str">
            <v xml:space="preserve">MONICA MORENO PEDRAZA                                                </v>
          </cell>
          <cell r="D110">
            <v>0</v>
          </cell>
          <cell r="E110">
            <v>0</v>
          </cell>
          <cell r="F110">
            <v>0</v>
          </cell>
          <cell r="G110">
            <v>0</v>
          </cell>
          <cell r="H110">
            <v>0</v>
          </cell>
        </row>
        <row r="111">
          <cell r="B111" t="str">
            <v>112-001-0023-000</v>
          </cell>
          <cell r="C111" t="str">
            <v xml:space="preserve">PROMOTORA DE HIGIENE Y SEGURIDAD                                     </v>
          </cell>
          <cell r="D111">
            <v>0</v>
          </cell>
          <cell r="E111">
            <v>0</v>
          </cell>
          <cell r="F111">
            <v>0</v>
          </cell>
          <cell r="G111">
            <v>0</v>
          </cell>
          <cell r="H111">
            <v>0</v>
          </cell>
        </row>
        <row r="112">
          <cell r="B112" t="str">
            <v>112-001-0024-000</v>
          </cell>
          <cell r="C112" t="str">
            <v xml:space="preserve">ALEJANDRO BEUCHOT                                                    </v>
          </cell>
          <cell r="D112">
            <v>0</v>
          </cell>
          <cell r="E112">
            <v>0</v>
          </cell>
          <cell r="F112">
            <v>0</v>
          </cell>
          <cell r="G112">
            <v>0</v>
          </cell>
          <cell r="H112">
            <v>0</v>
          </cell>
        </row>
        <row r="113">
          <cell r="B113" t="str">
            <v>112-001-0025-000</v>
          </cell>
          <cell r="C113" t="str">
            <v xml:space="preserve">MARIELA MARIA CARRERA                                                </v>
          </cell>
          <cell r="D113">
            <v>0</v>
          </cell>
          <cell r="E113">
            <v>0</v>
          </cell>
          <cell r="F113">
            <v>0</v>
          </cell>
          <cell r="G113">
            <v>0</v>
          </cell>
          <cell r="H113">
            <v>0</v>
          </cell>
        </row>
        <row r="114">
          <cell r="B114" t="str">
            <v>112-001-0026-000</v>
          </cell>
          <cell r="C114" t="str">
            <v xml:space="preserve">ASUNCION HERNANDEZ ROMERO                                            </v>
          </cell>
          <cell r="D114">
            <v>0</v>
          </cell>
          <cell r="E114">
            <v>0</v>
          </cell>
          <cell r="F114">
            <v>0</v>
          </cell>
          <cell r="G114">
            <v>0</v>
          </cell>
          <cell r="H114">
            <v>0</v>
          </cell>
        </row>
        <row r="115">
          <cell r="B115" t="str">
            <v>112-001-0027-000</v>
          </cell>
          <cell r="C115" t="str">
            <v xml:space="preserve">ANA LOURDES CUEVAS LOPEZ                                             </v>
          </cell>
          <cell r="D115">
            <v>0</v>
          </cell>
          <cell r="E115">
            <v>0</v>
          </cell>
          <cell r="F115">
            <v>0</v>
          </cell>
          <cell r="G115">
            <v>0</v>
          </cell>
          <cell r="H115">
            <v>0</v>
          </cell>
        </row>
        <row r="116">
          <cell r="B116" t="str">
            <v>112-001-0028-000</v>
          </cell>
          <cell r="C116" t="str">
            <v xml:space="preserve">ALIANZ AIR S.A. DE C.V.                                              </v>
          </cell>
          <cell r="D116">
            <v>0</v>
          </cell>
          <cell r="E116">
            <v>0</v>
          </cell>
          <cell r="F116">
            <v>0</v>
          </cell>
          <cell r="G116">
            <v>0</v>
          </cell>
          <cell r="H116">
            <v>0</v>
          </cell>
        </row>
        <row r="117">
          <cell r="B117" t="str">
            <v>112-001-0029-000</v>
          </cell>
          <cell r="C117" t="str">
            <v xml:space="preserve">JOSE DEL CARMEN DE LA CRUZ RICARDEZ                                  </v>
          </cell>
          <cell r="D117">
            <v>0</v>
          </cell>
          <cell r="E117">
            <v>0</v>
          </cell>
          <cell r="F117">
            <v>0</v>
          </cell>
          <cell r="G117">
            <v>0</v>
          </cell>
          <cell r="H117">
            <v>0</v>
          </cell>
        </row>
        <row r="118">
          <cell r="B118" t="str">
            <v>112-001-0030-000</v>
          </cell>
          <cell r="C118" t="str">
            <v xml:space="preserve">CAYRA CONSTRUCCIONES                                                 </v>
          </cell>
          <cell r="D118">
            <v>0</v>
          </cell>
          <cell r="E118">
            <v>0</v>
          </cell>
          <cell r="F118">
            <v>0</v>
          </cell>
          <cell r="G118">
            <v>0</v>
          </cell>
          <cell r="H118">
            <v>0</v>
          </cell>
        </row>
        <row r="119">
          <cell r="B119" t="str">
            <v>112-001-0031-000</v>
          </cell>
          <cell r="C119" t="str">
            <v xml:space="preserve">MAQUINARIA INTERCONTINENTAL S.A. DE C.V.                             </v>
          </cell>
          <cell r="D119">
            <v>0</v>
          </cell>
          <cell r="E119">
            <v>0</v>
          </cell>
          <cell r="F119">
            <v>0</v>
          </cell>
          <cell r="G119">
            <v>0</v>
          </cell>
          <cell r="H119">
            <v>0</v>
          </cell>
        </row>
        <row r="120">
          <cell r="B120" t="str">
            <v>112-001-0032-000</v>
          </cell>
          <cell r="C120" t="str">
            <v xml:space="preserve">JAVIER PASCAL S.C.                                               </v>
          </cell>
          <cell r="D120">
            <v>47607</v>
          </cell>
          <cell r="E120">
            <v>45985</v>
          </cell>
          <cell r="F120">
            <v>46388.78</v>
          </cell>
          <cell r="G120">
            <v>-403.77999999999884</v>
          </cell>
          <cell r="H120">
            <v>47203.22</v>
          </cell>
        </row>
        <row r="121">
          <cell r="B121" t="str">
            <v>112-001-0033-000</v>
          </cell>
          <cell r="C121" t="str">
            <v xml:space="preserve">RICARDO DIAZ SANCHEZ                                                 </v>
          </cell>
          <cell r="D121">
            <v>0</v>
          </cell>
          <cell r="E121">
            <v>0</v>
          </cell>
          <cell r="F121">
            <v>0</v>
          </cell>
          <cell r="G121">
            <v>0</v>
          </cell>
          <cell r="H121">
            <v>0</v>
          </cell>
        </row>
        <row r="122">
          <cell r="B122" t="str">
            <v>112-001-0034-000</v>
          </cell>
          <cell r="C122" t="str">
            <v xml:space="preserve">NAYELI ZURITA BELTRAN                                                </v>
          </cell>
          <cell r="D122">
            <v>0</v>
          </cell>
          <cell r="E122">
            <v>0</v>
          </cell>
          <cell r="F122">
            <v>0</v>
          </cell>
          <cell r="G122">
            <v>0</v>
          </cell>
          <cell r="H122">
            <v>0</v>
          </cell>
        </row>
        <row r="123">
          <cell r="B123" t="str">
            <v>112-001-0035-000</v>
          </cell>
          <cell r="C123" t="str">
            <v xml:space="preserve">SANTOS PRADOS VALENZUELA                                             </v>
          </cell>
          <cell r="D123">
            <v>0</v>
          </cell>
          <cell r="E123">
            <v>0</v>
          </cell>
          <cell r="F123">
            <v>0</v>
          </cell>
          <cell r="G123">
            <v>0</v>
          </cell>
          <cell r="H123">
            <v>0</v>
          </cell>
        </row>
        <row r="124">
          <cell r="B124" t="str">
            <v>112-001-0036-000</v>
          </cell>
          <cell r="C124" t="str">
            <v xml:space="preserve">CAMARA MEX DE LA IND DE LA CONSTRUCCION                              </v>
          </cell>
          <cell r="D124">
            <v>0</v>
          </cell>
          <cell r="E124">
            <v>0</v>
          </cell>
          <cell r="F124">
            <v>0</v>
          </cell>
          <cell r="G124">
            <v>0</v>
          </cell>
          <cell r="H124">
            <v>0</v>
          </cell>
        </row>
        <row r="125">
          <cell r="B125" t="str">
            <v>112-001-0037-000</v>
          </cell>
          <cell r="C125" t="str">
            <v xml:space="preserve">DHL INTERNACIONAL DE MEXICO S.A. DE C.V.                             </v>
          </cell>
          <cell r="D125">
            <v>0</v>
          </cell>
          <cell r="E125">
            <v>0</v>
          </cell>
          <cell r="F125">
            <v>0</v>
          </cell>
          <cell r="G125">
            <v>0</v>
          </cell>
          <cell r="H125">
            <v>0</v>
          </cell>
        </row>
        <row r="126">
          <cell r="B126" t="str">
            <v>112-001-0038-000</v>
          </cell>
          <cell r="C126" t="str">
            <v xml:space="preserve">PRAXAIR  MEXICO SA DE CV                                             </v>
          </cell>
          <cell r="D126">
            <v>0</v>
          </cell>
          <cell r="E126">
            <v>0</v>
          </cell>
          <cell r="F126">
            <v>0</v>
          </cell>
          <cell r="G126">
            <v>0</v>
          </cell>
          <cell r="H126">
            <v>0</v>
          </cell>
        </row>
        <row r="127">
          <cell r="B127" t="str">
            <v>112-001-0039-000</v>
          </cell>
          <cell r="C127" t="str">
            <v xml:space="preserve">RAMON ALPUIN NARANJO                                                 </v>
          </cell>
          <cell r="D127">
            <v>0</v>
          </cell>
          <cell r="E127">
            <v>0</v>
          </cell>
          <cell r="F127">
            <v>0</v>
          </cell>
          <cell r="G127">
            <v>0</v>
          </cell>
          <cell r="H127">
            <v>0</v>
          </cell>
        </row>
        <row r="128">
          <cell r="B128" t="str">
            <v>112-001-0040-000</v>
          </cell>
          <cell r="C128" t="str">
            <v xml:space="preserve">ACCION LOGISTICA INTEGRAL S.C.                                       </v>
          </cell>
          <cell r="D128">
            <v>0</v>
          </cell>
          <cell r="E128">
            <v>0</v>
          </cell>
          <cell r="F128">
            <v>0</v>
          </cell>
          <cell r="G128">
            <v>0</v>
          </cell>
          <cell r="H128">
            <v>0</v>
          </cell>
        </row>
        <row r="129">
          <cell r="B129" t="str">
            <v>112-001-0041-000</v>
          </cell>
          <cell r="C129" t="str">
            <v xml:space="preserve">FRANCISCO RODRIGUEZ PULIDO                                           </v>
          </cell>
          <cell r="D129">
            <v>0</v>
          </cell>
          <cell r="E129">
            <v>0</v>
          </cell>
          <cell r="F129">
            <v>0</v>
          </cell>
          <cell r="G129">
            <v>0</v>
          </cell>
          <cell r="H129">
            <v>0</v>
          </cell>
        </row>
        <row r="130">
          <cell r="B130" t="str">
            <v>112-001-0411-001</v>
          </cell>
          <cell r="C130" t="str">
            <v xml:space="preserve">CATERPILLAR C-1 DLLS                                            </v>
          </cell>
          <cell r="D130">
            <v>163251.63</v>
          </cell>
          <cell r="E130">
            <v>0</v>
          </cell>
          <cell r="F130">
            <v>163251.63</v>
          </cell>
          <cell r="G130">
            <v>-163251.63</v>
          </cell>
          <cell r="H130">
            <v>0</v>
          </cell>
        </row>
        <row r="131">
          <cell r="B131" t="str">
            <v>112-001-0411-002</v>
          </cell>
          <cell r="C131" t="str">
            <v xml:space="preserve">COMPL CATERPILLAR C-1 DLLS                                     </v>
          </cell>
          <cell r="D131">
            <v>1541356.59</v>
          </cell>
          <cell r="E131">
            <v>277.55</v>
          </cell>
          <cell r="F131">
            <v>1541634.13</v>
          </cell>
          <cell r="G131">
            <v>-1541356.5799999998</v>
          </cell>
          <cell r="H131">
            <v>1.0000000242143869E-2</v>
          </cell>
        </row>
        <row r="132">
          <cell r="B132" t="str">
            <v>112-001-2028-001</v>
          </cell>
          <cell r="C132" t="str">
            <v xml:space="preserve">EQUIPOS Y SISTEMAS DLLS                                              </v>
          </cell>
          <cell r="D132">
            <v>0</v>
          </cell>
          <cell r="E132">
            <v>0</v>
          </cell>
          <cell r="F132">
            <v>0</v>
          </cell>
          <cell r="G132">
            <v>0</v>
          </cell>
          <cell r="H132">
            <v>0</v>
          </cell>
        </row>
        <row r="133">
          <cell r="B133" t="str">
            <v>112-001-2028-002</v>
          </cell>
          <cell r="C133" t="str">
            <v xml:space="preserve">COMP EQUIP Y SIST DLLS                                               </v>
          </cell>
          <cell r="D133">
            <v>0</v>
          </cell>
          <cell r="E133">
            <v>0</v>
          </cell>
          <cell r="F133">
            <v>0</v>
          </cell>
          <cell r="G133">
            <v>0</v>
          </cell>
          <cell r="H133">
            <v>0</v>
          </cell>
        </row>
        <row r="134">
          <cell r="B134" t="str">
            <v>112-001-2029-000</v>
          </cell>
          <cell r="C134" t="str">
            <v xml:space="preserve">RECTIFICACIONES CAMPECHE S.A. DE C.V.                                </v>
          </cell>
          <cell r="D134">
            <v>0</v>
          </cell>
          <cell r="E134">
            <v>0</v>
          </cell>
          <cell r="F134">
            <v>0</v>
          </cell>
          <cell r="G134">
            <v>0</v>
          </cell>
          <cell r="H134">
            <v>0</v>
          </cell>
        </row>
        <row r="135">
          <cell r="B135" t="str">
            <v>112-001-2030-000</v>
          </cell>
          <cell r="C135" t="str">
            <v xml:space="preserve">FERNANDO RUIZ RICARDEZ                                               </v>
          </cell>
          <cell r="D135">
            <v>0</v>
          </cell>
          <cell r="E135">
            <v>0</v>
          </cell>
          <cell r="F135">
            <v>0</v>
          </cell>
          <cell r="G135">
            <v>0</v>
          </cell>
          <cell r="H135">
            <v>0</v>
          </cell>
        </row>
        <row r="136">
          <cell r="B136" t="str">
            <v>112-001-2031-000</v>
          </cell>
          <cell r="C136" t="str">
            <v xml:space="preserve">COMISION FEDERAL DE ELECTRICIDAD                                     </v>
          </cell>
          <cell r="D136">
            <v>0</v>
          </cell>
          <cell r="E136">
            <v>0</v>
          </cell>
          <cell r="F136">
            <v>0</v>
          </cell>
          <cell r="G136">
            <v>0</v>
          </cell>
          <cell r="H136">
            <v>0</v>
          </cell>
        </row>
        <row r="137">
          <cell r="B137" t="str">
            <v>112-001-2032-000</v>
          </cell>
          <cell r="C137" t="str">
            <v xml:space="preserve">MARIA TERESA MUÑIZ BALLINAS                                          </v>
          </cell>
          <cell r="D137">
            <v>0</v>
          </cell>
          <cell r="E137">
            <v>0</v>
          </cell>
          <cell r="F137">
            <v>0</v>
          </cell>
          <cell r="G137">
            <v>0</v>
          </cell>
          <cell r="H137">
            <v>0</v>
          </cell>
        </row>
        <row r="138">
          <cell r="B138" t="str">
            <v>112-001-2033-000</v>
          </cell>
          <cell r="C138" t="str">
            <v xml:space="preserve">SISTEMAS CONTINO S.A. DE C.V.                                        </v>
          </cell>
          <cell r="D138">
            <v>0</v>
          </cell>
          <cell r="E138">
            <v>0</v>
          </cell>
          <cell r="F138">
            <v>0</v>
          </cell>
          <cell r="G138">
            <v>0</v>
          </cell>
          <cell r="H138">
            <v>0</v>
          </cell>
        </row>
        <row r="139">
          <cell r="B139" t="str">
            <v>112-001-2034-000</v>
          </cell>
          <cell r="C139" t="str">
            <v xml:space="preserve">MANIOBRAS ESPECIALIZADAS GCS S.A. DE C.V.                            </v>
          </cell>
          <cell r="D139">
            <v>0</v>
          </cell>
          <cell r="E139">
            <v>0</v>
          </cell>
          <cell r="F139">
            <v>0</v>
          </cell>
          <cell r="G139">
            <v>0</v>
          </cell>
          <cell r="H139">
            <v>0</v>
          </cell>
        </row>
        <row r="140">
          <cell r="B140" t="str">
            <v>112-001-2035-000</v>
          </cell>
          <cell r="C140" t="str">
            <v xml:space="preserve">VIAJES DISCOVERY S.A. DE C.V.                                       </v>
          </cell>
          <cell r="D140">
            <v>18</v>
          </cell>
          <cell r="E140">
            <v>0</v>
          </cell>
          <cell r="F140">
            <v>0</v>
          </cell>
          <cell r="G140">
            <v>0</v>
          </cell>
          <cell r="H140">
            <v>18</v>
          </cell>
        </row>
        <row r="141">
          <cell r="B141" t="str">
            <v>112-001-2036-000</v>
          </cell>
          <cell r="C141" t="str">
            <v xml:space="preserve">MANIOBRAS ESPECIALIZADAS S.A. DE C.V.                            </v>
          </cell>
          <cell r="D141">
            <v>19780</v>
          </cell>
          <cell r="E141">
            <v>0</v>
          </cell>
          <cell r="F141">
            <v>19780</v>
          </cell>
          <cell r="G141">
            <v>-19780</v>
          </cell>
          <cell r="H141">
            <v>0</v>
          </cell>
        </row>
        <row r="142">
          <cell r="B142" t="str">
            <v>112-001-2037-000</v>
          </cell>
          <cell r="C142" t="str">
            <v xml:space="preserve">MAQUINARIA DIESEL                                                    </v>
          </cell>
          <cell r="D142">
            <v>0</v>
          </cell>
          <cell r="E142">
            <v>0</v>
          </cell>
          <cell r="F142">
            <v>0</v>
          </cell>
          <cell r="G142">
            <v>0</v>
          </cell>
          <cell r="H142">
            <v>0</v>
          </cell>
        </row>
        <row r="143">
          <cell r="B143" t="str">
            <v>112-001-2038-000</v>
          </cell>
          <cell r="C143" t="str">
            <v xml:space="preserve">PEREZ MARCIN NARCISA                                                 </v>
          </cell>
          <cell r="D143">
            <v>0</v>
          </cell>
          <cell r="E143">
            <v>0</v>
          </cell>
          <cell r="F143">
            <v>0</v>
          </cell>
          <cell r="G143">
            <v>0</v>
          </cell>
          <cell r="H143">
            <v>0</v>
          </cell>
        </row>
        <row r="144">
          <cell r="B144" t="str">
            <v>112-001-2039-000</v>
          </cell>
          <cell r="C144" t="str">
            <v xml:space="preserve">DORADOS MAYA S.A. DE C.V.                                            </v>
          </cell>
          <cell r="D144">
            <v>0</v>
          </cell>
          <cell r="E144">
            <v>0</v>
          </cell>
          <cell r="F144">
            <v>0</v>
          </cell>
          <cell r="G144">
            <v>0</v>
          </cell>
          <cell r="H144">
            <v>0</v>
          </cell>
        </row>
        <row r="145">
          <cell r="B145" t="str">
            <v>112-001-2040-000</v>
          </cell>
          <cell r="C145" t="str">
            <v xml:space="preserve">MARIA MIRELDA BELTRAN GURRIA                                         </v>
          </cell>
          <cell r="D145">
            <v>0</v>
          </cell>
          <cell r="E145">
            <v>0</v>
          </cell>
          <cell r="F145">
            <v>0</v>
          </cell>
          <cell r="G145">
            <v>0</v>
          </cell>
          <cell r="H145">
            <v>0</v>
          </cell>
        </row>
        <row r="146">
          <cell r="B146" t="str">
            <v>112-001-2041-000</v>
          </cell>
          <cell r="C146" t="str">
            <v xml:space="preserve">HILDA MARIA ZURITA GIL                                               </v>
          </cell>
          <cell r="D146">
            <v>0</v>
          </cell>
          <cell r="E146">
            <v>0</v>
          </cell>
          <cell r="F146">
            <v>0</v>
          </cell>
          <cell r="G146">
            <v>0</v>
          </cell>
          <cell r="H146">
            <v>0</v>
          </cell>
        </row>
        <row r="147">
          <cell r="B147" t="str">
            <v>112-001-2042-000</v>
          </cell>
          <cell r="C147" t="str">
            <v xml:space="preserve">JUAN CARLOS PINEDA ZURITA                                            </v>
          </cell>
          <cell r="D147">
            <v>0</v>
          </cell>
          <cell r="E147">
            <v>0</v>
          </cell>
          <cell r="F147">
            <v>0</v>
          </cell>
          <cell r="G147">
            <v>0</v>
          </cell>
          <cell r="H147">
            <v>0</v>
          </cell>
        </row>
        <row r="148">
          <cell r="B148" t="str">
            <v>112-001-2043-000</v>
          </cell>
          <cell r="C148" t="str">
            <v xml:space="preserve">JUAN KAMPFNER AGUIRRE                                                </v>
          </cell>
          <cell r="D148">
            <v>0</v>
          </cell>
          <cell r="E148">
            <v>0</v>
          </cell>
          <cell r="F148">
            <v>0</v>
          </cell>
          <cell r="G148">
            <v>0</v>
          </cell>
          <cell r="H148">
            <v>0</v>
          </cell>
        </row>
        <row r="149">
          <cell r="B149" t="str">
            <v>112-001-2044-000</v>
          </cell>
          <cell r="C149" t="str">
            <v xml:space="preserve">SERVICIO TECNICO DE COMUNICACIONES                                   </v>
          </cell>
          <cell r="D149">
            <v>0</v>
          </cell>
          <cell r="E149">
            <v>15399.65</v>
          </cell>
          <cell r="F149">
            <v>15399.65</v>
          </cell>
          <cell r="G149">
            <v>0</v>
          </cell>
          <cell r="H149">
            <v>0</v>
          </cell>
        </row>
        <row r="150">
          <cell r="B150" t="str">
            <v>112-001-2045-000</v>
          </cell>
          <cell r="C150" t="str">
            <v xml:space="preserve">MANUFACTURERA CENTURY                                                </v>
          </cell>
          <cell r="D150">
            <v>0</v>
          </cell>
          <cell r="E150">
            <v>2070</v>
          </cell>
          <cell r="F150">
            <v>0</v>
          </cell>
          <cell r="G150">
            <v>2070</v>
          </cell>
          <cell r="H150">
            <v>2070</v>
          </cell>
        </row>
        <row r="151">
          <cell r="B151" t="str">
            <v>112-001-2046-000</v>
          </cell>
          <cell r="C151" t="str">
            <v xml:space="preserve">ARRENDADORA UNIFIN S.A. DE C.V.                                      </v>
          </cell>
          <cell r="D151">
            <v>0</v>
          </cell>
          <cell r="E151">
            <v>79159.89</v>
          </cell>
          <cell r="F151">
            <v>51299.74</v>
          </cell>
          <cell r="G151">
            <v>27860.15</v>
          </cell>
          <cell r="H151">
            <v>27860.15</v>
          </cell>
        </row>
        <row r="152">
          <cell r="B152" t="str">
            <v>112-001-2047-000</v>
          </cell>
          <cell r="C152" t="str">
            <v xml:space="preserve">CATERPILLAR CREDITO                                                  </v>
          </cell>
          <cell r="D152">
            <v>0</v>
          </cell>
          <cell r="E152">
            <v>0</v>
          </cell>
          <cell r="F152">
            <v>0</v>
          </cell>
          <cell r="G152">
            <v>0</v>
          </cell>
          <cell r="H152">
            <v>0</v>
          </cell>
        </row>
        <row r="153">
          <cell r="B153" t="str">
            <v>112-001-2048-000</v>
          </cell>
          <cell r="C153" t="str">
            <v xml:space="preserve">LEON WEILL S.A.                                                      </v>
          </cell>
          <cell r="D153">
            <v>0</v>
          </cell>
          <cell r="E153">
            <v>0</v>
          </cell>
          <cell r="F153">
            <v>0</v>
          </cell>
          <cell r="G153">
            <v>0</v>
          </cell>
          <cell r="H153">
            <v>0</v>
          </cell>
        </row>
        <row r="154">
          <cell r="B154" t="str">
            <v>112-001-2049-000</v>
          </cell>
          <cell r="C154" t="str">
            <v xml:space="preserve">SNAP-ON SUN DE MEXICO                                                </v>
          </cell>
          <cell r="D154">
            <v>0</v>
          </cell>
          <cell r="E154">
            <v>0</v>
          </cell>
          <cell r="F154">
            <v>0</v>
          </cell>
          <cell r="G154">
            <v>0</v>
          </cell>
          <cell r="H154">
            <v>0</v>
          </cell>
        </row>
        <row r="155">
          <cell r="B155" t="str">
            <v>112-001-2050-000</v>
          </cell>
          <cell r="C155" t="str">
            <v xml:space="preserve">EQUIPO PARA GAS S.A. DE C.V.                                         </v>
          </cell>
          <cell r="D155">
            <v>0</v>
          </cell>
          <cell r="E155">
            <v>0</v>
          </cell>
          <cell r="F155">
            <v>0</v>
          </cell>
          <cell r="G155">
            <v>0</v>
          </cell>
          <cell r="H155">
            <v>0</v>
          </cell>
        </row>
        <row r="156">
          <cell r="B156" t="str">
            <v>112-001-2051-000</v>
          </cell>
          <cell r="C156" t="str">
            <v xml:space="preserve">PROTECNOQUIM S.A. DE C.V.                                            </v>
          </cell>
          <cell r="D156">
            <v>0</v>
          </cell>
          <cell r="E156">
            <v>0</v>
          </cell>
          <cell r="F156">
            <v>0</v>
          </cell>
          <cell r="G156">
            <v>0</v>
          </cell>
          <cell r="H156">
            <v>0</v>
          </cell>
        </row>
        <row r="157">
          <cell r="B157" t="str">
            <v>112-001-2052-000</v>
          </cell>
          <cell r="C157" t="str">
            <v xml:space="preserve">AGUSTIN DE JESUS FINOL PINO                                       </v>
          </cell>
          <cell r="D157">
            <v>5473.08</v>
          </cell>
          <cell r="E157">
            <v>6000</v>
          </cell>
          <cell r="F157">
            <v>487.3</v>
          </cell>
          <cell r="G157">
            <v>5512.7</v>
          </cell>
          <cell r="H157">
            <v>10985.78</v>
          </cell>
        </row>
        <row r="158">
          <cell r="B158" t="str">
            <v>112-001-2053-000</v>
          </cell>
          <cell r="C158" t="str">
            <v xml:space="preserve">RALOY LUBRICANTES S.A. DE C.V.                                       </v>
          </cell>
          <cell r="D158">
            <v>0</v>
          </cell>
          <cell r="E158">
            <v>0</v>
          </cell>
          <cell r="F158">
            <v>0</v>
          </cell>
          <cell r="G158">
            <v>0</v>
          </cell>
          <cell r="H158">
            <v>0</v>
          </cell>
        </row>
        <row r="159">
          <cell r="B159" t="str">
            <v>112-001-2054-000</v>
          </cell>
          <cell r="C159" t="str">
            <v xml:space="preserve">GONZALEZ MONTIEL MARIA MAGDALENA                                     </v>
          </cell>
          <cell r="D159">
            <v>0</v>
          </cell>
          <cell r="E159">
            <v>0</v>
          </cell>
          <cell r="F159">
            <v>0</v>
          </cell>
          <cell r="G159">
            <v>0</v>
          </cell>
          <cell r="H159">
            <v>0</v>
          </cell>
        </row>
        <row r="160">
          <cell r="B160" t="str">
            <v>112-001-2055-000</v>
          </cell>
          <cell r="C160" t="str">
            <v xml:space="preserve">ILDEFONSO AGUILAR BUENO                                              </v>
          </cell>
          <cell r="D160">
            <v>0</v>
          </cell>
          <cell r="E160">
            <v>0</v>
          </cell>
          <cell r="F160">
            <v>0</v>
          </cell>
          <cell r="G160">
            <v>0</v>
          </cell>
          <cell r="H160">
            <v>0</v>
          </cell>
        </row>
        <row r="161">
          <cell r="B161" t="str">
            <v>112-001-2056-000</v>
          </cell>
          <cell r="C161" t="str">
            <v xml:space="preserve">MURPHY DE MEXICO SURESTE S.A. DE C.V.                                </v>
          </cell>
          <cell r="D161">
            <v>0</v>
          </cell>
          <cell r="E161">
            <v>0</v>
          </cell>
          <cell r="F161">
            <v>0</v>
          </cell>
          <cell r="G161">
            <v>0</v>
          </cell>
          <cell r="H161">
            <v>0</v>
          </cell>
        </row>
        <row r="162">
          <cell r="B162" t="str">
            <v>112-001-2057-000</v>
          </cell>
          <cell r="C162" t="str">
            <v xml:space="preserve">SEÑALMATIC S.A. DE C.V.                                              </v>
          </cell>
          <cell r="D162">
            <v>0</v>
          </cell>
          <cell r="E162">
            <v>0</v>
          </cell>
          <cell r="F162">
            <v>0</v>
          </cell>
          <cell r="G162">
            <v>0</v>
          </cell>
          <cell r="H162">
            <v>0</v>
          </cell>
        </row>
        <row r="163">
          <cell r="B163" t="str">
            <v>112-001-2058-000</v>
          </cell>
          <cell r="C163" t="str">
            <v xml:space="preserve">SALA RIVEROLL JUAN CARLOS                                            </v>
          </cell>
          <cell r="D163">
            <v>0</v>
          </cell>
          <cell r="E163">
            <v>0</v>
          </cell>
          <cell r="F163">
            <v>0</v>
          </cell>
          <cell r="G163">
            <v>0</v>
          </cell>
          <cell r="H163">
            <v>0</v>
          </cell>
        </row>
        <row r="164">
          <cell r="B164" t="str">
            <v>112-001-2059-000</v>
          </cell>
          <cell r="C164" t="str">
            <v xml:space="preserve">REPRESENTACIONES ELECTRICAS DEL SURESTE S.A.                         </v>
          </cell>
          <cell r="D164">
            <v>0</v>
          </cell>
          <cell r="E164">
            <v>0</v>
          </cell>
          <cell r="F164">
            <v>0</v>
          </cell>
          <cell r="G164">
            <v>0</v>
          </cell>
          <cell r="H164">
            <v>0</v>
          </cell>
        </row>
        <row r="165">
          <cell r="B165" t="str">
            <v>112-001-2060-000</v>
          </cell>
          <cell r="C165" t="str">
            <v xml:space="preserve">EQUIPO DE MEDICION Y CONTROL INDUSTRIAL S.A.                         </v>
          </cell>
          <cell r="D165">
            <v>0</v>
          </cell>
          <cell r="E165">
            <v>0</v>
          </cell>
          <cell r="F165">
            <v>0</v>
          </cell>
          <cell r="G165">
            <v>0</v>
          </cell>
          <cell r="H165">
            <v>0</v>
          </cell>
        </row>
        <row r="166">
          <cell r="B166" t="str">
            <v>112-001-2061-000</v>
          </cell>
          <cell r="C166" t="str">
            <v xml:space="preserve">OCHOA VALENZUELA IRENE                                               </v>
          </cell>
          <cell r="D166">
            <v>0</v>
          </cell>
          <cell r="E166">
            <v>0</v>
          </cell>
          <cell r="F166">
            <v>0</v>
          </cell>
          <cell r="G166">
            <v>0</v>
          </cell>
          <cell r="H166">
            <v>0</v>
          </cell>
        </row>
        <row r="167">
          <cell r="B167" t="str">
            <v>112-001-2062-000</v>
          </cell>
          <cell r="C167" t="str">
            <v xml:space="preserve">GLADYS FALCONI ALEJANDRO                                             </v>
          </cell>
          <cell r="D167">
            <v>0</v>
          </cell>
          <cell r="E167">
            <v>0</v>
          </cell>
          <cell r="F167">
            <v>0</v>
          </cell>
          <cell r="G167">
            <v>0</v>
          </cell>
          <cell r="H167">
            <v>0</v>
          </cell>
        </row>
        <row r="168">
          <cell r="B168" t="str">
            <v>112-001-2063-000</v>
          </cell>
          <cell r="C168" t="str">
            <v xml:space="preserve">GRUPO SIGNACOM COMUNICACIONES S.A. DE C.V.                           </v>
          </cell>
          <cell r="D168">
            <v>0</v>
          </cell>
          <cell r="E168">
            <v>0</v>
          </cell>
          <cell r="F168">
            <v>0</v>
          </cell>
          <cell r="G168">
            <v>0</v>
          </cell>
          <cell r="H168">
            <v>0</v>
          </cell>
        </row>
        <row r="169">
          <cell r="B169" t="str">
            <v>112-001-2064-000</v>
          </cell>
          <cell r="C169" t="str">
            <v xml:space="preserve">GASOLINERA SERVICIO COMALCALCO S.A. DE C.V.                      </v>
          </cell>
          <cell r="D169">
            <v>56150</v>
          </cell>
          <cell r="E169">
            <v>108470.39999999999</v>
          </cell>
          <cell r="F169">
            <v>137470.39999999999</v>
          </cell>
          <cell r="G169">
            <v>-29000</v>
          </cell>
          <cell r="H169">
            <v>27150</v>
          </cell>
        </row>
        <row r="170">
          <cell r="B170" t="str">
            <v>112-001-2065-000</v>
          </cell>
          <cell r="C170" t="str">
            <v xml:space="preserve">OMEGA INDUSTRIAL AUTOMOTRIZ S.A. DE C.V.                           </v>
          </cell>
          <cell r="D170">
            <v>575</v>
          </cell>
          <cell r="E170">
            <v>0</v>
          </cell>
          <cell r="F170">
            <v>0</v>
          </cell>
          <cell r="G170">
            <v>0</v>
          </cell>
          <cell r="H170">
            <v>575</v>
          </cell>
        </row>
        <row r="171">
          <cell r="B171" t="str">
            <v>113-001-0001-000</v>
          </cell>
          <cell r="C171" t="str">
            <v xml:space="preserve">JIMENEZ SEGOVIA VICTOR MANUEL                                        </v>
          </cell>
          <cell r="D171">
            <v>0</v>
          </cell>
          <cell r="E171">
            <v>0</v>
          </cell>
          <cell r="F171">
            <v>0</v>
          </cell>
          <cell r="G171">
            <v>0</v>
          </cell>
          <cell r="H171">
            <v>0</v>
          </cell>
        </row>
        <row r="172">
          <cell r="B172" t="str">
            <v>113-001-0002-000</v>
          </cell>
          <cell r="C172" t="str">
            <v xml:space="preserve">JUAN M JIMENEZ Y GALVAN                                              </v>
          </cell>
          <cell r="D172">
            <v>0</v>
          </cell>
          <cell r="E172">
            <v>0</v>
          </cell>
          <cell r="F172">
            <v>0</v>
          </cell>
          <cell r="G172">
            <v>0</v>
          </cell>
          <cell r="H172">
            <v>0</v>
          </cell>
        </row>
        <row r="173">
          <cell r="B173" t="str">
            <v>113-001-0003-000</v>
          </cell>
          <cell r="C173" t="str">
            <v xml:space="preserve">GABRIELA GUTIERREZ SOLIS                                             </v>
          </cell>
          <cell r="D173">
            <v>0</v>
          </cell>
          <cell r="E173">
            <v>0</v>
          </cell>
          <cell r="F173">
            <v>0</v>
          </cell>
          <cell r="G173">
            <v>0</v>
          </cell>
          <cell r="H173">
            <v>0</v>
          </cell>
        </row>
        <row r="174">
          <cell r="B174" t="str">
            <v>113-001-0004-000</v>
          </cell>
          <cell r="C174" t="str">
            <v xml:space="preserve">FRANCISCO TORRES                                                     </v>
          </cell>
          <cell r="D174">
            <v>0</v>
          </cell>
          <cell r="E174">
            <v>0</v>
          </cell>
          <cell r="F174">
            <v>0</v>
          </cell>
          <cell r="G174">
            <v>0</v>
          </cell>
          <cell r="H174">
            <v>0</v>
          </cell>
        </row>
        <row r="175">
          <cell r="B175" t="str">
            <v>113-001-0005-000</v>
          </cell>
          <cell r="C175" t="str">
            <v xml:space="preserve">ARACELY GISELLE MORA M                                               </v>
          </cell>
          <cell r="D175">
            <v>0</v>
          </cell>
          <cell r="E175">
            <v>0</v>
          </cell>
          <cell r="F175">
            <v>0</v>
          </cell>
          <cell r="G175">
            <v>0</v>
          </cell>
          <cell r="H175">
            <v>0</v>
          </cell>
        </row>
        <row r="176">
          <cell r="B176" t="str">
            <v>113-001-1001-000</v>
          </cell>
          <cell r="C176" t="str">
            <v xml:space="preserve">MARIO JAVIER LOPEZ                                                   </v>
          </cell>
          <cell r="D176">
            <v>0</v>
          </cell>
          <cell r="E176">
            <v>0</v>
          </cell>
          <cell r="F176">
            <v>0</v>
          </cell>
          <cell r="G176">
            <v>0</v>
          </cell>
          <cell r="H176">
            <v>0</v>
          </cell>
        </row>
        <row r="177">
          <cell r="B177" t="str">
            <v>113-001-1002-000</v>
          </cell>
          <cell r="C177" t="str">
            <v xml:space="preserve">PRAXEDIS LEON FABRE                                                  </v>
          </cell>
          <cell r="D177">
            <v>0</v>
          </cell>
          <cell r="E177">
            <v>0</v>
          </cell>
          <cell r="F177">
            <v>0</v>
          </cell>
          <cell r="G177">
            <v>0</v>
          </cell>
          <cell r="H177">
            <v>0</v>
          </cell>
        </row>
        <row r="178">
          <cell r="B178" t="str">
            <v>113-001-1003-000</v>
          </cell>
          <cell r="C178" t="str">
            <v xml:space="preserve">GABRIEL GONZALEZ MONTIEL                                             </v>
          </cell>
          <cell r="D178">
            <v>0</v>
          </cell>
          <cell r="E178">
            <v>0</v>
          </cell>
          <cell r="F178">
            <v>0</v>
          </cell>
          <cell r="G178">
            <v>0</v>
          </cell>
          <cell r="H178">
            <v>0</v>
          </cell>
        </row>
        <row r="179">
          <cell r="B179" t="str">
            <v>113-001-1004-000</v>
          </cell>
          <cell r="C179" t="str">
            <v xml:space="preserve">RICARDO DIAZ SANCHEZ                                                 </v>
          </cell>
          <cell r="D179">
            <v>0</v>
          </cell>
          <cell r="E179">
            <v>0</v>
          </cell>
          <cell r="F179">
            <v>0</v>
          </cell>
          <cell r="G179">
            <v>0</v>
          </cell>
          <cell r="H179">
            <v>0</v>
          </cell>
        </row>
        <row r="180">
          <cell r="B180" t="str">
            <v>113-001-1005-000</v>
          </cell>
          <cell r="C180" t="str">
            <v xml:space="preserve">SEBASTIAN HERNANDEZ VELAZQUEZ                                        </v>
          </cell>
          <cell r="D180">
            <v>0</v>
          </cell>
          <cell r="E180">
            <v>0</v>
          </cell>
          <cell r="F180">
            <v>0</v>
          </cell>
          <cell r="G180">
            <v>0</v>
          </cell>
          <cell r="H180">
            <v>0</v>
          </cell>
        </row>
        <row r="181">
          <cell r="B181" t="str">
            <v>113-001-1006-000</v>
          </cell>
          <cell r="C181" t="str">
            <v xml:space="preserve">MINERVA DEL ROSARIO CANDELERO RAMOS                                  </v>
          </cell>
          <cell r="D181">
            <v>0</v>
          </cell>
          <cell r="E181">
            <v>0</v>
          </cell>
          <cell r="F181">
            <v>0</v>
          </cell>
          <cell r="G181">
            <v>0</v>
          </cell>
          <cell r="H181">
            <v>0</v>
          </cell>
        </row>
        <row r="182">
          <cell r="B182" t="str">
            <v>113-001-2001-000</v>
          </cell>
          <cell r="C182" t="str">
            <v xml:space="preserve">FRANCISCO RODRIGUEZ PULIDO                                           </v>
          </cell>
          <cell r="D182">
            <v>0</v>
          </cell>
          <cell r="E182">
            <v>0</v>
          </cell>
          <cell r="F182">
            <v>0</v>
          </cell>
          <cell r="G182">
            <v>0</v>
          </cell>
          <cell r="H182">
            <v>0</v>
          </cell>
        </row>
        <row r="183">
          <cell r="B183" t="str">
            <v>113-001-2002-000</v>
          </cell>
          <cell r="C183" t="str">
            <v xml:space="preserve">ISIDRO DE LA CRUZ JIMENEZ                                            </v>
          </cell>
          <cell r="D183">
            <v>0</v>
          </cell>
          <cell r="E183">
            <v>0</v>
          </cell>
          <cell r="F183">
            <v>0</v>
          </cell>
          <cell r="G183">
            <v>0</v>
          </cell>
          <cell r="H183">
            <v>0</v>
          </cell>
        </row>
        <row r="184">
          <cell r="B184" t="str">
            <v>113-001-2003-000</v>
          </cell>
          <cell r="C184" t="str">
            <v xml:space="preserve">SIMON ALVAREZ ORTIZ                                                  </v>
          </cell>
          <cell r="D184">
            <v>0</v>
          </cell>
          <cell r="E184">
            <v>0</v>
          </cell>
          <cell r="F184">
            <v>0</v>
          </cell>
          <cell r="G184">
            <v>0</v>
          </cell>
          <cell r="H184">
            <v>0</v>
          </cell>
        </row>
        <row r="185">
          <cell r="B185" t="str">
            <v>113-001-2004-000</v>
          </cell>
          <cell r="C185" t="str">
            <v xml:space="preserve">EMPLEADOS ENX VARIOS                                              </v>
          </cell>
          <cell r="D185">
            <v>7200.05</v>
          </cell>
          <cell r="E185">
            <v>3979.57</v>
          </cell>
          <cell r="F185">
            <v>5579.7</v>
          </cell>
          <cell r="G185">
            <v>-1600.1299999999997</v>
          </cell>
          <cell r="H185">
            <v>5599.920000000001</v>
          </cell>
        </row>
        <row r="186">
          <cell r="B186" t="str">
            <v>113-001-2005-000</v>
          </cell>
          <cell r="C186" t="str">
            <v xml:space="preserve">SERGIO ESCOBEDO VARGAS                                               </v>
          </cell>
          <cell r="D186">
            <v>0</v>
          </cell>
          <cell r="E186">
            <v>0</v>
          </cell>
          <cell r="F186">
            <v>0</v>
          </cell>
          <cell r="G186">
            <v>0</v>
          </cell>
          <cell r="H186">
            <v>0</v>
          </cell>
        </row>
        <row r="187">
          <cell r="B187" t="str">
            <v>113-001-2006-000</v>
          </cell>
          <cell r="C187" t="str">
            <v xml:space="preserve">I.S.P.T. POR RETENER                                                 </v>
          </cell>
          <cell r="D187">
            <v>0</v>
          </cell>
          <cell r="E187">
            <v>0</v>
          </cell>
          <cell r="F187">
            <v>0</v>
          </cell>
          <cell r="G187">
            <v>0</v>
          </cell>
          <cell r="H187">
            <v>0</v>
          </cell>
        </row>
        <row r="188">
          <cell r="B188" t="str">
            <v>113-001-2019-000</v>
          </cell>
          <cell r="C188" t="str">
            <v xml:space="preserve">MARIA DE LOURDES HOFFMAN                                             </v>
          </cell>
          <cell r="D188">
            <v>0</v>
          </cell>
          <cell r="E188">
            <v>0</v>
          </cell>
          <cell r="F188">
            <v>0</v>
          </cell>
          <cell r="G188">
            <v>0</v>
          </cell>
          <cell r="H188">
            <v>0</v>
          </cell>
        </row>
        <row r="189">
          <cell r="B189" t="str">
            <v>113-001-2020-000</v>
          </cell>
          <cell r="C189" t="str">
            <v xml:space="preserve">CESAR ALLENDE RODRIGUEZ                                              </v>
          </cell>
          <cell r="D189">
            <v>0</v>
          </cell>
          <cell r="E189">
            <v>0</v>
          </cell>
          <cell r="F189">
            <v>0</v>
          </cell>
          <cell r="G189">
            <v>0</v>
          </cell>
          <cell r="H189">
            <v>0</v>
          </cell>
        </row>
        <row r="190">
          <cell r="B190" t="str">
            <v>113-001-2031-000</v>
          </cell>
          <cell r="C190" t="str">
            <v xml:space="preserve">SONIA BARROETA LARA                                                  </v>
          </cell>
          <cell r="D190">
            <v>0</v>
          </cell>
          <cell r="E190">
            <v>0</v>
          </cell>
          <cell r="F190">
            <v>0</v>
          </cell>
          <cell r="G190">
            <v>0</v>
          </cell>
          <cell r="H190">
            <v>0</v>
          </cell>
        </row>
        <row r="191">
          <cell r="B191" t="str">
            <v>113-001-2035-000</v>
          </cell>
          <cell r="C191" t="str">
            <v xml:space="preserve">MERCEDES GRIS HERNANDEZ                                              </v>
          </cell>
          <cell r="D191">
            <v>0</v>
          </cell>
          <cell r="E191">
            <v>0</v>
          </cell>
          <cell r="F191">
            <v>0</v>
          </cell>
          <cell r="G191">
            <v>0</v>
          </cell>
          <cell r="H191">
            <v>0</v>
          </cell>
        </row>
        <row r="192">
          <cell r="B192" t="str">
            <v>113-001-2036-000</v>
          </cell>
          <cell r="C192" t="str">
            <v xml:space="preserve">SALVADOR MU¥OZ GOMEZ                                                 </v>
          </cell>
          <cell r="D192">
            <v>0</v>
          </cell>
          <cell r="E192">
            <v>0</v>
          </cell>
          <cell r="F192">
            <v>0</v>
          </cell>
          <cell r="G192">
            <v>0</v>
          </cell>
          <cell r="H192">
            <v>0</v>
          </cell>
        </row>
        <row r="193">
          <cell r="B193" t="str">
            <v>113-001-2037-000</v>
          </cell>
          <cell r="C193" t="str">
            <v xml:space="preserve">GUADALUPE RANGEL ORTEGA                                              </v>
          </cell>
          <cell r="D193">
            <v>0</v>
          </cell>
          <cell r="E193">
            <v>0</v>
          </cell>
          <cell r="F193">
            <v>0</v>
          </cell>
          <cell r="G193">
            <v>0</v>
          </cell>
          <cell r="H193">
            <v>0</v>
          </cell>
        </row>
        <row r="194">
          <cell r="B194" t="str">
            <v>113-001-2045-000</v>
          </cell>
          <cell r="C194" t="str">
            <v xml:space="preserve">GRACIELA NOGUERA VELAZQUEZ                                           </v>
          </cell>
          <cell r="D194">
            <v>0</v>
          </cell>
          <cell r="E194">
            <v>0</v>
          </cell>
          <cell r="F194">
            <v>0</v>
          </cell>
          <cell r="G194">
            <v>0</v>
          </cell>
          <cell r="H194">
            <v>0</v>
          </cell>
        </row>
        <row r="195">
          <cell r="B195" t="str">
            <v>113-001-2046-000</v>
          </cell>
          <cell r="C195" t="str">
            <v xml:space="preserve">GERARDO CARACHEO MONTES DE OC                                        </v>
          </cell>
          <cell r="D195">
            <v>0</v>
          </cell>
          <cell r="E195">
            <v>0</v>
          </cell>
          <cell r="F195">
            <v>0</v>
          </cell>
          <cell r="G195">
            <v>0</v>
          </cell>
          <cell r="H195">
            <v>0</v>
          </cell>
        </row>
        <row r="196">
          <cell r="B196" t="str">
            <v>113-001-2047-000</v>
          </cell>
          <cell r="C196" t="str">
            <v xml:space="preserve">IGNACIO DELGADO TORRES                                               </v>
          </cell>
          <cell r="D196">
            <v>0</v>
          </cell>
          <cell r="E196">
            <v>0</v>
          </cell>
          <cell r="F196">
            <v>0</v>
          </cell>
          <cell r="G196">
            <v>0</v>
          </cell>
          <cell r="H196">
            <v>0</v>
          </cell>
        </row>
        <row r="197">
          <cell r="B197" t="str">
            <v>113-001-5052-000</v>
          </cell>
          <cell r="C197" t="str">
            <v xml:space="preserve">MARIO OLIVARES ILLANA                                                </v>
          </cell>
          <cell r="D197">
            <v>0</v>
          </cell>
          <cell r="E197">
            <v>0</v>
          </cell>
          <cell r="F197">
            <v>0</v>
          </cell>
          <cell r="G197">
            <v>0</v>
          </cell>
          <cell r="H197">
            <v>0</v>
          </cell>
        </row>
        <row r="198">
          <cell r="B198" t="str">
            <v>113-001-5054-000</v>
          </cell>
          <cell r="C198" t="str">
            <v xml:space="preserve">OSCAR CALDERA                                                        </v>
          </cell>
          <cell r="D198">
            <v>0</v>
          </cell>
          <cell r="E198">
            <v>0</v>
          </cell>
          <cell r="F198">
            <v>0</v>
          </cell>
          <cell r="G198">
            <v>0</v>
          </cell>
          <cell r="H198">
            <v>0</v>
          </cell>
        </row>
        <row r="199">
          <cell r="B199" t="str">
            <v>113-001-5064-000</v>
          </cell>
          <cell r="C199" t="str">
            <v xml:space="preserve">SERGIO ALMARAZ MELCHOR                                               </v>
          </cell>
          <cell r="D199">
            <v>0</v>
          </cell>
          <cell r="E199">
            <v>0</v>
          </cell>
          <cell r="F199">
            <v>0</v>
          </cell>
          <cell r="G199">
            <v>0</v>
          </cell>
          <cell r="H199">
            <v>0</v>
          </cell>
        </row>
        <row r="200">
          <cell r="B200" t="str">
            <v>113-001-5065-000</v>
          </cell>
          <cell r="C200" t="str">
            <v xml:space="preserve">EVA ORTEGA M.                                                        </v>
          </cell>
          <cell r="D200">
            <v>0</v>
          </cell>
          <cell r="E200">
            <v>0</v>
          </cell>
          <cell r="F200">
            <v>0</v>
          </cell>
          <cell r="G200">
            <v>0</v>
          </cell>
          <cell r="H200">
            <v>0</v>
          </cell>
        </row>
        <row r="201">
          <cell r="B201" t="str">
            <v>113-001-5066-000</v>
          </cell>
          <cell r="C201" t="str">
            <v xml:space="preserve">RAUL GONZALEZ GARCIA                                                 </v>
          </cell>
          <cell r="D201">
            <v>0</v>
          </cell>
          <cell r="E201">
            <v>0</v>
          </cell>
          <cell r="F201">
            <v>0</v>
          </cell>
          <cell r="G201">
            <v>0</v>
          </cell>
          <cell r="H201">
            <v>0</v>
          </cell>
        </row>
        <row r="202">
          <cell r="B202" t="str">
            <v>115-001-0003-000</v>
          </cell>
          <cell r="C202" t="str">
            <v xml:space="preserve">I.S.R. RETENIDO POR BANCOS                                        </v>
          </cell>
          <cell r="D202">
            <v>9897.0400000000009</v>
          </cell>
          <cell r="E202">
            <v>278.37</v>
          </cell>
          <cell r="F202">
            <v>0</v>
          </cell>
          <cell r="G202">
            <v>278.37</v>
          </cell>
          <cell r="H202">
            <v>10175.410000000002</v>
          </cell>
        </row>
        <row r="203">
          <cell r="B203" t="str">
            <v>115-001-0004-000</v>
          </cell>
          <cell r="C203" t="str">
            <v xml:space="preserve">ISPT POR RETENER                                                     </v>
          </cell>
          <cell r="D203">
            <v>0</v>
          </cell>
          <cell r="E203">
            <v>0</v>
          </cell>
          <cell r="F203">
            <v>0</v>
          </cell>
          <cell r="G203">
            <v>0</v>
          </cell>
          <cell r="H203">
            <v>0</v>
          </cell>
        </row>
        <row r="204">
          <cell r="B204" t="str">
            <v>115-001-0005-000</v>
          </cell>
          <cell r="C204" t="str">
            <v xml:space="preserve">ANTICIPOS I.S.R.                                                     </v>
          </cell>
          <cell r="D204">
            <v>0</v>
          </cell>
          <cell r="E204">
            <v>0</v>
          </cell>
          <cell r="F204">
            <v>0</v>
          </cell>
          <cell r="G204">
            <v>0</v>
          </cell>
          <cell r="H204">
            <v>0</v>
          </cell>
        </row>
        <row r="205">
          <cell r="B205" t="str">
            <v>115-001-0010-000</v>
          </cell>
          <cell r="C205" t="str">
            <v xml:space="preserve">CREDITO AL SALARIO                                               </v>
          </cell>
          <cell r="D205">
            <v>12093.27</v>
          </cell>
          <cell r="E205">
            <v>10787.18</v>
          </cell>
          <cell r="F205">
            <v>12092</v>
          </cell>
          <cell r="G205">
            <v>-1304.8199999999997</v>
          </cell>
          <cell r="H205">
            <v>10788.45</v>
          </cell>
        </row>
        <row r="206">
          <cell r="B206" t="str">
            <v>115-002-0000-000</v>
          </cell>
          <cell r="C206" t="str">
            <v xml:space="preserve">ANTICIPO DE IMPAC                                                    </v>
          </cell>
          <cell r="D206">
            <v>0</v>
          </cell>
          <cell r="E206">
            <v>0</v>
          </cell>
          <cell r="F206">
            <v>0</v>
          </cell>
          <cell r="G206">
            <v>0</v>
          </cell>
          <cell r="H206">
            <v>0</v>
          </cell>
        </row>
        <row r="207">
          <cell r="B207" t="str">
            <v>116-001-0001-000</v>
          </cell>
          <cell r="C207" t="str">
            <v xml:space="preserve">IVA ACREDITABLE S/COMPRA                                             </v>
          </cell>
          <cell r="D207">
            <v>0</v>
          </cell>
          <cell r="E207">
            <v>0</v>
          </cell>
          <cell r="F207">
            <v>0</v>
          </cell>
          <cell r="G207">
            <v>0</v>
          </cell>
          <cell r="H207">
            <v>0</v>
          </cell>
        </row>
        <row r="208">
          <cell r="B208" t="str">
            <v>116-001-0002-000</v>
          </cell>
          <cell r="C208" t="str">
            <v xml:space="preserve">SERVICIOS Y GASTOS                                             </v>
          </cell>
          <cell r="D208">
            <v>1376842.43</v>
          </cell>
          <cell r="E208">
            <v>938746.18</v>
          </cell>
          <cell r="F208">
            <v>1008274.85</v>
          </cell>
          <cell r="G208">
            <v>-69528.669999999925</v>
          </cell>
          <cell r="H208">
            <v>1307313.7599999998</v>
          </cell>
        </row>
        <row r="209">
          <cell r="B209" t="str">
            <v>116-001-0003-000</v>
          </cell>
          <cell r="C209" t="str">
            <v xml:space="preserve">COMPRAS DE ACTIVO FIJO                                               </v>
          </cell>
          <cell r="D209">
            <v>0</v>
          </cell>
          <cell r="E209">
            <v>0</v>
          </cell>
          <cell r="F209">
            <v>0</v>
          </cell>
          <cell r="G209">
            <v>0</v>
          </cell>
          <cell r="H209">
            <v>0</v>
          </cell>
        </row>
        <row r="210">
          <cell r="B210" t="str">
            <v>116-001-0004-000</v>
          </cell>
          <cell r="C210" t="str">
            <v xml:space="preserve">IVA ACREDITABLE S/IMPORTACION                                        </v>
          </cell>
          <cell r="D210">
            <v>0</v>
          </cell>
          <cell r="E210">
            <v>0</v>
          </cell>
          <cell r="F210">
            <v>0</v>
          </cell>
          <cell r="G210">
            <v>0</v>
          </cell>
          <cell r="H210">
            <v>0</v>
          </cell>
        </row>
        <row r="211">
          <cell r="B211" t="str">
            <v>117-000-0000-000</v>
          </cell>
          <cell r="C211" t="str">
            <v xml:space="preserve">IVA A FAVOR EJERCICIO ANTERIO                                        </v>
          </cell>
          <cell r="D211">
            <v>0</v>
          </cell>
          <cell r="E211">
            <v>0</v>
          </cell>
          <cell r="F211">
            <v>0</v>
          </cell>
          <cell r="G211">
            <v>0</v>
          </cell>
          <cell r="H211">
            <v>0</v>
          </cell>
        </row>
        <row r="212">
          <cell r="B212" t="str">
            <v>118-001-0001-000</v>
          </cell>
          <cell r="C212" t="str">
            <v xml:space="preserve">NO EXIGIBLE                                                    </v>
          </cell>
          <cell r="D212">
            <v>9270777.6199999992</v>
          </cell>
          <cell r="E212">
            <v>151874.21</v>
          </cell>
          <cell r="F212">
            <v>858908.11</v>
          </cell>
          <cell r="G212">
            <v>-707033.9</v>
          </cell>
          <cell r="H212">
            <v>8563743.7200000007</v>
          </cell>
        </row>
        <row r="213">
          <cell r="B213" t="str">
            <v>119-000-0000-000</v>
          </cell>
          <cell r="C213" t="str">
            <v xml:space="preserve">COMPRAS                                                              </v>
          </cell>
          <cell r="D213">
            <v>0</v>
          </cell>
          <cell r="E213">
            <v>0</v>
          </cell>
          <cell r="F213">
            <v>0</v>
          </cell>
          <cell r="G213">
            <v>0</v>
          </cell>
          <cell r="H213">
            <v>0</v>
          </cell>
        </row>
        <row r="214">
          <cell r="B214" t="str">
            <v>120-001-0001-000</v>
          </cell>
          <cell r="C214" t="str">
            <v xml:space="preserve">COIMSUR S.A. DE C.V.                                                 </v>
          </cell>
          <cell r="D214">
            <v>0</v>
          </cell>
          <cell r="E214">
            <v>0</v>
          </cell>
          <cell r="F214">
            <v>0</v>
          </cell>
          <cell r="G214">
            <v>0</v>
          </cell>
          <cell r="H214">
            <v>0</v>
          </cell>
        </row>
        <row r="215">
          <cell r="B215" t="str">
            <v>120-001-0002-000</v>
          </cell>
          <cell r="C215" t="str">
            <v xml:space="preserve">MANUFACTURERA CENTURY                                                </v>
          </cell>
          <cell r="D215">
            <v>0</v>
          </cell>
          <cell r="E215">
            <v>0</v>
          </cell>
          <cell r="F215">
            <v>0</v>
          </cell>
          <cell r="G215">
            <v>0</v>
          </cell>
          <cell r="H215">
            <v>0</v>
          </cell>
        </row>
        <row r="216">
          <cell r="B216" t="str">
            <v>120-001-0003-000</v>
          </cell>
          <cell r="C216" t="str">
            <v xml:space="preserve">CATERPILLAR                                                          </v>
          </cell>
          <cell r="D216">
            <v>0</v>
          </cell>
          <cell r="E216">
            <v>0</v>
          </cell>
          <cell r="F216">
            <v>0</v>
          </cell>
          <cell r="G216">
            <v>0</v>
          </cell>
          <cell r="H216">
            <v>0</v>
          </cell>
        </row>
        <row r="217">
          <cell r="B217" t="str">
            <v>120-001-0004-001</v>
          </cell>
          <cell r="C217" t="str">
            <v xml:space="preserve">CATERPILLAR C-2 DLLS                                                 </v>
          </cell>
          <cell r="D217">
            <v>0</v>
          </cell>
          <cell r="E217">
            <v>0</v>
          </cell>
          <cell r="F217">
            <v>0</v>
          </cell>
          <cell r="G217">
            <v>0</v>
          </cell>
          <cell r="H217">
            <v>0</v>
          </cell>
        </row>
        <row r="218">
          <cell r="B218" t="str">
            <v>120-001-0004-002</v>
          </cell>
          <cell r="C218" t="str">
            <v xml:space="preserve">COMPLEM DLLS CATERPILLAR C-2                                         </v>
          </cell>
          <cell r="D218">
            <v>0</v>
          </cell>
          <cell r="E218">
            <v>0</v>
          </cell>
          <cell r="F218">
            <v>0</v>
          </cell>
          <cell r="G218">
            <v>0</v>
          </cell>
          <cell r="H218">
            <v>0</v>
          </cell>
        </row>
        <row r="219">
          <cell r="B219" t="str">
            <v>120-001-0005-001</v>
          </cell>
          <cell r="C219" t="str">
            <v xml:space="preserve">CATERPILLAR C-1 DLLS                                                 </v>
          </cell>
          <cell r="D219">
            <v>0</v>
          </cell>
          <cell r="E219">
            <v>0</v>
          </cell>
          <cell r="F219">
            <v>0</v>
          </cell>
          <cell r="G219">
            <v>0</v>
          </cell>
          <cell r="H219">
            <v>0</v>
          </cell>
        </row>
        <row r="220">
          <cell r="B220" t="str">
            <v>120-001-0005-002</v>
          </cell>
          <cell r="C220" t="str">
            <v xml:space="preserve">COMPLEM DLLS CATERPILLAR C-1                                         </v>
          </cell>
          <cell r="D220">
            <v>0</v>
          </cell>
          <cell r="E220">
            <v>0</v>
          </cell>
          <cell r="F220">
            <v>0</v>
          </cell>
          <cell r="G220">
            <v>0</v>
          </cell>
          <cell r="H220">
            <v>0</v>
          </cell>
        </row>
        <row r="221">
          <cell r="B221" t="str">
            <v>121-000-0000-000</v>
          </cell>
          <cell r="C221" t="str">
            <v xml:space="preserve">INVENTARIO PRODUCTO TERMINADO                                        </v>
          </cell>
          <cell r="D221">
            <v>0</v>
          </cell>
          <cell r="E221">
            <v>0</v>
          </cell>
          <cell r="F221">
            <v>0</v>
          </cell>
          <cell r="G221">
            <v>0</v>
          </cell>
          <cell r="H221">
            <v>0</v>
          </cell>
        </row>
        <row r="222">
          <cell r="B222" t="str">
            <v>122-000-0000-000</v>
          </cell>
          <cell r="C222" t="str">
            <v xml:space="preserve">INVENTARIO MATERIA PRIMA                                             </v>
          </cell>
          <cell r="D222">
            <v>0</v>
          </cell>
          <cell r="E222">
            <v>0</v>
          </cell>
          <cell r="F222">
            <v>0</v>
          </cell>
          <cell r="G222">
            <v>0</v>
          </cell>
          <cell r="H222">
            <v>0</v>
          </cell>
        </row>
        <row r="223">
          <cell r="B223" t="str">
            <v>123-000-0000-000</v>
          </cell>
          <cell r="C223" t="str">
            <v xml:space="preserve">INVENTARIO PRODUC.PROCESO                                            </v>
          </cell>
          <cell r="D223">
            <v>0</v>
          </cell>
          <cell r="E223">
            <v>0</v>
          </cell>
          <cell r="F223">
            <v>0</v>
          </cell>
          <cell r="G223">
            <v>0</v>
          </cell>
          <cell r="H223">
            <v>0</v>
          </cell>
        </row>
        <row r="224">
          <cell r="B224" t="str">
            <v>124-000-0000-000</v>
          </cell>
          <cell r="C224" t="str">
            <v xml:space="preserve">INVENTARIO REFACC.MATERIALES                                         </v>
          </cell>
          <cell r="D224">
            <v>0</v>
          </cell>
          <cell r="E224">
            <v>0</v>
          </cell>
          <cell r="F224">
            <v>0</v>
          </cell>
          <cell r="G224">
            <v>0</v>
          </cell>
          <cell r="H224">
            <v>0</v>
          </cell>
        </row>
        <row r="225">
          <cell r="B225" t="str">
            <v>125-000-0000-000</v>
          </cell>
          <cell r="C225" t="str">
            <v xml:space="preserve">OTROS INVENTARIOS                                                    </v>
          </cell>
          <cell r="D225">
            <v>0</v>
          </cell>
          <cell r="E225">
            <v>0</v>
          </cell>
          <cell r="F225">
            <v>0</v>
          </cell>
          <cell r="G225">
            <v>0</v>
          </cell>
          <cell r="H225">
            <v>0</v>
          </cell>
        </row>
        <row r="226">
          <cell r="B226" t="str">
            <v>126-000-0000-000</v>
          </cell>
          <cell r="C226" t="str">
            <v xml:space="preserve">INVENTARIOS OBSOLETOS                                                </v>
          </cell>
          <cell r="D226">
            <v>0</v>
          </cell>
          <cell r="E226">
            <v>0</v>
          </cell>
          <cell r="F226">
            <v>0</v>
          </cell>
          <cell r="G226">
            <v>0</v>
          </cell>
          <cell r="H226">
            <v>0</v>
          </cell>
        </row>
        <row r="227">
          <cell r="B227" t="str">
            <v>127-000-0000-000</v>
          </cell>
          <cell r="C227" t="str">
            <v xml:space="preserve">REVALUACION INVENT.PROD.TERM.                                        </v>
          </cell>
          <cell r="D227">
            <v>0</v>
          </cell>
          <cell r="E227">
            <v>0</v>
          </cell>
          <cell r="F227">
            <v>0</v>
          </cell>
          <cell r="G227">
            <v>0</v>
          </cell>
          <cell r="H227">
            <v>0</v>
          </cell>
        </row>
        <row r="228">
          <cell r="B228" t="str">
            <v>128-000-0000-000</v>
          </cell>
          <cell r="C228" t="str">
            <v xml:space="preserve">REVALUACION OTROS INVENTARIOS                                        </v>
          </cell>
          <cell r="D228">
            <v>0</v>
          </cell>
          <cell r="E228">
            <v>0</v>
          </cell>
          <cell r="F228">
            <v>0</v>
          </cell>
          <cell r="G228">
            <v>0</v>
          </cell>
          <cell r="H228">
            <v>0</v>
          </cell>
        </row>
        <row r="229">
          <cell r="B229" t="str">
            <v>129-000-0000-000</v>
          </cell>
          <cell r="C229" t="str">
            <v xml:space="preserve">MERCANCIAS EN TRANSITO                                               </v>
          </cell>
          <cell r="D229">
            <v>0</v>
          </cell>
          <cell r="E229">
            <v>0</v>
          </cell>
          <cell r="F229">
            <v>0</v>
          </cell>
          <cell r="G229">
            <v>0</v>
          </cell>
          <cell r="H229">
            <v>0</v>
          </cell>
        </row>
        <row r="230">
          <cell r="B230" t="str">
            <v>131-000-0000-000</v>
          </cell>
          <cell r="C230" t="str">
            <v xml:space="preserve">INVERSIONES EN FILIALES                                              </v>
          </cell>
          <cell r="D230">
            <v>0</v>
          </cell>
          <cell r="E230">
            <v>0</v>
          </cell>
          <cell r="F230">
            <v>0</v>
          </cell>
          <cell r="G230">
            <v>0</v>
          </cell>
          <cell r="H230">
            <v>0</v>
          </cell>
        </row>
        <row r="231">
          <cell r="B231" t="str">
            <v>132-000-0000-000</v>
          </cell>
          <cell r="C231" t="str">
            <v xml:space="preserve">OTRAS CTAS.POR COBRAR L.P.FIL                                        </v>
          </cell>
          <cell r="D231">
            <v>0</v>
          </cell>
          <cell r="E231">
            <v>0</v>
          </cell>
          <cell r="F231">
            <v>0</v>
          </cell>
          <cell r="G231">
            <v>0</v>
          </cell>
          <cell r="H231">
            <v>0</v>
          </cell>
        </row>
        <row r="232">
          <cell r="B232" t="str">
            <v>133-001-0001-000</v>
          </cell>
          <cell r="C232" t="str">
            <v xml:space="preserve">CLUB DE GOLF CHILUCA                                                 </v>
          </cell>
          <cell r="D232">
            <v>0</v>
          </cell>
          <cell r="E232">
            <v>0</v>
          </cell>
          <cell r="F232">
            <v>0</v>
          </cell>
          <cell r="G232">
            <v>0</v>
          </cell>
          <cell r="H232">
            <v>0</v>
          </cell>
        </row>
        <row r="233">
          <cell r="B233" t="str">
            <v>141-001-0001-000</v>
          </cell>
          <cell r="C233" t="str">
            <v xml:space="preserve">COSTO ORIGINAL                                                  </v>
          </cell>
          <cell r="D233">
            <v>249041.67</v>
          </cell>
          <cell r="E233">
            <v>7590</v>
          </cell>
          <cell r="F233">
            <v>0</v>
          </cell>
          <cell r="G233">
            <v>7590</v>
          </cell>
          <cell r="H233">
            <v>256631.67</v>
          </cell>
        </row>
        <row r="234">
          <cell r="B234" t="str">
            <v>141-001-0002-000</v>
          </cell>
          <cell r="C234" t="str">
            <v xml:space="preserve">DEPRECIACION ACUMULADA COSTO                                    </v>
          </cell>
          <cell r="D234">
            <v>-29920.21</v>
          </cell>
          <cell r="E234">
            <v>0</v>
          </cell>
          <cell r="F234">
            <v>1682.71</v>
          </cell>
          <cell r="G234">
            <v>-1682.71</v>
          </cell>
          <cell r="H234">
            <v>-31602.92</v>
          </cell>
        </row>
        <row r="235">
          <cell r="B235" t="str">
            <v>142-001-0001-000</v>
          </cell>
          <cell r="C235" t="str">
            <v xml:space="preserve">COSTO ORIGINAL                                                  </v>
          </cell>
          <cell r="D235">
            <v>182608.68</v>
          </cell>
          <cell r="E235">
            <v>0</v>
          </cell>
          <cell r="F235">
            <v>0</v>
          </cell>
          <cell r="G235">
            <v>0</v>
          </cell>
          <cell r="H235">
            <v>182608.68</v>
          </cell>
        </row>
        <row r="236">
          <cell r="B236" t="str">
            <v>142-001-0002-000</v>
          </cell>
          <cell r="C236" t="str">
            <v xml:space="preserve">DEPRECIACION ACUMULADA                                          </v>
          </cell>
          <cell r="D236">
            <v>-18260.88</v>
          </cell>
          <cell r="E236">
            <v>0</v>
          </cell>
          <cell r="F236">
            <v>760.87</v>
          </cell>
          <cell r="G236">
            <v>-760.87</v>
          </cell>
          <cell r="H236">
            <v>-19021.75</v>
          </cell>
        </row>
        <row r="237">
          <cell r="B237" t="str">
            <v>143-001-0001-000</v>
          </cell>
          <cell r="C237" t="str">
            <v xml:space="preserve">COSTO ORIGINAL                                                </v>
          </cell>
          <cell r="D237">
            <v>24670561.710000001</v>
          </cell>
          <cell r="E237">
            <v>0</v>
          </cell>
          <cell r="F237">
            <v>0</v>
          </cell>
          <cell r="G237">
            <v>0</v>
          </cell>
          <cell r="H237">
            <v>24670561.710000001</v>
          </cell>
        </row>
        <row r="238">
          <cell r="B238" t="str">
            <v>143-001-0002-000</v>
          </cell>
          <cell r="C238" t="str">
            <v xml:space="preserve">DEPRECIACION ACUMULADA                                         </v>
          </cell>
          <cell r="D238">
            <v>-412667.04</v>
          </cell>
          <cell r="E238">
            <v>0</v>
          </cell>
          <cell r="F238">
            <v>145979.66</v>
          </cell>
          <cell r="G238">
            <v>-145979.66</v>
          </cell>
          <cell r="H238">
            <v>-558646.69999999995</v>
          </cell>
        </row>
        <row r="239">
          <cell r="B239" t="str">
            <v>143-001-0003-000</v>
          </cell>
          <cell r="C239" t="str">
            <v xml:space="preserve">COMPRESORES CSD                                               </v>
          </cell>
          <cell r="D239">
            <v>55997040.340000004</v>
          </cell>
          <cell r="E239">
            <v>0</v>
          </cell>
          <cell r="F239">
            <v>0</v>
          </cell>
          <cell r="G239">
            <v>0</v>
          </cell>
          <cell r="H239">
            <v>55997040.340000004</v>
          </cell>
        </row>
        <row r="240">
          <cell r="B240" t="str">
            <v>143-001-0004-000</v>
          </cell>
          <cell r="C240" t="str">
            <v xml:space="preserve">DEP ACUM COMPRESORES CSD                                      </v>
          </cell>
          <cell r="D240">
            <v>-7620898.8899999997</v>
          </cell>
          <cell r="E240">
            <v>0</v>
          </cell>
          <cell r="F240">
            <v>331343.43</v>
          </cell>
          <cell r="G240">
            <v>-331343.43</v>
          </cell>
          <cell r="H240">
            <v>-7952242.3199999994</v>
          </cell>
        </row>
        <row r="241">
          <cell r="B241" t="str">
            <v>144-001-0001-000</v>
          </cell>
          <cell r="C241" t="str">
            <v xml:space="preserve">COSTO                                                            </v>
          </cell>
          <cell r="D241">
            <v>38750</v>
          </cell>
          <cell r="E241">
            <v>0</v>
          </cell>
          <cell r="F241">
            <v>0</v>
          </cell>
          <cell r="G241">
            <v>0</v>
          </cell>
          <cell r="H241">
            <v>38750</v>
          </cell>
        </row>
        <row r="242">
          <cell r="B242" t="str">
            <v>144-001-0002-000</v>
          </cell>
          <cell r="C242" t="str">
            <v xml:space="preserve">DEPRECIACION ACUMULADA COSTO                                     </v>
          </cell>
          <cell r="D242">
            <v>-5294.37</v>
          </cell>
          <cell r="E242">
            <v>0</v>
          </cell>
          <cell r="F242">
            <v>229.29</v>
          </cell>
          <cell r="G242">
            <v>-229.29</v>
          </cell>
          <cell r="H242">
            <v>-5523.66</v>
          </cell>
        </row>
        <row r="243">
          <cell r="B243" t="str">
            <v>145-001-0001-000</v>
          </cell>
          <cell r="C243" t="str">
            <v xml:space="preserve">COSTO ORIGINAL                                                  </v>
          </cell>
          <cell r="D243">
            <v>292708.89</v>
          </cell>
          <cell r="E243">
            <v>48425.15</v>
          </cell>
          <cell r="F243">
            <v>0</v>
          </cell>
          <cell r="G243">
            <v>48425.15</v>
          </cell>
          <cell r="H243">
            <v>341134.04000000004</v>
          </cell>
        </row>
        <row r="244">
          <cell r="B244" t="str">
            <v>145-001-0002-000</v>
          </cell>
          <cell r="C244" t="str">
            <v xml:space="preserve">DEPRECIACION ACUMULADA                                           </v>
          </cell>
          <cell r="D244">
            <v>-9209.2800000000007</v>
          </cell>
          <cell r="E244">
            <v>0</v>
          </cell>
          <cell r="F244">
            <v>1580.66</v>
          </cell>
          <cell r="G244">
            <v>-1580.66</v>
          </cell>
          <cell r="H244">
            <v>-10789.94</v>
          </cell>
        </row>
        <row r="245">
          <cell r="B245" t="str">
            <v>146-001-0001-000</v>
          </cell>
          <cell r="C245" t="str">
            <v xml:space="preserve">COSTO ORIGINAL                                                  </v>
          </cell>
          <cell r="D245">
            <v>388071.29</v>
          </cell>
          <cell r="E245">
            <v>0</v>
          </cell>
          <cell r="F245">
            <v>0</v>
          </cell>
          <cell r="G245">
            <v>0</v>
          </cell>
          <cell r="H245">
            <v>388071.29</v>
          </cell>
        </row>
        <row r="246">
          <cell r="B246" t="str">
            <v>146-001-0002-000</v>
          </cell>
          <cell r="C246" t="str">
            <v xml:space="preserve">DEPRECIACION ACUMULADA                                          </v>
          </cell>
          <cell r="D246">
            <v>-31981.64</v>
          </cell>
          <cell r="E246">
            <v>0</v>
          </cell>
          <cell r="F246">
            <v>2302.34</v>
          </cell>
          <cell r="G246">
            <v>-2302.34</v>
          </cell>
          <cell r="H246">
            <v>-34283.979999999996</v>
          </cell>
        </row>
        <row r="247">
          <cell r="B247" t="str">
            <v>147-001-0001-000</v>
          </cell>
          <cell r="C247" t="str">
            <v xml:space="preserve">COSTO ORIGINAL                                                  </v>
          </cell>
          <cell r="D247">
            <v>139338.45000000001</v>
          </cell>
          <cell r="E247">
            <v>0</v>
          </cell>
          <cell r="F247">
            <v>0</v>
          </cell>
          <cell r="G247">
            <v>0</v>
          </cell>
          <cell r="H247">
            <v>139338.45000000001</v>
          </cell>
        </row>
        <row r="248">
          <cell r="B248" t="str">
            <v>147-001-0002-000</v>
          </cell>
          <cell r="C248" t="str">
            <v xml:space="preserve">DEPRECIACION ACUMULADA COSTO                                    </v>
          </cell>
          <cell r="D248">
            <v>-25209.79</v>
          </cell>
          <cell r="E248">
            <v>0</v>
          </cell>
          <cell r="F248">
            <v>1076.8800000000001</v>
          </cell>
          <cell r="G248">
            <v>-1076.8800000000001</v>
          </cell>
          <cell r="H248">
            <v>-26286.670000000002</v>
          </cell>
        </row>
        <row r="249">
          <cell r="B249" t="str">
            <v>147-001-0003-000</v>
          </cell>
          <cell r="C249" t="str">
            <v xml:space="preserve">REVALUACION                                                          </v>
          </cell>
          <cell r="D249">
            <v>0</v>
          </cell>
          <cell r="E249">
            <v>0</v>
          </cell>
          <cell r="F249">
            <v>0</v>
          </cell>
          <cell r="G249">
            <v>0</v>
          </cell>
          <cell r="H249">
            <v>0</v>
          </cell>
        </row>
        <row r="250">
          <cell r="B250" t="str">
            <v>147-001-0004-000</v>
          </cell>
          <cell r="C250" t="str">
            <v xml:space="preserve">DEPRECIACION ACUMUM.REVALUADA                                        </v>
          </cell>
          <cell r="D250">
            <v>0</v>
          </cell>
          <cell r="E250">
            <v>0</v>
          </cell>
          <cell r="F250">
            <v>0</v>
          </cell>
          <cell r="G250">
            <v>0</v>
          </cell>
          <cell r="H250">
            <v>0</v>
          </cell>
        </row>
        <row r="251">
          <cell r="B251" t="str">
            <v>148-001-0001-000</v>
          </cell>
          <cell r="C251" t="str">
            <v xml:space="preserve">COSTO ORIGINAL                                                  </v>
          </cell>
          <cell r="D251">
            <v>168146.38</v>
          </cell>
          <cell r="E251">
            <v>0</v>
          </cell>
          <cell r="F251">
            <v>0</v>
          </cell>
          <cell r="G251">
            <v>0</v>
          </cell>
          <cell r="H251">
            <v>168146.38</v>
          </cell>
        </row>
        <row r="252">
          <cell r="B252" t="str">
            <v>148-001-0002-000</v>
          </cell>
          <cell r="C252" t="str">
            <v xml:space="preserve">DEPRECIACION ACUMULADA COSTO                                    </v>
          </cell>
          <cell r="D252">
            <v>-89023.85</v>
          </cell>
          <cell r="E252">
            <v>0</v>
          </cell>
          <cell r="F252">
            <v>4203.66</v>
          </cell>
          <cell r="G252">
            <v>-4203.66</v>
          </cell>
          <cell r="H252">
            <v>-93227.510000000009</v>
          </cell>
        </row>
        <row r="253">
          <cell r="B253" t="str">
            <v>148-001-0003-000</v>
          </cell>
          <cell r="C253" t="str">
            <v xml:space="preserve">REVALUACION                                                          </v>
          </cell>
          <cell r="D253">
            <v>0</v>
          </cell>
          <cell r="E253">
            <v>0</v>
          </cell>
          <cell r="F253">
            <v>0</v>
          </cell>
          <cell r="G253">
            <v>0</v>
          </cell>
          <cell r="H253">
            <v>0</v>
          </cell>
        </row>
        <row r="254">
          <cell r="B254" t="str">
            <v>148-001-0004-000</v>
          </cell>
          <cell r="C254" t="str">
            <v xml:space="preserve">DEPRECIACION ACUM. REVALUACIO                                        </v>
          </cell>
          <cell r="D254">
            <v>0</v>
          </cell>
          <cell r="E254">
            <v>0</v>
          </cell>
          <cell r="F254">
            <v>0</v>
          </cell>
          <cell r="G254">
            <v>0</v>
          </cell>
          <cell r="H254">
            <v>0</v>
          </cell>
        </row>
        <row r="255">
          <cell r="B255" t="str">
            <v>149-001-0001-000</v>
          </cell>
          <cell r="C255" t="str">
            <v xml:space="preserve">COSTO ORIGINAL                                                  </v>
          </cell>
          <cell r="D255">
            <v>190988.34</v>
          </cell>
          <cell r="E255">
            <v>0</v>
          </cell>
          <cell r="F255">
            <v>0</v>
          </cell>
          <cell r="G255">
            <v>0</v>
          </cell>
          <cell r="H255">
            <v>190988.34</v>
          </cell>
        </row>
        <row r="256">
          <cell r="B256" t="str">
            <v>149-001-0002-000</v>
          </cell>
          <cell r="C256" t="str">
            <v xml:space="preserve">DEPRECIACION ACUMULADA COSTO                                    </v>
          </cell>
          <cell r="D256">
            <v>-27127.43</v>
          </cell>
          <cell r="E256">
            <v>0</v>
          </cell>
          <cell r="F256">
            <v>1130.1099999999999</v>
          </cell>
          <cell r="G256">
            <v>-1130.1099999999999</v>
          </cell>
          <cell r="H256">
            <v>-28257.54</v>
          </cell>
        </row>
        <row r="257">
          <cell r="B257" t="str">
            <v>150-001-0001-002</v>
          </cell>
          <cell r="C257" t="str">
            <v xml:space="preserve">DEPRECIACION ACUMULADA                                               </v>
          </cell>
          <cell r="D257">
            <v>0</v>
          </cell>
          <cell r="E257">
            <v>0</v>
          </cell>
          <cell r="F257">
            <v>0</v>
          </cell>
          <cell r="G257">
            <v>0</v>
          </cell>
          <cell r="H257">
            <v>0</v>
          </cell>
        </row>
        <row r="258">
          <cell r="B258" t="str">
            <v>151-001-0001-000</v>
          </cell>
          <cell r="C258" t="str">
            <v xml:space="preserve">COSTO                                                            </v>
          </cell>
          <cell r="D258">
            <v>41030.71</v>
          </cell>
          <cell r="E258">
            <v>0</v>
          </cell>
          <cell r="F258">
            <v>0</v>
          </cell>
          <cell r="G258">
            <v>0</v>
          </cell>
          <cell r="H258">
            <v>41030.71</v>
          </cell>
        </row>
        <row r="259">
          <cell r="B259" t="str">
            <v>151-001-0002-000</v>
          </cell>
          <cell r="C259" t="str">
            <v xml:space="preserve">DEPRECIACION ACUMULADA                                           </v>
          </cell>
          <cell r="D259">
            <v>-4919.67</v>
          </cell>
          <cell r="E259">
            <v>0</v>
          </cell>
          <cell r="F259">
            <v>242.59</v>
          </cell>
          <cell r="G259">
            <v>-242.59</v>
          </cell>
          <cell r="H259">
            <v>-5162.26</v>
          </cell>
        </row>
        <row r="260">
          <cell r="B260" t="str">
            <v>155-001-0001-000</v>
          </cell>
          <cell r="C260" t="str">
            <v xml:space="preserve">COSTO ORIGINAL                                                       </v>
          </cell>
          <cell r="D260">
            <v>0</v>
          </cell>
          <cell r="E260">
            <v>0</v>
          </cell>
          <cell r="F260">
            <v>0</v>
          </cell>
          <cell r="G260">
            <v>0</v>
          </cell>
          <cell r="H260">
            <v>0</v>
          </cell>
        </row>
        <row r="261">
          <cell r="B261" t="str">
            <v>155-001-0002-000</v>
          </cell>
          <cell r="C261" t="str">
            <v xml:space="preserve">DEPREC. ACUM. DE EPO PERIFER.                                        </v>
          </cell>
          <cell r="D261">
            <v>0</v>
          </cell>
          <cell r="E261">
            <v>0</v>
          </cell>
          <cell r="F261">
            <v>0</v>
          </cell>
          <cell r="G261">
            <v>0</v>
          </cell>
          <cell r="H261">
            <v>0</v>
          </cell>
        </row>
        <row r="262">
          <cell r="B262" t="str">
            <v>161-000-0000-000</v>
          </cell>
          <cell r="C262" t="str">
            <v xml:space="preserve">GASTOS PREOPERATORIOS                                            </v>
          </cell>
          <cell r="D262">
            <v>29991.56</v>
          </cell>
          <cell r="E262">
            <v>0</v>
          </cell>
          <cell r="F262">
            <v>0</v>
          </cell>
          <cell r="G262">
            <v>0</v>
          </cell>
          <cell r="H262">
            <v>29991.56</v>
          </cell>
        </row>
        <row r="263">
          <cell r="B263" t="str">
            <v>162-000-0000-000</v>
          </cell>
          <cell r="C263" t="str">
            <v xml:space="preserve">GASTOS DE ORGANIZACION                                               </v>
          </cell>
          <cell r="D263">
            <v>0</v>
          </cell>
          <cell r="E263">
            <v>0</v>
          </cell>
          <cell r="F263">
            <v>0</v>
          </cell>
          <cell r="G263">
            <v>0</v>
          </cell>
          <cell r="H263">
            <v>0</v>
          </cell>
        </row>
        <row r="264">
          <cell r="B264" t="str">
            <v>163-001-0001-000</v>
          </cell>
          <cell r="C264" t="str">
            <v xml:space="preserve">HILDA MARIA ZURITA GIL                                         </v>
          </cell>
          <cell r="D264">
            <v>6370920.1299999999</v>
          </cell>
          <cell r="E264">
            <v>0</v>
          </cell>
          <cell r="F264">
            <v>0</v>
          </cell>
          <cell r="G264">
            <v>0</v>
          </cell>
          <cell r="H264">
            <v>6370920.1299999999</v>
          </cell>
        </row>
        <row r="265">
          <cell r="B265" t="str">
            <v>163-001-0002-000</v>
          </cell>
          <cell r="C265" t="str">
            <v xml:space="preserve">AMORTIZACION ACUMULADA                                         </v>
          </cell>
          <cell r="D265">
            <v>-914457.05</v>
          </cell>
          <cell r="E265">
            <v>0</v>
          </cell>
          <cell r="F265">
            <v>29615.39</v>
          </cell>
          <cell r="G265">
            <v>-29615.39</v>
          </cell>
          <cell r="H265">
            <v>-944072.44000000006</v>
          </cell>
        </row>
        <row r="266">
          <cell r="B266" t="str">
            <v>163-001-0003-001</v>
          </cell>
          <cell r="C266" t="str">
            <v xml:space="preserve">OBRA CIVIL P/TELEMETRIA                                         </v>
          </cell>
          <cell r="D266">
            <v>104781.71</v>
          </cell>
          <cell r="E266">
            <v>0</v>
          </cell>
          <cell r="F266">
            <v>0</v>
          </cell>
          <cell r="G266">
            <v>0</v>
          </cell>
          <cell r="H266">
            <v>104781.71</v>
          </cell>
        </row>
        <row r="267">
          <cell r="B267" t="str">
            <v>163-001-0003-002</v>
          </cell>
          <cell r="C267" t="str">
            <v xml:space="preserve">AMORTIZACION ACUMULADA                                           </v>
          </cell>
          <cell r="D267">
            <v>-8295.56</v>
          </cell>
          <cell r="E267">
            <v>0</v>
          </cell>
          <cell r="F267">
            <v>436.58</v>
          </cell>
          <cell r="G267">
            <v>-436.58</v>
          </cell>
          <cell r="H267">
            <v>-8732.14</v>
          </cell>
        </row>
        <row r="268">
          <cell r="B268" t="str">
            <v>163-001-0004-001</v>
          </cell>
          <cell r="C268" t="str">
            <v xml:space="preserve">INSTALACION ELECTRICA                                           </v>
          </cell>
          <cell r="D268">
            <v>756513.25</v>
          </cell>
          <cell r="E268">
            <v>0</v>
          </cell>
          <cell r="F268">
            <v>0</v>
          </cell>
          <cell r="G268">
            <v>0</v>
          </cell>
          <cell r="H268">
            <v>756513.25</v>
          </cell>
        </row>
        <row r="269">
          <cell r="B269" t="str">
            <v>163-001-0004-002</v>
          </cell>
          <cell r="C269" t="str">
            <v xml:space="preserve">AMORTIZACION ACUMULADA                                          </v>
          </cell>
          <cell r="D269">
            <v>-14610.52</v>
          </cell>
          <cell r="E269">
            <v>0</v>
          </cell>
          <cell r="F269">
            <v>3152.16</v>
          </cell>
          <cell r="G269">
            <v>-3152.16</v>
          </cell>
          <cell r="H269">
            <v>-17762.68</v>
          </cell>
        </row>
        <row r="270">
          <cell r="B270" t="str">
            <v>163-001-0005-001</v>
          </cell>
          <cell r="C270" t="str">
            <v xml:space="preserve">TELEMETRIA                                                      </v>
          </cell>
          <cell r="D270">
            <v>102973.35</v>
          </cell>
          <cell r="E270">
            <v>0</v>
          </cell>
          <cell r="F270">
            <v>0</v>
          </cell>
          <cell r="G270">
            <v>0</v>
          </cell>
          <cell r="H270">
            <v>102973.35</v>
          </cell>
        </row>
        <row r="271">
          <cell r="B271" t="str">
            <v>163-001-0005-002</v>
          </cell>
          <cell r="C271" t="str">
            <v xml:space="preserve">AMORT ACUMULADA                                                  </v>
          </cell>
          <cell r="D271">
            <v>-7251.74</v>
          </cell>
          <cell r="E271">
            <v>0</v>
          </cell>
          <cell r="F271">
            <v>429.06</v>
          </cell>
          <cell r="G271">
            <v>-429.06</v>
          </cell>
          <cell r="H271">
            <v>-7680.8</v>
          </cell>
        </row>
        <row r="272">
          <cell r="B272" t="str">
            <v>163-001-0006-001</v>
          </cell>
          <cell r="C272" t="str">
            <v xml:space="preserve">SISTEMA DE AIRE DE INSTRUM Y TECHO                              </v>
          </cell>
          <cell r="D272">
            <v>422195.79</v>
          </cell>
          <cell r="E272">
            <v>0</v>
          </cell>
          <cell r="F272">
            <v>0</v>
          </cell>
          <cell r="G272">
            <v>0</v>
          </cell>
          <cell r="H272">
            <v>422195.79</v>
          </cell>
        </row>
        <row r="273">
          <cell r="B273" t="str">
            <v>163-001-0006-002</v>
          </cell>
          <cell r="C273" t="str">
            <v xml:space="preserve">AMORT ACUMULADA SIST AIRE INSTRUM                                </v>
          </cell>
          <cell r="D273">
            <v>-5224.5</v>
          </cell>
          <cell r="E273">
            <v>0</v>
          </cell>
          <cell r="F273">
            <v>1881.17</v>
          </cell>
          <cell r="G273">
            <v>-1881.17</v>
          </cell>
          <cell r="H273">
            <v>-7105.67</v>
          </cell>
        </row>
        <row r="274">
          <cell r="B274" t="str">
            <v>163-001-0007-001</v>
          </cell>
          <cell r="C274" t="str">
            <v xml:space="preserve">INFRAEST SIST DE BOMBEO AUTOMATICO                             </v>
          </cell>
          <cell r="D274">
            <v>4629198.7699999996</v>
          </cell>
          <cell r="E274">
            <v>0</v>
          </cell>
          <cell r="F274">
            <v>0</v>
          </cell>
          <cell r="G274">
            <v>0</v>
          </cell>
          <cell r="H274">
            <v>4629198.7699999996</v>
          </cell>
        </row>
        <row r="275">
          <cell r="B275" t="str">
            <v>163-001-0007-002</v>
          </cell>
          <cell r="C275" t="str">
            <v xml:space="preserve">AMORT ACUM INF SIST BOMB AUTOM                                  </v>
          </cell>
          <cell r="D275">
            <v>-73787.48</v>
          </cell>
          <cell r="E275">
            <v>0</v>
          </cell>
          <cell r="F275">
            <v>19288.330000000002</v>
          </cell>
          <cell r="G275">
            <v>-19288.330000000002</v>
          </cell>
          <cell r="H275">
            <v>-93075.81</v>
          </cell>
        </row>
        <row r="276">
          <cell r="B276" t="str">
            <v>163-001-0008-001</v>
          </cell>
          <cell r="C276" t="str">
            <v xml:space="preserve">INF  INGENIERIA PROYECTOS Y CONSTRUCCIONES                      </v>
          </cell>
          <cell r="D276">
            <v>300530</v>
          </cell>
          <cell r="E276">
            <v>0</v>
          </cell>
          <cell r="F276">
            <v>0</v>
          </cell>
          <cell r="G276">
            <v>0</v>
          </cell>
          <cell r="H276">
            <v>300530</v>
          </cell>
        </row>
        <row r="277">
          <cell r="B277" t="str">
            <v>163-001-0008-002</v>
          </cell>
          <cell r="C277" t="str">
            <v xml:space="preserve">AMORT ACUM INF INGEN PROYECT Y CONSTR                                </v>
          </cell>
          <cell r="D277">
            <v>0</v>
          </cell>
          <cell r="E277">
            <v>0</v>
          </cell>
          <cell r="F277">
            <v>1252.21</v>
          </cell>
          <cell r="G277">
            <v>-1252.21</v>
          </cell>
          <cell r="H277">
            <v>-1252.21</v>
          </cell>
        </row>
        <row r="278">
          <cell r="B278" t="str">
            <v>164-001-0001-001</v>
          </cell>
          <cell r="C278" t="str">
            <v xml:space="preserve">FIANZAS MONTERREY                                               </v>
          </cell>
          <cell r="D278">
            <v>867828.14</v>
          </cell>
          <cell r="E278">
            <v>0</v>
          </cell>
          <cell r="F278">
            <v>37731.65</v>
          </cell>
          <cell r="G278">
            <v>-37731.65</v>
          </cell>
          <cell r="H278">
            <v>830096.49</v>
          </cell>
        </row>
        <row r="279">
          <cell r="B279" t="str">
            <v>164-001-0001-002</v>
          </cell>
          <cell r="C279" t="str">
            <v xml:space="preserve">FIANZAS MONTERREY                                                </v>
          </cell>
          <cell r="D279">
            <v>70711.62</v>
          </cell>
          <cell r="E279">
            <v>0</v>
          </cell>
          <cell r="F279">
            <v>3074.41</v>
          </cell>
          <cell r="G279">
            <v>-3074.41</v>
          </cell>
          <cell r="H279">
            <v>67637.209999999992</v>
          </cell>
        </row>
        <row r="280">
          <cell r="B280" t="str">
            <v>164-001-0001-003</v>
          </cell>
          <cell r="C280" t="str">
            <v xml:space="preserve">RESPONSABILIDAD CIVIL SCA                                            </v>
          </cell>
          <cell r="D280">
            <v>0</v>
          </cell>
          <cell r="E280">
            <v>0</v>
          </cell>
          <cell r="F280">
            <v>0</v>
          </cell>
          <cell r="G280">
            <v>0</v>
          </cell>
          <cell r="H280">
            <v>0</v>
          </cell>
        </row>
        <row r="281">
          <cell r="B281" t="str">
            <v>164-001-0001-004</v>
          </cell>
          <cell r="C281" t="str">
            <v xml:space="preserve">SEGURO MAQUINAS PESADAS                                         </v>
          </cell>
          <cell r="D281">
            <v>603735.64</v>
          </cell>
          <cell r="E281">
            <v>0</v>
          </cell>
          <cell r="F281">
            <v>54885.06</v>
          </cell>
          <cell r="G281">
            <v>-54885.06</v>
          </cell>
          <cell r="H281">
            <v>548850.58000000007</v>
          </cell>
        </row>
        <row r="282">
          <cell r="B282" t="str">
            <v>164-001-0001-005</v>
          </cell>
          <cell r="C282" t="str">
            <v xml:space="preserve">FIANZAS MONTERREY F-328824                                           </v>
          </cell>
          <cell r="D282">
            <v>0</v>
          </cell>
          <cell r="E282">
            <v>0</v>
          </cell>
          <cell r="F282">
            <v>0</v>
          </cell>
          <cell r="G282">
            <v>0</v>
          </cell>
          <cell r="H282">
            <v>0</v>
          </cell>
        </row>
        <row r="283">
          <cell r="B283" t="str">
            <v>164-001-0001-006</v>
          </cell>
          <cell r="C283" t="str">
            <v xml:space="preserve">RESP CIVIL CONTRATISTAS PEMEX                                     </v>
          </cell>
          <cell r="D283">
            <v>5555.37</v>
          </cell>
          <cell r="E283">
            <v>0</v>
          </cell>
          <cell r="F283">
            <v>505.02</v>
          </cell>
          <cell r="G283">
            <v>-505.02</v>
          </cell>
          <cell r="H283">
            <v>5050.3500000000004</v>
          </cell>
        </row>
        <row r="284">
          <cell r="B284" t="str">
            <v>164-001-0001-007</v>
          </cell>
          <cell r="C284" t="str">
            <v xml:space="preserve">DIVERSOS TECNOMAQUINARIA                                             </v>
          </cell>
          <cell r="D284">
            <v>0.02</v>
          </cell>
          <cell r="E284">
            <v>0</v>
          </cell>
          <cell r="F284">
            <v>0</v>
          </cell>
          <cell r="G284">
            <v>0</v>
          </cell>
          <cell r="H284">
            <v>0.02</v>
          </cell>
        </row>
        <row r="285">
          <cell r="B285" t="str">
            <v>164-001-0001-008</v>
          </cell>
          <cell r="C285" t="str">
            <v xml:space="preserve">TEPEYAC EMPRESARIAL                                                  </v>
          </cell>
          <cell r="D285">
            <v>0</v>
          </cell>
          <cell r="E285">
            <v>0</v>
          </cell>
          <cell r="F285">
            <v>0</v>
          </cell>
          <cell r="G285">
            <v>0</v>
          </cell>
          <cell r="H285">
            <v>0</v>
          </cell>
        </row>
        <row r="286">
          <cell r="B286" t="str">
            <v>164-001-0001-009</v>
          </cell>
          <cell r="C286" t="str">
            <v xml:space="preserve">TEPEYAC VIDA                                                         </v>
          </cell>
          <cell r="D286">
            <v>0</v>
          </cell>
          <cell r="E286">
            <v>0</v>
          </cell>
          <cell r="F286">
            <v>0</v>
          </cell>
          <cell r="G286">
            <v>0</v>
          </cell>
          <cell r="H286">
            <v>0</v>
          </cell>
        </row>
        <row r="287">
          <cell r="B287" t="str">
            <v>164-001-0001-010</v>
          </cell>
          <cell r="C287" t="str">
            <v xml:space="preserve">COMERCIAL EMPRESARIAL.                                               </v>
          </cell>
          <cell r="D287">
            <v>0</v>
          </cell>
          <cell r="E287">
            <v>0</v>
          </cell>
          <cell r="F287">
            <v>0</v>
          </cell>
          <cell r="G287">
            <v>0</v>
          </cell>
          <cell r="H287">
            <v>0</v>
          </cell>
        </row>
        <row r="288">
          <cell r="B288" t="str">
            <v>164-001-0001-011</v>
          </cell>
          <cell r="C288" t="str">
            <v xml:space="preserve">BBV G.M.M.                                                           </v>
          </cell>
          <cell r="D288">
            <v>0</v>
          </cell>
          <cell r="E288">
            <v>0</v>
          </cell>
          <cell r="F288">
            <v>0</v>
          </cell>
          <cell r="G288">
            <v>0</v>
          </cell>
          <cell r="H288">
            <v>0</v>
          </cell>
        </row>
        <row r="289">
          <cell r="B289" t="str">
            <v>164-001-0001-012</v>
          </cell>
          <cell r="C289" t="str">
            <v xml:space="preserve">COMERCIAL AMERICA G.M.M.                                             </v>
          </cell>
          <cell r="D289">
            <v>0</v>
          </cell>
          <cell r="E289">
            <v>0</v>
          </cell>
          <cell r="F289">
            <v>0</v>
          </cell>
          <cell r="G289">
            <v>0</v>
          </cell>
          <cell r="H289">
            <v>0</v>
          </cell>
        </row>
        <row r="290">
          <cell r="B290" t="str">
            <v>164-001-0001-013</v>
          </cell>
          <cell r="C290" t="str">
            <v xml:space="preserve">COMERCIAL AMERICA VIDA                                               </v>
          </cell>
          <cell r="D290">
            <v>0</v>
          </cell>
          <cell r="E290">
            <v>0</v>
          </cell>
          <cell r="F290">
            <v>0</v>
          </cell>
          <cell r="G290">
            <v>0</v>
          </cell>
          <cell r="H290">
            <v>0</v>
          </cell>
        </row>
        <row r="291">
          <cell r="B291" t="str">
            <v>164-001-0003-000</v>
          </cell>
          <cell r="C291" t="str">
            <v xml:space="preserve">FIANZAS                                                              </v>
          </cell>
          <cell r="D291">
            <v>0</v>
          </cell>
          <cell r="E291">
            <v>0</v>
          </cell>
          <cell r="F291">
            <v>0</v>
          </cell>
          <cell r="G291">
            <v>0</v>
          </cell>
          <cell r="H291">
            <v>0</v>
          </cell>
        </row>
        <row r="292">
          <cell r="B292" t="str">
            <v>165-001-0001-000</v>
          </cell>
          <cell r="C292" t="str">
            <v xml:space="preserve">DANIEL VAZQUEZ DIAZ                                              </v>
          </cell>
          <cell r="D292">
            <v>22000</v>
          </cell>
          <cell r="E292">
            <v>0</v>
          </cell>
          <cell r="F292">
            <v>0</v>
          </cell>
          <cell r="G292">
            <v>0</v>
          </cell>
          <cell r="H292">
            <v>22000</v>
          </cell>
        </row>
        <row r="293">
          <cell r="B293" t="str">
            <v>165-001-0002-000</v>
          </cell>
          <cell r="C293" t="str">
            <v xml:space="preserve">JOSE LUIS RGZ ARELLANO                                           </v>
          </cell>
          <cell r="D293">
            <v>15000</v>
          </cell>
          <cell r="E293">
            <v>0</v>
          </cell>
          <cell r="F293">
            <v>0</v>
          </cell>
          <cell r="G293">
            <v>0</v>
          </cell>
          <cell r="H293">
            <v>15000</v>
          </cell>
        </row>
        <row r="294">
          <cell r="B294" t="str">
            <v>165-001-0003-000</v>
          </cell>
          <cell r="C294" t="str">
            <v xml:space="preserve">SANTOS PRADOS VALENZUELA                                             </v>
          </cell>
          <cell r="D294">
            <v>0</v>
          </cell>
          <cell r="E294">
            <v>0</v>
          </cell>
          <cell r="F294">
            <v>0</v>
          </cell>
          <cell r="G294">
            <v>0</v>
          </cell>
          <cell r="H294">
            <v>0</v>
          </cell>
        </row>
        <row r="295">
          <cell r="B295" t="str">
            <v>165-001-0004-000</v>
          </cell>
          <cell r="C295" t="str">
            <v xml:space="preserve">ARRENDADORA UNIFIN S.A. DE C.V.                                  </v>
          </cell>
          <cell r="D295">
            <v>65200</v>
          </cell>
          <cell r="E295">
            <v>0</v>
          </cell>
          <cell r="F295">
            <v>0</v>
          </cell>
          <cell r="G295">
            <v>0</v>
          </cell>
          <cell r="H295">
            <v>65200</v>
          </cell>
        </row>
        <row r="296">
          <cell r="B296" t="str">
            <v>165-001-0005-000</v>
          </cell>
          <cell r="C296" t="str">
            <v xml:space="preserve">JOSE DEL CARMEN DE LA CRUZ RICARDEZ                                  </v>
          </cell>
          <cell r="D296">
            <v>0</v>
          </cell>
          <cell r="E296">
            <v>0</v>
          </cell>
          <cell r="F296">
            <v>0</v>
          </cell>
          <cell r="G296">
            <v>0</v>
          </cell>
          <cell r="H296">
            <v>0</v>
          </cell>
        </row>
        <row r="297">
          <cell r="B297" t="str">
            <v>165-001-0006-000</v>
          </cell>
          <cell r="C297" t="str">
            <v xml:space="preserve">JACQUELINE RDGZ DE LA CERDA                                          </v>
          </cell>
          <cell r="D297">
            <v>0</v>
          </cell>
          <cell r="E297">
            <v>0</v>
          </cell>
          <cell r="F297">
            <v>0</v>
          </cell>
          <cell r="G297">
            <v>0</v>
          </cell>
          <cell r="H297">
            <v>0</v>
          </cell>
        </row>
        <row r="298">
          <cell r="B298" t="str">
            <v>165-001-0007-000</v>
          </cell>
          <cell r="C298" t="str">
            <v xml:space="preserve">MARIO DORANTES  GRANIEL                                          </v>
          </cell>
          <cell r="D298">
            <v>10000</v>
          </cell>
          <cell r="E298">
            <v>0</v>
          </cell>
          <cell r="F298">
            <v>0</v>
          </cell>
          <cell r="G298">
            <v>0</v>
          </cell>
          <cell r="H298">
            <v>10000</v>
          </cell>
        </row>
        <row r="299">
          <cell r="B299" t="str">
            <v>165-001-0008-000</v>
          </cell>
          <cell r="C299" t="str">
            <v xml:space="preserve">MARIA MIRELDA BELTRAN GURRIA                                     </v>
          </cell>
          <cell r="D299">
            <v>12000</v>
          </cell>
          <cell r="E299">
            <v>0</v>
          </cell>
          <cell r="F299">
            <v>0</v>
          </cell>
          <cell r="G299">
            <v>0</v>
          </cell>
          <cell r="H299">
            <v>12000</v>
          </cell>
        </row>
        <row r="300">
          <cell r="B300" t="str">
            <v>165-001-0018-001</v>
          </cell>
          <cell r="C300" t="str">
            <v xml:space="preserve">RADIOMOVIL 54534525                                                  </v>
          </cell>
          <cell r="D300">
            <v>0</v>
          </cell>
          <cell r="E300">
            <v>0</v>
          </cell>
          <cell r="F300">
            <v>0</v>
          </cell>
          <cell r="G300">
            <v>0</v>
          </cell>
          <cell r="H300">
            <v>0</v>
          </cell>
        </row>
        <row r="301">
          <cell r="B301" t="str">
            <v>201-001-0001-000</v>
          </cell>
          <cell r="C301" t="str">
            <v xml:space="preserve">I.S.R. S/SUELDOS Y SALARIOS                    </v>
          </cell>
          <cell r="D301">
            <v>-39219.25</v>
          </cell>
          <cell r="E301">
            <v>39236</v>
          </cell>
          <cell r="F301">
            <v>40230.82</v>
          </cell>
          <cell r="G301">
            <v>-994.81999999999971</v>
          </cell>
          <cell r="H301">
            <v>-40214.07</v>
          </cell>
        </row>
        <row r="302">
          <cell r="B302" t="str">
            <v>201-001-0002-000</v>
          </cell>
          <cell r="C302" t="str">
            <v xml:space="preserve">I.M.S.S.                                       </v>
          </cell>
          <cell r="D302">
            <v>-73609.539999999994</v>
          </cell>
          <cell r="E302">
            <v>74571.539999999994</v>
          </cell>
          <cell r="F302">
            <v>71460.3</v>
          </cell>
          <cell r="G302">
            <v>3111.2399999999907</v>
          </cell>
          <cell r="H302">
            <v>-70498.3</v>
          </cell>
        </row>
        <row r="303">
          <cell r="B303" t="str">
            <v>201-001-0003-000</v>
          </cell>
          <cell r="C303" t="str">
            <v xml:space="preserve">1% S/REMUNERACIONES FEDERALES                  </v>
          </cell>
          <cell r="D303">
            <v>0</v>
          </cell>
          <cell r="E303">
            <v>0</v>
          </cell>
          <cell r="F303">
            <v>0</v>
          </cell>
          <cell r="G303">
            <v>0</v>
          </cell>
          <cell r="H303">
            <v>0</v>
          </cell>
        </row>
        <row r="304">
          <cell r="B304" t="str">
            <v>201-001-0004-000</v>
          </cell>
          <cell r="C304" t="str">
            <v xml:space="preserve">5% APORTACIONES INFONAVIT                      </v>
          </cell>
          <cell r="D304">
            <v>-8289.9</v>
          </cell>
          <cell r="E304">
            <v>0</v>
          </cell>
          <cell r="F304">
            <v>45546.14</v>
          </cell>
          <cell r="G304">
            <v>-45546.14</v>
          </cell>
          <cell r="H304">
            <v>-53836.04</v>
          </cell>
        </row>
        <row r="305">
          <cell r="B305" t="str">
            <v>201-001-0005-000</v>
          </cell>
          <cell r="C305" t="str">
            <v xml:space="preserve">1% IMPUESTO SOBRE NOMINAS                      </v>
          </cell>
          <cell r="D305">
            <v>-1199.79</v>
          </cell>
          <cell r="E305">
            <v>5063</v>
          </cell>
          <cell r="F305">
            <v>4800.3100000000004</v>
          </cell>
          <cell r="G305">
            <v>262.6899999999996</v>
          </cell>
          <cell r="H305">
            <v>-937.10000000000036</v>
          </cell>
        </row>
        <row r="306">
          <cell r="B306" t="str">
            <v>201-001-0006-000</v>
          </cell>
          <cell r="C306" t="str">
            <v xml:space="preserve">2% S.A.R                                       </v>
          </cell>
          <cell r="D306">
            <v>0.12</v>
          </cell>
          <cell r="E306">
            <v>0</v>
          </cell>
          <cell r="F306">
            <v>18304.38</v>
          </cell>
          <cell r="G306">
            <v>-18304.38</v>
          </cell>
          <cell r="H306">
            <v>-18304.260000000002</v>
          </cell>
        </row>
        <row r="307">
          <cell r="B307" t="str">
            <v>201-001-0007-000</v>
          </cell>
          <cell r="C307" t="str">
            <v xml:space="preserve">I.S.R. 10% RETEN. S/ARRENDAM.                  </v>
          </cell>
          <cell r="D307">
            <v>-6339.34</v>
          </cell>
          <cell r="E307">
            <v>6338</v>
          </cell>
          <cell r="F307">
            <v>6338.34</v>
          </cell>
          <cell r="G307">
            <v>-0.34000000000014552</v>
          </cell>
          <cell r="H307">
            <v>-6339.68</v>
          </cell>
        </row>
        <row r="308">
          <cell r="B308" t="str">
            <v>201-001-0008-000</v>
          </cell>
          <cell r="C308" t="str">
            <v xml:space="preserve">I.S.R.10% RETEN. S/HONORARIOS                  </v>
          </cell>
          <cell r="D308">
            <v>11836.64</v>
          </cell>
          <cell r="E308">
            <v>181</v>
          </cell>
          <cell r="F308">
            <v>252.64</v>
          </cell>
          <cell r="G308">
            <v>-71.639999999999986</v>
          </cell>
          <cell r="H308">
            <v>11765</v>
          </cell>
        </row>
        <row r="309">
          <cell r="B309" t="str">
            <v>201-001-0009-000</v>
          </cell>
          <cell r="C309" t="str">
            <v xml:space="preserve">CESANTIA Y VEJEZ                               </v>
          </cell>
          <cell r="D309">
            <v>-3870.01</v>
          </cell>
          <cell r="E309">
            <v>0</v>
          </cell>
          <cell r="F309">
            <v>33707.14</v>
          </cell>
          <cell r="G309">
            <v>-33707.14</v>
          </cell>
          <cell r="H309">
            <v>-37577.15</v>
          </cell>
        </row>
        <row r="310">
          <cell r="B310" t="str">
            <v>201-001-0010-000</v>
          </cell>
          <cell r="C310" t="str">
            <v xml:space="preserve">I.S.P.T. C-Z-101468                            </v>
          </cell>
          <cell r="D310">
            <v>0</v>
          </cell>
          <cell r="E310">
            <v>0</v>
          </cell>
          <cell r="F310">
            <v>0</v>
          </cell>
          <cell r="G310">
            <v>0</v>
          </cell>
          <cell r="H310">
            <v>0</v>
          </cell>
        </row>
        <row r="311">
          <cell r="B311" t="str">
            <v>201-001-0011-000</v>
          </cell>
          <cell r="C311" t="str">
            <v xml:space="preserve">I.V.A C-Z-101468                               </v>
          </cell>
          <cell r="D311">
            <v>0</v>
          </cell>
          <cell r="E311">
            <v>0</v>
          </cell>
          <cell r="F311">
            <v>0</v>
          </cell>
          <cell r="G311">
            <v>0</v>
          </cell>
          <cell r="H311">
            <v>0</v>
          </cell>
        </row>
        <row r="312">
          <cell r="B312" t="str">
            <v>201-001-0012-000</v>
          </cell>
          <cell r="C312" t="str">
            <v xml:space="preserve">I.V.A. RETENIDO                                </v>
          </cell>
          <cell r="D312">
            <v>5767.77</v>
          </cell>
          <cell r="E312">
            <v>6552</v>
          </cell>
          <cell r="F312">
            <v>6590.98</v>
          </cell>
          <cell r="G312">
            <v>-38.979999999999563</v>
          </cell>
          <cell r="H312">
            <v>5728.7900000000009</v>
          </cell>
        </row>
        <row r="313">
          <cell r="B313" t="str">
            <v>201-001-0013-000</v>
          </cell>
          <cell r="C313" t="str">
            <v xml:space="preserve">ISCAS                                          </v>
          </cell>
          <cell r="D313">
            <v>0</v>
          </cell>
          <cell r="E313">
            <v>0</v>
          </cell>
          <cell r="F313">
            <v>0</v>
          </cell>
          <cell r="G313">
            <v>0</v>
          </cell>
          <cell r="H313">
            <v>0</v>
          </cell>
        </row>
        <row r="314">
          <cell r="B314" t="str">
            <v>201-001-0014-001</v>
          </cell>
          <cell r="C314" t="str">
            <v xml:space="preserve">ISPT Z-101468 Y Z101469                        </v>
          </cell>
          <cell r="D314">
            <v>0</v>
          </cell>
          <cell r="E314">
            <v>0</v>
          </cell>
          <cell r="F314">
            <v>0</v>
          </cell>
          <cell r="G314">
            <v>0</v>
          </cell>
          <cell r="H314">
            <v>0</v>
          </cell>
        </row>
        <row r="315">
          <cell r="B315" t="str">
            <v>201-001-0014-002</v>
          </cell>
          <cell r="C315" t="str">
            <v xml:space="preserve">IVA  Z-101468 Y Z-101469                       </v>
          </cell>
          <cell r="D315">
            <v>0</v>
          </cell>
          <cell r="E315">
            <v>0</v>
          </cell>
          <cell r="F315">
            <v>0</v>
          </cell>
          <cell r="G315">
            <v>0</v>
          </cell>
          <cell r="H315">
            <v>0</v>
          </cell>
        </row>
        <row r="316">
          <cell r="B316" t="str">
            <v>201-001-0014-003</v>
          </cell>
          <cell r="C316" t="str">
            <v xml:space="preserve">ACTUALIZ Z-101468 Y Z-101469                   </v>
          </cell>
          <cell r="D316">
            <v>0</v>
          </cell>
          <cell r="E316">
            <v>0</v>
          </cell>
          <cell r="F316">
            <v>0</v>
          </cell>
          <cell r="G316">
            <v>0</v>
          </cell>
          <cell r="H316">
            <v>0</v>
          </cell>
        </row>
        <row r="317">
          <cell r="B317" t="str">
            <v>201-001-0014-004</v>
          </cell>
          <cell r="C317" t="str">
            <v xml:space="preserve">RECARGOS Z-101468 Y Z-101469                   </v>
          </cell>
          <cell r="D317">
            <v>0</v>
          </cell>
          <cell r="E317">
            <v>0</v>
          </cell>
          <cell r="F317">
            <v>0</v>
          </cell>
          <cell r="G317">
            <v>0</v>
          </cell>
          <cell r="H317">
            <v>0</v>
          </cell>
        </row>
        <row r="318">
          <cell r="B318" t="str">
            <v>201-001-0015-001</v>
          </cell>
          <cell r="C318" t="str">
            <v xml:space="preserve">ISPT CONVENIO Z-110344                         </v>
          </cell>
          <cell r="D318">
            <v>0</v>
          </cell>
          <cell r="E318">
            <v>0</v>
          </cell>
          <cell r="F318">
            <v>0</v>
          </cell>
          <cell r="G318">
            <v>0</v>
          </cell>
          <cell r="H318">
            <v>0</v>
          </cell>
        </row>
        <row r="319">
          <cell r="B319" t="str">
            <v>201-001-0015-002</v>
          </cell>
          <cell r="C319" t="str">
            <v xml:space="preserve">IVA CONVENIO Z-110344                          </v>
          </cell>
          <cell r="D319">
            <v>0</v>
          </cell>
          <cell r="E319">
            <v>0</v>
          </cell>
          <cell r="F319">
            <v>0</v>
          </cell>
          <cell r="G319">
            <v>0</v>
          </cell>
          <cell r="H319">
            <v>0</v>
          </cell>
        </row>
        <row r="320">
          <cell r="B320" t="str">
            <v>201-001-0015-003</v>
          </cell>
          <cell r="C320" t="str">
            <v xml:space="preserve">ACTUALIZACION Z-110344                         </v>
          </cell>
          <cell r="D320">
            <v>0</v>
          </cell>
          <cell r="E320">
            <v>0</v>
          </cell>
          <cell r="F320">
            <v>0</v>
          </cell>
          <cell r="G320">
            <v>0</v>
          </cell>
          <cell r="H320">
            <v>0</v>
          </cell>
        </row>
        <row r="321">
          <cell r="B321" t="str">
            <v>201-001-0015-004</v>
          </cell>
          <cell r="C321" t="str">
            <v xml:space="preserve">RECARGOS Z-110344                              </v>
          </cell>
          <cell r="D321">
            <v>0</v>
          </cell>
          <cell r="E321">
            <v>0</v>
          </cell>
          <cell r="F321">
            <v>0</v>
          </cell>
          <cell r="G321">
            <v>0</v>
          </cell>
          <cell r="H321">
            <v>0</v>
          </cell>
        </row>
        <row r="322">
          <cell r="B322" t="str">
            <v>201-001-0016-001</v>
          </cell>
          <cell r="C322" t="str">
            <v xml:space="preserve">CONVENIO I.S.R. Z-108766                       </v>
          </cell>
          <cell r="D322">
            <v>0</v>
          </cell>
          <cell r="E322">
            <v>0</v>
          </cell>
          <cell r="F322">
            <v>0</v>
          </cell>
          <cell r="G322">
            <v>0</v>
          </cell>
          <cell r="H322">
            <v>0</v>
          </cell>
        </row>
        <row r="323">
          <cell r="B323" t="str">
            <v>201-001-0016-003</v>
          </cell>
          <cell r="C323" t="str">
            <v xml:space="preserve">ACTUALIZACION Z-108766                         </v>
          </cell>
          <cell r="D323">
            <v>0</v>
          </cell>
          <cell r="E323">
            <v>0</v>
          </cell>
          <cell r="F323">
            <v>0</v>
          </cell>
          <cell r="G323">
            <v>0</v>
          </cell>
          <cell r="H323">
            <v>0</v>
          </cell>
        </row>
        <row r="324">
          <cell r="B324" t="str">
            <v>201-001-0016-004</v>
          </cell>
          <cell r="C324" t="str">
            <v xml:space="preserve">RECARGOS Z-108766                              </v>
          </cell>
          <cell r="D324">
            <v>0</v>
          </cell>
          <cell r="E324">
            <v>0</v>
          </cell>
          <cell r="F324">
            <v>0</v>
          </cell>
          <cell r="G324">
            <v>0</v>
          </cell>
          <cell r="H324">
            <v>0</v>
          </cell>
        </row>
        <row r="325">
          <cell r="B325" t="str">
            <v>201-001-0017-000</v>
          </cell>
          <cell r="C325" t="str">
            <v xml:space="preserve">IMPUESTO AL ACTIVO                             </v>
          </cell>
          <cell r="D325">
            <v>0</v>
          </cell>
          <cell r="E325">
            <v>0</v>
          </cell>
          <cell r="F325">
            <v>0</v>
          </cell>
          <cell r="G325">
            <v>0</v>
          </cell>
          <cell r="H325">
            <v>0</v>
          </cell>
        </row>
        <row r="326">
          <cell r="B326" t="str">
            <v>201-001-0018-001</v>
          </cell>
          <cell r="C326" t="str">
            <v xml:space="preserve">ISPT                                           </v>
          </cell>
          <cell r="D326">
            <v>0</v>
          </cell>
          <cell r="E326">
            <v>0</v>
          </cell>
          <cell r="F326">
            <v>0</v>
          </cell>
          <cell r="G326">
            <v>0</v>
          </cell>
          <cell r="H326">
            <v>0</v>
          </cell>
        </row>
        <row r="327">
          <cell r="B327" t="str">
            <v>201-001-0018-002</v>
          </cell>
          <cell r="C327" t="str">
            <v xml:space="preserve">IVA                                            </v>
          </cell>
          <cell r="D327">
            <v>0</v>
          </cell>
          <cell r="E327">
            <v>0</v>
          </cell>
          <cell r="F327">
            <v>0</v>
          </cell>
          <cell r="G327">
            <v>0</v>
          </cell>
          <cell r="H327">
            <v>0</v>
          </cell>
        </row>
        <row r="328">
          <cell r="B328" t="str">
            <v>201-001-0018-003</v>
          </cell>
          <cell r="C328" t="str">
            <v xml:space="preserve">ACTUALIZACION                                  </v>
          </cell>
          <cell r="D328">
            <v>0</v>
          </cell>
          <cell r="E328">
            <v>0</v>
          </cell>
          <cell r="F328">
            <v>0</v>
          </cell>
          <cell r="G328">
            <v>0</v>
          </cell>
          <cell r="H328">
            <v>0</v>
          </cell>
        </row>
        <row r="329">
          <cell r="B329" t="str">
            <v>201-001-0018-004</v>
          </cell>
          <cell r="C329" t="str">
            <v xml:space="preserve">RECARGOS                                       </v>
          </cell>
          <cell r="D329">
            <v>0</v>
          </cell>
          <cell r="E329">
            <v>0</v>
          </cell>
          <cell r="F329">
            <v>0</v>
          </cell>
          <cell r="G329">
            <v>0</v>
          </cell>
          <cell r="H329">
            <v>0</v>
          </cell>
        </row>
        <row r="330">
          <cell r="B330" t="str">
            <v>202-001-0001-000</v>
          </cell>
          <cell r="C330" t="str">
            <v xml:space="preserve">VENTAS                                         </v>
          </cell>
          <cell r="D330">
            <v>0</v>
          </cell>
          <cell r="E330">
            <v>0</v>
          </cell>
          <cell r="F330">
            <v>0</v>
          </cell>
          <cell r="G330">
            <v>0</v>
          </cell>
          <cell r="H330">
            <v>0</v>
          </cell>
        </row>
        <row r="331">
          <cell r="B331" t="str">
            <v>202-001-0002-000</v>
          </cell>
          <cell r="C331" t="str">
            <v xml:space="preserve">SERVICIOS                                      </v>
          </cell>
          <cell r="D331">
            <v>0</v>
          </cell>
          <cell r="E331">
            <v>1008274.85</v>
          </cell>
          <cell r="F331">
            <v>1008274.85</v>
          </cell>
          <cell r="G331">
            <v>0</v>
          </cell>
          <cell r="H331">
            <v>0</v>
          </cell>
        </row>
        <row r="332">
          <cell r="B332" t="str">
            <v>202-001-0003-000</v>
          </cell>
          <cell r="C332" t="str">
            <v xml:space="preserve">SOBRE VENTAS DE ACTIVO FIJO                    </v>
          </cell>
          <cell r="D332">
            <v>0</v>
          </cell>
          <cell r="E332">
            <v>0</v>
          </cell>
          <cell r="F332">
            <v>0</v>
          </cell>
          <cell r="G332">
            <v>0</v>
          </cell>
          <cell r="H332">
            <v>0</v>
          </cell>
        </row>
        <row r="333">
          <cell r="B333" t="str">
            <v>202-001-0004-000</v>
          </cell>
          <cell r="C333" t="str">
            <v xml:space="preserve">IVA NO EXIGIBLE                                </v>
          </cell>
          <cell r="D333">
            <v>-1027676.69</v>
          </cell>
          <cell r="E333">
            <v>1030102.84</v>
          </cell>
          <cell r="F333">
            <v>858233.29</v>
          </cell>
          <cell r="G333">
            <v>171869.54999999993</v>
          </cell>
          <cell r="H333">
            <v>-855807.14</v>
          </cell>
        </row>
        <row r="334">
          <cell r="B334" t="str">
            <v>203-000-0000-000</v>
          </cell>
          <cell r="C334" t="str">
            <v xml:space="preserve">IVA POR PAGAR EJERCICIO ANT.                   </v>
          </cell>
          <cell r="D334">
            <v>0</v>
          </cell>
          <cell r="E334">
            <v>0</v>
          </cell>
          <cell r="F334">
            <v>0</v>
          </cell>
          <cell r="G334">
            <v>0</v>
          </cell>
          <cell r="H334">
            <v>0</v>
          </cell>
        </row>
        <row r="335">
          <cell r="B335" t="str">
            <v>204-001-0001-000</v>
          </cell>
          <cell r="C335" t="str">
            <v xml:space="preserve">IVA PAGADO EN DECLARACIONES                    </v>
          </cell>
          <cell r="D335">
            <v>0</v>
          </cell>
          <cell r="E335">
            <v>0</v>
          </cell>
          <cell r="F335">
            <v>0</v>
          </cell>
          <cell r="G335">
            <v>0</v>
          </cell>
          <cell r="H335">
            <v>0</v>
          </cell>
        </row>
        <row r="336">
          <cell r="B336" t="str">
            <v>210-001-0104-000</v>
          </cell>
          <cell r="C336" t="str">
            <v xml:space="preserve">TECNOLOGIA Y ORGANIZACION                      </v>
          </cell>
          <cell r="D336">
            <v>0</v>
          </cell>
          <cell r="E336">
            <v>0</v>
          </cell>
          <cell r="F336">
            <v>0</v>
          </cell>
          <cell r="G336">
            <v>0</v>
          </cell>
          <cell r="H336">
            <v>0</v>
          </cell>
        </row>
        <row r="337">
          <cell r="B337" t="str">
            <v>210-001-0106-000</v>
          </cell>
          <cell r="C337" t="str">
            <v xml:space="preserve">TECNOSEN SA DE CV                              </v>
          </cell>
          <cell r="D337">
            <v>0</v>
          </cell>
          <cell r="E337">
            <v>0</v>
          </cell>
          <cell r="F337">
            <v>0</v>
          </cell>
          <cell r="G337">
            <v>0</v>
          </cell>
          <cell r="H337">
            <v>0</v>
          </cell>
        </row>
        <row r="338">
          <cell r="B338" t="str">
            <v>210-001-0411-001</v>
          </cell>
          <cell r="C338" t="str">
            <v xml:space="preserve">CSD PESOS                                      </v>
          </cell>
          <cell r="D338">
            <v>-32178225.039999999</v>
          </cell>
          <cell r="E338">
            <v>1772185.87</v>
          </cell>
          <cell r="F338">
            <v>83142.460000000006</v>
          </cell>
          <cell r="G338">
            <v>1689043.4100000001</v>
          </cell>
          <cell r="H338">
            <v>-30489181.629999999</v>
          </cell>
        </row>
        <row r="339">
          <cell r="B339" t="str">
            <v>210-001-0411-002</v>
          </cell>
          <cell r="C339" t="str">
            <v xml:space="preserve">COMPL. CSD DLLS                                </v>
          </cell>
          <cell r="D339">
            <v>-3408132.63</v>
          </cell>
          <cell r="E339">
            <v>187251.63</v>
          </cell>
          <cell r="F339">
            <v>0</v>
          </cell>
          <cell r="G339">
            <v>187251.63</v>
          </cell>
          <cell r="H339">
            <v>-3220881</v>
          </cell>
        </row>
        <row r="340">
          <cell r="B340" t="str">
            <v>210-001-0412-000</v>
          </cell>
          <cell r="C340" t="str">
            <v xml:space="preserve">CSD CME                                        </v>
          </cell>
          <cell r="D340">
            <v>0</v>
          </cell>
          <cell r="E340">
            <v>0</v>
          </cell>
          <cell r="F340">
            <v>0</v>
          </cell>
          <cell r="G340">
            <v>0</v>
          </cell>
          <cell r="H340">
            <v>0</v>
          </cell>
        </row>
        <row r="341">
          <cell r="B341" t="str">
            <v>210-001-0515-000</v>
          </cell>
          <cell r="C341" t="str">
            <v xml:space="preserve">LOA INMOBILIARIA, S.A.DE C.V.                  </v>
          </cell>
          <cell r="D341">
            <v>0</v>
          </cell>
          <cell r="E341">
            <v>0</v>
          </cell>
          <cell r="F341">
            <v>0</v>
          </cell>
          <cell r="G341">
            <v>0</v>
          </cell>
          <cell r="H341">
            <v>0</v>
          </cell>
        </row>
        <row r="342">
          <cell r="B342" t="str">
            <v>211-001-0104-000</v>
          </cell>
          <cell r="C342" t="str">
            <v xml:space="preserve">TECNOLOGIA Y ORGANIZACION                      </v>
          </cell>
          <cell r="D342">
            <v>0</v>
          </cell>
          <cell r="E342">
            <v>0</v>
          </cell>
          <cell r="F342">
            <v>0</v>
          </cell>
          <cell r="G342">
            <v>0</v>
          </cell>
          <cell r="H342">
            <v>0</v>
          </cell>
        </row>
        <row r="343">
          <cell r="B343" t="str">
            <v>211-001-0105-000</v>
          </cell>
          <cell r="C343" t="str">
            <v xml:space="preserve">VOLMA SERV. CORP. S.A. DE C.V                  </v>
          </cell>
          <cell r="D343">
            <v>0</v>
          </cell>
          <cell r="E343">
            <v>0</v>
          </cell>
          <cell r="F343">
            <v>0</v>
          </cell>
          <cell r="G343">
            <v>0</v>
          </cell>
          <cell r="H343">
            <v>0</v>
          </cell>
        </row>
        <row r="344">
          <cell r="B344" t="str">
            <v>211-001-0106-000</v>
          </cell>
          <cell r="C344" t="str">
            <v xml:space="preserve">INVERSIONES DIAVAZ S.A. C.V.                   </v>
          </cell>
          <cell r="D344">
            <v>0</v>
          </cell>
          <cell r="E344">
            <v>0</v>
          </cell>
          <cell r="F344">
            <v>0</v>
          </cell>
          <cell r="G344">
            <v>0</v>
          </cell>
          <cell r="H344">
            <v>0</v>
          </cell>
        </row>
        <row r="345">
          <cell r="B345" t="str">
            <v>211-001-0107-000</v>
          </cell>
          <cell r="C345" t="str">
            <v xml:space="preserve">DICORDI, SC                                    </v>
          </cell>
          <cell r="D345">
            <v>0</v>
          </cell>
          <cell r="E345">
            <v>0</v>
          </cell>
          <cell r="F345">
            <v>0</v>
          </cell>
          <cell r="G345">
            <v>0</v>
          </cell>
          <cell r="H345">
            <v>0</v>
          </cell>
        </row>
        <row r="346">
          <cell r="B346" t="str">
            <v>211-001-0206-000</v>
          </cell>
          <cell r="C346" t="str">
            <v xml:space="preserve">CIA. MEXICANA DE GAS, S.A.                     </v>
          </cell>
          <cell r="D346">
            <v>0</v>
          </cell>
          <cell r="E346">
            <v>0</v>
          </cell>
          <cell r="F346">
            <v>0</v>
          </cell>
          <cell r="G346">
            <v>0</v>
          </cell>
          <cell r="H346">
            <v>0</v>
          </cell>
        </row>
        <row r="347">
          <cell r="B347" t="str">
            <v>211-001-0207-000</v>
          </cell>
          <cell r="C347" t="str">
            <v xml:space="preserve">SHELBY WILLIAMS DE MEXICO                      </v>
          </cell>
          <cell r="D347">
            <v>0</v>
          </cell>
          <cell r="E347">
            <v>0</v>
          </cell>
          <cell r="F347">
            <v>0</v>
          </cell>
          <cell r="G347">
            <v>0</v>
          </cell>
          <cell r="H347">
            <v>0</v>
          </cell>
        </row>
        <row r="348">
          <cell r="B348" t="str">
            <v>211-001-0226-000</v>
          </cell>
          <cell r="C348" t="str">
            <v xml:space="preserve">GAS AUTOMOTORES, S.A.DE C.V.                   </v>
          </cell>
          <cell r="D348">
            <v>0</v>
          </cell>
          <cell r="E348">
            <v>0</v>
          </cell>
          <cell r="F348">
            <v>0</v>
          </cell>
          <cell r="G348">
            <v>0</v>
          </cell>
          <cell r="H348">
            <v>0</v>
          </cell>
        </row>
        <row r="349">
          <cell r="B349" t="str">
            <v>211-001-0309-000</v>
          </cell>
          <cell r="C349" t="str">
            <v xml:space="preserve">VS CONSTRUCCIONES CIVILES E I                  </v>
          </cell>
          <cell r="D349">
            <v>0</v>
          </cell>
          <cell r="E349">
            <v>0</v>
          </cell>
          <cell r="F349">
            <v>0</v>
          </cell>
          <cell r="G349">
            <v>0</v>
          </cell>
          <cell r="H349">
            <v>0</v>
          </cell>
        </row>
        <row r="350">
          <cell r="B350" t="str">
            <v>211-001-0411-000</v>
          </cell>
          <cell r="C350" t="str">
            <v xml:space="preserve">CONST. SUBACUATICA DIAVAZ                      </v>
          </cell>
          <cell r="D350">
            <v>0</v>
          </cell>
          <cell r="E350">
            <v>0</v>
          </cell>
          <cell r="F350">
            <v>0</v>
          </cell>
          <cell r="G350">
            <v>0</v>
          </cell>
          <cell r="H350">
            <v>0</v>
          </cell>
        </row>
        <row r="351">
          <cell r="B351" t="str">
            <v>211-001-0514-000</v>
          </cell>
          <cell r="C351" t="str">
            <v xml:space="preserve">D.I.D.S.A.                                     </v>
          </cell>
          <cell r="D351">
            <v>0</v>
          </cell>
          <cell r="E351">
            <v>0</v>
          </cell>
          <cell r="F351">
            <v>0</v>
          </cell>
          <cell r="G351">
            <v>0</v>
          </cell>
          <cell r="H351">
            <v>0</v>
          </cell>
        </row>
        <row r="352">
          <cell r="B352" t="str">
            <v>211-001-0621-000</v>
          </cell>
          <cell r="C352" t="str">
            <v xml:space="preserve">CIA. MEXICANA DE GEOFISICA                     </v>
          </cell>
          <cell r="D352">
            <v>0</v>
          </cell>
          <cell r="E352">
            <v>0</v>
          </cell>
          <cell r="F352">
            <v>0</v>
          </cell>
          <cell r="G352">
            <v>0</v>
          </cell>
          <cell r="H352">
            <v>0</v>
          </cell>
        </row>
        <row r="353">
          <cell r="B353" t="str">
            <v>211-001-0633-000</v>
          </cell>
          <cell r="C353" t="str">
            <v xml:space="preserve">SECORDI S.C.                                   </v>
          </cell>
          <cell r="D353">
            <v>0</v>
          </cell>
          <cell r="E353">
            <v>0</v>
          </cell>
          <cell r="F353">
            <v>0</v>
          </cell>
          <cell r="G353">
            <v>0</v>
          </cell>
          <cell r="H353">
            <v>0</v>
          </cell>
        </row>
        <row r="354">
          <cell r="B354" t="str">
            <v>211-100-0104-000</v>
          </cell>
          <cell r="C354" t="str">
            <v xml:space="preserve">TECNOLOGIA Y ORGANIZACION A.P                  </v>
          </cell>
          <cell r="D354">
            <v>0</v>
          </cell>
          <cell r="E354">
            <v>0</v>
          </cell>
          <cell r="F354">
            <v>0</v>
          </cell>
          <cell r="G354">
            <v>0</v>
          </cell>
          <cell r="H354">
            <v>0</v>
          </cell>
        </row>
        <row r="355">
          <cell r="B355" t="str">
            <v>220-001-0001-001</v>
          </cell>
          <cell r="C355" t="str">
            <v xml:space="preserve">ADT SECURITY SERVICES                          </v>
          </cell>
          <cell r="D355">
            <v>0</v>
          </cell>
          <cell r="E355">
            <v>0</v>
          </cell>
          <cell r="F355">
            <v>0</v>
          </cell>
          <cell r="G355">
            <v>0</v>
          </cell>
          <cell r="H355">
            <v>0</v>
          </cell>
        </row>
        <row r="356">
          <cell r="B356" t="str">
            <v>220-001-0001-003</v>
          </cell>
          <cell r="C356" t="str">
            <v xml:space="preserve">ALPUIN NARANJO RAMON                           </v>
          </cell>
          <cell r="D356">
            <v>0</v>
          </cell>
          <cell r="E356">
            <v>0</v>
          </cell>
          <cell r="F356">
            <v>0</v>
          </cell>
          <cell r="G356">
            <v>0</v>
          </cell>
          <cell r="H356">
            <v>0</v>
          </cell>
        </row>
        <row r="357">
          <cell r="B357" t="str">
            <v>220-001-0001-004</v>
          </cell>
          <cell r="C357" t="str">
            <v xml:space="preserve">ARELLANO OCHOA MARICELA                        </v>
          </cell>
          <cell r="D357">
            <v>-9036.34</v>
          </cell>
          <cell r="E357">
            <v>9036.34</v>
          </cell>
          <cell r="F357">
            <v>7905.17</v>
          </cell>
          <cell r="G357">
            <v>1131.17</v>
          </cell>
          <cell r="H357">
            <v>-7905.17</v>
          </cell>
        </row>
        <row r="358">
          <cell r="B358" t="str">
            <v>220-001-0001-005</v>
          </cell>
          <cell r="C358" t="str">
            <v xml:space="preserve">ALQUILADORA DE VEHICULOS AUTOMOTORES S.A. DE   </v>
          </cell>
          <cell r="D358">
            <v>0</v>
          </cell>
          <cell r="E358">
            <v>0</v>
          </cell>
          <cell r="F358">
            <v>0</v>
          </cell>
          <cell r="G358">
            <v>0</v>
          </cell>
          <cell r="H358">
            <v>0</v>
          </cell>
        </row>
        <row r="359">
          <cell r="B359" t="str">
            <v>220-001-0001-006</v>
          </cell>
          <cell r="C359" t="str">
            <v xml:space="preserve">ALESTRA S DE R.L. DE C.V.                      </v>
          </cell>
          <cell r="D359">
            <v>0</v>
          </cell>
          <cell r="E359">
            <v>0</v>
          </cell>
          <cell r="F359">
            <v>0</v>
          </cell>
          <cell r="G359">
            <v>0</v>
          </cell>
          <cell r="H359">
            <v>0</v>
          </cell>
        </row>
        <row r="360">
          <cell r="B360" t="str">
            <v>220-001-0001-007</v>
          </cell>
          <cell r="C360" t="str">
            <v xml:space="preserve">AVANTEL, S.A.                                  </v>
          </cell>
          <cell r="D360">
            <v>0</v>
          </cell>
          <cell r="E360">
            <v>0</v>
          </cell>
          <cell r="F360">
            <v>0</v>
          </cell>
          <cell r="G360">
            <v>0</v>
          </cell>
          <cell r="H360">
            <v>0</v>
          </cell>
        </row>
        <row r="361">
          <cell r="B361" t="str">
            <v>220-001-0001-008</v>
          </cell>
          <cell r="C361" t="str">
            <v xml:space="preserve">ATN CORPORATIVA DE MEX SA.CV                  </v>
          </cell>
          <cell r="D361">
            <v>0</v>
          </cell>
          <cell r="E361">
            <v>0</v>
          </cell>
          <cell r="F361">
            <v>0</v>
          </cell>
          <cell r="G361">
            <v>0</v>
          </cell>
          <cell r="H361">
            <v>0</v>
          </cell>
        </row>
        <row r="362">
          <cell r="B362" t="str">
            <v>220-001-0001-009</v>
          </cell>
          <cell r="C362" t="str">
            <v xml:space="preserve">ANDRES LARA R.                                 </v>
          </cell>
          <cell r="D362">
            <v>0</v>
          </cell>
          <cell r="E362">
            <v>0</v>
          </cell>
          <cell r="F362">
            <v>0</v>
          </cell>
          <cell r="G362">
            <v>0</v>
          </cell>
          <cell r="H362">
            <v>0</v>
          </cell>
        </row>
        <row r="363">
          <cell r="B363" t="str">
            <v>220-001-0001-010</v>
          </cell>
          <cell r="C363" t="str">
            <v xml:space="preserve">ADOLFO DORING AYALA                            </v>
          </cell>
          <cell r="D363">
            <v>0</v>
          </cell>
          <cell r="E363">
            <v>0</v>
          </cell>
          <cell r="F363">
            <v>0</v>
          </cell>
          <cell r="G363">
            <v>0</v>
          </cell>
          <cell r="H363">
            <v>0</v>
          </cell>
        </row>
        <row r="364">
          <cell r="B364" t="str">
            <v>220-001-0001-011</v>
          </cell>
          <cell r="C364" t="str">
            <v xml:space="preserve">AF CORPORATIVO SA DE CV                        </v>
          </cell>
          <cell r="D364">
            <v>0</v>
          </cell>
          <cell r="E364">
            <v>0</v>
          </cell>
          <cell r="F364">
            <v>0</v>
          </cell>
          <cell r="G364">
            <v>0</v>
          </cell>
          <cell r="H364">
            <v>0</v>
          </cell>
        </row>
        <row r="365">
          <cell r="B365" t="str">
            <v>220-001-0001-012</v>
          </cell>
          <cell r="C365" t="str">
            <v xml:space="preserve">AVANTEL SERV LOCALES SA DE CV                  </v>
          </cell>
          <cell r="D365">
            <v>0</v>
          </cell>
          <cell r="E365">
            <v>0</v>
          </cell>
          <cell r="F365">
            <v>0</v>
          </cell>
          <cell r="G365">
            <v>0</v>
          </cell>
          <cell r="H365">
            <v>0</v>
          </cell>
        </row>
        <row r="366">
          <cell r="B366" t="str">
            <v>220-001-0001-013</v>
          </cell>
          <cell r="C366" t="str">
            <v xml:space="preserve">ARRENDADORA UNIFIN S.A. DE C.V.                </v>
          </cell>
          <cell r="D366">
            <v>-479.31</v>
          </cell>
          <cell r="E366">
            <v>51779.05</v>
          </cell>
          <cell r="F366">
            <v>51299.74</v>
          </cell>
          <cell r="G366">
            <v>479.31000000000495</v>
          </cell>
          <cell r="H366">
            <v>0</v>
          </cell>
        </row>
        <row r="367">
          <cell r="B367" t="str">
            <v>220-001-0002-001</v>
          </cell>
          <cell r="C367" t="str">
            <v xml:space="preserve">BALLHAUS VAZQUEZ ROSARIO                       </v>
          </cell>
          <cell r="D367">
            <v>0</v>
          </cell>
          <cell r="E367">
            <v>0</v>
          </cell>
          <cell r="F367">
            <v>0</v>
          </cell>
          <cell r="G367">
            <v>0</v>
          </cell>
          <cell r="H367">
            <v>0</v>
          </cell>
        </row>
        <row r="368">
          <cell r="B368" t="str">
            <v>220-001-0003-001</v>
          </cell>
          <cell r="C368" t="str">
            <v xml:space="preserve">CIA. DE LUZ Y FUERZA DEL CENT                  </v>
          </cell>
          <cell r="D368">
            <v>0</v>
          </cell>
          <cell r="E368">
            <v>78041</v>
          </cell>
          <cell r="F368">
            <v>78041</v>
          </cell>
          <cell r="G368">
            <v>0</v>
          </cell>
          <cell r="H368">
            <v>0</v>
          </cell>
        </row>
        <row r="369">
          <cell r="B369" t="str">
            <v>220-001-0003-002</v>
          </cell>
          <cell r="C369" t="str">
            <v xml:space="preserve">CONSORCIO PEGAMAR, SA DE CV                    </v>
          </cell>
          <cell r="D369">
            <v>0</v>
          </cell>
          <cell r="E369">
            <v>0</v>
          </cell>
          <cell r="F369">
            <v>0</v>
          </cell>
          <cell r="G369">
            <v>0</v>
          </cell>
          <cell r="H369">
            <v>0</v>
          </cell>
        </row>
        <row r="370">
          <cell r="B370" t="str">
            <v>220-001-0003-003</v>
          </cell>
          <cell r="C370" t="str">
            <v xml:space="preserve">CAYRA CONSTRUCCIONES S.A DE C.V.               </v>
          </cell>
          <cell r="D370">
            <v>0</v>
          </cell>
          <cell r="E370">
            <v>0</v>
          </cell>
          <cell r="F370">
            <v>0</v>
          </cell>
          <cell r="G370">
            <v>0</v>
          </cell>
          <cell r="H370">
            <v>0</v>
          </cell>
        </row>
        <row r="371">
          <cell r="B371" t="str">
            <v>220-001-0003-004</v>
          </cell>
          <cell r="C371" t="str">
            <v xml:space="preserve">CIA MEXICANA DE AVIACION S.A. DE C.V.          </v>
          </cell>
          <cell r="D371">
            <v>0</v>
          </cell>
          <cell r="E371">
            <v>0</v>
          </cell>
          <cell r="F371">
            <v>0</v>
          </cell>
          <cell r="G371">
            <v>0</v>
          </cell>
          <cell r="H371">
            <v>0</v>
          </cell>
        </row>
        <row r="372">
          <cell r="B372" t="str">
            <v>220-001-0003-005</v>
          </cell>
          <cell r="C372" t="str">
            <v xml:space="preserve">COMERCIAL MARLIZ DEL SUR                       </v>
          </cell>
          <cell r="D372">
            <v>0</v>
          </cell>
          <cell r="E372">
            <v>0</v>
          </cell>
          <cell r="F372">
            <v>12862.75</v>
          </cell>
          <cell r="G372">
            <v>-12862.75</v>
          </cell>
          <cell r="H372">
            <v>-12862.75</v>
          </cell>
        </row>
        <row r="373">
          <cell r="B373" t="str">
            <v>220-001-0003-006</v>
          </cell>
          <cell r="C373" t="str">
            <v xml:space="preserve">COMERCIAL DE TABASCO S.A. DE C.V.              </v>
          </cell>
          <cell r="D373">
            <v>0</v>
          </cell>
          <cell r="E373">
            <v>0</v>
          </cell>
          <cell r="F373">
            <v>0</v>
          </cell>
          <cell r="G373">
            <v>0</v>
          </cell>
          <cell r="H373">
            <v>0</v>
          </cell>
        </row>
        <row r="374">
          <cell r="B374" t="str">
            <v>220-001-0003-007</v>
          </cell>
          <cell r="C374" t="str">
            <v xml:space="preserve">COLLADO MARTINEZ SAMUEL                        </v>
          </cell>
          <cell r="D374">
            <v>0</v>
          </cell>
          <cell r="E374">
            <v>0</v>
          </cell>
          <cell r="F374">
            <v>0</v>
          </cell>
          <cell r="G374">
            <v>0</v>
          </cell>
          <cell r="H374">
            <v>0</v>
          </cell>
        </row>
        <row r="375">
          <cell r="B375" t="str">
            <v>220-001-0003-008</v>
          </cell>
          <cell r="C375" t="str">
            <v xml:space="preserve">COIMSUR S.A. DE C.V.                           </v>
          </cell>
          <cell r="D375">
            <v>0</v>
          </cell>
          <cell r="E375">
            <v>0</v>
          </cell>
          <cell r="F375">
            <v>0</v>
          </cell>
          <cell r="G375">
            <v>0</v>
          </cell>
          <cell r="H375">
            <v>0</v>
          </cell>
        </row>
        <row r="376">
          <cell r="B376" t="str">
            <v>220-001-0003-009</v>
          </cell>
          <cell r="C376" t="str">
            <v xml:space="preserve">CORDOVA RUIZ SAUL                              </v>
          </cell>
          <cell r="D376">
            <v>0</v>
          </cell>
          <cell r="E376">
            <v>0</v>
          </cell>
          <cell r="F376">
            <v>0</v>
          </cell>
          <cell r="G376">
            <v>0</v>
          </cell>
          <cell r="H376">
            <v>0</v>
          </cell>
        </row>
        <row r="377">
          <cell r="B377" t="str">
            <v>220-001-0003-010</v>
          </cell>
          <cell r="C377" t="str">
            <v xml:space="preserve">CANTO CONTRERAS JOSE TRINIDAD                  </v>
          </cell>
          <cell r="D377">
            <v>0</v>
          </cell>
          <cell r="E377">
            <v>0</v>
          </cell>
          <cell r="F377">
            <v>0</v>
          </cell>
          <cell r="G377">
            <v>0</v>
          </cell>
          <cell r="H377">
            <v>0</v>
          </cell>
        </row>
        <row r="378">
          <cell r="B378" t="str">
            <v>220-001-0003-011</v>
          </cell>
          <cell r="C378" t="str">
            <v xml:space="preserve">CORREDURIA PUBLICA No. 20 S.C.                 </v>
          </cell>
          <cell r="D378">
            <v>0</v>
          </cell>
          <cell r="E378">
            <v>0</v>
          </cell>
          <cell r="F378">
            <v>0</v>
          </cell>
          <cell r="G378">
            <v>0</v>
          </cell>
          <cell r="H378">
            <v>0</v>
          </cell>
        </row>
        <row r="379">
          <cell r="B379" t="str">
            <v>220-001-0003-012</v>
          </cell>
          <cell r="C379" t="str">
            <v xml:space="preserve">CORPORATIVO ALFIL SA DE CV.                    </v>
          </cell>
          <cell r="D379">
            <v>0</v>
          </cell>
          <cell r="E379">
            <v>0</v>
          </cell>
          <cell r="F379">
            <v>0</v>
          </cell>
          <cell r="G379">
            <v>0</v>
          </cell>
          <cell r="H379">
            <v>0</v>
          </cell>
        </row>
        <row r="380">
          <cell r="B380" t="str">
            <v>220-001-0003-013</v>
          </cell>
          <cell r="C380" t="str">
            <v xml:space="preserve">COMERCIAL RAC SA DE CV                         </v>
          </cell>
          <cell r="D380">
            <v>0</v>
          </cell>
          <cell r="E380">
            <v>0</v>
          </cell>
          <cell r="F380">
            <v>0</v>
          </cell>
          <cell r="G380">
            <v>0</v>
          </cell>
          <cell r="H380">
            <v>0</v>
          </cell>
        </row>
        <row r="381">
          <cell r="B381" t="str">
            <v>220-001-0003-014</v>
          </cell>
          <cell r="C381" t="str">
            <v xml:space="preserve">CYNTHIA VILLANUEVA M                           </v>
          </cell>
          <cell r="D381">
            <v>0</v>
          </cell>
          <cell r="E381">
            <v>0</v>
          </cell>
          <cell r="F381">
            <v>0</v>
          </cell>
          <cell r="G381">
            <v>0</v>
          </cell>
          <cell r="H381">
            <v>0</v>
          </cell>
        </row>
        <row r="382">
          <cell r="B382" t="str">
            <v>220-001-0004-001</v>
          </cell>
          <cell r="C382" t="str">
            <v xml:space="preserve">DHL INTERNACIONAL DE MEXICO                    </v>
          </cell>
          <cell r="D382">
            <v>0</v>
          </cell>
          <cell r="E382">
            <v>2702.7</v>
          </cell>
          <cell r="F382">
            <v>2702.7</v>
          </cell>
          <cell r="G382">
            <v>0</v>
          </cell>
          <cell r="H382">
            <v>0</v>
          </cell>
        </row>
        <row r="383">
          <cell r="B383" t="str">
            <v>220-001-0004-003</v>
          </cell>
          <cell r="C383" t="str">
            <v xml:space="preserve">DE LA CRUZ CORDOVA JORGE ARTURO                </v>
          </cell>
          <cell r="D383">
            <v>0</v>
          </cell>
          <cell r="E383">
            <v>0</v>
          </cell>
          <cell r="F383">
            <v>0</v>
          </cell>
          <cell r="G383">
            <v>0</v>
          </cell>
          <cell r="H383">
            <v>0</v>
          </cell>
        </row>
        <row r="384">
          <cell r="B384" t="str">
            <v>220-001-0004-004</v>
          </cell>
          <cell r="C384" t="str">
            <v xml:space="preserve">DISE&amp;OS GONZALEZ HERRERA                       </v>
          </cell>
          <cell r="D384">
            <v>0</v>
          </cell>
          <cell r="E384">
            <v>0</v>
          </cell>
          <cell r="F384">
            <v>0</v>
          </cell>
          <cell r="G384">
            <v>0</v>
          </cell>
          <cell r="H384">
            <v>0</v>
          </cell>
        </row>
        <row r="385">
          <cell r="B385" t="str">
            <v>220-001-0004-005</v>
          </cell>
          <cell r="C385" t="str">
            <v xml:space="preserve">DANIEL ESPINOZA M.                             </v>
          </cell>
          <cell r="D385">
            <v>0</v>
          </cell>
          <cell r="E385">
            <v>0</v>
          </cell>
          <cell r="F385">
            <v>0</v>
          </cell>
          <cell r="G385">
            <v>0</v>
          </cell>
          <cell r="H385">
            <v>0</v>
          </cell>
        </row>
        <row r="386">
          <cell r="B386" t="str">
            <v>220-001-0004-006</v>
          </cell>
          <cell r="C386" t="str">
            <v xml:space="preserve">DELL COMPUTER DE MEXICO                        </v>
          </cell>
          <cell r="D386">
            <v>0</v>
          </cell>
          <cell r="E386">
            <v>0</v>
          </cell>
          <cell r="F386">
            <v>0</v>
          </cell>
          <cell r="G386">
            <v>0</v>
          </cell>
          <cell r="H386">
            <v>0</v>
          </cell>
        </row>
        <row r="387">
          <cell r="B387" t="str">
            <v>220-001-0005-001</v>
          </cell>
          <cell r="C387" t="str">
            <v xml:space="preserve">EFECTIVALE S.A. DE C.V.                        </v>
          </cell>
          <cell r="D387">
            <v>0</v>
          </cell>
          <cell r="E387">
            <v>0</v>
          </cell>
          <cell r="F387">
            <v>0</v>
          </cell>
          <cell r="G387">
            <v>0</v>
          </cell>
          <cell r="H387">
            <v>0</v>
          </cell>
        </row>
        <row r="388">
          <cell r="B388" t="str">
            <v>220-001-0005-002</v>
          </cell>
          <cell r="C388" t="str">
            <v xml:space="preserve">ENERFLEX SYSTEMS                               </v>
          </cell>
          <cell r="D388">
            <v>0</v>
          </cell>
          <cell r="E388">
            <v>0</v>
          </cell>
          <cell r="F388">
            <v>0</v>
          </cell>
          <cell r="G388">
            <v>0</v>
          </cell>
          <cell r="H388">
            <v>0</v>
          </cell>
        </row>
        <row r="389">
          <cell r="B389" t="str">
            <v>220-001-0005-003</v>
          </cell>
          <cell r="C389" t="str">
            <v xml:space="preserve">EQUIPO PARA GAS S.A. DE C.V.                   </v>
          </cell>
          <cell r="D389">
            <v>0</v>
          </cell>
          <cell r="E389">
            <v>0</v>
          </cell>
          <cell r="F389">
            <v>0</v>
          </cell>
          <cell r="G389">
            <v>0</v>
          </cell>
          <cell r="H389">
            <v>0</v>
          </cell>
        </row>
        <row r="390">
          <cell r="B390" t="str">
            <v>220-001-0005-004</v>
          </cell>
          <cell r="C390" t="str">
            <v xml:space="preserve">ELECTRICA Y PLOMERIA SILVA                     </v>
          </cell>
          <cell r="D390">
            <v>0</v>
          </cell>
          <cell r="E390">
            <v>0</v>
          </cell>
          <cell r="F390">
            <v>0</v>
          </cell>
          <cell r="G390">
            <v>0</v>
          </cell>
          <cell r="H390">
            <v>0</v>
          </cell>
        </row>
        <row r="391">
          <cell r="B391" t="str">
            <v>220-001-0005-005</v>
          </cell>
          <cell r="C391" t="str">
            <v xml:space="preserve">EQUIPO DE MEDICION Y CONTROL INDUSTRIAL SA D   </v>
          </cell>
          <cell r="D391">
            <v>0</v>
          </cell>
          <cell r="E391">
            <v>0</v>
          </cell>
          <cell r="F391">
            <v>0</v>
          </cell>
          <cell r="G391">
            <v>0</v>
          </cell>
          <cell r="H391">
            <v>0</v>
          </cell>
        </row>
        <row r="392">
          <cell r="B392" t="str">
            <v>220-001-0005-006</v>
          </cell>
          <cell r="C392" t="str">
            <v xml:space="preserve">EMERSON PROCESS MANAGEMENT S.A. DE C.V.        </v>
          </cell>
          <cell r="D392">
            <v>0</v>
          </cell>
          <cell r="E392">
            <v>0</v>
          </cell>
          <cell r="F392">
            <v>0</v>
          </cell>
          <cell r="G392">
            <v>0</v>
          </cell>
          <cell r="H392">
            <v>0</v>
          </cell>
        </row>
        <row r="393">
          <cell r="B393" t="str">
            <v>220-001-0005-007</v>
          </cell>
          <cell r="C393" t="str">
            <v xml:space="preserve">EKIMEX S.A.                                    </v>
          </cell>
          <cell r="D393">
            <v>0</v>
          </cell>
          <cell r="E393">
            <v>0</v>
          </cell>
          <cell r="F393">
            <v>0</v>
          </cell>
          <cell r="G393">
            <v>0</v>
          </cell>
          <cell r="H393">
            <v>0</v>
          </cell>
        </row>
        <row r="394">
          <cell r="B394" t="str">
            <v>220-001-0005-008</v>
          </cell>
          <cell r="C394" t="str">
            <v xml:space="preserve">EQUIPOS Y SISTEMAS DINAMICOS DE MEXICO S.A.    </v>
          </cell>
          <cell r="D394">
            <v>-21050.41</v>
          </cell>
          <cell r="E394">
            <v>0</v>
          </cell>
          <cell r="F394">
            <v>0</v>
          </cell>
          <cell r="G394">
            <v>0</v>
          </cell>
          <cell r="H394">
            <v>-21050.41</v>
          </cell>
        </row>
        <row r="395">
          <cell r="B395" t="str">
            <v>220-001-0006-001</v>
          </cell>
          <cell r="C395" t="str">
            <v xml:space="preserve">FITTINGS &amp; RUBBER DE MEXICO                    </v>
          </cell>
          <cell r="D395">
            <v>0</v>
          </cell>
          <cell r="E395">
            <v>0</v>
          </cell>
          <cell r="F395">
            <v>2070</v>
          </cell>
          <cell r="G395">
            <v>-2070</v>
          </cell>
          <cell r="H395">
            <v>-2070</v>
          </cell>
        </row>
        <row r="396">
          <cell r="B396" t="str">
            <v>220-001-0006-002</v>
          </cell>
          <cell r="C396" t="str">
            <v xml:space="preserve">FIANZAS MONTERREY, S.A.                        </v>
          </cell>
          <cell r="D396">
            <v>0</v>
          </cell>
          <cell r="E396">
            <v>0</v>
          </cell>
          <cell r="F396">
            <v>0</v>
          </cell>
          <cell r="G396">
            <v>0</v>
          </cell>
          <cell r="H396">
            <v>0</v>
          </cell>
        </row>
        <row r="397">
          <cell r="B397" t="str">
            <v>220-001-0006-003</v>
          </cell>
          <cell r="C397" t="str">
            <v xml:space="preserve">FRANCISCO MENDEZ                               </v>
          </cell>
          <cell r="D397">
            <v>0</v>
          </cell>
          <cell r="E397">
            <v>0</v>
          </cell>
          <cell r="F397">
            <v>0</v>
          </cell>
          <cell r="G397">
            <v>0</v>
          </cell>
          <cell r="H397">
            <v>0</v>
          </cell>
        </row>
        <row r="398">
          <cell r="B398" t="str">
            <v>220-001-0006-004</v>
          </cell>
          <cell r="C398" t="str">
            <v xml:space="preserve">FORMAS CONTINUAS DE VILLANUEVA S.A. DE C.V.    </v>
          </cell>
          <cell r="D398">
            <v>0</v>
          </cell>
          <cell r="E398">
            <v>0</v>
          </cell>
          <cell r="F398">
            <v>0</v>
          </cell>
          <cell r="G398">
            <v>0</v>
          </cell>
          <cell r="H398">
            <v>0</v>
          </cell>
        </row>
        <row r="399">
          <cell r="B399" t="str">
            <v>220-001-0007-001</v>
          </cell>
          <cell r="C399" t="str">
            <v xml:space="preserve">GRAINGER S.A. DE C.V.                          </v>
          </cell>
          <cell r="D399">
            <v>-45630.57</v>
          </cell>
          <cell r="E399">
            <v>45630.58</v>
          </cell>
          <cell r="F399">
            <v>38413.519999999997</v>
          </cell>
          <cell r="G399">
            <v>7217.0600000000049</v>
          </cell>
          <cell r="H399">
            <v>-38413.509999999995</v>
          </cell>
        </row>
        <row r="400">
          <cell r="B400" t="str">
            <v>220-001-0007-002</v>
          </cell>
          <cell r="C400" t="str">
            <v xml:space="preserve">GARCIA PALMA ARMANDO                           </v>
          </cell>
          <cell r="D400">
            <v>-186979.48</v>
          </cell>
          <cell r="E400">
            <v>47149.89</v>
          </cell>
          <cell r="F400">
            <v>0</v>
          </cell>
          <cell r="G400">
            <v>47149.89</v>
          </cell>
          <cell r="H400">
            <v>-139829.59000000003</v>
          </cell>
        </row>
        <row r="401">
          <cell r="B401" t="str">
            <v>220-001-0007-003</v>
          </cell>
          <cell r="C401" t="str">
            <v xml:space="preserve">GENERAL PAINT CO DE MEXICO S.A. DE C.V.        </v>
          </cell>
          <cell r="D401">
            <v>0</v>
          </cell>
          <cell r="E401">
            <v>0</v>
          </cell>
          <cell r="F401">
            <v>0</v>
          </cell>
          <cell r="G401">
            <v>0</v>
          </cell>
          <cell r="H401">
            <v>0</v>
          </cell>
        </row>
        <row r="402">
          <cell r="B402" t="str">
            <v>220-001-0007-004</v>
          </cell>
          <cell r="C402" t="str">
            <v xml:space="preserve">GRANIEL CARAVEO ESTUARDO                       </v>
          </cell>
          <cell r="D402">
            <v>0</v>
          </cell>
          <cell r="E402">
            <v>0</v>
          </cell>
          <cell r="F402">
            <v>0</v>
          </cell>
          <cell r="G402">
            <v>0</v>
          </cell>
          <cell r="H402">
            <v>0</v>
          </cell>
        </row>
        <row r="403">
          <cell r="B403" t="str">
            <v>220-001-0007-005</v>
          </cell>
          <cell r="C403" t="str">
            <v xml:space="preserve">GRUAS Y AUTOTRANSPORTES VELAZQUEZ S.A. DE C.   </v>
          </cell>
          <cell r="D403">
            <v>0</v>
          </cell>
          <cell r="E403">
            <v>0</v>
          </cell>
          <cell r="F403">
            <v>0</v>
          </cell>
          <cell r="G403">
            <v>0</v>
          </cell>
          <cell r="H403">
            <v>0</v>
          </cell>
        </row>
        <row r="404">
          <cell r="B404" t="str">
            <v>220-001-0007-006</v>
          </cell>
          <cell r="C404" t="str">
            <v xml:space="preserve">GTB ARQUITECTURA Y DISEÑO                      </v>
          </cell>
          <cell r="D404">
            <v>0</v>
          </cell>
          <cell r="E404">
            <v>0</v>
          </cell>
          <cell r="F404">
            <v>0</v>
          </cell>
          <cell r="G404">
            <v>0</v>
          </cell>
          <cell r="H404">
            <v>0</v>
          </cell>
        </row>
        <row r="405">
          <cell r="B405" t="str">
            <v>220-001-0007-007</v>
          </cell>
          <cell r="C405" t="str">
            <v xml:space="preserve">GONZALEZ MONTIEL MARIA MAGDALENA               </v>
          </cell>
          <cell r="D405">
            <v>0</v>
          </cell>
          <cell r="E405">
            <v>17976.8</v>
          </cell>
          <cell r="F405">
            <v>17976.8</v>
          </cell>
          <cell r="G405">
            <v>0</v>
          </cell>
          <cell r="H405">
            <v>0</v>
          </cell>
        </row>
        <row r="406">
          <cell r="B406" t="str">
            <v>220-001-0007-008</v>
          </cell>
          <cell r="C406" t="str">
            <v xml:space="preserve">GUZMAN PEREZ MARIA IGNACIA                     </v>
          </cell>
          <cell r="D406">
            <v>0</v>
          </cell>
          <cell r="E406">
            <v>0</v>
          </cell>
          <cell r="F406">
            <v>0</v>
          </cell>
          <cell r="G406">
            <v>0</v>
          </cell>
          <cell r="H406">
            <v>0</v>
          </cell>
        </row>
        <row r="407">
          <cell r="B407" t="str">
            <v>220-001-0007-009</v>
          </cell>
          <cell r="C407" t="str">
            <v xml:space="preserve">GASOLINERA SERVICIO COMALCALCO S.A. DE C.V.    </v>
          </cell>
          <cell r="D407">
            <v>0</v>
          </cell>
          <cell r="E407">
            <v>137470.39999999999</v>
          </cell>
          <cell r="F407">
            <v>137470.39999999999</v>
          </cell>
          <cell r="G407">
            <v>0</v>
          </cell>
          <cell r="H407">
            <v>0</v>
          </cell>
        </row>
        <row r="408">
          <cell r="B408" t="str">
            <v>220-001-0007-010</v>
          </cell>
          <cell r="C408" t="str">
            <v xml:space="preserve">GASES Y REPRES INSDUSTRIALES ATASTA S.A. DE    </v>
          </cell>
          <cell r="D408">
            <v>0</v>
          </cell>
          <cell r="E408">
            <v>0</v>
          </cell>
          <cell r="F408">
            <v>17857.150000000001</v>
          </cell>
          <cell r="G408">
            <v>-17857.150000000001</v>
          </cell>
          <cell r="H408">
            <v>-17857.150000000001</v>
          </cell>
        </row>
        <row r="409">
          <cell r="B409" t="str">
            <v>220-001-0007-011</v>
          </cell>
          <cell r="C409" t="str">
            <v xml:space="preserve">GOMEZ JIMENEZ JOSE ANGEL                       </v>
          </cell>
          <cell r="D409">
            <v>0</v>
          </cell>
          <cell r="E409">
            <v>0</v>
          </cell>
          <cell r="F409">
            <v>0</v>
          </cell>
          <cell r="G409">
            <v>0</v>
          </cell>
          <cell r="H409">
            <v>0</v>
          </cell>
        </row>
        <row r="410">
          <cell r="B410" t="str">
            <v>220-001-0007-012</v>
          </cell>
          <cell r="C410" t="str">
            <v xml:space="preserve">GRUPO SIGNACOM COMUNICACIONES S.A. DE C.V.     </v>
          </cell>
          <cell r="D410">
            <v>0</v>
          </cell>
          <cell r="E410">
            <v>0</v>
          </cell>
          <cell r="F410">
            <v>0</v>
          </cell>
          <cell r="G410">
            <v>0</v>
          </cell>
          <cell r="H410">
            <v>0</v>
          </cell>
        </row>
        <row r="411">
          <cell r="B411" t="str">
            <v>220-001-0008-001</v>
          </cell>
          <cell r="C411" t="str">
            <v xml:space="preserve">HILDA MARIA ZURITA GIL                         </v>
          </cell>
          <cell r="D411">
            <v>0</v>
          </cell>
          <cell r="E411">
            <v>0</v>
          </cell>
          <cell r="F411">
            <v>0</v>
          </cell>
          <cell r="G411">
            <v>0</v>
          </cell>
          <cell r="H411">
            <v>0</v>
          </cell>
        </row>
        <row r="412">
          <cell r="B412" t="str">
            <v>220-001-0008-002</v>
          </cell>
          <cell r="C412" t="str">
            <v xml:space="preserve">HERNANDEZ PAZ Y COMPAÑIA S.C.                  </v>
          </cell>
          <cell r="D412">
            <v>0</v>
          </cell>
          <cell r="E412">
            <v>0</v>
          </cell>
          <cell r="F412">
            <v>0</v>
          </cell>
          <cell r="G412">
            <v>0</v>
          </cell>
          <cell r="H412">
            <v>0</v>
          </cell>
        </row>
        <row r="413">
          <cell r="B413" t="str">
            <v>220-001-0008-003</v>
          </cell>
          <cell r="C413" t="str">
            <v xml:space="preserve">HILARIO LOPEZ CASTILLO                         </v>
          </cell>
          <cell r="D413">
            <v>0</v>
          </cell>
          <cell r="E413">
            <v>0</v>
          </cell>
          <cell r="F413">
            <v>0</v>
          </cell>
          <cell r="G413">
            <v>0</v>
          </cell>
          <cell r="H413">
            <v>0</v>
          </cell>
        </row>
        <row r="414">
          <cell r="B414" t="str">
            <v>220-001-0008-004</v>
          </cell>
          <cell r="C414" t="str">
            <v xml:space="preserve">HOERBIGER DE MEXICO S.A.DE C.V.                </v>
          </cell>
          <cell r="D414">
            <v>0</v>
          </cell>
          <cell r="E414">
            <v>0</v>
          </cell>
          <cell r="F414">
            <v>0</v>
          </cell>
          <cell r="G414">
            <v>0</v>
          </cell>
          <cell r="H414">
            <v>0</v>
          </cell>
        </row>
        <row r="415">
          <cell r="B415" t="str">
            <v>220-001-0008-005</v>
          </cell>
          <cell r="C415" t="str">
            <v xml:space="preserve">HIELO Y REFRIGERACION CRISTAL                  </v>
          </cell>
          <cell r="D415">
            <v>0</v>
          </cell>
          <cell r="E415">
            <v>2436</v>
          </cell>
          <cell r="F415">
            <v>2436</v>
          </cell>
          <cell r="G415">
            <v>0</v>
          </cell>
          <cell r="H415">
            <v>0</v>
          </cell>
        </row>
        <row r="416">
          <cell r="B416" t="str">
            <v>220-001-0008-006</v>
          </cell>
          <cell r="C416" t="str">
            <v xml:space="preserve">HERNANDEZ CASTAÑEDA FRANCISCO JAVIER           </v>
          </cell>
          <cell r="D416">
            <v>-2905.35</v>
          </cell>
          <cell r="E416">
            <v>2905.36</v>
          </cell>
          <cell r="F416">
            <v>0</v>
          </cell>
          <cell r="G416">
            <v>2905.36</v>
          </cell>
          <cell r="H416">
            <v>1.0000000000218279E-2</v>
          </cell>
        </row>
        <row r="417">
          <cell r="B417" t="str">
            <v>220-001-0009-001</v>
          </cell>
          <cell r="C417" t="str">
            <v xml:space="preserve">JAVIER PASCAL S.C.                             </v>
          </cell>
          <cell r="D417">
            <v>0</v>
          </cell>
          <cell r="E417">
            <v>6087.34</v>
          </cell>
          <cell r="F417">
            <v>6087.34</v>
          </cell>
          <cell r="G417">
            <v>0</v>
          </cell>
          <cell r="H417">
            <v>0</v>
          </cell>
        </row>
        <row r="418">
          <cell r="B418" t="str">
            <v>220-001-0009-002</v>
          </cell>
          <cell r="C418" t="str">
            <v xml:space="preserve">INTERAMERICANA MOTRIZ S.A. DE C.V.             </v>
          </cell>
          <cell r="D418">
            <v>0</v>
          </cell>
          <cell r="E418">
            <v>0</v>
          </cell>
          <cell r="F418">
            <v>0</v>
          </cell>
          <cell r="G418">
            <v>0</v>
          </cell>
          <cell r="H418">
            <v>0</v>
          </cell>
        </row>
        <row r="419">
          <cell r="B419" t="str">
            <v>220-001-0009-003</v>
          </cell>
          <cell r="C419" t="str">
            <v xml:space="preserve">IMPRECENTRO S.A. DE C.V.                       </v>
          </cell>
          <cell r="D419">
            <v>0</v>
          </cell>
          <cell r="E419">
            <v>0</v>
          </cell>
          <cell r="F419">
            <v>0</v>
          </cell>
          <cell r="G419">
            <v>0</v>
          </cell>
          <cell r="H419">
            <v>0</v>
          </cell>
        </row>
        <row r="420">
          <cell r="B420" t="str">
            <v>220-001-0009-004</v>
          </cell>
          <cell r="C420" t="str">
            <v xml:space="preserve">IMPULSORA GASTRONOMICA MEX.                    </v>
          </cell>
          <cell r="D420">
            <v>0</v>
          </cell>
          <cell r="E420">
            <v>0</v>
          </cell>
          <cell r="F420">
            <v>0</v>
          </cell>
          <cell r="G420">
            <v>0</v>
          </cell>
          <cell r="H420">
            <v>0</v>
          </cell>
        </row>
        <row r="421">
          <cell r="B421" t="str">
            <v>220-001-0009-005</v>
          </cell>
          <cell r="C421" t="str">
            <v xml:space="preserve">IMPORTADORA DE FILTROS                         </v>
          </cell>
          <cell r="D421">
            <v>-67275</v>
          </cell>
          <cell r="E421">
            <v>67275</v>
          </cell>
          <cell r="F421">
            <v>67275</v>
          </cell>
          <cell r="G421">
            <v>0</v>
          </cell>
          <cell r="H421">
            <v>-67275</v>
          </cell>
        </row>
        <row r="422">
          <cell r="B422" t="str">
            <v>220-001-0010-000</v>
          </cell>
          <cell r="C422" t="str">
            <v xml:space="preserve">JOSA REYNA LINARTE                             </v>
          </cell>
          <cell r="D422">
            <v>0</v>
          </cell>
          <cell r="E422">
            <v>0</v>
          </cell>
          <cell r="F422">
            <v>0</v>
          </cell>
          <cell r="G422">
            <v>0</v>
          </cell>
          <cell r="H422">
            <v>0</v>
          </cell>
        </row>
        <row r="423">
          <cell r="B423" t="str">
            <v>220-001-0011-000</v>
          </cell>
          <cell r="C423" t="str">
            <v xml:space="preserve">JAIMES REBOLLAR ZENEN                          </v>
          </cell>
          <cell r="D423">
            <v>0</v>
          </cell>
          <cell r="E423">
            <v>0</v>
          </cell>
          <cell r="F423">
            <v>0</v>
          </cell>
          <cell r="G423">
            <v>0</v>
          </cell>
          <cell r="H423">
            <v>0</v>
          </cell>
        </row>
        <row r="424">
          <cell r="B424" t="str">
            <v>220-001-0012-001</v>
          </cell>
          <cell r="C424" t="str">
            <v xml:space="preserve">LYNEN NOVA S.A. DE C.V.                        </v>
          </cell>
          <cell r="D424">
            <v>0</v>
          </cell>
          <cell r="E424">
            <v>0</v>
          </cell>
          <cell r="F424">
            <v>0</v>
          </cell>
          <cell r="G424">
            <v>0</v>
          </cell>
          <cell r="H424">
            <v>0</v>
          </cell>
        </row>
        <row r="425">
          <cell r="B425" t="str">
            <v>220-001-0012-002</v>
          </cell>
          <cell r="C425" t="str">
            <v xml:space="preserve">LOPEZ HILARIO JESUS                            </v>
          </cell>
          <cell r="D425">
            <v>-2817.5</v>
          </cell>
          <cell r="E425">
            <v>2817.5</v>
          </cell>
          <cell r="F425">
            <v>0</v>
          </cell>
          <cell r="G425">
            <v>2817.5</v>
          </cell>
          <cell r="H425">
            <v>0</v>
          </cell>
        </row>
        <row r="426">
          <cell r="B426" t="str">
            <v>220-001-0012-003</v>
          </cell>
          <cell r="C426" t="str">
            <v xml:space="preserve">ARMANDO LOPEZ MARTINEZ                         </v>
          </cell>
          <cell r="D426">
            <v>0</v>
          </cell>
          <cell r="E426">
            <v>0</v>
          </cell>
          <cell r="F426">
            <v>0</v>
          </cell>
          <cell r="G426">
            <v>0</v>
          </cell>
          <cell r="H426">
            <v>0</v>
          </cell>
        </row>
        <row r="427">
          <cell r="B427" t="str">
            <v>220-001-0012-004</v>
          </cell>
          <cell r="C427" t="str">
            <v xml:space="preserve">LEON WEILL S.A.                                </v>
          </cell>
          <cell r="D427">
            <v>-3289.28</v>
          </cell>
          <cell r="E427">
            <v>3289.22</v>
          </cell>
          <cell r="F427">
            <v>0</v>
          </cell>
          <cell r="G427">
            <v>3289.22</v>
          </cell>
          <cell r="H427">
            <v>-6.0000000000400178E-2</v>
          </cell>
        </row>
        <row r="428">
          <cell r="B428" t="str">
            <v>220-001-0013-001</v>
          </cell>
          <cell r="C428" t="str">
            <v xml:space="preserve">MORENO ABOGADOS SC                             </v>
          </cell>
          <cell r="D428">
            <v>0</v>
          </cell>
          <cell r="E428">
            <v>0</v>
          </cell>
          <cell r="F428">
            <v>0</v>
          </cell>
          <cell r="G428">
            <v>0</v>
          </cell>
          <cell r="H428">
            <v>0</v>
          </cell>
        </row>
        <row r="429">
          <cell r="B429" t="str">
            <v>220-001-0013-002</v>
          </cell>
          <cell r="C429" t="str">
            <v xml:space="preserve">MAQUINARIA DIESEL S.A. DE C.V.                 </v>
          </cell>
          <cell r="D429">
            <v>0</v>
          </cell>
          <cell r="E429">
            <v>0</v>
          </cell>
          <cell r="F429">
            <v>0</v>
          </cell>
          <cell r="G429">
            <v>0</v>
          </cell>
          <cell r="H429">
            <v>0</v>
          </cell>
        </row>
        <row r="430">
          <cell r="B430" t="str">
            <v>220-001-0013-003</v>
          </cell>
          <cell r="C430" t="str">
            <v xml:space="preserve">MIGUEL ANGEL CHEN MENDOZA                      </v>
          </cell>
          <cell r="D430">
            <v>0</v>
          </cell>
          <cell r="E430">
            <v>0</v>
          </cell>
          <cell r="F430">
            <v>0</v>
          </cell>
          <cell r="G430">
            <v>0</v>
          </cell>
          <cell r="H430">
            <v>0</v>
          </cell>
        </row>
        <row r="431">
          <cell r="B431" t="str">
            <v>220-001-0013-004</v>
          </cell>
          <cell r="C431" t="str">
            <v xml:space="preserve">MYCONSA, S.A. DE C.V.                          </v>
          </cell>
          <cell r="D431">
            <v>0</v>
          </cell>
          <cell r="E431">
            <v>0</v>
          </cell>
          <cell r="F431">
            <v>0</v>
          </cell>
          <cell r="G431">
            <v>0</v>
          </cell>
          <cell r="H431">
            <v>0</v>
          </cell>
        </row>
        <row r="432">
          <cell r="B432" t="str">
            <v>220-001-0013-005</v>
          </cell>
          <cell r="C432" t="str">
            <v xml:space="preserve">MEXICANA ASESORES EN VIAJES                    </v>
          </cell>
          <cell r="D432">
            <v>0</v>
          </cell>
          <cell r="E432">
            <v>0</v>
          </cell>
          <cell r="F432">
            <v>0</v>
          </cell>
          <cell r="G432">
            <v>0</v>
          </cell>
          <cell r="H432">
            <v>0</v>
          </cell>
        </row>
        <row r="433">
          <cell r="B433" t="str">
            <v>220-001-0013-006</v>
          </cell>
          <cell r="C433" t="str">
            <v xml:space="preserve">MARIO TORRES C.                                </v>
          </cell>
          <cell r="D433">
            <v>0</v>
          </cell>
          <cell r="E433">
            <v>0</v>
          </cell>
          <cell r="F433">
            <v>0</v>
          </cell>
          <cell r="G433">
            <v>0</v>
          </cell>
          <cell r="H433">
            <v>0</v>
          </cell>
        </row>
        <row r="434">
          <cell r="B434" t="str">
            <v>220-001-0013-007</v>
          </cell>
          <cell r="C434" t="str">
            <v xml:space="preserve">MAQUINARIA INTERNACIONAL S.A. DE C.V.          </v>
          </cell>
          <cell r="D434">
            <v>0</v>
          </cell>
          <cell r="E434">
            <v>0</v>
          </cell>
          <cell r="F434">
            <v>0</v>
          </cell>
          <cell r="G434">
            <v>0</v>
          </cell>
          <cell r="H434">
            <v>0</v>
          </cell>
        </row>
        <row r="435">
          <cell r="B435" t="str">
            <v>220-001-0013-008</v>
          </cell>
          <cell r="C435" t="str">
            <v xml:space="preserve">MARIA CARRERA MARIELA                          </v>
          </cell>
          <cell r="D435">
            <v>0</v>
          </cell>
          <cell r="E435">
            <v>0</v>
          </cell>
          <cell r="F435">
            <v>0</v>
          </cell>
          <cell r="G435">
            <v>0</v>
          </cell>
          <cell r="H435">
            <v>0</v>
          </cell>
        </row>
        <row r="436">
          <cell r="B436" t="str">
            <v>220-001-0013-009</v>
          </cell>
          <cell r="C436" t="str">
            <v xml:space="preserve">MUÑOZ JOACHIN JULIO CESAR                      </v>
          </cell>
          <cell r="D436">
            <v>0</v>
          </cell>
          <cell r="E436">
            <v>0</v>
          </cell>
          <cell r="F436">
            <v>0</v>
          </cell>
          <cell r="G436">
            <v>0</v>
          </cell>
          <cell r="H436">
            <v>0</v>
          </cell>
        </row>
        <row r="437">
          <cell r="B437" t="str">
            <v>220-001-0013-010</v>
          </cell>
          <cell r="C437" t="str">
            <v xml:space="preserve">MORENO PEDRAZA MONICA                          </v>
          </cell>
          <cell r="D437">
            <v>0</v>
          </cell>
          <cell r="E437">
            <v>0</v>
          </cell>
          <cell r="F437">
            <v>0</v>
          </cell>
          <cell r="G437">
            <v>0</v>
          </cell>
          <cell r="H437">
            <v>0</v>
          </cell>
        </row>
        <row r="438">
          <cell r="B438" t="str">
            <v>220-001-0013-011</v>
          </cell>
          <cell r="C438" t="str">
            <v xml:space="preserve">MATUS OCAÑA JOSE                               </v>
          </cell>
          <cell r="D438">
            <v>0</v>
          </cell>
          <cell r="E438">
            <v>0</v>
          </cell>
          <cell r="F438">
            <v>0</v>
          </cell>
          <cell r="G438">
            <v>0</v>
          </cell>
          <cell r="H438">
            <v>0</v>
          </cell>
        </row>
        <row r="439">
          <cell r="B439" t="str">
            <v>220-001-0013-012</v>
          </cell>
          <cell r="C439" t="str">
            <v xml:space="preserve">MACRIGA S.A. DE C.V.                           </v>
          </cell>
          <cell r="D439">
            <v>0</v>
          </cell>
          <cell r="E439">
            <v>0</v>
          </cell>
          <cell r="F439">
            <v>0</v>
          </cell>
          <cell r="G439">
            <v>0</v>
          </cell>
          <cell r="H439">
            <v>0</v>
          </cell>
        </row>
        <row r="440">
          <cell r="B440" t="str">
            <v>220-001-0013-013</v>
          </cell>
          <cell r="C440" t="str">
            <v xml:space="preserve">MUÑIZ BALLINAS TERESA                          </v>
          </cell>
          <cell r="D440">
            <v>-1260654.6599999999</v>
          </cell>
          <cell r="E440">
            <v>901311.25</v>
          </cell>
          <cell r="F440">
            <v>0</v>
          </cell>
          <cell r="G440">
            <v>901311.25</v>
          </cell>
          <cell r="H440">
            <v>-359343.40999999992</v>
          </cell>
        </row>
        <row r="441">
          <cell r="B441" t="str">
            <v>220-001-0013-014</v>
          </cell>
          <cell r="C441" t="str">
            <v xml:space="preserve">Ma ROSARIO GLZ LOPEZ                           </v>
          </cell>
          <cell r="D441">
            <v>0</v>
          </cell>
          <cell r="E441">
            <v>0</v>
          </cell>
          <cell r="F441">
            <v>0</v>
          </cell>
          <cell r="G441">
            <v>0</v>
          </cell>
          <cell r="H441">
            <v>0</v>
          </cell>
        </row>
        <row r="442">
          <cell r="B442" t="str">
            <v>220-001-0013-015</v>
          </cell>
          <cell r="C442" t="str">
            <v xml:space="preserve">MANUFACTURERA CENTURY S.A. DE C.V.             </v>
          </cell>
          <cell r="D442">
            <v>0</v>
          </cell>
          <cell r="E442">
            <v>0</v>
          </cell>
          <cell r="F442">
            <v>0</v>
          </cell>
          <cell r="G442">
            <v>0</v>
          </cell>
          <cell r="H442">
            <v>0</v>
          </cell>
        </row>
        <row r="443">
          <cell r="B443" t="str">
            <v>220-001-0013-016</v>
          </cell>
          <cell r="C443" t="str">
            <v xml:space="preserve">NEW LIFE MOTORS                                </v>
          </cell>
          <cell r="D443">
            <v>0</v>
          </cell>
          <cell r="E443">
            <v>0</v>
          </cell>
          <cell r="F443">
            <v>0</v>
          </cell>
          <cell r="G443">
            <v>0</v>
          </cell>
          <cell r="H443">
            <v>0</v>
          </cell>
        </row>
        <row r="444">
          <cell r="B444" t="str">
            <v>220-001-0013-017</v>
          </cell>
          <cell r="C444" t="str">
            <v xml:space="preserve">MANIOBRAS ESPECIALIZADAS GSC S.A. DE C.V.      </v>
          </cell>
          <cell r="D444">
            <v>0</v>
          </cell>
          <cell r="E444">
            <v>0</v>
          </cell>
          <cell r="F444">
            <v>0</v>
          </cell>
          <cell r="G444">
            <v>0</v>
          </cell>
          <cell r="H444">
            <v>0</v>
          </cell>
        </row>
        <row r="445">
          <cell r="B445" t="str">
            <v>220-001-0013-018</v>
          </cell>
          <cell r="C445" t="str">
            <v xml:space="preserve">MATERIALES FRANCO EN VILLAHERMOSA S.A. DE C.   </v>
          </cell>
          <cell r="D445">
            <v>0</v>
          </cell>
          <cell r="E445">
            <v>0</v>
          </cell>
          <cell r="F445">
            <v>0</v>
          </cell>
          <cell r="G445">
            <v>0</v>
          </cell>
          <cell r="H445">
            <v>0</v>
          </cell>
        </row>
        <row r="446">
          <cell r="B446" t="str">
            <v>220-001-0015-001</v>
          </cell>
          <cell r="C446" t="str">
            <v xml:space="preserve">ORGANIZACION POLVANI                           </v>
          </cell>
          <cell r="D446">
            <v>0</v>
          </cell>
          <cell r="E446">
            <v>0</v>
          </cell>
          <cell r="F446">
            <v>0</v>
          </cell>
          <cell r="G446">
            <v>0</v>
          </cell>
          <cell r="H446">
            <v>0</v>
          </cell>
        </row>
        <row r="447">
          <cell r="B447" t="str">
            <v>220-001-0015-002</v>
          </cell>
          <cell r="C447" t="str">
            <v xml:space="preserve">OPERADORA PROTEL S.A. DE C.V                   </v>
          </cell>
          <cell r="D447">
            <v>0</v>
          </cell>
          <cell r="E447">
            <v>0</v>
          </cell>
          <cell r="F447">
            <v>0</v>
          </cell>
          <cell r="G447">
            <v>0</v>
          </cell>
          <cell r="H447">
            <v>0</v>
          </cell>
        </row>
        <row r="448">
          <cell r="B448" t="str">
            <v>220-001-0015-003</v>
          </cell>
          <cell r="C448" t="str">
            <v xml:space="preserve">OROZCO ABOGADO JAVIER                          </v>
          </cell>
          <cell r="D448">
            <v>0</v>
          </cell>
          <cell r="E448">
            <v>0</v>
          </cell>
          <cell r="F448">
            <v>0</v>
          </cell>
          <cell r="G448">
            <v>0</v>
          </cell>
          <cell r="H448">
            <v>0</v>
          </cell>
        </row>
        <row r="449">
          <cell r="B449" t="str">
            <v>220-001-0015-004</v>
          </cell>
          <cell r="C449" t="str">
            <v xml:space="preserve">OPERADORA PROTEL,S.A. DE C.V.                  </v>
          </cell>
          <cell r="D449">
            <v>0</v>
          </cell>
          <cell r="E449">
            <v>0</v>
          </cell>
          <cell r="F449">
            <v>0</v>
          </cell>
          <cell r="G449">
            <v>0</v>
          </cell>
          <cell r="H449">
            <v>0</v>
          </cell>
        </row>
        <row r="450">
          <cell r="B450" t="str">
            <v>220-001-0015-005</v>
          </cell>
          <cell r="C450" t="str">
            <v xml:space="preserve">OMEGA INDUSTRIAL AUTOMOTRIZ  S.A. DE C.V.      </v>
          </cell>
          <cell r="D450">
            <v>0</v>
          </cell>
          <cell r="E450">
            <v>0</v>
          </cell>
          <cell r="F450">
            <v>0</v>
          </cell>
          <cell r="G450">
            <v>0</v>
          </cell>
          <cell r="H450">
            <v>0</v>
          </cell>
        </row>
        <row r="451">
          <cell r="B451" t="str">
            <v>220-001-0016-003</v>
          </cell>
          <cell r="C451" t="str">
            <v xml:space="preserve">PROMOTORA DE HIGIENE Y SEGURIDAD S.A. DE C.V   </v>
          </cell>
          <cell r="D451">
            <v>-14490</v>
          </cell>
          <cell r="E451">
            <v>2875</v>
          </cell>
          <cell r="F451">
            <v>2875</v>
          </cell>
          <cell r="G451">
            <v>0</v>
          </cell>
          <cell r="H451">
            <v>-14490</v>
          </cell>
        </row>
        <row r="452">
          <cell r="B452" t="str">
            <v>220-001-0016-004</v>
          </cell>
          <cell r="C452" t="str">
            <v xml:space="preserve">PEREZ GARCIA ROBERTO                           </v>
          </cell>
          <cell r="D452">
            <v>0</v>
          </cell>
          <cell r="E452">
            <v>0</v>
          </cell>
          <cell r="F452">
            <v>0</v>
          </cell>
          <cell r="G452">
            <v>0</v>
          </cell>
          <cell r="H452">
            <v>0</v>
          </cell>
        </row>
        <row r="453">
          <cell r="B453" t="str">
            <v>220-001-0016-005</v>
          </cell>
          <cell r="C453" t="str">
            <v xml:space="preserve">PEREZ MARCIN NARCISA                           </v>
          </cell>
          <cell r="D453">
            <v>0</v>
          </cell>
          <cell r="E453">
            <v>0</v>
          </cell>
          <cell r="F453">
            <v>0</v>
          </cell>
          <cell r="G453">
            <v>0</v>
          </cell>
          <cell r="H453">
            <v>0</v>
          </cell>
        </row>
        <row r="454">
          <cell r="B454" t="str">
            <v>220-001-0016-006</v>
          </cell>
          <cell r="C454" t="str">
            <v xml:space="preserve">PROTECNOQUIM S.A. DE C.V.                      </v>
          </cell>
          <cell r="D454">
            <v>-208.39</v>
          </cell>
          <cell r="E454">
            <v>0</v>
          </cell>
          <cell r="F454">
            <v>0</v>
          </cell>
          <cell r="G454">
            <v>0</v>
          </cell>
          <cell r="H454">
            <v>-208.39</v>
          </cell>
        </row>
        <row r="455">
          <cell r="B455" t="str">
            <v>220-001-0017-001</v>
          </cell>
          <cell r="C455" t="str">
            <v xml:space="preserve">PERALTA MENDEZ SALVADOR                        </v>
          </cell>
          <cell r="D455">
            <v>0</v>
          </cell>
          <cell r="E455">
            <v>13800</v>
          </cell>
          <cell r="F455">
            <v>13800</v>
          </cell>
          <cell r="G455">
            <v>0</v>
          </cell>
          <cell r="H455">
            <v>0</v>
          </cell>
        </row>
        <row r="456">
          <cell r="B456" t="str">
            <v>220-001-0017-002</v>
          </cell>
          <cell r="C456" t="str">
            <v xml:space="preserve">PERMARSA S.A. DE C.V.                          </v>
          </cell>
          <cell r="D456">
            <v>0</v>
          </cell>
          <cell r="E456">
            <v>0</v>
          </cell>
          <cell r="F456">
            <v>0</v>
          </cell>
          <cell r="G456">
            <v>0</v>
          </cell>
          <cell r="H456">
            <v>0</v>
          </cell>
        </row>
        <row r="457">
          <cell r="B457" t="str">
            <v>220-001-0017-003</v>
          </cell>
          <cell r="C457" t="str">
            <v xml:space="preserve">PRAXAIR MEXICO S.A. DE  C.V.                   </v>
          </cell>
          <cell r="D457">
            <v>0</v>
          </cell>
          <cell r="E457">
            <v>0</v>
          </cell>
          <cell r="F457">
            <v>0</v>
          </cell>
          <cell r="G457">
            <v>0</v>
          </cell>
          <cell r="H457">
            <v>0</v>
          </cell>
        </row>
        <row r="458">
          <cell r="B458" t="str">
            <v>220-001-0017-004</v>
          </cell>
          <cell r="C458" t="str">
            <v xml:space="preserve">PROMOTORA Y COMERCIAL TORRES BATIZ S.A. DE C   </v>
          </cell>
          <cell r="D458">
            <v>0</v>
          </cell>
          <cell r="E458">
            <v>0</v>
          </cell>
          <cell r="F458">
            <v>0</v>
          </cell>
          <cell r="G458">
            <v>0</v>
          </cell>
          <cell r="H458">
            <v>0</v>
          </cell>
        </row>
        <row r="459">
          <cell r="B459" t="str">
            <v>220-001-0017-005</v>
          </cell>
          <cell r="C459" t="str">
            <v xml:space="preserve">PULIDO CORDOVA ALTAMIRANO                      </v>
          </cell>
          <cell r="D459">
            <v>-4035.35</v>
          </cell>
          <cell r="E459">
            <v>4035.05</v>
          </cell>
          <cell r="F459">
            <v>28236.49</v>
          </cell>
          <cell r="G459">
            <v>-24201.440000000002</v>
          </cell>
          <cell r="H459">
            <v>-28236.79</v>
          </cell>
        </row>
        <row r="460">
          <cell r="B460" t="str">
            <v>220-001-0017-006</v>
          </cell>
          <cell r="C460" t="str">
            <v xml:space="preserve">PEREZ CASTELLANOS MARIO ALBERTO                </v>
          </cell>
          <cell r="D460">
            <v>0</v>
          </cell>
          <cell r="E460">
            <v>2875</v>
          </cell>
          <cell r="F460">
            <v>2875</v>
          </cell>
          <cell r="G460">
            <v>0</v>
          </cell>
          <cell r="H460">
            <v>0</v>
          </cell>
        </row>
        <row r="461">
          <cell r="B461" t="str">
            <v>220-001-0018-001</v>
          </cell>
          <cell r="C461" t="str">
            <v xml:space="preserve">RADIOMOVIL DIPSA, SA DE CV                     </v>
          </cell>
          <cell r="D461">
            <v>0</v>
          </cell>
          <cell r="E461">
            <v>7420.5</v>
          </cell>
          <cell r="F461">
            <v>7420.5</v>
          </cell>
          <cell r="G461">
            <v>0</v>
          </cell>
          <cell r="H461">
            <v>0</v>
          </cell>
        </row>
        <row r="462">
          <cell r="B462" t="str">
            <v>220-001-0018-002</v>
          </cell>
          <cell r="C462" t="str">
            <v xml:space="preserve">REPRESENTACIONES ELECTRICAS DEL SURESTE        </v>
          </cell>
          <cell r="D462">
            <v>-184230</v>
          </cell>
          <cell r="E462">
            <v>122015</v>
          </cell>
          <cell r="F462">
            <v>0</v>
          </cell>
          <cell r="G462">
            <v>122015</v>
          </cell>
          <cell r="H462">
            <v>-62215</v>
          </cell>
        </row>
        <row r="463">
          <cell r="B463" t="str">
            <v>220-001-0018-003</v>
          </cell>
          <cell r="C463" t="str">
            <v xml:space="preserve">RETO INDUSTRIAL S.A. DE C.V.                   </v>
          </cell>
          <cell r="D463">
            <v>0</v>
          </cell>
          <cell r="E463">
            <v>0</v>
          </cell>
          <cell r="F463">
            <v>0</v>
          </cell>
          <cell r="G463">
            <v>0</v>
          </cell>
          <cell r="H463">
            <v>0</v>
          </cell>
        </row>
        <row r="464">
          <cell r="B464" t="str">
            <v>220-001-0018-004</v>
          </cell>
          <cell r="C464" t="str">
            <v xml:space="preserve">ROMAN CORDOVA GUSTAVO                          </v>
          </cell>
          <cell r="D464">
            <v>0</v>
          </cell>
          <cell r="E464">
            <v>0</v>
          </cell>
          <cell r="F464">
            <v>0</v>
          </cell>
          <cell r="G464">
            <v>0</v>
          </cell>
          <cell r="H464">
            <v>0</v>
          </cell>
        </row>
        <row r="465">
          <cell r="B465" t="str">
            <v>220-001-0018-005</v>
          </cell>
          <cell r="C465" t="str">
            <v xml:space="preserve">RUIZ RICARDEZ FERNANDO                         </v>
          </cell>
          <cell r="D465">
            <v>0</v>
          </cell>
          <cell r="E465">
            <v>0</v>
          </cell>
          <cell r="F465">
            <v>0</v>
          </cell>
          <cell r="G465">
            <v>0</v>
          </cell>
          <cell r="H465">
            <v>0</v>
          </cell>
        </row>
        <row r="466">
          <cell r="B466" t="str">
            <v>220-001-0018-006</v>
          </cell>
          <cell r="C466" t="str">
            <v xml:space="preserve">QUALITY TRAINING CORPORATION S.C.              </v>
          </cell>
          <cell r="D466">
            <v>0</v>
          </cell>
          <cell r="E466">
            <v>0</v>
          </cell>
          <cell r="F466">
            <v>0</v>
          </cell>
          <cell r="G466">
            <v>0</v>
          </cell>
          <cell r="H466">
            <v>0</v>
          </cell>
        </row>
        <row r="467">
          <cell r="B467" t="str">
            <v>220-001-0018-007</v>
          </cell>
          <cell r="C467" t="str">
            <v xml:space="preserve">RALOY LUBRICANTES S.A. DE C.V.                 </v>
          </cell>
          <cell r="D467">
            <v>0</v>
          </cell>
          <cell r="E467">
            <v>0</v>
          </cell>
          <cell r="F467">
            <v>0</v>
          </cell>
          <cell r="G467">
            <v>0</v>
          </cell>
          <cell r="H467">
            <v>0</v>
          </cell>
        </row>
        <row r="468">
          <cell r="B468" t="str">
            <v>220-001-0018-008</v>
          </cell>
          <cell r="C468" t="str">
            <v xml:space="preserve">RECTIFICACIONES CAMPECHE S.A. DE C.V.          </v>
          </cell>
          <cell r="D468">
            <v>0</v>
          </cell>
          <cell r="E468">
            <v>0</v>
          </cell>
          <cell r="F468">
            <v>0</v>
          </cell>
          <cell r="G468">
            <v>0</v>
          </cell>
          <cell r="H468">
            <v>0</v>
          </cell>
        </row>
        <row r="469">
          <cell r="B469" t="str">
            <v>220-001-0018-009</v>
          </cell>
          <cell r="C469" t="str">
            <v xml:space="preserve">RAMIREZ RAMON RAMON                            </v>
          </cell>
          <cell r="D469">
            <v>-438357</v>
          </cell>
          <cell r="E469">
            <v>0</v>
          </cell>
          <cell r="F469">
            <v>53765.84</v>
          </cell>
          <cell r="G469">
            <v>-53765.84</v>
          </cell>
          <cell r="H469">
            <v>-492122.83999999997</v>
          </cell>
        </row>
        <row r="470">
          <cell r="B470" t="str">
            <v>220-001-0019-001</v>
          </cell>
          <cell r="C470" t="str">
            <v xml:space="preserve">SURTIDORA COMERCIAL JUKAR                      </v>
          </cell>
          <cell r="D470">
            <v>0</v>
          </cell>
          <cell r="E470">
            <v>0</v>
          </cell>
          <cell r="F470">
            <v>0</v>
          </cell>
          <cell r="G470">
            <v>0</v>
          </cell>
          <cell r="H470">
            <v>0</v>
          </cell>
        </row>
        <row r="471">
          <cell r="B471" t="str">
            <v>220-001-0019-002</v>
          </cell>
          <cell r="C471" t="str">
            <v xml:space="preserve">SEGUROS COMERCIAL AMERICA                      </v>
          </cell>
          <cell r="D471">
            <v>0</v>
          </cell>
          <cell r="E471">
            <v>0</v>
          </cell>
          <cell r="F471">
            <v>0</v>
          </cell>
          <cell r="G471">
            <v>0</v>
          </cell>
          <cell r="H471">
            <v>0</v>
          </cell>
        </row>
        <row r="472">
          <cell r="B472" t="str">
            <v>220-001-0019-003</v>
          </cell>
          <cell r="C472" t="str">
            <v xml:space="preserve">SEGUROS DEL CENTRO S.A.DE C.V                  </v>
          </cell>
          <cell r="D472">
            <v>0</v>
          </cell>
          <cell r="E472">
            <v>0</v>
          </cell>
          <cell r="F472">
            <v>0</v>
          </cell>
          <cell r="G472">
            <v>0</v>
          </cell>
          <cell r="H472">
            <v>0</v>
          </cell>
        </row>
        <row r="473">
          <cell r="B473" t="str">
            <v>220-001-0019-004</v>
          </cell>
          <cell r="C473" t="str">
            <v xml:space="preserve">SNAP-ON SUN DE MEXICO S.A. DE C.V.             </v>
          </cell>
          <cell r="D473">
            <v>0</v>
          </cell>
          <cell r="E473">
            <v>0</v>
          </cell>
          <cell r="F473">
            <v>0</v>
          </cell>
          <cell r="G473">
            <v>0</v>
          </cell>
          <cell r="H473">
            <v>0</v>
          </cell>
        </row>
        <row r="474">
          <cell r="B474" t="str">
            <v>220-001-0019-005</v>
          </cell>
          <cell r="C474" t="str">
            <v xml:space="preserve">SANITARIOS Y MATERIALES S.A. DE C.V.           </v>
          </cell>
          <cell r="D474">
            <v>0</v>
          </cell>
          <cell r="E474">
            <v>0</v>
          </cell>
          <cell r="F474">
            <v>0</v>
          </cell>
          <cell r="G474">
            <v>0</v>
          </cell>
          <cell r="H474">
            <v>0</v>
          </cell>
        </row>
        <row r="475">
          <cell r="B475" t="str">
            <v>220-001-0019-006</v>
          </cell>
          <cell r="C475" t="str">
            <v xml:space="preserve">SERVICIOS AMBIENTALES Y ECOLOGICOS S.A. DE C   </v>
          </cell>
          <cell r="D475">
            <v>0</v>
          </cell>
          <cell r="E475">
            <v>0</v>
          </cell>
          <cell r="F475">
            <v>0</v>
          </cell>
          <cell r="G475">
            <v>0</v>
          </cell>
          <cell r="H475">
            <v>0</v>
          </cell>
        </row>
        <row r="476">
          <cell r="B476" t="str">
            <v>220-001-0019-007</v>
          </cell>
          <cell r="C476" t="str">
            <v xml:space="preserve">SERVICIO INDUSTRIAL COHER S.A. DE C.V.         </v>
          </cell>
          <cell r="D476">
            <v>0</v>
          </cell>
          <cell r="E476">
            <v>0</v>
          </cell>
          <cell r="F476">
            <v>0</v>
          </cell>
          <cell r="G476">
            <v>0</v>
          </cell>
          <cell r="H476">
            <v>0</v>
          </cell>
        </row>
        <row r="477">
          <cell r="B477" t="str">
            <v>220-001-0019-008</v>
          </cell>
          <cell r="C477" t="str">
            <v xml:space="preserve">SEÑALMATIC S.A. DE C.V.                        </v>
          </cell>
          <cell r="D477">
            <v>0</v>
          </cell>
          <cell r="E477">
            <v>0</v>
          </cell>
          <cell r="F477">
            <v>0</v>
          </cell>
          <cell r="G477">
            <v>0</v>
          </cell>
          <cell r="H477">
            <v>0</v>
          </cell>
        </row>
        <row r="478">
          <cell r="B478" t="str">
            <v>220-001-0019-009</v>
          </cell>
          <cell r="C478" t="str">
            <v xml:space="preserve">SALA RIVEROLL JUAN CARLOS                      </v>
          </cell>
          <cell r="D478">
            <v>0</v>
          </cell>
          <cell r="E478">
            <v>0</v>
          </cell>
          <cell r="F478">
            <v>3355.82</v>
          </cell>
          <cell r="G478">
            <v>-3355.82</v>
          </cell>
          <cell r="H478">
            <v>-3355.82</v>
          </cell>
        </row>
        <row r="479">
          <cell r="B479" t="str">
            <v>220-001-0019-010</v>
          </cell>
          <cell r="C479" t="str">
            <v xml:space="preserve">SEGUROS BBV PROBURSA S.A.C.V.                  </v>
          </cell>
          <cell r="D479">
            <v>0</v>
          </cell>
          <cell r="E479">
            <v>0</v>
          </cell>
          <cell r="F479">
            <v>0</v>
          </cell>
          <cell r="G479">
            <v>0</v>
          </cell>
          <cell r="H479">
            <v>0</v>
          </cell>
        </row>
        <row r="480">
          <cell r="B480" t="str">
            <v>220-001-0019-011</v>
          </cell>
          <cell r="C480" t="str">
            <v xml:space="preserve">SATEL S.A.DE C.V.                              </v>
          </cell>
          <cell r="D480">
            <v>0</v>
          </cell>
          <cell r="E480">
            <v>0</v>
          </cell>
          <cell r="F480">
            <v>0</v>
          </cell>
          <cell r="G480">
            <v>0</v>
          </cell>
          <cell r="H480">
            <v>0</v>
          </cell>
        </row>
        <row r="481">
          <cell r="B481" t="str">
            <v>220-001-0019-012</v>
          </cell>
          <cell r="C481" t="str">
            <v xml:space="preserve">SOLUCIONES INTEGRALES P/REDES                  </v>
          </cell>
          <cell r="D481">
            <v>0</v>
          </cell>
          <cell r="E481">
            <v>0</v>
          </cell>
          <cell r="F481">
            <v>0</v>
          </cell>
          <cell r="G481">
            <v>0</v>
          </cell>
          <cell r="H481">
            <v>0</v>
          </cell>
        </row>
        <row r="482">
          <cell r="B482" t="str">
            <v>220-001-0019-013</v>
          </cell>
          <cell r="C482" t="str">
            <v xml:space="preserve">SERVICIO TECNICO DE COMUNICACIONES             </v>
          </cell>
          <cell r="D482">
            <v>0</v>
          </cell>
          <cell r="E482">
            <v>22824.63</v>
          </cell>
          <cell r="F482">
            <v>22824.63</v>
          </cell>
          <cell r="G482">
            <v>0</v>
          </cell>
          <cell r="H482">
            <v>0</v>
          </cell>
        </row>
        <row r="483">
          <cell r="B483" t="str">
            <v>220-001-0019-014</v>
          </cell>
          <cell r="C483" t="str">
            <v xml:space="preserve">SALAZAR GARRIDO ENRIQUE                        </v>
          </cell>
          <cell r="D483">
            <v>-7935.3</v>
          </cell>
          <cell r="E483">
            <v>7935.3</v>
          </cell>
          <cell r="F483">
            <v>0</v>
          </cell>
          <cell r="G483">
            <v>7935.3</v>
          </cell>
          <cell r="H483">
            <v>0</v>
          </cell>
        </row>
        <row r="484">
          <cell r="B484" t="str">
            <v>220-001-0019-015</v>
          </cell>
          <cell r="C484" t="str">
            <v xml:space="preserve">SERVS INTEGS. DE MIGRACION CORPORATIVA SA      </v>
          </cell>
          <cell r="D484">
            <v>0</v>
          </cell>
          <cell r="E484">
            <v>25121.75</v>
          </cell>
          <cell r="F484">
            <v>25121.75</v>
          </cell>
          <cell r="G484">
            <v>0</v>
          </cell>
          <cell r="H484">
            <v>0</v>
          </cell>
        </row>
        <row r="485">
          <cell r="B485" t="str">
            <v>220-001-0020-001</v>
          </cell>
          <cell r="C485" t="str">
            <v xml:space="preserve">TELEFONOS DE MEXICO, SA DE CV                  </v>
          </cell>
          <cell r="D485">
            <v>0</v>
          </cell>
          <cell r="E485">
            <v>8503</v>
          </cell>
          <cell r="F485">
            <v>8503</v>
          </cell>
          <cell r="G485">
            <v>0</v>
          </cell>
          <cell r="H485">
            <v>0</v>
          </cell>
        </row>
        <row r="486">
          <cell r="B486" t="str">
            <v>220-001-0020-002</v>
          </cell>
          <cell r="C486" t="str">
            <v xml:space="preserve">TURISMO CREATIVO SA DE CV                      </v>
          </cell>
          <cell r="D486">
            <v>0</v>
          </cell>
          <cell r="E486">
            <v>0</v>
          </cell>
          <cell r="F486">
            <v>0</v>
          </cell>
          <cell r="G486">
            <v>0</v>
          </cell>
          <cell r="H486">
            <v>0</v>
          </cell>
        </row>
        <row r="487">
          <cell r="B487" t="str">
            <v>220-001-0020-003</v>
          </cell>
          <cell r="C487" t="str">
            <v xml:space="preserve">TABAGAS S.A. DE C.V.                           </v>
          </cell>
          <cell r="D487">
            <v>-7605728.4699999997</v>
          </cell>
          <cell r="E487">
            <v>2327944.9700000002</v>
          </cell>
          <cell r="F487">
            <v>708528.73</v>
          </cell>
          <cell r="G487">
            <v>1619416.2400000002</v>
          </cell>
          <cell r="H487">
            <v>-5986312.2300000004</v>
          </cell>
        </row>
        <row r="488">
          <cell r="B488" t="str">
            <v>220-001-0020-004</v>
          </cell>
          <cell r="C488" t="str">
            <v xml:space="preserve">TRADE MARKET SYSTEM, SA DE CV                  </v>
          </cell>
          <cell r="D488">
            <v>0</v>
          </cell>
          <cell r="E488">
            <v>0</v>
          </cell>
          <cell r="F488">
            <v>0</v>
          </cell>
          <cell r="G488">
            <v>0</v>
          </cell>
          <cell r="H488">
            <v>0</v>
          </cell>
        </row>
        <row r="489">
          <cell r="B489" t="str">
            <v>220-001-0020-005</v>
          </cell>
          <cell r="C489" t="str">
            <v xml:space="preserve">TELECOMUNICACIONES Y SERV NTE                  </v>
          </cell>
          <cell r="D489">
            <v>0</v>
          </cell>
          <cell r="E489">
            <v>0</v>
          </cell>
          <cell r="F489">
            <v>0</v>
          </cell>
          <cell r="G489">
            <v>0</v>
          </cell>
          <cell r="H489">
            <v>0</v>
          </cell>
        </row>
        <row r="490">
          <cell r="B490" t="str">
            <v>220-001-0020-006</v>
          </cell>
          <cell r="C490" t="str">
            <v xml:space="preserve">TEODORO JOSEFA MANUEL                          </v>
          </cell>
          <cell r="D490">
            <v>0</v>
          </cell>
          <cell r="E490">
            <v>0</v>
          </cell>
          <cell r="F490">
            <v>0</v>
          </cell>
          <cell r="G490">
            <v>0</v>
          </cell>
          <cell r="H490">
            <v>0</v>
          </cell>
        </row>
        <row r="491">
          <cell r="B491" t="str">
            <v>220-001-0020-007</v>
          </cell>
          <cell r="C491" t="str">
            <v xml:space="preserve">TORRES MONTEJO MARIA TERESA                    </v>
          </cell>
          <cell r="D491">
            <v>0</v>
          </cell>
          <cell r="E491">
            <v>0</v>
          </cell>
          <cell r="F491">
            <v>0</v>
          </cell>
          <cell r="G491">
            <v>0</v>
          </cell>
          <cell r="H491">
            <v>0</v>
          </cell>
        </row>
        <row r="492">
          <cell r="B492" t="str">
            <v>220-001-0021-001</v>
          </cell>
          <cell r="C492" t="str">
            <v xml:space="preserve">U.P.S. DE MEXICO SA DE CV                      </v>
          </cell>
          <cell r="D492">
            <v>0</v>
          </cell>
          <cell r="E492">
            <v>0</v>
          </cell>
          <cell r="F492">
            <v>0</v>
          </cell>
          <cell r="G492">
            <v>0</v>
          </cell>
          <cell r="H492">
            <v>0</v>
          </cell>
        </row>
        <row r="493">
          <cell r="B493" t="str">
            <v>220-001-0021-002</v>
          </cell>
          <cell r="C493" t="str">
            <v xml:space="preserve">NEXTEL DE MEXICO,S.A. DE C.V.                  </v>
          </cell>
          <cell r="D493">
            <v>0</v>
          </cell>
          <cell r="E493">
            <v>0</v>
          </cell>
          <cell r="F493">
            <v>0</v>
          </cell>
          <cell r="G493">
            <v>0</v>
          </cell>
          <cell r="H493">
            <v>0</v>
          </cell>
        </row>
        <row r="494">
          <cell r="B494" t="str">
            <v>220-001-0022-002</v>
          </cell>
          <cell r="C494" t="str">
            <v xml:space="preserve">VARIOS                                         </v>
          </cell>
          <cell r="D494">
            <v>-7626.19</v>
          </cell>
          <cell r="E494">
            <v>0</v>
          </cell>
          <cell r="F494">
            <v>0</v>
          </cell>
          <cell r="G494">
            <v>0</v>
          </cell>
          <cell r="H494">
            <v>-7626.19</v>
          </cell>
        </row>
        <row r="495">
          <cell r="B495" t="str">
            <v>220-001-0022-003</v>
          </cell>
          <cell r="C495" t="str">
            <v xml:space="preserve">VIAJES KUONI DE MEXICO, S.A.                   </v>
          </cell>
          <cell r="D495">
            <v>0</v>
          </cell>
          <cell r="E495">
            <v>0</v>
          </cell>
          <cell r="F495">
            <v>0</v>
          </cell>
          <cell r="G495">
            <v>0</v>
          </cell>
          <cell r="H495">
            <v>0</v>
          </cell>
        </row>
        <row r="496">
          <cell r="B496" t="str">
            <v>220-001-0022-004</v>
          </cell>
          <cell r="C496" t="str">
            <v xml:space="preserve">ZURITA BELTRAN NAYELI                          </v>
          </cell>
          <cell r="D496">
            <v>0</v>
          </cell>
          <cell r="E496">
            <v>0</v>
          </cell>
          <cell r="F496">
            <v>0</v>
          </cell>
          <cell r="G496">
            <v>0</v>
          </cell>
          <cell r="H496">
            <v>0</v>
          </cell>
        </row>
        <row r="497">
          <cell r="B497" t="str">
            <v>220-001-0022-005</v>
          </cell>
          <cell r="C497" t="str">
            <v xml:space="preserve">WWW.VIAJES COM, SA DE CV                       </v>
          </cell>
          <cell r="D497">
            <v>0</v>
          </cell>
          <cell r="E497">
            <v>0</v>
          </cell>
          <cell r="F497">
            <v>0</v>
          </cell>
          <cell r="G497">
            <v>0</v>
          </cell>
          <cell r="H497">
            <v>0</v>
          </cell>
        </row>
        <row r="498">
          <cell r="B498" t="str">
            <v>220-001-0022-006</v>
          </cell>
          <cell r="C498" t="str">
            <v xml:space="preserve">VIAJES DISCOVERY SA DE CV                      </v>
          </cell>
          <cell r="D498">
            <v>0</v>
          </cell>
          <cell r="E498">
            <v>0</v>
          </cell>
          <cell r="F498">
            <v>50</v>
          </cell>
          <cell r="G498">
            <v>-50</v>
          </cell>
          <cell r="H498">
            <v>-50</v>
          </cell>
        </row>
        <row r="499">
          <cell r="B499" t="str">
            <v>220-001-0022-007</v>
          </cell>
          <cell r="C499" t="str">
            <v xml:space="preserve">VIAJES TARDAN SA DE CV                         </v>
          </cell>
          <cell r="D499">
            <v>0</v>
          </cell>
          <cell r="E499">
            <v>0</v>
          </cell>
          <cell r="F499">
            <v>0</v>
          </cell>
          <cell r="G499">
            <v>0</v>
          </cell>
          <cell r="H499">
            <v>0</v>
          </cell>
        </row>
        <row r="500">
          <cell r="B500" t="str">
            <v>220-001-0023-001</v>
          </cell>
          <cell r="C500" t="str">
            <v xml:space="preserve">ENERFLEX DLLS                                  </v>
          </cell>
          <cell r="D500">
            <v>-14153</v>
          </cell>
          <cell r="E500">
            <v>14153</v>
          </cell>
          <cell r="F500">
            <v>0</v>
          </cell>
          <cell r="G500">
            <v>14153</v>
          </cell>
          <cell r="H500">
            <v>0</v>
          </cell>
        </row>
        <row r="501">
          <cell r="B501" t="str">
            <v>220-001-0023-002</v>
          </cell>
          <cell r="C501" t="str">
            <v xml:space="preserve">COMP  DLLS ENERFLEX                            </v>
          </cell>
          <cell r="D501">
            <v>-133626.96</v>
          </cell>
          <cell r="E501">
            <v>134099.67000000001</v>
          </cell>
          <cell r="F501">
            <v>472.71</v>
          </cell>
          <cell r="G501">
            <v>133626.96000000002</v>
          </cell>
          <cell r="H501">
            <v>2.0975221559638157E-11</v>
          </cell>
        </row>
        <row r="502">
          <cell r="B502" t="str">
            <v>220-001-0024-001</v>
          </cell>
          <cell r="C502" t="str">
            <v xml:space="preserve">HOERBIGER DLLS                                 </v>
          </cell>
          <cell r="D502">
            <v>-3768.32</v>
          </cell>
          <cell r="E502">
            <v>3768.32</v>
          </cell>
          <cell r="F502">
            <v>1439.8</v>
          </cell>
          <cell r="G502">
            <v>2328.5200000000004</v>
          </cell>
          <cell r="H502">
            <v>-1439.8</v>
          </cell>
        </row>
        <row r="503">
          <cell r="B503" t="str">
            <v>220-001-0024-002</v>
          </cell>
          <cell r="C503" t="str">
            <v xml:space="preserve">COMP DLLS HOERBIGER                            </v>
          </cell>
          <cell r="D503">
            <v>-35578.97</v>
          </cell>
          <cell r="E503">
            <v>36344.120000000003</v>
          </cell>
          <cell r="F503">
            <v>14394.44</v>
          </cell>
          <cell r="G503">
            <v>21949.68</v>
          </cell>
          <cell r="H503">
            <v>-13629.289999999999</v>
          </cell>
        </row>
        <row r="504">
          <cell r="B504" t="str">
            <v>220-001-0025-000</v>
          </cell>
          <cell r="C504" t="str">
            <v xml:space="preserve">VAZQUEZ DIAZ DANIEL EZEQUIEL                   </v>
          </cell>
          <cell r="D504">
            <v>0</v>
          </cell>
          <cell r="E504">
            <v>0</v>
          </cell>
          <cell r="F504">
            <v>0</v>
          </cell>
          <cell r="G504">
            <v>0</v>
          </cell>
          <cell r="H504">
            <v>0</v>
          </cell>
        </row>
        <row r="505">
          <cell r="B505" t="str">
            <v>220-001-0026-001</v>
          </cell>
          <cell r="C505" t="str">
            <v xml:space="preserve">MAQUINARIA DIESEL DLLS                         </v>
          </cell>
          <cell r="D505">
            <v>-2264.64</v>
          </cell>
          <cell r="E505">
            <v>2264.65</v>
          </cell>
          <cell r="F505">
            <v>10742.92</v>
          </cell>
          <cell r="G505">
            <v>-8478.27</v>
          </cell>
          <cell r="H505">
            <v>-10742.91</v>
          </cell>
        </row>
        <row r="506">
          <cell r="B506" t="str">
            <v>220-001-0026-002</v>
          </cell>
          <cell r="C506" t="str">
            <v xml:space="preserve">MAQUINARIA DIESEL COMP DLLS                    </v>
          </cell>
          <cell r="D506">
            <v>-21381.83</v>
          </cell>
          <cell r="E506">
            <v>21860.85</v>
          </cell>
          <cell r="F506">
            <v>102172.48</v>
          </cell>
          <cell r="G506">
            <v>-80311.63</v>
          </cell>
          <cell r="H506">
            <v>-101693.45999999999</v>
          </cell>
        </row>
        <row r="507">
          <cell r="B507" t="str">
            <v>220-001-0027-001</v>
          </cell>
          <cell r="C507" t="str">
            <v xml:space="preserve">ESDM DLLS                                      </v>
          </cell>
          <cell r="D507">
            <v>-9119.5</v>
          </cell>
          <cell r="E507">
            <v>7171.49</v>
          </cell>
          <cell r="F507">
            <v>10466.280000000001</v>
          </cell>
          <cell r="G507">
            <v>-3294.7900000000009</v>
          </cell>
          <cell r="H507">
            <v>-12414.29</v>
          </cell>
        </row>
        <row r="508">
          <cell r="B508" t="str">
            <v>220-001-0027-002</v>
          </cell>
          <cell r="C508" t="str">
            <v xml:space="preserve">ESDM COMP DLLS                                 </v>
          </cell>
          <cell r="D508">
            <v>-86102.67</v>
          </cell>
          <cell r="E508">
            <v>68779.600000000006</v>
          </cell>
          <cell r="F508">
            <v>100191.84</v>
          </cell>
          <cell r="G508">
            <v>-31412.239999999991</v>
          </cell>
          <cell r="H508">
            <v>-117514.90999999999</v>
          </cell>
        </row>
        <row r="509">
          <cell r="B509" t="str">
            <v>220-001-0028-001</v>
          </cell>
          <cell r="C509" t="str">
            <v xml:space="preserve">CATERPILLAR DLLS                               </v>
          </cell>
          <cell r="D509">
            <v>-1901950.75</v>
          </cell>
          <cell r="E509">
            <v>86417.89</v>
          </cell>
          <cell r="F509">
            <v>0</v>
          </cell>
          <cell r="G509">
            <v>86417.89</v>
          </cell>
          <cell r="H509">
            <v>-1815532.86</v>
          </cell>
        </row>
        <row r="510">
          <cell r="B510" t="str">
            <v>220-001-0028-002</v>
          </cell>
          <cell r="C510" t="str">
            <v xml:space="preserve">CATERPILLAR COMP DLLS                          </v>
          </cell>
          <cell r="D510">
            <v>-17957458.199999999</v>
          </cell>
          <cell r="E510">
            <v>817878.26</v>
          </cell>
          <cell r="F510">
            <v>46435.67</v>
          </cell>
          <cell r="G510">
            <v>771442.59</v>
          </cell>
          <cell r="H510">
            <v>-17186015.609999999</v>
          </cell>
        </row>
        <row r="511">
          <cell r="B511" t="str">
            <v>220-001-0029-001</v>
          </cell>
          <cell r="C511" t="str">
            <v xml:space="preserve">TECNOLOGIAS DLLS                               </v>
          </cell>
          <cell r="D511">
            <v>-2988.92</v>
          </cell>
          <cell r="E511">
            <v>2988.92</v>
          </cell>
          <cell r="F511">
            <v>0</v>
          </cell>
          <cell r="G511">
            <v>2988.92</v>
          </cell>
          <cell r="H511">
            <v>0</v>
          </cell>
        </row>
        <row r="512">
          <cell r="B512" t="str">
            <v>220-001-0029-002</v>
          </cell>
          <cell r="C512" t="str">
            <v xml:space="preserve">TECNOLOGIAS COMP DLLS                          </v>
          </cell>
          <cell r="D512">
            <v>-28220.19</v>
          </cell>
          <cell r="E512">
            <v>28508.02</v>
          </cell>
          <cell r="F512">
            <v>287.83</v>
          </cell>
          <cell r="G512">
            <v>28220.19</v>
          </cell>
          <cell r="H512">
            <v>1.7621459846850485E-12</v>
          </cell>
        </row>
        <row r="513">
          <cell r="B513" t="str">
            <v>220-001-0030-001</v>
          </cell>
          <cell r="C513" t="str">
            <v xml:space="preserve">MURPHY DE MEXICO DLLS                          </v>
          </cell>
          <cell r="D513">
            <v>0</v>
          </cell>
          <cell r="E513">
            <v>0</v>
          </cell>
          <cell r="F513">
            <v>2180.4</v>
          </cell>
          <cell r="G513">
            <v>-2180.4</v>
          </cell>
          <cell r="H513">
            <v>-2180.4</v>
          </cell>
        </row>
        <row r="514">
          <cell r="B514" t="str">
            <v>220-001-0030-002</v>
          </cell>
          <cell r="C514" t="str">
            <v xml:space="preserve">MURPHY DE MEXICO COMP DLLS                     </v>
          </cell>
          <cell r="D514">
            <v>0</v>
          </cell>
          <cell r="E514">
            <v>2470.1799999999998</v>
          </cell>
          <cell r="F514">
            <v>23110.06</v>
          </cell>
          <cell r="G514">
            <v>-20639.88</v>
          </cell>
          <cell r="H514">
            <v>-20639.88</v>
          </cell>
        </row>
        <row r="515">
          <cell r="B515" t="str">
            <v>221-000-0000-000</v>
          </cell>
          <cell r="C515" t="str">
            <v xml:space="preserve">ANTICIPOS RECIBIDOS CLIENTES                   </v>
          </cell>
          <cell r="D515">
            <v>0</v>
          </cell>
          <cell r="E515">
            <v>0</v>
          </cell>
          <cell r="F515">
            <v>0</v>
          </cell>
          <cell r="G515">
            <v>0</v>
          </cell>
          <cell r="H515">
            <v>0</v>
          </cell>
        </row>
        <row r="516">
          <cell r="B516" t="str">
            <v>222-001-0070-000</v>
          </cell>
          <cell r="C516" t="str">
            <v xml:space="preserve">LUIS ZAGAGLIA ALLENDE                          </v>
          </cell>
          <cell r="D516">
            <v>0</v>
          </cell>
          <cell r="E516">
            <v>0</v>
          </cell>
          <cell r="F516">
            <v>0</v>
          </cell>
          <cell r="G516">
            <v>0</v>
          </cell>
          <cell r="H516">
            <v>0</v>
          </cell>
        </row>
        <row r="517">
          <cell r="B517" t="str">
            <v>222-001-1001-001</v>
          </cell>
          <cell r="C517" t="str">
            <v xml:space="preserve">OVS DLLS                                       </v>
          </cell>
          <cell r="D517">
            <v>-408506.6</v>
          </cell>
          <cell r="E517">
            <v>0</v>
          </cell>
          <cell r="F517">
            <v>3408</v>
          </cell>
          <cell r="G517">
            <v>-3408</v>
          </cell>
          <cell r="H517">
            <v>-411914.6</v>
          </cell>
        </row>
        <row r="518">
          <cell r="B518" t="str">
            <v>222-001-1001-002</v>
          </cell>
          <cell r="C518" t="str">
            <v xml:space="preserve">COMP DLLS OVS                                  </v>
          </cell>
          <cell r="D518">
            <v>-3856955.91</v>
          </cell>
          <cell r="E518">
            <v>0</v>
          </cell>
          <cell r="F518">
            <v>42268.89</v>
          </cell>
          <cell r="G518">
            <v>-42268.89</v>
          </cell>
          <cell r="H518">
            <v>-3899224.8000000003</v>
          </cell>
        </row>
        <row r="519">
          <cell r="B519" t="str">
            <v>222-001-1002-000</v>
          </cell>
          <cell r="C519" t="str">
            <v xml:space="preserve">LUIS VAZQUEZ SENTIES                           </v>
          </cell>
          <cell r="D519">
            <v>0</v>
          </cell>
          <cell r="E519">
            <v>0</v>
          </cell>
          <cell r="F519">
            <v>0</v>
          </cell>
          <cell r="G519">
            <v>0</v>
          </cell>
          <cell r="H519">
            <v>0</v>
          </cell>
        </row>
        <row r="520">
          <cell r="B520" t="str">
            <v>222-001-1003-000</v>
          </cell>
          <cell r="C520" t="str">
            <v xml:space="preserve">ALFREDO BEJOS CHECA                            </v>
          </cell>
          <cell r="D520">
            <v>0</v>
          </cell>
          <cell r="E520">
            <v>0</v>
          </cell>
          <cell r="F520">
            <v>0</v>
          </cell>
          <cell r="G520">
            <v>0</v>
          </cell>
          <cell r="H520">
            <v>0</v>
          </cell>
        </row>
        <row r="521">
          <cell r="B521" t="str">
            <v>222-001-1004-000</v>
          </cell>
          <cell r="C521" t="str">
            <v xml:space="preserve">MARCELO CHAUVET SANCHEZ P.                     </v>
          </cell>
          <cell r="D521">
            <v>0</v>
          </cell>
          <cell r="E521">
            <v>0</v>
          </cell>
          <cell r="F521">
            <v>0</v>
          </cell>
          <cell r="G521">
            <v>0</v>
          </cell>
          <cell r="H521">
            <v>0</v>
          </cell>
        </row>
        <row r="522">
          <cell r="B522" t="str">
            <v>222-001-1005-000</v>
          </cell>
          <cell r="C522" t="str">
            <v xml:space="preserve">ROGELIO HERNANDEZ ANGEL                        </v>
          </cell>
          <cell r="D522">
            <v>0</v>
          </cell>
          <cell r="E522">
            <v>0</v>
          </cell>
          <cell r="F522">
            <v>0</v>
          </cell>
          <cell r="G522">
            <v>0</v>
          </cell>
          <cell r="H522">
            <v>0</v>
          </cell>
        </row>
        <row r="523">
          <cell r="B523" t="str">
            <v>222-001-1006-000</v>
          </cell>
          <cell r="C523" t="str">
            <v xml:space="preserve">JULIO CASTRO LLURIA                            </v>
          </cell>
          <cell r="D523">
            <v>0</v>
          </cell>
          <cell r="E523">
            <v>0</v>
          </cell>
          <cell r="F523">
            <v>0</v>
          </cell>
          <cell r="G523">
            <v>0</v>
          </cell>
          <cell r="H523">
            <v>0</v>
          </cell>
        </row>
        <row r="524">
          <cell r="B524" t="str">
            <v>222-001-1007-000</v>
          </cell>
          <cell r="C524" t="str">
            <v xml:space="preserve">LUIS ZAGAGLIA ALLENDE                          </v>
          </cell>
          <cell r="D524">
            <v>0</v>
          </cell>
          <cell r="E524">
            <v>0</v>
          </cell>
          <cell r="F524">
            <v>0</v>
          </cell>
          <cell r="G524">
            <v>0</v>
          </cell>
          <cell r="H524">
            <v>0</v>
          </cell>
        </row>
        <row r="525">
          <cell r="B525" t="str">
            <v>222-001-2001-000</v>
          </cell>
          <cell r="C525" t="str">
            <v xml:space="preserve">ARMANDO MACHORRO ARENAS                        </v>
          </cell>
          <cell r="D525">
            <v>0</v>
          </cell>
          <cell r="E525">
            <v>0</v>
          </cell>
          <cell r="F525">
            <v>0</v>
          </cell>
          <cell r="G525">
            <v>0</v>
          </cell>
          <cell r="H525">
            <v>0</v>
          </cell>
        </row>
        <row r="526">
          <cell r="B526" t="str">
            <v>222-001-2019-000</v>
          </cell>
          <cell r="C526" t="str">
            <v xml:space="preserve">GUTIERREZ SOLIS GABRIELA                       </v>
          </cell>
          <cell r="D526">
            <v>0</v>
          </cell>
          <cell r="E526">
            <v>0</v>
          </cell>
          <cell r="F526">
            <v>0</v>
          </cell>
          <cell r="G526">
            <v>0</v>
          </cell>
          <cell r="H526">
            <v>0</v>
          </cell>
        </row>
        <row r="527">
          <cell r="B527" t="str">
            <v>222-001-2020-000</v>
          </cell>
          <cell r="C527" t="str">
            <v xml:space="preserve">RAMON PERALTA MORALES                          </v>
          </cell>
          <cell r="D527">
            <v>-43.15</v>
          </cell>
          <cell r="E527">
            <v>0</v>
          </cell>
          <cell r="F527">
            <v>0</v>
          </cell>
          <cell r="G527">
            <v>0</v>
          </cell>
          <cell r="H527">
            <v>-43.15</v>
          </cell>
        </row>
        <row r="528">
          <cell r="B528" t="str">
            <v>222-001-2035-000</v>
          </cell>
          <cell r="C528" t="str">
            <v xml:space="preserve">JUAN KAMPNER AGUIRRE                           </v>
          </cell>
          <cell r="D528">
            <v>0</v>
          </cell>
          <cell r="E528">
            <v>0</v>
          </cell>
          <cell r="F528">
            <v>0</v>
          </cell>
          <cell r="G528">
            <v>0</v>
          </cell>
          <cell r="H528">
            <v>0</v>
          </cell>
        </row>
        <row r="529">
          <cell r="B529" t="str">
            <v>222-001-2036-000</v>
          </cell>
          <cell r="C529" t="str">
            <v xml:space="preserve">TENIAS DOUGLAS                                 </v>
          </cell>
          <cell r="D529">
            <v>0</v>
          </cell>
          <cell r="E529">
            <v>0</v>
          </cell>
          <cell r="F529">
            <v>0</v>
          </cell>
          <cell r="G529">
            <v>0</v>
          </cell>
          <cell r="H529">
            <v>0</v>
          </cell>
        </row>
        <row r="530">
          <cell r="B530" t="str">
            <v>222-001-2037-000</v>
          </cell>
          <cell r="C530" t="str">
            <v xml:space="preserve">EMPLEADOS ENX VARIOS                           </v>
          </cell>
          <cell r="D530">
            <v>0</v>
          </cell>
          <cell r="E530">
            <v>0</v>
          </cell>
          <cell r="F530">
            <v>0</v>
          </cell>
          <cell r="G530">
            <v>0</v>
          </cell>
          <cell r="H530">
            <v>0</v>
          </cell>
        </row>
        <row r="531">
          <cell r="B531" t="str">
            <v>223-001-0001-001</v>
          </cell>
          <cell r="C531" t="str">
            <v xml:space="preserve">SECORDI SC                                     </v>
          </cell>
          <cell r="D531">
            <v>-5685000.4400000004</v>
          </cell>
          <cell r="E531">
            <v>0</v>
          </cell>
          <cell r="F531">
            <v>240000</v>
          </cell>
          <cell r="G531">
            <v>-240000</v>
          </cell>
          <cell r="H531">
            <v>-5925000.4400000004</v>
          </cell>
        </row>
        <row r="532">
          <cell r="B532" t="str">
            <v>223-001-0001-002</v>
          </cell>
          <cell r="C532" t="str">
            <v xml:space="preserve">JAIME CONTRERAS MARQUEZ                        </v>
          </cell>
          <cell r="D532">
            <v>0</v>
          </cell>
          <cell r="E532">
            <v>0</v>
          </cell>
          <cell r="F532">
            <v>0</v>
          </cell>
          <cell r="G532">
            <v>0</v>
          </cell>
          <cell r="H532">
            <v>0</v>
          </cell>
        </row>
        <row r="533">
          <cell r="B533" t="str">
            <v>223-001-0001-003</v>
          </cell>
          <cell r="C533" t="str">
            <v xml:space="preserve">DICORDI S.C.                                   </v>
          </cell>
          <cell r="D533">
            <v>-2154390.84</v>
          </cell>
          <cell r="E533">
            <v>0</v>
          </cell>
          <cell r="F533">
            <v>0</v>
          </cell>
          <cell r="G533">
            <v>0</v>
          </cell>
          <cell r="H533">
            <v>-2154390.84</v>
          </cell>
        </row>
        <row r="534">
          <cell r="B534" t="str">
            <v>223-001-0001-004</v>
          </cell>
          <cell r="C534" t="str">
            <v xml:space="preserve">AUTOMOTRIZ CUICUILCO SA DE CV                  </v>
          </cell>
          <cell r="D534">
            <v>0</v>
          </cell>
          <cell r="E534">
            <v>0</v>
          </cell>
          <cell r="F534">
            <v>0</v>
          </cell>
          <cell r="G534">
            <v>0</v>
          </cell>
          <cell r="H534">
            <v>0</v>
          </cell>
        </row>
        <row r="535">
          <cell r="B535" t="str">
            <v>223-001-0001-005</v>
          </cell>
          <cell r="C535" t="str">
            <v xml:space="preserve">ALFONSO ALVAREZ NARVAEZ                        </v>
          </cell>
          <cell r="D535">
            <v>0</v>
          </cell>
          <cell r="E535">
            <v>0</v>
          </cell>
          <cell r="F535">
            <v>0</v>
          </cell>
          <cell r="G535">
            <v>0</v>
          </cell>
          <cell r="H535">
            <v>0</v>
          </cell>
        </row>
        <row r="536">
          <cell r="B536" t="str">
            <v>223-001-0001-006</v>
          </cell>
          <cell r="C536" t="str">
            <v xml:space="preserve">ADOLFO DORING                                  </v>
          </cell>
          <cell r="D536">
            <v>0</v>
          </cell>
          <cell r="E536">
            <v>0</v>
          </cell>
          <cell r="F536">
            <v>0</v>
          </cell>
          <cell r="G536">
            <v>0</v>
          </cell>
          <cell r="H536">
            <v>0</v>
          </cell>
        </row>
        <row r="537">
          <cell r="B537" t="str">
            <v>223-001-0002-001</v>
          </cell>
          <cell r="C537" t="str">
            <v xml:space="preserve">FACTOR BANORTE                                 </v>
          </cell>
          <cell r="D537">
            <v>0</v>
          </cell>
          <cell r="E537">
            <v>0</v>
          </cell>
          <cell r="F537">
            <v>0</v>
          </cell>
          <cell r="G537">
            <v>0</v>
          </cell>
          <cell r="H537">
            <v>0</v>
          </cell>
        </row>
        <row r="538">
          <cell r="B538" t="str">
            <v>223-001-0002-002</v>
          </cell>
          <cell r="C538" t="str">
            <v xml:space="preserve">BERNARDO MARTELL ANDRADE                       </v>
          </cell>
          <cell r="D538">
            <v>0</v>
          </cell>
          <cell r="E538">
            <v>0</v>
          </cell>
          <cell r="F538">
            <v>0</v>
          </cell>
          <cell r="G538">
            <v>0</v>
          </cell>
          <cell r="H538">
            <v>0</v>
          </cell>
        </row>
        <row r="539">
          <cell r="B539" t="str">
            <v>223-001-0002-003</v>
          </cell>
          <cell r="C539" t="str">
            <v xml:space="preserve">BEBIDAS Y ALIMENTOS Y RESTAUR                  </v>
          </cell>
          <cell r="D539">
            <v>0</v>
          </cell>
          <cell r="E539">
            <v>0</v>
          </cell>
          <cell r="F539">
            <v>0</v>
          </cell>
          <cell r="G539">
            <v>0</v>
          </cell>
          <cell r="H539">
            <v>0</v>
          </cell>
        </row>
        <row r="540">
          <cell r="B540" t="str">
            <v>223-001-0002-004</v>
          </cell>
          <cell r="C540" t="str">
            <v xml:space="preserve">BENJAMIN M.DEL CAMPO                           </v>
          </cell>
          <cell r="D540">
            <v>0</v>
          </cell>
          <cell r="E540">
            <v>0</v>
          </cell>
          <cell r="F540">
            <v>0</v>
          </cell>
          <cell r="G540">
            <v>0</v>
          </cell>
          <cell r="H540">
            <v>0</v>
          </cell>
        </row>
        <row r="541">
          <cell r="B541" t="str">
            <v>223-001-0002-005</v>
          </cell>
          <cell r="C541" t="str">
            <v xml:space="preserve">BUSSINES AND TRADE, S.A DE CV                  </v>
          </cell>
          <cell r="D541">
            <v>0</v>
          </cell>
          <cell r="E541">
            <v>0</v>
          </cell>
          <cell r="F541">
            <v>0</v>
          </cell>
          <cell r="G541">
            <v>0</v>
          </cell>
          <cell r="H541">
            <v>0</v>
          </cell>
        </row>
        <row r="542">
          <cell r="B542" t="str">
            <v>223-001-0003-001</v>
          </cell>
          <cell r="C542" t="str">
            <v xml:space="preserve">COMERCIAL CUPET, S.A.DE C.V.                   </v>
          </cell>
          <cell r="D542">
            <v>0</v>
          </cell>
          <cell r="E542">
            <v>0</v>
          </cell>
          <cell r="F542">
            <v>0</v>
          </cell>
          <cell r="G542">
            <v>0</v>
          </cell>
          <cell r="H542">
            <v>0</v>
          </cell>
        </row>
        <row r="543">
          <cell r="B543" t="str">
            <v>223-001-0003-006</v>
          </cell>
          <cell r="C543" t="str">
            <v xml:space="preserve">CONSORCIO INTERAMERICANO                       </v>
          </cell>
          <cell r="D543">
            <v>0</v>
          </cell>
          <cell r="E543">
            <v>0</v>
          </cell>
          <cell r="F543">
            <v>0</v>
          </cell>
          <cell r="G543">
            <v>0</v>
          </cell>
          <cell r="H543">
            <v>0</v>
          </cell>
        </row>
        <row r="544">
          <cell r="B544" t="str">
            <v>223-001-0003-007</v>
          </cell>
          <cell r="C544" t="str">
            <v xml:space="preserve">CONTABILIDAD INTEGRAL                          </v>
          </cell>
          <cell r="D544">
            <v>0</v>
          </cell>
          <cell r="E544">
            <v>0</v>
          </cell>
          <cell r="F544">
            <v>0</v>
          </cell>
          <cell r="G544">
            <v>0</v>
          </cell>
          <cell r="H544">
            <v>0</v>
          </cell>
        </row>
        <row r="545">
          <cell r="B545" t="str">
            <v>223-001-0003-008</v>
          </cell>
          <cell r="C545" t="str">
            <v xml:space="preserve">CAMSA, S.A. DE C.V                             </v>
          </cell>
          <cell r="D545">
            <v>0</v>
          </cell>
          <cell r="E545">
            <v>0</v>
          </cell>
          <cell r="F545">
            <v>0</v>
          </cell>
          <cell r="G545">
            <v>0</v>
          </cell>
          <cell r="H545">
            <v>0</v>
          </cell>
        </row>
        <row r="546">
          <cell r="B546" t="str">
            <v>223-001-0003-009</v>
          </cell>
          <cell r="C546" t="str">
            <v xml:space="preserve">COSMOBIT SA DE CV                              </v>
          </cell>
          <cell r="D546">
            <v>0</v>
          </cell>
          <cell r="E546">
            <v>0</v>
          </cell>
          <cell r="F546">
            <v>0</v>
          </cell>
          <cell r="G546">
            <v>0</v>
          </cell>
          <cell r="H546">
            <v>0</v>
          </cell>
        </row>
        <row r="547">
          <cell r="B547" t="str">
            <v>223-001-0004-001</v>
          </cell>
          <cell r="C547" t="str">
            <v xml:space="preserve">DESPACHO MANUEL DURAN S.,S.C.                  </v>
          </cell>
          <cell r="D547">
            <v>0</v>
          </cell>
          <cell r="E547">
            <v>0</v>
          </cell>
          <cell r="F547">
            <v>0</v>
          </cell>
          <cell r="G547">
            <v>0</v>
          </cell>
          <cell r="H547">
            <v>0</v>
          </cell>
        </row>
        <row r="548">
          <cell r="B548" t="str">
            <v>223-001-0005-001</v>
          </cell>
          <cell r="C548" t="str">
            <v xml:space="preserve">ESTACIONAMIENTO SIETE                          </v>
          </cell>
          <cell r="D548">
            <v>0</v>
          </cell>
          <cell r="E548">
            <v>0</v>
          </cell>
          <cell r="F548">
            <v>0</v>
          </cell>
          <cell r="G548">
            <v>0</v>
          </cell>
          <cell r="H548">
            <v>0</v>
          </cell>
        </row>
        <row r="549">
          <cell r="B549" t="str">
            <v>223-001-0005-003</v>
          </cell>
          <cell r="C549" t="str">
            <v xml:space="preserve">EMPLEADOS ENX VARIOS                           </v>
          </cell>
          <cell r="D549">
            <v>0</v>
          </cell>
          <cell r="E549">
            <v>0</v>
          </cell>
          <cell r="F549">
            <v>0</v>
          </cell>
          <cell r="G549">
            <v>0</v>
          </cell>
          <cell r="H549">
            <v>0</v>
          </cell>
        </row>
        <row r="550">
          <cell r="B550" t="str">
            <v>223-001-0006-001</v>
          </cell>
          <cell r="C550" t="str">
            <v xml:space="preserve">FONDO DE AHORRO                                </v>
          </cell>
          <cell r="D550">
            <v>-29162.42</v>
          </cell>
          <cell r="E550">
            <v>63391.6</v>
          </cell>
          <cell r="F550">
            <v>70135.05</v>
          </cell>
          <cell r="G550">
            <v>-6743.4500000000044</v>
          </cell>
          <cell r="H550">
            <v>-35905.870000000003</v>
          </cell>
        </row>
        <row r="551">
          <cell r="B551" t="str">
            <v>223-001-0009-001</v>
          </cell>
          <cell r="C551" t="str">
            <v xml:space="preserve">INFONAVIT                                      </v>
          </cell>
          <cell r="D551">
            <v>2203.89</v>
          </cell>
          <cell r="E551">
            <v>0</v>
          </cell>
          <cell r="F551">
            <v>6330.26</v>
          </cell>
          <cell r="G551">
            <v>-6330.26</v>
          </cell>
          <cell r="H551">
            <v>-4126.3700000000008</v>
          </cell>
        </row>
        <row r="552">
          <cell r="B552" t="str">
            <v>223-001-0009-002</v>
          </cell>
          <cell r="C552" t="str">
            <v xml:space="preserve">IDIOMAS, S.A. DE C.V.                          </v>
          </cell>
          <cell r="D552">
            <v>0</v>
          </cell>
          <cell r="E552">
            <v>0</v>
          </cell>
          <cell r="F552">
            <v>0</v>
          </cell>
          <cell r="G552">
            <v>0</v>
          </cell>
          <cell r="H552">
            <v>0</v>
          </cell>
        </row>
        <row r="553">
          <cell r="B553" t="str">
            <v>223-001-0009-003</v>
          </cell>
          <cell r="C553" t="str">
            <v xml:space="preserve">JUAN KAMPFNER AGUIRRE                          </v>
          </cell>
          <cell r="D553">
            <v>0</v>
          </cell>
          <cell r="E553">
            <v>0</v>
          </cell>
          <cell r="F553">
            <v>0</v>
          </cell>
          <cell r="G553">
            <v>0</v>
          </cell>
          <cell r="H553">
            <v>0</v>
          </cell>
        </row>
        <row r="554">
          <cell r="B554" t="str">
            <v>223-001-0010-001</v>
          </cell>
          <cell r="C554" t="str">
            <v xml:space="preserve">JAVIER PASCAL S.C.                             </v>
          </cell>
          <cell r="D554">
            <v>0</v>
          </cell>
          <cell r="E554">
            <v>383.17</v>
          </cell>
          <cell r="F554">
            <v>0</v>
          </cell>
          <cell r="G554">
            <v>383.17</v>
          </cell>
          <cell r="H554">
            <v>383.17</v>
          </cell>
        </row>
        <row r="555">
          <cell r="B555" t="str">
            <v>223-001-0013-001</v>
          </cell>
          <cell r="C555" t="str">
            <v xml:space="preserve">LUIS ANGEL AGUILAR MARCO                       </v>
          </cell>
          <cell r="D555">
            <v>0</v>
          </cell>
          <cell r="E555">
            <v>0</v>
          </cell>
          <cell r="F555">
            <v>0</v>
          </cell>
          <cell r="G555">
            <v>0</v>
          </cell>
          <cell r="H555">
            <v>0</v>
          </cell>
        </row>
        <row r="556">
          <cell r="B556" t="str">
            <v>223-001-0013-003</v>
          </cell>
          <cell r="C556" t="str">
            <v xml:space="preserve">MAURICIO MORALES PORTAS                        </v>
          </cell>
          <cell r="D556">
            <v>0</v>
          </cell>
          <cell r="E556">
            <v>0</v>
          </cell>
          <cell r="F556">
            <v>0</v>
          </cell>
          <cell r="G556">
            <v>0</v>
          </cell>
          <cell r="H556">
            <v>0</v>
          </cell>
        </row>
        <row r="557">
          <cell r="B557" t="str">
            <v>223-001-0013-004</v>
          </cell>
          <cell r="C557" t="str">
            <v xml:space="preserve">MANEGEMET CENTER DE MEXICO                     </v>
          </cell>
          <cell r="D557">
            <v>0</v>
          </cell>
          <cell r="E557">
            <v>0</v>
          </cell>
          <cell r="F557">
            <v>0</v>
          </cell>
          <cell r="G557">
            <v>0</v>
          </cell>
          <cell r="H557">
            <v>0</v>
          </cell>
        </row>
        <row r="558">
          <cell r="B558" t="str">
            <v>223-001-0013-005</v>
          </cell>
          <cell r="C558" t="str">
            <v xml:space="preserve">GRUPO M Y B                                    </v>
          </cell>
          <cell r="D558">
            <v>0</v>
          </cell>
          <cell r="E558">
            <v>0</v>
          </cell>
          <cell r="F558">
            <v>0</v>
          </cell>
          <cell r="G558">
            <v>0</v>
          </cell>
          <cell r="H558">
            <v>0</v>
          </cell>
        </row>
        <row r="559">
          <cell r="B559" t="str">
            <v>223-001-0013-006</v>
          </cell>
          <cell r="C559" t="str">
            <v xml:space="preserve">ENRIQUE MU¥OS BARRADAS                         </v>
          </cell>
          <cell r="D559">
            <v>0</v>
          </cell>
          <cell r="E559">
            <v>0</v>
          </cell>
          <cell r="F559">
            <v>0</v>
          </cell>
          <cell r="G559">
            <v>0</v>
          </cell>
          <cell r="H559">
            <v>0</v>
          </cell>
        </row>
        <row r="560">
          <cell r="B560" t="str">
            <v>223-001-0013-007</v>
          </cell>
          <cell r="C560" t="str">
            <v xml:space="preserve">MEZA RUEDA ZORAYA                              </v>
          </cell>
          <cell r="D560">
            <v>0</v>
          </cell>
          <cell r="E560">
            <v>0</v>
          </cell>
          <cell r="F560">
            <v>0</v>
          </cell>
          <cell r="G560">
            <v>0</v>
          </cell>
          <cell r="H560">
            <v>0</v>
          </cell>
        </row>
        <row r="561">
          <cell r="B561" t="str">
            <v>223-001-0013-008</v>
          </cell>
          <cell r="C561" t="str">
            <v xml:space="preserve">MARCO A. RODRIGUEZ C.                          </v>
          </cell>
          <cell r="D561">
            <v>0</v>
          </cell>
          <cell r="E561">
            <v>0</v>
          </cell>
          <cell r="F561">
            <v>0</v>
          </cell>
          <cell r="G561">
            <v>0</v>
          </cell>
          <cell r="H561">
            <v>0</v>
          </cell>
        </row>
        <row r="562">
          <cell r="B562" t="str">
            <v>223-001-0014-001</v>
          </cell>
          <cell r="C562" t="str">
            <v xml:space="preserve">NANANDA BAZAR                                  </v>
          </cell>
          <cell r="D562">
            <v>0</v>
          </cell>
          <cell r="E562">
            <v>0</v>
          </cell>
          <cell r="F562">
            <v>0</v>
          </cell>
          <cell r="G562">
            <v>0</v>
          </cell>
          <cell r="H562">
            <v>0</v>
          </cell>
        </row>
        <row r="563">
          <cell r="B563" t="str">
            <v>223-001-0015-001</v>
          </cell>
          <cell r="C563" t="str">
            <v xml:space="preserve">OLASCOAGA ALARCON CLAUDIA                      </v>
          </cell>
          <cell r="D563">
            <v>0</v>
          </cell>
          <cell r="E563">
            <v>0</v>
          </cell>
          <cell r="F563">
            <v>0</v>
          </cell>
          <cell r="G563">
            <v>0</v>
          </cell>
          <cell r="H563">
            <v>0</v>
          </cell>
        </row>
        <row r="564">
          <cell r="B564" t="str">
            <v>223-001-0015-002</v>
          </cell>
          <cell r="C564" t="str">
            <v xml:space="preserve">OSCAR BERNAL ESQUIVEL                          </v>
          </cell>
          <cell r="D564">
            <v>0</v>
          </cell>
          <cell r="E564">
            <v>0</v>
          </cell>
          <cell r="F564">
            <v>0</v>
          </cell>
          <cell r="G564">
            <v>0</v>
          </cell>
          <cell r="H564">
            <v>0</v>
          </cell>
        </row>
        <row r="565">
          <cell r="B565" t="str">
            <v>223-001-0016-001</v>
          </cell>
          <cell r="C565" t="str">
            <v xml:space="preserve">PENSION ALIMENTICIA                            </v>
          </cell>
          <cell r="D565">
            <v>0</v>
          </cell>
          <cell r="E565">
            <v>5025.12</v>
          </cell>
          <cell r="F565">
            <v>5025.12</v>
          </cell>
          <cell r="G565">
            <v>0</v>
          </cell>
          <cell r="H565">
            <v>0</v>
          </cell>
        </row>
        <row r="566">
          <cell r="B566" t="str">
            <v>223-001-0016-002</v>
          </cell>
          <cell r="C566" t="str">
            <v xml:space="preserve">PARTICIPACION DE UTILIDADES                    </v>
          </cell>
          <cell r="D566">
            <v>0</v>
          </cell>
          <cell r="E566">
            <v>0</v>
          </cell>
          <cell r="F566">
            <v>0</v>
          </cell>
          <cell r="G566">
            <v>0</v>
          </cell>
          <cell r="H566">
            <v>0</v>
          </cell>
        </row>
        <row r="567">
          <cell r="B567" t="str">
            <v>223-001-0018-001</v>
          </cell>
          <cell r="C567" t="str">
            <v xml:space="preserve">REFRIGERANTES Y EQUIPOS SA DE CV               </v>
          </cell>
          <cell r="D567">
            <v>0</v>
          </cell>
          <cell r="E567">
            <v>0</v>
          </cell>
          <cell r="F567">
            <v>0</v>
          </cell>
          <cell r="G567">
            <v>0</v>
          </cell>
          <cell r="H567">
            <v>0</v>
          </cell>
        </row>
        <row r="568">
          <cell r="B568" t="str">
            <v>223-001-0018-002</v>
          </cell>
          <cell r="C568" t="str">
            <v xml:space="preserve">REYES GLORIA FRANCISCO                         </v>
          </cell>
          <cell r="D568">
            <v>0</v>
          </cell>
          <cell r="E568">
            <v>0</v>
          </cell>
          <cell r="F568">
            <v>0</v>
          </cell>
          <cell r="G568">
            <v>0</v>
          </cell>
          <cell r="H568">
            <v>0</v>
          </cell>
        </row>
        <row r="569">
          <cell r="B569" t="str">
            <v>223-001-0018-003</v>
          </cell>
          <cell r="C569" t="str">
            <v xml:space="preserve">ROBLES HERMANOS Y ASOCIADOS                    </v>
          </cell>
          <cell r="D569">
            <v>0</v>
          </cell>
          <cell r="E569">
            <v>0</v>
          </cell>
          <cell r="F569">
            <v>0</v>
          </cell>
          <cell r="G569">
            <v>0</v>
          </cell>
          <cell r="H569">
            <v>0</v>
          </cell>
        </row>
        <row r="570">
          <cell r="B570" t="str">
            <v>223-001-0018-004</v>
          </cell>
          <cell r="C570" t="str">
            <v xml:space="preserve">RUVI VIAJES, S.A. DE C.V.                      </v>
          </cell>
          <cell r="D570">
            <v>0</v>
          </cell>
          <cell r="E570">
            <v>0</v>
          </cell>
          <cell r="F570">
            <v>0</v>
          </cell>
          <cell r="G570">
            <v>0</v>
          </cell>
          <cell r="H570">
            <v>0</v>
          </cell>
        </row>
        <row r="571">
          <cell r="B571" t="str">
            <v>223-001-0018-005</v>
          </cell>
          <cell r="C571" t="str">
            <v xml:space="preserve">ROBERTO ROMO                                   </v>
          </cell>
          <cell r="D571">
            <v>0</v>
          </cell>
          <cell r="E571">
            <v>0</v>
          </cell>
          <cell r="F571">
            <v>0</v>
          </cell>
          <cell r="G571">
            <v>0</v>
          </cell>
          <cell r="H571">
            <v>0</v>
          </cell>
        </row>
        <row r="572">
          <cell r="B572" t="str">
            <v>223-001-0018-006</v>
          </cell>
          <cell r="C572" t="str">
            <v xml:space="preserve">REPARTO OPORTUNO DE PUBLICACI                  </v>
          </cell>
          <cell r="D572">
            <v>0</v>
          </cell>
          <cell r="E572">
            <v>0</v>
          </cell>
          <cell r="F572">
            <v>0</v>
          </cell>
          <cell r="G572">
            <v>0</v>
          </cell>
          <cell r="H572">
            <v>0</v>
          </cell>
        </row>
        <row r="573">
          <cell r="B573" t="str">
            <v>223-001-0018-007</v>
          </cell>
          <cell r="C573" t="str">
            <v xml:space="preserve">ROSALINDA BECERRA                              </v>
          </cell>
          <cell r="D573">
            <v>0</v>
          </cell>
          <cell r="E573">
            <v>0</v>
          </cell>
          <cell r="F573">
            <v>0</v>
          </cell>
          <cell r="G573">
            <v>0</v>
          </cell>
          <cell r="H573">
            <v>0</v>
          </cell>
        </row>
        <row r="574">
          <cell r="B574" t="str">
            <v>223-001-0018-008</v>
          </cell>
          <cell r="C574" t="str">
            <v xml:space="preserve">RODRIGUEZ ARELLANO JOSE LUIS                   </v>
          </cell>
          <cell r="D574">
            <v>0</v>
          </cell>
          <cell r="E574">
            <v>0</v>
          </cell>
          <cell r="F574">
            <v>0</v>
          </cell>
          <cell r="G574">
            <v>0</v>
          </cell>
          <cell r="H574">
            <v>0</v>
          </cell>
        </row>
        <row r="575">
          <cell r="B575" t="str">
            <v>223-001-0019-003</v>
          </cell>
          <cell r="C575" t="str">
            <v xml:space="preserve">SUELDOS Y SALARIOS POR PAGAR                   </v>
          </cell>
          <cell r="D575">
            <v>-457.02</v>
          </cell>
          <cell r="E575">
            <v>420050.82</v>
          </cell>
          <cell r="F575">
            <v>419593.8</v>
          </cell>
          <cell r="G575">
            <v>457.02000000001863</v>
          </cell>
          <cell r="H575">
            <v>0</v>
          </cell>
        </row>
        <row r="576">
          <cell r="B576" t="str">
            <v>223-001-0019-004</v>
          </cell>
          <cell r="C576" t="str">
            <v xml:space="preserve">SOCIOS PRESTAMO                                </v>
          </cell>
          <cell r="D576">
            <v>0</v>
          </cell>
          <cell r="E576">
            <v>0</v>
          </cell>
          <cell r="F576">
            <v>0</v>
          </cell>
          <cell r="G576">
            <v>0</v>
          </cell>
          <cell r="H576">
            <v>0</v>
          </cell>
        </row>
        <row r="577">
          <cell r="B577" t="str">
            <v>223-001-0019-008</v>
          </cell>
          <cell r="C577" t="str">
            <v xml:space="preserve">SHCP                                           </v>
          </cell>
          <cell r="D577">
            <v>0</v>
          </cell>
          <cell r="E577">
            <v>0</v>
          </cell>
          <cell r="F577">
            <v>0</v>
          </cell>
          <cell r="G577">
            <v>0</v>
          </cell>
          <cell r="H577">
            <v>0</v>
          </cell>
        </row>
        <row r="578">
          <cell r="B578" t="str">
            <v>223-001-0020-001</v>
          </cell>
          <cell r="C578" t="str">
            <v xml:space="preserve">TENIAS DOUGLAS                                 </v>
          </cell>
          <cell r="D578">
            <v>0</v>
          </cell>
          <cell r="E578">
            <v>0</v>
          </cell>
          <cell r="F578">
            <v>0</v>
          </cell>
          <cell r="G578">
            <v>0</v>
          </cell>
          <cell r="H578">
            <v>0</v>
          </cell>
        </row>
        <row r="579">
          <cell r="B579" t="str">
            <v>223-001-0022-001</v>
          </cell>
          <cell r="C579" t="str">
            <v xml:space="preserve">VARIOS                                         </v>
          </cell>
          <cell r="D579">
            <v>0</v>
          </cell>
          <cell r="E579">
            <v>0</v>
          </cell>
          <cell r="F579">
            <v>0</v>
          </cell>
          <cell r="G579">
            <v>0</v>
          </cell>
          <cell r="H579">
            <v>0</v>
          </cell>
        </row>
        <row r="580">
          <cell r="B580" t="str">
            <v>223-001-0022-003</v>
          </cell>
          <cell r="C580" t="str">
            <v xml:space="preserve">VIAJES TURISTICO, S.A. DE C.V                  </v>
          </cell>
          <cell r="D580">
            <v>0</v>
          </cell>
          <cell r="E580">
            <v>0</v>
          </cell>
          <cell r="F580">
            <v>0</v>
          </cell>
          <cell r="G580">
            <v>0</v>
          </cell>
          <cell r="H580">
            <v>0</v>
          </cell>
        </row>
        <row r="581">
          <cell r="B581" t="str">
            <v>223-001-0022-004</v>
          </cell>
          <cell r="C581" t="str">
            <v xml:space="preserve">VIVTOR CARRANZA                                </v>
          </cell>
          <cell r="D581">
            <v>0</v>
          </cell>
          <cell r="E581">
            <v>0</v>
          </cell>
          <cell r="F581">
            <v>0</v>
          </cell>
          <cell r="G581">
            <v>0</v>
          </cell>
          <cell r="H581">
            <v>0</v>
          </cell>
        </row>
        <row r="582">
          <cell r="B582" t="str">
            <v>223-001-0025-000</v>
          </cell>
          <cell r="C582" t="str">
            <v xml:space="preserve">I.V.A.                                         </v>
          </cell>
          <cell r="D582">
            <v>0</v>
          </cell>
          <cell r="E582">
            <v>0</v>
          </cell>
          <cell r="F582">
            <v>0</v>
          </cell>
          <cell r="G582">
            <v>0</v>
          </cell>
          <cell r="H582">
            <v>0</v>
          </cell>
        </row>
        <row r="583">
          <cell r="B583" t="str">
            <v>223-001-0026-001</v>
          </cell>
          <cell r="C583" t="str">
            <v xml:space="preserve">BANORTE                                        </v>
          </cell>
          <cell r="D583">
            <v>0</v>
          </cell>
          <cell r="E583">
            <v>0</v>
          </cell>
          <cell r="F583">
            <v>0</v>
          </cell>
          <cell r="G583">
            <v>0</v>
          </cell>
          <cell r="H583">
            <v>0</v>
          </cell>
        </row>
        <row r="584">
          <cell r="B584" t="str">
            <v>223-001-0026-002</v>
          </cell>
          <cell r="C584" t="str">
            <v xml:space="preserve">COMPLEMENTARIA BANORTE DLLS                    </v>
          </cell>
          <cell r="D584">
            <v>0</v>
          </cell>
          <cell r="E584">
            <v>0</v>
          </cell>
          <cell r="F584">
            <v>0</v>
          </cell>
          <cell r="G584">
            <v>0</v>
          </cell>
          <cell r="H584">
            <v>0</v>
          </cell>
        </row>
        <row r="585">
          <cell r="B585" t="str">
            <v>223-001-0027-001</v>
          </cell>
          <cell r="C585" t="str">
            <v xml:space="preserve">PEMEX EXPL Y PROD.                             </v>
          </cell>
          <cell r="D585">
            <v>0</v>
          </cell>
          <cell r="E585">
            <v>0</v>
          </cell>
          <cell r="F585">
            <v>0</v>
          </cell>
          <cell r="G585">
            <v>0</v>
          </cell>
          <cell r="H585">
            <v>0</v>
          </cell>
        </row>
        <row r="586">
          <cell r="B586" t="str">
            <v>223-001-0027-002</v>
          </cell>
          <cell r="C586" t="str">
            <v xml:space="preserve">PEMEX EXPL. Y PROD. DLLS                       </v>
          </cell>
          <cell r="D586">
            <v>0</v>
          </cell>
          <cell r="E586">
            <v>0</v>
          </cell>
          <cell r="F586">
            <v>0</v>
          </cell>
          <cell r="G586">
            <v>0</v>
          </cell>
          <cell r="H586">
            <v>0</v>
          </cell>
        </row>
        <row r="587">
          <cell r="B587" t="str">
            <v>230-001-0001-000</v>
          </cell>
          <cell r="C587" t="str">
            <v xml:space="preserve">DOC X PAG  BNTE                                </v>
          </cell>
          <cell r="D587">
            <v>-7762434.6500000004</v>
          </cell>
          <cell r="E587">
            <v>7762434.6299999999</v>
          </cell>
          <cell r="F587">
            <v>6525726.2800000003</v>
          </cell>
          <cell r="G587">
            <v>1236708.3499999996</v>
          </cell>
          <cell r="H587">
            <v>-6525726.3000000007</v>
          </cell>
        </row>
        <row r="588">
          <cell r="B588" t="str">
            <v>231-001-0001-000</v>
          </cell>
          <cell r="C588" t="str">
            <v xml:space="preserve">CATERPILLAR CONTRATO 1                         </v>
          </cell>
          <cell r="D588">
            <v>0</v>
          </cell>
          <cell r="E588">
            <v>0</v>
          </cell>
          <cell r="F588">
            <v>0</v>
          </cell>
          <cell r="G588">
            <v>0</v>
          </cell>
          <cell r="H588">
            <v>0</v>
          </cell>
        </row>
        <row r="589">
          <cell r="B589" t="str">
            <v>231-001-0002-001</v>
          </cell>
          <cell r="C589" t="str">
            <v xml:space="preserve">DLLS CATERPILLAR C-2                           </v>
          </cell>
          <cell r="D589">
            <v>0</v>
          </cell>
          <cell r="E589">
            <v>0</v>
          </cell>
          <cell r="F589">
            <v>0</v>
          </cell>
          <cell r="G589">
            <v>0</v>
          </cell>
          <cell r="H589">
            <v>0</v>
          </cell>
        </row>
        <row r="590">
          <cell r="B590" t="str">
            <v>231-001-0002-002</v>
          </cell>
          <cell r="C590" t="str">
            <v xml:space="preserve">COMPLEM DLLS CATERPILLAR C-2                   </v>
          </cell>
          <cell r="D590">
            <v>0</v>
          </cell>
          <cell r="E590">
            <v>0</v>
          </cell>
          <cell r="F590">
            <v>0</v>
          </cell>
          <cell r="G590">
            <v>0</v>
          </cell>
          <cell r="H590">
            <v>0</v>
          </cell>
        </row>
        <row r="591">
          <cell r="B591" t="str">
            <v>231-003-0001-001</v>
          </cell>
          <cell r="C591" t="str">
            <v xml:space="preserve">CATERPILLAR C-1 DLLS                           </v>
          </cell>
          <cell r="D591">
            <v>0</v>
          </cell>
          <cell r="E591">
            <v>0</v>
          </cell>
          <cell r="F591">
            <v>0</v>
          </cell>
          <cell r="G591">
            <v>0</v>
          </cell>
          <cell r="H591">
            <v>0</v>
          </cell>
        </row>
        <row r="592">
          <cell r="B592" t="str">
            <v>231-003-0001-002</v>
          </cell>
          <cell r="C592" t="str">
            <v xml:space="preserve">COMPL CATERPILLAR C-1 DLLS                     </v>
          </cell>
          <cell r="D592">
            <v>0</v>
          </cell>
          <cell r="E592">
            <v>0</v>
          </cell>
          <cell r="F592">
            <v>0</v>
          </cell>
          <cell r="G592">
            <v>0</v>
          </cell>
          <cell r="H592">
            <v>0</v>
          </cell>
        </row>
        <row r="593">
          <cell r="B593" t="str">
            <v>239-001-0001-000</v>
          </cell>
          <cell r="C593" t="str">
            <v xml:space="preserve">PROVISION PARA AGUINALDO                       </v>
          </cell>
          <cell r="D593">
            <v>0</v>
          </cell>
          <cell r="E593">
            <v>0</v>
          </cell>
          <cell r="F593">
            <v>0</v>
          </cell>
          <cell r="G593">
            <v>0</v>
          </cell>
          <cell r="H593">
            <v>0</v>
          </cell>
        </row>
        <row r="594">
          <cell r="B594" t="str">
            <v>239-001-0002-000</v>
          </cell>
          <cell r="C594" t="str">
            <v xml:space="preserve">PROVISION PARA BONO DE AUTO                    </v>
          </cell>
          <cell r="D594">
            <v>0</v>
          </cell>
          <cell r="E594">
            <v>0</v>
          </cell>
          <cell r="F594">
            <v>0</v>
          </cell>
          <cell r="G594">
            <v>0</v>
          </cell>
          <cell r="H594">
            <v>0</v>
          </cell>
        </row>
        <row r="595">
          <cell r="B595" t="str">
            <v>239-001-0003-000</v>
          </cell>
          <cell r="C595" t="str">
            <v xml:space="preserve">PRIMA VACACIONAL                               </v>
          </cell>
          <cell r="D595">
            <v>0</v>
          </cell>
          <cell r="E595">
            <v>0</v>
          </cell>
          <cell r="F595">
            <v>0</v>
          </cell>
          <cell r="G595">
            <v>0</v>
          </cell>
          <cell r="H595">
            <v>0</v>
          </cell>
        </row>
        <row r="596">
          <cell r="B596" t="str">
            <v>239-001-0004-000</v>
          </cell>
          <cell r="C596" t="str">
            <v xml:space="preserve">FIANZAS Y SEGUROS                              </v>
          </cell>
          <cell r="D596">
            <v>0</v>
          </cell>
          <cell r="E596">
            <v>0</v>
          </cell>
          <cell r="F596">
            <v>0</v>
          </cell>
          <cell r="G596">
            <v>0</v>
          </cell>
          <cell r="H596">
            <v>0</v>
          </cell>
        </row>
        <row r="597">
          <cell r="B597" t="str">
            <v>239-001-0005-000</v>
          </cell>
          <cell r="C597" t="str">
            <v xml:space="preserve">BONO ANUAL                                     </v>
          </cell>
          <cell r="D597">
            <v>0</v>
          </cell>
          <cell r="E597">
            <v>0</v>
          </cell>
          <cell r="F597">
            <v>0</v>
          </cell>
          <cell r="G597">
            <v>0</v>
          </cell>
          <cell r="H597">
            <v>0</v>
          </cell>
        </row>
        <row r="598">
          <cell r="B598" t="str">
            <v>239-002-0001-000</v>
          </cell>
          <cell r="C598" t="str">
            <v xml:space="preserve">RECARGOS CONVENIO Z101468 69                   </v>
          </cell>
          <cell r="D598">
            <v>0</v>
          </cell>
          <cell r="E598">
            <v>0</v>
          </cell>
          <cell r="F598">
            <v>0</v>
          </cell>
          <cell r="G598">
            <v>0</v>
          </cell>
          <cell r="H598">
            <v>0</v>
          </cell>
        </row>
        <row r="599">
          <cell r="B599" t="str">
            <v>239-002-0002-000</v>
          </cell>
          <cell r="C599" t="str">
            <v xml:space="preserve">ACTUALIZACION Z101468 Z101469                  </v>
          </cell>
          <cell r="D599">
            <v>0</v>
          </cell>
          <cell r="E599">
            <v>0</v>
          </cell>
          <cell r="F599">
            <v>0</v>
          </cell>
          <cell r="G599">
            <v>0</v>
          </cell>
          <cell r="H599">
            <v>0</v>
          </cell>
        </row>
        <row r="600">
          <cell r="B600" t="str">
            <v>239-003-0001-000</v>
          </cell>
          <cell r="C600" t="str">
            <v xml:space="preserve">RECARGOS SEGUNDO CONVENIO                      </v>
          </cell>
          <cell r="D600">
            <v>0</v>
          </cell>
          <cell r="E600">
            <v>0</v>
          </cell>
          <cell r="F600">
            <v>0</v>
          </cell>
          <cell r="G600">
            <v>0</v>
          </cell>
          <cell r="H600">
            <v>0</v>
          </cell>
        </row>
        <row r="601">
          <cell r="B601" t="str">
            <v>239-003-0002-000</v>
          </cell>
          <cell r="C601" t="str">
            <v xml:space="preserve">ACTUALIZACIONSEGUNDO CONVENIO                  </v>
          </cell>
          <cell r="D601">
            <v>0</v>
          </cell>
          <cell r="E601">
            <v>0</v>
          </cell>
          <cell r="F601">
            <v>0</v>
          </cell>
          <cell r="G601">
            <v>0</v>
          </cell>
          <cell r="H601">
            <v>0</v>
          </cell>
        </row>
        <row r="602">
          <cell r="B602" t="str">
            <v>240-000-0000-000</v>
          </cell>
          <cell r="C602" t="str">
            <v xml:space="preserve">DIVIDENDOS POR PAGAR                           </v>
          </cell>
          <cell r="D602">
            <v>0</v>
          </cell>
          <cell r="E602">
            <v>0</v>
          </cell>
          <cell r="F602">
            <v>0</v>
          </cell>
          <cell r="G602">
            <v>0</v>
          </cell>
          <cell r="H602">
            <v>0</v>
          </cell>
        </row>
        <row r="603">
          <cell r="B603" t="str">
            <v>260-000-0000-000</v>
          </cell>
          <cell r="C603" t="str">
            <v xml:space="preserve">PASIV0 LARGO PLA.BANCOS M.N.                   </v>
          </cell>
          <cell r="D603">
            <v>0</v>
          </cell>
          <cell r="E603">
            <v>0</v>
          </cell>
          <cell r="F603">
            <v>0</v>
          </cell>
          <cell r="G603">
            <v>0</v>
          </cell>
          <cell r="H603">
            <v>0</v>
          </cell>
        </row>
        <row r="604">
          <cell r="B604" t="str">
            <v>261-000-0000-000</v>
          </cell>
          <cell r="C604" t="str">
            <v xml:space="preserve">PASIV0 LARGO PLA.BANCOS M.E                    </v>
          </cell>
          <cell r="D604">
            <v>0</v>
          </cell>
          <cell r="E604">
            <v>0</v>
          </cell>
          <cell r="F604">
            <v>0</v>
          </cell>
          <cell r="G604">
            <v>0</v>
          </cell>
          <cell r="H604">
            <v>0</v>
          </cell>
        </row>
        <row r="605">
          <cell r="B605" t="str">
            <v>270-000-0000-000</v>
          </cell>
          <cell r="C605" t="str">
            <v xml:space="preserve">PASIV0 LARGO PLAZO FILIALES                    </v>
          </cell>
          <cell r="D605">
            <v>0</v>
          </cell>
          <cell r="E605">
            <v>0</v>
          </cell>
          <cell r="F605">
            <v>0</v>
          </cell>
          <cell r="G605">
            <v>0</v>
          </cell>
          <cell r="H605">
            <v>0</v>
          </cell>
        </row>
        <row r="606">
          <cell r="B606" t="str">
            <v>271-000-0000-000</v>
          </cell>
          <cell r="C606" t="str">
            <v xml:space="preserve">PASIV0 LARGO PLAZO OTROS                       </v>
          </cell>
          <cell r="D606">
            <v>0</v>
          </cell>
          <cell r="E606">
            <v>0</v>
          </cell>
          <cell r="F606">
            <v>0</v>
          </cell>
          <cell r="G606">
            <v>0</v>
          </cell>
          <cell r="H606">
            <v>0</v>
          </cell>
        </row>
        <row r="607">
          <cell r="B607" t="str">
            <v>280-000-0000-000</v>
          </cell>
          <cell r="C607" t="str">
            <v xml:space="preserve">RESERVAS P/INDEMNI.PRIMAS ANT                  </v>
          </cell>
          <cell r="D607">
            <v>0</v>
          </cell>
          <cell r="E607">
            <v>0</v>
          </cell>
          <cell r="F607">
            <v>0</v>
          </cell>
          <cell r="G607">
            <v>0</v>
          </cell>
          <cell r="H607">
            <v>0</v>
          </cell>
        </row>
        <row r="608">
          <cell r="B608" t="str">
            <v>301-000-0000-000</v>
          </cell>
          <cell r="C608" t="str">
            <v xml:space="preserve">CAPITAL SOCIAL FIJO                            </v>
          </cell>
          <cell r="D608">
            <v>-50000</v>
          </cell>
          <cell r="E608">
            <v>0</v>
          </cell>
          <cell r="F608">
            <v>0</v>
          </cell>
          <cell r="G608">
            <v>0</v>
          </cell>
          <cell r="H608">
            <v>-50000</v>
          </cell>
        </row>
        <row r="609">
          <cell r="B609" t="str">
            <v>302-001-0001-000</v>
          </cell>
          <cell r="C609" t="str">
            <v xml:space="preserve">APORTACION DE ACCIONISTAS                      </v>
          </cell>
          <cell r="D609">
            <v>0</v>
          </cell>
          <cell r="E609">
            <v>0</v>
          </cell>
          <cell r="F609">
            <v>0</v>
          </cell>
          <cell r="G609">
            <v>0</v>
          </cell>
          <cell r="H609">
            <v>0</v>
          </cell>
        </row>
        <row r="610">
          <cell r="B610" t="str">
            <v>302-001-0002-000</v>
          </cell>
          <cell r="C610" t="str">
            <v xml:space="preserve">CAPITAL VARIABLE                               </v>
          </cell>
          <cell r="D610">
            <v>-3950000</v>
          </cell>
          <cell r="E610">
            <v>0</v>
          </cell>
          <cell r="F610">
            <v>0</v>
          </cell>
          <cell r="G610">
            <v>0</v>
          </cell>
          <cell r="H610">
            <v>-3950000</v>
          </cell>
        </row>
        <row r="611">
          <cell r="B611" t="str">
            <v>303-000-0000-000</v>
          </cell>
          <cell r="C611" t="str">
            <v xml:space="preserve">ACTUALIZACION DE CAPITAL SOC.                  </v>
          </cell>
          <cell r="D611">
            <v>0</v>
          </cell>
          <cell r="E611">
            <v>0</v>
          </cell>
          <cell r="F611">
            <v>0</v>
          </cell>
          <cell r="G611">
            <v>0</v>
          </cell>
          <cell r="H611">
            <v>0</v>
          </cell>
        </row>
        <row r="612">
          <cell r="B612" t="str">
            <v>307-001-0001-000</v>
          </cell>
          <cell r="C612" t="str">
            <v xml:space="preserve">APORTACION DE FUTUROS AUMENTO                  </v>
          </cell>
          <cell r="D612">
            <v>-20211165.16</v>
          </cell>
          <cell r="E612">
            <v>0</v>
          </cell>
          <cell r="F612">
            <v>0</v>
          </cell>
          <cell r="G612">
            <v>0</v>
          </cell>
          <cell r="H612">
            <v>-20211165.16</v>
          </cell>
        </row>
        <row r="613">
          <cell r="B613" t="str">
            <v>310-000-0000-000</v>
          </cell>
          <cell r="C613" t="str">
            <v xml:space="preserve">RESERVA LEGAL                                  </v>
          </cell>
          <cell r="D613">
            <v>0</v>
          </cell>
          <cell r="E613">
            <v>0</v>
          </cell>
          <cell r="F613">
            <v>0</v>
          </cell>
          <cell r="G613">
            <v>0</v>
          </cell>
          <cell r="H613">
            <v>0</v>
          </cell>
        </row>
        <row r="614">
          <cell r="B614" t="str">
            <v>311-000-0000-000</v>
          </cell>
          <cell r="C614" t="str">
            <v xml:space="preserve">RESERVA DE REINVERSION                         </v>
          </cell>
          <cell r="D614">
            <v>0</v>
          </cell>
          <cell r="E614">
            <v>0</v>
          </cell>
          <cell r="F614">
            <v>0</v>
          </cell>
          <cell r="G614">
            <v>0</v>
          </cell>
          <cell r="H614">
            <v>0</v>
          </cell>
        </row>
        <row r="615">
          <cell r="B615" t="str">
            <v>312-001-0001-000</v>
          </cell>
          <cell r="C615" t="str">
            <v xml:space="preserve">RESULTADO EJERCICIO 2002                       </v>
          </cell>
          <cell r="D615">
            <v>205</v>
          </cell>
          <cell r="E615">
            <v>0</v>
          </cell>
          <cell r="F615">
            <v>0</v>
          </cell>
          <cell r="G615">
            <v>0</v>
          </cell>
          <cell r="H615">
            <v>205</v>
          </cell>
        </row>
        <row r="616">
          <cell r="B616" t="str">
            <v>312-001-0002-000</v>
          </cell>
          <cell r="C616" t="str">
            <v xml:space="preserve">RESULTADO EJERCICIO 2003                       </v>
          </cell>
          <cell r="D616">
            <v>2545571.15</v>
          </cell>
          <cell r="E616">
            <v>0</v>
          </cell>
          <cell r="F616">
            <v>0</v>
          </cell>
          <cell r="G616">
            <v>0</v>
          </cell>
          <cell r="H616">
            <v>2545571.15</v>
          </cell>
        </row>
        <row r="617">
          <cell r="B617" t="str">
            <v>312-001-0003-000</v>
          </cell>
          <cell r="C617" t="str">
            <v xml:space="preserve">RESULTADO DEL EJERCICIO 2004                   </v>
          </cell>
          <cell r="D617">
            <v>-3041551.6</v>
          </cell>
          <cell r="E617">
            <v>0</v>
          </cell>
          <cell r="F617">
            <v>0</v>
          </cell>
          <cell r="G617">
            <v>0</v>
          </cell>
          <cell r="H617">
            <v>-3041551.6</v>
          </cell>
        </row>
        <row r="618">
          <cell r="B618" t="str">
            <v>312-001-0004-000</v>
          </cell>
          <cell r="C618" t="str">
            <v xml:space="preserve">RESULTADO EJERCICIO 20001                      </v>
          </cell>
          <cell r="D618">
            <v>0</v>
          </cell>
          <cell r="E618">
            <v>0</v>
          </cell>
          <cell r="F618">
            <v>0</v>
          </cell>
          <cell r="G618">
            <v>0</v>
          </cell>
          <cell r="H618">
            <v>0</v>
          </cell>
        </row>
        <row r="619">
          <cell r="B619" t="str">
            <v>312-001-0005-000</v>
          </cell>
          <cell r="C619" t="str">
            <v xml:space="preserve">RESULTADO EJERCICIO 2005                       </v>
          </cell>
          <cell r="D619">
            <v>-1352660.95</v>
          </cell>
          <cell r="E619">
            <v>0</v>
          </cell>
          <cell r="F619">
            <v>0</v>
          </cell>
          <cell r="G619">
            <v>0</v>
          </cell>
          <cell r="H619">
            <v>-1352660.95</v>
          </cell>
        </row>
        <row r="620">
          <cell r="B620" t="str">
            <v>316-000-0000-000</v>
          </cell>
          <cell r="C620" t="str">
            <v xml:space="preserve">ACTUALIZ.UTILIDADES ACUMULADA                  </v>
          </cell>
          <cell r="D620">
            <v>0</v>
          </cell>
          <cell r="E620">
            <v>0</v>
          </cell>
          <cell r="F620">
            <v>0</v>
          </cell>
          <cell r="G620">
            <v>0</v>
          </cell>
          <cell r="H620">
            <v>0</v>
          </cell>
        </row>
        <row r="621">
          <cell r="B621" t="str">
            <v>320-000-0000-000</v>
          </cell>
          <cell r="C621" t="str">
            <v xml:space="preserve">RESUL.X TENENCIA ACTIVOS NO M                  </v>
          </cell>
          <cell r="D621">
            <v>0</v>
          </cell>
          <cell r="E621">
            <v>0</v>
          </cell>
          <cell r="F621">
            <v>0</v>
          </cell>
          <cell r="G621">
            <v>0</v>
          </cell>
          <cell r="H621">
            <v>0</v>
          </cell>
        </row>
        <row r="622">
          <cell r="B622" t="str">
            <v>330-000-0000-000</v>
          </cell>
          <cell r="C622" t="str">
            <v xml:space="preserve">EXCESO O INSUF.EN ACTUALIZ.CA                  </v>
          </cell>
          <cell r="D622">
            <v>0</v>
          </cell>
          <cell r="E622">
            <v>0</v>
          </cell>
          <cell r="F622">
            <v>0</v>
          </cell>
          <cell r="G622">
            <v>0</v>
          </cell>
          <cell r="H622">
            <v>0</v>
          </cell>
        </row>
        <row r="623">
          <cell r="B623" t="str">
            <v>340-000-0000-000</v>
          </cell>
          <cell r="C623" t="str">
            <v xml:space="preserve">CORRECCION POR REEXPRESION                     </v>
          </cell>
          <cell r="D623">
            <v>0</v>
          </cell>
          <cell r="E623">
            <v>0</v>
          </cell>
          <cell r="F623">
            <v>0</v>
          </cell>
          <cell r="G623">
            <v>0</v>
          </cell>
          <cell r="H623">
            <v>0</v>
          </cell>
        </row>
        <row r="624">
          <cell r="B624" t="str">
            <v>401-000-0000-000</v>
          </cell>
          <cell r="C624" t="str">
            <v xml:space="preserve">VENTAS FILIALES                                </v>
          </cell>
          <cell r="D624">
            <v>0</v>
          </cell>
          <cell r="E624">
            <v>0</v>
          </cell>
          <cell r="F624">
            <v>0</v>
          </cell>
          <cell r="G624">
            <v>0</v>
          </cell>
          <cell r="H624">
            <v>0</v>
          </cell>
        </row>
        <row r="625">
          <cell r="B625" t="str">
            <v>402-000-0000-000</v>
          </cell>
          <cell r="C625" t="str">
            <v xml:space="preserve">VENTAS NACIONALES OTROS                        </v>
          </cell>
          <cell r="D625">
            <v>0</v>
          </cell>
          <cell r="E625">
            <v>0</v>
          </cell>
          <cell r="F625">
            <v>0</v>
          </cell>
          <cell r="G625">
            <v>0</v>
          </cell>
          <cell r="H625">
            <v>0</v>
          </cell>
        </row>
        <row r="626">
          <cell r="B626" t="str">
            <v>403-000-0000-000</v>
          </cell>
          <cell r="C626" t="str">
            <v xml:space="preserve">VENTAS EXPORTACION                             </v>
          </cell>
          <cell r="D626">
            <v>0</v>
          </cell>
          <cell r="E626">
            <v>0</v>
          </cell>
          <cell r="F626">
            <v>0</v>
          </cell>
          <cell r="G626">
            <v>0</v>
          </cell>
          <cell r="H626">
            <v>0</v>
          </cell>
        </row>
        <row r="627">
          <cell r="B627" t="str">
            <v>404-001-0102-000</v>
          </cell>
          <cell r="C627" t="str">
            <v xml:space="preserve">DIAVAZ CONSTRUCTORES SA CV                     </v>
          </cell>
          <cell r="D627">
            <v>0</v>
          </cell>
          <cell r="E627">
            <v>0</v>
          </cell>
          <cell r="F627">
            <v>0</v>
          </cell>
          <cell r="G627">
            <v>0</v>
          </cell>
          <cell r="H627">
            <v>0</v>
          </cell>
        </row>
        <row r="628">
          <cell r="B628" t="str">
            <v>404-001-0103-000</v>
          </cell>
          <cell r="C628" t="str">
            <v xml:space="preserve">DIAVAZ INDUSTRIAS, SA DE CV                    </v>
          </cell>
          <cell r="D628">
            <v>0</v>
          </cell>
          <cell r="E628">
            <v>0</v>
          </cell>
          <cell r="F628">
            <v>0</v>
          </cell>
          <cell r="G628">
            <v>0</v>
          </cell>
          <cell r="H628">
            <v>0</v>
          </cell>
        </row>
        <row r="629">
          <cell r="B629" t="str">
            <v>404-001-0104-000</v>
          </cell>
          <cell r="C629" t="str">
            <v xml:space="preserve">TECNOLOGIA Y ORGANIZACION                      </v>
          </cell>
          <cell r="D629">
            <v>0</v>
          </cell>
          <cell r="E629">
            <v>0</v>
          </cell>
          <cell r="F629">
            <v>0</v>
          </cell>
          <cell r="G629">
            <v>0</v>
          </cell>
          <cell r="H629">
            <v>0</v>
          </cell>
        </row>
        <row r="630">
          <cell r="B630" t="str">
            <v>404-001-0105-000</v>
          </cell>
          <cell r="C630" t="str">
            <v xml:space="preserve">INGENIEROS CONSTRUCTORES                       </v>
          </cell>
          <cell r="D630">
            <v>0</v>
          </cell>
          <cell r="E630">
            <v>0</v>
          </cell>
          <cell r="F630">
            <v>0</v>
          </cell>
          <cell r="G630">
            <v>0</v>
          </cell>
          <cell r="H630">
            <v>0</v>
          </cell>
        </row>
        <row r="631">
          <cell r="B631" t="str">
            <v>404-001-0206-000</v>
          </cell>
          <cell r="C631" t="str">
            <v xml:space="preserve">CIA. MEXICANA DE GAS                           </v>
          </cell>
          <cell r="D631">
            <v>0</v>
          </cell>
          <cell r="E631">
            <v>0</v>
          </cell>
          <cell r="F631">
            <v>0</v>
          </cell>
          <cell r="G631">
            <v>0</v>
          </cell>
          <cell r="H631">
            <v>0</v>
          </cell>
        </row>
        <row r="632">
          <cell r="B632" t="str">
            <v>404-001-0207-000</v>
          </cell>
          <cell r="C632" t="str">
            <v xml:space="preserve">SHELBY WILLIAMS DE MEXICO                      </v>
          </cell>
          <cell r="D632">
            <v>0</v>
          </cell>
          <cell r="E632">
            <v>0</v>
          </cell>
          <cell r="F632">
            <v>0</v>
          </cell>
          <cell r="G632">
            <v>0</v>
          </cell>
          <cell r="H632">
            <v>0</v>
          </cell>
        </row>
        <row r="633">
          <cell r="B633" t="str">
            <v>404-001-0226-000</v>
          </cell>
          <cell r="C633" t="str">
            <v xml:space="preserve">GAS AUTOMOTORES                                </v>
          </cell>
          <cell r="D633">
            <v>0</v>
          </cell>
          <cell r="E633">
            <v>0</v>
          </cell>
          <cell r="F633">
            <v>0</v>
          </cell>
          <cell r="G633">
            <v>0</v>
          </cell>
          <cell r="H633">
            <v>0</v>
          </cell>
        </row>
        <row r="634">
          <cell r="B634" t="str">
            <v>404-001-0227-000</v>
          </cell>
          <cell r="C634" t="str">
            <v xml:space="preserve">GAS NATURAL APODACA, S.A.                      </v>
          </cell>
          <cell r="D634">
            <v>0</v>
          </cell>
          <cell r="E634">
            <v>0</v>
          </cell>
          <cell r="F634">
            <v>0</v>
          </cell>
          <cell r="G634">
            <v>0</v>
          </cell>
          <cell r="H634">
            <v>0</v>
          </cell>
        </row>
        <row r="635">
          <cell r="B635" t="str">
            <v>404-001-0228-000</v>
          </cell>
          <cell r="C635" t="str">
            <v xml:space="preserve">DISTRIBUIDORA DE GAS DE OCCID                  </v>
          </cell>
          <cell r="D635">
            <v>0</v>
          </cell>
          <cell r="E635">
            <v>0</v>
          </cell>
          <cell r="F635">
            <v>0</v>
          </cell>
          <cell r="G635">
            <v>0</v>
          </cell>
          <cell r="H635">
            <v>0</v>
          </cell>
        </row>
        <row r="636">
          <cell r="B636" t="str">
            <v>404-001-0309-000</v>
          </cell>
          <cell r="C636" t="str">
            <v xml:space="preserve">VS CONSTRUCCIONES CIVILES                      </v>
          </cell>
          <cell r="D636">
            <v>0</v>
          </cell>
          <cell r="E636">
            <v>0</v>
          </cell>
          <cell r="F636">
            <v>0</v>
          </cell>
          <cell r="G636">
            <v>0</v>
          </cell>
          <cell r="H636">
            <v>0</v>
          </cell>
        </row>
        <row r="637">
          <cell r="B637" t="str">
            <v>404-001-0411-000</v>
          </cell>
          <cell r="C637" t="str">
            <v xml:space="preserve">CONST. SUBACUATICA DIAVAZ                      </v>
          </cell>
          <cell r="D637">
            <v>-42271.32</v>
          </cell>
          <cell r="E637">
            <v>0</v>
          </cell>
          <cell r="F637">
            <v>0</v>
          </cell>
          <cell r="G637">
            <v>0</v>
          </cell>
          <cell r="H637">
            <v>-42271.32</v>
          </cell>
        </row>
        <row r="638">
          <cell r="B638" t="str">
            <v>404-001-0412-000</v>
          </cell>
          <cell r="C638" t="str">
            <v xml:space="preserve">NAVIERA LA TRINIDAD, S.A.                      </v>
          </cell>
          <cell r="D638">
            <v>0</v>
          </cell>
          <cell r="E638">
            <v>0</v>
          </cell>
          <cell r="F638">
            <v>0</v>
          </cell>
          <cell r="G638">
            <v>0</v>
          </cell>
          <cell r="H638">
            <v>0</v>
          </cell>
        </row>
        <row r="639">
          <cell r="B639" t="str">
            <v>404-001-0514-000</v>
          </cell>
          <cell r="C639" t="str">
            <v xml:space="preserve">DESARROLLOS INMOB. DIAVAZ                      </v>
          </cell>
          <cell r="D639">
            <v>0</v>
          </cell>
          <cell r="E639">
            <v>0</v>
          </cell>
          <cell r="F639">
            <v>0</v>
          </cell>
          <cell r="G639">
            <v>0</v>
          </cell>
          <cell r="H639">
            <v>0</v>
          </cell>
        </row>
        <row r="640">
          <cell r="B640" t="str">
            <v>404-001-0515-000</v>
          </cell>
          <cell r="C640" t="str">
            <v xml:space="preserve">LOA INMOBILIARIA, S.A. DE C.V                  </v>
          </cell>
          <cell r="D640">
            <v>0</v>
          </cell>
          <cell r="E640">
            <v>0</v>
          </cell>
          <cell r="F640">
            <v>0</v>
          </cell>
          <cell r="G640">
            <v>0</v>
          </cell>
          <cell r="H640">
            <v>0</v>
          </cell>
        </row>
        <row r="641">
          <cell r="B641" t="str">
            <v>404-001-0519-000</v>
          </cell>
          <cell r="C641" t="str">
            <v xml:space="preserve">DESARROLLOS CERRITOS                           </v>
          </cell>
          <cell r="D641">
            <v>0</v>
          </cell>
          <cell r="E641">
            <v>0</v>
          </cell>
          <cell r="F641">
            <v>0</v>
          </cell>
          <cell r="G641">
            <v>0</v>
          </cell>
          <cell r="H641">
            <v>0</v>
          </cell>
        </row>
        <row r="642">
          <cell r="B642" t="str">
            <v>404-001-0621-000</v>
          </cell>
          <cell r="C642" t="str">
            <v xml:space="preserve">CIA. MEXICANA DE GEOFISICA                     </v>
          </cell>
          <cell r="D642">
            <v>0</v>
          </cell>
          <cell r="E642">
            <v>0</v>
          </cell>
          <cell r="F642">
            <v>0</v>
          </cell>
          <cell r="G642">
            <v>0</v>
          </cell>
          <cell r="H642">
            <v>0</v>
          </cell>
        </row>
        <row r="643">
          <cell r="B643" t="str">
            <v>404-001-0633-000</v>
          </cell>
          <cell r="C643" t="str">
            <v xml:space="preserve">ING.Y GESTION AMBIENTAL                        </v>
          </cell>
          <cell r="D643">
            <v>0</v>
          </cell>
          <cell r="E643">
            <v>0</v>
          </cell>
          <cell r="F643">
            <v>0</v>
          </cell>
          <cell r="G643">
            <v>0</v>
          </cell>
          <cell r="H643">
            <v>0</v>
          </cell>
        </row>
        <row r="644">
          <cell r="B644" t="str">
            <v>404-001-0634-000</v>
          </cell>
          <cell r="C644" t="str">
            <v xml:space="preserve">ASOCIACION MEXICANA DE GAS                     </v>
          </cell>
          <cell r="D644">
            <v>0</v>
          </cell>
          <cell r="E644">
            <v>0</v>
          </cell>
          <cell r="F644">
            <v>0</v>
          </cell>
          <cell r="G644">
            <v>0</v>
          </cell>
          <cell r="H644">
            <v>0</v>
          </cell>
        </row>
        <row r="645">
          <cell r="B645" t="str">
            <v>405-001-0001-000</v>
          </cell>
          <cell r="C645" t="str">
            <v xml:space="preserve">PEMEX EXPLORACION Y PRODUCCION                 </v>
          </cell>
          <cell r="D645">
            <v>-1625817.32</v>
          </cell>
          <cell r="E645">
            <v>48274.44</v>
          </cell>
          <cell r="F645">
            <v>5682512.2300000004</v>
          </cell>
          <cell r="G645">
            <v>-5634237.79</v>
          </cell>
          <cell r="H645">
            <v>-7260055.1100000003</v>
          </cell>
        </row>
        <row r="646">
          <cell r="B646" t="str">
            <v>405-001-0002-000</v>
          </cell>
          <cell r="C646" t="str">
            <v xml:space="preserve">CATERPILLAR ARRENDADORA FINANCIERA S.A. DE C   </v>
          </cell>
          <cell r="D646">
            <v>0</v>
          </cell>
          <cell r="E646">
            <v>0</v>
          </cell>
          <cell r="F646">
            <v>0</v>
          </cell>
          <cell r="G646">
            <v>0</v>
          </cell>
          <cell r="H646">
            <v>0</v>
          </cell>
        </row>
        <row r="647">
          <cell r="B647" t="str">
            <v>405-001-0003-000</v>
          </cell>
          <cell r="C647" t="str">
            <v xml:space="preserve">GEOCIENTIFICOS MEXICANOS S.A. DE C.V.          </v>
          </cell>
          <cell r="D647">
            <v>0</v>
          </cell>
          <cell r="E647">
            <v>0</v>
          </cell>
          <cell r="F647">
            <v>39042.9</v>
          </cell>
          <cell r="G647">
            <v>-39042.9</v>
          </cell>
          <cell r="H647">
            <v>-39042.9</v>
          </cell>
        </row>
        <row r="648">
          <cell r="B648" t="str">
            <v>406-000-0000-000</v>
          </cell>
          <cell r="C648" t="str">
            <v xml:space="preserve">INGRESOS SERVIC.EXPORTACION                    </v>
          </cell>
          <cell r="D648">
            <v>0</v>
          </cell>
          <cell r="E648">
            <v>0</v>
          </cell>
          <cell r="F648">
            <v>0</v>
          </cell>
          <cell r="G648">
            <v>0</v>
          </cell>
          <cell r="H648">
            <v>0</v>
          </cell>
        </row>
        <row r="649">
          <cell r="B649" t="str">
            <v>407-000-0000-000</v>
          </cell>
          <cell r="C649" t="str">
            <v xml:space="preserve">INGRESOS X CTOS. DE OBRA                       </v>
          </cell>
          <cell r="D649">
            <v>0</v>
          </cell>
          <cell r="E649">
            <v>0</v>
          </cell>
          <cell r="F649">
            <v>0</v>
          </cell>
          <cell r="G649">
            <v>0</v>
          </cell>
          <cell r="H649">
            <v>0</v>
          </cell>
        </row>
        <row r="650">
          <cell r="B650" t="str">
            <v>408-000-0000-000</v>
          </cell>
          <cell r="C650" t="str">
            <v xml:space="preserve">INGRESOS X RENTAS FILIALES                     </v>
          </cell>
          <cell r="D650">
            <v>0</v>
          </cell>
          <cell r="E650">
            <v>0</v>
          </cell>
          <cell r="F650">
            <v>0</v>
          </cell>
          <cell r="G650">
            <v>0</v>
          </cell>
          <cell r="H650">
            <v>0</v>
          </cell>
        </row>
        <row r="651">
          <cell r="B651" t="str">
            <v>409-000-0000-000</v>
          </cell>
          <cell r="C651" t="str">
            <v xml:space="preserve">INGRESOS X RENTAS OTROS                        </v>
          </cell>
          <cell r="D651">
            <v>0</v>
          </cell>
          <cell r="E651">
            <v>0</v>
          </cell>
          <cell r="F651">
            <v>0</v>
          </cell>
          <cell r="G651">
            <v>0</v>
          </cell>
          <cell r="H651">
            <v>0</v>
          </cell>
        </row>
        <row r="652">
          <cell r="B652" t="str">
            <v>410-000-0000-000</v>
          </cell>
          <cell r="C652" t="str">
            <v xml:space="preserve">DEVOLUCIONES S/VENTAS FILIALE                  </v>
          </cell>
          <cell r="D652">
            <v>0</v>
          </cell>
          <cell r="E652">
            <v>0</v>
          </cell>
          <cell r="F652">
            <v>0</v>
          </cell>
          <cell r="G652">
            <v>0</v>
          </cell>
          <cell r="H652">
            <v>0</v>
          </cell>
        </row>
        <row r="653">
          <cell r="B653" t="str">
            <v>411-000-0000-000</v>
          </cell>
          <cell r="C653" t="str">
            <v xml:space="preserve">DEVOLUCIONES S/VENTAS NALES.O                  </v>
          </cell>
          <cell r="D653">
            <v>0</v>
          </cell>
          <cell r="E653">
            <v>0</v>
          </cell>
          <cell r="F653">
            <v>0</v>
          </cell>
          <cell r="G653">
            <v>0</v>
          </cell>
          <cell r="H653">
            <v>0</v>
          </cell>
        </row>
        <row r="654">
          <cell r="B654" t="str">
            <v>412-000-0000-000</v>
          </cell>
          <cell r="C654" t="str">
            <v xml:space="preserve">DEVOLUCIONES S/VENTAS EXPORTA                  </v>
          </cell>
          <cell r="D654">
            <v>0</v>
          </cell>
          <cell r="E654">
            <v>0</v>
          </cell>
          <cell r="F654">
            <v>0</v>
          </cell>
          <cell r="G654">
            <v>0</v>
          </cell>
          <cell r="H654">
            <v>0</v>
          </cell>
        </row>
        <row r="655">
          <cell r="B655" t="str">
            <v>420-001-0001-000</v>
          </cell>
          <cell r="C655" t="str">
            <v xml:space="preserve">VENTA COMPRESORES                              </v>
          </cell>
          <cell r="D655">
            <v>0</v>
          </cell>
          <cell r="E655">
            <v>0</v>
          </cell>
          <cell r="F655">
            <v>0</v>
          </cell>
          <cell r="G655">
            <v>0</v>
          </cell>
          <cell r="H655">
            <v>0</v>
          </cell>
        </row>
        <row r="656">
          <cell r="B656" t="str">
            <v>421-000-0000-000</v>
          </cell>
          <cell r="C656" t="str">
            <v xml:space="preserve">INGRESOS POR VENTAS DIVERSAS                   </v>
          </cell>
          <cell r="D656">
            <v>0</v>
          </cell>
          <cell r="E656">
            <v>0</v>
          </cell>
          <cell r="F656">
            <v>0</v>
          </cell>
          <cell r="G656">
            <v>0</v>
          </cell>
          <cell r="H656">
            <v>0</v>
          </cell>
        </row>
        <row r="657">
          <cell r="B657" t="str">
            <v>422-001-0000-000</v>
          </cell>
          <cell r="C657" t="str">
            <v xml:space="preserve">OTROS INGRESOS GRAVADOS                        </v>
          </cell>
          <cell r="D657">
            <v>0</v>
          </cell>
          <cell r="E657">
            <v>0</v>
          </cell>
          <cell r="F657">
            <v>0</v>
          </cell>
          <cell r="G657">
            <v>0</v>
          </cell>
          <cell r="H657">
            <v>0</v>
          </cell>
        </row>
        <row r="658">
          <cell r="B658" t="str">
            <v>423-001-0001-000</v>
          </cell>
          <cell r="C658" t="str">
            <v xml:space="preserve">INGRESOS SIN IVA AFECTABLE                     </v>
          </cell>
          <cell r="D658">
            <v>0</v>
          </cell>
          <cell r="E658">
            <v>0</v>
          </cell>
          <cell r="F658">
            <v>0</v>
          </cell>
          <cell r="G658">
            <v>0</v>
          </cell>
          <cell r="H658">
            <v>0</v>
          </cell>
        </row>
        <row r="659">
          <cell r="B659" t="str">
            <v>423-001-0002-000</v>
          </cell>
          <cell r="C659" t="str">
            <v xml:space="preserve">INGRESOS SIN IVA A. P.                         </v>
          </cell>
          <cell r="D659">
            <v>0</v>
          </cell>
          <cell r="E659">
            <v>0</v>
          </cell>
          <cell r="F659">
            <v>0</v>
          </cell>
          <cell r="G659">
            <v>0</v>
          </cell>
          <cell r="H659">
            <v>0</v>
          </cell>
        </row>
        <row r="660">
          <cell r="B660" t="str">
            <v>424-001-0001-000</v>
          </cell>
          <cell r="C660" t="str">
            <v xml:space="preserve">BONIFICACIONES SEGUROS                         </v>
          </cell>
          <cell r="D660">
            <v>0</v>
          </cell>
          <cell r="E660">
            <v>0</v>
          </cell>
          <cell r="F660">
            <v>0</v>
          </cell>
          <cell r="G660">
            <v>0</v>
          </cell>
          <cell r="H660">
            <v>0</v>
          </cell>
        </row>
        <row r="661">
          <cell r="B661" t="str">
            <v>424-001-0002-000</v>
          </cell>
          <cell r="C661" t="str">
            <v xml:space="preserve">INGR. X COMPENSACION                           </v>
          </cell>
          <cell r="D661">
            <v>0</v>
          </cell>
          <cell r="E661">
            <v>0</v>
          </cell>
          <cell r="F661">
            <v>0</v>
          </cell>
          <cell r="G661">
            <v>0</v>
          </cell>
          <cell r="H661">
            <v>0</v>
          </cell>
        </row>
        <row r="662">
          <cell r="B662" t="str">
            <v>501-000-0000-000</v>
          </cell>
          <cell r="C662" t="str">
            <v xml:space="preserve">CONSUMO MATERIALES DIRECTOS                                          </v>
          </cell>
          <cell r="D662">
            <v>0</v>
          </cell>
          <cell r="E662">
            <v>0</v>
          </cell>
          <cell r="F662">
            <v>0</v>
          </cell>
          <cell r="G662">
            <v>0</v>
          </cell>
          <cell r="H662">
            <v>0</v>
          </cell>
        </row>
        <row r="663">
          <cell r="B663" t="str">
            <v>510-000-0000-000</v>
          </cell>
          <cell r="C663" t="str">
            <v xml:space="preserve">MANO DE OBRA DIRECTA                                                 </v>
          </cell>
          <cell r="D663">
            <v>0</v>
          </cell>
          <cell r="E663">
            <v>0</v>
          </cell>
          <cell r="F663">
            <v>0</v>
          </cell>
          <cell r="G663">
            <v>0</v>
          </cell>
          <cell r="H663">
            <v>0</v>
          </cell>
        </row>
        <row r="664">
          <cell r="B664" t="str">
            <v>520-000-0000-000</v>
          </cell>
          <cell r="C664" t="str">
            <v xml:space="preserve">GASTOS DIR.FABRICACION Y EXP.                                        </v>
          </cell>
          <cell r="D664">
            <v>0</v>
          </cell>
          <cell r="E664">
            <v>0</v>
          </cell>
          <cell r="F664">
            <v>0</v>
          </cell>
          <cell r="G664">
            <v>0</v>
          </cell>
          <cell r="H664">
            <v>0</v>
          </cell>
        </row>
        <row r="665">
          <cell r="B665" t="str">
            <v>525-001-0001-000</v>
          </cell>
          <cell r="C665" t="str">
            <v xml:space="preserve">BONO ANUAL                                                           </v>
          </cell>
          <cell r="D665">
            <v>0</v>
          </cell>
          <cell r="E665">
            <v>0</v>
          </cell>
          <cell r="F665">
            <v>0</v>
          </cell>
          <cell r="G665">
            <v>0</v>
          </cell>
          <cell r="H665">
            <v>0</v>
          </cell>
        </row>
        <row r="666">
          <cell r="B666" t="str">
            <v>525-001-0002-000</v>
          </cell>
          <cell r="C666" t="str">
            <v xml:space="preserve">SUELDOS                                                         </v>
          </cell>
          <cell r="D666">
            <v>398170.34</v>
          </cell>
          <cell r="E666">
            <v>432089.27</v>
          </cell>
          <cell r="F666">
            <v>0</v>
          </cell>
          <cell r="G666">
            <v>432089.27</v>
          </cell>
          <cell r="H666">
            <v>830259.6100000001</v>
          </cell>
        </row>
        <row r="667">
          <cell r="B667" t="str">
            <v>525-001-0003-001</v>
          </cell>
          <cell r="C667" t="str">
            <v xml:space="preserve">HORAS EXTRAS GRAVADAS                                                </v>
          </cell>
          <cell r="D667">
            <v>0</v>
          </cell>
          <cell r="E667">
            <v>0</v>
          </cell>
          <cell r="F667">
            <v>0</v>
          </cell>
          <cell r="G667">
            <v>0</v>
          </cell>
          <cell r="H667">
            <v>0</v>
          </cell>
        </row>
        <row r="668">
          <cell r="B668" t="str">
            <v>525-001-0003-002</v>
          </cell>
          <cell r="C668" t="str">
            <v xml:space="preserve">HORAS EXTRAS EXENTAS                                                 </v>
          </cell>
          <cell r="D668">
            <v>0</v>
          </cell>
          <cell r="E668">
            <v>0</v>
          </cell>
          <cell r="F668">
            <v>0</v>
          </cell>
          <cell r="G668">
            <v>0</v>
          </cell>
          <cell r="H668">
            <v>0</v>
          </cell>
        </row>
        <row r="669">
          <cell r="B669" t="str">
            <v>525-001-0004-001</v>
          </cell>
          <cell r="C669" t="str">
            <v xml:space="preserve">PRIMA VACACIONAL GRAVADA                                           </v>
          </cell>
          <cell r="D669">
            <v>549</v>
          </cell>
          <cell r="E669">
            <v>2841.42</v>
          </cell>
          <cell r="F669">
            <v>0</v>
          </cell>
          <cell r="G669">
            <v>2841.42</v>
          </cell>
          <cell r="H669">
            <v>3390.42</v>
          </cell>
        </row>
        <row r="670">
          <cell r="B670" t="str">
            <v>525-001-0004-002</v>
          </cell>
          <cell r="C670" t="str">
            <v xml:space="preserve">PRIMA VACACIONAL EXENTA                                           </v>
          </cell>
          <cell r="D670">
            <v>1290.68</v>
          </cell>
          <cell r="E670">
            <v>274.98</v>
          </cell>
          <cell r="F670">
            <v>0</v>
          </cell>
          <cell r="G670">
            <v>274.98</v>
          </cell>
          <cell r="H670">
            <v>1565.66</v>
          </cell>
        </row>
        <row r="671">
          <cell r="B671" t="str">
            <v>525-001-0005-000</v>
          </cell>
          <cell r="C671" t="str">
            <v xml:space="preserve">VACACIONES                                                         </v>
          </cell>
          <cell r="D671">
            <v>189.12</v>
          </cell>
          <cell r="E671">
            <v>212.76</v>
          </cell>
          <cell r="F671">
            <v>0</v>
          </cell>
          <cell r="G671">
            <v>212.76</v>
          </cell>
          <cell r="H671">
            <v>401.88</v>
          </cell>
        </row>
        <row r="672">
          <cell r="B672" t="str">
            <v>525-001-0006-001</v>
          </cell>
          <cell r="C672" t="str">
            <v xml:space="preserve">GRATIFICACIONES GRAVADAS                                         </v>
          </cell>
          <cell r="D672">
            <v>61491.85</v>
          </cell>
          <cell r="E672">
            <v>47676.65</v>
          </cell>
          <cell r="F672">
            <v>0</v>
          </cell>
          <cell r="G672">
            <v>47676.65</v>
          </cell>
          <cell r="H672">
            <v>109168.5</v>
          </cell>
        </row>
        <row r="673">
          <cell r="B673" t="str">
            <v>525-001-0006-002</v>
          </cell>
          <cell r="C673" t="str">
            <v xml:space="preserve">GRATIFICACIONES EXENTAS                                              </v>
          </cell>
          <cell r="D673">
            <v>0</v>
          </cell>
          <cell r="E673">
            <v>0</v>
          </cell>
          <cell r="F673">
            <v>0</v>
          </cell>
          <cell r="G673">
            <v>0</v>
          </cell>
          <cell r="H673">
            <v>0</v>
          </cell>
        </row>
        <row r="674">
          <cell r="B674" t="str">
            <v>525-001-0007-001</v>
          </cell>
          <cell r="C674" t="str">
            <v xml:space="preserve">INDEMNIZACIONES GRAVADAS                                          </v>
          </cell>
          <cell r="D674">
            <v>8876.4599999999991</v>
          </cell>
          <cell r="E674">
            <v>0</v>
          </cell>
          <cell r="F674">
            <v>0</v>
          </cell>
          <cell r="G674">
            <v>0</v>
          </cell>
          <cell r="H674">
            <v>8876.4599999999991</v>
          </cell>
        </row>
        <row r="675">
          <cell r="B675" t="str">
            <v>525-001-0007-002</v>
          </cell>
          <cell r="C675" t="str">
            <v xml:space="preserve">INDEMNIZACIONES EXENTAS                                              </v>
          </cell>
          <cell r="D675">
            <v>0</v>
          </cell>
          <cell r="E675">
            <v>0</v>
          </cell>
          <cell r="F675">
            <v>0</v>
          </cell>
          <cell r="G675">
            <v>0</v>
          </cell>
          <cell r="H675">
            <v>0</v>
          </cell>
        </row>
        <row r="676">
          <cell r="B676" t="str">
            <v>525-001-0009-001</v>
          </cell>
          <cell r="C676" t="str">
            <v xml:space="preserve">AGUINALDO GRAVADO                                                   </v>
          </cell>
          <cell r="D676">
            <v>97.15</v>
          </cell>
          <cell r="E676">
            <v>0</v>
          </cell>
          <cell r="F676">
            <v>0</v>
          </cell>
          <cell r="G676">
            <v>0</v>
          </cell>
          <cell r="H676">
            <v>97.15</v>
          </cell>
        </row>
        <row r="677">
          <cell r="B677" t="str">
            <v>525-001-0009-002</v>
          </cell>
          <cell r="C677" t="str">
            <v xml:space="preserve">AGUINALDO EXENTO                                                     </v>
          </cell>
          <cell r="D677">
            <v>0</v>
          </cell>
          <cell r="E677">
            <v>120.47</v>
          </cell>
          <cell r="F677">
            <v>0</v>
          </cell>
          <cell r="G677">
            <v>120.47</v>
          </cell>
          <cell r="H677">
            <v>120.47</v>
          </cell>
        </row>
        <row r="678">
          <cell r="B678" t="str">
            <v>525-001-0010-000</v>
          </cell>
          <cell r="C678" t="str">
            <v xml:space="preserve">VALES DE GASOLINA                                                    </v>
          </cell>
          <cell r="D678">
            <v>0</v>
          </cell>
          <cell r="E678">
            <v>0</v>
          </cell>
          <cell r="F678">
            <v>0</v>
          </cell>
          <cell r="G678">
            <v>0</v>
          </cell>
          <cell r="H678">
            <v>0</v>
          </cell>
        </row>
        <row r="679">
          <cell r="B679" t="str">
            <v>525-001-0011-000</v>
          </cell>
          <cell r="C679" t="str">
            <v xml:space="preserve">VIVERES                                                           </v>
          </cell>
          <cell r="D679">
            <v>2049.52</v>
          </cell>
          <cell r="E679">
            <v>8902.6299999999992</v>
          </cell>
          <cell r="F679">
            <v>0</v>
          </cell>
          <cell r="G679">
            <v>8902.6299999999992</v>
          </cell>
          <cell r="H679">
            <v>10952.15</v>
          </cell>
        </row>
        <row r="680">
          <cell r="B680" t="str">
            <v>525-001-0012-000</v>
          </cell>
          <cell r="C680" t="str">
            <v xml:space="preserve">FONDO DE AHORRO                                                  </v>
          </cell>
          <cell r="D680">
            <v>22665.18</v>
          </cell>
          <cell r="E680">
            <v>24245.23</v>
          </cell>
          <cell r="F680">
            <v>0</v>
          </cell>
          <cell r="G680">
            <v>24245.23</v>
          </cell>
          <cell r="H680">
            <v>46910.41</v>
          </cell>
        </row>
        <row r="681">
          <cell r="B681" t="str">
            <v>525-001-0013-000</v>
          </cell>
          <cell r="C681" t="str">
            <v xml:space="preserve">VIATICOS POZOS                                                    </v>
          </cell>
          <cell r="D681">
            <v>2285</v>
          </cell>
          <cell r="E681">
            <v>2020</v>
          </cell>
          <cell r="F681">
            <v>0</v>
          </cell>
          <cell r="G681">
            <v>2020</v>
          </cell>
          <cell r="H681">
            <v>4305</v>
          </cell>
        </row>
        <row r="682">
          <cell r="B682" t="str">
            <v>525-001-0014-000</v>
          </cell>
          <cell r="C682" t="str">
            <v xml:space="preserve">ALIMENTOS                                                         </v>
          </cell>
          <cell r="D682">
            <v>3233.46</v>
          </cell>
          <cell r="E682">
            <v>11652.43</v>
          </cell>
          <cell r="F682">
            <v>0</v>
          </cell>
          <cell r="G682">
            <v>11652.43</v>
          </cell>
          <cell r="H682">
            <v>14885.89</v>
          </cell>
        </row>
        <row r="683">
          <cell r="B683" t="str">
            <v>525-001-0016-000</v>
          </cell>
          <cell r="C683" t="str">
            <v xml:space="preserve">ARRENDAMIENTO COMPRESOR                                              </v>
          </cell>
          <cell r="D683">
            <v>0</v>
          </cell>
          <cell r="E683">
            <v>0</v>
          </cell>
          <cell r="F683">
            <v>0</v>
          </cell>
          <cell r="G683">
            <v>0</v>
          </cell>
          <cell r="H683">
            <v>0</v>
          </cell>
        </row>
        <row r="684">
          <cell r="B684" t="str">
            <v>525-001-0017-000</v>
          </cell>
          <cell r="C684" t="str">
            <v xml:space="preserve">MTTO. EQUIP. RADIOCOMUNICACIONES                                     </v>
          </cell>
          <cell r="D684">
            <v>0</v>
          </cell>
          <cell r="E684">
            <v>12434.46</v>
          </cell>
          <cell r="F684">
            <v>0</v>
          </cell>
          <cell r="G684">
            <v>12434.46</v>
          </cell>
          <cell r="H684">
            <v>12434.46</v>
          </cell>
        </row>
        <row r="685">
          <cell r="B685" t="str">
            <v>525-001-0018-000</v>
          </cell>
          <cell r="C685" t="str">
            <v xml:space="preserve">AGUA POZOS                                                       </v>
          </cell>
          <cell r="D685">
            <v>23000</v>
          </cell>
          <cell r="E685">
            <v>14500</v>
          </cell>
          <cell r="F685">
            <v>0</v>
          </cell>
          <cell r="G685">
            <v>14500</v>
          </cell>
          <cell r="H685">
            <v>37500</v>
          </cell>
        </row>
        <row r="686">
          <cell r="B686" t="str">
            <v>525-001-0019-000</v>
          </cell>
          <cell r="C686" t="str">
            <v xml:space="preserve">SEGURIDAD Y MONITOREO                                            </v>
          </cell>
          <cell r="D686">
            <v>12900</v>
          </cell>
          <cell r="E686">
            <v>428.08</v>
          </cell>
          <cell r="F686">
            <v>0</v>
          </cell>
          <cell r="G686">
            <v>428.08</v>
          </cell>
          <cell r="H686">
            <v>13328.08</v>
          </cell>
        </row>
        <row r="687">
          <cell r="B687" t="str">
            <v>525-001-0021-000</v>
          </cell>
          <cell r="C687" t="str">
            <v xml:space="preserve">I.M.S.S. CUOTA PATRONAL                                          </v>
          </cell>
          <cell r="D687">
            <v>62817.84</v>
          </cell>
          <cell r="E687">
            <v>60089.03</v>
          </cell>
          <cell r="F687">
            <v>0</v>
          </cell>
          <cell r="G687">
            <v>60089.03</v>
          </cell>
          <cell r="H687">
            <v>122906.87</v>
          </cell>
        </row>
        <row r="688">
          <cell r="B688" t="str">
            <v>525-001-0022-000</v>
          </cell>
          <cell r="C688" t="str">
            <v xml:space="preserve">ARRENDAMIENTO PLANTAS E Y MOTOGEN                               </v>
          </cell>
          <cell r="D688">
            <v>108200</v>
          </cell>
          <cell r="E688">
            <v>0</v>
          </cell>
          <cell r="F688">
            <v>0</v>
          </cell>
          <cell r="G688">
            <v>0</v>
          </cell>
          <cell r="H688">
            <v>108200</v>
          </cell>
        </row>
        <row r="689">
          <cell r="B689" t="str">
            <v>525-001-0023-000</v>
          </cell>
          <cell r="C689" t="str">
            <v xml:space="preserve">5% APORTACIONES INFONAVIT                                            </v>
          </cell>
          <cell r="D689">
            <v>0</v>
          </cell>
          <cell r="E689">
            <v>41704.019999999997</v>
          </cell>
          <cell r="F689">
            <v>0</v>
          </cell>
          <cell r="G689">
            <v>41704.019999999997</v>
          </cell>
          <cell r="H689">
            <v>41704.019999999997</v>
          </cell>
        </row>
        <row r="690">
          <cell r="B690" t="str">
            <v>525-001-0024-000</v>
          </cell>
          <cell r="C690" t="str">
            <v xml:space="preserve">IMPUESTO SOBRE NOMINAS                                            </v>
          </cell>
          <cell r="D690">
            <v>4081.91</v>
          </cell>
          <cell r="E690">
            <v>4415.72</v>
          </cell>
          <cell r="F690">
            <v>0</v>
          </cell>
          <cell r="G690">
            <v>4415.72</v>
          </cell>
          <cell r="H690">
            <v>8497.630000000001</v>
          </cell>
        </row>
        <row r="691">
          <cell r="B691" t="str">
            <v>525-001-0025-000</v>
          </cell>
          <cell r="C691" t="str">
            <v xml:space="preserve">2% S.A.R.                                                            </v>
          </cell>
          <cell r="D691">
            <v>0</v>
          </cell>
          <cell r="E691">
            <v>16767.509999999998</v>
          </cell>
          <cell r="F691">
            <v>0</v>
          </cell>
          <cell r="G691">
            <v>16767.509999999998</v>
          </cell>
          <cell r="H691">
            <v>16767.509999999998</v>
          </cell>
        </row>
        <row r="692">
          <cell r="B692" t="str">
            <v>525-001-0027-000</v>
          </cell>
          <cell r="C692" t="str">
            <v xml:space="preserve">CESANTIA Y VEJEZ                                                     </v>
          </cell>
          <cell r="D692">
            <v>0</v>
          </cell>
          <cell r="E692">
            <v>26262.12</v>
          </cell>
          <cell r="F692">
            <v>0</v>
          </cell>
          <cell r="G692">
            <v>26262.12</v>
          </cell>
          <cell r="H692">
            <v>26262.12</v>
          </cell>
        </row>
        <row r="693">
          <cell r="B693" t="str">
            <v>525-001-0030-000</v>
          </cell>
          <cell r="C693" t="str">
            <v xml:space="preserve">HONORARIOS PERSONAS MORALES                                          </v>
          </cell>
          <cell r="D693">
            <v>0</v>
          </cell>
          <cell r="E693">
            <v>0</v>
          </cell>
          <cell r="F693">
            <v>0</v>
          </cell>
          <cell r="G693">
            <v>0</v>
          </cell>
          <cell r="H693">
            <v>0</v>
          </cell>
        </row>
        <row r="694">
          <cell r="B694" t="str">
            <v>525-001-0031-000</v>
          </cell>
          <cell r="C694" t="str">
            <v xml:space="preserve">HONORARIOS A PERSONAS FISICAS                                        </v>
          </cell>
          <cell r="D694">
            <v>0</v>
          </cell>
          <cell r="E694">
            <v>0</v>
          </cell>
          <cell r="F694">
            <v>0</v>
          </cell>
          <cell r="G694">
            <v>0</v>
          </cell>
          <cell r="H694">
            <v>0</v>
          </cell>
        </row>
        <row r="695">
          <cell r="B695" t="str">
            <v>525-001-0032-000</v>
          </cell>
          <cell r="C695" t="str">
            <v xml:space="preserve">SERVICIOS PROFESIONALES                                              </v>
          </cell>
          <cell r="D695">
            <v>0</v>
          </cell>
          <cell r="E695">
            <v>423.87</v>
          </cell>
          <cell r="F695">
            <v>0</v>
          </cell>
          <cell r="G695">
            <v>423.87</v>
          </cell>
          <cell r="H695">
            <v>423.87</v>
          </cell>
        </row>
        <row r="696">
          <cell r="B696" t="str">
            <v>525-001-0033-000</v>
          </cell>
          <cell r="C696" t="str">
            <v xml:space="preserve">FLETES Y MUDANZAS                                                    </v>
          </cell>
          <cell r="D696">
            <v>0</v>
          </cell>
          <cell r="E696">
            <v>0</v>
          </cell>
          <cell r="F696">
            <v>0</v>
          </cell>
          <cell r="G696">
            <v>0</v>
          </cell>
          <cell r="H696">
            <v>0</v>
          </cell>
        </row>
        <row r="697">
          <cell r="B697" t="str">
            <v>525-001-0034-001</v>
          </cell>
          <cell r="C697" t="str">
            <v xml:space="preserve">ARREND. PERSONA MORAL INMUEB                                         </v>
          </cell>
          <cell r="D697">
            <v>0</v>
          </cell>
          <cell r="E697">
            <v>0</v>
          </cell>
          <cell r="F697">
            <v>0</v>
          </cell>
          <cell r="G697">
            <v>0</v>
          </cell>
          <cell r="H697">
            <v>0</v>
          </cell>
        </row>
        <row r="698">
          <cell r="B698" t="str">
            <v>525-001-0034-002</v>
          </cell>
          <cell r="C698" t="str">
            <v xml:space="preserve">ARRENDAMIENTO P.F.                                               </v>
          </cell>
          <cell r="D698">
            <v>39128.42</v>
          </cell>
          <cell r="E698">
            <v>39128.42</v>
          </cell>
          <cell r="F698">
            <v>0</v>
          </cell>
          <cell r="G698">
            <v>39128.42</v>
          </cell>
          <cell r="H698">
            <v>78256.84</v>
          </cell>
        </row>
        <row r="699">
          <cell r="B699" t="str">
            <v>525-001-0035-000</v>
          </cell>
          <cell r="C699" t="str">
            <v xml:space="preserve">MANTENIMIENTO INSTALACIONES                                      </v>
          </cell>
          <cell r="D699">
            <v>29651.9</v>
          </cell>
          <cell r="E699">
            <v>48146.96</v>
          </cell>
          <cell r="F699">
            <v>0</v>
          </cell>
          <cell r="G699">
            <v>48146.96</v>
          </cell>
          <cell r="H699">
            <v>77798.86</v>
          </cell>
        </row>
        <row r="700">
          <cell r="B700" t="str">
            <v>525-001-0036-000</v>
          </cell>
          <cell r="C700" t="str">
            <v xml:space="preserve">MANTENIMIENTO EQ. DE OFICINA                                         </v>
          </cell>
          <cell r="D700">
            <v>0</v>
          </cell>
          <cell r="E700">
            <v>0</v>
          </cell>
          <cell r="F700">
            <v>0</v>
          </cell>
          <cell r="G700">
            <v>0</v>
          </cell>
          <cell r="H700">
            <v>0</v>
          </cell>
        </row>
        <row r="701">
          <cell r="B701" t="str">
            <v>525-001-0037-000</v>
          </cell>
          <cell r="C701" t="str">
            <v xml:space="preserve">MANTENIMIENTO EQ. TRANSPORTE                                      </v>
          </cell>
          <cell r="D701">
            <v>4552.2700000000004</v>
          </cell>
          <cell r="E701">
            <v>27357.52</v>
          </cell>
          <cell r="F701">
            <v>0</v>
          </cell>
          <cell r="G701">
            <v>27357.52</v>
          </cell>
          <cell r="H701">
            <v>31909.79</v>
          </cell>
        </row>
        <row r="702">
          <cell r="B702" t="str">
            <v>525-001-0038-001</v>
          </cell>
          <cell r="C702" t="str">
            <v xml:space="preserve">COMBUSTIBLES DEDUCIBLES                                          </v>
          </cell>
          <cell r="D702">
            <v>16897.650000000001</v>
          </cell>
          <cell r="E702">
            <v>120266.36</v>
          </cell>
          <cell r="F702">
            <v>0</v>
          </cell>
          <cell r="G702">
            <v>120266.36</v>
          </cell>
          <cell r="H702">
            <v>137164.01</v>
          </cell>
        </row>
        <row r="703">
          <cell r="B703" t="str">
            <v>525-001-0038-002</v>
          </cell>
          <cell r="C703" t="str">
            <v xml:space="preserve">COMBUSTIBLES NO DEDUCIBLES                                           </v>
          </cell>
          <cell r="D703">
            <v>0</v>
          </cell>
          <cell r="E703">
            <v>0</v>
          </cell>
          <cell r="F703">
            <v>0</v>
          </cell>
          <cell r="G703">
            <v>0</v>
          </cell>
          <cell r="H703">
            <v>0</v>
          </cell>
        </row>
        <row r="704">
          <cell r="B704" t="str">
            <v>525-001-0038-003</v>
          </cell>
          <cell r="C704" t="str">
            <v xml:space="preserve">LUBRICANTES DEDUCIBLES                                            </v>
          </cell>
          <cell r="D704">
            <v>1800</v>
          </cell>
          <cell r="E704">
            <v>58500</v>
          </cell>
          <cell r="F704">
            <v>0</v>
          </cell>
          <cell r="G704">
            <v>58500</v>
          </cell>
          <cell r="H704">
            <v>60300</v>
          </cell>
        </row>
        <row r="705">
          <cell r="B705" t="str">
            <v>525-001-0038-004</v>
          </cell>
          <cell r="C705" t="str">
            <v xml:space="preserve">LUBRICANTES NO DEDUCIBLES                                            </v>
          </cell>
          <cell r="D705">
            <v>0</v>
          </cell>
          <cell r="E705">
            <v>0</v>
          </cell>
          <cell r="F705">
            <v>0</v>
          </cell>
          <cell r="G705">
            <v>0</v>
          </cell>
          <cell r="H705">
            <v>0</v>
          </cell>
        </row>
        <row r="706">
          <cell r="B706" t="str">
            <v>525-001-0039-001</v>
          </cell>
          <cell r="C706" t="str">
            <v xml:space="preserve">GASTOS DE VIAJE DEDUCIBLES                                        </v>
          </cell>
          <cell r="D706">
            <v>1673.24</v>
          </cell>
          <cell r="E706">
            <v>0</v>
          </cell>
          <cell r="F706">
            <v>0</v>
          </cell>
          <cell r="G706">
            <v>0</v>
          </cell>
          <cell r="H706">
            <v>1673.24</v>
          </cell>
        </row>
        <row r="707">
          <cell r="B707" t="str">
            <v>525-001-0039-002</v>
          </cell>
          <cell r="C707" t="str">
            <v xml:space="preserve">GASTOS DE VIAJE NO DED.                                              </v>
          </cell>
          <cell r="D707">
            <v>0</v>
          </cell>
          <cell r="E707">
            <v>0</v>
          </cell>
          <cell r="F707">
            <v>0</v>
          </cell>
          <cell r="G707">
            <v>0</v>
          </cell>
          <cell r="H707">
            <v>0</v>
          </cell>
        </row>
        <row r="708">
          <cell r="B708" t="str">
            <v>525-001-0040-000</v>
          </cell>
          <cell r="C708" t="str">
            <v xml:space="preserve">ENSERES MENORES                                                    </v>
          </cell>
          <cell r="D708">
            <v>216.52</v>
          </cell>
          <cell r="E708">
            <v>2120.14</v>
          </cell>
          <cell r="F708">
            <v>0</v>
          </cell>
          <cell r="G708">
            <v>2120.14</v>
          </cell>
          <cell r="H708">
            <v>2336.66</v>
          </cell>
        </row>
        <row r="709">
          <cell r="B709" t="str">
            <v>525-001-0041-000</v>
          </cell>
          <cell r="C709" t="str">
            <v xml:space="preserve">ENERGIA ELECTRICA                                                 </v>
          </cell>
          <cell r="D709">
            <v>1300.8699999999999</v>
          </cell>
          <cell r="E709">
            <v>67861.789999999994</v>
          </cell>
          <cell r="F709">
            <v>0</v>
          </cell>
          <cell r="G709">
            <v>67861.789999999994</v>
          </cell>
          <cell r="H709">
            <v>69162.659999999989</v>
          </cell>
        </row>
        <row r="710">
          <cell r="B710" t="str">
            <v>525-001-0042-000</v>
          </cell>
          <cell r="C710" t="str">
            <v xml:space="preserve">TELEFONOS                                                         </v>
          </cell>
          <cell r="D710">
            <v>3885.8</v>
          </cell>
          <cell r="E710">
            <v>6297.38</v>
          </cell>
          <cell r="F710">
            <v>0</v>
          </cell>
          <cell r="G710">
            <v>6297.38</v>
          </cell>
          <cell r="H710">
            <v>10183.18</v>
          </cell>
        </row>
        <row r="711">
          <cell r="B711" t="str">
            <v>525-001-0043-000</v>
          </cell>
          <cell r="C711" t="str">
            <v xml:space="preserve">IMPUESTOS Y DERECHOS                                                 </v>
          </cell>
          <cell r="D711">
            <v>0</v>
          </cell>
          <cell r="E711">
            <v>0</v>
          </cell>
          <cell r="F711">
            <v>0</v>
          </cell>
          <cell r="G711">
            <v>0</v>
          </cell>
          <cell r="H711">
            <v>0</v>
          </cell>
        </row>
        <row r="712">
          <cell r="B712" t="str">
            <v>525-001-0044-000</v>
          </cell>
          <cell r="C712" t="str">
            <v xml:space="preserve">MANTENIMIENTO EQ. DE COMPUTO                                         </v>
          </cell>
          <cell r="D712">
            <v>0</v>
          </cell>
          <cell r="E712">
            <v>146.96</v>
          </cell>
          <cell r="F712">
            <v>0</v>
          </cell>
          <cell r="G712">
            <v>146.96</v>
          </cell>
          <cell r="H712">
            <v>146.96</v>
          </cell>
        </row>
        <row r="713">
          <cell r="B713" t="str">
            <v>525-001-0045-000</v>
          </cell>
          <cell r="C713" t="str">
            <v xml:space="preserve">ART. Y ACC. DE COMPUTO                                            </v>
          </cell>
          <cell r="D713">
            <v>5910</v>
          </cell>
          <cell r="E713">
            <v>0</v>
          </cell>
          <cell r="F713">
            <v>0</v>
          </cell>
          <cell r="G713">
            <v>0</v>
          </cell>
          <cell r="H713">
            <v>5910</v>
          </cell>
        </row>
        <row r="714">
          <cell r="B714" t="str">
            <v>525-001-0046-000</v>
          </cell>
          <cell r="C714" t="str">
            <v xml:space="preserve">UTILES ASEO Y LIMPIEZA                                            </v>
          </cell>
          <cell r="D714">
            <v>1673.92</v>
          </cell>
          <cell r="E714">
            <v>0</v>
          </cell>
          <cell r="F714">
            <v>0</v>
          </cell>
          <cell r="G714">
            <v>0</v>
          </cell>
          <cell r="H714">
            <v>1673.92</v>
          </cell>
        </row>
        <row r="715">
          <cell r="B715" t="str">
            <v>525-001-0047-000</v>
          </cell>
          <cell r="C715" t="str">
            <v xml:space="preserve">PAPELERIA Y ART. DE OFICINA                                       </v>
          </cell>
          <cell r="D715">
            <v>2738.95</v>
          </cell>
          <cell r="E715">
            <v>1386.92</v>
          </cell>
          <cell r="F715">
            <v>0</v>
          </cell>
          <cell r="G715">
            <v>1386.92</v>
          </cell>
          <cell r="H715">
            <v>4125.87</v>
          </cell>
        </row>
        <row r="716">
          <cell r="B716" t="str">
            <v>525-001-0048-000</v>
          </cell>
          <cell r="C716" t="str">
            <v xml:space="preserve">PEAJES Y AUTOPISTAS                                                  </v>
          </cell>
          <cell r="D716">
            <v>0</v>
          </cell>
          <cell r="E716">
            <v>0</v>
          </cell>
          <cell r="F716">
            <v>0</v>
          </cell>
          <cell r="G716">
            <v>0</v>
          </cell>
          <cell r="H716">
            <v>0</v>
          </cell>
        </row>
        <row r="717">
          <cell r="B717" t="str">
            <v>525-001-0049-000</v>
          </cell>
          <cell r="C717" t="str">
            <v xml:space="preserve">SEGURO ROTURA MAQUINARIA                                         </v>
          </cell>
          <cell r="D717">
            <v>54885.06</v>
          </cell>
          <cell r="E717">
            <v>54885.06</v>
          </cell>
          <cell r="F717">
            <v>0</v>
          </cell>
          <cell r="G717">
            <v>54885.06</v>
          </cell>
          <cell r="H717">
            <v>109770.12</v>
          </cell>
        </row>
        <row r="718">
          <cell r="B718" t="str">
            <v>525-001-0050-000</v>
          </cell>
          <cell r="C718" t="str">
            <v xml:space="preserve">ESTACIONAMIENTO Y PASAJES LOC                                        </v>
          </cell>
          <cell r="D718">
            <v>0</v>
          </cell>
          <cell r="E718">
            <v>16</v>
          </cell>
          <cell r="F718">
            <v>0</v>
          </cell>
          <cell r="G718">
            <v>16</v>
          </cell>
          <cell r="H718">
            <v>16</v>
          </cell>
        </row>
        <row r="719">
          <cell r="B719" t="str">
            <v>525-001-0051-000</v>
          </cell>
          <cell r="C719" t="str">
            <v xml:space="preserve">COMISIONES Y SITUACIONES BANC                                        </v>
          </cell>
          <cell r="D719">
            <v>0</v>
          </cell>
          <cell r="E719">
            <v>0</v>
          </cell>
          <cell r="F719">
            <v>0</v>
          </cell>
          <cell r="G719">
            <v>0</v>
          </cell>
          <cell r="H719">
            <v>0</v>
          </cell>
        </row>
        <row r="720">
          <cell r="B720" t="str">
            <v>525-001-0052-000</v>
          </cell>
          <cell r="C720" t="str">
            <v xml:space="preserve">MENSAJERIA Y PAQUETERIA                                              </v>
          </cell>
          <cell r="D720">
            <v>0</v>
          </cell>
          <cell r="E720">
            <v>0</v>
          </cell>
          <cell r="F720">
            <v>0</v>
          </cell>
          <cell r="G720">
            <v>0</v>
          </cell>
          <cell r="H720">
            <v>0</v>
          </cell>
        </row>
        <row r="721">
          <cell r="B721" t="str">
            <v>525-001-0053-000</v>
          </cell>
          <cell r="C721" t="str">
            <v xml:space="preserve">CUOTAS Y SUSCRIPCIONES                                               </v>
          </cell>
          <cell r="D721">
            <v>0</v>
          </cell>
          <cell r="E721">
            <v>0</v>
          </cell>
          <cell r="F721">
            <v>0</v>
          </cell>
          <cell r="G721">
            <v>0</v>
          </cell>
          <cell r="H721">
            <v>0</v>
          </cell>
        </row>
        <row r="722">
          <cell r="B722" t="str">
            <v>525-001-0054-000</v>
          </cell>
          <cell r="C722" t="str">
            <v xml:space="preserve">PUBLICIDAD Y PROPAGANDA                                              </v>
          </cell>
          <cell r="D722">
            <v>0</v>
          </cell>
          <cell r="E722">
            <v>0</v>
          </cell>
          <cell r="F722">
            <v>0</v>
          </cell>
          <cell r="G722">
            <v>0</v>
          </cell>
          <cell r="H722">
            <v>0</v>
          </cell>
        </row>
        <row r="723">
          <cell r="B723" t="str">
            <v>525-001-0055-001</v>
          </cell>
          <cell r="C723" t="str">
            <v xml:space="preserve">HILDA MARIA ZURITA GIL                                           </v>
          </cell>
          <cell r="D723">
            <v>29615.39</v>
          </cell>
          <cell r="E723">
            <v>29615.39</v>
          </cell>
          <cell r="F723">
            <v>0</v>
          </cell>
          <cell r="G723">
            <v>29615.39</v>
          </cell>
          <cell r="H723">
            <v>59230.78</v>
          </cell>
        </row>
        <row r="724">
          <cell r="B724" t="str">
            <v>525-001-0055-002</v>
          </cell>
          <cell r="C724" t="str">
            <v xml:space="preserve">OBRA CIVIL P/TELEMETRIA                                            </v>
          </cell>
          <cell r="D724">
            <v>436.58</v>
          </cell>
          <cell r="E724">
            <v>436.58</v>
          </cell>
          <cell r="F724">
            <v>0</v>
          </cell>
          <cell r="G724">
            <v>436.58</v>
          </cell>
          <cell r="H724">
            <v>873.16</v>
          </cell>
        </row>
        <row r="725">
          <cell r="B725" t="str">
            <v>525-001-0055-003</v>
          </cell>
          <cell r="C725" t="str">
            <v xml:space="preserve">INSTALACION ELECTRICA                                             </v>
          </cell>
          <cell r="D725">
            <v>2721.11</v>
          </cell>
          <cell r="E725">
            <v>3152.16</v>
          </cell>
          <cell r="F725">
            <v>0</v>
          </cell>
          <cell r="G725">
            <v>3152.16</v>
          </cell>
          <cell r="H725">
            <v>5873.27</v>
          </cell>
        </row>
        <row r="726">
          <cell r="B726" t="str">
            <v>525-001-0055-004</v>
          </cell>
          <cell r="C726" t="str">
            <v xml:space="preserve">TELEMETRIA                                                         </v>
          </cell>
          <cell r="D726">
            <v>429.06</v>
          </cell>
          <cell r="E726">
            <v>429.06</v>
          </cell>
          <cell r="F726">
            <v>0</v>
          </cell>
          <cell r="G726">
            <v>429.06</v>
          </cell>
          <cell r="H726">
            <v>858.12</v>
          </cell>
        </row>
        <row r="727">
          <cell r="B727" t="str">
            <v>525-001-0055-005</v>
          </cell>
          <cell r="C727" t="str">
            <v xml:space="preserve">SIST AIRE INSTRUMENTOS                                            </v>
          </cell>
          <cell r="D727">
            <v>1814.09</v>
          </cell>
          <cell r="E727">
            <v>1881.17</v>
          </cell>
          <cell r="F727">
            <v>0</v>
          </cell>
          <cell r="G727">
            <v>1881.17</v>
          </cell>
          <cell r="H727">
            <v>3695.26</v>
          </cell>
        </row>
        <row r="728">
          <cell r="B728" t="str">
            <v>525-001-0055-006</v>
          </cell>
          <cell r="C728" t="str">
            <v xml:space="preserve">SIST BOMBEO AUTOMATICO                                           </v>
          </cell>
          <cell r="D728">
            <v>18642.32</v>
          </cell>
          <cell r="E728">
            <v>19288.330000000002</v>
          </cell>
          <cell r="F728">
            <v>0</v>
          </cell>
          <cell r="G728">
            <v>19288.330000000002</v>
          </cell>
          <cell r="H728">
            <v>37930.65</v>
          </cell>
        </row>
        <row r="729">
          <cell r="B729" t="str">
            <v>525-001-0055-007</v>
          </cell>
          <cell r="C729" t="str">
            <v xml:space="preserve">INGENIERIA PROYECTOS Y CONSTRUCCIONES                                </v>
          </cell>
          <cell r="D729">
            <v>0</v>
          </cell>
          <cell r="E729">
            <v>1252.21</v>
          </cell>
          <cell r="F729">
            <v>0</v>
          </cell>
          <cell r="G729">
            <v>1252.21</v>
          </cell>
          <cell r="H729">
            <v>1252.21</v>
          </cell>
        </row>
        <row r="730">
          <cell r="B730" t="str">
            <v>525-001-0056-000</v>
          </cell>
          <cell r="C730" t="str">
            <v xml:space="preserve">MULTAS Y ACTUALIZACION NO DED                                        </v>
          </cell>
          <cell r="D730">
            <v>0</v>
          </cell>
          <cell r="E730">
            <v>0</v>
          </cell>
          <cell r="F730">
            <v>0</v>
          </cell>
          <cell r="G730">
            <v>0</v>
          </cell>
          <cell r="H730">
            <v>0</v>
          </cell>
        </row>
        <row r="731">
          <cell r="B731" t="str">
            <v>525-001-0057-000</v>
          </cell>
          <cell r="C731" t="str">
            <v xml:space="preserve">RECARGOS DEDUCIBLES                                                  </v>
          </cell>
          <cell r="D731">
            <v>0</v>
          </cell>
          <cell r="E731">
            <v>0</v>
          </cell>
          <cell r="F731">
            <v>0</v>
          </cell>
          <cell r="G731">
            <v>0</v>
          </cell>
          <cell r="H731">
            <v>0</v>
          </cell>
        </row>
        <row r="732">
          <cell r="B732" t="str">
            <v>525-001-0058-000</v>
          </cell>
          <cell r="C732" t="str">
            <v xml:space="preserve">MANIOBRAS                                                          </v>
          </cell>
          <cell r="D732">
            <v>800</v>
          </cell>
          <cell r="E732">
            <v>7298.49</v>
          </cell>
          <cell r="F732">
            <v>0</v>
          </cell>
          <cell r="G732">
            <v>7298.49</v>
          </cell>
          <cell r="H732">
            <v>8098.49</v>
          </cell>
        </row>
        <row r="733">
          <cell r="B733" t="str">
            <v>525-001-0059-001</v>
          </cell>
          <cell r="C733" t="str">
            <v xml:space="preserve">F. MONTERREY P-258543                                             </v>
          </cell>
          <cell r="D733">
            <v>3074.41</v>
          </cell>
          <cell r="E733">
            <v>3074.41</v>
          </cell>
          <cell r="F733">
            <v>0</v>
          </cell>
          <cell r="G733">
            <v>3074.41</v>
          </cell>
          <cell r="H733">
            <v>6148.82</v>
          </cell>
        </row>
        <row r="734">
          <cell r="B734" t="str">
            <v>525-001-0059-002</v>
          </cell>
          <cell r="C734" t="str">
            <v xml:space="preserve">F. MONTERREY P-258547                                            </v>
          </cell>
          <cell r="D734">
            <v>37731.65</v>
          </cell>
          <cell r="E734">
            <v>37731.65</v>
          </cell>
          <cell r="F734">
            <v>0</v>
          </cell>
          <cell r="G734">
            <v>37731.65</v>
          </cell>
          <cell r="H734">
            <v>75463.3</v>
          </cell>
        </row>
        <row r="735">
          <cell r="B735" t="str">
            <v>525-001-0059-003</v>
          </cell>
          <cell r="C735" t="str">
            <v xml:space="preserve">F. MONTERREY P-328824                                                </v>
          </cell>
          <cell r="D735">
            <v>0</v>
          </cell>
          <cell r="E735">
            <v>0</v>
          </cell>
          <cell r="F735">
            <v>0</v>
          </cell>
          <cell r="G735">
            <v>0</v>
          </cell>
          <cell r="H735">
            <v>0</v>
          </cell>
        </row>
        <row r="736">
          <cell r="B736" t="str">
            <v>525-001-0060-000</v>
          </cell>
          <cell r="C736" t="str">
            <v xml:space="preserve">CURSOS Y SEMINARIOS                                               </v>
          </cell>
          <cell r="D736">
            <v>2500</v>
          </cell>
          <cell r="E736">
            <v>2500</v>
          </cell>
          <cell r="F736">
            <v>0</v>
          </cell>
          <cell r="G736">
            <v>2500</v>
          </cell>
          <cell r="H736">
            <v>5000</v>
          </cell>
        </row>
        <row r="737">
          <cell r="B737" t="str">
            <v>525-001-0061-000</v>
          </cell>
          <cell r="C737" t="str">
            <v xml:space="preserve">REVISTAS Y LIBROS                                                    </v>
          </cell>
          <cell r="D737">
            <v>0</v>
          </cell>
          <cell r="E737">
            <v>0</v>
          </cell>
          <cell r="F737">
            <v>0</v>
          </cell>
          <cell r="G737">
            <v>0</v>
          </cell>
          <cell r="H737">
            <v>0</v>
          </cell>
        </row>
        <row r="738">
          <cell r="B738" t="str">
            <v>525-001-0062-000</v>
          </cell>
          <cell r="C738" t="str">
            <v xml:space="preserve">ATENCIONES A TERCEROS                                             </v>
          </cell>
          <cell r="D738">
            <v>1083.3499999999999</v>
          </cell>
          <cell r="E738">
            <v>310.67</v>
          </cell>
          <cell r="F738">
            <v>0</v>
          </cell>
          <cell r="G738">
            <v>310.67</v>
          </cell>
          <cell r="H738">
            <v>1394.02</v>
          </cell>
        </row>
        <row r="739">
          <cell r="B739" t="str">
            <v>525-001-0063-000</v>
          </cell>
          <cell r="C739" t="str">
            <v xml:space="preserve">MTTO MAQ Y EQUIPO                                                </v>
          </cell>
          <cell r="D739">
            <v>28927.72</v>
          </cell>
          <cell r="E739">
            <v>70901.009999999995</v>
          </cell>
          <cell r="F739">
            <v>0</v>
          </cell>
          <cell r="G739">
            <v>70901.009999999995</v>
          </cell>
          <cell r="H739">
            <v>99828.73</v>
          </cell>
        </row>
        <row r="740">
          <cell r="B740" t="str">
            <v>525-001-0064-000</v>
          </cell>
          <cell r="C740" t="str">
            <v xml:space="preserve">GTOS LEGALES                                                         </v>
          </cell>
          <cell r="D740">
            <v>0</v>
          </cell>
          <cell r="E740">
            <v>0</v>
          </cell>
          <cell r="F740">
            <v>0</v>
          </cell>
          <cell r="G740">
            <v>0</v>
          </cell>
          <cell r="H740">
            <v>0</v>
          </cell>
        </row>
        <row r="741">
          <cell r="B741" t="str">
            <v>525-001-0078-000</v>
          </cell>
          <cell r="C741" t="str">
            <v xml:space="preserve">SEGURO RESPONSABILIDAD CIVIL                                         </v>
          </cell>
          <cell r="D741">
            <v>0</v>
          </cell>
          <cell r="E741">
            <v>0</v>
          </cell>
          <cell r="F741">
            <v>0</v>
          </cell>
          <cell r="G741">
            <v>0</v>
          </cell>
          <cell r="H741">
            <v>0</v>
          </cell>
        </row>
        <row r="742">
          <cell r="B742" t="str">
            <v>525-001-0080-001</v>
          </cell>
          <cell r="C742" t="str">
            <v xml:space="preserve">DEP MEDIDORES P/GAS                                               </v>
          </cell>
          <cell r="D742">
            <v>2302.34</v>
          </cell>
          <cell r="E742">
            <v>2302.34</v>
          </cell>
          <cell r="F742">
            <v>0</v>
          </cell>
          <cell r="G742">
            <v>2302.34</v>
          </cell>
          <cell r="H742">
            <v>4604.68</v>
          </cell>
        </row>
        <row r="743">
          <cell r="B743" t="str">
            <v>525-001-0080-002</v>
          </cell>
          <cell r="C743" t="str">
            <v xml:space="preserve">DEP COMPRESORES                                                 </v>
          </cell>
          <cell r="D743">
            <v>477323.09</v>
          </cell>
          <cell r="E743">
            <v>477323.09</v>
          </cell>
          <cell r="F743">
            <v>0</v>
          </cell>
          <cell r="G743">
            <v>477323.09</v>
          </cell>
          <cell r="H743">
            <v>954646.18</v>
          </cell>
        </row>
        <row r="744">
          <cell r="B744" t="str">
            <v>525-001-0080-003</v>
          </cell>
          <cell r="C744" t="str">
            <v xml:space="preserve">DEP PLANTAS TMTO AGUAS RESIDUALES                                  </v>
          </cell>
          <cell r="D744">
            <v>229.29</v>
          </cell>
          <cell r="E744">
            <v>229.29</v>
          </cell>
          <cell r="F744">
            <v>0</v>
          </cell>
          <cell r="G744">
            <v>229.29</v>
          </cell>
          <cell r="H744">
            <v>458.58</v>
          </cell>
        </row>
        <row r="745">
          <cell r="B745" t="str">
            <v>525-001-0080-004</v>
          </cell>
          <cell r="C745" t="str">
            <v xml:space="preserve">DFC EQ RADIOCOMUNICACIONES                                        </v>
          </cell>
          <cell r="D745">
            <v>1578.74</v>
          </cell>
          <cell r="E745">
            <v>1682.71</v>
          </cell>
          <cell r="F745">
            <v>0</v>
          </cell>
          <cell r="G745">
            <v>1682.71</v>
          </cell>
          <cell r="H745">
            <v>3261.45</v>
          </cell>
        </row>
        <row r="746">
          <cell r="B746" t="str">
            <v>525-001-0080-005</v>
          </cell>
          <cell r="C746" t="str">
            <v xml:space="preserve">DFC MAQUINARIA Y EQ. 25%                                          </v>
          </cell>
          <cell r="D746">
            <v>1215.74</v>
          </cell>
          <cell r="E746">
            <v>1580.66</v>
          </cell>
          <cell r="F746">
            <v>0</v>
          </cell>
          <cell r="G746">
            <v>1580.66</v>
          </cell>
          <cell r="H746">
            <v>2796.4</v>
          </cell>
        </row>
        <row r="747">
          <cell r="B747" t="str">
            <v>525-001-0080-006</v>
          </cell>
          <cell r="C747" t="str">
            <v xml:space="preserve">DEP PLANTA DIESEL ELECTRICA                                       </v>
          </cell>
          <cell r="D747">
            <v>1130.1099999999999</v>
          </cell>
          <cell r="E747">
            <v>1130.1099999999999</v>
          </cell>
          <cell r="F747">
            <v>0</v>
          </cell>
          <cell r="G747">
            <v>1130.1099999999999</v>
          </cell>
          <cell r="H747">
            <v>2260.2199999999998</v>
          </cell>
        </row>
        <row r="748">
          <cell r="B748" t="str">
            <v>525-001-0080-007</v>
          </cell>
          <cell r="C748" t="str">
            <v xml:space="preserve">DFC MOBILIARIO Y EQ. OFICINA                                         </v>
          </cell>
          <cell r="D748">
            <v>0</v>
          </cell>
          <cell r="E748">
            <v>0</v>
          </cell>
          <cell r="F748">
            <v>0</v>
          </cell>
          <cell r="G748">
            <v>0</v>
          </cell>
          <cell r="H748">
            <v>0</v>
          </cell>
        </row>
        <row r="749">
          <cell r="B749" t="str">
            <v>525-001-0080-008</v>
          </cell>
          <cell r="C749" t="str">
            <v xml:space="preserve">DFC EQUIPO DE COMPUTO                                                </v>
          </cell>
          <cell r="D749">
            <v>0</v>
          </cell>
          <cell r="E749">
            <v>0</v>
          </cell>
          <cell r="F749">
            <v>0</v>
          </cell>
          <cell r="G749">
            <v>0</v>
          </cell>
          <cell r="H749">
            <v>0</v>
          </cell>
        </row>
        <row r="750">
          <cell r="B750" t="str">
            <v>525-001-0080-009</v>
          </cell>
          <cell r="C750" t="str">
            <v xml:space="preserve">DFC EQUIPO DE TRANSPORTE                                             </v>
          </cell>
          <cell r="D750">
            <v>0</v>
          </cell>
          <cell r="E750">
            <v>0</v>
          </cell>
          <cell r="F750">
            <v>0</v>
          </cell>
          <cell r="G750">
            <v>0</v>
          </cell>
          <cell r="H750">
            <v>0</v>
          </cell>
        </row>
        <row r="751">
          <cell r="B751" t="str">
            <v>525-001-0080-010</v>
          </cell>
          <cell r="C751" t="str">
            <v xml:space="preserve">DEP HIDROLAVADORA Y BOMBA H.                                       </v>
          </cell>
          <cell r="D751">
            <v>242.59</v>
          </cell>
          <cell r="E751">
            <v>242.59</v>
          </cell>
          <cell r="F751">
            <v>0</v>
          </cell>
          <cell r="G751">
            <v>242.59</v>
          </cell>
          <cell r="H751">
            <v>485.18</v>
          </cell>
        </row>
        <row r="752">
          <cell r="B752" t="str">
            <v>525-001-0080-011</v>
          </cell>
          <cell r="C752" t="str">
            <v xml:space="preserve">DFC CASETAS                                                        </v>
          </cell>
          <cell r="D752">
            <v>760.87</v>
          </cell>
          <cell r="E752">
            <v>760.87</v>
          </cell>
          <cell r="F752">
            <v>0</v>
          </cell>
          <cell r="G752">
            <v>760.87</v>
          </cell>
          <cell r="H752">
            <v>1521.74</v>
          </cell>
        </row>
        <row r="753">
          <cell r="B753" t="str">
            <v>525-001-0081-000</v>
          </cell>
          <cell r="C753" t="str">
            <v xml:space="preserve">BIENES EMPRESARIALES PLUS                                            </v>
          </cell>
          <cell r="D753">
            <v>0</v>
          </cell>
          <cell r="E753">
            <v>0</v>
          </cell>
          <cell r="F753">
            <v>0</v>
          </cell>
          <cell r="G753">
            <v>0</v>
          </cell>
          <cell r="H753">
            <v>0</v>
          </cell>
        </row>
        <row r="754">
          <cell r="B754" t="str">
            <v>525-001-0082-000</v>
          </cell>
          <cell r="C754" t="str">
            <v xml:space="preserve">RESPONSP. CIVIL CONTRATISTAS PEMEX                                 </v>
          </cell>
          <cell r="D754">
            <v>505.02</v>
          </cell>
          <cell r="E754">
            <v>505.02</v>
          </cell>
          <cell r="F754">
            <v>0</v>
          </cell>
          <cell r="G754">
            <v>505.02</v>
          </cell>
          <cell r="H754">
            <v>1010.04</v>
          </cell>
        </row>
        <row r="755">
          <cell r="B755" t="str">
            <v>525-001-0083-000</v>
          </cell>
          <cell r="C755" t="str">
            <v xml:space="preserve">SEGURO DIVERSOS TECNOMAQUINARIA                                      </v>
          </cell>
          <cell r="D755">
            <v>0</v>
          </cell>
          <cell r="E755">
            <v>0</v>
          </cell>
          <cell r="F755">
            <v>0</v>
          </cell>
          <cell r="G755">
            <v>0</v>
          </cell>
          <cell r="H755">
            <v>0</v>
          </cell>
        </row>
        <row r="756">
          <cell r="B756" t="str">
            <v>525-001-0090-000</v>
          </cell>
          <cell r="C756" t="str">
            <v xml:space="preserve">REFACC. MAQ. Y EQUIP.                                           </v>
          </cell>
          <cell r="D756">
            <v>106644.83</v>
          </cell>
          <cell r="E756">
            <v>170838.48</v>
          </cell>
          <cell r="F756">
            <v>0</v>
          </cell>
          <cell r="G756">
            <v>170838.48</v>
          </cell>
          <cell r="H756">
            <v>277483.31</v>
          </cell>
        </row>
        <row r="757">
          <cell r="B757" t="str">
            <v>525-001-0095-000</v>
          </cell>
          <cell r="C757" t="str">
            <v xml:space="preserve">OTROS GASTOS DIVERSOS DEDUCIB                                     </v>
          </cell>
          <cell r="D757">
            <v>4263.37</v>
          </cell>
          <cell r="E757">
            <v>10768.49</v>
          </cell>
          <cell r="F757">
            <v>0</v>
          </cell>
          <cell r="G757">
            <v>10768.49</v>
          </cell>
          <cell r="H757">
            <v>15031.86</v>
          </cell>
        </row>
        <row r="758">
          <cell r="B758" t="str">
            <v>525-001-0096-000</v>
          </cell>
          <cell r="C758" t="str">
            <v xml:space="preserve">OTROS GASTOS DIVERSOS NO DEDU                                    </v>
          </cell>
          <cell r="D758">
            <v>12267.57</v>
          </cell>
          <cell r="E758">
            <v>9564.24</v>
          </cell>
          <cell r="F758">
            <v>0</v>
          </cell>
          <cell r="G758">
            <v>9564.24</v>
          </cell>
          <cell r="H758">
            <v>21831.809999999998</v>
          </cell>
        </row>
        <row r="759">
          <cell r="B759" t="str">
            <v>525-001-0097-001</v>
          </cell>
          <cell r="C759" t="str">
            <v xml:space="preserve">NUEVOS PROYECTOS DEDUCIBLES                                          </v>
          </cell>
          <cell r="D759">
            <v>0</v>
          </cell>
          <cell r="E759">
            <v>0</v>
          </cell>
          <cell r="F759">
            <v>0</v>
          </cell>
          <cell r="G759">
            <v>0</v>
          </cell>
          <cell r="H759">
            <v>0</v>
          </cell>
        </row>
        <row r="760">
          <cell r="B760" t="str">
            <v>525-001-0097-002</v>
          </cell>
          <cell r="C760" t="str">
            <v xml:space="preserve">NUEVOS PROYECTOS NO DEDUCIBLE                                        </v>
          </cell>
          <cell r="D760">
            <v>0</v>
          </cell>
          <cell r="E760">
            <v>0</v>
          </cell>
          <cell r="F760">
            <v>0</v>
          </cell>
          <cell r="G760">
            <v>0</v>
          </cell>
          <cell r="H760">
            <v>0</v>
          </cell>
        </row>
        <row r="761">
          <cell r="B761" t="str">
            <v>525-001-0097-003</v>
          </cell>
          <cell r="C761" t="str">
            <v xml:space="preserve">PROYECTO PUBLICIDAD DEDUCIBLE                                        </v>
          </cell>
          <cell r="D761">
            <v>0</v>
          </cell>
          <cell r="E761">
            <v>0</v>
          </cell>
          <cell r="F761">
            <v>0</v>
          </cell>
          <cell r="G761">
            <v>0</v>
          </cell>
          <cell r="H761">
            <v>0</v>
          </cell>
        </row>
        <row r="762">
          <cell r="B762" t="str">
            <v>525-001-0097-004</v>
          </cell>
          <cell r="C762" t="str">
            <v xml:space="preserve">PROYECTO PUBLICIDAD N/D                                              </v>
          </cell>
          <cell r="D762">
            <v>0</v>
          </cell>
          <cell r="E762">
            <v>0</v>
          </cell>
          <cell r="F762">
            <v>0</v>
          </cell>
          <cell r="G762">
            <v>0</v>
          </cell>
          <cell r="H762">
            <v>0</v>
          </cell>
        </row>
        <row r="763">
          <cell r="B763" t="str">
            <v>525-001-0097-006</v>
          </cell>
          <cell r="C763" t="str">
            <v xml:space="preserve">PROYECTO METROGAS                                                    </v>
          </cell>
          <cell r="D763">
            <v>0</v>
          </cell>
          <cell r="E763">
            <v>0</v>
          </cell>
          <cell r="F763">
            <v>0</v>
          </cell>
          <cell r="G763">
            <v>0</v>
          </cell>
          <cell r="H763">
            <v>0</v>
          </cell>
        </row>
        <row r="764">
          <cell r="B764" t="str">
            <v>525-001-0097-008</v>
          </cell>
          <cell r="C764" t="str">
            <v xml:space="preserve">PROYECTO CEDI N/D                                                    </v>
          </cell>
          <cell r="D764">
            <v>0</v>
          </cell>
          <cell r="E764">
            <v>0</v>
          </cell>
          <cell r="F764">
            <v>0</v>
          </cell>
          <cell r="G764">
            <v>0</v>
          </cell>
          <cell r="H764">
            <v>0</v>
          </cell>
        </row>
        <row r="765">
          <cell r="B765" t="str">
            <v>525-001-0098-000</v>
          </cell>
          <cell r="C765" t="str">
            <v xml:space="preserve">GASTOS DE FIN DE A¥O                                                 </v>
          </cell>
          <cell r="D765">
            <v>0</v>
          </cell>
          <cell r="E765">
            <v>0</v>
          </cell>
          <cell r="F765">
            <v>0</v>
          </cell>
          <cell r="G765">
            <v>0</v>
          </cell>
          <cell r="H765">
            <v>0</v>
          </cell>
        </row>
        <row r="766">
          <cell r="B766" t="str">
            <v>525-001-0099-000</v>
          </cell>
          <cell r="C766" t="str">
            <v xml:space="preserve">INTERNET                                                             </v>
          </cell>
          <cell r="D766">
            <v>0</v>
          </cell>
          <cell r="E766">
            <v>0</v>
          </cell>
          <cell r="F766">
            <v>0</v>
          </cell>
          <cell r="G766">
            <v>0</v>
          </cell>
          <cell r="H766">
            <v>0</v>
          </cell>
        </row>
        <row r="767">
          <cell r="B767" t="str">
            <v>525-001-0100-000</v>
          </cell>
          <cell r="C767" t="str">
            <v xml:space="preserve">COMERCIALIZACION                                                     </v>
          </cell>
          <cell r="D767">
            <v>0</v>
          </cell>
          <cell r="E767">
            <v>0</v>
          </cell>
          <cell r="F767">
            <v>0</v>
          </cell>
          <cell r="G767">
            <v>0</v>
          </cell>
          <cell r="H767">
            <v>0</v>
          </cell>
        </row>
        <row r="768">
          <cell r="B768" t="str">
            <v>525-001-0101-000</v>
          </cell>
          <cell r="C768" t="str">
            <v xml:space="preserve">I. S. R.                                                             </v>
          </cell>
          <cell r="D768">
            <v>0</v>
          </cell>
          <cell r="E768">
            <v>0</v>
          </cell>
          <cell r="F768">
            <v>0</v>
          </cell>
          <cell r="G768">
            <v>0</v>
          </cell>
          <cell r="H768">
            <v>0</v>
          </cell>
        </row>
        <row r="769">
          <cell r="B769" t="str">
            <v>525-001-0102-000</v>
          </cell>
          <cell r="C769" t="str">
            <v xml:space="preserve">GAS LP                                                         </v>
          </cell>
          <cell r="D769">
            <v>3270577.17</v>
          </cell>
          <cell r="E769">
            <v>648538.89</v>
          </cell>
          <cell r="F769">
            <v>0</v>
          </cell>
          <cell r="G769">
            <v>648538.89</v>
          </cell>
          <cell r="H769">
            <v>3919116.06</v>
          </cell>
        </row>
        <row r="770">
          <cell r="B770" t="str">
            <v>525-001-0103-000</v>
          </cell>
          <cell r="C770" t="str">
            <v xml:space="preserve">GTOS                                                                 </v>
          </cell>
          <cell r="D770">
            <v>0</v>
          </cell>
          <cell r="E770">
            <v>0</v>
          </cell>
          <cell r="F770">
            <v>0</v>
          </cell>
          <cell r="G770">
            <v>0</v>
          </cell>
          <cell r="H770">
            <v>0</v>
          </cell>
        </row>
        <row r="771">
          <cell r="B771" t="str">
            <v>525-001-0104-000</v>
          </cell>
          <cell r="C771" t="str">
            <v xml:space="preserve">CELULARES                                                         </v>
          </cell>
          <cell r="D771">
            <v>5813.05</v>
          </cell>
          <cell r="E771">
            <v>5550.44</v>
          </cell>
          <cell r="F771">
            <v>0</v>
          </cell>
          <cell r="G771">
            <v>5550.44</v>
          </cell>
          <cell r="H771">
            <v>11363.49</v>
          </cell>
        </row>
        <row r="772">
          <cell r="B772" t="str">
            <v>525-001-0105-000</v>
          </cell>
          <cell r="C772" t="str">
            <v xml:space="preserve">RADIOS                                                               </v>
          </cell>
          <cell r="D772">
            <v>0</v>
          </cell>
          <cell r="E772">
            <v>0</v>
          </cell>
          <cell r="F772">
            <v>0</v>
          </cell>
          <cell r="G772">
            <v>0</v>
          </cell>
          <cell r="H772">
            <v>0</v>
          </cell>
        </row>
        <row r="773">
          <cell r="B773" t="str">
            <v>525-001-0106-000</v>
          </cell>
          <cell r="C773" t="str">
            <v xml:space="preserve">UNIFORMES Y EQUIP. SEGURIDAD                                       </v>
          </cell>
          <cell r="D773">
            <v>481.12</v>
          </cell>
          <cell r="E773">
            <v>27055.69</v>
          </cell>
          <cell r="F773">
            <v>0</v>
          </cell>
          <cell r="G773">
            <v>27055.69</v>
          </cell>
          <cell r="H773">
            <v>27536.809999999998</v>
          </cell>
        </row>
        <row r="774">
          <cell r="B774" t="str">
            <v>525-001-0107-000</v>
          </cell>
          <cell r="C774" t="str">
            <v xml:space="preserve">HERRAMIENTAS                                                      </v>
          </cell>
          <cell r="D774">
            <v>2597.2199999999998</v>
          </cell>
          <cell r="E774">
            <v>1442.81</v>
          </cell>
          <cell r="F774">
            <v>0</v>
          </cell>
          <cell r="G774">
            <v>1442.81</v>
          </cell>
          <cell r="H774">
            <v>4040.0299999999997</v>
          </cell>
        </row>
        <row r="775">
          <cell r="B775" t="str">
            <v>525-001-0108-000</v>
          </cell>
          <cell r="C775" t="str">
            <v xml:space="preserve">SEGURO DE TRANSPORTE                                                 </v>
          </cell>
          <cell r="D775">
            <v>0</v>
          </cell>
          <cell r="E775">
            <v>0</v>
          </cell>
          <cell r="F775">
            <v>0</v>
          </cell>
          <cell r="G775">
            <v>0</v>
          </cell>
          <cell r="H775">
            <v>0</v>
          </cell>
        </row>
        <row r="776">
          <cell r="B776" t="str">
            <v>525-001-0109-000</v>
          </cell>
          <cell r="C776" t="str">
            <v xml:space="preserve">ARRENDAMIENTO EQUIP. TRANSPORTE                                  </v>
          </cell>
          <cell r="D776">
            <v>68832.98</v>
          </cell>
          <cell r="E776">
            <v>44608.47</v>
          </cell>
          <cell r="F776">
            <v>0</v>
          </cell>
          <cell r="G776">
            <v>44608.47</v>
          </cell>
          <cell r="H776">
            <v>113441.45</v>
          </cell>
        </row>
        <row r="777">
          <cell r="B777" t="str">
            <v>525-001-0110-000</v>
          </cell>
          <cell r="C777" t="str">
            <v xml:space="preserve">SEGURO PARA GENERADORES                                              </v>
          </cell>
          <cell r="D777">
            <v>0</v>
          </cell>
          <cell r="E777">
            <v>0</v>
          </cell>
          <cell r="F777">
            <v>0</v>
          </cell>
          <cell r="G777">
            <v>0</v>
          </cell>
          <cell r="H777">
            <v>0</v>
          </cell>
        </row>
        <row r="778">
          <cell r="B778" t="str">
            <v>525-001-0111-000</v>
          </cell>
          <cell r="C778" t="str">
            <v xml:space="preserve">SEGURO COMPRESORES Y SEPARADORES                                     </v>
          </cell>
          <cell r="D778">
            <v>0</v>
          </cell>
          <cell r="E778">
            <v>0</v>
          </cell>
          <cell r="F778">
            <v>0</v>
          </cell>
          <cell r="G778">
            <v>0</v>
          </cell>
          <cell r="H778">
            <v>0</v>
          </cell>
        </row>
        <row r="779">
          <cell r="B779" t="str">
            <v>530-001-0001-000</v>
          </cell>
          <cell r="C779" t="str">
            <v xml:space="preserve">DESCUENTO S/COMPRA                                             </v>
          </cell>
          <cell r="D779">
            <v>-163528.85999999999</v>
          </cell>
          <cell r="E779">
            <v>-32426.95</v>
          </cell>
          <cell r="F779">
            <v>0</v>
          </cell>
          <cell r="G779">
            <v>-32426.95</v>
          </cell>
          <cell r="H779">
            <v>-195955.81</v>
          </cell>
        </row>
        <row r="780">
          <cell r="B780" t="str">
            <v>530-001-0002-000</v>
          </cell>
          <cell r="C780" t="str">
            <v xml:space="preserve">NOTAS DE CREDITO ENERFLEX                                            </v>
          </cell>
          <cell r="D780">
            <v>0</v>
          </cell>
          <cell r="E780">
            <v>0</v>
          </cell>
          <cell r="F780">
            <v>0</v>
          </cell>
          <cell r="G780">
            <v>0</v>
          </cell>
          <cell r="H780">
            <v>0</v>
          </cell>
        </row>
        <row r="781">
          <cell r="B781" t="str">
            <v>530-001-0003-001</v>
          </cell>
          <cell r="C781" t="str">
            <v xml:space="preserve">CREDITO MADISA DLLS                                                  </v>
          </cell>
          <cell r="D781">
            <v>0</v>
          </cell>
          <cell r="E781">
            <v>0</v>
          </cell>
          <cell r="F781">
            <v>0</v>
          </cell>
          <cell r="G781">
            <v>0</v>
          </cell>
          <cell r="H781">
            <v>0</v>
          </cell>
        </row>
        <row r="782">
          <cell r="B782" t="str">
            <v>530-001-0003-002</v>
          </cell>
          <cell r="C782" t="str">
            <v xml:space="preserve">CREDITO MADISA COMP DLLS                                             </v>
          </cell>
          <cell r="D782">
            <v>0</v>
          </cell>
          <cell r="E782">
            <v>0</v>
          </cell>
          <cell r="F782">
            <v>0</v>
          </cell>
          <cell r="G782">
            <v>0</v>
          </cell>
          <cell r="H782">
            <v>0</v>
          </cell>
        </row>
        <row r="783">
          <cell r="B783" t="str">
            <v>540-001-0001-000</v>
          </cell>
          <cell r="C783" t="str">
            <v xml:space="preserve">COSTO DE VTA ACTIVO FIJO                                             </v>
          </cell>
          <cell r="D783">
            <v>0</v>
          </cell>
          <cell r="E783">
            <v>0</v>
          </cell>
          <cell r="F783">
            <v>0</v>
          </cell>
          <cell r="G783">
            <v>0</v>
          </cell>
          <cell r="H783">
            <v>0</v>
          </cell>
        </row>
        <row r="784">
          <cell r="B784" t="str">
            <v>541-000-0000-000</v>
          </cell>
          <cell r="C784" t="str">
            <v xml:space="preserve">COSTO DE VENTAS DIVERSAS                                             </v>
          </cell>
          <cell r="D784">
            <v>0</v>
          </cell>
          <cell r="E784">
            <v>0</v>
          </cell>
          <cell r="F784">
            <v>0</v>
          </cell>
          <cell r="G784">
            <v>0</v>
          </cell>
          <cell r="H784">
            <v>0</v>
          </cell>
        </row>
        <row r="785">
          <cell r="B785" t="str">
            <v>542-000-0000-000</v>
          </cell>
          <cell r="C785" t="str">
            <v xml:space="preserve">OTROS COSTOS                                                         </v>
          </cell>
          <cell r="D785">
            <v>0</v>
          </cell>
          <cell r="E785">
            <v>0</v>
          </cell>
          <cell r="F785">
            <v>0</v>
          </cell>
          <cell r="G785">
            <v>0</v>
          </cell>
          <cell r="H785">
            <v>0</v>
          </cell>
        </row>
        <row r="786">
          <cell r="B786" t="str">
            <v>610-001-0001-000</v>
          </cell>
          <cell r="C786" t="str">
            <v xml:space="preserve">GASTOS ADUANALES                                                 </v>
          </cell>
          <cell r="D786">
            <v>21792.69</v>
          </cell>
          <cell r="E786">
            <v>41853.050000000003</v>
          </cell>
          <cell r="F786">
            <v>0</v>
          </cell>
          <cell r="G786">
            <v>41853.050000000003</v>
          </cell>
          <cell r="H786">
            <v>63645.740000000005</v>
          </cell>
        </row>
        <row r="787">
          <cell r="B787" t="str">
            <v>610-001-0002-000</v>
          </cell>
          <cell r="C787" t="str">
            <v xml:space="preserve">SUELDOS                                                          </v>
          </cell>
          <cell r="D787">
            <v>36111.599999999999</v>
          </cell>
          <cell r="E787">
            <v>38458.86</v>
          </cell>
          <cell r="F787">
            <v>0</v>
          </cell>
          <cell r="G787">
            <v>38458.86</v>
          </cell>
          <cell r="H787">
            <v>74570.459999999992</v>
          </cell>
        </row>
        <row r="788">
          <cell r="B788" t="str">
            <v>610-001-0003-001</v>
          </cell>
          <cell r="C788" t="str">
            <v xml:space="preserve">HORAS EXTRAS GRAVADAS                                                </v>
          </cell>
          <cell r="D788">
            <v>0</v>
          </cell>
          <cell r="E788">
            <v>0</v>
          </cell>
          <cell r="F788">
            <v>0</v>
          </cell>
          <cell r="G788">
            <v>0</v>
          </cell>
          <cell r="H788">
            <v>0</v>
          </cell>
        </row>
        <row r="789">
          <cell r="B789" t="str">
            <v>610-001-0003-002</v>
          </cell>
          <cell r="C789" t="str">
            <v xml:space="preserve">HORAS EXTRAS EXENTAS                                                 </v>
          </cell>
          <cell r="D789">
            <v>0</v>
          </cell>
          <cell r="E789">
            <v>0</v>
          </cell>
          <cell r="F789">
            <v>0</v>
          </cell>
          <cell r="G789">
            <v>0</v>
          </cell>
          <cell r="H789">
            <v>0</v>
          </cell>
        </row>
        <row r="790">
          <cell r="B790" t="str">
            <v>610-001-0004-001</v>
          </cell>
          <cell r="C790" t="str">
            <v xml:space="preserve">PRIMA VACACIONAL GRAVADA                                             </v>
          </cell>
          <cell r="D790">
            <v>0</v>
          </cell>
          <cell r="E790">
            <v>0</v>
          </cell>
          <cell r="F790">
            <v>0</v>
          </cell>
          <cell r="G790">
            <v>0</v>
          </cell>
          <cell r="H790">
            <v>0</v>
          </cell>
        </row>
        <row r="791">
          <cell r="B791" t="str">
            <v>610-001-0004-002</v>
          </cell>
          <cell r="C791" t="str">
            <v xml:space="preserve">PRIMA VACACIONAL EXENTA                                            </v>
          </cell>
          <cell r="D791">
            <v>113.02</v>
          </cell>
          <cell r="E791">
            <v>0</v>
          </cell>
          <cell r="F791">
            <v>0</v>
          </cell>
          <cell r="G791">
            <v>0</v>
          </cell>
          <cell r="H791">
            <v>113.02</v>
          </cell>
        </row>
        <row r="792">
          <cell r="B792" t="str">
            <v>610-001-0005-000</v>
          </cell>
          <cell r="C792" t="str">
            <v xml:space="preserve">VACACIONES                                                           </v>
          </cell>
          <cell r="D792">
            <v>0</v>
          </cell>
          <cell r="E792">
            <v>0</v>
          </cell>
          <cell r="F792">
            <v>0</v>
          </cell>
          <cell r="G792">
            <v>0</v>
          </cell>
          <cell r="H792">
            <v>0</v>
          </cell>
        </row>
        <row r="793">
          <cell r="B793" t="str">
            <v>610-001-0006-001</v>
          </cell>
          <cell r="C793" t="str">
            <v xml:space="preserve">GRATIFICACIONES GRAVADAS                                             </v>
          </cell>
          <cell r="D793">
            <v>0</v>
          </cell>
          <cell r="E793">
            <v>0</v>
          </cell>
          <cell r="F793">
            <v>0</v>
          </cell>
          <cell r="G793">
            <v>0</v>
          </cell>
          <cell r="H793">
            <v>0</v>
          </cell>
        </row>
        <row r="794">
          <cell r="B794" t="str">
            <v>610-001-0006-002</v>
          </cell>
          <cell r="C794" t="str">
            <v xml:space="preserve">GRATIFICACIONES EXENTAS                                              </v>
          </cell>
          <cell r="D794">
            <v>0</v>
          </cell>
          <cell r="E794">
            <v>0</v>
          </cell>
          <cell r="F794">
            <v>0</v>
          </cell>
          <cell r="G794">
            <v>0</v>
          </cell>
          <cell r="H794">
            <v>0</v>
          </cell>
        </row>
        <row r="795">
          <cell r="B795" t="str">
            <v>610-001-0007-001</v>
          </cell>
          <cell r="C795" t="str">
            <v xml:space="preserve">INDEMNIZACIONES GRAVADAS                                             </v>
          </cell>
          <cell r="D795">
            <v>0</v>
          </cell>
          <cell r="E795">
            <v>0</v>
          </cell>
          <cell r="F795">
            <v>0</v>
          </cell>
          <cell r="G795">
            <v>0</v>
          </cell>
          <cell r="H795">
            <v>0</v>
          </cell>
        </row>
        <row r="796">
          <cell r="B796" t="str">
            <v>610-001-0007-002</v>
          </cell>
          <cell r="C796" t="str">
            <v xml:space="preserve">INDEMNIZACIONES EXENTAS                                              </v>
          </cell>
          <cell r="D796">
            <v>0</v>
          </cell>
          <cell r="E796">
            <v>0</v>
          </cell>
          <cell r="F796">
            <v>0</v>
          </cell>
          <cell r="G796">
            <v>0</v>
          </cell>
          <cell r="H796">
            <v>0</v>
          </cell>
        </row>
        <row r="797">
          <cell r="B797" t="str">
            <v>610-001-0009-001</v>
          </cell>
          <cell r="C797" t="str">
            <v xml:space="preserve">AGUINALDO GRAVADO                                                    </v>
          </cell>
          <cell r="D797">
            <v>0</v>
          </cell>
          <cell r="E797">
            <v>0</v>
          </cell>
          <cell r="F797">
            <v>0</v>
          </cell>
          <cell r="G797">
            <v>0</v>
          </cell>
          <cell r="H797">
            <v>0</v>
          </cell>
        </row>
        <row r="798">
          <cell r="B798" t="str">
            <v>610-001-0009-002</v>
          </cell>
          <cell r="C798" t="str">
            <v xml:space="preserve">AGUINALDO EXENTO                                                     </v>
          </cell>
          <cell r="D798">
            <v>0</v>
          </cell>
          <cell r="E798">
            <v>0</v>
          </cell>
          <cell r="F798">
            <v>0</v>
          </cell>
          <cell r="G798">
            <v>0</v>
          </cell>
          <cell r="H798">
            <v>0</v>
          </cell>
        </row>
        <row r="799">
          <cell r="B799" t="str">
            <v>610-001-0010-000</v>
          </cell>
          <cell r="C799" t="str">
            <v xml:space="preserve">VALES DE GASOLINA                                                    </v>
          </cell>
          <cell r="D799">
            <v>0</v>
          </cell>
          <cell r="E799">
            <v>975</v>
          </cell>
          <cell r="F799">
            <v>0</v>
          </cell>
          <cell r="G799">
            <v>975</v>
          </cell>
          <cell r="H799">
            <v>975</v>
          </cell>
        </row>
        <row r="800">
          <cell r="B800" t="str">
            <v>610-001-0011-000</v>
          </cell>
          <cell r="C800" t="str">
            <v xml:space="preserve">BONO ANUAL                                                           </v>
          </cell>
          <cell r="D800">
            <v>0</v>
          </cell>
          <cell r="E800">
            <v>0</v>
          </cell>
          <cell r="F800">
            <v>0</v>
          </cell>
          <cell r="G800">
            <v>0</v>
          </cell>
          <cell r="H800">
            <v>0</v>
          </cell>
        </row>
        <row r="801">
          <cell r="B801" t="str">
            <v>610-001-0012-000</v>
          </cell>
          <cell r="C801" t="str">
            <v xml:space="preserve">FONDO DE AHORRO                                                   </v>
          </cell>
          <cell r="D801">
            <v>2414.2399999999998</v>
          </cell>
          <cell r="E801">
            <v>2528.4</v>
          </cell>
          <cell r="F801">
            <v>0</v>
          </cell>
          <cell r="G801">
            <v>2528.4</v>
          </cell>
          <cell r="H801">
            <v>4942.6399999999994</v>
          </cell>
        </row>
        <row r="802">
          <cell r="B802" t="str">
            <v>610-001-0013-000</v>
          </cell>
          <cell r="C802" t="str">
            <v xml:space="preserve">INTERNET                                                             </v>
          </cell>
          <cell r="D802">
            <v>0</v>
          </cell>
          <cell r="E802">
            <v>0</v>
          </cell>
          <cell r="F802">
            <v>0</v>
          </cell>
          <cell r="G802">
            <v>0</v>
          </cell>
          <cell r="H802">
            <v>0</v>
          </cell>
        </row>
        <row r="803">
          <cell r="B803" t="str">
            <v>610-001-0014-000</v>
          </cell>
          <cell r="C803" t="str">
            <v xml:space="preserve">ALIMENTOS                                                            </v>
          </cell>
          <cell r="D803">
            <v>0</v>
          </cell>
          <cell r="E803">
            <v>0</v>
          </cell>
          <cell r="F803">
            <v>0</v>
          </cell>
          <cell r="G803">
            <v>0</v>
          </cell>
          <cell r="H803">
            <v>0</v>
          </cell>
        </row>
        <row r="804">
          <cell r="B804" t="str">
            <v>610-001-0016-000</v>
          </cell>
          <cell r="C804" t="str">
            <v xml:space="preserve">SEGURO GASTOS MEDICOS MAYORES                                        </v>
          </cell>
          <cell r="D804">
            <v>0</v>
          </cell>
          <cell r="E804">
            <v>0</v>
          </cell>
          <cell r="F804">
            <v>0</v>
          </cell>
          <cell r="G804">
            <v>0</v>
          </cell>
          <cell r="H804">
            <v>0</v>
          </cell>
        </row>
        <row r="805">
          <cell r="B805" t="str">
            <v>610-001-0017-000</v>
          </cell>
          <cell r="C805" t="str">
            <v xml:space="preserve">MTTO. EQUIP. RADIOCOMUNICACIONES                                     </v>
          </cell>
          <cell r="D805">
            <v>0</v>
          </cell>
          <cell r="E805">
            <v>0</v>
          </cell>
          <cell r="F805">
            <v>0</v>
          </cell>
          <cell r="G805">
            <v>0</v>
          </cell>
          <cell r="H805">
            <v>0</v>
          </cell>
        </row>
        <row r="806">
          <cell r="B806" t="str">
            <v>610-001-0018-000</v>
          </cell>
          <cell r="C806" t="str">
            <v xml:space="preserve">AGUA POZOS                                                           </v>
          </cell>
          <cell r="D806">
            <v>0</v>
          </cell>
          <cell r="E806">
            <v>0</v>
          </cell>
          <cell r="F806">
            <v>0</v>
          </cell>
          <cell r="G806">
            <v>0</v>
          </cell>
          <cell r="H806">
            <v>0</v>
          </cell>
        </row>
        <row r="807">
          <cell r="B807" t="str">
            <v>610-001-0019-000</v>
          </cell>
          <cell r="C807" t="str">
            <v xml:space="preserve">SEGURIDAD Y MONITOREO                                                </v>
          </cell>
          <cell r="D807">
            <v>0</v>
          </cell>
          <cell r="E807">
            <v>438</v>
          </cell>
          <cell r="F807">
            <v>0</v>
          </cell>
          <cell r="G807">
            <v>438</v>
          </cell>
          <cell r="H807">
            <v>438</v>
          </cell>
        </row>
        <row r="808">
          <cell r="B808" t="str">
            <v>610-001-0021-000</v>
          </cell>
          <cell r="C808" t="str">
            <v xml:space="preserve">I.M.S.S. CUOTA PATRONAL                                           </v>
          </cell>
          <cell r="D808">
            <v>4619.1000000000004</v>
          </cell>
          <cell r="E808">
            <v>4404.72</v>
          </cell>
          <cell r="F808">
            <v>0</v>
          </cell>
          <cell r="G808">
            <v>4404.72</v>
          </cell>
          <cell r="H808">
            <v>9023.82</v>
          </cell>
        </row>
        <row r="809">
          <cell r="B809" t="str">
            <v>610-001-0022-000</v>
          </cell>
          <cell r="C809" t="str">
            <v xml:space="preserve">ARRENDAMIENTO PLANTAS ELECTRICAS                                     </v>
          </cell>
          <cell r="D809">
            <v>0</v>
          </cell>
          <cell r="E809">
            <v>0</v>
          </cell>
          <cell r="F809">
            <v>0</v>
          </cell>
          <cell r="G809">
            <v>0</v>
          </cell>
          <cell r="H809">
            <v>0</v>
          </cell>
        </row>
        <row r="810">
          <cell r="B810" t="str">
            <v>610-001-0023-000</v>
          </cell>
          <cell r="C810" t="str">
            <v xml:space="preserve">5% APORTACIONES INFONAVIT                                            </v>
          </cell>
          <cell r="D810">
            <v>0</v>
          </cell>
          <cell r="E810">
            <v>3842.12</v>
          </cell>
          <cell r="F810">
            <v>0</v>
          </cell>
          <cell r="G810">
            <v>3842.12</v>
          </cell>
          <cell r="H810">
            <v>3842.12</v>
          </cell>
        </row>
        <row r="811">
          <cell r="B811" t="str">
            <v>610-001-0024-000</v>
          </cell>
          <cell r="C811" t="str">
            <v xml:space="preserve">IMPUESTO SOBRE NOMINAS                                             </v>
          </cell>
          <cell r="D811">
            <v>362.25</v>
          </cell>
          <cell r="E811">
            <v>384.59</v>
          </cell>
          <cell r="F811">
            <v>0</v>
          </cell>
          <cell r="G811">
            <v>384.59</v>
          </cell>
          <cell r="H811">
            <v>746.83999999999992</v>
          </cell>
        </row>
        <row r="812">
          <cell r="B812" t="str">
            <v>610-001-0025-000</v>
          </cell>
          <cell r="C812" t="str">
            <v xml:space="preserve">2% S.A.R.                                                            </v>
          </cell>
          <cell r="D812">
            <v>0</v>
          </cell>
          <cell r="E812">
            <v>1536.87</v>
          </cell>
          <cell r="F812">
            <v>0</v>
          </cell>
          <cell r="G812">
            <v>1536.87</v>
          </cell>
          <cell r="H812">
            <v>1536.87</v>
          </cell>
        </row>
        <row r="813">
          <cell r="B813" t="str">
            <v>610-001-0027-000</v>
          </cell>
          <cell r="C813" t="str">
            <v xml:space="preserve">CESANTIA Y VEJEZ                                                     </v>
          </cell>
          <cell r="D813">
            <v>0</v>
          </cell>
          <cell r="E813">
            <v>2420.54</v>
          </cell>
          <cell r="F813">
            <v>0</v>
          </cell>
          <cell r="G813">
            <v>2420.54</v>
          </cell>
          <cell r="H813">
            <v>2420.54</v>
          </cell>
        </row>
        <row r="814">
          <cell r="B814" t="str">
            <v>610-001-0030-000</v>
          </cell>
          <cell r="C814" t="str">
            <v xml:space="preserve">HONORARIOS PERSONAS MORALES                                          </v>
          </cell>
          <cell r="D814">
            <v>0</v>
          </cell>
          <cell r="E814">
            <v>21845</v>
          </cell>
          <cell r="F814">
            <v>0</v>
          </cell>
          <cell r="G814">
            <v>21845</v>
          </cell>
          <cell r="H814">
            <v>21845</v>
          </cell>
        </row>
        <row r="815">
          <cell r="B815" t="str">
            <v>610-001-0031-000</v>
          </cell>
          <cell r="C815" t="str">
            <v xml:space="preserve">HONORARIOS A PERSONAS FISICAS                                     </v>
          </cell>
          <cell r="D815">
            <v>4342.18</v>
          </cell>
          <cell r="E815">
            <v>0</v>
          </cell>
          <cell r="F815">
            <v>0</v>
          </cell>
          <cell r="G815">
            <v>0</v>
          </cell>
          <cell r="H815">
            <v>4342.18</v>
          </cell>
        </row>
        <row r="816">
          <cell r="B816" t="str">
            <v>610-001-0032-000</v>
          </cell>
          <cell r="C816" t="str">
            <v xml:space="preserve">SERVICIOS PROFESIONALES                                              </v>
          </cell>
          <cell r="D816">
            <v>0</v>
          </cell>
          <cell r="E816">
            <v>0</v>
          </cell>
          <cell r="F816">
            <v>0</v>
          </cell>
          <cell r="G816">
            <v>0</v>
          </cell>
          <cell r="H816">
            <v>0</v>
          </cell>
        </row>
        <row r="817">
          <cell r="B817" t="str">
            <v>610-001-0033-000</v>
          </cell>
          <cell r="C817" t="str">
            <v xml:space="preserve">FLETES Y MUDANZAS                                                    </v>
          </cell>
          <cell r="D817">
            <v>0</v>
          </cell>
          <cell r="E817">
            <v>0</v>
          </cell>
          <cell r="F817">
            <v>0</v>
          </cell>
          <cell r="G817">
            <v>0</v>
          </cell>
          <cell r="H817">
            <v>0</v>
          </cell>
        </row>
        <row r="818">
          <cell r="B818" t="str">
            <v>610-001-0034-001</v>
          </cell>
          <cell r="C818" t="str">
            <v xml:space="preserve">ARREND. PERSONA MORAL INMUEB                                         </v>
          </cell>
          <cell r="D818">
            <v>0</v>
          </cell>
          <cell r="E818">
            <v>0</v>
          </cell>
          <cell r="F818">
            <v>0</v>
          </cell>
          <cell r="G818">
            <v>0</v>
          </cell>
          <cell r="H818">
            <v>0</v>
          </cell>
        </row>
        <row r="819">
          <cell r="B819" t="str">
            <v>610-001-0034-002</v>
          </cell>
          <cell r="C819" t="str">
            <v xml:space="preserve">ARRENDAMIENTO P.F.                                               </v>
          </cell>
          <cell r="D819">
            <v>24255</v>
          </cell>
          <cell r="E819">
            <v>24255</v>
          </cell>
          <cell r="F819">
            <v>0</v>
          </cell>
          <cell r="G819">
            <v>24255</v>
          </cell>
          <cell r="H819">
            <v>48510</v>
          </cell>
        </row>
        <row r="820">
          <cell r="B820" t="str">
            <v>610-001-0035-000</v>
          </cell>
          <cell r="C820" t="str">
            <v xml:space="preserve">MANTENIMIENTO INSTALACIONES                                          </v>
          </cell>
          <cell r="D820">
            <v>0</v>
          </cell>
          <cell r="E820">
            <v>0</v>
          </cell>
          <cell r="F820">
            <v>0</v>
          </cell>
          <cell r="G820">
            <v>0</v>
          </cell>
          <cell r="H820">
            <v>0</v>
          </cell>
        </row>
        <row r="821">
          <cell r="B821" t="str">
            <v>610-001-0036-000</v>
          </cell>
          <cell r="C821" t="str">
            <v xml:space="preserve">MANTENIMIENTO EQ. DE OFICINA                                         </v>
          </cell>
          <cell r="D821">
            <v>0</v>
          </cell>
          <cell r="E821">
            <v>0</v>
          </cell>
          <cell r="F821">
            <v>0</v>
          </cell>
          <cell r="G821">
            <v>0</v>
          </cell>
          <cell r="H821">
            <v>0</v>
          </cell>
        </row>
        <row r="822">
          <cell r="B822" t="str">
            <v>610-001-0037-000</v>
          </cell>
          <cell r="C822" t="str">
            <v xml:space="preserve">MANTENIMIENTO EQ. TRANSPORTE                                         </v>
          </cell>
          <cell r="D822">
            <v>0</v>
          </cell>
          <cell r="E822">
            <v>0</v>
          </cell>
          <cell r="F822">
            <v>0</v>
          </cell>
          <cell r="G822">
            <v>0</v>
          </cell>
          <cell r="H822">
            <v>0</v>
          </cell>
        </row>
        <row r="823">
          <cell r="B823" t="str">
            <v>610-001-0038-001</v>
          </cell>
          <cell r="C823" t="str">
            <v xml:space="preserve">COMBUSTIBLES DEDUCIBLES                                              </v>
          </cell>
          <cell r="D823">
            <v>0</v>
          </cell>
          <cell r="E823">
            <v>173.91</v>
          </cell>
          <cell r="F823">
            <v>0</v>
          </cell>
          <cell r="G823">
            <v>173.91</v>
          </cell>
          <cell r="H823">
            <v>173.91</v>
          </cell>
        </row>
        <row r="824">
          <cell r="B824" t="str">
            <v>610-001-0038-002</v>
          </cell>
          <cell r="C824" t="str">
            <v xml:space="preserve">COMBUSTIBLES NO DEDUCIBLES                                           </v>
          </cell>
          <cell r="D824">
            <v>0</v>
          </cell>
          <cell r="E824">
            <v>0</v>
          </cell>
          <cell r="F824">
            <v>0</v>
          </cell>
          <cell r="G824">
            <v>0</v>
          </cell>
          <cell r="H824">
            <v>0</v>
          </cell>
        </row>
        <row r="825">
          <cell r="B825" t="str">
            <v>610-001-0038-003</v>
          </cell>
          <cell r="C825" t="str">
            <v xml:space="preserve">LUBRICANTES DEDUCIBLES                                               </v>
          </cell>
          <cell r="D825">
            <v>0</v>
          </cell>
          <cell r="E825">
            <v>0</v>
          </cell>
          <cell r="F825">
            <v>0</v>
          </cell>
          <cell r="G825">
            <v>0</v>
          </cell>
          <cell r="H825">
            <v>0</v>
          </cell>
        </row>
        <row r="826">
          <cell r="B826" t="str">
            <v>610-001-0038-004</v>
          </cell>
          <cell r="C826" t="str">
            <v xml:space="preserve">LUBRICANTES NO DEDUCIBLES                                            </v>
          </cell>
          <cell r="D826">
            <v>0</v>
          </cell>
          <cell r="E826">
            <v>0</v>
          </cell>
          <cell r="F826">
            <v>0</v>
          </cell>
          <cell r="G826">
            <v>0</v>
          </cell>
          <cell r="H826">
            <v>0</v>
          </cell>
        </row>
        <row r="827">
          <cell r="B827" t="str">
            <v>610-001-0039-001</v>
          </cell>
          <cell r="C827" t="str">
            <v xml:space="preserve">GASTOS DE VIAJE DEDUCIBLES                                        </v>
          </cell>
          <cell r="D827">
            <v>3889.15</v>
          </cell>
          <cell r="E827">
            <v>7909.38</v>
          </cell>
          <cell r="F827">
            <v>0</v>
          </cell>
          <cell r="G827">
            <v>7909.38</v>
          </cell>
          <cell r="H827">
            <v>11798.53</v>
          </cell>
        </row>
        <row r="828">
          <cell r="B828" t="str">
            <v>610-001-0039-002</v>
          </cell>
          <cell r="C828" t="str">
            <v xml:space="preserve">GASTOS DE VIAJE NO DED.                                              </v>
          </cell>
          <cell r="D828">
            <v>0</v>
          </cell>
          <cell r="E828">
            <v>262.2</v>
          </cell>
          <cell r="F828">
            <v>0</v>
          </cell>
          <cell r="G828">
            <v>262.2</v>
          </cell>
          <cell r="H828">
            <v>262.2</v>
          </cell>
        </row>
        <row r="829">
          <cell r="B829" t="str">
            <v>610-001-0040-000</v>
          </cell>
          <cell r="C829" t="str">
            <v xml:space="preserve">ENSERES MENORES                                                      </v>
          </cell>
          <cell r="D829">
            <v>0</v>
          </cell>
          <cell r="E829">
            <v>0</v>
          </cell>
          <cell r="F829">
            <v>0</v>
          </cell>
          <cell r="G829">
            <v>0</v>
          </cell>
          <cell r="H829">
            <v>0</v>
          </cell>
        </row>
        <row r="830">
          <cell r="B830" t="str">
            <v>610-001-0041-000</v>
          </cell>
          <cell r="C830" t="str">
            <v xml:space="preserve">ENERGIA ELECTRICA                                                 </v>
          </cell>
          <cell r="D830">
            <v>4876</v>
          </cell>
          <cell r="E830">
            <v>0</v>
          </cell>
          <cell r="F830">
            <v>0</v>
          </cell>
          <cell r="G830">
            <v>0</v>
          </cell>
          <cell r="H830">
            <v>4876</v>
          </cell>
        </row>
        <row r="831">
          <cell r="B831" t="str">
            <v>610-001-0042-000</v>
          </cell>
          <cell r="C831" t="str">
            <v xml:space="preserve">TELEFONOS                                                         </v>
          </cell>
          <cell r="D831">
            <v>3969.84</v>
          </cell>
          <cell r="E831">
            <v>1344.38</v>
          </cell>
          <cell r="F831">
            <v>0</v>
          </cell>
          <cell r="G831">
            <v>1344.38</v>
          </cell>
          <cell r="H831">
            <v>5314.22</v>
          </cell>
        </row>
        <row r="832">
          <cell r="B832" t="str">
            <v>610-001-0043-000</v>
          </cell>
          <cell r="C832" t="str">
            <v xml:space="preserve">IMPUESTOS Y DERECHOS                                               </v>
          </cell>
          <cell r="D832">
            <v>387.24</v>
          </cell>
          <cell r="E832">
            <v>423.38</v>
          </cell>
          <cell r="F832">
            <v>0</v>
          </cell>
          <cell r="G832">
            <v>423.38</v>
          </cell>
          <cell r="H832">
            <v>810.62</v>
          </cell>
        </row>
        <row r="833">
          <cell r="B833" t="str">
            <v>610-001-0044-000</v>
          </cell>
          <cell r="C833" t="str">
            <v xml:space="preserve">MANTENIMIENTO EQ. DE COMPUTO                                     </v>
          </cell>
          <cell r="D833">
            <v>11912.05</v>
          </cell>
          <cell r="E833">
            <v>0</v>
          </cell>
          <cell r="F833">
            <v>0</v>
          </cell>
          <cell r="G833">
            <v>0</v>
          </cell>
          <cell r="H833">
            <v>11912.05</v>
          </cell>
        </row>
        <row r="834">
          <cell r="B834" t="str">
            <v>610-001-0045-000</v>
          </cell>
          <cell r="C834" t="str">
            <v xml:space="preserve">ART. Y ACC. DE COMPUTO                                               </v>
          </cell>
          <cell r="D834">
            <v>0</v>
          </cell>
          <cell r="E834">
            <v>0</v>
          </cell>
          <cell r="F834">
            <v>0</v>
          </cell>
          <cell r="G834">
            <v>0</v>
          </cell>
          <cell r="H834">
            <v>0</v>
          </cell>
        </row>
        <row r="835">
          <cell r="B835" t="str">
            <v>610-001-0046-000</v>
          </cell>
          <cell r="C835" t="str">
            <v xml:space="preserve">UTILES ASEO Y LIMPIEZA                                               </v>
          </cell>
          <cell r="D835">
            <v>0</v>
          </cell>
          <cell r="E835">
            <v>1703.49</v>
          </cell>
          <cell r="F835">
            <v>0</v>
          </cell>
          <cell r="G835">
            <v>1703.49</v>
          </cell>
          <cell r="H835">
            <v>1703.49</v>
          </cell>
        </row>
        <row r="836">
          <cell r="B836" t="str">
            <v>610-001-0047-000</v>
          </cell>
          <cell r="C836" t="str">
            <v xml:space="preserve">PAPELERIA Y ART. DE OFICINA                                       </v>
          </cell>
          <cell r="D836">
            <v>1707.13</v>
          </cell>
          <cell r="E836">
            <v>2866.5</v>
          </cell>
          <cell r="F836">
            <v>0</v>
          </cell>
          <cell r="G836">
            <v>2866.5</v>
          </cell>
          <cell r="H836">
            <v>4573.63</v>
          </cell>
        </row>
        <row r="837">
          <cell r="B837" t="str">
            <v>610-001-0048-000</v>
          </cell>
          <cell r="C837" t="str">
            <v xml:space="preserve">PEAJES Y AUTOPISTAS                                                  </v>
          </cell>
          <cell r="D837">
            <v>0</v>
          </cell>
          <cell r="E837">
            <v>0</v>
          </cell>
          <cell r="F837">
            <v>0</v>
          </cell>
          <cell r="G837">
            <v>0</v>
          </cell>
          <cell r="H837">
            <v>0</v>
          </cell>
        </row>
        <row r="838">
          <cell r="B838" t="str">
            <v>610-001-0049-000</v>
          </cell>
          <cell r="C838" t="str">
            <v xml:space="preserve">SEGURO ROTURA MAQUINARIA                                             </v>
          </cell>
          <cell r="D838">
            <v>0</v>
          </cell>
          <cell r="E838">
            <v>0</v>
          </cell>
          <cell r="F838">
            <v>0</v>
          </cell>
          <cell r="G838">
            <v>0</v>
          </cell>
          <cell r="H838">
            <v>0</v>
          </cell>
        </row>
        <row r="839">
          <cell r="B839" t="str">
            <v>610-001-0050-000</v>
          </cell>
          <cell r="C839" t="str">
            <v xml:space="preserve">ESTACIONAMIENTO Y PASAJES LOC                                      </v>
          </cell>
          <cell r="D839">
            <v>389</v>
          </cell>
          <cell r="E839">
            <v>658</v>
          </cell>
          <cell r="F839">
            <v>0</v>
          </cell>
          <cell r="G839">
            <v>658</v>
          </cell>
          <cell r="H839">
            <v>1047</v>
          </cell>
        </row>
        <row r="840">
          <cell r="B840" t="str">
            <v>610-001-0051-000</v>
          </cell>
          <cell r="C840" t="str">
            <v xml:space="preserve">COMISIONES Y SITUACIONES BANC                                    </v>
          </cell>
          <cell r="D840">
            <v>17309.509999999998</v>
          </cell>
          <cell r="E840">
            <v>21891.759999999998</v>
          </cell>
          <cell r="F840">
            <v>0</v>
          </cell>
          <cell r="G840">
            <v>21891.759999999998</v>
          </cell>
          <cell r="H840">
            <v>39201.269999999997</v>
          </cell>
        </row>
        <row r="841">
          <cell r="B841" t="str">
            <v>610-001-0052-000</v>
          </cell>
          <cell r="C841" t="str">
            <v xml:space="preserve">MENSAJERIA Y PAQUETERIA                                           </v>
          </cell>
          <cell r="D841">
            <v>7374.05</v>
          </cell>
          <cell r="E841">
            <v>2702.7</v>
          </cell>
          <cell r="F841">
            <v>0</v>
          </cell>
          <cell r="G841">
            <v>2702.7</v>
          </cell>
          <cell r="H841">
            <v>10076.75</v>
          </cell>
        </row>
        <row r="842">
          <cell r="B842" t="str">
            <v>610-001-0053-000</v>
          </cell>
          <cell r="C842" t="str">
            <v xml:space="preserve">CUOTAS Y SUSCRIPCIONES                                               </v>
          </cell>
          <cell r="D842">
            <v>0</v>
          </cell>
          <cell r="E842">
            <v>0</v>
          </cell>
          <cell r="F842">
            <v>0</v>
          </cell>
          <cell r="G842">
            <v>0</v>
          </cell>
          <cell r="H842">
            <v>0</v>
          </cell>
        </row>
        <row r="843">
          <cell r="B843" t="str">
            <v>610-001-0054-000</v>
          </cell>
          <cell r="C843" t="str">
            <v xml:space="preserve">PUBLICIDAD Y PROPAGANDA                                              </v>
          </cell>
          <cell r="D843">
            <v>0</v>
          </cell>
          <cell r="E843">
            <v>1120.3</v>
          </cell>
          <cell r="F843">
            <v>0</v>
          </cell>
          <cell r="G843">
            <v>1120.3</v>
          </cell>
          <cell r="H843">
            <v>1120.3</v>
          </cell>
        </row>
        <row r="844">
          <cell r="B844" t="str">
            <v>610-001-0055-000</v>
          </cell>
          <cell r="C844" t="str">
            <v xml:space="preserve">DONATIVOS                                                            </v>
          </cell>
          <cell r="D844">
            <v>0</v>
          </cell>
          <cell r="E844">
            <v>0</v>
          </cell>
          <cell r="F844">
            <v>0</v>
          </cell>
          <cell r="G844">
            <v>0</v>
          </cell>
          <cell r="H844">
            <v>0</v>
          </cell>
        </row>
        <row r="845">
          <cell r="B845" t="str">
            <v>610-001-0056-000</v>
          </cell>
          <cell r="C845" t="str">
            <v xml:space="preserve">MULTAS Y ACTUALIZACION NO DED                                        </v>
          </cell>
          <cell r="D845">
            <v>0</v>
          </cell>
          <cell r="E845">
            <v>0</v>
          </cell>
          <cell r="F845">
            <v>0</v>
          </cell>
          <cell r="G845">
            <v>0</v>
          </cell>
          <cell r="H845">
            <v>0</v>
          </cell>
        </row>
        <row r="846">
          <cell r="B846" t="str">
            <v>610-001-0057-000</v>
          </cell>
          <cell r="C846" t="str">
            <v xml:space="preserve">RECARGOS DEDUCIBLES                                                  </v>
          </cell>
          <cell r="D846">
            <v>0</v>
          </cell>
          <cell r="E846">
            <v>0</v>
          </cell>
          <cell r="F846">
            <v>0</v>
          </cell>
          <cell r="G846">
            <v>0</v>
          </cell>
          <cell r="H846">
            <v>0</v>
          </cell>
        </row>
        <row r="847">
          <cell r="B847" t="str">
            <v>610-001-0058-000</v>
          </cell>
          <cell r="C847" t="str">
            <v xml:space="preserve">MANIOBRAS                                                            </v>
          </cell>
          <cell r="D847">
            <v>0</v>
          </cell>
          <cell r="E847">
            <v>0</v>
          </cell>
          <cell r="F847">
            <v>0</v>
          </cell>
          <cell r="G847">
            <v>0</v>
          </cell>
          <cell r="H847">
            <v>0</v>
          </cell>
        </row>
        <row r="848">
          <cell r="B848" t="str">
            <v>610-001-0059-001</v>
          </cell>
          <cell r="C848" t="str">
            <v xml:space="preserve">F. MONTERREY P-258543                                                </v>
          </cell>
          <cell r="D848">
            <v>0</v>
          </cell>
          <cell r="E848">
            <v>0</v>
          </cell>
          <cell r="F848">
            <v>0</v>
          </cell>
          <cell r="G848">
            <v>0</v>
          </cell>
          <cell r="H848">
            <v>0</v>
          </cell>
        </row>
        <row r="849">
          <cell r="B849" t="str">
            <v>610-001-0059-002</v>
          </cell>
          <cell r="C849" t="str">
            <v xml:space="preserve">F. MONTERREY P-258547                                                </v>
          </cell>
          <cell r="D849">
            <v>0</v>
          </cell>
          <cell r="E849">
            <v>0</v>
          </cell>
          <cell r="F849">
            <v>0</v>
          </cell>
          <cell r="G849">
            <v>0</v>
          </cell>
          <cell r="H849">
            <v>0</v>
          </cell>
        </row>
        <row r="850">
          <cell r="B850" t="str">
            <v>610-001-0059-003</v>
          </cell>
          <cell r="C850" t="str">
            <v xml:space="preserve">F. MONTERREY P-328824                                                </v>
          </cell>
          <cell r="D850">
            <v>0</v>
          </cell>
          <cell r="E850">
            <v>0</v>
          </cell>
          <cell r="F850">
            <v>0</v>
          </cell>
          <cell r="G850">
            <v>0</v>
          </cell>
          <cell r="H850">
            <v>0</v>
          </cell>
        </row>
        <row r="851">
          <cell r="B851" t="str">
            <v>610-001-0060-000</v>
          </cell>
          <cell r="C851" t="str">
            <v xml:space="preserve">CURSOS Y SEMINARIOS                                                  </v>
          </cell>
          <cell r="D851">
            <v>0</v>
          </cell>
          <cell r="E851">
            <v>0</v>
          </cell>
          <cell r="F851">
            <v>0</v>
          </cell>
          <cell r="G851">
            <v>0</v>
          </cell>
          <cell r="H851">
            <v>0</v>
          </cell>
        </row>
        <row r="852">
          <cell r="B852" t="str">
            <v>610-001-0061-000</v>
          </cell>
          <cell r="C852" t="str">
            <v xml:space="preserve">REVISTAS Y LIBROS                                                    </v>
          </cell>
          <cell r="D852">
            <v>0</v>
          </cell>
          <cell r="E852">
            <v>0</v>
          </cell>
          <cell r="F852">
            <v>0</v>
          </cell>
          <cell r="G852">
            <v>0</v>
          </cell>
          <cell r="H852">
            <v>0</v>
          </cell>
        </row>
        <row r="853">
          <cell r="B853" t="str">
            <v>610-001-0062-000</v>
          </cell>
          <cell r="C853" t="str">
            <v xml:space="preserve">ATENCIONES A TERCEROS                                                </v>
          </cell>
          <cell r="D853">
            <v>0</v>
          </cell>
          <cell r="E853">
            <v>1803.69</v>
          </cell>
          <cell r="F853">
            <v>0</v>
          </cell>
          <cell r="G853">
            <v>1803.69</v>
          </cell>
          <cell r="H853">
            <v>1803.69</v>
          </cell>
        </row>
        <row r="854">
          <cell r="B854" t="str">
            <v>610-001-0063-000</v>
          </cell>
          <cell r="C854" t="str">
            <v xml:space="preserve">MTTO MAQ Y EQUIPO                                                    </v>
          </cell>
          <cell r="D854">
            <v>0</v>
          </cell>
          <cell r="E854">
            <v>0</v>
          </cell>
          <cell r="F854">
            <v>0</v>
          </cell>
          <cell r="G854">
            <v>0</v>
          </cell>
          <cell r="H854">
            <v>0</v>
          </cell>
        </row>
        <row r="855">
          <cell r="B855" t="str">
            <v>610-001-0064-000</v>
          </cell>
          <cell r="C855" t="str">
            <v xml:space="preserve">GTOS LEGALES                                                         </v>
          </cell>
          <cell r="D855">
            <v>0</v>
          </cell>
          <cell r="E855">
            <v>0</v>
          </cell>
          <cell r="F855">
            <v>0</v>
          </cell>
          <cell r="G855">
            <v>0</v>
          </cell>
          <cell r="H855">
            <v>0</v>
          </cell>
        </row>
        <row r="856">
          <cell r="B856" t="str">
            <v>610-001-0078-000</v>
          </cell>
          <cell r="C856" t="str">
            <v xml:space="preserve">SEGURO RESPONSABILIDAD CIVIL                                         </v>
          </cell>
          <cell r="D856">
            <v>0</v>
          </cell>
          <cell r="E856">
            <v>0</v>
          </cell>
          <cell r="F856">
            <v>0</v>
          </cell>
          <cell r="G856">
            <v>0</v>
          </cell>
          <cell r="H856">
            <v>0</v>
          </cell>
        </row>
        <row r="857">
          <cell r="B857" t="str">
            <v>610-001-0080-001</v>
          </cell>
          <cell r="C857" t="str">
            <v xml:space="preserve">DEP MEDIDORES P/GAS                                                  </v>
          </cell>
          <cell r="D857">
            <v>0</v>
          </cell>
          <cell r="E857">
            <v>0</v>
          </cell>
          <cell r="F857">
            <v>0</v>
          </cell>
          <cell r="G857">
            <v>0</v>
          </cell>
          <cell r="H857">
            <v>0</v>
          </cell>
        </row>
        <row r="858">
          <cell r="B858" t="str">
            <v>610-001-0080-002</v>
          </cell>
          <cell r="C858" t="str">
            <v xml:space="preserve">DEP COMPRESORES                                                      </v>
          </cell>
          <cell r="D858">
            <v>0</v>
          </cell>
          <cell r="E858">
            <v>0</v>
          </cell>
          <cell r="F858">
            <v>0</v>
          </cell>
          <cell r="G858">
            <v>0</v>
          </cell>
          <cell r="H858">
            <v>0</v>
          </cell>
        </row>
        <row r="859">
          <cell r="B859" t="str">
            <v>610-001-0080-003</v>
          </cell>
          <cell r="C859" t="str">
            <v xml:space="preserve">DEP PLANTAS TMTO AGUAS RESIDUALES                                    </v>
          </cell>
          <cell r="D859">
            <v>0</v>
          </cell>
          <cell r="E859">
            <v>0</v>
          </cell>
          <cell r="F859">
            <v>0</v>
          </cell>
          <cell r="G859">
            <v>0</v>
          </cell>
          <cell r="H859">
            <v>0</v>
          </cell>
        </row>
        <row r="860">
          <cell r="B860" t="str">
            <v>610-001-0080-004</v>
          </cell>
          <cell r="C860" t="str">
            <v xml:space="preserve">DFC EQ RADIOCOMUNICACIONES                                           </v>
          </cell>
          <cell r="D860">
            <v>0</v>
          </cell>
          <cell r="E860">
            <v>0</v>
          </cell>
          <cell r="F860">
            <v>0</v>
          </cell>
          <cell r="G860">
            <v>0</v>
          </cell>
          <cell r="H860">
            <v>0</v>
          </cell>
        </row>
        <row r="861">
          <cell r="B861" t="str">
            <v>610-001-0080-005</v>
          </cell>
          <cell r="C861" t="str">
            <v xml:space="preserve">DFC MAQUINARIA Y EQ. 25%                                             </v>
          </cell>
          <cell r="D861">
            <v>0</v>
          </cell>
          <cell r="E861">
            <v>0</v>
          </cell>
          <cell r="F861">
            <v>0</v>
          </cell>
          <cell r="G861">
            <v>0</v>
          </cell>
          <cell r="H861">
            <v>0</v>
          </cell>
        </row>
        <row r="862">
          <cell r="B862" t="str">
            <v>610-001-0080-006</v>
          </cell>
          <cell r="C862" t="str">
            <v xml:space="preserve">DEP PLANTA DIESEL ELECTRICA                                          </v>
          </cell>
          <cell r="D862">
            <v>0</v>
          </cell>
          <cell r="E862">
            <v>0</v>
          </cell>
          <cell r="F862">
            <v>0</v>
          </cell>
          <cell r="G862">
            <v>0</v>
          </cell>
          <cell r="H862">
            <v>0</v>
          </cell>
        </row>
        <row r="863">
          <cell r="B863" t="str">
            <v>610-001-0080-007</v>
          </cell>
          <cell r="C863" t="str">
            <v xml:space="preserve">DFC MOBILIARIO Y EQ. OFICINA                                      </v>
          </cell>
          <cell r="D863">
            <v>1076.8800000000001</v>
          </cell>
          <cell r="E863">
            <v>1076.8800000000001</v>
          </cell>
          <cell r="F863">
            <v>0</v>
          </cell>
          <cell r="G863">
            <v>1076.8800000000001</v>
          </cell>
          <cell r="H863">
            <v>2153.7600000000002</v>
          </cell>
        </row>
        <row r="864">
          <cell r="B864" t="str">
            <v>610-001-0080-008</v>
          </cell>
          <cell r="C864" t="str">
            <v xml:space="preserve">DFC EQUIPO DE COMPUTO                                             </v>
          </cell>
          <cell r="D864">
            <v>4203.66</v>
          </cell>
          <cell r="E864">
            <v>4203.66</v>
          </cell>
          <cell r="F864">
            <v>0</v>
          </cell>
          <cell r="G864">
            <v>4203.66</v>
          </cell>
          <cell r="H864">
            <v>8407.32</v>
          </cell>
        </row>
        <row r="865">
          <cell r="B865" t="str">
            <v>610-001-0080-009</v>
          </cell>
          <cell r="C865" t="str">
            <v xml:space="preserve">DFC EQUIPO DE TRANSPORTE                                             </v>
          </cell>
          <cell r="D865">
            <v>0</v>
          </cell>
          <cell r="E865">
            <v>0</v>
          </cell>
          <cell r="F865">
            <v>0</v>
          </cell>
          <cell r="G865">
            <v>0</v>
          </cell>
          <cell r="H865">
            <v>0</v>
          </cell>
        </row>
        <row r="866">
          <cell r="B866" t="str">
            <v>610-001-0080-010</v>
          </cell>
          <cell r="C866" t="str">
            <v xml:space="preserve">DEP HIDROLAVADORA Y BOMBA H.                                         </v>
          </cell>
          <cell r="D866">
            <v>0</v>
          </cell>
          <cell r="E866">
            <v>0</v>
          </cell>
          <cell r="F866">
            <v>0</v>
          </cell>
          <cell r="G866">
            <v>0</v>
          </cell>
          <cell r="H866">
            <v>0</v>
          </cell>
        </row>
        <row r="867">
          <cell r="B867" t="str">
            <v>610-001-0080-011</v>
          </cell>
          <cell r="C867" t="str">
            <v xml:space="preserve">DFC CASETAS                                                          </v>
          </cell>
          <cell r="D867">
            <v>0</v>
          </cell>
          <cell r="E867">
            <v>0</v>
          </cell>
          <cell r="F867">
            <v>0</v>
          </cell>
          <cell r="G867">
            <v>0</v>
          </cell>
          <cell r="H867">
            <v>0</v>
          </cell>
        </row>
        <row r="868">
          <cell r="B868" t="str">
            <v>610-001-0081-000</v>
          </cell>
          <cell r="C868" t="str">
            <v xml:space="preserve">BIENES EMPRESARIALES PLUS                                            </v>
          </cell>
          <cell r="D868">
            <v>0</v>
          </cell>
          <cell r="E868">
            <v>0</v>
          </cell>
          <cell r="F868">
            <v>0</v>
          </cell>
          <cell r="G868">
            <v>0</v>
          </cell>
          <cell r="H868">
            <v>0</v>
          </cell>
        </row>
        <row r="869">
          <cell r="B869" t="str">
            <v>610-001-0082-000</v>
          </cell>
          <cell r="C869" t="str">
            <v xml:space="preserve">RESPONSP. CIVIL CONTRATISTAS PEMEX                                   </v>
          </cell>
          <cell r="D869">
            <v>0</v>
          </cell>
          <cell r="E869">
            <v>0</v>
          </cell>
          <cell r="F869">
            <v>0</v>
          </cell>
          <cell r="G869">
            <v>0</v>
          </cell>
          <cell r="H869">
            <v>0</v>
          </cell>
        </row>
        <row r="870">
          <cell r="B870" t="str">
            <v>610-001-0090-000</v>
          </cell>
          <cell r="C870" t="str">
            <v xml:space="preserve">REFACC. MAQ. Y EQUIP.                                                </v>
          </cell>
          <cell r="D870">
            <v>0</v>
          </cell>
          <cell r="E870">
            <v>0</v>
          </cell>
          <cell r="F870">
            <v>0</v>
          </cell>
          <cell r="G870">
            <v>0</v>
          </cell>
          <cell r="H870">
            <v>0</v>
          </cell>
        </row>
        <row r="871">
          <cell r="B871" t="str">
            <v>610-001-0095-000</v>
          </cell>
          <cell r="C871" t="str">
            <v xml:space="preserve">OTROS GASTOS DIVERSOS DEDUCIB                                     </v>
          </cell>
          <cell r="D871">
            <v>1422.7</v>
          </cell>
          <cell r="E871">
            <v>469.63</v>
          </cell>
          <cell r="F871">
            <v>0</v>
          </cell>
          <cell r="G871">
            <v>469.63</v>
          </cell>
          <cell r="H871">
            <v>1892.33</v>
          </cell>
        </row>
        <row r="872">
          <cell r="B872" t="str">
            <v>610-001-0096-000</v>
          </cell>
          <cell r="C872" t="str">
            <v xml:space="preserve">OTROS GASTOS DIVERSOS NO DEDU                                    </v>
          </cell>
          <cell r="D872">
            <v>72339.960000000006</v>
          </cell>
          <cell r="E872">
            <v>53766.13</v>
          </cell>
          <cell r="F872">
            <v>0</v>
          </cell>
          <cell r="G872">
            <v>53766.13</v>
          </cell>
          <cell r="H872">
            <v>126106.09</v>
          </cell>
        </row>
        <row r="873">
          <cell r="B873" t="str">
            <v>610-001-0097-001</v>
          </cell>
          <cell r="C873" t="str">
            <v xml:space="preserve">NUEVOS PROYECTOS DEDUCIBLES                                          </v>
          </cell>
          <cell r="D873">
            <v>0</v>
          </cell>
          <cell r="E873">
            <v>0</v>
          </cell>
          <cell r="F873">
            <v>0</v>
          </cell>
          <cell r="G873">
            <v>0</v>
          </cell>
          <cell r="H873">
            <v>0</v>
          </cell>
        </row>
        <row r="874">
          <cell r="B874" t="str">
            <v>610-001-0097-002</v>
          </cell>
          <cell r="C874" t="str">
            <v xml:space="preserve">NUEVOS PROYECTOS NO DEDUCIBLE                                        </v>
          </cell>
          <cell r="D874">
            <v>0</v>
          </cell>
          <cell r="E874">
            <v>0</v>
          </cell>
          <cell r="F874">
            <v>0</v>
          </cell>
          <cell r="G874">
            <v>0</v>
          </cell>
          <cell r="H874">
            <v>0</v>
          </cell>
        </row>
        <row r="875">
          <cell r="B875" t="str">
            <v>610-001-0097-003</v>
          </cell>
          <cell r="C875" t="str">
            <v xml:space="preserve">PROYECTO PUBLICIDAD DEDUCIBLE                                        </v>
          </cell>
          <cell r="D875">
            <v>0</v>
          </cell>
          <cell r="E875">
            <v>0</v>
          </cell>
          <cell r="F875">
            <v>0</v>
          </cell>
          <cell r="G875">
            <v>0</v>
          </cell>
          <cell r="H875">
            <v>0</v>
          </cell>
        </row>
        <row r="876">
          <cell r="B876" t="str">
            <v>610-001-0097-004</v>
          </cell>
          <cell r="C876" t="str">
            <v xml:space="preserve">PROYECTO PUBLICIDAD N/D                                              </v>
          </cell>
          <cell r="D876">
            <v>0</v>
          </cell>
          <cell r="E876">
            <v>0</v>
          </cell>
          <cell r="F876">
            <v>0</v>
          </cell>
          <cell r="G876">
            <v>0</v>
          </cell>
          <cell r="H876">
            <v>0</v>
          </cell>
        </row>
        <row r="877">
          <cell r="B877" t="str">
            <v>610-001-0097-006</v>
          </cell>
          <cell r="C877" t="str">
            <v xml:space="preserve">PROYECTO METROGAS                                                    </v>
          </cell>
          <cell r="D877">
            <v>0</v>
          </cell>
          <cell r="E877">
            <v>0</v>
          </cell>
          <cell r="F877">
            <v>0</v>
          </cell>
          <cell r="G877">
            <v>0</v>
          </cell>
          <cell r="H877">
            <v>0</v>
          </cell>
        </row>
        <row r="878">
          <cell r="B878" t="str">
            <v>610-001-0097-008</v>
          </cell>
          <cell r="C878" t="str">
            <v xml:space="preserve">PROYECTO CEDI N/D                                                    </v>
          </cell>
          <cell r="D878">
            <v>0</v>
          </cell>
          <cell r="E878">
            <v>0</v>
          </cell>
          <cell r="F878">
            <v>0</v>
          </cell>
          <cell r="G878">
            <v>0</v>
          </cell>
          <cell r="H878">
            <v>0</v>
          </cell>
        </row>
        <row r="879">
          <cell r="B879" t="str">
            <v>610-001-0098-000</v>
          </cell>
          <cell r="C879" t="str">
            <v xml:space="preserve">GASTOS DE FIN DE A¥O                                                 </v>
          </cell>
          <cell r="D879">
            <v>0</v>
          </cell>
          <cell r="E879">
            <v>0</v>
          </cell>
          <cell r="F879">
            <v>0</v>
          </cell>
          <cell r="G879">
            <v>0</v>
          </cell>
          <cell r="H879">
            <v>0</v>
          </cell>
        </row>
        <row r="880">
          <cell r="B880" t="str">
            <v>610-001-0099-000</v>
          </cell>
          <cell r="C880" t="str">
            <v xml:space="preserve">INTERNET                                                             </v>
          </cell>
          <cell r="D880">
            <v>0</v>
          </cell>
          <cell r="E880">
            <v>0</v>
          </cell>
          <cell r="F880">
            <v>0</v>
          </cell>
          <cell r="G880">
            <v>0</v>
          </cell>
          <cell r="H880">
            <v>0</v>
          </cell>
        </row>
        <row r="881">
          <cell r="B881" t="str">
            <v>610-001-0100-000</v>
          </cell>
          <cell r="C881" t="str">
            <v xml:space="preserve">COMERCIALIZACION                                                     </v>
          </cell>
          <cell r="D881">
            <v>0</v>
          </cell>
          <cell r="E881">
            <v>0</v>
          </cell>
          <cell r="F881">
            <v>0</v>
          </cell>
          <cell r="G881">
            <v>0</v>
          </cell>
          <cell r="H881">
            <v>0</v>
          </cell>
        </row>
        <row r="882">
          <cell r="B882" t="str">
            <v>610-001-0101-000</v>
          </cell>
          <cell r="C882" t="str">
            <v xml:space="preserve">I. S. R.                                                             </v>
          </cell>
          <cell r="D882">
            <v>0</v>
          </cell>
          <cell r="E882">
            <v>0</v>
          </cell>
          <cell r="F882">
            <v>0</v>
          </cell>
          <cell r="G882">
            <v>0</v>
          </cell>
          <cell r="H882">
            <v>0</v>
          </cell>
        </row>
        <row r="883">
          <cell r="B883" t="str">
            <v>610-001-0102-000</v>
          </cell>
          <cell r="C883" t="str">
            <v xml:space="preserve">GAS LP                                                               </v>
          </cell>
          <cell r="D883">
            <v>0</v>
          </cell>
          <cell r="E883">
            <v>0</v>
          </cell>
          <cell r="F883">
            <v>0</v>
          </cell>
          <cell r="G883">
            <v>0</v>
          </cell>
          <cell r="H883">
            <v>0</v>
          </cell>
        </row>
        <row r="884">
          <cell r="B884" t="str">
            <v>610-001-0103-000</v>
          </cell>
          <cell r="C884" t="str">
            <v xml:space="preserve">GTOS                                                                 </v>
          </cell>
          <cell r="D884">
            <v>0</v>
          </cell>
          <cell r="E884">
            <v>0</v>
          </cell>
          <cell r="F884">
            <v>0</v>
          </cell>
          <cell r="G884">
            <v>0</v>
          </cell>
          <cell r="H884">
            <v>0</v>
          </cell>
        </row>
        <row r="885">
          <cell r="B885" t="str">
            <v>610-001-0104-000</v>
          </cell>
          <cell r="C885" t="str">
            <v xml:space="preserve">CELULARES                                                          </v>
          </cell>
          <cell r="D885">
            <v>900.87</v>
          </cell>
          <cell r="E885">
            <v>2840.31</v>
          </cell>
          <cell r="F885">
            <v>0</v>
          </cell>
          <cell r="G885">
            <v>2840.31</v>
          </cell>
          <cell r="H885">
            <v>3741.18</v>
          </cell>
        </row>
        <row r="886">
          <cell r="B886" t="str">
            <v>610-001-0105-000</v>
          </cell>
          <cell r="C886" t="str">
            <v xml:space="preserve">RADIOS                                                               </v>
          </cell>
          <cell r="D886">
            <v>0</v>
          </cell>
          <cell r="E886">
            <v>0</v>
          </cell>
          <cell r="F886">
            <v>0</v>
          </cell>
          <cell r="G886">
            <v>0</v>
          </cell>
          <cell r="H886">
            <v>0</v>
          </cell>
        </row>
        <row r="887">
          <cell r="B887" t="str">
            <v>610-001-0106-000</v>
          </cell>
          <cell r="C887" t="str">
            <v xml:space="preserve">UNIFORMES Y EQUIP. SEGURIDAD                                         </v>
          </cell>
          <cell r="D887">
            <v>0</v>
          </cell>
          <cell r="E887">
            <v>0</v>
          </cell>
          <cell r="F887">
            <v>0</v>
          </cell>
          <cell r="G887">
            <v>0</v>
          </cell>
          <cell r="H887">
            <v>0</v>
          </cell>
        </row>
        <row r="888">
          <cell r="B888" t="str">
            <v>610-001-0107-000</v>
          </cell>
          <cell r="C888" t="str">
            <v xml:space="preserve">HERRAMIENTAS                                                         </v>
          </cell>
          <cell r="D888">
            <v>0</v>
          </cell>
          <cell r="E888">
            <v>0</v>
          </cell>
          <cell r="F888">
            <v>0</v>
          </cell>
          <cell r="G888">
            <v>0</v>
          </cell>
          <cell r="H888">
            <v>0</v>
          </cell>
        </row>
        <row r="889">
          <cell r="B889" t="str">
            <v>610-001-0108-000</v>
          </cell>
          <cell r="C889" t="str">
            <v xml:space="preserve">SEGURO DE TRANSPORTE                                                 </v>
          </cell>
          <cell r="D889">
            <v>0</v>
          </cell>
          <cell r="E889">
            <v>0</v>
          </cell>
          <cell r="F889">
            <v>0</v>
          </cell>
          <cell r="G889">
            <v>0</v>
          </cell>
          <cell r="H889">
            <v>0</v>
          </cell>
        </row>
        <row r="890">
          <cell r="B890" t="str">
            <v>610-001-0109-000</v>
          </cell>
          <cell r="C890" t="str">
            <v xml:space="preserve">ARRENDAMIENTO EQUIP. TRANSPORTE                                      </v>
          </cell>
          <cell r="D890">
            <v>0</v>
          </cell>
          <cell r="E890">
            <v>0</v>
          </cell>
          <cell r="F890">
            <v>0</v>
          </cell>
          <cell r="G890">
            <v>0</v>
          </cell>
          <cell r="H890">
            <v>0</v>
          </cell>
        </row>
        <row r="891">
          <cell r="B891" t="str">
            <v>610-001-0110-000</v>
          </cell>
          <cell r="C891" t="str">
            <v xml:space="preserve">SEGURO PARA GENERADORES                                              </v>
          </cell>
          <cell r="D891">
            <v>0</v>
          </cell>
          <cell r="E891">
            <v>0</v>
          </cell>
          <cell r="F891">
            <v>0</v>
          </cell>
          <cell r="G891">
            <v>0</v>
          </cell>
          <cell r="H891">
            <v>0</v>
          </cell>
        </row>
        <row r="892">
          <cell r="B892" t="str">
            <v>610-001-0111-000</v>
          </cell>
          <cell r="C892" t="str">
            <v xml:space="preserve">SEGURO COMPRESORES Y SEPARADORES                                     </v>
          </cell>
          <cell r="D892">
            <v>0</v>
          </cell>
          <cell r="E892">
            <v>0</v>
          </cell>
          <cell r="F892">
            <v>0</v>
          </cell>
          <cell r="G892">
            <v>0</v>
          </cell>
          <cell r="H892">
            <v>0</v>
          </cell>
        </row>
        <row r="893">
          <cell r="B893" t="str">
            <v>620-001-0001-000</v>
          </cell>
          <cell r="C893" t="str">
            <v xml:space="preserve">INTERESES X FACTORAJE                                            </v>
          </cell>
          <cell r="D893">
            <v>95172.28</v>
          </cell>
          <cell r="E893">
            <v>80701.22</v>
          </cell>
          <cell r="F893">
            <v>0</v>
          </cell>
          <cell r="G893">
            <v>80701.22</v>
          </cell>
          <cell r="H893">
            <v>175873.5</v>
          </cell>
        </row>
        <row r="894">
          <cell r="B894" t="str">
            <v>620-001-0002-000</v>
          </cell>
          <cell r="C894" t="str">
            <v xml:space="preserve">INTERESES X FINANCIAMIENTO                                           </v>
          </cell>
          <cell r="D894">
            <v>0</v>
          </cell>
          <cell r="E894">
            <v>0</v>
          </cell>
          <cell r="F894">
            <v>0</v>
          </cell>
          <cell r="G894">
            <v>0</v>
          </cell>
          <cell r="H894">
            <v>0</v>
          </cell>
        </row>
        <row r="895">
          <cell r="B895" t="str">
            <v>620-001-0003-000</v>
          </cell>
          <cell r="C895" t="str">
            <v xml:space="preserve">INTERESES CRED CATERPILLAR C-1                                  </v>
          </cell>
          <cell r="D895">
            <v>136479.01</v>
          </cell>
          <cell r="E895">
            <v>502822.14</v>
          </cell>
          <cell r="F895">
            <v>0</v>
          </cell>
          <cell r="G895">
            <v>502822.14</v>
          </cell>
          <cell r="H895">
            <v>639301.15</v>
          </cell>
        </row>
        <row r="896">
          <cell r="B896" t="str">
            <v>620-001-0004-000</v>
          </cell>
          <cell r="C896" t="str">
            <v xml:space="preserve">INTERESES CRED CATERPILLAR C-2                                  </v>
          </cell>
          <cell r="D896">
            <v>109659.59</v>
          </cell>
          <cell r="E896">
            <v>0</v>
          </cell>
          <cell r="F896">
            <v>0</v>
          </cell>
          <cell r="G896">
            <v>0</v>
          </cell>
          <cell r="H896">
            <v>109659.59</v>
          </cell>
        </row>
        <row r="897">
          <cell r="B897" t="str">
            <v>620-001-0005-000</v>
          </cell>
          <cell r="C897" t="str">
            <v xml:space="preserve">INTERESES MORATORIOS FACTORAJE                                       </v>
          </cell>
          <cell r="D897">
            <v>0</v>
          </cell>
          <cell r="E897">
            <v>0</v>
          </cell>
          <cell r="F897">
            <v>0</v>
          </cell>
          <cell r="G897">
            <v>0</v>
          </cell>
          <cell r="H897">
            <v>0</v>
          </cell>
        </row>
        <row r="898">
          <cell r="B898" t="str">
            <v>630-001-0001-000</v>
          </cell>
          <cell r="C898" t="str">
            <v xml:space="preserve">PERDIDA EN CAMBIOS                                              </v>
          </cell>
          <cell r="D898">
            <v>222524.86</v>
          </cell>
          <cell r="E898">
            <v>164927.15</v>
          </cell>
          <cell r="F898">
            <v>0</v>
          </cell>
          <cell r="G898">
            <v>164927.15</v>
          </cell>
          <cell r="H898">
            <v>387452.01</v>
          </cell>
        </row>
        <row r="899">
          <cell r="B899" t="str">
            <v>640-001-0001-000</v>
          </cell>
          <cell r="C899" t="str">
            <v xml:space="preserve">DIFERENCIA PAGOS Y COBROS                                           </v>
          </cell>
          <cell r="D899">
            <v>-0.14000000000000001</v>
          </cell>
          <cell r="E899">
            <v>0</v>
          </cell>
          <cell r="F899">
            <v>0.65</v>
          </cell>
          <cell r="G899">
            <v>-0.65</v>
          </cell>
          <cell r="H899">
            <v>-0.79</v>
          </cell>
        </row>
        <row r="900">
          <cell r="B900" t="str">
            <v>650-001-0032-000</v>
          </cell>
          <cell r="C900" t="str">
            <v xml:space="preserve">SERVICIOS PROFESIONALES P.M.                                         </v>
          </cell>
          <cell r="D900">
            <v>0</v>
          </cell>
          <cell r="E900">
            <v>0</v>
          </cell>
          <cell r="F900">
            <v>0</v>
          </cell>
          <cell r="G900">
            <v>0</v>
          </cell>
          <cell r="H900">
            <v>0</v>
          </cell>
        </row>
        <row r="901">
          <cell r="B901" t="str">
            <v>650-001-0034-001</v>
          </cell>
          <cell r="C901" t="str">
            <v xml:space="preserve">ARRENDAMIENTO A P.M. INMUEBLE                                        </v>
          </cell>
          <cell r="D901">
            <v>0</v>
          </cell>
          <cell r="E901">
            <v>0</v>
          </cell>
          <cell r="F901">
            <v>0</v>
          </cell>
          <cell r="G901">
            <v>0</v>
          </cell>
          <cell r="H901">
            <v>0</v>
          </cell>
        </row>
        <row r="902">
          <cell r="B902" t="str">
            <v>660-000-0000-000</v>
          </cell>
          <cell r="C902" t="str">
            <v xml:space="preserve">GASTOS DE VENTA FILIALES                                             </v>
          </cell>
          <cell r="D902">
            <v>0</v>
          </cell>
          <cell r="E902">
            <v>0</v>
          </cell>
          <cell r="F902">
            <v>0</v>
          </cell>
          <cell r="G902">
            <v>0</v>
          </cell>
          <cell r="H902">
            <v>0</v>
          </cell>
        </row>
        <row r="903">
          <cell r="B903" t="str">
            <v>670-000-0000-000</v>
          </cell>
          <cell r="C903" t="str">
            <v xml:space="preserve">GASTOS DISTRIBUCION FILIALES                                         </v>
          </cell>
          <cell r="D903">
            <v>0</v>
          </cell>
          <cell r="E903">
            <v>0</v>
          </cell>
          <cell r="F903">
            <v>0</v>
          </cell>
          <cell r="G903">
            <v>0</v>
          </cell>
          <cell r="H903">
            <v>0</v>
          </cell>
        </row>
        <row r="904">
          <cell r="B904" t="str">
            <v>680-000-0000-000</v>
          </cell>
          <cell r="C904" t="str">
            <v xml:space="preserve">OTROS GASTOS OPERACION FILIAL                                        </v>
          </cell>
          <cell r="D904">
            <v>0</v>
          </cell>
          <cell r="E904">
            <v>0</v>
          </cell>
          <cell r="F904">
            <v>0</v>
          </cell>
          <cell r="G904">
            <v>0</v>
          </cell>
          <cell r="H904">
            <v>0</v>
          </cell>
        </row>
        <row r="905">
          <cell r="B905" t="str">
            <v>701-001-0001-000</v>
          </cell>
          <cell r="C905" t="str">
            <v xml:space="preserve">INTERESES MESA DE DINERO                       </v>
          </cell>
          <cell r="D905">
            <v>0</v>
          </cell>
          <cell r="E905">
            <v>0</v>
          </cell>
          <cell r="F905">
            <v>0</v>
          </cell>
          <cell r="G905">
            <v>0</v>
          </cell>
          <cell r="H905">
            <v>0</v>
          </cell>
        </row>
        <row r="906">
          <cell r="B906" t="str">
            <v>701-001-0002-000</v>
          </cell>
          <cell r="C906" t="str">
            <v xml:space="preserve">INTERESES BANORTE CTA.1257765                  </v>
          </cell>
          <cell r="D906">
            <v>0</v>
          </cell>
          <cell r="E906">
            <v>0</v>
          </cell>
          <cell r="F906">
            <v>0</v>
          </cell>
          <cell r="G906">
            <v>0</v>
          </cell>
          <cell r="H906">
            <v>0</v>
          </cell>
        </row>
        <row r="907">
          <cell r="B907" t="str">
            <v>701-001-0003-000</v>
          </cell>
          <cell r="C907" t="str">
            <v xml:space="preserve">INTERESES CTA BANAMEX                          </v>
          </cell>
          <cell r="D907">
            <v>0</v>
          </cell>
          <cell r="E907">
            <v>0</v>
          </cell>
          <cell r="F907">
            <v>0</v>
          </cell>
          <cell r="G907">
            <v>0</v>
          </cell>
          <cell r="H907">
            <v>0</v>
          </cell>
        </row>
        <row r="908">
          <cell r="B908" t="str">
            <v>701-001-0004-000</v>
          </cell>
          <cell r="C908" t="str">
            <v xml:space="preserve">INTERES CTA COMERMEX                           </v>
          </cell>
          <cell r="D908">
            <v>0</v>
          </cell>
          <cell r="E908">
            <v>0</v>
          </cell>
          <cell r="F908">
            <v>0</v>
          </cell>
          <cell r="G908">
            <v>0</v>
          </cell>
          <cell r="H908">
            <v>0</v>
          </cell>
        </row>
        <row r="909">
          <cell r="B909" t="str">
            <v>701-001-0005-000</v>
          </cell>
          <cell r="C909" t="str">
            <v xml:space="preserve">BANCO MEXICANO                                 </v>
          </cell>
          <cell r="D909">
            <v>-73.010000000000005</v>
          </cell>
          <cell r="E909">
            <v>0</v>
          </cell>
          <cell r="F909">
            <v>43.2</v>
          </cell>
          <cell r="G909">
            <v>-43.2</v>
          </cell>
          <cell r="H909">
            <v>-116.21000000000001</v>
          </cell>
        </row>
        <row r="910">
          <cell r="B910" t="str">
            <v>701-001-0006-000</v>
          </cell>
          <cell r="C910" t="str">
            <v xml:space="preserve">INVERMEXICO                                    </v>
          </cell>
          <cell r="D910">
            <v>0</v>
          </cell>
          <cell r="E910">
            <v>0</v>
          </cell>
          <cell r="F910">
            <v>0</v>
          </cell>
          <cell r="G910">
            <v>0</v>
          </cell>
          <cell r="H910">
            <v>0</v>
          </cell>
        </row>
        <row r="911">
          <cell r="B911" t="str">
            <v>702-000-0000-000</v>
          </cell>
          <cell r="C911" t="str">
            <v xml:space="preserve">INTERESES COBRADOS BANCOS M E                  </v>
          </cell>
          <cell r="D911">
            <v>0</v>
          </cell>
          <cell r="E911">
            <v>0</v>
          </cell>
          <cell r="F911">
            <v>0</v>
          </cell>
          <cell r="G911">
            <v>0</v>
          </cell>
          <cell r="H911">
            <v>0</v>
          </cell>
        </row>
        <row r="912">
          <cell r="B912" t="str">
            <v>703-000-0000-000</v>
          </cell>
          <cell r="C912" t="str">
            <v xml:space="preserve">INTERESES COBRAD.CLIENTES M N                  </v>
          </cell>
          <cell r="D912">
            <v>0</v>
          </cell>
          <cell r="E912">
            <v>0</v>
          </cell>
          <cell r="F912">
            <v>0</v>
          </cell>
          <cell r="G912">
            <v>0</v>
          </cell>
          <cell r="H912">
            <v>0</v>
          </cell>
        </row>
        <row r="913">
          <cell r="B913" t="str">
            <v>704-000-0000-000</v>
          </cell>
          <cell r="C913" t="str">
            <v xml:space="preserve">INTERESES COBRAD.CLIENTES M E                  </v>
          </cell>
          <cell r="D913">
            <v>0</v>
          </cell>
          <cell r="E913">
            <v>0</v>
          </cell>
          <cell r="F913">
            <v>0</v>
          </cell>
          <cell r="G913">
            <v>0</v>
          </cell>
          <cell r="H913">
            <v>0</v>
          </cell>
        </row>
        <row r="914">
          <cell r="B914" t="str">
            <v>705-001-0001-000</v>
          </cell>
          <cell r="C914" t="str">
            <v xml:space="preserve">INTERES NAVIERA DIAVAZ                         </v>
          </cell>
          <cell r="D914">
            <v>0</v>
          </cell>
          <cell r="E914">
            <v>0</v>
          </cell>
          <cell r="F914">
            <v>0</v>
          </cell>
          <cell r="G914">
            <v>0</v>
          </cell>
          <cell r="H914">
            <v>0</v>
          </cell>
        </row>
        <row r="915">
          <cell r="B915" t="str">
            <v>706-000-0000-000</v>
          </cell>
          <cell r="C915" t="str">
            <v xml:space="preserve">INTERESES COBRADOS OTROS M.N.                  </v>
          </cell>
          <cell r="D915">
            <v>0</v>
          </cell>
          <cell r="E915">
            <v>0</v>
          </cell>
          <cell r="F915">
            <v>0</v>
          </cell>
          <cell r="G915">
            <v>0</v>
          </cell>
          <cell r="H915">
            <v>0</v>
          </cell>
        </row>
        <row r="916">
          <cell r="B916" t="str">
            <v>710-001-0001-000</v>
          </cell>
          <cell r="C916" t="str">
            <v xml:space="preserve">FLUCTUACION I XE                                                     </v>
          </cell>
          <cell r="D916">
            <v>0</v>
          </cell>
          <cell r="E916">
            <v>0</v>
          </cell>
          <cell r="F916">
            <v>0</v>
          </cell>
          <cell r="G916">
            <v>0</v>
          </cell>
          <cell r="H916">
            <v>0</v>
          </cell>
        </row>
        <row r="917">
          <cell r="B917" t="str">
            <v>711-000-0000-000</v>
          </cell>
          <cell r="C917" t="str">
            <v xml:space="preserve">GANANCIAS EN CAMBIO FILIALES                                         </v>
          </cell>
          <cell r="D917">
            <v>0</v>
          </cell>
          <cell r="E917">
            <v>0</v>
          </cell>
          <cell r="F917">
            <v>0</v>
          </cell>
          <cell r="G917">
            <v>0</v>
          </cell>
          <cell r="H917">
            <v>0</v>
          </cell>
        </row>
        <row r="918">
          <cell r="B918" t="str">
            <v>712-001-0001-000</v>
          </cell>
          <cell r="C918" t="str">
            <v xml:space="preserve">UTILIDAD CAMBIARIA                             </v>
          </cell>
          <cell r="D918">
            <v>-1576927.75</v>
          </cell>
          <cell r="E918">
            <v>0</v>
          </cell>
          <cell r="F918">
            <v>83500.929999999993</v>
          </cell>
          <cell r="G918">
            <v>-83500.929999999993</v>
          </cell>
          <cell r="H918">
            <v>-1660428.68</v>
          </cell>
        </row>
        <row r="919">
          <cell r="B919" t="str">
            <v>712-001-0022-001</v>
          </cell>
          <cell r="C919" t="str">
            <v xml:space="preserve">VISSION XXI                                    </v>
          </cell>
          <cell r="D919">
            <v>0</v>
          </cell>
          <cell r="E919">
            <v>0</v>
          </cell>
          <cell r="F919">
            <v>0</v>
          </cell>
          <cell r="G919">
            <v>0</v>
          </cell>
          <cell r="H919">
            <v>0</v>
          </cell>
        </row>
        <row r="920">
          <cell r="B920" t="str">
            <v>761-001-0001-000</v>
          </cell>
          <cell r="C920" t="str">
            <v xml:space="preserve">INTERESES IXE                                  </v>
          </cell>
          <cell r="D920">
            <v>-1957.49</v>
          </cell>
          <cell r="E920">
            <v>0</v>
          </cell>
          <cell r="F920">
            <v>1032.48</v>
          </cell>
          <cell r="G920">
            <v>-1032.48</v>
          </cell>
          <cell r="H920">
            <v>-2989.9700000000003</v>
          </cell>
        </row>
        <row r="921">
          <cell r="B921" t="str">
            <v>762-000-0000-000</v>
          </cell>
          <cell r="C921" t="str">
            <v xml:space="preserve">INTERESES PAGADOS BANCOS M.E.                                        </v>
          </cell>
          <cell r="D921">
            <v>0</v>
          </cell>
          <cell r="E921">
            <v>0</v>
          </cell>
          <cell r="F921">
            <v>0</v>
          </cell>
          <cell r="G921">
            <v>0</v>
          </cell>
          <cell r="H921">
            <v>0</v>
          </cell>
        </row>
        <row r="922">
          <cell r="B922" t="str">
            <v>763-001-0000-000</v>
          </cell>
          <cell r="C922" t="str">
            <v xml:space="preserve">INTERES PAGADO CIA MEX. GAS                                          </v>
          </cell>
          <cell r="D922">
            <v>0</v>
          </cell>
          <cell r="E922">
            <v>0</v>
          </cell>
          <cell r="F922">
            <v>0</v>
          </cell>
          <cell r="G922">
            <v>0</v>
          </cell>
          <cell r="H922">
            <v>0</v>
          </cell>
        </row>
        <row r="923">
          <cell r="B923" t="str">
            <v>764-000-0000-000</v>
          </cell>
          <cell r="C923" t="str">
            <v xml:space="preserve">INTERESES PAGADOS PROVEE.M.E.                                        </v>
          </cell>
          <cell r="D923">
            <v>0</v>
          </cell>
          <cell r="E923">
            <v>0</v>
          </cell>
          <cell r="F923">
            <v>0</v>
          </cell>
          <cell r="G923">
            <v>0</v>
          </cell>
          <cell r="H923">
            <v>0</v>
          </cell>
        </row>
        <row r="924">
          <cell r="B924" t="str">
            <v>765-001-0000-000</v>
          </cell>
          <cell r="C924" t="str">
            <v xml:space="preserve">INTERESES CIA. MEXICANA GAS                                          </v>
          </cell>
          <cell r="D924">
            <v>0</v>
          </cell>
          <cell r="E924">
            <v>0</v>
          </cell>
          <cell r="F924">
            <v>0</v>
          </cell>
          <cell r="G924">
            <v>0</v>
          </cell>
          <cell r="H924">
            <v>0</v>
          </cell>
        </row>
        <row r="925">
          <cell r="B925" t="str">
            <v>765-002-0000-000</v>
          </cell>
          <cell r="C925" t="str">
            <v xml:space="preserve">CONSTRUCTORA SUBACUAT.DIAVAZ                                         </v>
          </cell>
          <cell r="D925">
            <v>0</v>
          </cell>
          <cell r="E925">
            <v>0</v>
          </cell>
          <cell r="F925">
            <v>0</v>
          </cell>
          <cell r="G925">
            <v>0</v>
          </cell>
          <cell r="H925">
            <v>0</v>
          </cell>
        </row>
        <row r="926">
          <cell r="B926" t="str">
            <v>765-003-0000-000</v>
          </cell>
          <cell r="C926" t="str">
            <v xml:space="preserve">TECNOLOGIA Y ORGANIZACION,S.A                                        </v>
          </cell>
          <cell r="D926">
            <v>0</v>
          </cell>
          <cell r="E926">
            <v>0</v>
          </cell>
          <cell r="F926">
            <v>0</v>
          </cell>
          <cell r="G926">
            <v>0</v>
          </cell>
          <cell r="H926">
            <v>0</v>
          </cell>
        </row>
        <row r="927">
          <cell r="B927" t="str">
            <v>766-001-0001-000</v>
          </cell>
          <cell r="C927" t="str">
            <v xml:space="preserve">INTERES A AMERICAN EXPRESS                                           </v>
          </cell>
          <cell r="D927">
            <v>0</v>
          </cell>
          <cell r="E927">
            <v>0</v>
          </cell>
          <cell r="F927">
            <v>0</v>
          </cell>
          <cell r="G927">
            <v>0</v>
          </cell>
          <cell r="H927">
            <v>0</v>
          </cell>
        </row>
        <row r="928">
          <cell r="B928" t="str">
            <v>766-001-0002-000</v>
          </cell>
          <cell r="C928" t="str">
            <v xml:space="preserve">SEGUROS COMERCIAL AMERICA                                            </v>
          </cell>
          <cell r="D928">
            <v>0</v>
          </cell>
          <cell r="E928">
            <v>0</v>
          </cell>
          <cell r="F928">
            <v>0</v>
          </cell>
          <cell r="G928">
            <v>0</v>
          </cell>
          <cell r="H928">
            <v>0</v>
          </cell>
        </row>
        <row r="929">
          <cell r="B929" t="str">
            <v>766-001-0003-000</v>
          </cell>
          <cell r="C929" t="str">
            <v xml:space="preserve">BBV PROBURSA                                                         </v>
          </cell>
          <cell r="D929">
            <v>0</v>
          </cell>
          <cell r="E929">
            <v>0</v>
          </cell>
          <cell r="F929">
            <v>0</v>
          </cell>
          <cell r="G929">
            <v>0</v>
          </cell>
          <cell r="H929">
            <v>0</v>
          </cell>
        </row>
        <row r="930">
          <cell r="B930" t="str">
            <v>770-000-0000-000</v>
          </cell>
          <cell r="C930" t="str">
            <v xml:space="preserve">PERDIDA EN CAMBIO BANCOS                                             </v>
          </cell>
          <cell r="D930">
            <v>0</v>
          </cell>
          <cell r="E930">
            <v>0</v>
          </cell>
          <cell r="F930">
            <v>0</v>
          </cell>
          <cell r="G930">
            <v>0</v>
          </cell>
          <cell r="H930">
            <v>0</v>
          </cell>
        </row>
        <row r="931">
          <cell r="B931" t="str">
            <v>771-000-0000-000</v>
          </cell>
          <cell r="C931" t="str">
            <v xml:space="preserve">PERDIDA EN CAMBIO FILIALES                                           </v>
          </cell>
          <cell r="D931">
            <v>0</v>
          </cell>
          <cell r="E931">
            <v>0</v>
          </cell>
          <cell r="F931">
            <v>0</v>
          </cell>
          <cell r="G931">
            <v>0</v>
          </cell>
          <cell r="H931">
            <v>0</v>
          </cell>
        </row>
        <row r="932">
          <cell r="B932" t="str">
            <v>772-001-0001-000</v>
          </cell>
          <cell r="C932" t="str">
            <v xml:space="preserve">INGRESOS NACIONALES                                                  </v>
          </cell>
          <cell r="D932">
            <v>0</v>
          </cell>
          <cell r="E932">
            <v>0</v>
          </cell>
          <cell r="F932">
            <v>0</v>
          </cell>
          <cell r="G932">
            <v>0</v>
          </cell>
          <cell r="H932">
            <v>0</v>
          </cell>
        </row>
        <row r="933">
          <cell r="B933" t="str">
            <v>772-001-0002-000</v>
          </cell>
          <cell r="C933" t="str">
            <v xml:space="preserve">OTRAS PERSONAS FISICAS                                               </v>
          </cell>
          <cell r="D933">
            <v>0</v>
          </cell>
          <cell r="E933">
            <v>0</v>
          </cell>
          <cell r="F933">
            <v>0</v>
          </cell>
          <cell r="G933">
            <v>0</v>
          </cell>
          <cell r="H933">
            <v>0</v>
          </cell>
        </row>
        <row r="934">
          <cell r="B934" t="str">
            <v>791-000-0000-000</v>
          </cell>
          <cell r="C934" t="str">
            <v xml:space="preserve">GANACIA X POSICION MONETARIA                   </v>
          </cell>
          <cell r="D934">
            <v>0</v>
          </cell>
          <cell r="E934">
            <v>0</v>
          </cell>
          <cell r="F934">
            <v>0</v>
          </cell>
          <cell r="G934">
            <v>0</v>
          </cell>
          <cell r="H934">
            <v>0</v>
          </cell>
        </row>
        <row r="935">
          <cell r="B935" t="str">
            <v>792-000-0000-000</v>
          </cell>
          <cell r="C935" t="str">
            <v xml:space="preserve">PERDIDA X POSICION MONETARIA                                         </v>
          </cell>
          <cell r="D935">
            <v>0</v>
          </cell>
          <cell r="E935">
            <v>0</v>
          </cell>
          <cell r="F935">
            <v>0</v>
          </cell>
          <cell r="G935">
            <v>0</v>
          </cell>
          <cell r="H935">
            <v>0</v>
          </cell>
        </row>
        <row r="936">
          <cell r="B936" t="str">
            <v>801-000-0000-000</v>
          </cell>
          <cell r="C936" t="str">
            <v xml:space="preserve">IMPUESTO SOBRE LA RENTA                                              </v>
          </cell>
          <cell r="D936">
            <v>0</v>
          </cell>
          <cell r="E936">
            <v>0</v>
          </cell>
          <cell r="F936">
            <v>0</v>
          </cell>
          <cell r="G936">
            <v>0</v>
          </cell>
          <cell r="H936">
            <v>0</v>
          </cell>
        </row>
        <row r="937">
          <cell r="B937" t="str">
            <v>802-001-0000-000</v>
          </cell>
          <cell r="C937" t="str">
            <v xml:space="preserve">IMPAC 1994                                                           </v>
          </cell>
          <cell r="D937">
            <v>0</v>
          </cell>
          <cell r="E937">
            <v>0</v>
          </cell>
          <cell r="F937">
            <v>0</v>
          </cell>
          <cell r="G937">
            <v>0</v>
          </cell>
          <cell r="H937">
            <v>0</v>
          </cell>
        </row>
        <row r="938">
          <cell r="B938" t="str">
            <v>803-000-0000-000</v>
          </cell>
          <cell r="C938" t="str">
            <v xml:space="preserve">PARTICIPACION UTILIDADES TRAB                                        </v>
          </cell>
          <cell r="D938">
            <v>0</v>
          </cell>
          <cell r="E938">
            <v>0</v>
          </cell>
          <cell r="F938">
            <v>0</v>
          </cell>
          <cell r="G938">
            <v>0</v>
          </cell>
          <cell r="H938">
            <v>0</v>
          </cell>
        </row>
      </sheetData>
      <sheetData sheetId="2" refreshError="1">
        <row r="6">
          <cell r="B6" t="str">
            <v>101-001-0001-000</v>
          </cell>
          <cell r="C6" t="str">
            <v xml:space="preserve">FONDO FIJO MX                                                        </v>
          </cell>
          <cell r="D6">
            <v>0</v>
          </cell>
          <cell r="E6">
            <v>0</v>
          </cell>
          <cell r="F6">
            <v>0</v>
          </cell>
          <cell r="G6">
            <v>0</v>
          </cell>
          <cell r="H6">
            <v>0</v>
          </cell>
        </row>
        <row r="7">
          <cell r="B7" t="str">
            <v>101-001-0002-001</v>
          </cell>
          <cell r="C7" t="str">
            <v xml:space="preserve">JUAN KAMPFNER AGUIRRE                                                </v>
          </cell>
          <cell r="D7">
            <v>0</v>
          </cell>
          <cell r="E7">
            <v>0</v>
          </cell>
          <cell r="F7">
            <v>0</v>
          </cell>
          <cell r="G7">
            <v>0</v>
          </cell>
          <cell r="H7">
            <v>0</v>
          </cell>
        </row>
        <row r="8">
          <cell r="B8" t="str">
            <v>101-001-0002-002</v>
          </cell>
          <cell r="C8" t="str">
            <v xml:space="preserve">GABRIELA GUTIEREZ SOLIS                                           </v>
          </cell>
          <cell r="D8">
            <v>5000</v>
          </cell>
          <cell r="E8">
            <v>0</v>
          </cell>
          <cell r="F8">
            <v>5000</v>
          </cell>
          <cell r="G8">
            <v>-5000</v>
          </cell>
          <cell r="H8">
            <v>0</v>
          </cell>
        </row>
        <row r="9">
          <cell r="B9" t="str">
            <v>101-001-0002-003</v>
          </cell>
          <cell r="C9" t="str">
            <v xml:space="preserve">RAFAEL ALFREDO ZURITA MENDOZA                                        </v>
          </cell>
          <cell r="D9">
            <v>0</v>
          </cell>
          <cell r="E9">
            <v>0</v>
          </cell>
          <cell r="F9">
            <v>0</v>
          </cell>
          <cell r="G9">
            <v>0</v>
          </cell>
          <cell r="H9">
            <v>0</v>
          </cell>
        </row>
        <row r="10">
          <cell r="B10" t="str">
            <v>101-001-0002-004</v>
          </cell>
          <cell r="C10" t="str">
            <v xml:space="preserve">RAMON PERALTA MORALES                                            </v>
          </cell>
          <cell r="D10">
            <v>15000</v>
          </cell>
          <cell r="E10">
            <v>0</v>
          </cell>
          <cell r="F10">
            <v>0</v>
          </cell>
          <cell r="G10">
            <v>0</v>
          </cell>
          <cell r="H10">
            <v>15000</v>
          </cell>
        </row>
        <row r="11">
          <cell r="B11" t="str">
            <v>101-001-0002-005</v>
          </cell>
          <cell r="C11" t="str">
            <v xml:space="preserve">JUAN CARLOS CRUZ ELSNER                                           </v>
          </cell>
          <cell r="D11">
            <v>5000</v>
          </cell>
          <cell r="E11">
            <v>0</v>
          </cell>
          <cell r="F11">
            <v>0</v>
          </cell>
          <cell r="G11">
            <v>0</v>
          </cell>
          <cell r="H11">
            <v>5000</v>
          </cell>
        </row>
        <row r="12">
          <cell r="B12" t="str">
            <v>101-001-0002-006</v>
          </cell>
          <cell r="C12" t="str">
            <v xml:space="preserve">ROCIO DEL CARMEN CEBALLOS LEON                                       </v>
          </cell>
          <cell r="D12">
            <v>0</v>
          </cell>
          <cell r="E12">
            <v>5000</v>
          </cell>
          <cell r="F12">
            <v>0</v>
          </cell>
          <cell r="G12">
            <v>5000</v>
          </cell>
          <cell r="H12">
            <v>5000</v>
          </cell>
        </row>
        <row r="13">
          <cell r="B13" t="str">
            <v>102-001-0001-000</v>
          </cell>
          <cell r="C13" t="str">
            <v xml:space="preserve">SANTANDER VHSA                                                    </v>
          </cell>
          <cell r="D13">
            <v>2630.22</v>
          </cell>
          <cell r="E13">
            <v>1664503.57</v>
          </cell>
          <cell r="F13">
            <v>1648021.23</v>
          </cell>
          <cell r="G13">
            <v>16482.340000000084</v>
          </cell>
          <cell r="H13">
            <v>19112.560000000056</v>
          </cell>
        </row>
        <row r="14">
          <cell r="B14" t="str">
            <v>102-001-0002-001</v>
          </cell>
          <cell r="C14" t="str">
            <v xml:space="preserve"> BANORTE CTA. 01268688-9                                         </v>
          </cell>
          <cell r="D14">
            <v>10928.63</v>
          </cell>
          <cell r="E14">
            <v>5893406.8300000001</v>
          </cell>
          <cell r="F14">
            <v>5890460</v>
          </cell>
          <cell r="G14">
            <v>2946.8300000000745</v>
          </cell>
          <cell r="H14">
            <v>13875.46</v>
          </cell>
        </row>
        <row r="15">
          <cell r="B15" t="str">
            <v>102-001-0003-000</v>
          </cell>
          <cell r="C15" t="str">
            <v xml:space="preserve">BANORTE MX                                                           </v>
          </cell>
          <cell r="D15">
            <v>0</v>
          </cell>
          <cell r="E15">
            <v>0</v>
          </cell>
          <cell r="F15">
            <v>0</v>
          </cell>
          <cell r="G15">
            <v>0</v>
          </cell>
          <cell r="H15">
            <v>0</v>
          </cell>
        </row>
        <row r="16">
          <cell r="B16" t="str">
            <v>102-001-0004-001</v>
          </cell>
          <cell r="C16" t="str">
            <v xml:space="preserve">IXE DLLS                                                         </v>
          </cell>
          <cell r="D16">
            <v>14971.02</v>
          </cell>
          <cell r="E16">
            <v>157064.09</v>
          </cell>
          <cell r="F16">
            <v>168970.52</v>
          </cell>
          <cell r="G16">
            <v>-11906.429999999993</v>
          </cell>
          <cell r="H16">
            <v>3064.59</v>
          </cell>
        </row>
        <row r="17">
          <cell r="B17" t="str">
            <v>102-001-0004-002</v>
          </cell>
          <cell r="C17" t="str">
            <v xml:space="preserve">COMPLEMENTARIA IXE                                              </v>
          </cell>
          <cell r="D17">
            <v>141717.17000000001</v>
          </cell>
          <cell r="E17">
            <v>1554203.21</v>
          </cell>
          <cell r="F17">
            <v>1665511.07</v>
          </cell>
          <cell r="G17">
            <v>-111307.8600000001</v>
          </cell>
          <cell r="H17">
            <v>30409.309999999823</v>
          </cell>
        </row>
        <row r="18">
          <cell r="B18" t="str">
            <v>102-001-0007-000</v>
          </cell>
          <cell r="C18" t="str">
            <v xml:space="preserve">BANCO MEXICANO                                                   </v>
          </cell>
          <cell r="D18">
            <v>58074.04</v>
          </cell>
          <cell r="E18">
            <v>8013646.6900000004</v>
          </cell>
          <cell r="F18">
            <v>7980261.9900000002</v>
          </cell>
          <cell r="G18">
            <v>33384.700000000186</v>
          </cell>
          <cell r="H18">
            <v>91458.740000000224</v>
          </cell>
        </row>
        <row r="19">
          <cell r="B19" t="str">
            <v>102-001-0008-000</v>
          </cell>
          <cell r="C19" t="str">
            <v xml:space="preserve">BANCO BANAMEX   2687207664                                           </v>
          </cell>
          <cell r="D19">
            <v>0</v>
          </cell>
          <cell r="E19">
            <v>0</v>
          </cell>
          <cell r="F19">
            <v>0</v>
          </cell>
          <cell r="G19">
            <v>0</v>
          </cell>
          <cell r="H19">
            <v>0</v>
          </cell>
        </row>
        <row r="20">
          <cell r="B20" t="str">
            <v>103-001-0001-000</v>
          </cell>
          <cell r="C20" t="str">
            <v xml:space="preserve">INVERSIONES INVERMEXICO                                              </v>
          </cell>
          <cell r="D20">
            <v>0</v>
          </cell>
          <cell r="E20">
            <v>0</v>
          </cell>
          <cell r="F20">
            <v>0</v>
          </cell>
          <cell r="G20">
            <v>0</v>
          </cell>
          <cell r="H20">
            <v>0</v>
          </cell>
        </row>
        <row r="21">
          <cell r="B21" t="str">
            <v>103-001-0002-000</v>
          </cell>
          <cell r="C21" t="str">
            <v xml:space="preserve">INVERSIONES PROBURSA                                                 </v>
          </cell>
          <cell r="D21">
            <v>0</v>
          </cell>
          <cell r="E21">
            <v>0</v>
          </cell>
          <cell r="F21">
            <v>0</v>
          </cell>
          <cell r="G21">
            <v>0</v>
          </cell>
          <cell r="H21">
            <v>0</v>
          </cell>
        </row>
        <row r="22">
          <cell r="B22" t="str">
            <v>103-001-0003-000</v>
          </cell>
          <cell r="C22" t="str">
            <v xml:space="preserve">ACCION CLUB DE GOLF CHILUCA                                          </v>
          </cell>
          <cell r="D22">
            <v>0</v>
          </cell>
          <cell r="E22">
            <v>0</v>
          </cell>
          <cell r="F22">
            <v>0</v>
          </cell>
          <cell r="G22">
            <v>0</v>
          </cell>
          <cell r="H22">
            <v>0</v>
          </cell>
        </row>
        <row r="23">
          <cell r="B23" t="str">
            <v>103-001-0004-000</v>
          </cell>
          <cell r="C23" t="str">
            <v xml:space="preserve">INVERSION FINLAT-A                                                   </v>
          </cell>
          <cell r="D23">
            <v>0</v>
          </cell>
          <cell r="E23">
            <v>0</v>
          </cell>
          <cell r="F23">
            <v>0</v>
          </cell>
          <cell r="G23">
            <v>0</v>
          </cell>
          <cell r="H23">
            <v>0</v>
          </cell>
        </row>
        <row r="24">
          <cell r="B24" t="str">
            <v>106-001-0101-000</v>
          </cell>
          <cell r="C24" t="str">
            <v xml:space="preserve">GRUPO DIAVAZ, S.A. DE C.V.                                           </v>
          </cell>
          <cell r="D24">
            <v>0</v>
          </cell>
          <cell r="E24">
            <v>0</v>
          </cell>
          <cell r="F24">
            <v>0</v>
          </cell>
          <cell r="G24">
            <v>0</v>
          </cell>
          <cell r="H24">
            <v>0</v>
          </cell>
        </row>
        <row r="25">
          <cell r="B25" t="str">
            <v>106-001-0102-000</v>
          </cell>
          <cell r="C25" t="str">
            <v xml:space="preserve">DIAVAZ CONSTRUCTORES, S.A.                                           </v>
          </cell>
          <cell r="D25">
            <v>0</v>
          </cell>
          <cell r="E25">
            <v>0</v>
          </cell>
          <cell r="F25">
            <v>0</v>
          </cell>
          <cell r="G25">
            <v>0</v>
          </cell>
          <cell r="H25">
            <v>0</v>
          </cell>
        </row>
        <row r="26">
          <cell r="B26" t="str">
            <v>106-001-0103-000</v>
          </cell>
          <cell r="C26" t="str">
            <v xml:space="preserve">DIAVAZ INDUSTRIAS, S.A. C.V.                                         </v>
          </cell>
          <cell r="D26">
            <v>0</v>
          </cell>
          <cell r="E26">
            <v>0</v>
          </cell>
          <cell r="F26">
            <v>0</v>
          </cell>
          <cell r="G26">
            <v>0</v>
          </cell>
          <cell r="H26">
            <v>0</v>
          </cell>
        </row>
        <row r="27">
          <cell r="B27" t="str">
            <v>106-001-0104-000</v>
          </cell>
          <cell r="C27" t="str">
            <v xml:space="preserve">TECNOLOGIA Y ORGANIZACION                                            </v>
          </cell>
          <cell r="D27">
            <v>0</v>
          </cell>
          <cell r="E27">
            <v>0</v>
          </cell>
          <cell r="F27">
            <v>0</v>
          </cell>
          <cell r="G27">
            <v>0</v>
          </cell>
          <cell r="H27">
            <v>0</v>
          </cell>
        </row>
        <row r="28">
          <cell r="B28" t="str">
            <v>106-001-0105-000</v>
          </cell>
          <cell r="C28" t="str">
            <v xml:space="preserve">INGENIEROS CONSTRUCTORES                                             </v>
          </cell>
          <cell r="D28">
            <v>0</v>
          </cell>
          <cell r="E28">
            <v>0</v>
          </cell>
          <cell r="F28">
            <v>0</v>
          </cell>
          <cell r="G28">
            <v>0</v>
          </cell>
          <cell r="H28">
            <v>0</v>
          </cell>
        </row>
        <row r="29">
          <cell r="B29" t="str">
            <v>106-001-0206-000</v>
          </cell>
          <cell r="C29" t="str">
            <v xml:space="preserve">CIA. MEXICANA DE GAS, S.A.                                           </v>
          </cell>
          <cell r="D29">
            <v>0</v>
          </cell>
          <cell r="E29">
            <v>0</v>
          </cell>
          <cell r="F29">
            <v>0</v>
          </cell>
          <cell r="G29">
            <v>0</v>
          </cell>
          <cell r="H29">
            <v>0</v>
          </cell>
        </row>
        <row r="30">
          <cell r="B30" t="str">
            <v>106-001-0207-000</v>
          </cell>
          <cell r="C30" t="str">
            <v xml:space="preserve">SHELBY WILLIAMS DE MEXICO                                            </v>
          </cell>
          <cell r="D30">
            <v>0</v>
          </cell>
          <cell r="E30">
            <v>0</v>
          </cell>
          <cell r="F30">
            <v>0</v>
          </cell>
          <cell r="G30">
            <v>0</v>
          </cell>
          <cell r="H30">
            <v>0</v>
          </cell>
        </row>
        <row r="31">
          <cell r="B31" t="str">
            <v>106-001-0226-000</v>
          </cell>
          <cell r="C31" t="str">
            <v xml:space="preserve">GASAUTOMOTORES, S.A.                                                 </v>
          </cell>
          <cell r="D31">
            <v>0</v>
          </cell>
          <cell r="E31">
            <v>0</v>
          </cell>
          <cell r="F31">
            <v>0</v>
          </cell>
          <cell r="G31">
            <v>0</v>
          </cell>
          <cell r="H31">
            <v>0</v>
          </cell>
        </row>
        <row r="32">
          <cell r="B32" t="str">
            <v>106-001-0227-000</v>
          </cell>
          <cell r="C32" t="str">
            <v xml:space="preserve">GAS NATURAL APODACA, S.A.                                            </v>
          </cell>
          <cell r="D32">
            <v>0</v>
          </cell>
          <cell r="E32">
            <v>0</v>
          </cell>
          <cell r="F32">
            <v>0</v>
          </cell>
          <cell r="G32">
            <v>0</v>
          </cell>
          <cell r="H32">
            <v>0</v>
          </cell>
        </row>
        <row r="33">
          <cell r="B33" t="str">
            <v>106-001-0228-000</v>
          </cell>
          <cell r="C33" t="str">
            <v xml:space="preserve">DISTRIBUIDORA DE GAS DE OCCID                                        </v>
          </cell>
          <cell r="D33">
            <v>0</v>
          </cell>
          <cell r="E33">
            <v>0</v>
          </cell>
          <cell r="F33">
            <v>0</v>
          </cell>
          <cell r="G33">
            <v>0</v>
          </cell>
          <cell r="H33">
            <v>0</v>
          </cell>
        </row>
        <row r="34">
          <cell r="B34" t="str">
            <v>106-001-0309-000</v>
          </cell>
          <cell r="C34" t="str">
            <v xml:space="preserve">VS. CONSTRUCCIONES CIVILES                                           </v>
          </cell>
          <cell r="D34">
            <v>0</v>
          </cell>
          <cell r="E34">
            <v>0</v>
          </cell>
          <cell r="F34">
            <v>0</v>
          </cell>
          <cell r="G34">
            <v>0</v>
          </cell>
          <cell r="H34">
            <v>0</v>
          </cell>
        </row>
        <row r="35">
          <cell r="B35" t="str">
            <v>106-001-0410-000</v>
          </cell>
          <cell r="C35" t="str">
            <v xml:space="preserve">NAVIERA DIAVAZ, S.A. DE C.V.                                         </v>
          </cell>
          <cell r="D35">
            <v>0</v>
          </cell>
          <cell r="E35">
            <v>0</v>
          </cell>
          <cell r="F35">
            <v>0</v>
          </cell>
          <cell r="G35">
            <v>0</v>
          </cell>
          <cell r="H35">
            <v>0</v>
          </cell>
        </row>
        <row r="36">
          <cell r="B36" t="str">
            <v>106-001-0411-000</v>
          </cell>
          <cell r="C36" t="str">
            <v xml:space="preserve">CONSTR. SUBACUATICA DIAVAZ                                           </v>
          </cell>
          <cell r="D36">
            <v>0</v>
          </cell>
          <cell r="E36">
            <v>0</v>
          </cell>
          <cell r="F36">
            <v>0</v>
          </cell>
          <cell r="G36">
            <v>0</v>
          </cell>
          <cell r="H36">
            <v>0</v>
          </cell>
        </row>
        <row r="37">
          <cell r="B37" t="str">
            <v>106-001-0514-000</v>
          </cell>
          <cell r="C37" t="str">
            <v xml:space="preserve">D.I.D.S.A.                                                           </v>
          </cell>
          <cell r="D37">
            <v>0</v>
          </cell>
          <cell r="E37">
            <v>0</v>
          </cell>
          <cell r="F37">
            <v>0</v>
          </cell>
          <cell r="G37">
            <v>0</v>
          </cell>
          <cell r="H37">
            <v>0</v>
          </cell>
        </row>
        <row r="38">
          <cell r="B38" t="str">
            <v>106-001-0515-000</v>
          </cell>
          <cell r="C38" t="str">
            <v xml:space="preserve">LOA INMOBILIARIA, S.A.DE C.V.                                        </v>
          </cell>
          <cell r="D38">
            <v>0</v>
          </cell>
          <cell r="E38">
            <v>0</v>
          </cell>
          <cell r="F38">
            <v>0</v>
          </cell>
          <cell r="G38">
            <v>0</v>
          </cell>
          <cell r="H38">
            <v>0</v>
          </cell>
        </row>
        <row r="39">
          <cell r="B39" t="str">
            <v>106-001-0519-000</v>
          </cell>
          <cell r="C39" t="str">
            <v xml:space="preserve">DESARROLLO INMOB. CERRITOS                                           </v>
          </cell>
          <cell r="D39">
            <v>0</v>
          </cell>
          <cell r="E39">
            <v>0</v>
          </cell>
          <cell r="F39">
            <v>0</v>
          </cell>
          <cell r="G39">
            <v>0</v>
          </cell>
          <cell r="H39">
            <v>0</v>
          </cell>
        </row>
        <row r="40">
          <cell r="B40" t="str">
            <v>106-001-0621-000</v>
          </cell>
          <cell r="C40" t="str">
            <v xml:space="preserve">CIA. MEXICANA DE GEOFISICA                                           </v>
          </cell>
          <cell r="D40">
            <v>0</v>
          </cell>
          <cell r="E40">
            <v>0</v>
          </cell>
          <cell r="F40">
            <v>0</v>
          </cell>
          <cell r="G40">
            <v>0</v>
          </cell>
          <cell r="H40">
            <v>0</v>
          </cell>
        </row>
        <row r="41">
          <cell r="B41" t="str">
            <v>106-001-0634-000</v>
          </cell>
          <cell r="C41" t="str">
            <v xml:space="preserve">ASOCIACION MEXICANA DE GAS                                           </v>
          </cell>
          <cell r="D41">
            <v>0</v>
          </cell>
          <cell r="E41">
            <v>0</v>
          </cell>
          <cell r="F41">
            <v>0</v>
          </cell>
          <cell r="G41">
            <v>0</v>
          </cell>
          <cell r="H41">
            <v>0</v>
          </cell>
        </row>
        <row r="42">
          <cell r="B42" t="str">
            <v>107-001-0101-000</v>
          </cell>
          <cell r="C42" t="str">
            <v xml:space="preserve">GRUPO DIAVAZ, S.A. DE C.V.                                     </v>
          </cell>
          <cell r="D42">
            <v>1663500</v>
          </cell>
          <cell r="E42">
            <v>0</v>
          </cell>
          <cell r="F42">
            <v>0</v>
          </cell>
          <cell r="G42">
            <v>0</v>
          </cell>
          <cell r="H42">
            <v>1663500</v>
          </cell>
        </row>
        <row r="43">
          <cell r="B43" t="str">
            <v>107-001-0102-000</v>
          </cell>
          <cell r="C43" t="str">
            <v xml:space="preserve">TECNOSEN SA DE CV                                                    </v>
          </cell>
          <cell r="D43">
            <v>0</v>
          </cell>
          <cell r="E43">
            <v>919.5</v>
          </cell>
          <cell r="F43">
            <v>0</v>
          </cell>
          <cell r="G43">
            <v>919.5</v>
          </cell>
          <cell r="H43">
            <v>919.5</v>
          </cell>
        </row>
        <row r="44">
          <cell r="B44" t="str">
            <v>107-001-0103-000</v>
          </cell>
          <cell r="C44" t="str">
            <v xml:space="preserve">COMPRESION, SIST. Y SERV. SA DE CV                                   </v>
          </cell>
          <cell r="D44">
            <v>0</v>
          </cell>
          <cell r="E44">
            <v>0</v>
          </cell>
          <cell r="F44">
            <v>0</v>
          </cell>
          <cell r="G44">
            <v>0</v>
          </cell>
          <cell r="H44">
            <v>0</v>
          </cell>
        </row>
        <row r="45">
          <cell r="B45" t="str">
            <v>107-001-0104-000</v>
          </cell>
          <cell r="C45" t="str">
            <v xml:space="preserve">TECNOLOGIA Y ORGANIZACION, S.                                        </v>
          </cell>
          <cell r="D45">
            <v>0</v>
          </cell>
          <cell r="E45">
            <v>0</v>
          </cell>
          <cell r="F45">
            <v>0</v>
          </cell>
          <cell r="G45">
            <v>0</v>
          </cell>
          <cell r="H45">
            <v>0</v>
          </cell>
        </row>
        <row r="46">
          <cell r="B46" t="str">
            <v>107-001-0105-000</v>
          </cell>
          <cell r="C46" t="str">
            <v xml:space="preserve">VOLMA SERVICIOS CORPORATIVOS                                         </v>
          </cell>
          <cell r="D46">
            <v>0</v>
          </cell>
          <cell r="E46">
            <v>0</v>
          </cell>
          <cell r="F46">
            <v>0</v>
          </cell>
          <cell r="G46">
            <v>0</v>
          </cell>
          <cell r="H46">
            <v>0</v>
          </cell>
        </row>
        <row r="47">
          <cell r="B47" t="str">
            <v>107-001-0106-000</v>
          </cell>
          <cell r="C47" t="str">
            <v xml:space="preserve">GAS REGIOMONTANO SA DE CV                                            </v>
          </cell>
          <cell r="D47">
            <v>0</v>
          </cell>
          <cell r="E47">
            <v>0</v>
          </cell>
          <cell r="F47">
            <v>0</v>
          </cell>
          <cell r="G47">
            <v>0</v>
          </cell>
          <cell r="H47">
            <v>0</v>
          </cell>
        </row>
        <row r="48">
          <cell r="B48" t="str">
            <v>107-001-0107-000</v>
          </cell>
          <cell r="C48" t="str">
            <v xml:space="preserve">DICORDI SC                                                           </v>
          </cell>
          <cell r="D48">
            <v>0</v>
          </cell>
          <cell r="E48">
            <v>0</v>
          </cell>
          <cell r="F48">
            <v>0</v>
          </cell>
          <cell r="G48">
            <v>0</v>
          </cell>
          <cell r="H48">
            <v>0</v>
          </cell>
        </row>
        <row r="49">
          <cell r="B49" t="str">
            <v>107-001-0108-000</v>
          </cell>
          <cell r="C49" t="str">
            <v xml:space="preserve">DIAVAZ SA DE CV                                                      </v>
          </cell>
          <cell r="D49">
            <v>0</v>
          </cell>
          <cell r="E49">
            <v>0</v>
          </cell>
          <cell r="F49">
            <v>0</v>
          </cell>
          <cell r="G49">
            <v>0</v>
          </cell>
          <cell r="H49">
            <v>0</v>
          </cell>
        </row>
        <row r="50">
          <cell r="B50" t="str">
            <v>107-001-0109-000</v>
          </cell>
          <cell r="C50" t="str">
            <v xml:space="preserve">DGO                                                                  </v>
          </cell>
          <cell r="D50">
            <v>0</v>
          </cell>
          <cell r="E50">
            <v>0</v>
          </cell>
          <cell r="F50">
            <v>0</v>
          </cell>
          <cell r="G50">
            <v>0</v>
          </cell>
          <cell r="H50">
            <v>0</v>
          </cell>
        </row>
        <row r="51">
          <cell r="B51" t="str">
            <v>107-001-0110-000</v>
          </cell>
          <cell r="C51" t="str">
            <v xml:space="preserve">COMPRESION  SIST. Y SERVICIOS                                        </v>
          </cell>
          <cell r="D51">
            <v>0</v>
          </cell>
          <cell r="E51">
            <v>0</v>
          </cell>
          <cell r="F51">
            <v>0</v>
          </cell>
          <cell r="G51">
            <v>0</v>
          </cell>
          <cell r="H51">
            <v>0</v>
          </cell>
        </row>
        <row r="52">
          <cell r="B52" t="str">
            <v>107-001-0111-000</v>
          </cell>
          <cell r="C52" t="str">
            <v xml:space="preserve">PERSETEC                                                             </v>
          </cell>
          <cell r="D52">
            <v>0</v>
          </cell>
          <cell r="E52">
            <v>0</v>
          </cell>
          <cell r="F52">
            <v>0</v>
          </cell>
          <cell r="G52">
            <v>0</v>
          </cell>
          <cell r="H52">
            <v>0</v>
          </cell>
        </row>
        <row r="53">
          <cell r="B53" t="str">
            <v>107-001-0206-000</v>
          </cell>
          <cell r="C53" t="str">
            <v xml:space="preserve">CIA. MEXICANA DE GAS, S.A.                                           </v>
          </cell>
          <cell r="D53">
            <v>0</v>
          </cell>
          <cell r="E53">
            <v>0</v>
          </cell>
          <cell r="F53">
            <v>0</v>
          </cell>
          <cell r="G53">
            <v>0</v>
          </cell>
          <cell r="H53">
            <v>0</v>
          </cell>
        </row>
        <row r="54">
          <cell r="B54" t="str">
            <v>107-001-0207-000</v>
          </cell>
          <cell r="C54" t="str">
            <v xml:space="preserve">ENX COMPRESORS SA DE CV                                              </v>
          </cell>
          <cell r="D54">
            <v>0</v>
          </cell>
          <cell r="E54">
            <v>0</v>
          </cell>
          <cell r="F54">
            <v>0</v>
          </cell>
          <cell r="G54">
            <v>0</v>
          </cell>
          <cell r="H54">
            <v>0</v>
          </cell>
        </row>
        <row r="55">
          <cell r="B55" t="str">
            <v>107-001-0226-000</v>
          </cell>
          <cell r="C55" t="str">
            <v xml:space="preserve">GASAUTOMOTORES, S.A.                                                 </v>
          </cell>
          <cell r="D55">
            <v>0</v>
          </cell>
          <cell r="E55">
            <v>0</v>
          </cell>
          <cell r="F55">
            <v>0</v>
          </cell>
          <cell r="G55">
            <v>0</v>
          </cell>
          <cell r="H55">
            <v>0</v>
          </cell>
        </row>
        <row r="56">
          <cell r="B56" t="str">
            <v>107-001-0309-000</v>
          </cell>
          <cell r="C56" t="str">
            <v xml:space="preserve">VS CONSTRUCIONES CIVILES                                             </v>
          </cell>
          <cell r="D56">
            <v>0</v>
          </cell>
          <cell r="E56">
            <v>0</v>
          </cell>
          <cell r="F56">
            <v>0</v>
          </cell>
          <cell r="G56">
            <v>0</v>
          </cell>
          <cell r="H56">
            <v>0</v>
          </cell>
        </row>
        <row r="57">
          <cell r="B57" t="str">
            <v>107-001-0410-000</v>
          </cell>
          <cell r="C57" t="str">
            <v xml:space="preserve">NAVIERA DIAVAZ, S.A. DE C.V.                                         </v>
          </cell>
          <cell r="D57">
            <v>0</v>
          </cell>
          <cell r="E57">
            <v>0</v>
          </cell>
          <cell r="F57">
            <v>0</v>
          </cell>
          <cell r="G57">
            <v>0</v>
          </cell>
          <cell r="H57">
            <v>0</v>
          </cell>
        </row>
        <row r="58">
          <cell r="B58" t="str">
            <v>107-001-0411-000</v>
          </cell>
          <cell r="C58" t="str">
            <v xml:space="preserve">CONST. SUBACUATICA DIAVAZ                                            </v>
          </cell>
          <cell r="D58">
            <v>0</v>
          </cell>
          <cell r="E58">
            <v>0</v>
          </cell>
          <cell r="F58">
            <v>0</v>
          </cell>
          <cell r="G58">
            <v>0</v>
          </cell>
          <cell r="H58">
            <v>0</v>
          </cell>
        </row>
        <row r="59">
          <cell r="B59" t="str">
            <v>107-001-0412-000</v>
          </cell>
          <cell r="C59" t="str">
            <v xml:space="preserve">NAVIERA LA TRINIDAD, S.A.                                            </v>
          </cell>
          <cell r="D59">
            <v>0</v>
          </cell>
          <cell r="E59">
            <v>0</v>
          </cell>
          <cell r="F59">
            <v>0</v>
          </cell>
          <cell r="G59">
            <v>0</v>
          </cell>
          <cell r="H59">
            <v>0</v>
          </cell>
        </row>
        <row r="60">
          <cell r="B60" t="str">
            <v>107-001-0514-000</v>
          </cell>
          <cell r="C60" t="str">
            <v xml:space="preserve">D.I.D.S.A.                                                           </v>
          </cell>
          <cell r="D60">
            <v>0</v>
          </cell>
          <cell r="E60">
            <v>0</v>
          </cell>
          <cell r="F60">
            <v>0</v>
          </cell>
          <cell r="G60">
            <v>0</v>
          </cell>
          <cell r="H60">
            <v>0</v>
          </cell>
        </row>
        <row r="61">
          <cell r="B61" t="str">
            <v>107-001-0515-000</v>
          </cell>
          <cell r="C61" t="str">
            <v xml:space="preserve">LOA INMOBILIARIA, S.A.DE C.V.                                        </v>
          </cell>
          <cell r="D61">
            <v>0</v>
          </cell>
          <cell r="E61">
            <v>0</v>
          </cell>
          <cell r="F61">
            <v>0</v>
          </cell>
          <cell r="G61">
            <v>0</v>
          </cell>
          <cell r="H61">
            <v>0</v>
          </cell>
        </row>
        <row r="62">
          <cell r="B62" t="str">
            <v>107-001-0517-000</v>
          </cell>
          <cell r="C62" t="str">
            <v xml:space="preserve">DESARROLLOS LAS GAVIOTAS                                             </v>
          </cell>
          <cell r="D62">
            <v>0</v>
          </cell>
          <cell r="E62">
            <v>0</v>
          </cell>
          <cell r="F62">
            <v>0</v>
          </cell>
          <cell r="G62">
            <v>0</v>
          </cell>
          <cell r="H62">
            <v>0</v>
          </cell>
        </row>
        <row r="63">
          <cell r="B63" t="str">
            <v>107-001-0621-000</v>
          </cell>
          <cell r="C63" t="str">
            <v xml:space="preserve">CIA.MEXICANA DE GEOFISICA                                            </v>
          </cell>
          <cell r="D63">
            <v>0</v>
          </cell>
          <cell r="E63">
            <v>0</v>
          </cell>
          <cell r="F63">
            <v>0</v>
          </cell>
          <cell r="G63">
            <v>0</v>
          </cell>
          <cell r="H63">
            <v>0</v>
          </cell>
        </row>
        <row r="64">
          <cell r="B64" t="str">
            <v>107-001-0622-000</v>
          </cell>
          <cell r="C64" t="str">
            <v xml:space="preserve">GEOVAZ, S.A. DE C.V.                                                 </v>
          </cell>
          <cell r="D64">
            <v>0</v>
          </cell>
          <cell r="E64">
            <v>0</v>
          </cell>
          <cell r="F64">
            <v>0</v>
          </cell>
          <cell r="G64">
            <v>0</v>
          </cell>
          <cell r="H64">
            <v>0</v>
          </cell>
        </row>
        <row r="65">
          <cell r="B65" t="str">
            <v>107-001-0623-000</v>
          </cell>
          <cell r="C65" t="str">
            <v xml:space="preserve">SERVS.DE TECNOLOGIA PETROLERA                                        </v>
          </cell>
          <cell r="D65">
            <v>0</v>
          </cell>
          <cell r="E65">
            <v>0</v>
          </cell>
          <cell r="F65">
            <v>0</v>
          </cell>
          <cell r="G65">
            <v>0</v>
          </cell>
          <cell r="H65">
            <v>0</v>
          </cell>
        </row>
        <row r="66">
          <cell r="B66" t="str">
            <v>107-001-0633-000</v>
          </cell>
          <cell r="C66" t="str">
            <v xml:space="preserve">INGENIERIA Y GESTION AMBIENTA                                        </v>
          </cell>
          <cell r="D66">
            <v>0</v>
          </cell>
          <cell r="E66">
            <v>0</v>
          </cell>
          <cell r="F66">
            <v>0</v>
          </cell>
          <cell r="G66">
            <v>0</v>
          </cell>
          <cell r="H66">
            <v>0</v>
          </cell>
        </row>
        <row r="67">
          <cell r="B67" t="str">
            <v>107-001-0634-000</v>
          </cell>
          <cell r="C67" t="str">
            <v xml:space="preserve">ASOCIACION MEXICANA DE GAS                                           </v>
          </cell>
          <cell r="D67">
            <v>0</v>
          </cell>
          <cell r="E67">
            <v>0</v>
          </cell>
          <cell r="F67">
            <v>0</v>
          </cell>
          <cell r="G67">
            <v>0</v>
          </cell>
          <cell r="H67">
            <v>0</v>
          </cell>
        </row>
        <row r="68">
          <cell r="B68" t="str">
            <v>107-001-0730-000</v>
          </cell>
          <cell r="C68" t="str">
            <v xml:space="preserve">OIL TANKING DE MEXICO,S.A C.V                                        </v>
          </cell>
          <cell r="D68">
            <v>0</v>
          </cell>
          <cell r="E68">
            <v>0</v>
          </cell>
          <cell r="F68">
            <v>0</v>
          </cell>
          <cell r="G68">
            <v>0</v>
          </cell>
          <cell r="H68">
            <v>0</v>
          </cell>
        </row>
        <row r="69">
          <cell r="B69" t="str">
            <v>107-001-0831-000</v>
          </cell>
          <cell r="C69" t="str">
            <v xml:space="preserve">ECOCALPIN, S.A. DE C.V.                                              </v>
          </cell>
          <cell r="D69">
            <v>0</v>
          </cell>
          <cell r="E69">
            <v>0</v>
          </cell>
          <cell r="F69">
            <v>0</v>
          </cell>
          <cell r="G69">
            <v>0</v>
          </cell>
          <cell r="H69">
            <v>0</v>
          </cell>
        </row>
        <row r="70">
          <cell r="B70" t="str">
            <v>107-001-0950-000</v>
          </cell>
          <cell r="C70" t="str">
            <v xml:space="preserve">TOPOMAR, S.A. DE C.V.                                                </v>
          </cell>
          <cell r="D70">
            <v>0</v>
          </cell>
          <cell r="E70">
            <v>0</v>
          </cell>
          <cell r="F70">
            <v>0</v>
          </cell>
          <cell r="G70">
            <v>0</v>
          </cell>
          <cell r="H70">
            <v>0</v>
          </cell>
        </row>
        <row r="71">
          <cell r="B71" t="str">
            <v>107-001-0951-000</v>
          </cell>
          <cell r="C71" t="str">
            <v xml:space="preserve">VIVAZA, S.A. DE C.V.                                                 </v>
          </cell>
          <cell r="D71">
            <v>0</v>
          </cell>
          <cell r="E71">
            <v>0</v>
          </cell>
          <cell r="F71">
            <v>0</v>
          </cell>
          <cell r="G71">
            <v>0</v>
          </cell>
          <cell r="H71">
            <v>0</v>
          </cell>
        </row>
        <row r="72">
          <cell r="B72" t="str">
            <v>107-001-0952-000</v>
          </cell>
          <cell r="C72" t="str">
            <v xml:space="preserve">SERVOPET,S.A. DE C.V.                                                </v>
          </cell>
          <cell r="D72">
            <v>0</v>
          </cell>
          <cell r="E72">
            <v>0</v>
          </cell>
          <cell r="F72">
            <v>0</v>
          </cell>
          <cell r="G72">
            <v>0</v>
          </cell>
          <cell r="H72">
            <v>0</v>
          </cell>
        </row>
        <row r="73">
          <cell r="B73" t="str">
            <v>107-001-0953-000</v>
          </cell>
          <cell r="C73" t="str">
            <v xml:space="preserve">DISTR. DE GAS OCCIDENTE SA DE CV                                     </v>
          </cell>
          <cell r="D73">
            <v>0</v>
          </cell>
          <cell r="E73">
            <v>0</v>
          </cell>
          <cell r="F73">
            <v>0</v>
          </cell>
          <cell r="G73">
            <v>0</v>
          </cell>
          <cell r="H73">
            <v>0</v>
          </cell>
        </row>
        <row r="74">
          <cell r="B74" t="str">
            <v>107-001-0958-000</v>
          </cell>
          <cell r="C74" t="str">
            <v xml:space="preserve">VAZSEN, S.A. DE C.V.                                                 </v>
          </cell>
          <cell r="D74">
            <v>0</v>
          </cell>
          <cell r="E74">
            <v>0</v>
          </cell>
          <cell r="F74">
            <v>0</v>
          </cell>
          <cell r="G74">
            <v>0</v>
          </cell>
          <cell r="H74">
            <v>0</v>
          </cell>
        </row>
        <row r="75">
          <cell r="B75" t="str">
            <v>107-001-0959-000</v>
          </cell>
          <cell r="C75" t="str">
            <v xml:space="preserve">VOLMA SERV.CORP.SA DE CV                                             </v>
          </cell>
          <cell r="D75">
            <v>0</v>
          </cell>
          <cell r="E75">
            <v>0</v>
          </cell>
          <cell r="F75">
            <v>0</v>
          </cell>
          <cell r="G75">
            <v>0</v>
          </cell>
          <cell r="H75">
            <v>0</v>
          </cell>
        </row>
        <row r="76">
          <cell r="B76" t="str">
            <v>107-001-0960-000</v>
          </cell>
          <cell r="C76" t="str">
            <v xml:space="preserve">SECORDI S.C.                                                         </v>
          </cell>
          <cell r="D76">
            <v>0</v>
          </cell>
          <cell r="E76">
            <v>0</v>
          </cell>
          <cell r="F76">
            <v>0</v>
          </cell>
          <cell r="G76">
            <v>0</v>
          </cell>
          <cell r="H76">
            <v>0</v>
          </cell>
        </row>
        <row r="77">
          <cell r="B77" t="str">
            <v>107-002-0001-001</v>
          </cell>
          <cell r="C77" t="str">
            <v xml:space="preserve">CAT ARREND FINANC DLLS                                               </v>
          </cell>
          <cell r="D77">
            <v>0</v>
          </cell>
          <cell r="E77">
            <v>0</v>
          </cell>
          <cell r="F77">
            <v>0</v>
          </cell>
          <cell r="G77">
            <v>0</v>
          </cell>
          <cell r="H77">
            <v>0</v>
          </cell>
        </row>
        <row r="78">
          <cell r="B78" t="str">
            <v>107-002-0001-002</v>
          </cell>
          <cell r="C78" t="str">
            <v xml:space="preserve">CAT ARREND FINAN COMPLEMENTARIA DLLS                                 </v>
          </cell>
          <cell r="D78">
            <v>0</v>
          </cell>
          <cell r="E78">
            <v>0</v>
          </cell>
          <cell r="F78">
            <v>0</v>
          </cell>
          <cell r="G78">
            <v>0</v>
          </cell>
          <cell r="H78">
            <v>0</v>
          </cell>
        </row>
        <row r="79">
          <cell r="B79" t="str">
            <v>107-100-0104-000</v>
          </cell>
          <cell r="C79" t="str">
            <v xml:space="preserve">TECNOLOGIA Y ORGANIZACION AP                                         </v>
          </cell>
          <cell r="D79">
            <v>0</v>
          </cell>
          <cell r="E79">
            <v>0</v>
          </cell>
          <cell r="F79">
            <v>0</v>
          </cell>
          <cell r="G79">
            <v>0</v>
          </cell>
          <cell r="H79">
            <v>0</v>
          </cell>
        </row>
        <row r="80">
          <cell r="B80" t="str">
            <v>108-001-0001-000</v>
          </cell>
          <cell r="C80" t="str">
            <v xml:space="preserve">PEMEX EXPLORACION Y PRODUCCION                                  </v>
          </cell>
          <cell r="D80">
            <v>691832.28</v>
          </cell>
          <cell r="E80">
            <v>339688.59</v>
          </cell>
          <cell r="F80">
            <v>691832.28</v>
          </cell>
          <cell r="G80">
            <v>-352143.69</v>
          </cell>
          <cell r="H80">
            <v>339688.59</v>
          </cell>
        </row>
        <row r="81">
          <cell r="B81" t="str">
            <v>108-001-0002-001</v>
          </cell>
          <cell r="C81" t="str">
            <v xml:space="preserve">PEMEX DLLS                                                      </v>
          </cell>
          <cell r="D81">
            <v>556653.34</v>
          </cell>
          <cell r="E81">
            <v>520371.4</v>
          </cell>
          <cell r="F81">
            <v>562601.48</v>
          </cell>
          <cell r="G81">
            <v>-42230.079999999958</v>
          </cell>
          <cell r="H81">
            <v>514423.26</v>
          </cell>
        </row>
        <row r="82">
          <cell r="B82" t="str">
            <v>108-001-0002-002</v>
          </cell>
          <cell r="C82" t="str">
            <v xml:space="preserve">COMPLEMENTARIA DLLS                                            </v>
          </cell>
          <cell r="D82">
            <v>5269336.18</v>
          </cell>
          <cell r="E82">
            <v>5291973.2</v>
          </cell>
          <cell r="F82">
            <v>5456790.2599999998</v>
          </cell>
          <cell r="G82">
            <v>-164817.05999999959</v>
          </cell>
          <cell r="H82">
            <v>5104519.12</v>
          </cell>
        </row>
        <row r="83">
          <cell r="B83" t="str">
            <v>108-001-0003-000</v>
          </cell>
          <cell r="C83" t="str">
            <v xml:space="preserve">GEOCIENTIFICOS MEXICANOS S.A. DE C.V.                            </v>
          </cell>
          <cell r="D83">
            <v>44899.33</v>
          </cell>
          <cell r="E83">
            <v>58370.09</v>
          </cell>
          <cell r="F83">
            <v>103269.42</v>
          </cell>
          <cell r="G83">
            <v>-44899.33</v>
          </cell>
          <cell r="H83">
            <v>0</v>
          </cell>
        </row>
        <row r="84">
          <cell r="B84" t="str">
            <v>109-000-0000-000</v>
          </cell>
          <cell r="C84" t="str">
            <v xml:space="preserve">GASTOS POR CTA.CLIENTES                                              </v>
          </cell>
          <cell r="D84">
            <v>0</v>
          </cell>
          <cell r="E84">
            <v>0</v>
          </cell>
          <cell r="F84">
            <v>0</v>
          </cell>
          <cell r="G84">
            <v>0</v>
          </cell>
          <cell r="H84">
            <v>0</v>
          </cell>
        </row>
        <row r="85">
          <cell r="B85" t="str">
            <v>110-001-0001-000</v>
          </cell>
          <cell r="C85" t="str">
            <v xml:space="preserve">DOC X COB BNTE                                                  </v>
          </cell>
          <cell r="D85">
            <v>652572.64</v>
          </cell>
          <cell r="E85">
            <v>578017.76</v>
          </cell>
          <cell r="F85">
            <v>652572.06999999995</v>
          </cell>
          <cell r="G85">
            <v>-74554.309999999939</v>
          </cell>
          <cell r="H85">
            <v>578018.32999999996</v>
          </cell>
        </row>
        <row r="86">
          <cell r="B86" t="str">
            <v>111-000-0000-000</v>
          </cell>
          <cell r="C86" t="str">
            <v xml:space="preserve">ESTIM.CTAS.INCOBRABLES                                               </v>
          </cell>
          <cell r="D86">
            <v>0</v>
          </cell>
          <cell r="E86">
            <v>0</v>
          </cell>
          <cell r="F86">
            <v>0</v>
          </cell>
          <cell r="G86">
            <v>0</v>
          </cell>
          <cell r="H86">
            <v>0</v>
          </cell>
        </row>
        <row r="87">
          <cell r="B87" t="str">
            <v>112-001-0001-004</v>
          </cell>
          <cell r="C87" t="str">
            <v xml:space="preserve">DELL COMPUTER DE MEXICO                                              </v>
          </cell>
          <cell r="D87">
            <v>0</v>
          </cell>
          <cell r="E87">
            <v>0</v>
          </cell>
          <cell r="F87">
            <v>0</v>
          </cell>
          <cell r="G87">
            <v>0</v>
          </cell>
          <cell r="H87">
            <v>0</v>
          </cell>
        </row>
        <row r="88">
          <cell r="B88" t="str">
            <v>112-001-0001-005</v>
          </cell>
          <cell r="C88" t="str">
            <v xml:space="preserve">QUALITY  TRAINING CORPORATION                                        </v>
          </cell>
          <cell r="D88">
            <v>0</v>
          </cell>
          <cell r="E88">
            <v>0</v>
          </cell>
          <cell r="F88">
            <v>0</v>
          </cell>
          <cell r="G88">
            <v>0</v>
          </cell>
          <cell r="H88">
            <v>0</v>
          </cell>
        </row>
        <row r="89">
          <cell r="B89" t="str">
            <v>112-001-0002-000</v>
          </cell>
          <cell r="C89" t="str">
            <v xml:space="preserve">JUAN MANUEL JIMENEZ GALVAN                                       </v>
          </cell>
          <cell r="D89">
            <v>10595.14</v>
          </cell>
          <cell r="E89">
            <v>7.0000000000000007E-2</v>
          </cell>
          <cell r="F89">
            <v>0</v>
          </cell>
          <cell r="G89">
            <v>7.0000000000000007E-2</v>
          </cell>
          <cell r="H89">
            <v>10595.21</v>
          </cell>
        </row>
        <row r="90">
          <cell r="B90" t="str">
            <v>112-001-0003-000</v>
          </cell>
          <cell r="C90" t="str">
            <v xml:space="preserve">GABRIELA GUTIERREZ SOLIS                                             </v>
          </cell>
          <cell r="D90">
            <v>0</v>
          </cell>
          <cell r="E90">
            <v>0</v>
          </cell>
          <cell r="F90">
            <v>0</v>
          </cell>
          <cell r="G90">
            <v>0</v>
          </cell>
          <cell r="H90">
            <v>0</v>
          </cell>
        </row>
        <row r="91">
          <cell r="B91" t="str">
            <v>112-001-0004-000</v>
          </cell>
          <cell r="C91" t="str">
            <v xml:space="preserve">PETRO BAC SA DE CV                                                   </v>
          </cell>
          <cell r="D91">
            <v>0</v>
          </cell>
          <cell r="E91">
            <v>0</v>
          </cell>
          <cell r="F91">
            <v>0</v>
          </cell>
          <cell r="G91">
            <v>0</v>
          </cell>
          <cell r="H91">
            <v>0</v>
          </cell>
        </row>
        <row r="92">
          <cell r="B92" t="str">
            <v>112-001-0005-000</v>
          </cell>
          <cell r="C92" t="str">
            <v xml:space="preserve">JAIME CONTRERAS MARQUEZ                                              </v>
          </cell>
          <cell r="D92">
            <v>0</v>
          </cell>
          <cell r="E92">
            <v>0</v>
          </cell>
          <cell r="F92">
            <v>0</v>
          </cell>
          <cell r="G92">
            <v>0</v>
          </cell>
          <cell r="H92">
            <v>0</v>
          </cell>
        </row>
        <row r="93">
          <cell r="B93" t="str">
            <v>112-001-0006-000</v>
          </cell>
          <cell r="C93" t="str">
            <v xml:space="preserve">DANIEL VAZQUEZ DIAZ                                                  </v>
          </cell>
          <cell r="D93">
            <v>0</v>
          </cell>
          <cell r="E93">
            <v>0</v>
          </cell>
          <cell r="F93">
            <v>0</v>
          </cell>
          <cell r="G93">
            <v>0</v>
          </cell>
          <cell r="H93">
            <v>0</v>
          </cell>
        </row>
        <row r="94">
          <cell r="B94" t="str">
            <v>112-001-0007-000</v>
          </cell>
          <cell r="C94" t="str">
            <v xml:space="preserve">DOUGLAS TENIAS MORA                                              </v>
          </cell>
          <cell r="D94">
            <v>16445.240000000002</v>
          </cell>
          <cell r="E94">
            <v>12600</v>
          </cell>
          <cell r="F94">
            <v>23200</v>
          </cell>
          <cell r="G94">
            <v>-10600</v>
          </cell>
          <cell r="H94">
            <v>5845.24</v>
          </cell>
        </row>
        <row r="95">
          <cell r="B95" t="str">
            <v>112-001-0008-001</v>
          </cell>
          <cell r="C95" t="str">
            <v xml:space="preserve">ENERFLEX DLLS                                                        </v>
          </cell>
          <cell r="D95">
            <v>0</v>
          </cell>
          <cell r="E95">
            <v>0</v>
          </cell>
          <cell r="F95">
            <v>0</v>
          </cell>
          <cell r="G95">
            <v>0</v>
          </cell>
          <cell r="H95">
            <v>0</v>
          </cell>
        </row>
        <row r="96">
          <cell r="B96" t="str">
            <v>112-001-0008-002</v>
          </cell>
          <cell r="C96" t="str">
            <v xml:space="preserve">COMPLEMENT DLLS ENERFLEX                                             </v>
          </cell>
          <cell r="D96">
            <v>0</v>
          </cell>
          <cell r="E96">
            <v>0</v>
          </cell>
          <cell r="F96">
            <v>0</v>
          </cell>
          <cell r="G96">
            <v>0</v>
          </cell>
          <cell r="H96">
            <v>0</v>
          </cell>
        </row>
        <row r="97">
          <cell r="B97" t="str">
            <v>112-001-0009-000</v>
          </cell>
          <cell r="C97" t="str">
            <v xml:space="preserve">JOSE LUIS RODRIGUEZ                                              </v>
          </cell>
          <cell r="D97">
            <v>33214.15</v>
          </cell>
          <cell r="E97">
            <v>0</v>
          </cell>
          <cell r="F97">
            <v>3320.45</v>
          </cell>
          <cell r="G97">
            <v>-3320.45</v>
          </cell>
          <cell r="H97">
            <v>29893.7</v>
          </cell>
        </row>
        <row r="98">
          <cell r="B98" t="str">
            <v>112-001-0010-000</v>
          </cell>
          <cell r="C98" t="str">
            <v xml:space="preserve">ECOFICINA SA DE CV                                                   </v>
          </cell>
          <cell r="D98">
            <v>0</v>
          </cell>
          <cell r="E98">
            <v>0</v>
          </cell>
          <cell r="F98">
            <v>0</v>
          </cell>
          <cell r="G98">
            <v>0</v>
          </cell>
          <cell r="H98">
            <v>0</v>
          </cell>
        </row>
        <row r="99">
          <cell r="B99" t="str">
            <v>112-001-0011-000</v>
          </cell>
          <cell r="C99" t="str">
            <v xml:space="preserve">CESAR MAGALLAN                                                       </v>
          </cell>
          <cell r="D99">
            <v>0</v>
          </cell>
          <cell r="E99">
            <v>0</v>
          </cell>
          <cell r="F99">
            <v>0</v>
          </cell>
          <cell r="G99">
            <v>0</v>
          </cell>
          <cell r="H99">
            <v>0</v>
          </cell>
        </row>
        <row r="100">
          <cell r="B100" t="str">
            <v>112-001-0012-000</v>
          </cell>
          <cell r="C100" t="str">
            <v xml:space="preserve">RAFAEL ZURITA MENDOZA                                                </v>
          </cell>
          <cell r="D100">
            <v>0</v>
          </cell>
          <cell r="E100">
            <v>0</v>
          </cell>
          <cell r="F100">
            <v>0</v>
          </cell>
          <cell r="G100">
            <v>0</v>
          </cell>
          <cell r="H100">
            <v>0</v>
          </cell>
        </row>
        <row r="101">
          <cell r="B101" t="str">
            <v>112-001-0013-000</v>
          </cell>
          <cell r="C101" t="str">
            <v xml:space="preserve">RAMON PERALTA MORALES                                             </v>
          </cell>
          <cell r="D101">
            <v>5020.03</v>
          </cell>
          <cell r="E101">
            <v>23745.88</v>
          </cell>
          <cell r="F101">
            <v>6029.95</v>
          </cell>
          <cell r="G101">
            <v>17715.93</v>
          </cell>
          <cell r="H101">
            <v>22735.96</v>
          </cell>
        </row>
        <row r="102">
          <cell r="B102" t="str">
            <v>112-001-0014-000</v>
          </cell>
          <cell r="C102" t="str">
            <v xml:space="preserve">CWC ASSOCIATES LTD                                                   </v>
          </cell>
          <cell r="D102">
            <v>0</v>
          </cell>
          <cell r="E102">
            <v>0</v>
          </cell>
          <cell r="F102">
            <v>0</v>
          </cell>
          <cell r="G102">
            <v>0</v>
          </cell>
          <cell r="H102">
            <v>0</v>
          </cell>
        </row>
        <row r="103">
          <cell r="B103" t="str">
            <v>112-001-0015-000</v>
          </cell>
          <cell r="C103" t="str">
            <v xml:space="preserve">SERGIO AGUILAR DIAZ                                                  </v>
          </cell>
          <cell r="D103">
            <v>0</v>
          </cell>
          <cell r="E103">
            <v>0</v>
          </cell>
          <cell r="F103">
            <v>0</v>
          </cell>
          <cell r="G103">
            <v>0</v>
          </cell>
          <cell r="H103">
            <v>0</v>
          </cell>
        </row>
        <row r="104">
          <cell r="B104" t="str">
            <v>112-001-0016-000</v>
          </cell>
          <cell r="C104" t="str">
            <v xml:space="preserve">FACTOR BANORTE                                                       </v>
          </cell>
          <cell r="D104">
            <v>0</v>
          </cell>
          <cell r="E104">
            <v>0</v>
          </cell>
          <cell r="F104">
            <v>0</v>
          </cell>
          <cell r="G104">
            <v>0</v>
          </cell>
          <cell r="H104">
            <v>0</v>
          </cell>
        </row>
        <row r="105">
          <cell r="B105" t="str">
            <v>112-001-0017-000</v>
          </cell>
          <cell r="C105" t="str">
            <v xml:space="preserve">SANITARIOS Y MATERIALES S.A. DE C.V.                                 </v>
          </cell>
          <cell r="D105">
            <v>0</v>
          </cell>
          <cell r="E105">
            <v>0</v>
          </cell>
          <cell r="F105">
            <v>0</v>
          </cell>
          <cell r="G105">
            <v>0</v>
          </cell>
          <cell r="H105">
            <v>0</v>
          </cell>
        </row>
        <row r="106">
          <cell r="B106" t="str">
            <v>112-001-0018-000</v>
          </cell>
          <cell r="C106" t="str">
            <v xml:space="preserve">COIMSUR S.A. DE C.V.                                                 </v>
          </cell>
          <cell r="D106">
            <v>0</v>
          </cell>
          <cell r="E106">
            <v>0</v>
          </cell>
          <cell r="F106">
            <v>0</v>
          </cell>
          <cell r="G106">
            <v>0</v>
          </cell>
          <cell r="H106">
            <v>0</v>
          </cell>
        </row>
        <row r="107">
          <cell r="B107" t="str">
            <v>112-001-0019-000</v>
          </cell>
          <cell r="C107" t="str">
            <v xml:space="preserve">COMPAÑIA MEXICANA DE AVIACION                                        </v>
          </cell>
          <cell r="D107">
            <v>0</v>
          </cell>
          <cell r="E107">
            <v>0</v>
          </cell>
          <cell r="F107">
            <v>0</v>
          </cell>
          <cell r="G107">
            <v>0</v>
          </cell>
          <cell r="H107">
            <v>0</v>
          </cell>
        </row>
        <row r="108">
          <cell r="B108" t="str">
            <v>112-001-0020-000</v>
          </cell>
          <cell r="C108" t="str">
            <v xml:space="preserve">EMERSON PROCES MAGENEMENT S.A. DE C.V.                               </v>
          </cell>
          <cell r="D108">
            <v>0</v>
          </cell>
          <cell r="E108">
            <v>0</v>
          </cell>
          <cell r="F108">
            <v>0</v>
          </cell>
          <cell r="G108">
            <v>0</v>
          </cell>
          <cell r="H108">
            <v>0</v>
          </cell>
        </row>
        <row r="109">
          <cell r="B109" t="str">
            <v>112-001-0021-000</v>
          </cell>
          <cell r="C109" t="str">
            <v xml:space="preserve">CANDELARIO DE LA CRUZ ALCUDIA                                        </v>
          </cell>
          <cell r="D109">
            <v>0</v>
          </cell>
          <cell r="E109">
            <v>0</v>
          </cell>
          <cell r="F109">
            <v>0</v>
          </cell>
          <cell r="G109">
            <v>0</v>
          </cell>
          <cell r="H109">
            <v>0</v>
          </cell>
        </row>
        <row r="110">
          <cell r="B110" t="str">
            <v>112-001-0022-000</v>
          </cell>
          <cell r="C110" t="str">
            <v xml:space="preserve">MONICA MORENO PEDRAZA                                                </v>
          </cell>
          <cell r="D110">
            <v>0</v>
          </cell>
          <cell r="E110">
            <v>0</v>
          </cell>
          <cell r="F110">
            <v>0</v>
          </cell>
          <cell r="G110">
            <v>0</v>
          </cell>
          <cell r="H110">
            <v>0</v>
          </cell>
        </row>
        <row r="111">
          <cell r="B111" t="str">
            <v>112-001-0023-000</v>
          </cell>
          <cell r="C111" t="str">
            <v xml:space="preserve">PROMOTORA DE HIGIENE Y SEGURIDAD                                     </v>
          </cell>
          <cell r="D111">
            <v>0</v>
          </cell>
          <cell r="E111">
            <v>0</v>
          </cell>
          <cell r="F111">
            <v>0</v>
          </cell>
          <cell r="G111">
            <v>0</v>
          </cell>
          <cell r="H111">
            <v>0</v>
          </cell>
        </row>
        <row r="112">
          <cell r="B112" t="str">
            <v>112-001-0024-000</v>
          </cell>
          <cell r="C112" t="str">
            <v xml:space="preserve">ALEJANDRO BEUCHOT                                                    </v>
          </cell>
          <cell r="D112">
            <v>0</v>
          </cell>
          <cell r="E112">
            <v>0</v>
          </cell>
          <cell r="F112">
            <v>0</v>
          </cell>
          <cell r="G112">
            <v>0</v>
          </cell>
          <cell r="H112">
            <v>0</v>
          </cell>
        </row>
        <row r="113">
          <cell r="B113" t="str">
            <v>112-001-0025-000</v>
          </cell>
          <cell r="C113" t="str">
            <v xml:space="preserve">MARIELA MARIA CARRERA                                                </v>
          </cell>
          <cell r="D113">
            <v>0</v>
          </cell>
          <cell r="E113">
            <v>0</v>
          </cell>
          <cell r="F113">
            <v>0</v>
          </cell>
          <cell r="G113">
            <v>0</v>
          </cell>
          <cell r="H113">
            <v>0</v>
          </cell>
        </row>
        <row r="114">
          <cell r="B114" t="str">
            <v>112-001-0026-000</v>
          </cell>
          <cell r="C114" t="str">
            <v xml:space="preserve">ASUNCION HERNANDEZ ROMERO                                            </v>
          </cell>
          <cell r="D114">
            <v>0</v>
          </cell>
          <cell r="E114">
            <v>0</v>
          </cell>
          <cell r="F114">
            <v>0</v>
          </cell>
          <cell r="G114">
            <v>0</v>
          </cell>
          <cell r="H114">
            <v>0</v>
          </cell>
        </row>
        <row r="115">
          <cell r="B115" t="str">
            <v>112-001-0027-000</v>
          </cell>
          <cell r="C115" t="str">
            <v xml:space="preserve">ANA LOURDES CUEVAS LOPEZ                                             </v>
          </cell>
          <cell r="D115">
            <v>0</v>
          </cell>
          <cell r="E115">
            <v>0</v>
          </cell>
          <cell r="F115">
            <v>0</v>
          </cell>
          <cell r="G115">
            <v>0</v>
          </cell>
          <cell r="H115">
            <v>0</v>
          </cell>
        </row>
        <row r="116">
          <cell r="B116" t="str">
            <v>112-001-0028-000</v>
          </cell>
          <cell r="C116" t="str">
            <v xml:space="preserve">ALIANZ AIR S.A. DE C.V.                                              </v>
          </cell>
          <cell r="D116">
            <v>0</v>
          </cell>
          <cell r="E116">
            <v>0</v>
          </cell>
          <cell r="F116">
            <v>0</v>
          </cell>
          <cell r="G116">
            <v>0</v>
          </cell>
          <cell r="H116">
            <v>0</v>
          </cell>
        </row>
        <row r="117">
          <cell r="B117" t="str">
            <v>112-001-0029-000</v>
          </cell>
          <cell r="C117" t="str">
            <v xml:space="preserve">JOSE DEL CARMEN DE LA CRUZ RICARDEZ                                  </v>
          </cell>
          <cell r="D117">
            <v>0</v>
          </cell>
          <cell r="E117">
            <v>0</v>
          </cell>
          <cell r="F117">
            <v>0</v>
          </cell>
          <cell r="G117">
            <v>0</v>
          </cell>
          <cell r="H117">
            <v>0</v>
          </cell>
        </row>
        <row r="118">
          <cell r="B118" t="str">
            <v>112-001-0030-000</v>
          </cell>
          <cell r="C118" t="str">
            <v xml:space="preserve">CAYRA CONSTRUCCIONES                                                 </v>
          </cell>
          <cell r="D118">
            <v>0</v>
          </cell>
          <cell r="E118">
            <v>0</v>
          </cell>
          <cell r="F118">
            <v>0</v>
          </cell>
          <cell r="G118">
            <v>0</v>
          </cell>
          <cell r="H118">
            <v>0</v>
          </cell>
        </row>
        <row r="119">
          <cell r="B119" t="str">
            <v>112-001-0031-000</v>
          </cell>
          <cell r="C119" t="str">
            <v xml:space="preserve">MAQUINARIA INTERCONTINENTAL S.A. DE C.V.                             </v>
          </cell>
          <cell r="D119">
            <v>0</v>
          </cell>
          <cell r="E119">
            <v>0</v>
          </cell>
          <cell r="F119">
            <v>0</v>
          </cell>
          <cell r="G119">
            <v>0</v>
          </cell>
          <cell r="H119">
            <v>0</v>
          </cell>
        </row>
        <row r="120">
          <cell r="B120" t="str">
            <v>112-001-0032-000</v>
          </cell>
          <cell r="C120" t="str">
            <v xml:space="preserve">JAVIER PASCAL S.C.                                               </v>
          </cell>
          <cell r="D120">
            <v>47203.22</v>
          </cell>
          <cell r="E120">
            <v>37833</v>
          </cell>
          <cell r="F120">
            <v>29755</v>
          </cell>
          <cell r="G120">
            <v>8078</v>
          </cell>
          <cell r="H120">
            <v>55281.22</v>
          </cell>
        </row>
        <row r="121">
          <cell r="B121" t="str">
            <v>112-001-0033-000</v>
          </cell>
          <cell r="C121" t="str">
            <v xml:space="preserve">RICARDO DIAZ SANCHEZ                                                 </v>
          </cell>
          <cell r="D121">
            <v>0</v>
          </cell>
          <cell r="E121">
            <v>0</v>
          </cell>
          <cell r="F121">
            <v>0</v>
          </cell>
          <cell r="G121">
            <v>0</v>
          </cell>
          <cell r="H121">
            <v>0</v>
          </cell>
        </row>
        <row r="122">
          <cell r="B122" t="str">
            <v>112-001-0034-000</v>
          </cell>
          <cell r="C122" t="str">
            <v xml:space="preserve">NAYELI ZURITA BELTRAN                                                </v>
          </cell>
          <cell r="D122">
            <v>0</v>
          </cell>
          <cell r="E122">
            <v>0</v>
          </cell>
          <cell r="F122">
            <v>0</v>
          </cell>
          <cell r="G122">
            <v>0</v>
          </cell>
          <cell r="H122">
            <v>0</v>
          </cell>
        </row>
        <row r="123">
          <cell r="B123" t="str">
            <v>112-001-0035-000</v>
          </cell>
          <cell r="C123" t="str">
            <v xml:space="preserve">SANTOS PRADOS VALENZUELA                                             </v>
          </cell>
          <cell r="D123">
            <v>0</v>
          </cell>
          <cell r="E123">
            <v>0</v>
          </cell>
          <cell r="F123">
            <v>0</v>
          </cell>
          <cell r="G123">
            <v>0</v>
          </cell>
          <cell r="H123">
            <v>0</v>
          </cell>
        </row>
        <row r="124">
          <cell r="B124" t="str">
            <v>112-001-0036-000</v>
          </cell>
          <cell r="C124" t="str">
            <v xml:space="preserve">CAMARA MEX DE LA IND DE LA CONSTRUCCION                              </v>
          </cell>
          <cell r="D124">
            <v>0</v>
          </cell>
          <cell r="E124">
            <v>0</v>
          </cell>
          <cell r="F124">
            <v>0</v>
          </cell>
          <cell r="G124">
            <v>0</v>
          </cell>
          <cell r="H124">
            <v>0</v>
          </cell>
        </row>
        <row r="125">
          <cell r="B125" t="str">
            <v>112-001-0037-000</v>
          </cell>
          <cell r="C125" t="str">
            <v xml:space="preserve">DHL INTERNACIONAL DE MEXICO S.A. DE C.V.                             </v>
          </cell>
          <cell r="D125">
            <v>0</v>
          </cell>
          <cell r="E125">
            <v>0</v>
          </cell>
          <cell r="F125">
            <v>0</v>
          </cell>
          <cell r="G125">
            <v>0</v>
          </cell>
          <cell r="H125">
            <v>0</v>
          </cell>
        </row>
        <row r="126">
          <cell r="B126" t="str">
            <v>112-001-0038-000</v>
          </cell>
          <cell r="C126" t="str">
            <v xml:space="preserve">PRAXAIR  MEXICO SA DE CV                                             </v>
          </cell>
          <cell r="D126">
            <v>0</v>
          </cell>
          <cell r="E126">
            <v>0</v>
          </cell>
          <cell r="F126">
            <v>0</v>
          </cell>
          <cell r="G126">
            <v>0</v>
          </cell>
          <cell r="H126">
            <v>0</v>
          </cell>
        </row>
        <row r="127">
          <cell r="B127" t="str">
            <v>112-001-0039-000</v>
          </cell>
          <cell r="C127" t="str">
            <v xml:space="preserve">RAMON ALPUIN NARANJO                                                 </v>
          </cell>
          <cell r="D127">
            <v>0</v>
          </cell>
          <cell r="E127">
            <v>0</v>
          </cell>
          <cell r="F127">
            <v>0</v>
          </cell>
          <cell r="G127">
            <v>0</v>
          </cell>
          <cell r="H127">
            <v>0</v>
          </cell>
        </row>
        <row r="128">
          <cell r="B128" t="str">
            <v>112-001-0040-000</v>
          </cell>
          <cell r="C128" t="str">
            <v xml:space="preserve">ACCION LOGISTICA INTEGRAL S.C.                                       </v>
          </cell>
          <cell r="D128">
            <v>0</v>
          </cell>
          <cell r="E128">
            <v>0</v>
          </cell>
          <cell r="F128">
            <v>0</v>
          </cell>
          <cell r="G128">
            <v>0</v>
          </cell>
          <cell r="H128">
            <v>0</v>
          </cell>
        </row>
        <row r="129">
          <cell r="B129" t="str">
            <v>112-001-0041-000</v>
          </cell>
          <cell r="C129" t="str">
            <v xml:space="preserve">FRANCISCO RODRIGUEZ PULIDO                                           </v>
          </cell>
          <cell r="D129">
            <v>0</v>
          </cell>
          <cell r="E129">
            <v>0</v>
          </cell>
          <cell r="F129">
            <v>0</v>
          </cell>
          <cell r="G129">
            <v>0</v>
          </cell>
          <cell r="H129">
            <v>0</v>
          </cell>
        </row>
        <row r="130">
          <cell r="B130" t="str">
            <v>112-001-0411-001</v>
          </cell>
          <cell r="C130" t="str">
            <v xml:space="preserve">CATERPILLAR C-1 DLLS                                                 </v>
          </cell>
          <cell r="D130">
            <v>0</v>
          </cell>
          <cell r="E130">
            <v>0</v>
          </cell>
          <cell r="F130">
            <v>0</v>
          </cell>
          <cell r="G130">
            <v>0</v>
          </cell>
          <cell r="H130">
            <v>0</v>
          </cell>
        </row>
        <row r="131">
          <cell r="B131" t="str">
            <v>112-001-0411-002</v>
          </cell>
          <cell r="C131" t="str">
            <v xml:space="preserve">COMPL CATERPILLAR C-1 DLLS                                           </v>
          </cell>
          <cell r="D131">
            <v>0.01</v>
          </cell>
          <cell r="E131">
            <v>0</v>
          </cell>
          <cell r="F131">
            <v>0.01</v>
          </cell>
          <cell r="G131">
            <v>-0.01</v>
          </cell>
          <cell r="H131">
            <v>0</v>
          </cell>
        </row>
        <row r="132">
          <cell r="B132" t="str">
            <v>112-001-2028-001</v>
          </cell>
          <cell r="C132" t="str">
            <v xml:space="preserve">EQUIPOS Y SISTEMAS DLLS                                              </v>
          </cell>
          <cell r="D132">
            <v>0</v>
          </cell>
          <cell r="E132">
            <v>0</v>
          </cell>
          <cell r="F132">
            <v>0</v>
          </cell>
          <cell r="G132">
            <v>0</v>
          </cell>
          <cell r="H132">
            <v>0</v>
          </cell>
        </row>
        <row r="133">
          <cell r="B133" t="str">
            <v>112-001-2028-002</v>
          </cell>
          <cell r="C133" t="str">
            <v xml:space="preserve">COMP EQUIP Y SIST DLLS                                               </v>
          </cell>
          <cell r="D133">
            <v>0</v>
          </cell>
          <cell r="E133">
            <v>0</v>
          </cell>
          <cell r="F133">
            <v>0</v>
          </cell>
          <cell r="G133">
            <v>0</v>
          </cell>
          <cell r="H133">
            <v>0</v>
          </cell>
        </row>
        <row r="134">
          <cell r="B134" t="str">
            <v>112-001-2029-000</v>
          </cell>
          <cell r="C134" t="str">
            <v xml:space="preserve">RECTIFICACIONES CAMPECHE S.A. DE C.V.                                </v>
          </cell>
          <cell r="D134">
            <v>0</v>
          </cell>
          <cell r="E134">
            <v>0</v>
          </cell>
          <cell r="F134">
            <v>0</v>
          </cell>
          <cell r="G134">
            <v>0</v>
          </cell>
          <cell r="H134">
            <v>0</v>
          </cell>
        </row>
        <row r="135">
          <cell r="B135" t="str">
            <v>112-001-2030-000</v>
          </cell>
          <cell r="C135" t="str">
            <v xml:space="preserve">FERNANDO RUIZ RICARDEZ                                               </v>
          </cell>
          <cell r="D135">
            <v>0</v>
          </cell>
          <cell r="E135">
            <v>0</v>
          </cell>
          <cell r="F135">
            <v>0</v>
          </cell>
          <cell r="G135">
            <v>0</v>
          </cell>
          <cell r="H135">
            <v>0</v>
          </cell>
        </row>
        <row r="136">
          <cell r="B136" t="str">
            <v>112-001-2031-000</v>
          </cell>
          <cell r="C136" t="str">
            <v xml:space="preserve">COMISION FEDERAL DE ELECTRICIDAD                                     </v>
          </cell>
          <cell r="D136">
            <v>0</v>
          </cell>
          <cell r="E136">
            <v>0</v>
          </cell>
          <cell r="F136">
            <v>0</v>
          </cell>
          <cell r="G136">
            <v>0</v>
          </cell>
          <cell r="H136">
            <v>0</v>
          </cell>
        </row>
        <row r="137">
          <cell r="B137" t="str">
            <v>112-001-2032-000</v>
          </cell>
          <cell r="C137" t="str">
            <v xml:space="preserve">MARIA TERESA MUÑIZ BALLINAS                                          </v>
          </cell>
          <cell r="D137">
            <v>0</v>
          </cell>
          <cell r="E137">
            <v>0</v>
          </cell>
          <cell r="F137">
            <v>0</v>
          </cell>
          <cell r="G137">
            <v>0</v>
          </cell>
          <cell r="H137">
            <v>0</v>
          </cell>
        </row>
        <row r="138">
          <cell r="B138" t="str">
            <v>112-001-2033-000</v>
          </cell>
          <cell r="C138" t="str">
            <v xml:space="preserve">SISTEMAS CONTINO S.A. DE C.V.                                        </v>
          </cell>
          <cell r="D138">
            <v>0</v>
          </cell>
          <cell r="E138">
            <v>0</v>
          </cell>
          <cell r="F138">
            <v>0</v>
          </cell>
          <cell r="G138">
            <v>0</v>
          </cell>
          <cell r="H138">
            <v>0</v>
          </cell>
        </row>
        <row r="139">
          <cell r="B139" t="str">
            <v>112-001-2034-000</v>
          </cell>
          <cell r="C139" t="str">
            <v xml:space="preserve">MANIOBRAS ESPECIALIZADAS GCS S.A. DE C.V.                            </v>
          </cell>
          <cell r="D139">
            <v>0</v>
          </cell>
          <cell r="E139">
            <v>0</v>
          </cell>
          <cell r="F139">
            <v>0</v>
          </cell>
          <cell r="G139">
            <v>0</v>
          </cell>
          <cell r="H139">
            <v>0</v>
          </cell>
        </row>
        <row r="140">
          <cell r="B140" t="str">
            <v>112-001-2035-000</v>
          </cell>
          <cell r="C140" t="str">
            <v xml:space="preserve">VIAJES DISCOVERY S.A. DE C.V.                                       </v>
          </cell>
          <cell r="D140">
            <v>18</v>
          </cell>
          <cell r="E140">
            <v>0</v>
          </cell>
          <cell r="F140">
            <v>0</v>
          </cell>
          <cell r="G140">
            <v>0</v>
          </cell>
          <cell r="H140">
            <v>18</v>
          </cell>
        </row>
        <row r="141">
          <cell r="B141" t="str">
            <v>112-001-2036-000</v>
          </cell>
          <cell r="C141" t="str">
            <v xml:space="preserve">MANIOBRAS ESPECIALIZADAS S.A. DE C.V.                                </v>
          </cell>
          <cell r="D141">
            <v>0</v>
          </cell>
          <cell r="E141">
            <v>0</v>
          </cell>
          <cell r="F141">
            <v>0</v>
          </cell>
          <cell r="G141">
            <v>0</v>
          </cell>
          <cell r="H141">
            <v>0</v>
          </cell>
        </row>
        <row r="142">
          <cell r="B142" t="str">
            <v>112-001-2037-000</v>
          </cell>
          <cell r="C142" t="str">
            <v xml:space="preserve">MAQUINARIA DIESEL                                                    </v>
          </cell>
          <cell r="D142">
            <v>0</v>
          </cell>
          <cell r="E142">
            <v>0</v>
          </cell>
          <cell r="F142">
            <v>0</v>
          </cell>
          <cell r="G142">
            <v>0</v>
          </cell>
          <cell r="H142">
            <v>0</v>
          </cell>
        </row>
        <row r="143">
          <cell r="B143" t="str">
            <v>112-001-2038-000</v>
          </cell>
          <cell r="C143" t="str">
            <v xml:space="preserve">PEREZ MARCIN NARCISA                                                 </v>
          </cell>
          <cell r="D143">
            <v>0</v>
          </cell>
          <cell r="E143">
            <v>0</v>
          </cell>
          <cell r="F143">
            <v>0</v>
          </cell>
          <cell r="G143">
            <v>0</v>
          </cell>
          <cell r="H143">
            <v>0</v>
          </cell>
        </row>
        <row r="144">
          <cell r="B144" t="str">
            <v>112-001-2039-000</v>
          </cell>
          <cell r="C144" t="str">
            <v xml:space="preserve">DORADOS MAYA S.A. DE C.V.                                            </v>
          </cell>
          <cell r="D144">
            <v>0</v>
          </cell>
          <cell r="E144">
            <v>0</v>
          </cell>
          <cell r="F144">
            <v>0</v>
          </cell>
          <cell r="G144">
            <v>0</v>
          </cell>
          <cell r="H144">
            <v>0</v>
          </cell>
        </row>
        <row r="145">
          <cell r="B145" t="str">
            <v>112-001-2040-000</v>
          </cell>
          <cell r="C145" t="str">
            <v xml:space="preserve">MARIA MIRELDA BELTRAN GURRIA                                         </v>
          </cell>
          <cell r="D145">
            <v>0</v>
          </cell>
          <cell r="E145">
            <v>0</v>
          </cell>
          <cell r="F145">
            <v>0</v>
          </cell>
          <cell r="G145">
            <v>0</v>
          </cell>
          <cell r="H145">
            <v>0</v>
          </cell>
        </row>
        <row r="146">
          <cell r="B146" t="str">
            <v>112-001-2041-000</v>
          </cell>
          <cell r="C146" t="str">
            <v xml:space="preserve">HILDA MARIA ZURITA GIL                                               </v>
          </cell>
          <cell r="D146">
            <v>0</v>
          </cell>
          <cell r="E146">
            <v>0</v>
          </cell>
          <cell r="F146">
            <v>0</v>
          </cell>
          <cell r="G146">
            <v>0</v>
          </cell>
          <cell r="H146">
            <v>0</v>
          </cell>
        </row>
        <row r="147">
          <cell r="B147" t="str">
            <v>112-001-2042-000</v>
          </cell>
          <cell r="C147" t="str">
            <v xml:space="preserve">JUAN CARLOS PINEDA ZURITA                                            </v>
          </cell>
          <cell r="D147">
            <v>0</v>
          </cell>
          <cell r="E147">
            <v>0</v>
          </cell>
          <cell r="F147">
            <v>0</v>
          </cell>
          <cell r="G147">
            <v>0</v>
          </cell>
          <cell r="H147">
            <v>0</v>
          </cell>
        </row>
        <row r="148">
          <cell r="B148" t="str">
            <v>112-001-2043-000</v>
          </cell>
          <cell r="C148" t="str">
            <v xml:space="preserve">JUAN KAMPFNER AGUIRRE                                                </v>
          </cell>
          <cell r="D148">
            <v>0</v>
          </cell>
          <cell r="E148">
            <v>0</v>
          </cell>
          <cell r="F148">
            <v>0</v>
          </cell>
          <cell r="G148">
            <v>0</v>
          </cell>
          <cell r="H148">
            <v>0</v>
          </cell>
        </row>
        <row r="149">
          <cell r="B149" t="str">
            <v>112-001-2044-000</v>
          </cell>
          <cell r="C149" t="str">
            <v xml:space="preserve">SERVICIO TECNICO DE COMUNICACIONES                                   </v>
          </cell>
          <cell r="D149">
            <v>0</v>
          </cell>
          <cell r="E149">
            <v>0</v>
          </cell>
          <cell r="F149">
            <v>0</v>
          </cell>
          <cell r="G149">
            <v>0</v>
          </cell>
          <cell r="H149">
            <v>0</v>
          </cell>
        </row>
        <row r="150">
          <cell r="B150" t="str">
            <v>112-001-2045-000</v>
          </cell>
          <cell r="C150" t="str">
            <v xml:space="preserve">MANUFACTURERA CENTURY                                             </v>
          </cell>
          <cell r="D150">
            <v>2070</v>
          </cell>
          <cell r="E150">
            <v>0</v>
          </cell>
          <cell r="F150">
            <v>2070</v>
          </cell>
          <cell r="G150">
            <v>-2070</v>
          </cell>
          <cell r="H150">
            <v>0</v>
          </cell>
        </row>
        <row r="151">
          <cell r="B151" t="str">
            <v>112-001-2046-000</v>
          </cell>
          <cell r="C151" t="str">
            <v xml:space="preserve">ARRENDADORA UNIFIN S.A. DE C.V.                                  </v>
          </cell>
          <cell r="D151">
            <v>27860.15</v>
          </cell>
          <cell r="E151">
            <v>79159.89</v>
          </cell>
          <cell r="F151">
            <v>27858.2</v>
          </cell>
          <cell r="G151">
            <v>51301.69</v>
          </cell>
          <cell r="H151">
            <v>79161.84</v>
          </cell>
        </row>
        <row r="152">
          <cell r="B152" t="str">
            <v>112-001-2047-000</v>
          </cell>
          <cell r="C152" t="str">
            <v xml:space="preserve">CATERPILLAR CREDITO                                                  </v>
          </cell>
          <cell r="D152">
            <v>0</v>
          </cell>
          <cell r="E152">
            <v>0</v>
          </cell>
          <cell r="F152">
            <v>0</v>
          </cell>
          <cell r="G152">
            <v>0</v>
          </cell>
          <cell r="H152">
            <v>0</v>
          </cell>
        </row>
        <row r="153">
          <cell r="B153" t="str">
            <v>112-001-2048-000</v>
          </cell>
          <cell r="C153" t="str">
            <v xml:space="preserve">LEON WEILL S.A.                                                      </v>
          </cell>
          <cell r="D153">
            <v>0</v>
          </cell>
          <cell r="E153">
            <v>0</v>
          </cell>
          <cell r="F153">
            <v>0</v>
          </cell>
          <cell r="G153">
            <v>0</v>
          </cell>
          <cell r="H153">
            <v>0</v>
          </cell>
        </row>
        <row r="154">
          <cell r="B154" t="str">
            <v>112-001-2049-000</v>
          </cell>
          <cell r="C154" t="str">
            <v xml:space="preserve">SNAP-ON SUN DE MEXICO                                                </v>
          </cell>
          <cell r="D154">
            <v>0</v>
          </cell>
          <cell r="E154">
            <v>0</v>
          </cell>
          <cell r="F154">
            <v>0</v>
          </cell>
          <cell r="G154">
            <v>0</v>
          </cell>
          <cell r="H154">
            <v>0</v>
          </cell>
        </row>
        <row r="155">
          <cell r="B155" t="str">
            <v>112-001-2050-000</v>
          </cell>
          <cell r="C155" t="str">
            <v xml:space="preserve">EQUIPO PARA GAS S.A. DE C.V.                                         </v>
          </cell>
          <cell r="D155">
            <v>0</v>
          </cell>
          <cell r="E155">
            <v>0</v>
          </cell>
          <cell r="F155">
            <v>0</v>
          </cell>
          <cell r="G155">
            <v>0</v>
          </cell>
          <cell r="H155">
            <v>0</v>
          </cell>
        </row>
        <row r="156">
          <cell r="B156" t="str">
            <v>112-001-2051-000</v>
          </cell>
          <cell r="C156" t="str">
            <v xml:space="preserve">PROTECNOQUIM S.A. DE C.V.                                            </v>
          </cell>
          <cell r="D156">
            <v>0</v>
          </cell>
          <cell r="E156">
            <v>0</v>
          </cell>
          <cell r="F156">
            <v>0</v>
          </cell>
          <cell r="G156">
            <v>0</v>
          </cell>
          <cell r="H156">
            <v>0</v>
          </cell>
        </row>
        <row r="157">
          <cell r="B157" t="str">
            <v>112-001-2052-000</v>
          </cell>
          <cell r="C157" t="str">
            <v xml:space="preserve">AGUSTIN DE JESUS FINOL PINO                                      </v>
          </cell>
          <cell r="D157">
            <v>10985.78</v>
          </cell>
          <cell r="E157">
            <v>0</v>
          </cell>
          <cell r="F157">
            <v>11400</v>
          </cell>
          <cell r="G157">
            <v>-11400</v>
          </cell>
          <cell r="H157">
            <v>-414.21999999999935</v>
          </cell>
        </row>
        <row r="158">
          <cell r="B158" t="str">
            <v>112-001-2053-000</v>
          </cell>
          <cell r="C158" t="str">
            <v xml:space="preserve">RALOY LUBRICANTES S.A. DE C.V.                                       </v>
          </cell>
          <cell r="D158">
            <v>0</v>
          </cell>
          <cell r="E158">
            <v>0</v>
          </cell>
          <cell r="F158">
            <v>0</v>
          </cell>
          <cell r="G158">
            <v>0</v>
          </cell>
          <cell r="H158">
            <v>0</v>
          </cell>
        </row>
        <row r="159">
          <cell r="B159" t="str">
            <v>112-001-2054-000</v>
          </cell>
          <cell r="C159" t="str">
            <v xml:space="preserve">GONZALEZ MONTIEL MARIA MAGDALENA                                     </v>
          </cell>
          <cell r="D159">
            <v>0</v>
          </cell>
          <cell r="E159">
            <v>0</v>
          </cell>
          <cell r="F159">
            <v>0</v>
          </cell>
          <cell r="G159">
            <v>0</v>
          </cell>
          <cell r="H159">
            <v>0</v>
          </cell>
        </row>
        <row r="160">
          <cell r="B160" t="str">
            <v>112-001-2055-000</v>
          </cell>
          <cell r="C160" t="str">
            <v xml:space="preserve">ILDEFONSO AGUILAR BUENO                                              </v>
          </cell>
          <cell r="D160">
            <v>0</v>
          </cell>
          <cell r="E160">
            <v>234.5</v>
          </cell>
          <cell r="F160">
            <v>0</v>
          </cell>
          <cell r="G160">
            <v>234.5</v>
          </cell>
          <cell r="H160">
            <v>234.5</v>
          </cell>
        </row>
        <row r="161">
          <cell r="B161" t="str">
            <v>112-001-2056-000</v>
          </cell>
          <cell r="C161" t="str">
            <v xml:space="preserve">MURPHY DE MEXICO SURESTE S.A. DE C.V.                                </v>
          </cell>
          <cell r="D161">
            <v>0</v>
          </cell>
          <cell r="E161">
            <v>0</v>
          </cell>
          <cell r="F161">
            <v>0</v>
          </cell>
          <cell r="G161">
            <v>0</v>
          </cell>
          <cell r="H161">
            <v>0</v>
          </cell>
        </row>
        <row r="162">
          <cell r="B162" t="str">
            <v>112-001-2057-000</v>
          </cell>
          <cell r="C162" t="str">
            <v xml:space="preserve">SEÑALMATIC S.A. DE C.V.                                              </v>
          </cell>
          <cell r="D162">
            <v>0</v>
          </cell>
          <cell r="E162">
            <v>0</v>
          </cell>
          <cell r="F162">
            <v>0</v>
          </cell>
          <cell r="G162">
            <v>0</v>
          </cell>
          <cell r="H162">
            <v>0</v>
          </cell>
        </row>
        <row r="163">
          <cell r="B163" t="str">
            <v>112-001-2058-000</v>
          </cell>
          <cell r="C163" t="str">
            <v xml:space="preserve">SALA RIVEROLL JUAN CARLOS                                            </v>
          </cell>
          <cell r="D163">
            <v>0</v>
          </cell>
          <cell r="E163">
            <v>0</v>
          </cell>
          <cell r="F163">
            <v>0</v>
          </cell>
          <cell r="G163">
            <v>0</v>
          </cell>
          <cell r="H163">
            <v>0</v>
          </cell>
        </row>
        <row r="164">
          <cell r="B164" t="str">
            <v>112-001-2059-000</v>
          </cell>
          <cell r="C164" t="str">
            <v xml:space="preserve">REPRESENTACIONES ELECTRICAS DEL SURESTE S.A.                         </v>
          </cell>
          <cell r="D164">
            <v>0</v>
          </cell>
          <cell r="E164">
            <v>0</v>
          </cell>
          <cell r="F164">
            <v>0</v>
          </cell>
          <cell r="G164">
            <v>0</v>
          </cell>
          <cell r="H164">
            <v>0</v>
          </cell>
        </row>
        <row r="165">
          <cell r="B165" t="str">
            <v>112-001-2060-000</v>
          </cell>
          <cell r="C165" t="str">
            <v xml:space="preserve">EQUIPO DE MEDICION Y CONTROL INDUSTRIAL S.A.                         </v>
          </cell>
          <cell r="D165">
            <v>0</v>
          </cell>
          <cell r="E165">
            <v>0</v>
          </cell>
          <cell r="F165">
            <v>0</v>
          </cell>
          <cell r="G165">
            <v>0</v>
          </cell>
          <cell r="H165">
            <v>0</v>
          </cell>
        </row>
        <row r="166">
          <cell r="B166" t="str">
            <v>112-001-2061-000</v>
          </cell>
          <cell r="C166" t="str">
            <v xml:space="preserve">OCHOA VALENZUELA IRENE                                               </v>
          </cell>
          <cell r="D166">
            <v>0</v>
          </cell>
          <cell r="E166">
            <v>3760</v>
          </cell>
          <cell r="F166">
            <v>0</v>
          </cell>
          <cell r="G166">
            <v>3760</v>
          </cell>
          <cell r="H166">
            <v>3760</v>
          </cell>
        </row>
        <row r="167">
          <cell r="B167" t="str">
            <v>112-001-2062-000</v>
          </cell>
          <cell r="C167" t="str">
            <v xml:space="preserve">GLADYS FALCONI ALEJANDRO                                             </v>
          </cell>
          <cell r="D167">
            <v>0</v>
          </cell>
          <cell r="E167">
            <v>0</v>
          </cell>
          <cell r="F167">
            <v>0</v>
          </cell>
          <cell r="G167">
            <v>0</v>
          </cell>
          <cell r="H167">
            <v>0</v>
          </cell>
        </row>
        <row r="168">
          <cell r="B168" t="str">
            <v>112-001-2063-000</v>
          </cell>
          <cell r="C168" t="str">
            <v xml:space="preserve">GRUPO SIGNACOM COMUNICACIONES S.A. DE C.V.                           </v>
          </cell>
          <cell r="D168">
            <v>0</v>
          </cell>
          <cell r="E168">
            <v>0</v>
          </cell>
          <cell r="F168">
            <v>0</v>
          </cell>
          <cell r="G168">
            <v>0</v>
          </cell>
          <cell r="H168">
            <v>0</v>
          </cell>
        </row>
        <row r="169">
          <cell r="B169" t="str">
            <v>112-001-2064-000</v>
          </cell>
          <cell r="C169" t="str">
            <v xml:space="preserve">GASOLINERA SERVICIO COMALCALCO S.A. DE C.V.                      </v>
          </cell>
          <cell r="D169">
            <v>27150</v>
          </cell>
          <cell r="E169">
            <v>23980</v>
          </cell>
          <cell r="F169">
            <v>27150</v>
          </cell>
          <cell r="G169">
            <v>-3170</v>
          </cell>
          <cell r="H169">
            <v>23980</v>
          </cell>
        </row>
        <row r="170">
          <cell r="B170" t="str">
            <v>112-001-2065-000</v>
          </cell>
          <cell r="C170" t="str">
            <v xml:space="preserve">OMEGA INDUSTRIAL AUTOMOTRIZ S.A. DE C.V.                           </v>
          </cell>
          <cell r="D170">
            <v>575</v>
          </cell>
          <cell r="E170">
            <v>0</v>
          </cell>
          <cell r="F170">
            <v>575</v>
          </cell>
          <cell r="G170">
            <v>-575</v>
          </cell>
          <cell r="H170">
            <v>0</v>
          </cell>
        </row>
        <row r="171">
          <cell r="B171" t="str">
            <v>113-001-0001-000</v>
          </cell>
          <cell r="C171" t="str">
            <v xml:space="preserve">JIMENEZ SEGOVIA VICTOR MANUEL                                        </v>
          </cell>
          <cell r="D171">
            <v>0</v>
          </cell>
          <cell r="E171">
            <v>0</v>
          </cell>
          <cell r="F171">
            <v>0</v>
          </cell>
          <cell r="G171">
            <v>0</v>
          </cell>
          <cell r="H171">
            <v>0</v>
          </cell>
        </row>
        <row r="172">
          <cell r="B172" t="str">
            <v>113-001-0002-000</v>
          </cell>
          <cell r="C172" t="str">
            <v xml:space="preserve">JUAN M JIMENEZ Y GALVAN                                              </v>
          </cell>
          <cell r="D172">
            <v>0</v>
          </cell>
          <cell r="E172">
            <v>0</v>
          </cell>
          <cell r="F172">
            <v>0</v>
          </cell>
          <cell r="G172">
            <v>0</v>
          </cell>
          <cell r="H172">
            <v>0</v>
          </cell>
        </row>
        <row r="173">
          <cell r="B173" t="str">
            <v>113-001-0003-000</v>
          </cell>
          <cell r="C173" t="str">
            <v xml:space="preserve">GABRIELA GUTIERREZ SOLIS                                             </v>
          </cell>
          <cell r="D173">
            <v>0</v>
          </cell>
          <cell r="E173">
            <v>0</v>
          </cell>
          <cell r="F173">
            <v>0</v>
          </cell>
          <cell r="G173">
            <v>0</v>
          </cell>
          <cell r="H173">
            <v>0</v>
          </cell>
        </row>
        <row r="174">
          <cell r="B174" t="str">
            <v>113-001-0004-000</v>
          </cell>
          <cell r="C174" t="str">
            <v xml:space="preserve">FRANCISCO TORRES                                                     </v>
          </cell>
          <cell r="D174">
            <v>0</v>
          </cell>
          <cell r="E174">
            <v>0</v>
          </cell>
          <cell r="F174">
            <v>0</v>
          </cell>
          <cell r="G174">
            <v>0</v>
          </cell>
          <cell r="H174">
            <v>0</v>
          </cell>
        </row>
        <row r="175">
          <cell r="B175" t="str">
            <v>113-001-0005-000</v>
          </cell>
          <cell r="C175" t="str">
            <v xml:space="preserve">ARACELY GISELLE MORA M                                               </v>
          </cell>
          <cell r="D175">
            <v>0</v>
          </cell>
          <cell r="E175">
            <v>0</v>
          </cell>
          <cell r="F175">
            <v>0</v>
          </cell>
          <cell r="G175">
            <v>0</v>
          </cell>
          <cell r="H175">
            <v>0</v>
          </cell>
        </row>
        <row r="176">
          <cell r="B176" t="str">
            <v>113-001-1001-000</v>
          </cell>
          <cell r="C176" t="str">
            <v xml:space="preserve">MARIO JAVIER LOPEZ                                                   </v>
          </cell>
          <cell r="D176">
            <v>0</v>
          </cell>
          <cell r="E176">
            <v>0</v>
          </cell>
          <cell r="F176">
            <v>0</v>
          </cell>
          <cell r="G176">
            <v>0</v>
          </cell>
          <cell r="H176">
            <v>0</v>
          </cell>
        </row>
        <row r="177">
          <cell r="B177" t="str">
            <v>113-001-1002-000</v>
          </cell>
          <cell r="C177" t="str">
            <v xml:space="preserve">PRAXEDIS LEON FABRE                                                  </v>
          </cell>
          <cell r="D177">
            <v>0</v>
          </cell>
          <cell r="E177">
            <v>0</v>
          </cell>
          <cell r="F177">
            <v>0</v>
          </cell>
          <cell r="G177">
            <v>0</v>
          </cell>
          <cell r="H177">
            <v>0</v>
          </cell>
        </row>
        <row r="178">
          <cell r="B178" t="str">
            <v>113-001-1003-000</v>
          </cell>
          <cell r="C178" t="str">
            <v xml:space="preserve">GABRIEL GONZALEZ MONTIEL                                             </v>
          </cell>
          <cell r="D178">
            <v>0</v>
          </cell>
          <cell r="E178">
            <v>0</v>
          </cell>
          <cell r="F178">
            <v>0</v>
          </cell>
          <cell r="G178">
            <v>0</v>
          </cell>
          <cell r="H178">
            <v>0</v>
          </cell>
        </row>
        <row r="179">
          <cell r="B179" t="str">
            <v>113-001-1004-000</v>
          </cell>
          <cell r="C179" t="str">
            <v xml:space="preserve">RICARDO DIAZ SANCHEZ                                                 </v>
          </cell>
          <cell r="D179">
            <v>0</v>
          </cell>
          <cell r="E179">
            <v>0</v>
          </cell>
          <cell r="F179">
            <v>0</v>
          </cell>
          <cell r="G179">
            <v>0</v>
          </cell>
          <cell r="H179">
            <v>0</v>
          </cell>
        </row>
        <row r="180">
          <cell r="B180" t="str">
            <v>113-001-1005-000</v>
          </cell>
          <cell r="C180" t="str">
            <v xml:space="preserve">SEBASTIAN HERNANDEZ VELAZQUEZ                                        </v>
          </cell>
          <cell r="D180">
            <v>0</v>
          </cell>
          <cell r="E180">
            <v>0</v>
          </cell>
          <cell r="F180">
            <v>0</v>
          </cell>
          <cell r="G180">
            <v>0</v>
          </cell>
          <cell r="H180">
            <v>0</v>
          </cell>
        </row>
        <row r="181">
          <cell r="B181" t="str">
            <v>113-001-1006-000</v>
          </cell>
          <cell r="C181" t="str">
            <v xml:space="preserve">MINERVA DEL ROSARIO CANDELERO RAMOS                                  </v>
          </cell>
          <cell r="D181">
            <v>0</v>
          </cell>
          <cell r="E181">
            <v>0</v>
          </cell>
          <cell r="F181">
            <v>0</v>
          </cell>
          <cell r="G181">
            <v>0</v>
          </cell>
          <cell r="H181">
            <v>0</v>
          </cell>
        </row>
        <row r="182">
          <cell r="B182" t="str">
            <v>113-001-2001-000</v>
          </cell>
          <cell r="C182" t="str">
            <v xml:space="preserve">FRANCISCO RODRIGUEZ PULIDO                                           </v>
          </cell>
          <cell r="D182">
            <v>0</v>
          </cell>
          <cell r="E182">
            <v>0</v>
          </cell>
          <cell r="F182">
            <v>0</v>
          </cell>
          <cell r="G182">
            <v>0</v>
          </cell>
          <cell r="H182">
            <v>0</v>
          </cell>
        </row>
        <row r="183">
          <cell r="B183" t="str">
            <v>113-001-2002-000</v>
          </cell>
          <cell r="C183" t="str">
            <v xml:space="preserve">ISIDRO DE LA CRUZ JIMENEZ                                            </v>
          </cell>
          <cell r="D183">
            <v>0</v>
          </cell>
          <cell r="E183">
            <v>0</v>
          </cell>
          <cell r="F183">
            <v>0</v>
          </cell>
          <cell r="G183">
            <v>0</v>
          </cell>
          <cell r="H183">
            <v>0</v>
          </cell>
        </row>
        <row r="184">
          <cell r="B184" t="str">
            <v>113-001-2003-000</v>
          </cell>
          <cell r="C184" t="str">
            <v xml:space="preserve">SIMON ALVAREZ ORTIZ                                                  </v>
          </cell>
          <cell r="D184">
            <v>0</v>
          </cell>
          <cell r="E184">
            <v>0</v>
          </cell>
          <cell r="F184">
            <v>0</v>
          </cell>
          <cell r="G184">
            <v>0</v>
          </cell>
          <cell r="H184">
            <v>0</v>
          </cell>
        </row>
        <row r="185">
          <cell r="B185" t="str">
            <v>113-001-2004-000</v>
          </cell>
          <cell r="C185" t="str">
            <v xml:space="preserve">EMPLEADOS ENX VARIOS                                              </v>
          </cell>
          <cell r="D185">
            <v>5599.92</v>
          </cell>
          <cell r="E185">
            <v>3279.01</v>
          </cell>
          <cell r="F185">
            <v>3279.01</v>
          </cell>
          <cell r="G185">
            <v>0</v>
          </cell>
          <cell r="H185">
            <v>5599.92</v>
          </cell>
        </row>
        <row r="186">
          <cell r="B186" t="str">
            <v>113-001-2005-000</v>
          </cell>
          <cell r="C186" t="str">
            <v xml:space="preserve">SERGIO ESCOBEDO VARGAS                                               </v>
          </cell>
          <cell r="D186">
            <v>0</v>
          </cell>
          <cell r="E186">
            <v>0</v>
          </cell>
          <cell r="F186">
            <v>0</v>
          </cell>
          <cell r="G186">
            <v>0</v>
          </cell>
          <cell r="H186">
            <v>0</v>
          </cell>
        </row>
        <row r="187">
          <cell r="B187" t="str">
            <v>113-001-2006-000</v>
          </cell>
          <cell r="C187" t="str">
            <v xml:space="preserve">I.S.P.T. POR RETENER                                                 </v>
          </cell>
          <cell r="D187">
            <v>0</v>
          </cell>
          <cell r="E187">
            <v>0</v>
          </cell>
          <cell r="F187">
            <v>0</v>
          </cell>
          <cell r="G187">
            <v>0</v>
          </cell>
          <cell r="H187">
            <v>0</v>
          </cell>
        </row>
        <row r="188">
          <cell r="B188" t="str">
            <v>113-001-2019-000</v>
          </cell>
          <cell r="C188" t="str">
            <v xml:space="preserve">MARIA DE LOURDES HOFFMAN                                             </v>
          </cell>
          <cell r="D188">
            <v>0</v>
          </cell>
          <cell r="E188">
            <v>0</v>
          </cell>
          <cell r="F188">
            <v>0</v>
          </cell>
          <cell r="G188">
            <v>0</v>
          </cell>
          <cell r="H188">
            <v>0</v>
          </cell>
        </row>
        <row r="189">
          <cell r="B189" t="str">
            <v>113-001-2020-000</v>
          </cell>
          <cell r="C189" t="str">
            <v xml:space="preserve">CESAR ALLENDE RODRIGUEZ                                              </v>
          </cell>
          <cell r="D189">
            <v>0</v>
          </cell>
          <cell r="E189">
            <v>0</v>
          </cell>
          <cell r="F189">
            <v>0</v>
          </cell>
          <cell r="G189">
            <v>0</v>
          </cell>
          <cell r="H189">
            <v>0</v>
          </cell>
        </row>
        <row r="190">
          <cell r="B190" t="str">
            <v>113-001-2031-000</v>
          </cell>
          <cell r="C190" t="str">
            <v xml:space="preserve">SONIA BARROETA LARA                                                  </v>
          </cell>
          <cell r="D190">
            <v>0</v>
          </cell>
          <cell r="E190">
            <v>0</v>
          </cell>
          <cell r="F190">
            <v>0</v>
          </cell>
          <cell r="G190">
            <v>0</v>
          </cell>
          <cell r="H190">
            <v>0</v>
          </cell>
        </row>
        <row r="191">
          <cell r="B191" t="str">
            <v>113-001-2035-000</v>
          </cell>
          <cell r="C191" t="str">
            <v xml:space="preserve">MERCEDES GRIS HERNANDEZ                                              </v>
          </cell>
          <cell r="D191">
            <v>0</v>
          </cell>
          <cell r="E191">
            <v>0</v>
          </cell>
          <cell r="F191">
            <v>0</v>
          </cell>
          <cell r="G191">
            <v>0</v>
          </cell>
          <cell r="H191">
            <v>0</v>
          </cell>
        </row>
        <row r="192">
          <cell r="B192" t="str">
            <v>113-001-2036-000</v>
          </cell>
          <cell r="C192" t="str">
            <v xml:space="preserve">SALVADOR MU¥OZ GOMEZ                                                 </v>
          </cell>
          <cell r="D192">
            <v>0</v>
          </cell>
          <cell r="E192">
            <v>0</v>
          </cell>
          <cell r="F192">
            <v>0</v>
          </cell>
          <cell r="G192">
            <v>0</v>
          </cell>
          <cell r="H192">
            <v>0</v>
          </cell>
        </row>
        <row r="193">
          <cell r="B193" t="str">
            <v>113-001-2037-000</v>
          </cell>
          <cell r="C193" t="str">
            <v xml:space="preserve">GUADALUPE RANGEL ORTEGA                                              </v>
          </cell>
          <cell r="D193">
            <v>0</v>
          </cell>
          <cell r="E193">
            <v>0</v>
          </cell>
          <cell r="F193">
            <v>0</v>
          </cell>
          <cell r="G193">
            <v>0</v>
          </cell>
          <cell r="H193">
            <v>0</v>
          </cell>
        </row>
        <row r="194">
          <cell r="B194" t="str">
            <v>113-001-2045-000</v>
          </cell>
          <cell r="C194" t="str">
            <v xml:space="preserve">GRACIELA NOGUERA VELAZQUEZ                                           </v>
          </cell>
          <cell r="D194">
            <v>0</v>
          </cell>
          <cell r="E194">
            <v>0</v>
          </cell>
          <cell r="F194">
            <v>0</v>
          </cell>
          <cell r="G194">
            <v>0</v>
          </cell>
          <cell r="H194">
            <v>0</v>
          </cell>
        </row>
        <row r="195">
          <cell r="B195" t="str">
            <v>113-001-2046-000</v>
          </cell>
          <cell r="C195" t="str">
            <v xml:space="preserve">GERARDO CARACHEO MONTES DE OC                                        </v>
          </cell>
          <cell r="D195">
            <v>0</v>
          </cell>
          <cell r="E195">
            <v>0</v>
          </cell>
          <cell r="F195">
            <v>0</v>
          </cell>
          <cell r="G195">
            <v>0</v>
          </cell>
          <cell r="H195">
            <v>0</v>
          </cell>
        </row>
        <row r="196">
          <cell r="B196" t="str">
            <v>113-001-2047-000</v>
          </cell>
          <cell r="C196" t="str">
            <v xml:space="preserve">IGNACIO DELGADO TORRES                                               </v>
          </cell>
          <cell r="D196">
            <v>0</v>
          </cell>
          <cell r="E196">
            <v>0</v>
          </cell>
          <cell r="F196">
            <v>0</v>
          </cell>
          <cell r="G196">
            <v>0</v>
          </cell>
          <cell r="H196">
            <v>0</v>
          </cell>
        </row>
        <row r="197">
          <cell r="B197" t="str">
            <v>113-001-5052-000</v>
          </cell>
          <cell r="C197" t="str">
            <v xml:space="preserve">MARIO OLIVARES ILLANA                                                </v>
          </cell>
          <cell r="D197">
            <v>0</v>
          </cell>
          <cell r="E197">
            <v>0</v>
          </cell>
          <cell r="F197">
            <v>0</v>
          </cell>
          <cell r="G197">
            <v>0</v>
          </cell>
          <cell r="H197">
            <v>0</v>
          </cell>
        </row>
        <row r="198">
          <cell r="B198" t="str">
            <v>113-001-5054-000</v>
          </cell>
          <cell r="C198" t="str">
            <v xml:space="preserve">OSCAR CALDERA                                                        </v>
          </cell>
          <cell r="D198">
            <v>0</v>
          </cell>
          <cell r="E198">
            <v>0</v>
          </cell>
          <cell r="F198">
            <v>0</v>
          </cell>
          <cell r="G198">
            <v>0</v>
          </cell>
          <cell r="H198">
            <v>0</v>
          </cell>
        </row>
        <row r="199">
          <cell r="B199" t="str">
            <v>113-001-5064-000</v>
          </cell>
          <cell r="C199" t="str">
            <v xml:space="preserve">SERGIO ALMARAZ MELCHOR                                               </v>
          </cell>
          <cell r="D199">
            <v>0</v>
          </cell>
          <cell r="E199">
            <v>0</v>
          </cell>
          <cell r="F199">
            <v>0</v>
          </cell>
          <cell r="G199">
            <v>0</v>
          </cell>
          <cell r="H199">
            <v>0</v>
          </cell>
        </row>
        <row r="200">
          <cell r="B200" t="str">
            <v>113-001-5065-000</v>
          </cell>
          <cell r="C200" t="str">
            <v xml:space="preserve">EVA ORTEGA M.                                                        </v>
          </cell>
          <cell r="D200">
            <v>0</v>
          </cell>
          <cell r="E200">
            <v>0</v>
          </cell>
          <cell r="F200">
            <v>0</v>
          </cell>
          <cell r="G200">
            <v>0</v>
          </cell>
          <cell r="H200">
            <v>0</v>
          </cell>
        </row>
        <row r="201">
          <cell r="B201" t="str">
            <v>113-001-5066-000</v>
          </cell>
          <cell r="C201" t="str">
            <v xml:space="preserve">RAUL GONZALEZ GARCIA                                                 </v>
          </cell>
          <cell r="D201">
            <v>0</v>
          </cell>
          <cell r="E201">
            <v>0</v>
          </cell>
          <cell r="F201">
            <v>0</v>
          </cell>
          <cell r="G201">
            <v>0</v>
          </cell>
          <cell r="H201">
            <v>0</v>
          </cell>
        </row>
        <row r="202">
          <cell r="B202" t="str">
            <v>115-001-0003-000</v>
          </cell>
          <cell r="C202" t="str">
            <v xml:space="preserve">I.S.R. RETENIDO POR BANCOS                                       </v>
          </cell>
          <cell r="D202">
            <v>10175.41</v>
          </cell>
          <cell r="E202">
            <v>223.57</v>
          </cell>
          <cell r="F202">
            <v>0</v>
          </cell>
          <cell r="G202">
            <v>223.57</v>
          </cell>
          <cell r="H202">
            <v>10398.98</v>
          </cell>
        </row>
        <row r="203">
          <cell r="B203" t="str">
            <v>115-001-0004-000</v>
          </cell>
          <cell r="C203" t="str">
            <v xml:space="preserve">ISPT POR RETENER                                                     </v>
          </cell>
          <cell r="D203">
            <v>0</v>
          </cell>
          <cell r="E203">
            <v>0</v>
          </cell>
          <cell r="F203">
            <v>0</v>
          </cell>
          <cell r="G203">
            <v>0</v>
          </cell>
          <cell r="H203">
            <v>0</v>
          </cell>
        </row>
        <row r="204">
          <cell r="B204" t="str">
            <v>115-001-0005-000</v>
          </cell>
          <cell r="C204" t="str">
            <v xml:space="preserve">ANTICIPOS I.S.R.                                                     </v>
          </cell>
          <cell r="D204">
            <v>0</v>
          </cell>
          <cell r="E204">
            <v>0</v>
          </cell>
          <cell r="F204">
            <v>0</v>
          </cell>
          <cell r="G204">
            <v>0</v>
          </cell>
          <cell r="H204">
            <v>0</v>
          </cell>
        </row>
        <row r="205">
          <cell r="B205" t="str">
            <v>115-001-0010-000</v>
          </cell>
          <cell r="C205" t="str">
            <v xml:space="preserve">CREDITO AL SALARIO                                               </v>
          </cell>
          <cell r="D205">
            <v>10788.45</v>
          </cell>
          <cell r="E205">
            <v>10092.41</v>
          </cell>
          <cell r="F205">
            <v>10787</v>
          </cell>
          <cell r="G205">
            <v>-694.59000000000015</v>
          </cell>
          <cell r="H205">
            <v>10093.86</v>
          </cell>
        </row>
        <row r="206">
          <cell r="B206" t="str">
            <v>115-002-0000-000</v>
          </cell>
          <cell r="C206" t="str">
            <v xml:space="preserve">ANTICIPO DE IMPAC                                                    </v>
          </cell>
          <cell r="D206">
            <v>0</v>
          </cell>
          <cell r="E206">
            <v>0</v>
          </cell>
          <cell r="F206">
            <v>0</v>
          </cell>
          <cell r="G206">
            <v>0</v>
          </cell>
          <cell r="H206">
            <v>0</v>
          </cell>
        </row>
        <row r="207">
          <cell r="B207" t="str">
            <v>116-001-0001-000</v>
          </cell>
          <cell r="C207" t="str">
            <v xml:space="preserve">IVA ACREDITABLE S/COMPRA                                             </v>
          </cell>
          <cell r="D207">
            <v>0</v>
          </cell>
          <cell r="E207">
            <v>0</v>
          </cell>
          <cell r="F207">
            <v>0</v>
          </cell>
          <cell r="G207">
            <v>0</v>
          </cell>
          <cell r="H207">
            <v>0</v>
          </cell>
        </row>
        <row r="208">
          <cell r="B208" t="str">
            <v>116-001-0002-000</v>
          </cell>
          <cell r="C208" t="str">
            <v xml:space="preserve">SERVICIOS Y GASTOS                                             </v>
          </cell>
          <cell r="D208">
            <v>1307313.76</v>
          </cell>
          <cell r="E208">
            <v>985962.3</v>
          </cell>
          <cell r="F208">
            <v>880725.89</v>
          </cell>
          <cell r="G208">
            <v>105236.41000000003</v>
          </cell>
          <cell r="H208">
            <v>1412550.17</v>
          </cell>
        </row>
        <row r="209">
          <cell r="B209" t="str">
            <v>116-001-0003-000</v>
          </cell>
          <cell r="C209" t="str">
            <v xml:space="preserve">COMPRAS DE ACTIVO FIJO                                               </v>
          </cell>
          <cell r="D209">
            <v>0</v>
          </cell>
          <cell r="E209">
            <v>0</v>
          </cell>
          <cell r="F209">
            <v>0</v>
          </cell>
          <cell r="G209">
            <v>0</v>
          </cell>
          <cell r="H209">
            <v>0</v>
          </cell>
        </row>
        <row r="210">
          <cell r="B210" t="str">
            <v>116-001-0004-000</v>
          </cell>
          <cell r="C210" t="str">
            <v xml:space="preserve">IVA ACREDITABLE S/IMPORTACION                                        </v>
          </cell>
          <cell r="D210">
            <v>0</v>
          </cell>
          <cell r="E210">
            <v>0</v>
          </cell>
          <cell r="F210">
            <v>0</v>
          </cell>
          <cell r="G210">
            <v>0</v>
          </cell>
          <cell r="H210">
            <v>0</v>
          </cell>
        </row>
        <row r="211">
          <cell r="B211" t="str">
            <v>117-000-0000-000</v>
          </cell>
          <cell r="C211" t="str">
            <v xml:space="preserve">IVA A FAVOR EJERCICIO ANTERIO                                        </v>
          </cell>
          <cell r="D211">
            <v>0</v>
          </cell>
          <cell r="E211">
            <v>0</v>
          </cell>
          <cell r="F211">
            <v>0</v>
          </cell>
          <cell r="G211">
            <v>0</v>
          </cell>
          <cell r="H211">
            <v>0</v>
          </cell>
        </row>
        <row r="212">
          <cell r="B212" t="str">
            <v>118-001-0001-000</v>
          </cell>
          <cell r="C212" t="str">
            <v xml:space="preserve">NO EXIGIBLE                                                    </v>
          </cell>
          <cell r="D212">
            <v>8563743.7200000007</v>
          </cell>
          <cell r="E212">
            <v>395190.59</v>
          </cell>
          <cell r="F212">
            <v>846641.45</v>
          </cell>
          <cell r="G212">
            <v>-451450.85999999993</v>
          </cell>
          <cell r="H212">
            <v>8112292.8600000003</v>
          </cell>
        </row>
        <row r="213">
          <cell r="B213" t="str">
            <v>119-000-0000-000</v>
          </cell>
          <cell r="C213" t="str">
            <v xml:space="preserve">COMPRAS                                                              </v>
          </cell>
          <cell r="D213">
            <v>0</v>
          </cell>
          <cell r="E213">
            <v>0</v>
          </cell>
          <cell r="F213">
            <v>0</v>
          </cell>
          <cell r="G213">
            <v>0</v>
          </cell>
          <cell r="H213">
            <v>0</v>
          </cell>
        </row>
        <row r="214">
          <cell r="B214" t="str">
            <v>120-001-0001-000</v>
          </cell>
          <cell r="C214" t="str">
            <v xml:space="preserve">COIMSUR S.A. DE C.V.                                                 </v>
          </cell>
          <cell r="D214">
            <v>0</v>
          </cell>
          <cell r="E214">
            <v>0</v>
          </cell>
          <cell r="F214">
            <v>0</v>
          </cell>
          <cell r="G214">
            <v>0</v>
          </cell>
          <cell r="H214">
            <v>0</v>
          </cell>
        </row>
        <row r="215">
          <cell r="B215" t="str">
            <v>120-001-0002-000</v>
          </cell>
          <cell r="C215" t="str">
            <v xml:space="preserve">MANUFACTURERA CENTURY                                                </v>
          </cell>
          <cell r="D215">
            <v>0</v>
          </cell>
          <cell r="E215">
            <v>0</v>
          </cell>
          <cell r="F215">
            <v>0</v>
          </cell>
          <cell r="G215">
            <v>0</v>
          </cell>
          <cell r="H215">
            <v>0</v>
          </cell>
        </row>
        <row r="216">
          <cell r="B216" t="str">
            <v>120-001-0003-000</v>
          </cell>
          <cell r="C216" t="str">
            <v xml:space="preserve">CATERPILLAR                                                          </v>
          </cell>
          <cell r="D216">
            <v>0</v>
          </cell>
          <cell r="E216">
            <v>0</v>
          </cell>
          <cell r="F216">
            <v>0</v>
          </cell>
          <cell r="G216">
            <v>0</v>
          </cell>
          <cell r="H216">
            <v>0</v>
          </cell>
        </row>
        <row r="217">
          <cell r="B217" t="str">
            <v>120-001-0004-001</v>
          </cell>
          <cell r="C217" t="str">
            <v xml:space="preserve">CATERPILLAR C-2 DLLS                                                 </v>
          </cell>
          <cell r="D217">
            <v>0</v>
          </cell>
          <cell r="E217">
            <v>0</v>
          </cell>
          <cell r="F217">
            <v>0</v>
          </cell>
          <cell r="G217">
            <v>0</v>
          </cell>
          <cell r="H217">
            <v>0</v>
          </cell>
        </row>
        <row r="218">
          <cell r="B218" t="str">
            <v>120-001-0004-002</v>
          </cell>
          <cell r="C218" t="str">
            <v xml:space="preserve">COMPLEM DLLS CATERPILLAR C-2                                         </v>
          </cell>
          <cell r="D218">
            <v>0</v>
          </cell>
          <cell r="E218">
            <v>0</v>
          </cell>
          <cell r="F218">
            <v>0</v>
          </cell>
          <cell r="G218">
            <v>0</v>
          </cell>
          <cell r="H218">
            <v>0</v>
          </cell>
        </row>
        <row r="219">
          <cell r="B219" t="str">
            <v>120-001-0005-001</v>
          </cell>
          <cell r="C219" t="str">
            <v xml:space="preserve">CATERPILLAR C-1 DLLS                                                 </v>
          </cell>
          <cell r="D219">
            <v>0</v>
          </cell>
          <cell r="E219">
            <v>0</v>
          </cell>
          <cell r="F219">
            <v>0</v>
          </cell>
          <cell r="G219">
            <v>0</v>
          </cell>
          <cell r="H219">
            <v>0</v>
          </cell>
        </row>
        <row r="220">
          <cell r="B220" t="str">
            <v>120-001-0005-002</v>
          </cell>
          <cell r="C220" t="str">
            <v xml:space="preserve">COMPLEM DLLS CATERPILLAR C-1                                         </v>
          </cell>
          <cell r="D220">
            <v>0</v>
          </cell>
          <cell r="E220">
            <v>0</v>
          </cell>
          <cell r="F220">
            <v>0</v>
          </cell>
          <cell r="G220">
            <v>0</v>
          </cell>
          <cell r="H220">
            <v>0</v>
          </cell>
        </row>
        <row r="221">
          <cell r="B221" t="str">
            <v>121-000-0000-000</v>
          </cell>
          <cell r="C221" t="str">
            <v xml:space="preserve">INVENTARIO PRODUCTO TERMINADO                                        </v>
          </cell>
          <cell r="D221">
            <v>0</v>
          </cell>
          <cell r="E221">
            <v>0</v>
          </cell>
          <cell r="F221">
            <v>0</v>
          </cell>
          <cell r="G221">
            <v>0</v>
          </cell>
          <cell r="H221">
            <v>0</v>
          </cell>
        </row>
        <row r="222">
          <cell r="B222" t="str">
            <v>122-000-0000-000</v>
          </cell>
          <cell r="C222" t="str">
            <v xml:space="preserve">INVENTARIO MATERIA PRIMA                                             </v>
          </cell>
          <cell r="D222">
            <v>0</v>
          </cell>
          <cell r="E222">
            <v>0</v>
          </cell>
          <cell r="F222">
            <v>0</v>
          </cell>
          <cell r="G222">
            <v>0</v>
          </cell>
          <cell r="H222">
            <v>0</v>
          </cell>
        </row>
        <row r="223">
          <cell r="B223" t="str">
            <v>123-000-0000-000</v>
          </cell>
          <cell r="C223" t="str">
            <v xml:space="preserve">INVENTARIO PRODUC.PROCESO                                            </v>
          </cell>
          <cell r="D223">
            <v>0</v>
          </cell>
          <cell r="E223">
            <v>0</v>
          </cell>
          <cell r="F223">
            <v>0</v>
          </cell>
          <cell r="G223">
            <v>0</v>
          </cell>
          <cell r="H223">
            <v>0</v>
          </cell>
        </row>
        <row r="224">
          <cell r="B224" t="str">
            <v>124-000-0000-000</v>
          </cell>
          <cell r="C224" t="str">
            <v xml:space="preserve">INVENTARIO REFACC.MATERIALES                                         </v>
          </cell>
          <cell r="D224">
            <v>0</v>
          </cell>
          <cell r="E224">
            <v>0</v>
          </cell>
          <cell r="F224">
            <v>0</v>
          </cell>
          <cell r="G224">
            <v>0</v>
          </cell>
          <cell r="H224">
            <v>0</v>
          </cell>
        </row>
        <row r="225">
          <cell r="B225" t="str">
            <v>125-000-0000-000</v>
          </cell>
          <cell r="C225" t="str">
            <v xml:space="preserve">OTROS INVENTARIOS                                                    </v>
          </cell>
          <cell r="D225">
            <v>0</v>
          </cell>
          <cell r="E225">
            <v>0</v>
          </cell>
          <cell r="F225">
            <v>0</v>
          </cell>
          <cell r="G225">
            <v>0</v>
          </cell>
          <cell r="H225">
            <v>0</v>
          </cell>
        </row>
        <row r="226">
          <cell r="B226" t="str">
            <v>126-000-0000-000</v>
          </cell>
          <cell r="C226" t="str">
            <v xml:space="preserve">INVENTARIOS OBSOLETOS                                                </v>
          </cell>
          <cell r="D226">
            <v>0</v>
          </cell>
          <cell r="E226">
            <v>0</v>
          </cell>
          <cell r="F226">
            <v>0</v>
          </cell>
          <cell r="G226">
            <v>0</v>
          </cell>
          <cell r="H226">
            <v>0</v>
          </cell>
        </row>
        <row r="227">
          <cell r="B227" t="str">
            <v>127-000-0000-000</v>
          </cell>
          <cell r="C227" t="str">
            <v xml:space="preserve">REVALUACION INVENT.PROD.TERM.                                        </v>
          </cell>
          <cell r="D227">
            <v>0</v>
          </cell>
          <cell r="E227">
            <v>0</v>
          </cell>
          <cell r="F227">
            <v>0</v>
          </cell>
          <cell r="G227">
            <v>0</v>
          </cell>
          <cell r="H227">
            <v>0</v>
          </cell>
        </row>
        <row r="228">
          <cell r="B228" t="str">
            <v>128-000-0000-000</v>
          </cell>
          <cell r="C228" t="str">
            <v xml:space="preserve">REVALUACION OTROS INVENTARIOS                                        </v>
          </cell>
          <cell r="D228">
            <v>0</v>
          </cell>
          <cell r="E228">
            <v>0</v>
          </cell>
          <cell r="F228">
            <v>0</v>
          </cell>
          <cell r="G228">
            <v>0</v>
          </cell>
          <cell r="H228">
            <v>0</v>
          </cell>
        </row>
        <row r="229">
          <cell r="B229" t="str">
            <v>129-000-0000-000</v>
          </cell>
          <cell r="C229" t="str">
            <v xml:space="preserve">MERCANCIAS EN TRANSITO                                               </v>
          </cell>
          <cell r="D229">
            <v>0</v>
          </cell>
          <cell r="E229">
            <v>0</v>
          </cell>
          <cell r="F229">
            <v>0</v>
          </cell>
          <cell r="G229">
            <v>0</v>
          </cell>
          <cell r="H229">
            <v>0</v>
          </cell>
        </row>
        <row r="230">
          <cell r="B230" t="str">
            <v>131-000-0000-000</v>
          </cell>
          <cell r="C230" t="str">
            <v xml:space="preserve">INVERSIONES EN FILIALES                                              </v>
          </cell>
          <cell r="D230">
            <v>0</v>
          </cell>
          <cell r="E230">
            <v>0</v>
          </cell>
          <cell r="F230">
            <v>0</v>
          </cell>
          <cell r="G230">
            <v>0</v>
          </cell>
          <cell r="H230">
            <v>0</v>
          </cell>
        </row>
        <row r="231">
          <cell r="B231" t="str">
            <v>132-000-0000-000</v>
          </cell>
          <cell r="C231" t="str">
            <v xml:space="preserve">OTRAS CTAS.POR COBRAR L.P.FIL                                        </v>
          </cell>
          <cell r="D231">
            <v>0</v>
          </cell>
          <cell r="E231">
            <v>0</v>
          </cell>
          <cell r="F231">
            <v>0</v>
          </cell>
          <cell r="G231">
            <v>0</v>
          </cell>
          <cell r="H231">
            <v>0</v>
          </cell>
        </row>
        <row r="232">
          <cell r="B232" t="str">
            <v>133-001-0001-000</v>
          </cell>
          <cell r="C232" t="str">
            <v xml:space="preserve">CLUB DE GOLF CHILUCA                                                 </v>
          </cell>
          <cell r="D232">
            <v>0</v>
          </cell>
          <cell r="E232">
            <v>0</v>
          </cell>
          <cell r="F232">
            <v>0</v>
          </cell>
          <cell r="G232">
            <v>0</v>
          </cell>
          <cell r="H232">
            <v>0</v>
          </cell>
        </row>
        <row r="233">
          <cell r="B233" t="str">
            <v>141-001-0001-000</v>
          </cell>
          <cell r="C233" t="str">
            <v xml:space="preserve">COSTO ORIGINAL                                                  </v>
          </cell>
          <cell r="D233">
            <v>256631.67</v>
          </cell>
          <cell r="E233">
            <v>0</v>
          </cell>
          <cell r="F233">
            <v>0</v>
          </cell>
          <cell r="G233">
            <v>0</v>
          </cell>
          <cell r="H233">
            <v>256631.67</v>
          </cell>
        </row>
        <row r="234">
          <cell r="B234" t="str">
            <v>141-001-0002-000</v>
          </cell>
          <cell r="C234" t="str">
            <v xml:space="preserve">DEPRECIACION ACUMULADA COSTO                                    </v>
          </cell>
          <cell r="D234">
            <v>-31602.92</v>
          </cell>
          <cell r="E234">
            <v>0</v>
          </cell>
          <cell r="F234">
            <v>1734</v>
          </cell>
          <cell r="G234">
            <v>-1734</v>
          </cell>
          <cell r="H234">
            <v>-33336.92</v>
          </cell>
        </row>
        <row r="235">
          <cell r="B235" t="str">
            <v>142-001-0001-000</v>
          </cell>
          <cell r="C235" t="str">
            <v xml:space="preserve">COSTO ORIGINAL                                                  </v>
          </cell>
          <cell r="D235">
            <v>182608.68</v>
          </cell>
          <cell r="E235">
            <v>0</v>
          </cell>
          <cell r="F235">
            <v>0</v>
          </cell>
          <cell r="G235">
            <v>0</v>
          </cell>
          <cell r="H235">
            <v>182608.68</v>
          </cell>
        </row>
        <row r="236">
          <cell r="B236" t="str">
            <v>142-001-0002-000</v>
          </cell>
          <cell r="C236" t="str">
            <v xml:space="preserve">DEPRECIACION ACUMULADA                                          </v>
          </cell>
          <cell r="D236">
            <v>-19021.75</v>
          </cell>
          <cell r="E236">
            <v>0</v>
          </cell>
          <cell r="F236">
            <v>760.87</v>
          </cell>
          <cell r="G236">
            <v>-760.87</v>
          </cell>
          <cell r="H236">
            <v>-19782.62</v>
          </cell>
        </row>
        <row r="237">
          <cell r="B237" t="str">
            <v>143-001-0001-000</v>
          </cell>
          <cell r="C237" t="str">
            <v xml:space="preserve">COSTO ORIGINAL                                                </v>
          </cell>
          <cell r="D237">
            <v>24670561.710000001</v>
          </cell>
          <cell r="E237">
            <v>0</v>
          </cell>
          <cell r="F237">
            <v>0</v>
          </cell>
          <cell r="G237">
            <v>0</v>
          </cell>
          <cell r="H237">
            <v>24670561.710000001</v>
          </cell>
        </row>
        <row r="238">
          <cell r="B238" t="str">
            <v>143-001-0002-000</v>
          </cell>
          <cell r="C238" t="str">
            <v xml:space="preserve">DEPRECIACION ACUMULADA                                         </v>
          </cell>
          <cell r="D238">
            <v>-558646.69999999995</v>
          </cell>
          <cell r="E238">
            <v>0</v>
          </cell>
          <cell r="F238">
            <v>145979.66</v>
          </cell>
          <cell r="G238">
            <v>-145979.66</v>
          </cell>
          <cell r="H238">
            <v>-704626.36</v>
          </cell>
        </row>
        <row r="239">
          <cell r="B239" t="str">
            <v>143-001-0003-000</v>
          </cell>
          <cell r="C239" t="str">
            <v xml:space="preserve">COMPRESORES CSD                                               </v>
          </cell>
          <cell r="D239">
            <v>55997040.340000004</v>
          </cell>
          <cell r="E239">
            <v>0</v>
          </cell>
          <cell r="F239">
            <v>0</v>
          </cell>
          <cell r="G239">
            <v>0</v>
          </cell>
          <cell r="H239">
            <v>55997040.340000004</v>
          </cell>
        </row>
        <row r="240">
          <cell r="B240" t="str">
            <v>143-001-0004-000</v>
          </cell>
          <cell r="C240" t="str">
            <v xml:space="preserve">DEP ACUM COMPRESORES CSD                                      </v>
          </cell>
          <cell r="D240">
            <v>-7952242.3200000003</v>
          </cell>
          <cell r="E240">
            <v>0</v>
          </cell>
          <cell r="F240">
            <v>331343.43</v>
          </cell>
          <cell r="G240">
            <v>-331343.43</v>
          </cell>
          <cell r="H240">
            <v>-8283585.75</v>
          </cell>
        </row>
        <row r="241">
          <cell r="B241" t="str">
            <v>144-001-0001-000</v>
          </cell>
          <cell r="C241" t="str">
            <v xml:space="preserve">COSTO                                                            </v>
          </cell>
          <cell r="D241">
            <v>38750</v>
          </cell>
          <cell r="E241">
            <v>0</v>
          </cell>
          <cell r="F241">
            <v>0</v>
          </cell>
          <cell r="G241">
            <v>0</v>
          </cell>
          <cell r="H241">
            <v>38750</v>
          </cell>
        </row>
        <row r="242">
          <cell r="B242" t="str">
            <v>144-001-0002-000</v>
          </cell>
          <cell r="C242" t="str">
            <v xml:space="preserve">DEPRECIACION ACUMULADA COSTO                                     </v>
          </cell>
          <cell r="D242">
            <v>-5523.66</v>
          </cell>
          <cell r="E242">
            <v>0</v>
          </cell>
          <cell r="F242">
            <v>229.29</v>
          </cell>
          <cell r="G242">
            <v>-229.29</v>
          </cell>
          <cell r="H242">
            <v>-5752.95</v>
          </cell>
        </row>
        <row r="243">
          <cell r="B243" t="str">
            <v>145-001-0001-000</v>
          </cell>
          <cell r="C243" t="str">
            <v xml:space="preserve">COSTO ORIGINAL                                                  </v>
          </cell>
          <cell r="D243">
            <v>341134.04</v>
          </cell>
          <cell r="E243">
            <v>0</v>
          </cell>
          <cell r="F243">
            <v>0</v>
          </cell>
          <cell r="G243">
            <v>0</v>
          </cell>
          <cell r="H243">
            <v>341134.04</v>
          </cell>
        </row>
        <row r="244">
          <cell r="B244" t="str">
            <v>145-001-0002-000</v>
          </cell>
          <cell r="C244" t="str">
            <v xml:space="preserve">DEPRECIACION ACUMULADA                                          </v>
          </cell>
          <cell r="D244">
            <v>-10789.94</v>
          </cell>
          <cell r="E244">
            <v>0</v>
          </cell>
          <cell r="F244">
            <v>1669.55</v>
          </cell>
          <cell r="G244">
            <v>-1669.55</v>
          </cell>
          <cell r="H244">
            <v>-12459.49</v>
          </cell>
        </row>
        <row r="245">
          <cell r="B245" t="str">
            <v>146-001-0001-000</v>
          </cell>
          <cell r="C245" t="str">
            <v xml:space="preserve">COSTO ORIGINAL                                                  </v>
          </cell>
          <cell r="D245">
            <v>388071.29</v>
          </cell>
          <cell r="E245">
            <v>0</v>
          </cell>
          <cell r="F245">
            <v>0</v>
          </cell>
          <cell r="G245">
            <v>0</v>
          </cell>
          <cell r="H245">
            <v>388071.29</v>
          </cell>
        </row>
        <row r="246">
          <cell r="B246" t="str">
            <v>146-001-0002-000</v>
          </cell>
          <cell r="C246" t="str">
            <v xml:space="preserve">DEPRECIACION ACUMULADA                                          </v>
          </cell>
          <cell r="D246">
            <v>-34283.980000000003</v>
          </cell>
          <cell r="E246">
            <v>0</v>
          </cell>
          <cell r="F246">
            <v>2302.34</v>
          </cell>
          <cell r="G246">
            <v>-2302.34</v>
          </cell>
          <cell r="H246">
            <v>-36586.32</v>
          </cell>
        </row>
        <row r="247">
          <cell r="B247" t="str">
            <v>147-001-0001-000</v>
          </cell>
          <cell r="C247" t="str">
            <v xml:space="preserve">COSTO ORIGINAL                                                  </v>
          </cell>
          <cell r="D247">
            <v>139338.45000000001</v>
          </cell>
          <cell r="E247">
            <v>0</v>
          </cell>
          <cell r="F247">
            <v>0</v>
          </cell>
          <cell r="G247">
            <v>0</v>
          </cell>
          <cell r="H247">
            <v>139338.45000000001</v>
          </cell>
        </row>
        <row r="248">
          <cell r="B248" t="str">
            <v>147-001-0002-000</v>
          </cell>
          <cell r="C248" t="str">
            <v xml:space="preserve">DEPRECIACION ACUMULADA COSTO                                    </v>
          </cell>
          <cell r="D248">
            <v>-26286.67</v>
          </cell>
          <cell r="E248">
            <v>0</v>
          </cell>
          <cell r="F248">
            <v>1076.8800000000001</v>
          </cell>
          <cell r="G248">
            <v>-1076.8800000000001</v>
          </cell>
          <cell r="H248">
            <v>-27363.55</v>
          </cell>
        </row>
        <row r="249">
          <cell r="B249" t="str">
            <v>147-001-0003-000</v>
          </cell>
          <cell r="C249" t="str">
            <v xml:space="preserve">REVALUACION                                                          </v>
          </cell>
          <cell r="D249">
            <v>0</v>
          </cell>
          <cell r="E249">
            <v>0</v>
          </cell>
          <cell r="F249">
            <v>0</v>
          </cell>
          <cell r="G249">
            <v>0</v>
          </cell>
          <cell r="H249">
            <v>0</v>
          </cell>
        </row>
        <row r="250">
          <cell r="B250" t="str">
            <v>147-001-0004-000</v>
          </cell>
          <cell r="C250" t="str">
            <v xml:space="preserve">DEPRECIACION ACUMUM.REVALUADA                                        </v>
          </cell>
          <cell r="D250">
            <v>0</v>
          </cell>
          <cell r="E250">
            <v>0</v>
          </cell>
          <cell r="F250">
            <v>0</v>
          </cell>
          <cell r="G250">
            <v>0</v>
          </cell>
          <cell r="H250">
            <v>0</v>
          </cell>
        </row>
        <row r="251">
          <cell r="B251" t="str">
            <v>148-001-0001-000</v>
          </cell>
          <cell r="C251" t="str">
            <v xml:space="preserve">COSTO ORIGINAL                                                  </v>
          </cell>
          <cell r="D251">
            <v>168146.38</v>
          </cell>
          <cell r="E251">
            <v>0</v>
          </cell>
          <cell r="F251">
            <v>0</v>
          </cell>
          <cell r="G251">
            <v>0</v>
          </cell>
          <cell r="H251">
            <v>168146.38</v>
          </cell>
        </row>
        <row r="252">
          <cell r="B252" t="str">
            <v>148-001-0002-000</v>
          </cell>
          <cell r="C252" t="str">
            <v xml:space="preserve">DEPRECIACION ACUMULADA COSTO                                    </v>
          </cell>
          <cell r="D252">
            <v>-93227.51</v>
          </cell>
          <cell r="E252">
            <v>0</v>
          </cell>
          <cell r="F252">
            <v>4203.66</v>
          </cell>
          <cell r="G252">
            <v>-4203.66</v>
          </cell>
          <cell r="H252">
            <v>-97431.17</v>
          </cell>
        </row>
        <row r="253">
          <cell r="B253" t="str">
            <v>148-001-0003-000</v>
          </cell>
          <cell r="C253" t="str">
            <v xml:space="preserve">REVALUACION                                                          </v>
          </cell>
          <cell r="D253">
            <v>0</v>
          </cell>
          <cell r="E253">
            <v>0</v>
          </cell>
          <cell r="F253">
            <v>0</v>
          </cell>
          <cell r="G253">
            <v>0</v>
          </cell>
          <cell r="H253">
            <v>0</v>
          </cell>
        </row>
        <row r="254">
          <cell r="B254" t="str">
            <v>148-001-0004-000</v>
          </cell>
          <cell r="C254" t="str">
            <v xml:space="preserve">DEPRECIACION ACUM. REVALUACIO                                        </v>
          </cell>
          <cell r="D254">
            <v>0</v>
          </cell>
          <cell r="E254">
            <v>0</v>
          </cell>
          <cell r="F254">
            <v>0</v>
          </cell>
          <cell r="G254">
            <v>0</v>
          </cell>
          <cell r="H254">
            <v>0</v>
          </cell>
        </row>
        <row r="255">
          <cell r="B255" t="str">
            <v>149-001-0001-000</v>
          </cell>
          <cell r="C255" t="str">
            <v xml:space="preserve">COSTO ORIGINAL                                                  </v>
          </cell>
          <cell r="D255">
            <v>190988.34</v>
          </cell>
          <cell r="E255">
            <v>0</v>
          </cell>
          <cell r="F255">
            <v>0</v>
          </cell>
          <cell r="G255">
            <v>0</v>
          </cell>
          <cell r="H255">
            <v>190988.34</v>
          </cell>
        </row>
        <row r="256">
          <cell r="B256" t="str">
            <v>149-001-0002-000</v>
          </cell>
          <cell r="C256" t="str">
            <v xml:space="preserve">DEPRECIACION ACUMULADA COSTO                                    </v>
          </cell>
          <cell r="D256">
            <v>-28257.54</v>
          </cell>
          <cell r="E256">
            <v>0</v>
          </cell>
          <cell r="F256">
            <v>1130.1099999999999</v>
          </cell>
          <cell r="G256">
            <v>-1130.1099999999999</v>
          </cell>
          <cell r="H256">
            <v>-29387.65</v>
          </cell>
        </row>
        <row r="257">
          <cell r="B257" t="str">
            <v>150-001-0001-002</v>
          </cell>
          <cell r="C257" t="str">
            <v xml:space="preserve">DEPRECIACION ACUMULADA                                               </v>
          </cell>
          <cell r="D257">
            <v>0</v>
          </cell>
          <cell r="E257">
            <v>0</v>
          </cell>
          <cell r="F257">
            <v>0</v>
          </cell>
          <cell r="G257">
            <v>0</v>
          </cell>
          <cell r="H257">
            <v>0</v>
          </cell>
        </row>
        <row r="258">
          <cell r="B258" t="str">
            <v>151-001-0001-000</v>
          </cell>
          <cell r="C258" t="str">
            <v xml:space="preserve">COSTO                                                            </v>
          </cell>
          <cell r="D258">
            <v>41030.71</v>
          </cell>
          <cell r="E258">
            <v>0</v>
          </cell>
          <cell r="F258">
            <v>0</v>
          </cell>
          <cell r="G258">
            <v>0</v>
          </cell>
          <cell r="H258">
            <v>41030.71</v>
          </cell>
        </row>
        <row r="259">
          <cell r="B259" t="str">
            <v>151-001-0002-000</v>
          </cell>
          <cell r="C259" t="str">
            <v xml:space="preserve">DEPRECIACION ACUMULADA                                           </v>
          </cell>
          <cell r="D259">
            <v>-5162.26</v>
          </cell>
          <cell r="E259">
            <v>0</v>
          </cell>
          <cell r="F259">
            <v>242.59</v>
          </cell>
          <cell r="G259">
            <v>-242.59</v>
          </cell>
          <cell r="H259">
            <v>-5404.85</v>
          </cell>
        </row>
        <row r="260">
          <cell r="B260" t="str">
            <v>155-001-0001-000</v>
          </cell>
          <cell r="C260" t="str">
            <v xml:space="preserve">COSTO ORIGINAL                                                       </v>
          </cell>
          <cell r="D260">
            <v>0</v>
          </cell>
          <cell r="E260">
            <v>0</v>
          </cell>
          <cell r="F260">
            <v>0</v>
          </cell>
          <cell r="G260">
            <v>0</v>
          </cell>
          <cell r="H260">
            <v>0</v>
          </cell>
        </row>
        <row r="261">
          <cell r="B261" t="str">
            <v>155-001-0002-000</v>
          </cell>
          <cell r="C261" t="str">
            <v xml:space="preserve">DEPREC. ACUM. DE EPO PERIFER.                                        </v>
          </cell>
          <cell r="D261">
            <v>0</v>
          </cell>
          <cell r="E261">
            <v>0</v>
          </cell>
          <cell r="F261">
            <v>0</v>
          </cell>
          <cell r="G261">
            <v>0</v>
          </cell>
          <cell r="H261">
            <v>0</v>
          </cell>
        </row>
        <row r="262">
          <cell r="B262" t="str">
            <v>161-000-0000-000</v>
          </cell>
          <cell r="C262" t="str">
            <v xml:space="preserve">GASTOS PREOPERATORIOS                                            </v>
          </cell>
          <cell r="D262">
            <v>29991.56</v>
          </cell>
          <cell r="E262">
            <v>0</v>
          </cell>
          <cell r="F262">
            <v>0</v>
          </cell>
          <cell r="G262">
            <v>0</v>
          </cell>
          <cell r="H262">
            <v>29991.56</v>
          </cell>
        </row>
        <row r="263">
          <cell r="B263" t="str">
            <v>162-000-0000-000</v>
          </cell>
          <cell r="C263" t="str">
            <v xml:space="preserve">GASTOS DE ORGANIZACION                                               </v>
          </cell>
          <cell r="D263">
            <v>0</v>
          </cell>
          <cell r="E263">
            <v>0</v>
          </cell>
          <cell r="F263">
            <v>0</v>
          </cell>
          <cell r="G263">
            <v>0</v>
          </cell>
          <cell r="H263">
            <v>0</v>
          </cell>
        </row>
        <row r="264">
          <cell r="B264" t="str">
            <v>163-001-0001-000</v>
          </cell>
          <cell r="C264" t="str">
            <v xml:space="preserve">HILDA MARIA ZURITA GIL                                         </v>
          </cell>
          <cell r="D264">
            <v>6370920.1299999999</v>
          </cell>
          <cell r="E264">
            <v>0</v>
          </cell>
          <cell r="F264">
            <v>0</v>
          </cell>
          <cell r="G264">
            <v>0</v>
          </cell>
          <cell r="H264">
            <v>6370920.1299999999</v>
          </cell>
        </row>
        <row r="265">
          <cell r="B265" t="str">
            <v>163-001-0002-000</v>
          </cell>
          <cell r="C265" t="str">
            <v xml:space="preserve">AMORTIZACION ACUMULADA                                         </v>
          </cell>
          <cell r="D265">
            <v>-944072.44</v>
          </cell>
          <cell r="E265">
            <v>0</v>
          </cell>
          <cell r="F265">
            <v>29615.39</v>
          </cell>
          <cell r="G265">
            <v>-29615.39</v>
          </cell>
          <cell r="H265">
            <v>-973687.83</v>
          </cell>
        </row>
        <row r="266">
          <cell r="B266" t="str">
            <v>163-001-0003-001</v>
          </cell>
          <cell r="C266" t="str">
            <v xml:space="preserve">OBRA CIVIL P/TELEMETRIA                                         </v>
          </cell>
          <cell r="D266">
            <v>104781.71</v>
          </cell>
          <cell r="E266">
            <v>0</v>
          </cell>
          <cell r="F266">
            <v>0</v>
          </cell>
          <cell r="G266">
            <v>0</v>
          </cell>
          <cell r="H266">
            <v>104781.71</v>
          </cell>
        </row>
        <row r="267">
          <cell r="B267" t="str">
            <v>163-001-0003-002</v>
          </cell>
          <cell r="C267" t="str">
            <v xml:space="preserve">AMORTIZACION ACUMULADA                                           </v>
          </cell>
          <cell r="D267">
            <v>-8732.14</v>
          </cell>
          <cell r="E267">
            <v>0</v>
          </cell>
          <cell r="F267">
            <v>436.58</v>
          </cell>
          <cell r="G267">
            <v>-436.58</v>
          </cell>
          <cell r="H267">
            <v>-9168.7199999999993</v>
          </cell>
        </row>
        <row r="268">
          <cell r="B268" t="str">
            <v>163-001-0004-001</v>
          </cell>
          <cell r="C268" t="str">
            <v xml:space="preserve">INSTALACION ELECTRICA                                           </v>
          </cell>
          <cell r="D268">
            <v>756513.25</v>
          </cell>
          <cell r="E268">
            <v>0</v>
          </cell>
          <cell r="F268">
            <v>0</v>
          </cell>
          <cell r="G268">
            <v>0</v>
          </cell>
          <cell r="H268">
            <v>756513.25</v>
          </cell>
        </row>
        <row r="269">
          <cell r="B269" t="str">
            <v>163-001-0004-002</v>
          </cell>
          <cell r="C269" t="str">
            <v xml:space="preserve">AMORTIZACION ACUMULADA                                          </v>
          </cell>
          <cell r="D269">
            <v>-17762.68</v>
          </cell>
          <cell r="E269">
            <v>0</v>
          </cell>
          <cell r="F269">
            <v>3152.16</v>
          </cell>
          <cell r="G269">
            <v>-3152.16</v>
          </cell>
          <cell r="H269">
            <v>-20914.84</v>
          </cell>
        </row>
        <row r="270">
          <cell r="B270" t="str">
            <v>163-001-0005-001</v>
          </cell>
          <cell r="C270" t="str">
            <v xml:space="preserve">TELEMETRIA                                                      </v>
          </cell>
          <cell r="D270">
            <v>102973.35</v>
          </cell>
          <cell r="E270">
            <v>0</v>
          </cell>
          <cell r="F270">
            <v>0</v>
          </cell>
          <cell r="G270">
            <v>0</v>
          </cell>
          <cell r="H270">
            <v>102973.35</v>
          </cell>
        </row>
        <row r="271">
          <cell r="B271" t="str">
            <v>163-001-0005-002</v>
          </cell>
          <cell r="C271" t="str">
            <v xml:space="preserve">AMORT ACUMULADA                                                  </v>
          </cell>
          <cell r="D271">
            <v>-7680.8</v>
          </cell>
          <cell r="E271">
            <v>0</v>
          </cell>
          <cell r="F271">
            <v>429.06</v>
          </cell>
          <cell r="G271">
            <v>-429.06</v>
          </cell>
          <cell r="H271">
            <v>-8109.86</v>
          </cell>
        </row>
        <row r="272">
          <cell r="B272" t="str">
            <v>163-001-0006-001</v>
          </cell>
          <cell r="C272" t="str">
            <v xml:space="preserve">SISTEMA DE AIRE DE INSTRUM Y TECHO                              </v>
          </cell>
          <cell r="D272">
            <v>422195.79</v>
          </cell>
          <cell r="E272">
            <v>0</v>
          </cell>
          <cell r="F272">
            <v>0</v>
          </cell>
          <cell r="G272">
            <v>0</v>
          </cell>
          <cell r="H272">
            <v>422195.79</v>
          </cell>
        </row>
        <row r="273">
          <cell r="B273" t="str">
            <v>163-001-0006-002</v>
          </cell>
          <cell r="C273" t="str">
            <v xml:space="preserve">AMORT ACUMULADA SIST AIRE INSTRUM                                </v>
          </cell>
          <cell r="D273">
            <v>-7105.67</v>
          </cell>
          <cell r="E273">
            <v>0</v>
          </cell>
          <cell r="F273">
            <v>1881.17</v>
          </cell>
          <cell r="G273">
            <v>-1881.17</v>
          </cell>
          <cell r="H273">
            <v>-8986.84</v>
          </cell>
        </row>
        <row r="274">
          <cell r="B274" t="str">
            <v>163-001-0007-001</v>
          </cell>
          <cell r="C274" t="str">
            <v xml:space="preserve">INFRAEST SIST DE BOMBEO AUTOMATICO                             </v>
          </cell>
          <cell r="D274">
            <v>4629198.7699999996</v>
          </cell>
          <cell r="E274">
            <v>0</v>
          </cell>
          <cell r="F274">
            <v>0</v>
          </cell>
          <cell r="G274">
            <v>0</v>
          </cell>
          <cell r="H274">
            <v>4629198.7699999996</v>
          </cell>
        </row>
        <row r="275">
          <cell r="B275" t="str">
            <v>163-001-0007-002</v>
          </cell>
          <cell r="C275" t="str">
            <v xml:space="preserve">AMORT ACUM INF SIST BOMB AUTOM                                  </v>
          </cell>
          <cell r="D275">
            <v>-93075.81</v>
          </cell>
          <cell r="E275">
            <v>0</v>
          </cell>
          <cell r="F275">
            <v>19288.330000000002</v>
          </cell>
          <cell r="G275">
            <v>-19288.330000000002</v>
          </cell>
          <cell r="H275">
            <v>-112364.14</v>
          </cell>
        </row>
        <row r="276">
          <cell r="B276" t="str">
            <v>163-001-0008-001</v>
          </cell>
          <cell r="C276" t="str">
            <v xml:space="preserve">INF  INGENIERIA PROYECTOS Y CONSTRUCCIONES                      </v>
          </cell>
          <cell r="D276">
            <v>300530</v>
          </cell>
          <cell r="E276">
            <v>0</v>
          </cell>
          <cell r="F276">
            <v>0</v>
          </cell>
          <cell r="G276">
            <v>0</v>
          </cell>
          <cell r="H276">
            <v>300530</v>
          </cell>
        </row>
        <row r="277">
          <cell r="B277" t="str">
            <v>163-001-0008-002</v>
          </cell>
          <cell r="C277" t="str">
            <v xml:space="preserve">AMORT ACUM INF INGEN PROYECT Y CONSTR                            </v>
          </cell>
          <cell r="D277">
            <v>-1252.21</v>
          </cell>
          <cell r="E277">
            <v>0</v>
          </cell>
          <cell r="F277">
            <v>1252.21</v>
          </cell>
          <cell r="G277">
            <v>-1252.21</v>
          </cell>
          <cell r="H277">
            <v>-2504.42</v>
          </cell>
        </row>
        <row r="278">
          <cell r="B278" t="str">
            <v>164-001-0001-001</v>
          </cell>
          <cell r="C278" t="str">
            <v xml:space="preserve">FIANZAS MONTERREY                                               </v>
          </cell>
          <cell r="D278">
            <v>830096.49</v>
          </cell>
          <cell r="E278">
            <v>0</v>
          </cell>
          <cell r="F278">
            <v>37731.65</v>
          </cell>
          <cell r="G278">
            <v>-37731.65</v>
          </cell>
          <cell r="H278">
            <v>792364.84</v>
          </cell>
        </row>
        <row r="279">
          <cell r="B279" t="str">
            <v>164-001-0001-002</v>
          </cell>
          <cell r="C279" t="str">
            <v xml:space="preserve">FIANZAS MONTERREY                                                </v>
          </cell>
          <cell r="D279">
            <v>67637.210000000006</v>
          </cell>
          <cell r="E279">
            <v>0</v>
          </cell>
          <cell r="F279">
            <v>3074.41</v>
          </cell>
          <cell r="G279">
            <v>-3074.41</v>
          </cell>
          <cell r="H279">
            <v>64562.8</v>
          </cell>
        </row>
        <row r="280">
          <cell r="B280" t="str">
            <v>164-001-0001-003</v>
          </cell>
          <cell r="C280" t="str">
            <v xml:space="preserve">RESPONSABILIDAD CIVIL SCA                                            </v>
          </cell>
          <cell r="D280">
            <v>0</v>
          </cell>
          <cell r="E280">
            <v>0</v>
          </cell>
          <cell r="F280">
            <v>0</v>
          </cell>
          <cell r="G280">
            <v>0</v>
          </cell>
          <cell r="H280">
            <v>0</v>
          </cell>
        </row>
        <row r="281">
          <cell r="B281" t="str">
            <v>164-001-0001-004</v>
          </cell>
          <cell r="C281" t="str">
            <v xml:space="preserve">SEGURO MAQUINAS PESADAS                                         </v>
          </cell>
          <cell r="D281">
            <v>548850.57999999996</v>
          </cell>
          <cell r="E281">
            <v>0</v>
          </cell>
          <cell r="F281">
            <v>54885.06</v>
          </cell>
          <cell r="G281">
            <v>-54885.06</v>
          </cell>
          <cell r="H281">
            <v>493965.52</v>
          </cell>
        </row>
        <row r="282">
          <cell r="B282" t="str">
            <v>164-001-0001-005</v>
          </cell>
          <cell r="C282" t="str">
            <v xml:space="preserve">FIANZAS MONTERREY F-328824                                           </v>
          </cell>
          <cell r="D282">
            <v>0</v>
          </cell>
          <cell r="E282">
            <v>0</v>
          </cell>
          <cell r="F282">
            <v>0</v>
          </cell>
          <cell r="G282">
            <v>0</v>
          </cell>
          <cell r="H282">
            <v>0</v>
          </cell>
        </row>
        <row r="283">
          <cell r="B283" t="str">
            <v>164-001-0001-006</v>
          </cell>
          <cell r="C283" t="str">
            <v xml:space="preserve">RESP CIVIL CONTRATISTAS PEMEX                                     </v>
          </cell>
          <cell r="D283">
            <v>5050.3500000000004</v>
          </cell>
          <cell r="E283">
            <v>0</v>
          </cell>
          <cell r="F283">
            <v>505.02</v>
          </cell>
          <cell r="G283">
            <v>-505.02</v>
          </cell>
          <cell r="H283">
            <v>4545.33</v>
          </cell>
        </row>
        <row r="284">
          <cell r="B284" t="str">
            <v>164-001-0001-007</v>
          </cell>
          <cell r="C284" t="str">
            <v xml:space="preserve">DIVERSOS TECNOMAQUINARIA                                             </v>
          </cell>
          <cell r="D284">
            <v>0.02</v>
          </cell>
          <cell r="E284">
            <v>0</v>
          </cell>
          <cell r="F284">
            <v>0.02</v>
          </cell>
          <cell r="G284">
            <v>-0.02</v>
          </cell>
          <cell r="H284">
            <v>0</v>
          </cell>
        </row>
        <row r="285">
          <cell r="B285" t="str">
            <v>164-001-0001-008</v>
          </cell>
          <cell r="C285" t="str">
            <v xml:space="preserve">TEPEYAC EMPRESARIAL                                                  </v>
          </cell>
          <cell r="D285">
            <v>0</v>
          </cell>
          <cell r="E285">
            <v>0</v>
          </cell>
          <cell r="F285">
            <v>0</v>
          </cell>
          <cell r="G285">
            <v>0</v>
          </cell>
          <cell r="H285">
            <v>0</v>
          </cell>
        </row>
        <row r="286">
          <cell r="B286" t="str">
            <v>164-001-0001-009</v>
          </cell>
          <cell r="C286" t="str">
            <v xml:space="preserve">TEPEYAC VIDA                                                         </v>
          </cell>
          <cell r="D286">
            <v>0</v>
          </cell>
          <cell r="E286">
            <v>0</v>
          </cell>
          <cell r="F286">
            <v>0</v>
          </cell>
          <cell r="G286">
            <v>0</v>
          </cell>
          <cell r="H286">
            <v>0</v>
          </cell>
        </row>
        <row r="287">
          <cell r="B287" t="str">
            <v>164-001-0001-010</v>
          </cell>
          <cell r="C287" t="str">
            <v xml:space="preserve">COMERCIAL EMPRESARIAL.                                               </v>
          </cell>
          <cell r="D287">
            <v>0</v>
          </cell>
          <cell r="E287">
            <v>0</v>
          </cell>
          <cell r="F287">
            <v>0</v>
          </cell>
          <cell r="G287">
            <v>0</v>
          </cell>
          <cell r="H287">
            <v>0</v>
          </cell>
        </row>
        <row r="288">
          <cell r="B288" t="str">
            <v>164-001-0001-011</v>
          </cell>
          <cell r="C288" t="str">
            <v xml:space="preserve">BBV G.M.M.                                                           </v>
          </cell>
          <cell r="D288">
            <v>0</v>
          </cell>
          <cell r="E288">
            <v>0</v>
          </cell>
          <cell r="F288">
            <v>0</v>
          </cell>
          <cell r="G288">
            <v>0</v>
          </cell>
          <cell r="H288">
            <v>0</v>
          </cell>
        </row>
        <row r="289">
          <cell r="B289" t="str">
            <v>164-001-0001-012</v>
          </cell>
          <cell r="C289" t="str">
            <v xml:space="preserve">COMERCIAL AMERICA G.M.M.                                             </v>
          </cell>
          <cell r="D289">
            <v>0</v>
          </cell>
          <cell r="E289">
            <v>0</v>
          </cell>
          <cell r="F289">
            <v>0</v>
          </cell>
          <cell r="G289">
            <v>0</v>
          </cell>
          <cell r="H289">
            <v>0</v>
          </cell>
        </row>
        <row r="290">
          <cell r="B290" t="str">
            <v>164-001-0001-013</v>
          </cell>
          <cell r="C290" t="str">
            <v xml:space="preserve">COMERCIAL AMERICA VIDA                                               </v>
          </cell>
          <cell r="D290">
            <v>0</v>
          </cell>
          <cell r="E290">
            <v>0</v>
          </cell>
          <cell r="F290">
            <v>0</v>
          </cell>
          <cell r="G290">
            <v>0</v>
          </cell>
          <cell r="H290">
            <v>0</v>
          </cell>
        </row>
        <row r="291">
          <cell r="B291" t="str">
            <v>164-001-0003-000</v>
          </cell>
          <cell r="C291" t="str">
            <v xml:space="preserve">FIANZAS                                                              </v>
          </cell>
          <cell r="D291">
            <v>0</v>
          </cell>
          <cell r="E291">
            <v>0</v>
          </cell>
          <cell r="F291">
            <v>0</v>
          </cell>
          <cell r="G291">
            <v>0</v>
          </cell>
          <cell r="H291">
            <v>0</v>
          </cell>
        </row>
        <row r="292">
          <cell r="B292" t="str">
            <v>165-001-0001-000</v>
          </cell>
          <cell r="C292" t="str">
            <v xml:space="preserve">DANIEL VAZQUEZ DIAZ                                              </v>
          </cell>
          <cell r="D292">
            <v>22000</v>
          </cell>
          <cell r="E292">
            <v>0</v>
          </cell>
          <cell r="F292">
            <v>0</v>
          </cell>
          <cell r="G292">
            <v>0</v>
          </cell>
          <cell r="H292">
            <v>22000</v>
          </cell>
        </row>
        <row r="293">
          <cell r="B293" t="str">
            <v>165-001-0002-000</v>
          </cell>
          <cell r="C293" t="str">
            <v xml:space="preserve">JOSE LUIS RGZ ARELLANO                                           </v>
          </cell>
          <cell r="D293">
            <v>15000</v>
          </cell>
          <cell r="E293">
            <v>0</v>
          </cell>
          <cell r="F293">
            <v>0</v>
          </cell>
          <cell r="G293">
            <v>0</v>
          </cell>
          <cell r="H293">
            <v>15000</v>
          </cell>
        </row>
        <row r="294">
          <cell r="B294" t="str">
            <v>165-001-0003-000</v>
          </cell>
          <cell r="C294" t="str">
            <v xml:space="preserve">SANTOS PRADOS VALENZUELA                                             </v>
          </cell>
          <cell r="D294">
            <v>0</v>
          </cell>
          <cell r="E294">
            <v>0</v>
          </cell>
          <cell r="F294">
            <v>0</v>
          </cell>
          <cell r="G294">
            <v>0</v>
          </cell>
          <cell r="H294">
            <v>0</v>
          </cell>
        </row>
        <row r="295">
          <cell r="B295" t="str">
            <v>165-001-0004-000</v>
          </cell>
          <cell r="C295" t="str">
            <v xml:space="preserve">ARRENDADORA UNIFIN S.A. DE C.V.                                  </v>
          </cell>
          <cell r="D295">
            <v>65200</v>
          </cell>
          <cell r="E295">
            <v>0</v>
          </cell>
          <cell r="F295">
            <v>0</v>
          </cell>
          <cell r="G295">
            <v>0</v>
          </cell>
          <cell r="H295">
            <v>65200</v>
          </cell>
        </row>
        <row r="296">
          <cell r="B296" t="str">
            <v>165-001-0005-000</v>
          </cell>
          <cell r="C296" t="str">
            <v xml:space="preserve">JOSE DEL CARMEN DE LA CRUZ RICARDEZ                                  </v>
          </cell>
          <cell r="D296">
            <v>0</v>
          </cell>
          <cell r="E296">
            <v>0</v>
          </cell>
          <cell r="F296">
            <v>0</v>
          </cell>
          <cell r="G296">
            <v>0</v>
          </cell>
          <cell r="H296">
            <v>0</v>
          </cell>
        </row>
        <row r="297">
          <cell r="B297" t="str">
            <v>165-001-0006-000</v>
          </cell>
          <cell r="C297" t="str">
            <v xml:space="preserve">JACQUELINE RDGZ DE LA CERDA                                          </v>
          </cell>
          <cell r="D297">
            <v>0</v>
          </cell>
          <cell r="E297">
            <v>0</v>
          </cell>
          <cell r="F297">
            <v>0</v>
          </cell>
          <cell r="G297">
            <v>0</v>
          </cell>
          <cell r="H297">
            <v>0</v>
          </cell>
        </row>
        <row r="298">
          <cell r="B298" t="str">
            <v>165-001-0007-000</v>
          </cell>
          <cell r="C298" t="str">
            <v xml:space="preserve">MARIO DORANTES  GRANIEL                                          </v>
          </cell>
          <cell r="D298">
            <v>10000</v>
          </cell>
          <cell r="E298">
            <v>0</v>
          </cell>
          <cell r="F298">
            <v>0</v>
          </cell>
          <cell r="G298">
            <v>0</v>
          </cell>
          <cell r="H298">
            <v>10000</v>
          </cell>
        </row>
        <row r="299">
          <cell r="B299" t="str">
            <v>165-001-0008-000</v>
          </cell>
          <cell r="C299" t="str">
            <v xml:space="preserve">MARIA MIRELDA BELTRAN GURRIA                                     </v>
          </cell>
          <cell r="D299">
            <v>12000</v>
          </cell>
          <cell r="E299">
            <v>0</v>
          </cell>
          <cell r="F299">
            <v>0</v>
          </cell>
          <cell r="G299">
            <v>0</v>
          </cell>
          <cell r="H299">
            <v>12000</v>
          </cell>
        </row>
        <row r="300">
          <cell r="B300" t="str">
            <v>165-001-0018-001</v>
          </cell>
          <cell r="C300" t="str">
            <v xml:space="preserve">RADIOMOVIL 54534525                                                  </v>
          </cell>
          <cell r="D300">
            <v>0</v>
          </cell>
          <cell r="E300">
            <v>0</v>
          </cell>
          <cell r="F300">
            <v>0</v>
          </cell>
          <cell r="G300">
            <v>0</v>
          </cell>
          <cell r="H300">
            <v>0</v>
          </cell>
        </row>
        <row r="301">
          <cell r="B301" t="str">
            <v>201-001-0001-000</v>
          </cell>
          <cell r="C301" t="str">
            <v xml:space="preserve">I.S.R. S/SUELDOS Y SALARIOS                    </v>
          </cell>
          <cell r="D301">
            <v>-40214.07</v>
          </cell>
          <cell r="E301">
            <v>40230</v>
          </cell>
          <cell r="F301">
            <v>37386.78</v>
          </cell>
          <cell r="G301">
            <v>2843.2200000000012</v>
          </cell>
          <cell r="H301">
            <v>-37370.85</v>
          </cell>
        </row>
        <row r="302">
          <cell r="B302" t="str">
            <v>201-001-0002-000</v>
          </cell>
          <cell r="C302" t="str">
            <v xml:space="preserve">I.M.S.S.                                       </v>
          </cell>
          <cell r="D302">
            <v>-70498.3</v>
          </cell>
          <cell r="E302">
            <v>71467.289999999994</v>
          </cell>
          <cell r="F302">
            <v>72572.38</v>
          </cell>
          <cell r="G302">
            <v>-1105.0900000000111</v>
          </cell>
          <cell r="H302">
            <v>-71603.39</v>
          </cell>
        </row>
        <row r="303">
          <cell r="B303" t="str">
            <v>201-001-0003-000</v>
          </cell>
          <cell r="C303" t="str">
            <v xml:space="preserve">1% S/REMUNERACIONES FEDERALES                  </v>
          </cell>
          <cell r="D303">
            <v>0</v>
          </cell>
          <cell r="E303">
            <v>0</v>
          </cell>
          <cell r="F303">
            <v>0</v>
          </cell>
          <cell r="G303">
            <v>0</v>
          </cell>
          <cell r="H303">
            <v>0</v>
          </cell>
        </row>
        <row r="304">
          <cell r="B304" t="str">
            <v>201-001-0004-000</v>
          </cell>
          <cell r="C304" t="str">
            <v xml:space="preserve">5% APORTACIONES INFONAVIT                      </v>
          </cell>
          <cell r="D304">
            <v>-53836.04</v>
          </cell>
          <cell r="E304">
            <v>45546.14</v>
          </cell>
          <cell r="F304">
            <v>0</v>
          </cell>
          <cell r="G304">
            <v>45546.14</v>
          </cell>
          <cell r="H304">
            <v>-8289.9</v>
          </cell>
        </row>
        <row r="305">
          <cell r="B305" t="str">
            <v>201-001-0005-000</v>
          </cell>
          <cell r="C305" t="str">
            <v xml:space="preserve">1% IMPUESTO SOBRE NOMINAS                      </v>
          </cell>
          <cell r="D305">
            <v>-937.1</v>
          </cell>
          <cell r="E305">
            <v>5215</v>
          </cell>
          <cell r="F305">
            <v>4651.1400000000003</v>
          </cell>
          <cell r="G305">
            <v>563.85999999999967</v>
          </cell>
          <cell r="H305">
            <v>-373.24000000000069</v>
          </cell>
        </row>
        <row r="306">
          <cell r="B306" t="str">
            <v>201-001-0006-000</v>
          </cell>
          <cell r="C306" t="str">
            <v xml:space="preserve">2% S.A.R                                       </v>
          </cell>
          <cell r="D306">
            <v>-18304.259999999998</v>
          </cell>
          <cell r="E306">
            <v>18304.38</v>
          </cell>
          <cell r="F306">
            <v>0</v>
          </cell>
          <cell r="G306">
            <v>18304.38</v>
          </cell>
          <cell r="H306">
            <v>0.12000000000261934</v>
          </cell>
        </row>
        <row r="307">
          <cell r="B307" t="str">
            <v>201-001-0007-000</v>
          </cell>
          <cell r="C307" t="str">
            <v xml:space="preserve">I.S.R. 10% RETEN. S/ARRENDAM.                  </v>
          </cell>
          <cell r="D307">
            <v>-6339.68</v>
          </cell>
          <cell r="E307">
            <v>6338</v>
          </cell>
          <cell r="F307">
            <v>6338.34</v>
          </cell>
          <cell r="G307">
            <v>-0.34000000000014552</v>
          </cell>
          <cell r="H307">
            <v>-6340.02</v>
          </cell>
        </row>
        <row r="308">
          <cell r="B308" t="str">
            <v>201-001-0008-000</v>
          </cell>
          <cell r="C308" t="str">
            <v xml:space="preserve">I.S.R.10% RETEN. S/HONORARIOS                  </v>
          </cell>
          <cell r="D308">
            <v>11765</v>
          </cell>
          <cell r="E308">
            <v>253</v>
          </cell>
          <cell r="F308">
            <v>268.41000000000003</v>
          </cell>
          <cell r="G308">
            <v>-15.410000000000025</v>
          </cell>
          <cell r="H308">
            <v>11749.59</v>
          </cell>
        </row>
        <row r="309">
          <cell r="B309" t="str">
            <v>201-001-0009-000</v>
          </cell>
          <cell r="C309" t="str">
            <v xml:space="preserve">CESANTIA Y VEJEZ                               </v>
          </cell>
          <cell r="D309">
            <v>-37577.15</v>
          </cell>
          <cell r="E309">
            <v>38926.44</v>
          </cell>
          <cell r="F309">
            <v>5381.59</v>
          </cell>
          <cell r="G309">
            <v>33544.850000000006</v>
          </cell>
          <cell r="H309">
            <v>-4032.3</v>
          </cell>
        </row>
        <row r="310">
          <cell r="B310" t="str">
            <v>201-001-0010-000</v>
          </cell>
          <cell r="C310" t="str">
            <v xml:space="preserve">I.S.P.T. C-Z-101468                            </v>
          </cell>
          <cell r="D310">
            <v>0</v>
          </cell>
          <cell r="E310">
            <v>0</v>
          </cell>
          <cell r="F310">
            <v>0</v>
          </cell>
          <cell r="G310">
            <v>0</v>
          </cell>
          <cell r="H310">
            <v>0</v>
          </cell>
        </row>
        <row r="311">
          <cell r="B311" t="str">
            <v>201-001-0011-000</v>
          </cell>
          <cell r="C311" t="str">
            <v xml:space="preserve">I.V.A C-Z-101468                               </v>
          </cell>
          <cell r="D311">
            <v>0</v>
          </cell>
          <cell r="E311">
            <v>0</v>
          </cell>
          <cell r="F311">
            <v>0</v>
          </cell>
          <cell r="G311">
            <v>0</v>
          </cell>
          <cell r="H311">
            <v>0</v>
          </cell>
        </row>
        <row r="312">
          <cell r="B312" t="str">
            <v>201-001-0012-000</v>
          </cell>
          <cell r="C312" t="str">
            <v xml:space="preserve">I.V.A. RETENIDO                                </v>
          </cell>
          <cell r="D312">
            <v>5728.79</v>
          </cell>
          <cell r="E312">
            <v>6591</v>
          </cell>
          <cell r="F312">
            <v>6726.75</v>
          </cell>
          <cell r="G312">
            <v>-135.75</v>
          </cell>
          <cell r="H312">
            <v>5593.04</v>
          </cell>
        </row>
        <row r="313">
          <cell r="B313" t="str">
            <v>201-001-0013-000</v>
          </cell>
          <cell r="C313" t="str">
            <v xml:space="preserve">ISCAS                                          </v>
          </cell>
          <cell r="D313">
            <v>0</v>
          </cell>
          <cell r="E313">
            <v>0</v>
          </cell>
          <cell r="F313">
            <v>0</v>
          </cell>
          <cell r="G313">
            <v>0</v>
          </cell>
          <cell r="H313">
            <v>0</v>
          </cell>
        </row>
        <row r="314">
          <cell r="B314" t="str">
            <v>201-001-0014-001</v>
          </cell>
          <cell r="C314" t="str">
            <v xml:space="preserve">ISPT Z-101468 Y Z101469                        </v>
          </cell>
          <cell r="D314">
            <v>0</v>
          </cell>
          <cell r="E314">
            <v>0</v>
          </cell>
          <cell r="F314">
            <v>0</v>
          </cell>
          <cell r="G314">
            <v>0</v>
          </cell>
          <cell r="H314">
            <v>0</v>
          </cell>
        </row>
        <row r="315">
          <cell r="B315" t="str">
            <v>201-001-0014-002</v>
          </cell>
          <cell r="C315" t="str">
            <v xml:space="preserve">IVA  Z-101468 Y Z-101469                       </v>
          </cell>
          <cell r="D315">
            <v>0</v>
          </cell>
          <cell r="E315">
            <v>0</v>
          </cell>
          <cell r="F315">
            <v>0</v>
          </cell>
          <cell r="G315">
            <v>0</v>
          </cell>
          <cell r="H315">
            <v>0</v>
          </cell>
        </row>
        <row r="316">
          <cell r="B316" t="str">
            <v>201-001-0014-003</v>
          </cell>
          <cell r="C316" t="str">
            <v xml:space="preserve">ACTUALIZ Z-101468 Y Z-101469                   </v>
          </cell>
          <cell r="D316">
            <v>0</v>
          </cell>
          <cell r="E316">
            <v>0</v>
          </cell>
          <cell r="F316">
            <v>0</v>
          </cell>
          <cell r="G316">
            <v>0</v>
          </cell>
          <cell r="H316">
            <v>0</v>
          </cell>
        </row>
        <row r="317">
          <cell r="B317" t="str">
            <v>201-001-0014-004</v>
          </cell>
          <cell r="C317" t="str">
            <v xml:space="preserve">RECARGOS Z-101468 Y Z-101469                   </v>
          </cell>
          <cell r="D317">
            <v>0</v>
          </cell>
          <cell r="E317">
            <v>0</v>
          </cell>
          <cell r="F317">
            <v>0</v>
          </cell>
          <cell r="G317">
            <v>0</v>
          </cell>
          <cell r="H317">
            <v>0</v>
          </cell>
        </row>
        <row r="318">
          <cell r="B318" t="str">
            <v>201-001-0015-001</v>
          </cell>
          <cell r="C318" t="str">
            <v xml:space="preserve">ISPT CONVENIO Z-110344                         </v>
          </cell>
          <cell r="D318">
            <v>0</v>
          </cell>
          <cell r="E318">
            <v>0</v>
          </cell>
          <cell r="F318">
            <v>0</v>
          </cell>
          <cell r="G318">
            <v>0</v>
          </cell>
          <cell r="H318">
            <v>0</v>
          </cell>
        </row>
        <row r="319">
          <cell r="B319" t="str">
            <v>201-001-0015-002</v>
          </cell>
          <cell r="C319" t="str">
            <v xml:space="preserve">IVA CONVENIO Z-110344                          </v>
          </cell>
          <cell r="D319">
            <v>0</v>
          </cell>
          <cell r="E319">
            <v>0</v>
          </cell>
          <cell r="F319">
            <v>0</v>
          </cell>
          <cell r="G319">
            <v>0</v>
          </cell>
          <cell r="H319">
            <v>0</v>
          </cell>
        </row>
        <row r="320">
          <cell r="B320" t="str">
            <v>201-001-0015-003</v>
          </cell>
          <cell r="C320" t="str">
            <v xml:space="preserve">ACTUALIZACION Z-110344                         </v>
          </cell>
          <cell r="D320">
            <v>0</v>
          </cell>
          <cell r="E320">
            <v>0</v>
          </cell>
          <cell r="F320">
            <v>0</v>
          </cell>
          <cell r="G320">
            <v>0</v>
          </cell>
          <cell r="H320">
            <v>0</v>
          </cell>
        </row>
        <row r="321">
          <cell r="B321" t="str">
            <v>201-001-0015-004</v>
          </cell>
          <cell r="C321" t="str">
            <v xml:space="preserve">RECARGOS Z-110344                              </v>
          </cell>
          <cell r="D321">
            <v>0</v>
          </cell>
          <cell r="E321">
            <v>0</v>
          </cell>
          <cell r="F321">
            <v>0</v>
          </cell>
          <cell r="G321">
            <v>0</v>
          </cell>
          <cell r="H321">
            <v>0</v>
          </cell>
        </row>
        <row r="322">
          <cell r="B322" t="str">
            <v>201-001-0016-001</v>
          </cell>
          <cell r="C322" t="str">
            <v xml:space="preserve">CONVENIO I.S.R. Z-108766                       </v>
          </cell>
          <cell r="D322">
            <v>0</v>
          </cell>
          <cell r="E322">
            <v>0</v>
          </cell>
          <cell r="F322">
            <v>0</v>
          </cell>
          <cell r="G322">
            <v>0</v>
          </cell>
          <cell r="H322">
            <v>0</v>
          </cell>
        </row>
        <row r="323">
          <cell r="B323" t="str">
            <v>201-001-0016-003</v>
          </cell>
          <cell r="C323" t="str">
            <v xml:space="preserve">ACTUALIZACION Z-108766                         </v>
          </cell>
          <cell r="D323">
            <v>0</v>
          </cell>
          <cell r="E323">
            <v>0</v>
          </cell>
          <cell r="F323">
            <v>0</v>
          </cell>
          <cell r="G323">
            <v>0</v>
          </cell>
          <cell r="H323">
            <v>0</v>
          </cell>
        </row>
        <row r="324">
          <cell r="B324" t="str">
            <v>201-001-0016-004</v>
          </cell>
          <cell r="C324" t="str">
            <v xml:space="preserve">RECARGOS Z-108766                              </v>
          </cell>
          <cell r="D324">
            <v>0</v>
          </cell>
          <cell r="E324">
            <v>0</v>
          </cell>
          <cell r="F324">
            <v>0</v>
          </cell>
          <cell r="G324">
            <v>0</v>
          </cell>
          <cell r="H324">
            <v>0</v>
          </cell>
        </row>
        <row r="325">
          <cell r="B325" t="str">
            <v>201-001-0017-000</v>
          </cell>
          <cell r="C325" t="str">
            <v xml:space="preserve">IMPUESTO AL ACTIVO                             </v>
          </cell>
          <cell r="D325">
            <v>0</v>
          </cell>
          <cell r="E325">
            <v>0</v>
          </cell>
          <cell r="F325">
            <v>0</v>
          </cell>
          <cell r="G325">
            <v>0</v>
          </cell>
          <cell r="H325">
            <v>0</v>
          </cell>
        </row>
        <row r="326">
          <cell r="B326" t="str">
            <v>201-001-0018-001</v>
          </cell>
          <cell r="C326" t="str">
            <v xml:space="preserve">ISPT                                           </v>
          </cell>
          <cell r="D326">
            <v>0</v>
          </cell>
          <cell r="E326">
            <v>0</v>
          </cell>
          <cell r="F326">
            <v>0</v>
          </cell>
          <cell r="G326">
            <v>0</v>
          </cell>
          <cell r="H326">
            <v>0</v>
          </cell>
        </row>
        <row r="327">
          <cell r="B327" t="str">
            <v>201-001-0018-002</v>
          </cell>
          <cell r="C327" t="str">
            <v xml:space="preserve">IVA                                            </v>
          </cell>
          <cell r="D327">
            <v>0</v>
          </cell>
          <cell r="E327">
            <v>0</v>
          </cell>
          <cell r="F327">
            <v>0</v>
          </cell>
          <cell r="G327">
            <v>0</v>
          </cell>
          <cell r="H327">
            <v>0</v>
          </cell>
        </row>
        <row r="328">
          <cell r="B328" t="str">
            <v>201-001-0018-003</v>
          </cell>
          <cell r="C328" t="str">
            <v xml:space="preserve">ACTUALIZACION                                  </v>
          </cell>
          <cell r="D328">
            <v>0</v>
          </cell>
          <cell r="E328">
            <v>0</v>
          </cell>
          <cell r="F328">
            <v>0</v>
          </cell>
          <cell r="G328">
            <v>0</v>
          </cell>
          <cell r="H328">
            <v>0</v>
          </cell>
        </row>
        <row r="329">
          <cell r="B329" t="str">
            <v>201-001-0018-004</v>
          </cell>
          <cell r="C329" t="str">
            <v xml:space="preserve">RECARGOS                                       </v>
          </cell>
          <cell r="D329">
            <v>0</v>
          </cell>
          <cell r="E329">
            <v>0</v>
          </cell>
          <cell r="F329">
            <v>0</v>
          </cell>
          <cell r="G329">
            <v>0</v>
          </cell>
          <cell r="H329">
            <v>0</v>
          </cell>
        </row>
        <row r="330">
          <cell r="B330" t="str">
            <v>202-001-0001-000</v>
          </cell>
          <cell r="C330" t="str">
            <v xml:space="preserve">VENTAS                                         </v>
          </cell>
          <cell r="D330">
            <v>0</v>
          </cell>
          <cell r="E330">
            <v>0</v>
          </cell>
          <cell r="F330">
            <v>0</v>
          </cell>
          <cell r="G330">
            <v>0</v>
          </cell>
          <cell r="H330">
            <v>0</v>
          </cell>
        </row>
        <row r="331">
          <cell r="B331" t="str">
            <v>202-001-0002-000</v>
          </cell>
          <cell r="C331" t="str">
            <v xml:space="preserve">SERVICIOS                                      </v>
          </cell>
          <cell r="D331">
            <v>0</v>
          </cell>
          <cell r="E331">
            <v>880725.89</v>
          </cell>
          <cell r="F331">
            <v>880725.89</v>
          </cell>
          <cell r="G331">
            <v>0</v>
          </cell>
          <cell r="H331">
            <v>0</v>
          </cell>
        </row>
        <row r="332">
          <cell r="B332" t="str">
            <v>202-001-0003-000</v>
          </cell>
          <cell r="C332" t="str">
            <v xml:space="preserve">SOBRE VENTAS DE ACTIVO FIJO                    </v>
          </cell>
          <cell r="D332">
            <v>0</v>
          </cell>
          <cell r="E332">
            <v>0</v>
          </cell>
          <cell r="F332">
            <v>0</v>
          </cell>
          <cell r="G332">
            <v>0</v>
          </cell>
          <cell r="H332">
            <v>0</v>
          </cell>
        </row>
        <row r="333">
          <cell r="B333" t="str">
            <v>202-001-0004-000</v>
          </cell>
          <cell r="C333" t="str">
            <v xml:space="preserve">IVA NO EXIGIBLE                                </v>
          </cell>
          <cell r="D333">
            <v>-855807.14</v>
          </cell>
          <cell r="E333">
            <v>872787.11</v>
          </cell>
          <cell r="F333">
            <v>762383.77</v>
          </cell>
          <cell r="G333">
            <v>110403.33999999997</v>
          </cell>
          <cell r="H333">
            <v>-745403.8</v>
          </cell>
        </row>
        <row r="334">
          <cell r="B334" t="str">
            <v>203-000-0000-000</v>
          </cell>
          <cell r="C334" t="str">
            <v xml:space="preserve">IVA POR PAGAR EJERCICIO ANT.                   </v>
          </cell>
          <cell r="D334">
            <v>0</v>
          </cell>
          <cell r="E334">
            <v>0</v>
          </cell>
          <cell r="F334">
            <v>0</v>
          </cell>
          <cell r="G334">
            <v>0</v>
          </cell>
          <cell r="H334">
            <v>0</v>
          </cell>
        </row>
        <row r="335">
          <cell r="B335" t="str">
            <v>204-001-0001-000</v>
          </cell>
          <cell r="C335" t="str">
            <v xml:space="preserve">IVA PAGADO EN DECLARACIONES                    </v>
          </cell>
          <cell r="D335">
            <v>0</v>
          </cell>
          <cell r="E335">
            <v>0</v>
          </cell>
          <cell r="F335">
            <v>0</v>
          </cell>
          <cell r="G335">
            <v>0</v>
          </cell>
          <cell r="H335">
            <v>0</v>
          </cell>
        </row>
        <row r="336">
          <cell r="B336" t="str">
            <v>210-001-0104-000</v>
          </cell>
          <cell r="C336" t="str">
            <v xml:space="preserve">TECNOLOGIA Y ORGANIZACION                      </v>
          </cell>
          <cell r="D336">
            <v>0</v>
          </cell>
          <cell r="E336">
            <v>0</v>
          </cell>
          <cell r="F336">
            <v>0</v>
          </cell>
          <cell r="G336">
            <v>0</v>
          </cell>
          <cell r="H336">
            <v>0</v>
          </cell>
        </row>
        <row r="337">
          <cell r="B337" t="str">
            <v>210-001-0106-000</v>
          </cell>
          <cell r="C337" t="str">
            <v xml:space="preserve">TECNOSEN SA DE CV                              </v>
          </cell>
          <cell r="D337">
            <v>0</v>
          </cell>
          <cell r="E337">
            <v>0</v>
          </cell>
          <cell r="F337">
            <v>0</v>
          </cell>
          <cell r="G337">
            <v>0</v>
          </cell>
          <cell r="H337">
            <v>0</v>
          </cell>
        </row>
        <row r="338">
          <cell r="B338" t="str">
            <v>210-001-0411-001</v>
          </cell>
          <cell r="C338" t="str">
            <v xml:space="preserve">CSD PESOS                                      </v>
          </cell>
          <cell r="D338">
            <v>-30489181.629999999</v>
          </cell>
          <cell r="E338">
            <v>928786.35</v>
          </cell>
          <cell r="F338">
            <v>1464757.31</v>
          </cell>
          <cell r="G338">
            <v>-535970.96000000008</v>
          </cell>
          <cell r="H338">
            <v>-31025152.589999996</v>
          </cell>
        </row>
        <row r="339">
          <cell r="B339" t="str">
            <v>210-001-0411-002</v>
          </cell>
          <cell r="C339" t="str">
            <v xml:space="preserve">COMPL. CSD DLLS                                </v>
          </cell>
          <cell r="D339">
            <v>-3220881</v>
          </cell>
          <cell r="E339">
            <v>94227.98</v>
          </cell>
          <cell r="F339">
            <v>0</v>
          </cell>
          <cell r="G339">
            <v>94227.98</v>
          </cell>
          <cell r="H339">
            <v>-3126653.02</v>
          </cell>
        </row>
        <row r="340">
          <cell r="B340" t="str">
            <v>210-001-0412-000</v>
          </cell>
          <cell r="C340" t="str">
            <v xml:space="preserve">CSD CME                                        </v>
          </cell>
          <cell r="D340">
            <v>0</v>
          </cell>
          <cell r="E340">
            <v>0</v>
          </cell>
          <cell r="F340">
            <v>0</v>
          </cell>
          <cell r="G340">
            <v>0</v>
          </cell>
          <cell r="H340">
            <v>0</v>
          </cell>
        </row>
        <row r="341">
          <cell r="B341" t="str">
            <v>210-001-0515-000</v>
          </cell>
          <cell r="C341" t="str">
            <v xml:space="preserve">LOA INMOBILIARIA, S.A.DE C.V.                  </v>
          </cell>
          <cell r="D341">
            <v>0</v>
          </cell>
          <cell r="E341">
            <v>0</v>
          </cell>
          <cell r="F341">
            <v>0</v>
          </cell>
          <cell r="G341">
            <v>0</v>
          </cell>
          <cell r="H341">
            <v>0</v>
          </cell>
        </row>
        <row r="342">
          <cell r="B342" t="str">
            <v>211-001-0104-000</v>
          </cell>
          <cell r="C342" t="str">
            <v xml:space="preserve">TECNOLOGIA Y ORGANIZACION                      </v>
          </cell>
          <cell r="D342">
            <v>0</v>
          </cell>
          <cell r="E342">
            <v>0</v>
          </cell>
          <cell r="F342">
            <v>0</v>
          </cell>
          <cell r="G342">
            <v>0</v>
          </cell>
          <cell r="H342">
            <v>0</v>
          </cell>
        </row>
        <row r="343">
          <cell r="B343" t="str">
            <v>211-001-0105-000</v>
          </cell>
          <cell r="C343" t="str">
            <v xml:space="preserve">VOLMA SERV. CORP. S.A. DE C.V                  </v>
          </cell>
          <cell r="D343">
            <v>0</v>
          </cell>
          <cell r="E343">
            <v>0</v>
          </cell>
          <cell r="F343">
            <v>0</v>
          </cell>
          <cell r="G343">
            <v>0</v>
          </cell>
          <cell r="H343">
            <v>0</v>
          </cell>
        </row>
        <row r="344">
          <cell r="B344" t="str">
            <v>211-001-0106-000</v>
          </cell>
          <cell r="C344" t="str">
            <v xml:space="preserve">INVERSIONES DIAVAZ S.A. C.V.                   </v>
          </cell>
          <cell r="D344">
            <v>0</v>
          </cell>
          <cell r="E344">
            <v>0</v>
          </cell>
          <cell r="F344">
            <v>0</v>
          </cell>
          <cell r="G344">
            <v>0</v>
          </cell>
          <cell r="H344">
            <v>0</v>
          </cell>
        </row>
        <row r="345">
          <cell r="B345" t="str">
            <v>211-001-0107-000</v>
          </cell>
          <cell r="C345" t="str">
            <v xml:space="preserve">DICORDI, SC                                    </v>
          </cell>
          <cell r="D345">
            <v>0</v>
          </cell>
          <cell r="E345">
            <v>0</v>
          </cell>
          <cell r="F345">
            <v>0</v>
          </cell>
          <cell r="G345">
            <v>0</v>
          </cell>
          <cell r="H345">
            <v>0</v>
          </cell>
        </row>
        <row r="346">
          <cell r="B346" t="str">
            <v>211-001-0206-000</v>
          </cell>
          <cell r="C346" t="str">
            <v xml:space="preserve">CIA. MEXICANA DE GAS, S.A.                     </v>
          </cell>
          <cell r="D346">
            <v>0</v>
          </cell>
          <cell r="E346">
            <v>0</v>
          </cell>
          <cell r="F346">
            <v>0</v>
          </cell>
          <cell r="G346">
            <v>0</v>
          </cell>
          <cell r="H346">
            <v>0</v>
          </cell>
        </row>
        <row r="347">
          <cell r="B347" t="str">
            <v>211-001-0207-000</v>
          </cell>
          <cell r="C347" t="str">
            <v xml:space="preserve">SHELBY WILLIAMS DE MEXICO                      </v>
          </cell>
          <cell r="D347">
            <v>0</v>
          </cell>
          <cell r="E347">
            <v>0</v>
          </cell>
          <cell r="F347">
            <v>0</v>
          </cell>
          <cell r="G347">
            <v>0</v>
          </cell>
          <cell r="H347">
            <v>0</v>
          </cell>
        </row>
        <row r="348">
          <cell r="B348" t="str">
            <v>211-001-0226-000</v>
          </cell>
          <cell r="C348" t="str">
            <v xml:space="preserve">GAS AUTOMOTORES, S.A.DE C.V.                   </v>
          </cell>
          <cell r="D348">
            <v>0</v>
          </cell>
          <cell r="E348">
            <v>0</v>
          </cell>
          <cell r="F348">
            <v>0</v>
          </cell>
          <cell r="G348">
            <v>0</v>
          </cell>
          <cell r="H348">
            <v>0</v>
          </cell>
        </row>
        <row r="349">
          <cell r="B349" t="str">
            <v>211-001-0309-000</v>
          </cell>
          <cell r="C349" t="str">
            <v xml:space="preserve">VS CONSTRUCCIONES CIVILES E I                  </v>
          </cell>
          <cell r="D349">
            <v>0</v>
          </cell>
          <cell r="E349">
            <v>0</v>
          </cell>
          <cell r="F349">
            <v>0</v>
          </cell>
          <cell r="G349">
            <v>0</v>
          </cell>
          <cell r="H349">
            <v>0</v>
          </cell>
        </row>
        <row r="350">
          <cell r="B350" t="str">
            <v>211-001-0411-000</v>
          </cell>
          <cell r="C350" t="str">
            <v xml:space="preserve">CONST. SUBACUATICA DIAVAZ                      </v>
          </cell>
          <cell r="D350">
            <v>0</v>
          </cell>
          <cell r="E350">
            <v>0</v>
          </cell>
          <cell r="F350">
            <v>0</v>
          </cell>
          <cell r="G350">
            <v>0</v>
          </cell>
          <cell r="H350">
            <v>0</v>
          </cell>
        </row>
        <row r="351">
          <cell r="B351" t="str">
            <v>211-001-0514-000</v>
          </cell>
          <cell r="C351" t="str">
            <v xml:space="preserve">D.I.D.S.A.                                     </v>
          </cell>
          <cell r="D351">
            <v>0</v>
          </cell>
          <cell r="E351">
            <v>0</v>
          </cell>
          <cell r="F351">
            <v>0</v>
          </cell>
          <cell r="G351">
            <v>0</v>
          </cell>
          <cell r="H351">
            <v>0</v>
          </cell>
        </row>
        <row r="352">
          <cell r="B352" t="str">
            <v>211-001-0621-000</v>
          </cell>
          <cell r="C352" t="str">
            <v xml:space="preserve">CIA. MEXICANA DE GEOFISICA                     </v>
          </cell>
          <cell r="D352">
            <v>0</v>
          </cell>
          <cell r="E352">
            <v>0</v>
          </cell>
          <cell r="F352">
            <v>0</v>
          </cell>
          <cell r="G352">
            <v>0</v>
          </cell>
          <cell r="H352">
            <v>0</v>
          </cell>
        </row>
        <row r="353">
          <cell r="B353" t="str">
            <v>211-001-0633-000</v>
          </cell>
          <cell r="C353" t="str">
            <v xml:space="preserve">SECORDI S.C.                                   </v>
          </cell>
          <cell r="D353">
            <v>0</v>
          </cell>
          <cell r="E353">
            <v>0</v>
          </cell>
          <cell r="F353">
            <v>0</v>
          </cell>
          <cell r="G353">
            <v>0</v>
          </cell>
          <cell r="H353">
            <v>0</v>
          </cell>
        </row>
        <row r="354">
          <cell r="B354" t="str">
            <v>211-100-0104-000</v>
          </cell>
          <cell r="C354" t="str">
            <v xml:space="preserve">TECNOLOGIA Y ORGANIZACION A.P                  </v>
          </cell>
          <cell r="D354">
            <v>0</v>
          </cell>
          <cell r="E354">
            <v>0</v>
          </cell>
          <cell r="F354">
            <v>0</v>
          </cell>
          <cell r="G354">
            <v>0</v>
          </cell>
          <cell r="H354">
            <v>0</v>
          </cell>
        </row>
        <row r="355">
          <cell r="B355" t="str">
            <v>220-001-0001-001</v>
          </cell>
          <cell r="C355" t="str">
            <v xml:space="preserve">ADT SECURITY SERVICES                          </v>
          </cell>
          <cell r="D355">
            <v>0</v>
          </cell>
          <cell r="E355">
            <v>0</v>
          </cell>
          <cell r="F355">
            <v>0</v>
          </cell>
          <cell r="G355">
            <v>0</v>
          </cell>
          <cell r="H355">
            <v>0</v>
          </cell>
        </row>
        <row r="356">
          <cell r="B356" t="str">
            <v>220-001-0001-003</v>
          </cell>
          <cell r="C356" t="str">
            <v xml:space="preserve">ALPUIN NARANJO RAMON                           </v>
          </cell>
          <cell r="D356">
            <v>0</v>
          </cell>
          <cell r="E356">
            <v>2254</v>
          </cell>
          <cell r="F356">
            <v>2254</v>
          </cell>
          <cell r="G356">
            <v>0</v>
          </cell>
          <cell r="H356">
            <v>0</v>
          </cell>
        </row>
        <row r="357">
          <cell r="B357" t="str">
            <v>220-001-0001-004</v>
          </cell>
          <cell r="C357" t="str">
            <v xml:space="preserve">ARELLANO OCHOA MARICELA                        </v>
          </cell>
          <cell r="D357">
            <v>-7905.17</v>
          </cell>
          <cell r="E357">
            <v>7905.17</v>
          </cell>
          <cell r="F357">
            <v>5495.76</v>
          </cell>
          <cell r="G357">
            <v>2409.41</v>
          </cell>
          <cell r="H357">
            <v>-5495.76</v>
          </cell>
        </row>
        <row r="358">
          <cell r="B358" t="str">
            <v>220-001-0001-005</v>
          </cell>
          <cell r="C358" t="str">
            <v xml:space="preserve">ALQUILADORA DE VEHICULOS AUTOMOTORES S.A. DE   </v>
          </cell>
          <cell r="D358">
            <v>0</v>
          </cell>
          <cell r="E358">
            <v>0</v>
          </cell>
          <cell r="F358">
            <v>0</v>
          </cell>
          <cell r="G358">
            <v>0</v>
          </cell>
          <cell r="H358">
            <v>0</v>
          </cell>
        </row>
        <row r="359">
          <cell r="B359" t="str">
            <v>220-001-0001-006</v>
          </cell>
          <cell r="C359" t="str">
            <v xml:space="preserve">ALESTRA S DE R.L. DE C.V.                      </v>
          </cell>
          <cell r="D359">
            <v>0</v>
          </cell>
          <cell r="E359">
            <v>0</v>
          </cell>
          <cell r="F359">
            <v>0</v>
          </cell>
          <cell r="G359">
            <v>0</v>
          </cell>
          <cell r="H359">
            <v>0</v>
          </cell>
        </row>
        <row r="360">
          <cell r="B360" t="str">
            <v>220-001-0001-007</v>
          </cell>
          <cell r="C360" t="str">
            <v xml:space="preserve">AVANTEL, S.A.                                  </v>
          </cell>
          <cell r="D360">
            <v>0</v>
          </cell>
          <cell r="E360">
            <v>0</v>
          </cell>
          <cell r="F360">
            <v>0</v>
          </cell>
          <cell r="G360">
            <v>0</v>
          </cell>
          <cell r="H360">
            <v>0</v>
          </cell>
        </row>
        <row r="361">
          <cell r="B361" t="str">
            <v>220-001-0001-008</v>
          </cell>
          <cell r="C361" t="str">
            <v>ATNCORPORATIVADEMEXSA.CV</v>
          </cell>
          <cell r="D361">
            <v>0</v>
          </cell>
          <cell r="E361">
            <v>0</v>
          </cell>
          <cell r="F361">
            <v>0</v>
          </cell>
          <cell r="G361">
            <v>0</v>
          </cell>
          <cell r="H361">
            <v>0</v>
          </cell>
        </row>
        <row r="362">
          <cell r="B362" t="str">
            <v>220-001-0001-009</v>
          </cell>
          <cell r="C362" t="str">
            <v xml:space="preserve">ANDRES LARA R.                                 </v>
          </cell>
          <cell r="D362">
            <v>0</v>
          </cell>
          <cell r="E362">
            <v>0</v>
          </cell>
          <cell r="F362">
            <v>0</v>
          </cell>
          <cell r="G362">
            <v>0</v>
          </cell>
          <cell r="H362">
            <v>0</v>
          </cell>
        </row>
        <row r="363">
          <cell r="B363" t="str">
            <v>220-001-0001-010</v>
          </cell>
          <cell r="C363" t="str">
            <v xml:space="preserve">ADOLFO DORING AYALA                            </v>
          </cell>
          <cell r="D363">
            <v>0</v>
          </cell>
          <cell r="E363">
            <v>0</v>
          </cell>
          <cell r="F363">
            <v>0</v>
          </cell>
          <cell r="G363">
            <v>0</v>
          </cell>
          <cell r="H363">
            <v>0</v>
          </cell>
        </row>
        <row r="364">
          <cell r="B364" t="str">
            <v>220-001-0001-011</v>
          </cell>
          <cell r="C364" t="str">
            <v xml:space="preserve">AF CORPORATIVO SA DE CV                        </v>
          </cell>
          <cell r="D364">
            <v>0</v>
          </cell>
          <cell r="E364">
            <v>0</v>
          </cell>
          <cell r="F364">
            <v>0</v>
          </cell>
          <cell r="G364">
            <v>0</v>
          </cell>
          <cell r="H364">
            <v>0</v>
          </cell>
        </row>
        <row r="365">
          <cell r="B365" t="str">
            <v>220-001-0001-012</v>
          </cell>
          <cell r="C365" t="str">
            <v xml:space="preserve">AVANTEL SERV LOCALES SA DE CV                  </v>
          </cell>
          <cell r="D365">
            <v>0</v>
          </cell>
          <cell r="E365">
            <v>0</v>
          </cell>
          <cell r="F365">
            <v>0</v>
          </cell>
          <cell r="G365">
            <v>0</v>
          </cell>
          <cell r="H365">
            <v>0</v>
          </cell>
        </row>
        <row r="366">
          <cell r="B366" t="str">
            <v>220-001-0001-013</v>
          </cell>
          <cell r="C366" t="str">
            <v xml:space="preserve">ARRENDADORA UNIFIN S.A. DE C.V.                </v>
          </cell>
          <cell r="D366">
            <v>0</v>
          </cell>
          <cell r="E366">
            <v>27858.2</v>
          </cell>
          <cell r="F366">
            <v>27858.2</v>
          </cell>
          <cell r="G366">
            <v>0</v>
          </cell>
          <cell r="H366">
            <v>0</v>
          </cell>
        </row>
        <row r="367">
          <cell r="B367" t="str">
            <v>220-001-0002-001</v>
          </cell>
          <cell r="C367" t="str">
            <v xml:space="preserve">BALLHAUS VAZQUEZ ROSARIO                       </v>
          </cell>
          <cell r="D367">
            <v>0</v>
          </cell>
          <cell r="E367">
            <v>0</v>
          </cell>
          <cell r="F367">
            <v>0</v>
          </cell>
          <cell r="G367">
            <v>0</v>
          </cell>
          <cell r="H367">
            <v>0</v>
          </cell>
        </row>
        <row r="368">
          <cell r="B368" t="str">
            <v>220-001-0003-001</v>
          </cell>
          <cell r="C368" t="str">
            <v xml:space="preserve">CIA. DE LUZ Y FUERZA DEL CENT                  </v>
          </cell>
          <cell r="D368">
            <v>0</v>
          </cell>
          <cell r="E368">
            <v>15305</v>
          </cell>
          <cell r="F368">
            <v>15305</v>
          </cell>
          <cell r="G368">
            <v>0</v>
          </cell>
          <cell r="H368">
            <v>0</v>
          </cell>
        </row>
        <row r="369">
          <cell r="B369" t="str">
            <v>220-001-0003-002</v>
          </cell>
          <cell r="C369" t="str">
            <v xml:space="preserve">CONSORCIO PEGAMAR, SA DE CV                    </v>
          </cell>
          <cell r="D369">
            <v>0</v>
          </cell>
          <cell r="E369">
            <v>0</v>
          </cell>
          <cell r="F369">
            <v>0</v>
          </cell>
          <cell r="G369">
            <v>0</v>
          </cell>
          <cell r="H369">
            <v>0</v>
          </cell>
        </row>
        <row r="370">
          <cell r="B370" t="str">
            <v>220-001-0003-003</v>
          </cell>
          <cell r="C370" t="str">
            <v xml:space="preserve">CAYRA CONSTRUCCIONES S.A DE C.V.               </v>
          </cell>
          <cell r="D370">
            <v>0</v>
          </cell>
          <cell r="E370">
            <v>0</v>
          </cell>
          <cell r="F370">
            <v>0</v>
          </cell>
          <cell r="G370">
            <v>0</v>
          </cell>
          <cell r="H370">
            <v>0</v>
          </cell>
        </row>
        <row r="371">
          <cell r="B371" t="str">
            <v>220-001-0003-004</v>
          </cell>
          <cell r="C371" t="str">
            <v xml:space="preserve">CIA MEXICANA DE AVIACION S.A. DE C.V.          </v>
          </cell>
          <cell r="D371">
            <v>0</v>
          </cell>
          <cell r="E371">
            <v>12342</v>
          </cell>
          <cell r="F371">
            <v>12342</v>
          </cell>
          <cell r="G371">
            <v>0</v>
          </cell>
          <cell r="H371">
            <v>0</v>
          </cell>
        </row>
        <row r="372">
          <cell r="B372" t="str">
            <v>220-001-0003-005</v>
          </cell>
          <cell r="C372" t="str">
            <v xml:space="preserve">COMERCIAL MARLIZ DEL SUR                       </v>
          </cell>
          <cell r="D372">
            <v>-12862.75</v>
          </cell>
          <cell r="E372">
            <v>12862.75</v>
          </cell>
          <cell r="F372">
            <v>0</v>
          </cell>
          <cell r="G372">
            <v>12862.75</v>
          </cell>
          <cell r="H372">
            <v>0</v>
          </cell>
        </row>
        <row r="373">
          <cell r="B373" t="str">
            <v>220-001-0003-006</v>
          </cell>
          <cell r="C373" t="str">
            <v xml:space="preserve">COMERCIAL DE TABASCO S.A. DE C.V.              </v>
          </cell>
          <cell r="D373">
            <v>0</v>
          </cell>
          <cell r="E373">
            <v>0</v>
          </cell>
          <cell r="F373">
            <v>0</v>
          </cell>
          <cell r="G373">
            <v>0</v>
          </cell>
          <cell r="H373">
            <v>0</v>
          </cell>
        </row>
        <row r="374">
          <cell r="B374" t="str">
            <v>220-001-0003-007</v>
          </cell>
          <cell r="C374" t="str">
            <v xml:space="preserve">COLLADO MARTINEZ SAMUEL                        </v>
          </cell>
          <cell r="D374">
            <v>0</v>
          </cell>
          <cell r="E374">
            <v>0</v>
          </cell>
          <cell r="F374">
            <v>0</v>
          </cell>
          <cell r="G374">
            <v>0</v>
          </cell>
          <cell r="H374">
            <v>0</v>
          </cell>
        </row>
        <row r="375">
          <cell r="B375" t="str">
            <v>220-001-0003-008</v>
          </cell>
          <cell r="C375" t="str">
            <v xml:space="preserve">COIMSUR S.A. DE C.V.                           </v>
          </cell>
          <cell r="D375">
            <v>0</v>
          </cell>
          <cell r="E375">
            <v>0</v>
          </cell>
          <cell r="F375">
            <v>0</v>
          </cell>
          <cell r="G375">
            <v>0</v>
          </cell>
          <cell r="H375">
            <v>0</v>
          </cell>
        </row>
        <row r="376">
          <cell r="B376" t="str">
            <v>220-001-0003-009</v>
          </cell>
          <cell r="C376" t="str">
            <v xml:space="preserve">CORDOVA RUIZ SAUL                              </v>
          </cell>
          <cell r="D376">
            <v>0</v>
          </cell>
          <cell r="E376">
            <v>0</v>
          </cell>
          <cell r="F376">
            <v>0</v>
          </cell>
          <cell r="G376">
            <v>0</v>
          </cell>
          <cell r="H376">
            <v>0</v>
          </cell>
        </row>
        <row r="377">
          <cell r="B377" t="str">
            <v>220-001-0003-010</v>
          </cell>
          <cell r="C377" t="str">
            <v xml:space="preserve">CANTO CONTRERAS JOSE TRINIDAD                  </v>
          </cell>
          <cell r="D377">
            <v>0</v>
          </cell>
          <cell r="E377">
            <v>0</v>
          </cell>
          <cell r="F377">
            <v>0</v>
          </cell>
          <cell r="G377">
            <v>0</v>
          </cell>
          <cell r="H377">
            <v>0</v>
          </cell>
        </row>
        <row r="378">
          <cell r="B378" t="str">
            <v>220-001-0003-011</v>
          </cell>
          <cell r="C378" t="str">
            <v xml:space="preserve">CORREDURIA PUBLICA No. 20 S.C.                 </v>
          </cell>
          <cell r="D378">
            <v>0</v>
          </cell>
          <cell r="E378">
            <v>0</v>
          </cell>
          <cell r="F378">
            <v>0</v>
          </cell>
          <cell r="G378">
            <v>0</v>
          </cell>
          <cell r="H378">
            <v>0</v>
          </cell>
        </row>
        <row r="379">
          <cell r="B379" t="str">
            <v>220-001-0003-012</v>
          </cell>
          <cell r="C379" t="str">
            <v xml:space="preserve">CORPORATIVO ALFIL SA DE CV.                    </v>
          </cell>
          <cell r="D379">
            <v>0</v>
          </cell>
          <cell r="E379">
            <v>0</v>
          </cell>
          <cell r="F379">
            <v>0</v>
          </cell>
          <cell r="G379">
            <v>0</v>
          </cell>
          <cell r="H379">
            <v>0</v>
          </cell>
        </row>
        <row r="380">
          <cell r="B380" t="str">
            <v>220-001-0003-013</v>
          </cell>
          <cell r="C380" t="str">
            <v xml:space="preserve">COMERCIAL RAC SA DE CV                         </v>
          </cell>
          <cell r="D380">
            <v>0</v>
          </cell>
          <cell r="E380">
            <v>0</v>
          </cell>
          <cell r="F380">
            <v>0</v>
          </cell>
          <cell r="G380">
            <v>0</v>
          </cell>
          <cell r="H380">
            <v>0</v>
          </cell>
        </row>
        <row r="381">
          <cell r="B381" t="str">
            <v>220-001-0003-014</v>
          </cell>
          <cell r="C381" t="str">
            <v xml:space="preserve">CYNTHIA VILLANUEVA M                           </v>
          </cell>
          <cell r="D381">
            <v>0</v>
          </cell>
          <cell r="E381">
            <v>0</v>
          </cell>
          <cell r="F381">
            <v>0</v>
          </cell>
          <cell r="G381">
            <v>0</v>
          </cell>
          <cell r="H381">
            <v>0</v>
          </cell>
        </row>
        <row r="382">
          <cell r="B382" t="str">
            <v>220-001-0004-001</v>
          </cell>
          <cell r="C382" t="str">
            <v xml:space="preserve">DHL INTERNACIONAL DE MEXICO                    </v>
          </cell>
          <cell r="D382">
            <v>0</v>
          </cell>
          <cell r="E382">
            <v>4139.6000000000004</v>
          </cell>
          <cell r="F382">
            <v>4139.6000000000004</v>
          </cell>
          <cell r="G382">
            <v>0</v>
          </cell>
          <cell r="H382">
            <v>0</v>
          </cell>
        </row>
        <row r="383">
          <cell r="B383" t="str">
            <v>220-001-0004-003</v>
          </cell>
          <cell r="C383" t="str">
            <v xml:space="preserve">DE LA CRUZ CORDOVA JORGE ARTURO                </v>
          </cell>
          <cell r="D383">
            <v>0</v>
          </cell>
          <cell r="E383">
            <v>0</v>
          </cell>
          <cell r="F383">
            <v>0</v>
          </cell>
          <cell r="G383">
            <v>0</v>
          </cell>
          <cell r="H383">
            <v>0</v>
          </cell>
        </row>
        <row r="384">
          <cell r="B384" t="str">
            <v>220-001-0004-004</v>
          </cell>
          <cell r="C384" t="str">
            <v xml:space="preserve">DISE&amp;OS GONZALEZ HERRERA                       </v>
          </cell>
          <cell r="D384">
            <v>0</v>
          </cell>
          <cell r="E384">
            <v>0</v>
          </cell>
          <cell r="F384">
            <v>0</v>
          </cell>
          <cell r="G384">
            <v>0</v>
          </cell>
          <cell r="H384">
            <v>0</v>
          </cell>
        </row>
        <row r="385">
          <cell r="B385" t="str">
            <v>220-001-0004-005</v>
          </cell>
          <cell r="C385" t="str">
            <v xml:space="preserve">DANIEL ESPINOZA M.                             </v>
          </cell>
          <cell r="D385">
            <v>0</v>
          </cell>
          <cell r="E385">
            <v>0</v>
          </cell>
          <cell r="F385">
            <v>0</v>
          </cell>
          <cell r="G385">
            <v>0</v>
          </cell>
          <cell r="H385">
            <v>0</v>
          </cell>
        </row>
        <row r="386">
          <cell r="B386" t="str">
            <v>220-001-0004-006</v>
          </cell>
          <cell r="C386" t="str">
            <v xml:space="preserve">DELL COMPUTER DE MEXICO                        </v>
          </cell>
          <cell r="D386">
            <v>0</v>
          </cell>
          <cell r="E386">
            <v>0</v>
          </cell>
          <cell r="F386">
            <v>0</v>
          </cell>
          <cell r="G386">
            <v>0</v>
          </cell>
          <cell r="H386">
            <v>0</v>
          </cell>
        </row>
        <row r="387">
          <cell r="B387" t="str">
            <v>220-001-0005-001</v>
          </cell>
          <cell r="C387" t="str">
            <v xml:space="preserve">EFECTIVALE S.A. DE C.V.                        </v>
          </cell>
          <cell r="D387">
            <v>0</v>
          </cell>
          <cell r="E387">
            <v>0</v>
          </cell>
          <cell r="F387">
            <v>0</v>
          </cell>
          <cell r="G387">
            <v>0</v>
          </cell>
          <cell r="H387">
            <v>0</v>
          </cell>
        </row>
        <row r="388">
          <cell r="B388" t="str">
            <v>220-001-0005-002</v>
          </cell>
          <cell r="C388" t="str">
            <v xml:space="preserve">ENERFLEX SYSTEMS                               </v>
          </cell>
          <cell r="D388">
            <v>0</v>
          </cell>
          <cell r="E388">
            <v>0</v>
          </cell>
          <cell r="F388">
            <v>0</v>
          </cell>
          <cell r="G388">
            <v>0</v>
          </cell>
          <cell r="H388">
            <v>0</v>
          </cell>
        </row>
        <row r="389">
          <cell r="B389" t="str">
            <v>220-001-0005-003</v>
          </cell>
          <cell r="C389" t="str">
            <v xml:space="preserve">EQUIPO PARA GAS S.A. DE C.V.                   </v>
          </cell>
          <cell r="D389">
            <v>0</v>
          </cell>
          <cell r="E389">
            <v>0</v>
          </cell>
          <cell r="F389">
            <v>0</v>
          </cell>
          <cell r="G389">
            <v>0</v>
          </cell>
          <cell r="H389">
            <v>0</v>
          </cell>
        </row>
        <row r="390">
          <cell r="B390" t="str">
            <v>220-001-0005-004</v>
          </cell>
          <cell r="C390" t="str">
            <v xml:space="preserve">ELECTRICA Y PLOMERIA SILVA                     </v>
          </cell>
          <cell r="D390">
            <v>0</v>
          </cell>
          <cell r="E390">
            <v>0</v>
          </cell>
          <cell r="F390">
            <v>0</v>
          </cell>
          <cell r="G390">
            <v>0</v>
          </cell>
          <cell r="H390">
            <v>0</v>
          </cell>
        </row>
        <row r="391">
          <cell r="B391" t="str">
            <v>220-001-0005-005</v>
          </cell>
          <cell r="C391" t="str">
            <v xml:space="preserve">EQUIPO DE MEDICION Y CONTROL INDUSTRIAL SA D   </v>
          </cell>
          <cell r="D391">
            <v>0</v>
          </cell>
          <cell r="E391">
            <v>0</v>
          </cell>
          <cell r="F391">
            <v>0</v>
          </cell>
          <cell r="G391">
            <v>0</v>
          </cell>
          <cell r="H391">
            <v>0</v>
          </cell>
        </row>
        <row r="392">
          <cell r="B392" t="str">
            <v>220-001-0005-006</v>
          </cell>
          <cell r="C392" t="str">
            <v xml:space="preserve">EMERSON PROCESS MANAGEMENT S.A. DE C.V.        </v>
          </cell>
          <cell r="D392">
            <v>0</v>
          </cell>
          <cell r="E392">
            <v>0</v>
          </cell>
          <cell r="F392">
            <v>0</v>
          </cell>
          <cell r="G392">
            <v>0</v>
          </cell>
          <cell r="H392">
            <v>0</v>
          </cell>
        </row>
        <row r="393">
          <cell r="B393" t="str">
            <v>220-001-0005-007</v>
          </cell>
          <cell r="C393" t="str">
            <v xml:space="preserve">EKIMEX S.A.                                    </v>
          </cell>
          <cell r="D393">
            <v>0</v>
          </cell>
          <cell r="E393">
            <v>0</v>
          </cell>
          <cell r="F393">
            <v>19205</v>
          </cell>
          <cell r="G393">
            <v>-19205</v>
          </cell>
          <cell r="H393">
            <v>-19205</v>
          </cell>
        </row>
        <row r="394">
          <cell r="B394" t="str">
            <v>220-001-0005-008</v>
          </cell>
          <cell r="C394" t="str">
            <v xml:space="preserve">EQUIPOS Y SISTEMAS DINAMICOS DE MEXICO S.A.    </v>
          </cell>
          <cell r="D394">
            <v>-21050.41</v>
          </cell>
          <cell r="E394">
            <v>0</v>
          </cell>
          <cell r="F394">
            <v>0</v>
          </cell>
          <cell r="G394">
            <v>0</v>
          </cell>
          <cell r="H394">
            <v>-21050.41</v>
          </cell>
        </row>
        <row r="395">
          <cell r="B395" t="str">
            <v>220-001-0006-001</v>
          </cell>
          <cell r="C395" t="str">
            <v xml:space="preserve">FITTINGS &amp; RUBBER DE MEXICO                    </v>
          </cell>
          <cell r="D395">
            <v>-2070</v>
          </cell>
          <cell r="E395">
            <v>2070</v>
          </cell>
          <cell r="F395">
            <v>0</v>
          </cell>
          <cell r="G395">
            <v>2070</v>
          </cell>
          <cell r="H395">
            <v>0</v>
          </cell>
        </row>
        <row r="396">
          <cell r="B396" t="str">
            <v>220-001-0006-002</v>
          </cell>
          <cell r="C396" t="str">
            <v xml:space="preserve">FIANZAS MONTERREY, S.A.                        </v>
          </cell>
          <cell r="D396">
            <v>0</v>
          </cell>
          <cell r="E396">
            <v>0</v>
          </cell>
          <cell r="F396">
            <v>0</v>
          </cell>
          <cell r="G396">
            <v>0</v>
          </cell>
          <cell r="H396">
            <v>0</v>
          </cell>
        </row>
        <row r="397">
          <cell r="B397" t="str">
            <v>220-001-0006-003</v>
          </cell>
          <cell r="C397" t="str">
            <v xml:space="preserve">FRANCISCO MENDEZ                               </v>
          </cell>
          <cell r="D397">
            <v>0</v>
          </cell>
          <cell r="E397">
            <v>0</v>
          </cell>
          <cell r="F397">
            <v>0</v>
          </cell>
          <cell r="G397">
            <v>0</v>
          </cell>
          <cell r="H397">
            <v>0</v>
          </cell>
        </row>
        <row r="398">
          <cell r="B398" t="str">
            <v>220-001-0006-004</v>
          </cell>
          <cell r="C398" t="str">
            <v xml:space="preserve">FORMAS CONTINUAS DE VILLANUEVA S.A. DE C.V.    </v>
          </cell>
          <cell r="D398">
            <v>0</v>
          </cell>
          <cell r="E398">
            <v>0</v>
          </cell>
          <cell r="F398">
            <v>0</v>
          </cell>
          <cell r="G398">
            <v>0</v>
          </cell>
          <cell r="H398">
            <v>0</v>
          </cell>
        </row>
        <row r="399">
          <cell r="B399" t="str">
            <v>220-001-0007-001</v>
          </cell>
          <cell r="C399" t="str">
            <v xml:space="preserve">GRAINGER S.A. DE C.V.                          </v>
          </cell>
          <cell r="D399">
            <v>-38413.51</v>
          </cell>
          <cell r="E399">
            <v>0</v>
          </cell>
          <cell r="F399">
            <v>0</v>
          </cell>
          <cell r="G399">
            <v>0</v>
          </cell>
          <cell r="H399">
            <v>-38413.51</v>
          </cell>
        </row>
        <row r="400">
          <cell r="B400" t="str">
            <v>220-001-0007-002</v>
          </cell>
          <cell r="C400" t="str">
            <v xml:space="preserve">GARCIA PALMA ARMANDO                           </v>
          </cell>
          <cell r="D400">
            <v>-139829.59</v>
          </cell>
          <cell r="E400">
            <v>139829.59</v>
          </cell>
          <cell r="F400">
            <v>0</v>
          </cell>
          <cell r="G400">
            <v>139829.59</v>
          </cell>
          <cell r="H400">
            <v>0</v>
          </cell>
        </row>
        <row r="401">
          <cell r="B401" t="str">
            <v>220-001-0007-003</v>
          </cell>
          <cell r="C401" t="str">
            <v xml:space="preserve">GENERAL PAINT CO DE MEXICO S.A. DE C.V.        </v>
          </cell>
          <cell r="D401">
            <v>0</v>
          </cell>
          <cell r="E401">
            <v>0</v>
          </cell>
          <cell r="F401">
            <v>0</v>
          </cell>
          <cell r="G401">
            <v>0</v>
          </cell>
          <cell r="H401">
            <v>0</v>
          </cell>
        </row>
        <row r="402">
          <cell r="B402" t="str">
            <v>220-001-0007-004</v>
          </cell>
          <cell r="C402" t="str">
            <v xml:space="preserve">GRANIEL CARAVEO ESTUARDO                       </v>
          </cell>
          <cell r="D402">
            <v>0</v>
          </cell>
          <cell r="E402">
            <v>0</v>
          </cell>
          <cell r="F402">
            <v>0</v>
          </cell>
          <cell r="G402">
            <v>0</v>
          </cell>
          <cell r="H402">
            <v>0</v>
          </cell>
        </row>
        <row r="403">
          <cell r="B403" t="str">
            <v>220-001-0007-005</v>
          </cell>
          <cell r="C403" t="str">
            <v xml:space="preserve">GRUAS Y AUTOTRANSPORTES VELAZQUEZ S.A. DE C.   </v>
          </cell>
          <cell r="D403">
            <v>0</v>
          </cell>
          <cell r="E403">
            <v>0</v>
          </cell>
          <cell r="F403">
            <v>0</v>
          </cell>
          <cell r="G403">
            <v>0</v>
          </cell>
          <cell r="H403">
            <v>0</v>
          </cell>
        </row>
        <row r="404">
          <cell r="B404" t="str">
            <v>220-001-0007-006</v>
          </cell>
          <cell r="C404" t="str">
            <v xml:space="preserve">GTB ARQUITECTURA Y DISEÑO                      </v>
          </cell>
          <cell r="D404">
            <v>0</v>
          </cell>
          <cell r="E404">
            <v>0</v>
          </cell>
          <cell r="F404">
            <v>0</v>
          </cell>
          <cell r="G404">
            <v>0</v>
          </cell>
          <cell r="H404">
            <v>0</v>
          </cell>
        </row>
        <row r="405">
          <cell r="B405" t="str">
            <v>220-001-0007-007</v>
          </cell>
          <cell r="C405" t="str">
            <v xml:space="preserve">GONZALEZ MONTIEL MARIA MAGDALENA               </v>
          </cell>
          <cell r="D405">
            <v>0</v>
          </cell>
          <cell r="E405">
            <v>15903.35</v>
          </cell>
          <cell r="F405">
            <v>15903.35</v>
          </cell>
          <cell r="G405">
            <v>0</v>
          </cell>
          <cell r="H405">
            <v>0</v>
          </cell>
        </row>
        <row r="406">
          <cell r="B406" t="str">
            <v>220-001-0007-008</v>
          </cell>
          <cell r="C406" t="str">
            <v xml:space="preserve">GUZMAN PEREZ MARIA IGNACIA                     </v>
          </cell>
          <cell r="D406">
            <v>0</v>
          </cell>
          <cell r="E406">
            <v>0</v>
          </cell>
          <cell r="F406">
            <v>0</v>
          </cell>
          <cell r="G406">
            <v>0</v>
          </cell>
          <cell r="H406">
            <v>0</v>
          </cell>
        </row>
        <row r="407">
          <cell r="B407" t="str">
            <v>220-001-0007-009</v>
          </cell>
          <cell r="C407" t="str">
            <v xml:space="preserve">GASOLINERA SERVICIO COMALCALCO S.A. DE C.V.    </v>
          </cell>
          <cell r="D407">
            <v>0</v>
          </cell>
          <cell r="E407">
            <v>131100</v>
          </cell>
          <cell r="F407">
            <v>131100</v>
          </cell>
          <cell r="G407">
            <v>0</v>
          </cell>
          <cell r="H407">
            <v>0</v>
          </cell>
        </row>
        <row r="408">
          <cell r="B408" t="str">
            <v>220-001-0007-010</v>
          </cell>
          <cell r="C408" t="str">
            <v xml:space="preserve">GASES Y REPRES INSDUSTRIALES ATASTA S.A. DE    </v>
          </cell>
          <cell r="D408">
            <v>-17857.150000000001</v>
          </cell>
          <cell r="E408">
            <v>19531.84</v>
          </cell>
          <cell r="F408">
            <v>1674.69</v>
          </cell>
          <cell r="G408">
            <v>17857.150000000001</v>
          </cell>
          <cell r="H408">
            <v>0</v>
          </cell>
        </row>
        <row r="409">
          <cell r="B409" t="str">
            <v>220-001-0007-011</v>
          </cell>
          <cell r="C409" t="str">
            <v xml:space="preserve">GOMEZ JIMENEZ JOSE ANGEL                       </v>
          </cell>
          <cell r="D409">
            <v>0</v>
          </cell>
          <cell r="E409">
            <v>0</v>
          </cell>
          <cell r="F409">
            <v>3325.5</v>
          </cell>
          <cell r="G409">
            <v>-3325.5</v>
          </cell>
          <cell r="H409">
            <v>-3325.5</v>
          </cell>
        </row>
        <row r="410">
          <cell r="B410" t="str">
            <v>220-001-0007-012</v>
          </cell>
          <cell r="C410" t="str">
            <v xml:space="preserve">GRUPO SIGNACOM COMUNICACIONES S.A. DE C.V.     </v>
          </cell>
          <cell r="D410">
            <v>0</v>
          </cell>
          <cell r="E410">
            <v>0</v>
          </cell>
          <cell r="F410">
            <v>0</v>
          </cell>
          <cell r="G410">
            <v>0</v>
          </cell>
          <cell r="H410">
            <v>0</v>
          </cell>
        </row>
        <row r="411">
          <cell r="B411" t="str">
            <v>220-001-0008-001</v>
          </cell>
          <cell r="C411" t="str">
            <v xml:space="preserve">HILDA MARIA ZURITA GIL                         </v>
          </cell>
          <cell r="D411">
            <v>0</v>
          </cell>
          <cell r="E411">
            <v>0</v>
          </cell>
          <cell r="F411">
            <v>0</v>
          </cell>
          <cell r="G411">
            <v>0</v>
          </cell>
          <cell r="H411">
            <v>0</v>
          </cell>
        </row>
        <row r="412">
          <cell r="B412" t="str">
            <v>220-001-0008-002</v>
          </cell>
          <cell r="C412" t="str">
            <v xml:space="preserve">HERNANDEZ PAZ Y COMPAÑIA S.C.                  </v>
          </cell>
          <cell r="D412">
            <v>0</v>
          </cell>
          <cell r="E412">
            <v>0</v>
          </cell>
          <cell r="F412">
            <v>0</v>
          </cell>
          <cell r="G412">
            <v>0</v>
          </cell>
          <cell r="H412">
            <v>0</v>
          </cell>
        </row>
        <row r="413">
          <cell r="B413" t="str">
            <v>220-001-0008-003</v>
          </cell>
          <cell r="C413" t="str">
            <v xml:space="preserve">HILARIO LOPEZ CASTILLO                         </v>
          </cell>
          <cell r="D413">
            <v>0</v>
          </cell>
          <cell r="E413">
            <v>0</v>
          </cell>
          <cell r="F413">
            <v>0</v>
          </cell>
          <cell r="G413">
            <v>0</v>
          </cell>
          <cell r="H413">
            <v>0</v>
          </cell>
        </row>
        <row r="414">
          <cell r="B414" t="str">
            <v>220-001-0008-004</v>
          </cell>
          <cell r="C414" t="str">
            <v xml:space="preserve">HOERBIGER DE MEXICO S.A.DE C.V.                </v>
          </cell>
          <cell r="D414">
            <v>0</v>
          </cell>
          <cell r="E414">
            <v>0</v>
          </cell>
          <cell r="F414">
            <v>0</v>
          </cell>
          <cell r="G414">
            <v>0</v>
          </cell>
          <cell r="H414">
            <v>0</v>
          </cell>
        </row>
        <row r="415">
          <cell r="B415" t="str">
            <v>220-001-0008-005</v>
          </cell>
          <cell r="C415" t="str">
            <v xml:space="preserve">HIELO Y REFRIGERACION CRISTAL                  </v>
          </cell>
          <cell r="D415">
            <v>0</v>
          </cell>
          <cell r="E415">
            <v>3324</v>
          </cell>
          <cell r="F415">
            <v>3324</v>
          </cell>
          <cell r="G415">
            <v>0</v>
          </cell>
          <cell r="H415">
            <v>0</v>
          </cell>
        </row>
        <row r="416">
          <cell r="B416" t="str">
            <v>220-001-0008-006</v>
          </cell>
          <cell r="C416" t="str">
            <v xml:space="preserve">HERNANDEZ CASTAÑEDA FRANCISCO JAVIER           </v>
          </cell>
          <cell r="D416">
            <v>0.01</v>
          </cell>
          <cell r="E416">
            <v>3086.74</v>
          </cell>
          <cell r="F416">
            <v>3086.75</v>
          </cell>
          <cell r="G416">
            <v>-1.0000000000218279E-2</v>
          </cell>
          <cell r="H416">
            <v>0</v>
          </cell>
        </row>
        <row r="417">
          <cell r="B417" t="str">
            <v>220-001-0009-001</v>
          </cell>
          <cell r="C417" t="str">
            <v xml:space="preserve">JAVIER PASCAL S.C.                             </v>
          </cell>
          <cell r="D417">
            <v>0</v>
          </cell>
          <cell r="E417">
            <v>2352.34</v>
          </cell>
          <cell r="F417">
            <v>2352.34</v>
          </cell>
          <cell r="G417">
            <v>0</v>
          </cell>
          <cell r="H417">
            <v>0</v>
          </cell>
        </row>
        <row r="418">
          <cell r="B418" t="str">
            <v>220-001-0009-002</v>
          </cell>
          <cell r="C418" t="str">
            <v xml:space="preserve">INTERAMERICANA MOTRIZ S.A. DE C.V.             </v>
          </cell>
          <cell r="D418">
            <v>0</v>
          </cell>
          <cell r="E418">
            <v>0</v>
          </cell>
          <cell r="F418">
            <v>15097.2</v>
          </cell>
          <cell r="G418">
            <v>-15097.2</v>
          </cell>
          <cell r="H418">
            <v>-15097.2</v>
          </cell>
        </row>
        <row r="419">
          <cell r="B419" t="str">
            <v>220-001-0009-003</v>
          </cell>
          <cell r="C419" t="str">
            <v xml:space="preserve">IMPRECENTRO S.A. DE C.V.                       </v>
          </cell>
          <cell r="D419">
            <v>0</v>
          </cell>
          <cell r="E419">
            <v>0</v>
          </cell>
          <cell r="F419">
            <v>0</v>
          </cell>
          <cell r="G419">
            <v>0</v>
          </cell>
          <cell r="H419">
            <v>0</v>
          </cell>
        </row>
        <row r="420">
          <cell r="B420" t="str">
            <v>220-001-0009-004</v>
          </cell>
          <cell r="C420" t="str">
            <v xml:space="preserve">IMPULSORA GASTRONOMICA MEX.                    </v>
          </cell>
          <cell r="D420">
            <v>0</v>
          </cell>
          <cell r="E420">
            <v>0</v>
          </cell>
          <cell r="F420">
            <v>0</v>
          </cell>
          <cell r="G420">
            <v>0</v>
          </cell>
          <cell r="H420">
            <v>0</v>
          </cell>
        </row>
        <row r="421">
          <cell r="B421" t="str">
            <v>220-001-0009-005</v>
          </cell>
          <cell r="C421" t="str">
            <v xml:space="preserve">IMPORTADORA DE FILTROS                         </v>
          </cell>
          <cell r="D421">
            <v>-67275</v>
          </cell>
          <cell r="E421">
            <v>0</v>
          </cell>
          <cell r="F421">
            <v>0</v>
          </cell>
          <cell r="G421">
            <v>0</v>
          </cell>
          <cell r="H421">
            <v>-67275</v>
          </cell>
        </row>
        <row r="422">
          <cell r="B422" t="str">
            <v>220-001-0010-000</v>
          </cell>
          <cell r="C422" t="str">
            <v xml:space="preserve">JOSA REYNA LINARTE                             </v>
          </cell>
          <cell r="D422">
            <v>0</v>
          </cell>
          <cell r="E422">
            <v>0</v>
          </cell>
          <cell r="F422">
            <v>0</v>
          </cell>
          <cell r="G422">
            <v>0</v>
          </cell>
          <cell r="H422">
            <v>0</v>
          </cell>
        </row>
        <row r="423">
          <cell r="B423" t="str">
            <v>220-001-0011-000</v>
          </cell>
          <cell r="C423" t="str">
            <v xml:space="preserve">JAIMES REBOLLAR ZENEN                          </v>
          </cell>
          <cell r="D423">
            <v>0</v>
          </cell>
          <cell r="E423">
            <v>0</v>
          </cell>
          <cell r="F423">
            <v>0</v>
          </cell>
          <cell r="G423">
            <v>0</v>
          </cell>
          <cell r="H423">
            <v>0</v>
          </cell>
        </row>
        <row r="424">
          <cell r="B424" t="str">
            <v>220-001-0012-001</v>
          </cell>
          <cell r="C424" t="str">
            <v xml:space="preserve">LYNEN NOVA S.A. DE C.V.                        </v>
          </cell>
          <cell r="D424">
            <v>0</v>
          </cell>
          <cell r="E424">
            <v>0</v>
          </cell>
          <cell r="F424">
            <v>0</v>
          </cell>
          <cell r="G424">
            <v>0</v>
          </cell>
          <cell r="H424">
            <v>0</v>
          </cell>
        </row>
        <row r="425">
          <cell r="B425" t="str">
            <v>220-001-0012-002</v>
          </cell>
          <cell r="C425" t="str">
            <v xml:space="preserve">LOPEZ HILARIO JESUS                            </v>
          </cell>
          <cell r="D425">
            <v>0</v>
          </cell>
          <cell r="E425">
            <v>690</v>
          </cell>
          <cell r="F425">
            <v>690</v>
          </cell>
          <cell r="G425">
            <v>0</v>
          </cell>
          <cell r="H425">
            <v>0</v>
          </cell>
        </row>
        <row r="426">
          <cell r="B426" t="str">
            <v>220-001-0012-003</v>
          </cell>
          <cell r="C426" t="str">
            <v xml:space="preserve">ARMANDO LOPEZ MARTINEZ                         </v>
          </cell>
          <cell r="D426">
            <v>0</v>
          </cell>
          <cell r="E426">
            <v>0</v>
          </cell>
          <cell r="F426">
            <v>0</v>
          </cell>
          <cell r="G426">
            <v>0</v>
          </cell>
          <cell r="H426">
            <v>0</v>
          </cell>
        </row>
        <row r="427">
          <cell r="B427" t="str">
            <v>220-001-0012-004</v>
          </cell>
          <cell r="C427" t="str">
            <v xml:space="preserve">LEON WEILL S.A.                                </v>
          </cell>
          <cell r="D427">
            <v>-0.06</v>
          </cell>
          <cell r="E427">
            <v>0.06</v>
          </cell>
          <cell r="F427">
            <v>0</v>
          </cell>
          <cell r="G427">
            <v>0.06</v>
          </cell>
          <cell r="H427">
            <v>0</v>
          </cell>
        </row>
        <row r="428">
          <cell r="B428" t="str">
            <v>220-001-0013-001</v>
          </cell>
          <cell r="C428" t="str">
            <v xml:space="preserve">MORENO ABOGADOS SC                             </v>
          </cell>
          <cell r="D428">
            <v>0</v>
          </cell>
          <cell r="E428">
            <v>0</v>
          </cell>
          <cell r="F428">
            <v>0</v>
          </cell>
          <cell r="G428">
            <v>0</v>
          </cell>
          <cell r="H428">
            <v>0</v>
          </cell>
        </row>
        <row r="429">
          <cell r="B429" t="str">
            <v>220-001-0013-002</v>
          </cell>
          <cell r="C429" t="str">
            <v xml:space="preserve">MAQUINARIA DIESEL S.A. DE C.V.                 </v>
          </cell>
          <cell r="D429">
            <v>0</v>
          </cell>
          <cell r="E429">
            <v>0</v>
          </cell>
          <cell r="F429">
            <v>0</v>
          </cell>
          <cell r="G429">
            <v>0</v>
          </cell>
          <cell r="H429">
            <v>0</v>
          </cell>
        </row>
        <row r="430">
          <cell r="B430" t="str">
            <v>220-001-0013-003</v>
          </cell>
          <cell r="C430" t="str">
            <v xml:space="preserve">MIGUEL ANGEL CHEN MENDOZA                      </v>
          </cell>
          <cell r="D430">
            <v>0</v>
          </cell>
          <cell r="E430">
            <v>0</v>
          </cell>
          <cell r="F430">
            <v>0</v>
          </cell>
          <cell r="G430">
            <v>0</v>
          </cell>
          <cell r="H430">
            <v>0</v>
          </cell>
        </row>
        <row r="431">
          <cell r="B431" t="str">
            <v>220-001-0013-004</v>
          </cell>
          <cell r="C431" t="str">
            <v xml:space="preserve">MYCONSA, S.A. DE C.V.                          </v>
          </cell>
          <cell r="D431">
            <v>0</v>
          </cell>
          <cell r="E431">
            <v>0</v>
          </cell>
          <cell r="F431">
            <v>0</v>
          </cell>
          <cell r="G431">
            <v>0</v>
          </cell>
          <cell r="H431">
            <v>0</v>
          </cell>
        </row>
        <row r="432">
          <cell r="B432" t="str">
            <v>220-001-0013-005</v>
          </cell>
          <cell r="C432" t="str">
            <v xml:space="preserve">MEXICANA ASESORES EN VIAJES                    </v>
          </cell>
          <cell r="D432">
            <v>0</v>
          </cell>
          <cell r="E432">
            <v>0</v>
          </cell>
          <cell r="F432">
            <v>0</v>
          </cell>
          <cell r="G432">
            <v>0</v>
          </cell>
          <cell r="H432">
            <v>0</v>
          </cell>
        </row>
        <row r="433">
          <cell r="B433" t="str">
            <v>220-001-0013-006</v>
          </cell>
          <cell r="C433" t="str">
            <v xml:space="preserve">MARIO TORRES C.                                </v>
          </cell>
          <cell r="D433">
            <v>0</v>
          </cell>
          <cell r="E433">
            <v>0</v>
          </cell>
          <cell r="F433">
            <v>0</v>
          </cell>
          <cell r="G433">
            <v>0</v>
          </cell>
          <cell r="H433">
            <v>0</v>
          </cell>
        </row>
        <row r="434">
          <cell r="B434" t="str">
            <v>220-001-0013-007</v>
          </cell>
          <cell r="C434" t="str">
            <v xml:space="preserve">MAQUINARIA INTERNACIONAL S.A. DE C.V.          </v>
          </cell>
          <cell r="D434">
            <v>0</v>
          </cell>
          <cell r="E434">
            <v>0</v>
          </cell>
          <cell r="F434">
            <v>0</v>
          </cell>
          <cell r="G434">
            <v>0</v>
          </cell>
          <cell r="H434">
            <v>0</v>
          </cell>
        </row>
        <row r="435">
          <cell r="B435" t="str">
            <v>220-001-0013-008</v>
          </cell>
          <cell r="C435" t="str">
            <v xml:space="preserve">MARIA CARRERA MARIELA                          </v>
          </cell>
          <cell r="D435">
            <v>0</v>
          </cell>
          <cell r="E435">
            <v>0</v>
          </cell>
          <cell r="F435">
            <v>0</v>
          </cell>
          <cell r="G435">
            <v>0</v>
          </cell>
          <cell r="H435">
            <v>0</v>
          </cell>
        </row>
        <row r="436">
          <cell r="B436" t="str">
            <v>220-001-0013-009</v>
          </cell>
          <cell r="C436" t="str">
            <v xml:space="preserve">MUÑOZ JOACHIN JULIO CESAR                      </v>
          </cell>
          <cell r="D436">
            <v>0</v>
          </cell>
          <cell r="E436">
            <v>0</v>
          </cell>
          <cell r="F436">
            <v>0</v>
          </cell>
          <cell r="G436">
            <v>0</v>
          </cell>
          <cell r="H436">
            <v>0</v>
          </cell>
        </row>
        <row r="437">
          <cell r="B437" t="str">
            <v>220-001-0013-010</v>
          </cell>
          <cell r="C437" t="str">
            <v xml:space="preserve">MORENO PEDRAZA MONICA                          </v>
          </cell>
          <cell r="D437">
            <v>0</v>
          </cell>
          <cell r="E437">
            <v>0</v>
          </cell>
          <cell r="F437">
            <v>0</v>
          </cell>
          <cell r="G437">
            <v>0</v>
          </cell>
          <cell r="H437">
            <v>0</v>
          </cell>
        </row>
        <row r="438">
          <cell r="B438" t="str">
            <v>220-001-0013-011</v>
          </cell>
          <cell r="C438" t="str">
            <v xml:space="preserve">MATUS OCAÑA JOSE                               </v>
          </cell>
          <cell r="D438">
            <v>0</v>
          </cell>
          <cell r="E438">
            <v>0</v>
          </cell>
          <cell r="F438">
            <v>0</v>
          </cell>
          <cell r="G438">
            <v>0</v>
          </cell>
          <cell r="H438">
            <v>0</v>
          </cell>
        </row>
        <row r="439">
          <cell r="B439" t="str">
            <v>220-001-0013-012</v>
          </cell>
          <cell r="C439" t="str">
            <v xml:space="preserve">MACRIGA S.A. DE C.V.                           </v>
          </cell>
          <cell r="D439">
            <v>0</v>
          </cell>
          <cell r="E439">
            <v>0</v>
          </cell>
          <cell r="F439">
            <v>0</v>
          </cell>
          <cell r="G439">
            <v>0</v>
          </cell>
          <cell r="H439">
            <v>0</v>
          </cell>
        </row>
        <row r="440">
          <cell r="B440" t="str">
            <v>220-001-0013-013</v>
          </cell>
          <cell r="C440" t="str">
            <v xml:space="preserve">MUÑIZ BALLINAS TERESA                          </v>
          </cell>
          <cell r="D440">
            <v>-359343.41</v>
          </cell>
          <cell r="E440">
            <v>359343.41</v>
          </cell>
          <cell r="F440">
            <v>0</v>
          </cell>
          <cell r="G440">
            <v>359343.41</v>
          </cell>
          <cell r="H440">
            <v>0</v>
          </cell>
        </row>
        <row r="441">
          <cell r="B441" t="str">
            <v>220-001-0013-014</v>
          </cell>
          <cell r="C441" t="str">
            <v xml:space="preserve">Ma ROSARIO GLZ LOPEZ                           </v>
          </cell>
          <cell r="D441">
            <v>0</v>
          </cell>
          <cell r="E441">
            <v>0</v>
          </cell>
          <cell r="F441">
            <v>0</v>
          </cell>
          <cell r="G441">
            <v>0</v>
          </cell>
          <cell r="H441">
            <v>0</v>
          </cell>
        </row>
        <row r="442">
          <cell r="B442" t="str">
            <v>220-001-0013-015</v>
          </cell>
          <cell r="C442" t="str">
            <v xml:space="preserve">MANUFACTURERA CENTURY S.A. DE C.V.             </v>
          </cell>
          <cell r="D442">
            <v>0</v>
          </cell>
          <cell r="E442">
            <v>2070</v>
          </cell>
          <cell r="F442">
            <v>2070</v>
          </cell>
          <cell r="G442">
            <v>0</v>
          </cell>
          <cell r="H442">
            <v>0</v>
          </cell>
        </row>
        <row r="443">
          <cell r="B443" t="str">
            <v>220-001-0013-016</v>
          </cell>
          <cell r="C443" t="str">
            <v xml:space="preserve">NEW LIFE MOTORS                                </v>
          </cell>
          <cell r="D443">
            <v>0</v>
          </cell>
          <cell r="E443">
            <v>0</v>
          </cell>
          <cell r="F443">
            <v>0</v>
          </cell>
          <cell r="G443">
            <v>0</v>
          </cell>
          <cell r="H443">
            <v>0</v>
          </cell>
        </row>
        <row r="444">
          <cell r="B444" t="str">
            <v>220-001-0013-017</v>
          </cell>
          <cell r="C444" t="str">
            <v xml:space="preserve">MANIOBRAS ESPECIALIZADAS GSC S.A. DE C.V.      </v>
          </cell>
          <cell r="D444">
            <v>0</v>
          </cell>
          <cell r="E444">
            <v>0</v>
          </cell>
          <cell r="F444">
            <v>0</v>
          </cell>
          <cell r="G444">
            <v>0</v>
          </cell>
          <cell r="H444">
            <v>0</v>
          </cell>
        </row>
        <row r="445">
          <cell r="B445" t="str">
            <v>220-001-0013-018</v>
          </cell>
          <cell r="C445" t="str">
            <v xml:space="preserve">MATERIALES FRANCO EN VILLAHERMOSA S.A. DE C.   </v>
          </cell>
          <cell r="D445">
            <v>0</v>
          </cell>
          <cell r="E445">
            <v>0</v>
          </cell>
          <cell r="F445">
            <v>0</v>
          </cell>
          <cell r="G445">
            <v>0</v>
          </cell>
          <cell r="H445">
            <v>0</v>
          </cell>
        </row>
        <row r="446">
          <cell r="B446" t="str">
            <v>220-001-0015-001</v>
          </cell>
          <cell r="C446" t="str">
            <v xml:space="preserve">ORGANIZACION POLVANI                           </v>
          </cell>
          <cell r="D446">
            <v>0</v>
          </cell>
          <cell r="E446">
            <v>0</v>
          </cell>
          <cell r="F446">
            <v>0</v>
          </cell>
          <cell r="G446">
            <v>0</v>
          </cell>
          <cell r="H446">
            <v>0</v>
          </cell>
        </row>
        <row r="447">
          <cell r="B447" t="str">
            <v>220-001-0015-002</v>
          </cell>
          <cell r="C447" t="str">
            <v xml:space="preserve">OPERADORA PROTEL S.A. DE C.V                   </v>
          </cell>
          <cell r="D447">
            <v>0</v>
          </cell>
          <cell r="E447">
            <v>0</v>
          </cell>
          <cell r="F447">
            <v>0</v>
          </cell>
          <cell r="G447">
            <v>0</v>
          </cell>
          <cell r="H447">
            <v>0</v>
          </cell>
        </row>
        <row r="448">
          <cell r="B448" t="str">
            <v>220-001-0015-003</v>
          </cell>
          <cell r="C448" t="str">
            <v xml:space="preserve">OROZCO ABOGADO JAVIER                          </v>
          </cell>
          <cell r="D448">
            <v>0</v>
          </cell>
          <cell r="E448">
            <v>0</v>
          </cell>
          <cell r="F448">
            <v>0</v>
          </cell>
          <cell r="G448">
            <v>0</v>
          </cell>
          <cell r="H448">
            <v>0</v>
          </cell>
        </row>
        <row r="449">
          <cell r="B449" t="str">
            <v>220-001-0015-004</v>
          </cell>
          <cell r="C449" t="str">
            <v xml:space="preserve">OPERADORA PROTEL,S.A. DE C.V.                  </v>
          </cell>
          <cell r="D449">
            <v>0</v>
          </cell>
          <cell r="E449">
            <v>0</v>
          </cell>
          <cell r="F449">
            <v>0</v>
          </cell>
          <cell r="G449">
            <v>0</v>
          </cell>
          <cell r="H449">
            <v>0</v>
          </cell>
        </row>
        <row r="450">
          <cell r="B450" t="str">
            <v>220-001-0015-005</v>
          </cell>
          <cell r="C450" t="str">
            <v xml:space="preserve">OMEGA INDUSTRIAL AUTOMOTRIZ  S.A. DE C.V.      </v>
          </cell>
          <cell r="D450">
            <v>0</v>
          </cell>
          <cell r="E450">
            <v>0</v>
          </cell>
          <cell r="F450">
            <v>0</v>
          </cell>
          <cell r="G450">
            <v>0</v>
          </cell>
          <cell r="H450">
            <v>0</v>
          </cell>
        </row>
        <row r="451">
          <cell r="B451" t="str">
            <v>220-001-0016-003</v>
          </cell>
          <cell r="C451" t="str">
            <v xml:space="preserve">PROMOTORA DE HIGIENE Y SEGURIDAD S.A. DE C.V   </v>
          </cell>
          <cell r="D451">
            <v>-14490</v>
          </cell>
          <cell r="E451">
            <v>17365</v>
          </cell>
          <cell r="F451">
            <v>2875</v>
          </cell>
          <cell r="G451">
            <v>14490</v>
          </cell>
          <cell r="H451">
            <v>0</v>
          </cell>
        </row>
        <row r="452">
          <cell r="B452" t="str">
            <v>220-001-0016-004</v>
          </cell>
          <cell r="C452" t="str">
            <v xml:space="preserve">PEREZ GARCIA ROBERTO                           </v>
          </cell>
          <cell r="D452">
            <v>0</v>
          </cell>
          <cell r="E452">
            <v>0</v>
          </cell>
          <cell r="F452">
            <v>0</v>
          </cell>
          <cell r="G452">
            <v>0</v>
          </cell>
          <cell r="H452">
            <v>0</v>
          </cell>
        </row>
        <row r="453">
          <cell r="B453" t="str">
            <v>220-001-0016-005</v>
          </cell>
          <cell r="C453" t="str">
            <v xml:space="preserve">PEREZ MARCIN NARCISA                           </v>
          </cell>
          <cell r="D453">
            <v>0</v>
          </cell>
          <cell r="E453">
            <v>0</v>
          </cell>
          <cell r="F453">
            <v>0</v>
          </cell>
          <cell r="G453">
            <v>0</v>
          </cell>
          <cell r="H453">
            <v>0</v>
          </cell>
        </row>
        <row r="454">
          <cell r="B454" t="str">
            <v>220-001-0016-006</v>
          </cell>
          <cell r="C454" t="str">
            <v xml:space="preserve">PROTECNOQUIM S.A. DE C.V.                      </v>
          </cell>
          <cell r="D454">
            <v>-208.39</v>
          </cell>
          <cell r="E454">
            <v>0</v>
          </cell>
          <cell r="F454">
            <v>0</v>
          </cell>
          <cell r="G454">
            <v>0</v>
          </cell>
          <cell r="H454">
            <v>-208.39</v>
          </cell>
        </row>
        <row r="455">
          <cell r="B455" t="str">
            <v>220-001-0017-001</v>
          </cell>
          <cell r="C455" t="str">
            <v xml:space="preserve">PERALTA MENDEZ SALVADOR                        </v>
          </cell>
          <cell r="D455">
            <v>0</v>
          </cell>
          <cell r="E455">
            <v>13800</v>
          </cell>
          <cell r="F455">
            <v>13800</v>
          </cell>
          <cell r="G455">
            <v>0</v>
          </cell>
          <cell r="H455">
            <v>0</v>
          </cell>
        </row>
        <row r="456">
          <cell r="B456" t="str">
            <v>220-001-0017-002</v>
          </cell>
          <cell r="C456" t="str">
            <v xml:space="preserve">PERMARSA S.A. DE C.V.                          </v>
          </cell>
          <cell r="D456">
            <v>0</v>
          </cell>
          <cell r="E456">
            <v>0</v>
          </cell>
          <cell r="F456">
            <v>0</v>
          </cell>
          <cell r="G456">
            <v>0</v>
          </cell>
          <cell r="H456">
            <v>0</v>
          </cell>
        </row>
        <row r="457">
          <cell r="B457" t="str">
            <v>220-001-0017-003</v>
          </cell>
          <cell r="C457" t="str">
            <v xml:space="preserve">PRAXAIR MEXICO S.A. DE  C.V.                   </v>
          </cell>
          <cell r="D457">
            <v>0</v>
          </cell>
          <cell r="E457">
            <v>0</v>
          </cell>
          <cell r="F457">
            <v>0</v>
          </cell>
          <cell r="G457">
            <v>0</v>
          </cell>
          <cell r="H457">
            <v>0</v>
          </cell>
        </row>
        <row r="458">
          <cell r="B458" t="str">
            <v>220-001-0017-004</v>
          </cell>
          <cell r="C458" t="str">
            <v xml:space="preserve">PROMOTORA Y COMERCIAL TORRES BATIZ S.A. DE C   </v>
          </cell>
          <cell r="D458">
            <v>0</v>
          </cell>
          <cell r="E458">
            <v>0</v>
          </cell>
          <cell r="F458">
            <v>0</v>
          </cell>
          <cell r="G458">
            <v>0</v>
          </cell>
          <cell r="H458">
            <v>0</v>
          </cell>
        </row>
        <row r="459">
          <cell r="B459" t="str">
            <v>220-001-0017-005</v>
          </cell>
          <cell r="C459" t="str">
            <v xml:space="preserve">PULIDO CORDOVA ALTAMIRANO                      </v>
          </cell>
          <cell r="D459">
            <v>-28236.79</v>
          </cell>
          <cell r="E459">
            <v>28236.49</v>
          </cell>
          <cell r="F459">
            <v>13952.95</v>
          </cell>
          <cell r="G459">
            <v>14283.54</v>
          </cell>
          <cell r="H459">
            <v>-13953.25</v>
          </cell>
        </row>
        <row r="460">
          <cell r="B460" t="str">
            <v>220-001-0017-006</v>
          </cell>
          <cell r="C460" t="str">
            <v xml:space="preserve">PEREZ CASTELLANOS MARIO ALBERTO                </v>
          </cell>
          <cell r="D460">
            <v>0</v>
          </cell>
          <cell r="E460">
            <v>2875</v>
          </cell>
          <cell r="F460">
            <v>2875</v>
          </cell>
          <cell r="G460">
            <v>0</v>
          </cell>
          <cell r="H460">
            <v>0</v>
          </cell>
        </row>
        <row r="461">
          <cell r="B461" t="str">
            <v>220-001-0018-001</v>
          </cell>
          <cell r="C461" t="str">
            <v xml:space="preserve">RADIOMOVIL DIPSA, SA DE CV                     </v>
          </cell>
          <cell r="D461">
            <v>0</v>
          </cell>
          <cell r="E461">
            <v>6284</v>
          </cell>
          <cell r="F461">
            <v>6284</v>
          </cell>
          <cell r="G461">
            <v>0</v>
          </cell>
          <cell r="H461">
            <v>0</v>
          </cell>
        </row>
        <row r="462">
          <cell r="B462" t="str">
            <v>220-001-0018-002</v>
          </cell>
          <cell r="C462" t="str">
            <v xml:space="preserve">REPRESENTACIONES ELECTRICAS DEL SURESTE        </v>
          </cell>
          <cell r="D462">
            <v>-62215</v>
          </cell>
          <cell r="E462">
            <v>62215</v>
          </cell>
          <cell r="F462">
            <v>122015</v>
          </cell>
          <cell r="G462">
            <v>-59800</v>
          </cell>
          <cell r="H462">
            <v>-122015</v>
          </cell>
        </row>
        <row r="463">
          <cell r="B463" t="str">
            <v>220-001-0018-003</v>
          </cell>
          <cell r="C463" t="str">
            <v xml:space="preserve">RETO INDUSTRIAL S.A. DE C.V.                   </v>
          </cell>
          <cell r="D463">
            <v>0</v>
          </cell>
          <cell r="E463">
            <v>0</v>
          </cell>
          <cell r="F463">
            <v>0</v>
          </cell>
          <cell r="G463">
            <v>0</v>
          </cell>
          <cell r="H463">
            <v>0</v>
          </cell>
        </row>
        <row r="464">
          <cell r="B464" t="str">
            <v>220-001-0018-004</v>
          </cell>
          <cell r="C464" t="str">
            <v xml:space="preserve">ROMAN CORDOVA GUSTAVO                          </v>
          </cell>
          <cell r="D464">
            <v>0</v>
          </cell>
          <cell r="E464">
            <v>0</v>
          </cell>
          <cell r="F464">
            <v>0</v>
          </cell>
          <cell r="G464">
            <v>0</v>
          </cell>
          <cell r="H464">
            <v>0</v>
          </cell>
        </row>
        <row r="465">
          <cell r="B465" t="str">
            <v>220-001-0018-005</v>
          </cell>
          <cell r="C465" t="str">
            <v xml:space="preserve">RUIZ RICARDEZ FERNANDO                         </v>
          </cell>
          <cell r="D465">
            <v>0</v>
          </cell>
          <cell r="E465">
            <v>0</v>
          </cell>
          <cell r="F465">
            <v>0</v>
          </cell>
          <cell r="G465">
            <v>0</v>
          </cell>
          <cell r="H465">
            <v>0</v>
          </cell>
        </row>
        <row r="466">
          <cell r="B466" t="str">
            <v>220-001-0018-006</v>
          </cell>
          <cell r="C466" t="str">
            <v xml:space="preserve">QUALITY TRAINING CORPORATION S.C.              </v>
          </cell>
          <cell r="D466">
            <v>0</v>
          </cell>
          <cell r="E466">
            <v>0</v>
          </cell>
          <cell r="F466">
            <v>0</v>
          </cell>
          <cell r="G466">
            <v>0</v>
          </cell>
          <cell r="H466">
            <v>0</v>
          </cell>
        </row>
        <row r="467">
          <cell r="B467" t="str">
            <v>220-001-0018-007</v>
          </cell>
          <cell r="C467" t="str">
            <v xml:space="preserve">RALOY LUBRICANTES S.A. DE C.V.                 </v>
          </cell>
          <cell r="D467">
            <v>0</v>
          </cell>
          <cell r="E467">
            <v>0</v>
          </cell>
          <cell r="F467">
            <v>0</v>
          </cell>
          <cell r="G467">
            <v>0</v>
          </cell>
          <cell r="H467">
            <v>0</v>
          </cell>
        </row>
        <row r="468">
          <cell r="B468" t="str">
            <v>220-001-0018-008</v>
          </cell>
          <cell r="C468" t="str">
            <v xml:space="preserve">RECTIFICACIONES CAMPECHE S.A. DE C.V.          </v>
          </cell>
          <cell r="D468">
            <v>0</v>
          </cell>
          <cell r="E468">
            <v>0</v>
          </cell>
          <cell r="F468">
            <v>0</v>
          </cell>
          <cell r="G468">
            <v>0</v>
          </cell>
          <cell r="H468">
            <v>0</v>
          </cell>
        </row>
        <row r="469">
          <cell r="B469" t="str">
            <v>220-001-0018-009</v>
          </cell>
          <cell r="C469" t="str">
            <v xml:space="preserve">RAMIREZ RAMON RAMON                            </v>
          </cell>
          <cell r="D469">
            <v>-492122.84</v>
          </cell>
          <cell r="E469">
            <v>278257.34000000003</v>
          </cell>
          <cell r="F469">
            <v>0</v>
          </cell>
          <cell r="G469">
            <v>278257.34000000003</v>
          </cell>
          <cell r="H469">
            <v>-213865.5</v>
          </cell>
        </row>
        <row r="470">
          <cell r="B470" t="str">
            <v>220-001-0019-001</v>
          </cell>
          <cell r="C470" t="str">
            <v xml:space="preserve">SURTIDORA COMERCIAL JUKAR                      </v>
          </cell>
          <cell r="D470">
            <v>0</v>
          </cell>
          <cell r="E470">
            <v>0</v>
          </cell>
          <cell r="F470">
            <v>0</v>
          </cell>
          <cell r="G470">
            <v>0</v>
          </cell>
          <cell r="H470">
            <v>0</v>
          </cell>
        </row>
        <row r="471">
          <cell r="B471" t="str">
            <v>220-001-0019-002</v>
          </cell>
          <cell r="C471" t="str">
            <v xml:space="preserve">SEGUROS COMERCIAL AMERICA                      </v>
          </cell>
          <cell r="D471">
            <v>0</v>
          </cell>
          <cell r="E471">
            <v>0</v>
          </cell>
          <cell r="F471">
            <v>0</v>
          </cell>
          <cell r="G471">
            <v>0</v>
          </cell>
          <cell r="H471">
            <v>0</v>
          </cell>
        </row>
        <row r="472">
          <cell r="B472" t="str">
            <v>220-001-0019-003</v>
          </cell>
          <cell r="C472" t="str">
            <v xml:space="preserve">SEGUROS DEL CENTRO S.A.DE C.V                  </v>
          </cell>
          <cell r="D472">
            <v>0</v>
          </cell>
          <cell r="E472">
            <v>0</v>
          </cell>
          <cell r="F472">
            <v>0</v>
          </cell>
          <cell r="G472">
            <v>0</v>
          </cell>
          <cell r="H472">
            <v>0</v>
          </cell>
        </row>
        <row r="473">
          <cell r="B473" t="str">
            <v>220-001-0019-004</v>
          </cell>
          <cell r="C473" t="str">
            <v xml:space="preserve">SNAP-ON SUN DE MEXICO S.A. DE C.V.             </v>
          </cell>
          <cell r="D473">
            <v>0</v>
          </cell>
          <cell r="E473">
            <v>0</v>
          </cell>
          <cell r="F473">
            <v>0</v>
          </cell>
          <cell r="G473">
            <v>0</v>
          </cell>
          <cell r="H473">
            <v>0</v>
          </cell>
        </row>
        <row r="474">
          <cell r="B474" t="str">
            <v>220-001-0019-005</v>
          </cell>
          <cell r="C474" t="str">
            <v xml:space="preserve">SANITARIOS Y MATERIALES S.A. DE C.V.           </v>
          </cell>
          <cell r="D474">
            <v>0</v>
          </cell>
          <cell r="E474">
            <v>0</v>
          </cell>
          <cell r="F474">
            <v>0</v>
          </cell>
          <cell r="G474">
            <v>0</v>
          </cell>
          <cell r="H474">
            <v>0</v>
          </cell>
        </row>
        <row r="475">
          <cell r="B475" t="str">
            <v>220-001-0019-006</v>
          </cell>
          <cell r="C475" t="str">
            <v xml:space="preserve">SERVICIOS AMBIENTALES Y ECOLOGICOS S.A. DE C   </v>
          </cell>
          <cell r="D475">
            <v>0</v>
          </cell>
          <cell r="E475">
            <v>0</v>
          </cell>
          <cell r="F475">
            <v>0</v>
          </cell>
          <cell r="G475">
            <v>0</v>
          </cell>
          <cell r="H475">
            <v>0</v>
          </cell>
        </row>
        <row r="476">
          <cell r="B476" t="str">
            <v>220-001-0019-007</v>
          </cell>
          <cell r="C476" t="str">
            <v xml:space="preserve">SERVICIO INDUSTRIAL COHER S.A. DE C.V.         </v>
          </cell>
          <cell r="D476">
            <v>0</v>
          </cell>
          <cell r="E476">
            <v>0</v>
          </cell>
          <cell r="F476">
            <v>0</v>
          </cell>
          <cell r="G476">
            <v>0</v>
          </cell>
          <cell r="H476">
            <v>0</v>
          </cell>
        </row>
        <row r="477">
          <cell r="B477" t="str">
            <v>220-001-0019-008</v>
          </cell>
          <cell r="C477" t="str">
            <v xml:space="preserve">SEÑALMATIC S.A. DE C.V.                        </v>
          </cell>
          <cell r="D477">
            <v>0</v>
          </cell>
          <cell r="E477">
            <v>0</v>
          </cell>
          <cell r="F477">
            <v>0</v>
          </cell>
          <cell r="G477">
            <v>0</v>
          </cell>
          <cell r="H477">
            <v>0</v>
          </cell>
        </row>
        <row r="478">
          <cell r="B478" t="str">
            <v>220-001-0019-009</v>
          </cell>
          <cell r="C478" t="str">
            <v xml:space="preserve">SALA RIVEROLL JUAN CARLOS                      </v>
          </cell>
          <cell r="D478">
            <v>-3355.82</v>
          </cell>
          <cell r="E478">
            <v>3355.82</v>
          </cell>
          <cell r="F478">
            <v>0</v>
          </cell>
          <cell r="G478">
            <v>3355.82</v>
          </cell>
          <cell r="H478">
            <v>0</v>
          </cell>
        </row>
        <row r="479">
          <cell r="B479" t="str">
            <v>220-001-0019-010</v>
          </cell>
          <cell r="C479" t="str">
            <v xml:space="preserve">SEGUROS BBV PROBURSA S.A.C.V.                  </v>
          </cell>
          <cell r="D479">
            <v>0</v>
          </cell>
          <cell r="E479">
            <v>0</v>
          </cell>
          <cell r="F479">
            <v>0</v>
          </cell>
          <cell r="G479">
            <v>0</v>
          </cell>
          <cell r="H479">
            <v>0</v>
          </cell>
        </row>
        <row r="480">
          <cell r="B480" t="str">
            <v>220-001-0019-011</v>
          </cell>
          <cell r="C480" t="str">
            <v xml:space="preserve">SATEL S.A.DE C.V.                              </v>
          </cell>
          <cell r="D480">
            <v>0</v>
          </cell>
          <cell r="E480">
            <v>0</v>
          </cell>
          <cell r="F480">
            <v>0</v>
          </cell>
          <cell r="G480">
            <v>0</v>
          </cell>
          <cell r="H480">
            <v>0</v>
          </cell>
        </row>
        <row r="481">
          <cell r="B481" t="str">
            <v>220-001-0019-012</v>
          </cell>
          <cell r="C481" t="str">
            <v xml:space="preserve">SOLUCIONES INTEGRALES P/REDES                  </v>
          </cell>
          <cell r="D481">
            <v>0</v>
          </cell>
          <cell r="E481">
            <v>0</v>
          </cell>
          <cell r="F481">
            <v>0</v>
          </cell>
          <cell r="G481">
            <v>0</v>
          </cell>
          <cell r="H481">
            <v>0</v>
          </cell>
        </row>
        <row r="482">
          <cell r="B482" t="str">
            <v>220-001-0019-013</v>
          </cell>
          <cell r="C482" t="str">
            <v xml:space="preserve">SERVICIO TECNICO DE COMUNICACIONES             </v>
          </cell>
          <cell r="D482">
            <v>0</v>
          </cell>
          <cell r="E482">
            <v>490.48</v>
          </cell>
          <cell r="F482">
            <v>490.48</v>
          </cell>
          <cell r="G482">
            <v>0</v>
          </cell>
          <cell r="H482">
            <v>0</v>
          </cell>
        </row>
        <row r="483">
          <cell r="B483" t="str">
            <v>220-001-0019-014</v>
          </cell>
          <cell r="C483" t="str">
            <v xml:space="preserve">SALAZAR GARRIDO ENRIQUE                        </v>
          </cell>
          <cell r="D483">
            <v>0</v>
          </cell>
          <cell r="E483">
            <v>0</v>
          </cell>
          <cell r="F483">
            <v>0</v>
          </cell>
          <cell r="G483">
            <v>0</v>
          </cell>
          <cell r="H483">
            <v>0</v>
          </cell>
        </row>
        <row r="484">
          <cell r="B484" t="str">
            <v>220-001-0019-015</v>
          </cell>
          <cell r="C484" t="str">
            <v xml:space="preserve">SERVS INTEGS. DE MIGRACION CORPORATIVA SA      </v>
          </cell>
          <cell r="D484">
            <v>0</v>
          </cell>
          <cell r="E484">
            <v>0</v>
          </cell>
          <cell r="F484">
            <v>0</v>
          </cell>
          <cell r="G484">
            <v>0</v>
          </cell>
          <cell r="H484">
            <v>0</v>
          </cell>
        </row>
        <row r="485">
          <cell r="B485" t="str">
            <v>220-001-0020-001</v>
          </cell>
          <cell r="C485" t="str">
            <v xml:space="preserve">TELEFONOS DE MEXICO, SA DE CV                  </v>
          </cell>
          <cell r="D485">
            <v>0</v>
          </cell>
          <cell r="E485">
            <v>9835</v>
          </cell>
          <cell r="F485">
            <v>9835</v>
          </cell>
          <cell r="G485">
            <v>0</v>
          </cell>
          <cell r="H485">
            <v>0</v>
          </cell>
        </row>
        <row r="486">
          <cell r="B486" t="str">
            <v>220-001-0020-002</v>
          </cell>
          <cell r="C486" t="str">
            <v xml:space="preserve">TURISMO CREATIVO SA DE CV                      </v>
          </cell>
          <cell r="D486">
            <v>0</v>
          </cell>
          <cell r="E486">
            <v>3398</v>
          </cell>
          <cell r="F486">
            <v>3398</v>
          </cell>
          <cell r="G486">
            <v>0</v>
          </cell>
          <cell r="H486">
            <v>0</v>
          </cell>
        </row>
        <row r="487">
          <cell r="B487" t="str">
            <v>220-001-0020-003</v>
          </cell>
          <cell r="C487" t="str">
            <v xml:space="preserve">TABAGAS S.A. DE C.V.                           </v>
          </cell>
          <cell r="D487">
            <v>-5986312.2300000004</v>
          </cell>
          <cell r="E487">
            <v>3952755.45</v>
          </cell>
          <cell r="F487">
            <v>2363405.5099999998</v>
          </cell>
          <cell r="G487">
            <v>1589349.9400000004</v>
          </cell>
          <cell r="H487">
            <v>-4396962.29</v>
          </cell>
        </row>
        <row r="488">
          <cell r="B488" t="str">
            <v>220-001-0020-004</v>
          </cell>
          <cell r="C488" t="str">
            <v xml:space="preserve">TRADE MARKET SYSTEM, SA DE CV                  </v>
          </cell>
          <cell r="D488">
            <v>0</v>
          </cell>
          <cell r="E488">
            <v>0</v>
          </cell>
          <cell r="F488">
            <v>0</v>
          </cell>
          <cell r="G488">
            <v>0</v>
          </cell>
          <cell r="H488">
            <v>0</v>
          </cell>
        </row>
        <row r="489">
          <cell r="B489" t="str">
            <v>220-001-0020-005</v>
          </cell>
          <cell r="C489" t="str">
            <v xml:space="preserve">TELECOMUNICACIONES Y SERV NTE                  </v>
          </cell>
          <cell r="D489">
            <v>0</v>
          </cell>
          <cell r="E489">
            <v>0</v>
          </cell>
          <cell r="F489">
            <v>0</v>
          </cell>
          <cell r="G489">
            <v>0</v>
          </cell>
          <cell r="H489">
            <v>0</v>
          </cell>
        </row>
        <row r="490">
          <cell r="B490" t="str">
            <v>220-001-0020-006</v>
          </cell>
          <cell r="C490" t="str">
            <v xml:space="preserve">TEODORO JOSEFA MANUEL                          </v>
          </cell>
          <cell r="D490">
            <v>0</v>
          </cell>
          <cell r="E490">
            <v>0</v>
          </cell>
          <cell r="F490">
            <v>0</v>
          </cell>
          <cell r="G490">
            <v>0</v>
          </cell>
          <cell r="H490">
            <v>0</v>
          </cell>
        </row>
        <row r="491">
          <cell r="B491" t="str">
            <v>220-001-0020-007</v>
          </cell>
          <cell r="C491" t="str">
            <v xml:space="preserve">TORRES MONTEJO MARIA TERESA                    </v>
          </cell>
          <cell r="D491">
            <v>0</v>
          </cell>
          <cell r="E491">
            <v>0</v>
          </cell>
          <cell r="F491">
            <v>0</v>
          </cell>
          <cell r="G491">
            <v>0</v>
          </cell>
          <cell r="H491">
            <v>0</v>
          </cell>
        </row>
        <row r="492">
          <cell r="B492" t="str">
            <v>220-001-0021-001</v>
          </cell>
          <cell r="C492" t="str">
            <v xml:space="preserve">U.P.S. DE MEXICO SA DE CV                      </v>
          </cell>
          <cell r="D492">
            <v>0</v>
          </cell>
          <cell r="E492">
            <v>0</v>
          </cell>
          <cell r="F492">
            <v>0</v>
          </cell>
          <cell r="G492">
            <v>0</v>
          </cell>
          <cell r="H492">
            <v>0</v>
          </cell>
        </row>
        <row r="493">
          <cell r="B493" t="str">
            <v>220-001-0021-002</v>
          </cell>
          <cell r="C493" t="str">
            <v xml:space="preserve">NEXTEL DE MEXICO,S.A. DE C.V.                  </v>
          </cell>
          <cell r="D493">
            <v>0</v>
          </cell>
          <cell r="E493">
            <v>0</v>
          </cell>
          <cell r="F493">
            <v>0</v>
          </cell>
          <cell r="G493">
            <v>0</v>
          </cell>
          <cell r="H493">
            <v>0</v>
          </cell>
        </row>
        <row r="494">
          <cell r="B494" t="str">
            <v>220-001-0022-002</v>
          </cell>
          <cell r="C494" t="str">
            <v xml:space="preserve">VARIOS                                         </v>
          </cell>
          <cell r="D494">
            <v>-7626.19</v>
          </cell>
          <cell r="E494">
            <v>0</v>
          </cell>
          <cell r="F494">
            <v>0</v>
          </cell>
          <cell r="G494">
            <v>0</v>
          </cell>
          <cell r="H494">
            <v>-7626.19</v>
          </cell>
        </row>
        <row r="495">
          <cell r="B495" t="str">
            <v>220-001-0022-003</v>
          </cell>
          <cell r="C495" t="str">
            <v xml:space="preserve">VIAJES KUONI DE MEXICO, S.A.                   </v>
          </cell>
          <cell r="D495">
            <v>0</v>
          </cell>
          <cell r="E495">
            <v>0</v>
          </cell>
          <cell r="F495">
            <v>0</v>
          </cell>
          <cell r="G495">
            <v>0</v>
          </cell>
          <cell r="H495">
            <v>0</v>
          </cell>
        </row>
        <row r="496">
          <cell r="B496" t="str">
            <v>220-001-0022-004</v>
          </cell>
          <cell r="C496" t="str">
            <v xml:space="preserve">ZURITA BELTRAN NAYELI                          </v>
          </cell>
          <cell r="D496">
            <v>0</v>
          </cell>
          <cell r="E496">
            <v>0</v>
          </cell>
          <cell r="F496">
            <v>0</v>
          </cell>
          <cell r="G496">
            <v>0</v>
          </cell>
          <cell r="H496">
            <v>0</v>
          </cell>
        </row>
        <row r="497">
          <cell r="B497" t="str">
            <v>220-001-0022-005</v>
          </cell>
          <cell r="C497" t="str">
            <v xml:space="preserve">WWW.VIAJES COM, SA DE CV                       </v>
          </cell>
          <cell r="D497">
            <v>0</v>
          </cell>
          <cell r="E497">
            <v>0</v>
          </cell>
          <cell r="F497">
            <v>0</v>
          </cell>
          <cell r="G497">
            <v>0</v>
          </cell>
          <cell r="H497">
            <v>0</v>
          </cell>
        </row>
        <row r="498">
          <cell r="B498" t="str">
            <v>220-001-0022-006</v>
          </cell>
          <cell r="C498" t="str">
            <v xml:space="preserve">VIAJES DISCOVERY SA DE CV                      </v>
          </cell>
          <cell r="D498">
            <v>-50</v>
          </cell>
          <cell r="E498">
            <v>2148</v>
          </cell>
          <cell r="F498">
            <v>2148</v>
          </cell>
          <cell r="G498">
            <v>0</v>
          </cell>
          <cell r="H498">
            <v>-50</v>
          </cell>
        </row>
        <row r="499">
          <cell r="B499" t="str">
            <v>220-001-0022-007</v>
          </cell>
          <cell r="C499" t="str">
            <v xml:space="preserve">VIAJES TARDAN SA DE CV                         </v>
          </cell>
          <cell r="D499">
            <v>0</v>
          </cell>
          <cell r="E499">
            <v>0</v>
          </cell>
          <cell r="F499">
            <v>0</v>
          </cell>
          <cell r="G499">
            <v>0</v>
          </cell>
          <cell r="H499">
            <v>0</v>
          </cell>
        </row>
        <row r="500">
          <cell r="B500" t="str">
            <v>220-001-0023-001</v>
          </cell>
          <cell r="C500" t="str">
            <v xml:space="preserve">ENERFLEX DLLS                                  </v>
          </cell>
          <cell r="D500">
            <v>0</v>
          </cell>
          <cell r="E500">
            <v>0</v>
          </cell>
          <cell r="F500">
            <v>0</v>
          </cell>
          <cell r="G500">
            <v>0</v>
          </cell>
          <cell r="H500">
            <v>0</v>
          </cell>
        </row>
        <row r="501">
          <cell r="B501" t="str">
            <v>220-001-0023-002</v>
          </cell>
          <cell r="C501" t="str">
            <v xml:space="preserve">COMP  DLLS ENERFLEX                            </v>
          </cell>
          <cell r="D501">
            <v>0</v>
          </cell>
          <cell r="E501">
            <v>0</v>
          </cell>
          <cell r="F501">
            <v>0</v>
          </cell>
          <cell r="G501">
            <v>0</v>
          </cell>
          <cell r="H501">
            <v>0</v>
          </cell>
        </row>
        <row r="502">
          <cell r="B502" t="str">
            <v>220-001-0024-001</v>
          </cell>
          <cell r="C502" t="str">
            <v xml:space="preserve">HOERBIGER DLLS                                 </v>
          </cell>
          <cell r="D502">
            <v>-1439.8</v>
          </cell>
          <cell r="E502">
            <v>0</v>
          </cell>
          <cell r="F502">
            <v>31785.89</v>
          </cell>
          <cell r="G502">
            <v>-31785.89</v>
          </cell>
          <cell r="H502">
            <v>-33225.69</v>
          </cell>
        </row>
        <row r="503">
          <cell r="B503" t="str">
            <v>220-001-0024-002</v>
          </cell>
          <cell r="C503" t="str">
            <v xml:space="preserve">COMP DLLS HOERBIGER                            </v>
          </cell>
          <cell r="D503">
            <v>-13629.29</v>
          </cell>
          <cell r="E503">
            <v>0</v>
          </cell>
          <cell r="F503">
            <v>464062.59</v>
          </cell>
          <cell r="G503">
            <v>-464062.59</v>
          </cell>
          <cell r="H503">
            <v>-477691.88</v>
          </cell>
        </row>
        <row r="504">
          <cell r="B504" t="str">
            <v>220-001-0025-000</v>
          </cell>
          <cell r="C504" t="str">
            <v xml:space="preserve">VAZQUEZ DIAZ DANIEL EZEQUIEL                   </v>
          </cell>
          <cell r="D504">
            <v>0</v>
          </cell>
          <cell r="E504">
            <v>0</v>
          </cell>
          <cell r="F504">
            <v>0</v>
          </cell>
          <cell r="G504">
            <v>0</v>
          </cell>
          <cell r="H504">
            <v>0</v>
          </cell>
        </row>
        <row r="505">
          <cell r="B505" t="str">
            <v>220-001-0026-001</v>
          </cell>
          <cell r="C505" t="str">
            <v xml:space="preserve">MAQUINARIA DIESEL DLLS                         </v>
          </cell>
          <cell r="D505">
            <v>-10742.91</v>
          </cell>
          <cell r="E505">
            <v>10302.6</v>
          </cell>
          <cell r="F505">
            <v>2385.71</v>
          </cell>
          <cell r="G505">
            <v>7916.89</v>
          </cell>
          <cell r="H505">
            <v>-2826.02</v>
          </cell>
        </row>
        <row r="506">
          <cell r="B506" t="str">
            <v>220-001-0026-002</v>
          </cell>
          <cell r="C506" t="str">
            <v xml:space="preserve">MAQUINARIA DIESEL COMP DLLS                    </v>
          </cell>
          <cell r="D506">
            <v>-101693.46</v>
          </cell>
          <cell r="E506">
            <v>97525.45</v>
          </cell>
          <cell r="F506">
            <v>23874.02</v>
          </cell>
          <cell r="G506">
            <v>73651.429999999993</v>
          </cell>
          <cell r="H506">
            <v>-28042.03</v>
          </cell>
        </row>
        <row r="507">
          <cell r="B507" t="str">
            <v>220-001-0027-001</v>
          </cell>
          <cell r="C507" t="str">
            <v xml:space="preserve">ESDM DLLS                                      </v>
          </cell>
          <cell r="D507">
            <v>-12414.29</v>
          </cell>
          <cell r="E507">
            <v>0</v>
          </cell>
          <cell r="F507">
            <v>10049.24</v>
          </cell>
          <cell r="G507">
            <v>-10049.24</v>
          </cell>
          <cell r="H507">
            <v>-22463.53</v>
          </cell>
        </row>
        <row r="508">
          <cell r="B508" t="str">
            <v>220-001-0027-002</v>
          </cell>
          <cell r="C508" t="str">
            <v xml:space="preserve">ESDM COMP DLLS                                 </v>
          </cell>
          <cell r="D508">
            <v>-117514.91</v>
          </cell>
          <cell r="E508">
            <v>0</v>
          </cell>
          <cell r="F508">
            <v>105386.21</v>
          </cell>
          <cell r="G508">
            <v>-105386.21</v>
          </cell>
          <cell r="H508">
            <v>-222901.12</v>
          </cell>
        </row>
        <row r="509">
          <cell r="B509" t="str">
            <v>220-001-0028-001</v>
          </cell>
          <cell r="C509" t="str">
            <v xml:space="preserve">CATERPILLAR DLLS                               </v>
          </cell>
          <cell r="D509">
            <v>-1815532.86</v>
          </cell>
          <cell r="E509">
            <v>43670.18</v>
          </cell>
          <cell r="F509">
            <v>0</v>
          </cell>
          <cell r="G509">
            <v>43670.18</v>
          </cell>
          <cell r="H509">
            <v>-1771862.68</v>
          </cell>
        </row>
        <row r="510">
          <cell r="B510" t="str">
            <v>220-001-0028-002</v>
          </cell>
          <cell r="C510" t="str">
            <v xml:space="preserve">CATERPILLAR COMP DLLS                          </v>
          </cell>
          <cell r="D510">
            <v>-17186015.609999999</v>
          </cell>
          <cell r="E510">
            <v>430448.23</v>
          </cell>
          <cell r="F510">
            <v>826271.62</v>
          </cell>
          <cell r="G510">
            <v>-395823.39</v>
          </cell>
          <cell r="H510">
            <v>-17581839</v>
          </cell>
        </row>
        <row r="511">
          <cell r="B511" t="str">
            <v>220-001-0029-001</v>
          </cell>
          <cell r="C511" t="str">
            <v xml:space="preserve">TECNOLOGIAS DLLS                               </v>
          </cell>
          <cell r="D511">
            <v>0</v>
          </cell>
          <cell r="E511">
            <v>270.25</v>
          </cell>
          <cell r="F511">
            <v>270.25</v>
          </cell>
          <cell r="G511">
            <v>0</v>
          </cell>
          <cell r="H511">
            <v>0</v>
          </cell>
        </row>
        <row r="512">
          <cell r="B512" t="str">
            <v>220-001-0029-002</v>
          </cell>
          <cell r="C512" t="str">
            <v xml:space="preserve">TECNOLOGIAS COMP DLLS                          </v>
          </cell>
          <cell r="D512">
            <v>0</v>
          </cell>
          <cell r="E512">
            <v>2621.29</v>
          </cell>
          <cell r="F512">
            <v>2621.29</v>
          </cell>
          <cell r="G512">
            <v>0</v>
          </cell>
          <cell r="H512">
            <v>0</v>
          </cell>
        </row>
        <row r="513">
          <cell r="B513" t="str">
            <v>220-001-0030-001</v>
          </cell>
          <cell r="C513" t="str">
            <v xml:space="preserve">MURPHY DE MEXICO DLLS                          </v>
          </cell>
          <cell r="D513">
            <v>-2180.4</v>
          </cell>
          <cell r="E513">
            <v>0</v>
          </cell>
          <cell r="F513">
            <v>575</v>
          </cell>
          <cell r="G513">
            <v>-575</v>
          </cell>
          <cell r="H513">
            <v>-2755.4</v>
          </cell>
        </row>
        <row r="514">
          <cell r="B514" t="str">
            <v>220-001-0030-002</v>
          </cell>
          <cell r="C514" t="str">
            <v xml:space="preserve">MURPHY DE MEXICO COMP DLLS                     </v>
          </cell>
          <cell r="D514">
            <v>-20639.88</v>
          </cell>
          <cell r="E514">
            <v>0</v>
          </cell>
          <cell r="F514">
            <v>6701.4</v>
          </cell>
          <cell r="G514">
            <v>-6701.4</v>
          </cell>
          <cell r="H514">
            <v>-27341.279999999999</v>
          </cell>
        </row>
        <row r="515">
          <cell r="B515" t="str">
            <v>221-000-0000-000</v>
          </cell>
          <cell r="C515" t="str">
            <v xml:space="preserve">ANTICIPOS RECIBIDOS CLIENTES                   </v>
          </cell>
          <cell r="D515">
            <v>0</v>
          </cell>
          <cell r="E515">
            <v>0</v>
          </cell>
          <cell r="F515">
            <v>0</v>
          </cell>
          <cell r="G515">
            <v>0</v>
          </cell>
          <cell r="H515">
            <v>0</v>
          </cell>
        </row>
        <row r="516">
          <cell r="B516" t="str">
            <v>222-001-0070-000</v>
          </cell>
          <cell r="C516" t="str">
            <v xml:space="preserve">LUIS ZAGAGLIA ALLENDE                          </v>
          </cell>
          <cell r="D516">
            <v>0</v>
          </cell>
          <cell r="E516">
            <v>0</v>
          </cell>
          <cell r="F516">
            <v>0</v>
          </cell>
          <cell r="G516">
            <v>0</v>
          </cell>
          <cell r="H516">
            <v>0</v>
          </cell>
        </row>
        <row r="517">
          <cell r="B517" t="str">
            <v>222-001-1001-001</v>
          </cell>
          <cell r="C517" t="str">
            <v xml:space="preserve">OVS DLLS                                       </v>
          </cell>
          <cell r="D517">
            <v>-411914.6</v>
          </cell>
          <cell r="E517">
            <v>0</v>
          </cell>
          <cell r="F517">
            <v>3773</v>
          </cell>
          <cell r="G517">
            <v>-3773</v>
          </cell>
          <cell r="H517">
            <v>-415687.6</v>
          </cell>
        </row>
        <row r="518">
          <cell r="B518" t="str">
            <v>222-001-1001-002</v>
          </cell>
          <cell r="C518" t="str">
            <v xml:space="preserve">COMP DLLS OVS                                  </v>
          </cell>
          <cell r="D518">
            <v>-3899224.8</v>
          </cell>
          <cell r="E518">
            <v>0</v>
          </cell>
          <cell r="F518">
            <v>225560.12</v>
          </cell>
          <cell r="G518">
            <v>-225560.12</v>
          </cell>
          <cell r="H518">
            <v>-4124784.92</v>
          </cell>
        </row>
        <row r="519">
          <cell r="B519" t="str">
            <v>222-001-1002-000</v>
          </cell>
          <cell r="C519" t="str">
            <v xml:space="preserve">LUIS VAZQUEZ SENTIES                           </v>
          </cell>
          <cell r="D519">
            <v>0</v>
          </cell>
          <cell r="E519">
            <v>0</v>
          </cell>
          <cell r="F519">
            <v>0</v>
          </cell>
          <cell r="G519">
            <v>0</v>
          </cell>
          <cell r="H519">
            <v>0</v>
          </cell>
        </row>
        <row r="520">
          <cell r="B520" t="str">
            <v>222-001-1003-000</v>
          </cell>
          <cell r="C520" t="str">
            <v xml:space="preserve">ALFREDO BEJOS CHECA                            </v>
          </cell>
          <cell r="D520">
            <v>0</v>
          </cell>
          <cell r="E520">
            <v>0</v>
          </cell>
          <cell r="F520">
            <v>0</v>
          </cell>
          <cell r="G520">
            <v>0</v>
          </cell>
          <cell r="H520">
            <v>0</v>
          </cell>
        </row>
        <row r="521">
          <cell r="B521" t="str">
            <v>222-001-1004-000</v>
          </cell>
          <cell r="C521" t="str">
            <v xml:space="preserve">MARCELO CHAUVET SANCHEZ P.                     </v>
          </cell>
          <cell r="D521">
            <v>0</v>
          </cell>
          <cell r="E521">
            <v>0</v>
          </cell>
          <cell r="F521">
            <v>0</v>
          </cell>
          <cell r="G521">
            <v>0</v>
          </cell>
          <cell r="H521">
            <v>0</v>
          </cell>
        </row>
        <row r="522">
          <cell r="B522" t="str">
            <v>222-001-1005-000</v>
          </cell>
          <cell r="C522" t="str">
            <v xml:space="preserve">ROGELIO HERNANDEZ ANGEL                        </v>
          </cell>
          <cell r="D522">
            <v>0</v>
          </cell>
          <cell r="E522">
            <v>0</v>
          </cell>
          <cell r="F522">
            <v>0</v>
          </cell>
          <cell r="G522">
            <v>0</v>
          </cell>
          <cell r="H522">
            <v>0</v>
          </cell>
        </row>
        <row r="523">
          <cell r="B523" t="str">
            <v>222-001-1006-000</v>
          </cell>
          <cell r="C523" t="str">
            <v xml:space="preserve">JULIO CASTRO LLURIA                            </v>
          </cell>
          <cell r="D523">
            <v>0</v>
          </cell>
          <cell r="E523">
            <v>0</v>
          </cell>
          <cell r="F523">
            <v>0</v>
          </cell>
          <cell r="G523">
            <v>0</v>
          </cell>
          <cell r="H523">
            <v>0</v>
          </cell>
        </row>
        <row r="524">
          <cell r="B524" t="str">
            <v>222-001-1007-000</v>
          </cell>
          <cell r="C524" t="str">
            <v xml:space="preserve">LUIS ZAGAGLIA ALLENDE                          </v>
          </cell>
          <cell r="D524">
            <v>0</v>
          </cell>
          <cell r="E524">
            <v>0</v>
          </cell>
          <cell r="F524">
            <v>0</v>
          </cell>
          <cell r="G524">
            <v>0</v>
          </cell>
          <cell r="H524">
            <v>0</v>
          </cell>
        </row>
        <row r="525">
          <cell r="B525" t="str">
            <v>222-001-2001-000</v>
          </cell>
          <cell r="C525" t="str">
            <v xml:space="preserve">ARMANDO MACHORRO ARENAS                        </v>
          </cell>
          <cell r="D525">
            <v>0</v>
          </cell>
          <cell r="E525">
            <v>0</v>
          </cell>
          <cell r="F525">
            <v>0</v>
          </cell>
          <cell r="G525">
            <v>0</v>
          </cell>
          <cell r="H525">
            <v>0</v>
          </cell>
        </row>
        <row r="526">
          <cell r="B526" t="str">
            <v>222-001-2019-000</v>
          </cell>
          <cell r="C526" t="str">
            <v xml:space="preserve">GUTIERREZ SOLIS GABRIELA                       </v>
          </cell>
          <cell r="D526">
            <v>0</v>
          </cell>
          <cell r="E526">
            <v>0</v>
          </cell>
          <cell r="F526">
            <v>225</v>
          </cell>
          <cell r="G526">
            <v>-225</v>
          </cell>
          <cell r="H526">
            <v>-225</v>
          </cell>
        </row>
        <row r="527">
          <cell r="B527" t="str">
            <v>222-001-2020-000</v>
          </cell>
          <cell r="C527" t="str">
            <v xml:space="preserve">RAMON PERALTA MORALES                          </v>
          </cell>
          <cell r="D527">
            <v>-43.15</v>
          </cell>
          <cell r="E527">
            <v>100</v>
          </cell>
          <cell r="F527">
            <v>100</v>
          </cell>
          <cell r="G527">
            <v>0</v>
          </cell>
          <cell r="H527">
            <v>-43.15</v>
          </cell>
        </row>
        <row r="528">
          <cell r="B528" t="str">
            <v>222-001-2035-000</v>
          </cell>
          <cell r="C528" t="str">
            <v xml:space="preserve">JUAN KAMPNER AGUIRRE                           </v>
          </cell>
          <cell r="D528">
            <v>0</v>
          </cell>
          <cell r="E528">
            <v>0</v>
          </cell>
          <cell r="F528">
            <v>0</v>
          </cell>
          <cell r="G528">
            <v>0</v>
          </cell>
          <cell r="H528">
            <v>0</v>
          </cell>
        </row>
        <row r="529">
          <cell r="B529" t="str">
            <v>222-001-2036-000</v>
          </cell>
          <cell r="C529" t="str">
            <v xml:space="preserve">TENIAS DOUGLAS                                 </v>
          </cell>
          <cell r="D529">
            <v>0</v>
          </cell>
          <cell r="E529">
            <v>0</v>
          </cell>
          <cell r="F529">
            <v>0</v>
          </cell>
          <cell r="G529">
            <v>0</v>
          </cell>
          <cell r="H529">
            <v>0</v>
          </cell>
        </row>
        <row r="530">
          <cell r="B530" t="str">
            <v>222-001-2037-000</v>
          </cell>
          <cell r="C530" t="str">
            <v xml:space="preserve">EMPLEADOS ENX VARIOS                           </v>
          </cell>
          <cell r="D530">
            <v>0</v>
          </cell>
          <cell r="E530">
            <v>1279.2</v>
          </cell>
          <cell r="F530">
            <v>1279.2</v>
          </cell>
          <cell r="G530">
            <v>0</v>
          </cell>
          <cell r="H530">
            <v>0</v>
          </cell>
        </row>
        <row r="531">
          <cell r="B531" t="str">
            <v>223-001-0001-001</v>
          </cell>
          <cell r="C531" t="str">
            <v xml:space="preserve">SECORDI SC                                     </v>
          </cell>
          <cell r="D531">
            <v>-5925000.4400000004</v>
          </cell>
          <cell r="E531">
            <v>0</v>
          </cell>
          <cell r="F531">
            <v>2020000</v>
          </cell>
          <cell r="G531">
            <v>-2020000</v>
          </cell>
          <cell r="H531">
            <v>-7945000.4400000004</v>
          </cell>
        </row>
        <row r="532">
          <cell r="B532" t="str">
            <v>223-001-0001-002</v>
          </cell>
          <cell r="C532" t="str">
            <v xml:space="preserve">JAIME CONTRERAS MARQUEZ                        </v>
          </cell>
          <cell r="D532">
            <v>0</v>
          </cell>
          <cell r="E532">
            <v>0</v>
          </cell>
          <cell r="F532">
            <v>0</v>
          </cell>
          <cell r="G532">
            <v>0</v>
          </cell>
          <cell r="H532">
            <v>0</v>
          </cell>
        </row>
        <row r="533">
          <cell r="B533" t="str">
            <v>223-001-0001-003</v>
          </cell>
          <cell r="C533" t="str">
            <v xml:space="preserve">DICORDI S.C.                                   </v>
          </cell>
          <cell r="D533">
            <v>-2154390.84</v>
          </cell>
          <cell r="E533">
            <v>0</v>
          </cell>
          <cell r="F533">
            <v>0</v>
          </cell>
          <cell r="G533">
            <v>0</v>
          </cell>
          <cell r="H533">
            <v>-2154390.84</v>
          </cell>
        </row>
        <row r="534">
          <cell r="B534" t="str">
            <v>223-001-0001-004</v>
          </cell>
          <cell r="C534" t="str">
            <v xml:space="preserve">AUTOMOTRIZ CUICUILCO SA DE CV                  </v>
          </cell>
          <cell r="D534">
            <v>0</v>
          </cell>
          <cell r="E534">
            <v>0</v>
          </cell>
          <cell r="F534">
            <v>0</v>
          </cell>
          <cell r="G534">
            <v>0</v>
          </cell>
          <cell r="H534">
            <v>0</v>
          </cell>
        </row>
        <row r="535">
          <cell r="B535" t="str">
            <v>223-001-0001-005</v>
          </cell>
          <cell r="C535" t="str">
            <v xml:space="preserve">ALFONSO ALVAREZ NARVAEZ                        </v>
          </cell>
          <cell r="D535">
            <v>0</v>
          </cell>
          <cell r="E535">
            <v>0</v>
          </cell>
          <cell r="F535">
            <v>0</v>
          </cell>
          <cell r="G535">
            <v>0</v>
          </cell>
          <cell r="H535">
            <v>0</v>
          </cell>
        </row>
        <row r="536">
          <cell r="B536" t="str">
            <v>223-001-0001-006</v>
          </cell>
          <cell r="C536" t="str">
            <v xml:space="preserve">ADOLFO DORING                                  </v>
          </cell>
          <cell r="D536">
            <v>0</v>
          </cell>
          <cell r="E536">
            <v>0</v>
          </cell>
          <cell r="F536">
            <v>0</v>
          </cell>
          <cell r="G536">
            <v>0</v>
          </cell>
          <cell r="H536">
            <v>0</v>
          </cell>
        </row>
        <row r="537">
          <cell r="B537" t="str">
            <v>223-001-0002-001</v>
          </cell>
          <cell r="C537" t="str">
            <v xml:space="preserve">FACTOR BANORTE                                 </v>
          </cell>
          <cell r="D537">
            <v>0</v>
          </cell>
          <cell r="E537">
            <v>0</v>
          </cell>
          <cell r="F537">
            <v>0</v>
          </cell>
          <cell r="G537">
            <v>0</v>
          </cell>
          <cell r="H537">
            <v>0</v>
          </cell>
        </row>
        <row r="538">
          <cell r="B538" t="str">
            <v>223-001-0002-002</v>
          </cell>
          <cell r="C538" t="str">
            <v xml:space="preserve">BERNARDO MARTELL ANDRADE                       </v>
          </cell>
          <cell r="D538">
            <v>0</v>
          </cell>
          <cell r="E538">
            <v>0</v>
          </cell>
          <cell r="F538">
            <v>0</v>
          </cell>
          <cell r="G538">
            <v>0</v>
          </cell>
          <cell r="H538">
            <v>0</v>
          </cell>
        </row>
        <row r="539">
          <cell r="B539" t="str">
            <v>223-001-0002-003</v>
          </cell>
          <cell r="C539" t="str">
            <v xml:space="preserve">BEBIDAS Y ALIMENTOS Y RESTAUR                  </v>
          </cell>
          <cell r="D539">
            <v>0</v>
          </cell>
          <cell r="E539">
            <v>0</v>
          </cell>
          <cell r="F539">
            <v>0</v>
          </cell>
          <cell r="G539">
            <v>0</v>
          </cell>
          <cell r="H539">
            <v>0</v>
          </cell>
        </row>
        <row r="540">
          <cell r="B540" t="str">
            <v>223-001-0002-004</v>
          </cell>
          <cell r="C540" t="str">
            <v xml:space="preserve">BENJAMIN M.DEL CAMPO                           </v>
          </cell>
          <cell r="D540">
            <v>0</v>
          </cell>
          <cell r="E540">
            <v>0</v>
          </cell>
          <cell r="F540">
            <v>0</v>
          </cell>
          <cell r="G540">
            <v>0</v>
          </cell>
          <cell r="H540">
            <v>0</v>
          </cell>
        </row>
        <row r="541">
          <cell r="B541" t="str">
            <v>223-001-0002-005</v>
          </cell>
          <cell r="C541" t="str">
            <v xml:space="preserve">BUSSINES AND TRADE, S.A DE CV                  </v>
          </cell>
          <cell r="D541">
            <v>0</v>
          </cell>
          <cell r="E541">
            <v>0</v>
          </cell>
          <cell r="F541">
            <v>0</v>
          </cell>
          <cell r="G541">
            <v>0</v>
          </cell>
          <cell r="H541">
            <v>0</v>
          </cell>
        </row>
        <row r="542">
          <cell r="B542" t="str">
            <v>223-001-0003-001</v>
          </cell>
          <cell r="C542" t="str">
            <v xml:space="preserve">COMERCIAL CUPET, S.A.DE C.V.                   </v>
          </cell>
          <cell r="D542">
            <v>0</v>
          </cell>
          <cell r="E542">
            <v>0</v>
          </cell>
          <cell r="F542">
            <v>0</v>
          </cell>
          <cell r="G542">
            <v>0</v>
          </cell>
          <cell r="H542">
            <v>0</v>
          </cell>
        </row>
        <row r="543">
          <cell r="B543" t="str">
            <v>223-001-0003-006</v>
          </cell>
          <cell r="C543" t="str">
            <v xml:space="preserve">CONSORCIO INTERAMERICANO                       </v>
          </cell>
          <cell r="D543">
            <v>0</v>
          </cell>
          <cell r="E543">
            <v>0</v>
          </cell>
          <cell r="F543">
            <v>0</v>
          </cell>
          <cell r="G543">
            <v>0</v>
          </cell>
          <cell r="H543">
            <v>0</v>
          </cell>
        </row>
        <row r="544">
          <cell r="B544" t="str">
            <v>223-001-0003-007</v>
          </cell>
          <cell r="C544" t="str">
            <v xml:space="preserve">CONTABILIDAD INTEGRAL                          </v>
          </cell>
          <cell r="D544">
            <v>0</v>
          </cell>
          <cell r="E544">
            <v>0</v>
          </cell>
          <cell r="F544">
            <v>0</v>
          </cell>
          <cell r="G544">
            <v>0</v>
          </cell>
          <cell r="H544">
            <v>0</v>
          </cell>
        </row>
        <row r="545">
          <cell r="B545" t="str">
            <v>223-001-0003-008</v>
          </cell>
          <cell r="C545" t="str">
            <v xml:space="preserve">CAMSA, S.A. DE C.V                             </v>
          </cell>
          <cell r="D545">
            <v>0</v>
          </cell>
          <cell r="E545">
            <v>0</v>
          </cell>
          <cell r="F545">
            <v>0</v>
          </cell>
          <cell r="G545">
            <v>0</v>
          </cell>
          <cell r="H545">
            <v>0</v>
          </cell>
        </row>
        <row r="546">
          <cell r="B546" t="str">
            <v>223-001-0003-009</v>
          </cell>
          <cell r="C546" t="str">
            <v xml:space="preserve">COSMOBIT SA DE CV                              </v>
          </cell>
          <cell r="D546">
            <v>0</v>
          </cell>
          <cell r="E546">
            <v>0</v>
          </cell>
          <cell r="F546">
            <v>0</v>
          </cell>
          <cell r="G546">
            <v>0</v>
          </cell>
          <cell r="H546">
            <v>0</v>
          </cell>
        </row>
        <row r="547">
          <cell r="B547" t="str">
            <v>223-001-0004-001</v>
          </cell>
          <cell r="C547" t="str">
            <v xml:space="preserve">DESPACHO MANUEL DURAN S.,S.C.                  </v>
          </cell>
          <cell r="D547">
            <v>0</v>
          </cell>
          <cell r="E547">
            <v>0</v>
          </cell>
          <cell r="F547">
            <v>0</v>
          </cell>
          <cell r="G547">
            <v>0</v>
          </cell>
          <cell r="H547">
            <v>0</v>
          </cell>
        </row>
        <row r="548">
          <cell r="B548" t="str">
            <v>223-001-0005-001</v>
          </cell>
          <cell r="C548" t="str">
            <v xml:space="preserve">ESTACIONAMIENTO SIETE                          </v>
          </cell>
          <cell r="D548">
            <v>0</v>
          </cell>
          <cell r="E548">
            <v>0</v>
          </cell>
          <cell r="F548">
            <v>0</v>
          </cell>
          <cell r="G548">
            <v>0</v>
          </cell>
          <cell r="H548">
            <v>0</v>
          </cell>
        </row>
        <row r="549">
          <cell r="B549" t="str">
            <v>223-001-0005-003</v>
          </cell>
          <cell r="C549" t="str">
            <v xml:space="preserve">EMPLEADOS ENX VARIOS                           </v>
          </cell>
          <cell r="D549">
            <v>0</v>
          </cell>
          <cell r="E549">
            <v>0</v>
          </cell>
          <cell r="F549">
            <v>0</v>
          </cell>
          <cell r="G549">
            <v>0</v>
          </cell>
          <cell r="H549">
            <v>0</v>
          </cell>
        </row>
        <row r="550">
          <cell r="B550" t="str">
            <v>223-001-0006-001</v>
          </cell>
          <cell r="C550" t="str">
            <v xml:space="preserve">FONDO DE AHORRO                                </v>
          </cell>
          <cell r="D550">
            <v>-35905.870000000003</v>
          </cell>
          <cell r="E550">
            <v>34905.870000000003</v>
          </cell>
          <cell r="F550">
            <v>74695.44</v>
          </cell>
          <cell r="G550">
            <v>-39789.57</v>
          </cell>
          <cell r="H550">
            <v>-75695.44</v>
          </cell>
        </row>
        <row r="551">
          <cell r="B551" t="str">
            <v>223-001-0009-001</v>
          </cell>
          <cell r="C551" t="str">
            <v xml:space="preserve">INFONAVIT                                      </v>
          </cell>
          <cell r="D551">
            <v>-4126.37</v>
          </cell>
          <cell r="E551">
            <v>11464.52</v>
          </cell>
          <cell r="F551">
            <v>8112.54</v>
          </cell>
          <cell r="G551">
            <v>3351.9800000000005</v>
          </cell>
          <cell r="H551">
            <v>-774.38999999999942</v>
          </cell>
        </row>
        <row r="552">
          <cell r="B552" t="str">
            <v>223-001-0009-002</v>
          </cell>
          <cell r="C552" t="str">
            <v xml:space="preserve">IDIOMAS, S.A. DE C.V.                          </v>
          </cell>
          <cell r="D552">
            <v>0</v>
          </cell>
          <cell r="E552">
            <v>0</v>
          </cell>
          <cell r="F552">
            <v>0</v>
          </cell>
          <cell r="G552">
            <v>0</v>
          </cell>
          <cell r="H552">
            <v>0</v>
          </cell>
        </row>
        <row r="553">
          <cell r="B553" t="str">
            <v>223-001-0009-003</v>
          </cell>
          <cell r="C553" t="str">
            <v xml:space="preserve">JUAN KAMPFNER AGUIRRE                          </v>
          </cell>
          <cell r="D553">
            <v>0</v>
          </cell>
          <cell r="E553">
            <v>0</v>
          </cell>
          <cell r="F553">
            <v>0</v>
          </cell>
          <cell r="G553">
            <v>0</v>
          </cell>
          <cell r="H553">
            <v>0</v>
          </cell>
        </row>
        <row r="554">
          <cell r="B554" t="str">
            <v>223-001-0010-001</v>
          </cell>
          <cell r="C554" t="str">
            <v xml:space="preserve">JAVIER PASCAL S.C.                             </v>
          </cell>
          <cell r="D554">
            <v>383.17</v>
          </cell>
          <cell r="E554">
            <v>0</v>
          </cell>
          <cell r="F554">
            <v>0</v>
          </cell>
          <cell r="G554">
            <v>0</v>
          </cell>
          <cell r="H554">
            <v>383.17</v>
          </cell>
        </row>
        <row r="555">
          <cell r="B555" t="str">
            <v>223-001-0013-001</v>
          </cell>
          <cell r="C555" t="str">
            <v xml:space="preserve">LUIS ANGEL AGUILAR MARCO                       </v>
          </cell>
          <cell r="D555">
            <v>0</v>
          </cell>
          <cell r="E555">
            <v>0</v>
          </cell>
          <cell r="F555">
            <v>0</v>
          </cell>
          <cell r="G555">
            <v>0</v>
          </cell>
          <cell r="H555">
            <v>0</v>
          </cell>
        </row>
        <row r="556">
          <cell r="B556" t="str">
            <v>223-001-0013-003</v>
          </cell>
          <cell r="C556" t="str">
            <v xml:space="preserve">MAURICIO MORALES PORTAS                        </v>
          </cell>
          <cell r="D556">
            <v>0</v>
          </cell>
          <cell r="E556">
            <v>0</v>
          </cell>
          <cell r="F556">
            <v>0</v>
          </cell>
          <cell r="G556">
            <v>0</v>
          </cell>
          <cell r="H556">
            <v>0</v>
          </cell>
        </row>
        <row r="557">
          <cell r="B557" t="str">
            <v>223-001-0013-004</v>
          </cell>
          <cell r="C557" t="str">
            <v xml:space="preserve">MANEGEMET CENTER DE MEXICO                     </v>
          </cell>
          <cell r="D557">
            <v>0</v>
          </cell>
          <cell r="E557">
            <v>0</v>
          </cell>
          <cell r="F557">
            <v>0</v>
          </cell>
          <cell r="G557">
            <v>0</v>
          </cell>
          <cell r="H557">
            <v>0</v>
          </cell>
        </row>
        <row r="558">
          <cell r="B558" t="str">
            <v>223-001-0013-005</v>
          </cell>
          <cell r="C558" t="str">
            <v xml:space="preserve">GRUPO M Y B                                    </v>
          </cell>
          <cell r="D558">
            <v>0</v>
          </cell>
          <cell r="E558">
            <v>0</v>
          </cell>
          <cell r="F558">
            <v>0</v>
          </cell>
          <cell r="G558">
            <v>0</v>
          </cell>
          <cell r="H558">
            <v>0</v>
          </cell>
        </row>
        <row r="559">
          <cell r="B559" t="str">
            <v>223-001-0013-006</v>
          </cell>
          <cell r="C559" t="str">
            <v xml:space="preserve">ENRIQUE MU¥OS BARRADAS                         </v>
          </cell>
          <cell r="D559">
            <v>0</v>
          </cell>
          <cell r="E559">
            <v>0</v>
          </cell>
          <cell r="F559">
            <v>0</v>
          </cell>
          <cell r="G559">
            <v>0</v>
          </cell>
          <cell r="H559">
            <v>0</v>
          </cell>
        </row>
        <row r="560">
          <cell r="B560" t="str">
            <v>223-001-0013-007</v>
          </cell>
          <cell r="C560" t="str">
            <v xml:space="preserve">MEZA RUEDA ZORAYA                              </v>
          </cell>
          <cell r="D560">
            <v>0</v>
          </cell>
          <cell r="E560">
            <v>0</v>
          </cell>
          <cell r="F560">
            <v>0</v>
          </cell>
          <cell r="G560">
            <v>0</v>
          </cell>
          <cell r="H560">
            <v>0</v>
          </cell>
        </row>
        <row r="561">
          <cell r="B561" t="str">
            <v>223-001-0013-008</v>
          </cell>
          <cell r="C561" t="str">
            <v xml:space="preserve">MARCO A. RODRIGUEZ C.                          </v>
          </cell>
          <cell r="D561">
            <v>0</v>
          </cell>
          <cell r="E561">
            <v>0</v>
          </cell>
          <cell r="F561">
            <v>0</v>
          </cell>
          <cell r="G561">
            <v>0</v>
          </cell>
          <cell r="H561">
            <v>0</v>
          </cell>
        </row>
        <row r="562">
          <cell r="B562" t="str">
            <v>223-001-0014-001</v>
          </cell>
          <cell r="C562" t="str">
            <v xml:space="preserve">NANANDA BAZAR                                  </v>
          </cell>
          <cell r="D562">
            <v>0</v>
          </cell>
          <cell r="E562">
            <v>0</v>
          </cell>
          <cell r="F562">
            <v>0</v>
          </cell>
          <cell r="G562">
            <v>0</v>
          </cell>
          <cell r="H562">
            <v>0</v>
          </cell>
        </row>
        <row r="563">
          <cell r="B563" t="str">
            <v>223-001-0015-001</v>
          </cell>
          <cell r="C563" t="str">
            <v xml:space="preserve">OLASCOAGA ALARCON CLAUDIA                      </v>
          </cell>
          <cell r="D563">
            <v>0</v>
          </cell>
          <cell r="E563">
            <v>0</v>
          </cell>
          <cell r="F563">
            <v>0</v>
          </cell>
          <cell r="G563">
            <v>0</v>
          </cell>
          <cell r="H563">
            <v>0</v>
          </cell>
        </row>
        <row r="564">
          <cell r="B564" t="str">
            <v>223-001-0015-002</v>
          </cell>
          <cell r="C564" t="str">
            <v xml:space="preserve">OSCAR BERNAL ESQUIVEL                          </v>
          </cell>
          <cell r="D564">
            <v>0</v>
          </cell>
          <cell r="E564">
            <v>0</v>
          </cell>
          <cell r="F564">
            <v>0</v>
          </cell>
          <cell r="G564">
            <v>0</v>
          </cell>
          <cell r="H564">
            <v>0</v>
          </cell>
        </row>
        <row r="565">
          <cell r="B565" t="str">
            <v>223-001-0016-001</v>
          </cell>
          <cell r="C565" t="str">
            <v xml:space="preserve">PENSION ALIMENTICIA                            </v>
          </cell>
          <cell r="D565">
            <v>0</v>
          </cell>
          <cell r="E565">
            <v>0</v>
          </cell>
          <cell r="F565">
            <v>0</v>
          </cell>
          <cell r="G565">
            <v>0</v>
          </cell>
          <cell r="H565">
            <v>0</v>
          </cell>
        </row>
        <row r="566">
          <cell r="B566" t="str">
            <v>223-001-0016-002</v>
          </cell>
          <cell r="C566" t="str">
            <v xml:space="preserve">PARTICIPACION DE UTILIDADES                    </v>
          </cell>
          <cell r="D566">
            <v>0</v>
          </cell>
          <cell r="E566">
            <v>0</v>
          </cell>
          <cell r="F566">
            <v>0</v>
          </cell>
          <cell r="G566">
            <v>0</v>
          </cell>
          <cell r="H566">
            <v>0</v>
          </cell>
        </row>
        <row r="567">
          <cell r="B567" t="str">
            <v>223-001-0018-001</v>
          </cell>
          <cell r="C567" t="str">
            <v xml:space="preserve">REFRIGERANTES Y EQUIPOS SA DE CV               </v>
          </cell>
          <cell r="D567">
            <v>0</v>
          </cell>
          <cell r="E567">
            <v>0</v>
          </cell>
          <cell r="F567">
            <v>0</v>
          </cell>
          <cell r="G567">
            <v>0</v>
          </cell>
          <cell r="H567">
            <v>0</v>
          </cell>
        </row>
        <row r="568">
          <cell r="B568" t="str">
            <v>223-001-0018-002</v>
          </cell>
          <cell r="C568" t="str">
            <v xml:space="preserve">REYES GLORIA FRANCISCO                         </v>
          </cell>
          <cell r="D568">
            <v>0</v>
          </cell>
          <cell r="E568">
            <v>0</v>
          </cell>
          <cell r="F568">
            <v>0</v>
          </cell>
          <cell r="G568">
            <v>0</v>
          </cell>
          <cell r="H568">
            <v>0</v>
          </cell>
        </row>
        <row r="569">
          <cell r="B569" t="str">
            <v>223-001-0018-003</v>
          </cell>
          <cell r="C569" t="str">
            <v xml:space="preserve">ROBLES HERMANOS Y ASOCIADOS                    </v>
          </cell>
          <cell r="D569">
            <v>0</v>
          </cell>
          <cell r="E569">
            <v>0</v>
          </cell>
          <cell r="F569">
            <v>0</v>
          </cell>
          <cell r="G569">
            <v>0</v>
          </cell>
          <cell r="H569">
            <v>0</v>
          </cell>
        </row>
        <row r="570">
          <cell r="B570" t="str">
            <v>223-001-0018-004</v>
          </cell>
          <cell r="C570" t="str">
            <v xml:space="preserve">RUVI VIAJES, S.A. DE C.V.                      </v>
          </cell>
          <cell r="D570">
            <v>0</v>
          </cell>
          <cell r="E570">
            <v>0</v>
          </cell>
          <cell r="F570">
            <v>0</v>
          </cell>
          <cell r="G570">
            <v>0</v>
          </cell>
          <cell r="H570">
            <v>0</v>
          </cell>
        </row>
        <row r="571">
          <cell r="B571" t="str">
            <v>223-001-0018-005</v>
          </cell>
          <cell r="C571" t="str">
            <v xml:space="preserve">ROBERTO ROMO                                   </v>
          </cell>
          <cell r="D571">
            <v>0</v>
          </cell>
          <cell r="E571">
            <v>0</v>
          </cell>
          <cell r="F571">
            <v>0</v>
          </cell>
          <cell r="G571">
            <v>0</v>
          </cell>
          <cell r="H571">
            <v>0</v>
          </cell>
        </row>
        <row r="572">
          <cell r="B572" t="str">
            <v>223-001-0018-006</v>
          </cell>
          <cell r="C572" t="str">
            <v xml:space="preserve">REPARTO OPORTUNO DE PUBLICACI                  </v>
          </cell>
          <cell r="D572">
            <v>0</v>
          </cell>
          <cell r="E572">
            <v>0</v>
          </cell>
          <cell r="F572">
            <v>0</v>
          </cell>
          <cell r="G572">
            <v>0</v>
          </cell>
          <cell r="H572">
            <v>0</v>
          </cell>
        </row>
        <row r="573">
          <cell r="B573" t="str">
            <v>223-001-0018-007</v>
          </cell>
          <cell r="C573" t="str">
            <v xml:space="preserve">ROSALINDA BECERRA                              </v>
          </cell>
          <cell r="D573">
            <v>0</v>
          </cell>
          <cell r="E573">
            <v>0</v>
          </cell>
          <cell r="F573">
            <v>0</v>
          </cell>
          <cell r="G573">
            <v>0</v>
          </cell>
          <cell r="H573">
            <v>0</v>
          </cell>
        </row>
        <row r="574">
          <cell r="B574" t="str">
            <v>223-001-0018-008</v>
          </cell>
          <cell r="C574" t="str">
            <v xml:space="preserve">RODRIGUEZ ARELLANO JOSE LUIS                   </v>
          </cell>
          <cell r="D574">
            <v>0</v>
          </cell>
          <cell r="E574">
            <v>0</v>
          </cell>
          <cell r="F574">
            <v>0</v>
          </cell>
          <cell r="G574">
            <v>0</v>
          </cell>
          <cell r="H574">
            <v>0</v>
          </cell>
        </row>
        <row r="575">
          <cell r="B575" t="str">
            <v>223-001-0019-003</v>
          </cell>
          <cell r="C575" t="str">
            <v xml:space="preserve">SUELDOS Y SALARIOS POR PAGAR                   </v>
          </cell>
          <cell r="D575">
            <v>0</v>
          </cell>
          <cell r="E575">
            <v>404746.6</v>
          </cell>
          <cell r="F575">
            <v>404746.6</v>
          </cell>
          <cell r="G575">
            <v>0</v>
          </cell>
          <cell r="H575">
            <v>0</v>
          </cell>
        </row>
        <row r="576">
          <cell r="B576" t="str">
            <v>223-001-0019-004</v>
          </cell>
          <cell r="C576" t="str">
            <v xml:space="preserve">SOCIOS PRESTAMO                                </v>
          </cell>
          <cell r="D576">
            <v>0</v>
          </cell>
          <cell r="E576">
            <v>0</v>
          </cell>
          <cell r="F576">
            <v>0</v>
          </cell>
          <cell r="G576">
            <v>0</v>
          </cell>
          <cell r="H576">
            <v>0</v>
          </cell>
        </row>
        <row r="577">
          <cell r="B577" t="str">
            <v>223-001-0019-008</v>
          </cell>
          <cell r="C577" t="str">
            <v xml:space="preserve">SHCP                                           </v>
          </cell>
          <cell r="D577">
            <v>0</v>
          </cell>
          <cell r="E577">
            <v>0</v>
          </cell>
          <cell r="F577">
            <v>0</v>
          </cell>
          <cell r="G577">
            <v>0</v>
          </cell>
          <cell r="H577">
            <v>0</v>
          </cell>
        </row>
        <row r="578">
          <cell r="B578" t="str">
            <v>223-001-0020-001</v>
          </cell>
          <cell r="C578" t="str">
            <v xml:space="preserve">TENIAS DOUGLAS                                 </v>
          </cell>
          <cell r="D578">
            <v>0</v>
          </cell>
          <cell r="E578">
            <v>0</v>
          </cell>
          <cell r="F578">
            <v>0</v>
          </cell>
          <cell r="G578">
            <v>0</v>
          </cell>
          <cell r="H578">
            <v>0</v>
          </cell>
        </row>
        <row r="579">
          <cell r="B579" t="str">
            <v>223-001-0022-001</v>
          </cell>
          <cell r="C579" t="str">
            <v xml:space="preserve">VARIOS                                         </v>
          </cell>
          <cell r="D579">
            <v>0</v>
          </cell>
          <cell r="E579">
            <v>0</v>
          </cell>
          <cell r="F579">
            <v>0</v>
          </cell>
          <cell r="G579">
            <v>0</v>
          </cell>
          <cell r="H579">
            <v>0</v>
          </cell>
        </row>
        <row r="580">
          <cell r="B580" t="str">
            <v>223-001-0022-003</v>
          </cell>
          <cell r="C580" t="str">
            <v xml:space="preserve">VIAJES TURISTICO, S.A. DE C.V                  </v>
          </cell>
          <cell r="D580">
            <v>0</v>
          </cell>
          <cell r="E580">
            <v>0</v>
          </cell>
          <cell r="F580">
            <v>0</v>
          </cell>
          <cell r="G580">
            <v>0</v>
          </cell>
          <cell r="H580">
            <v>0</v>
          </cell>
        </row>
        <row r="581">
          <cell r="B581" t="str">
            <v>223-001-0022-004</v>
          </cell>
          <cell r="C581" t="str">
            <v xml:space="preserve">VIVTOR CARRANZA                                </v>
          </cell>
          <cell r="D581">
            <v>0</v>
          </cell>
          <cell r="E581">
            <v>0</v>
          </cell>
          <cell r="F581">
            <v>0</v>
          </cell>
          <cell r="G581">
            <v>0</v>
          </cell>
          <cell r="H581">
            <v>0</v>
          </cell>
        </row>
        <row r="582">
          <cell r="B582" t="str">
            <v>223-001-0025-000</v>
          </cell>
          <cell r="C582" t="str">
            <v xml:space="preserve">I.V.A.                                         </v>
          </cell>
          <cell r="D582">
            <v>0</v>
          </cell>
          <cell r="E582">
            <v>0</v>
          </cell>
          <cell r="F582">
            <v>0</v>
          </cell>
          <cell r="G582">
            <v>0</v>
          </cell>
          <cell r="H582">
            <v>0</v>
          </cell>
        </row>
        <row r="583">
          <cell r="B583" t="str">
            <v>223-001-0026-001</v>
          </cell>
          <cell r="C583" t="str">
            <v xml:space="preserve">BANORTE                                        </v>
          </cell>
          <cell r="D583">
            <v>0</v>
          </cell>
          <cell r="E583">
            <v>0</v>
          </cell>
          <cell r="F583">
            <v>0</v>
          </cell>
          <cell r="G583">
            <v>0</v>
          </cell>
          <cell r="H583">
            <v>0</v>
          </cell>
        </row>
        <row r="584">
          <cell r="B584" t="str">
            <v>223-001-0026-002</v>
          </cell>
          <cell r="C584" t="str">
            <v xml:space="preserve">COMPLEMENTARIA BANORTE DLLS                    </v>
          </cell>
          <cell r="D584">
            <v>0</v>
          </cell>
          <cell r="E584">
            <v>0</v>
          </cell>
          <cell r="F584">
            <v>0</v>
          </cell>
          <cell r="G584">
            <v>0</v>
          </cell>
          <cell r="H584">
            <v>0</v>
          </cell>
        </row>
        <row r="585">
          <cell r="B585" t="str">
            <v>223-001-0027-001</v>
          </cell>
          <cell r="C585" t="str">
            <v xml:space="preserve">PEMEX EXPL Y PROD.                             </v>
          </cell>
          <cell r="D585">
            <v>0</v>
          </cell>
          <cell r="E585">
            <v>0</v>
          </cell>
          <cell r="F585">
            <v>0</v>
          </cell>
          <cell r="G585">
            <v>0</v>
          </cell>
          <cell r="H585">
            <v>0</v>
          </cell>
        </row>
        <row r="586">
          <cell r="B586" t="str">
            <v>223-001-0027-002</v>
          </cell>
          <cell r="C586" t="str">
            <v xml:space="preserve">PEMEX EXPL. Y PROD. DLLS                       </v>
          </cell>
          <cell r="D586">
            <v>0</v>
          </cell>
          <cell r="E586">
            <v>0</v>
          </cell>
          <cell r="F586">
            <v>0</v>
          </cell>
          <cell r="G586">
            <v>0</v>
          </cell>
          <cell r="H586">
            <v>0</v>
          </cell>
        </row>
        <row r="587">
          <cell r="B587" t="str">
            <v>230-001-0001-000</v>
          </cell>
          <cell r="C587" t="str">
            <v xml:space="preserve">DOC X PAG  BNTE                                </v>
          </cell>
          <cell r="D587">
            <v>-6525726.2999999998</v>
          </cell>
          <cell r="E587">
            <v>6525726.2800000003</v>
          </cell>
          <cell r="F587">
            <v>5780177.5499999998</v>
          </cell>
          <cell r="G587">
            <v>745548.73000000045</v>
          </cell>
          <cell r="H587">
            <v>-5780177.5699999994</v>
          </cell>
        </row>
        <row r="588">
          <cell r="B588" t="str">
            <v>231-001-0001-000</v>
          </cell>
          <cell r="C588" t="str">
            <v xml:space="preserve">CATERPILLAR CONTRATO 1                         </v>
          </cell>
          <cell r="D588">
            <v>0</v>
          </cell>
          <cell r="E588">
            <v>0</v>
          </cell>
          <cell r="F588">
            <v>0</v>
          </cell>
          <cell r="G588">
            <v>0</v>
          </cell>
          <cell r="H588">
            <v>0</v>
          </cell>
        </row>
        <row r="589">
          <cell r="B589" t="str">
            <v>231-001-0002-001</v>
          </cell>
          <cell r="C589" t="str">
            <v xml:space="preserve">DLLS CATERPILLAR C-2                           </v>
          </cell>
          <cell r="D589">
            <v>0</v>
          </cell>
          <cell r="E589">
            <v>0</v>
          </cell>
          <cell r="F589">
            <v>0</v>
          </cell>
          <cell r="G589">
            <v>0</v>
          </cell>
          <cell r="H589">
            <v>0</v>
          </cell>
        </row>
        <row r="590">
          <cell r="B590" t="str">
            <v>231-001-0002-002</v>
          </cell>
          <cell r="C590" t="str">
            <v xml:space="preserve">COMPLEM DLLS CATERPILLAR C-2                   </v>
          </cell>
          <cell r="D590">
            <v>0</v>
          </cell>
          <cell r="E590">
            <v>0</v>
          </cell>
          <cell r="F590">
            <v>0</v>
          </cell>
          <cell r="G590">
            <v>0</v>
          </cell>
          <cell r="H590">
            <v>0</v>
          </cell>
        </row>
        <row r="591">
          <cell r="B591" t="str">
            <v>231-003-0001-001</v>
          </cell>
          <cell r="C591" t="str">
            <v xml:space="preserve">CATERPILLAR C-1 DLLS                           </v>
          </cell>
          <cell r="D591">
            <v>0</v>
          </cell>
          <cell r="E591">
            <v>0</v>
          </cell>
          <cell r="F591">
            <v>0</v>
          </cell>
          <cell r="G591">
            <v>0</v>
          </cell>
          <cell r="H591">
            <v>0</v>
          </cell>
        </row>
        <row r="592">
          <cell r="B592" t="str">
            <v>231-003-0001-002</v>
          </cell>
          <cell r="C592" t="str">
            <v xml:space="preserve">COMPL CATERPILLAR C-1 DLLS                     </v>
          </cell>
          <cell r="D592">
            <v>0</v>
          </cell>
          <cell r="E592">
            <v>0</v>
          </cell>
          <cell r="F592">
            <v>0</v>
          </cell>
          <cell r="G592">
            <v>0</v>
          </cell>
          <cell r="H592">
            <v>0</v>
          </cell>
        </row>
        <row r="593">
          <cell r="B593" t="str">
            <v>239-001-0001-000</v>
          </cell>
          <cell r="C593" t="str">
            <v xml:space="preserve">PROVISION PARA AGUINALDO                       </v>
          </cell>
          <cell r="D593">
            <v>0</v>
          </cell>
          <cell r="E593">
            <v>0</v>
          </cell>
          <cell r="F593">
            <v>0</v>
          </cell>
          <cell r="G593">
            <v>0</v>
          </cell>
          <cell r="H593">
            <v>0</v>
          </cell>
        </row>
        <row r="594">
          <cell r="B594" t="str">
            <v>239-001-0002-000</v>
          </cell>
          <cell r="C594" t="str">
            <v xml:space="preserve">PROVISION PARA BONO DE AUTO                    </v>
          </cell>
          <cell r="D594">
            <v>0</v>
          </cell>
          <cell r="E594">
            <v>0</v>
          </cell>
          <cell r="F594">
            <v>0</v>
          </cell>
          <cell r="G594">
            <v>0</v>
          </cell>
          <cell r="H594">
            <v>0</v>
          </cell>
        </row>
        <row r="595">
          <cell r="B595" t="str">
            <v>239-001-0003-000</v>
          </cell>
          <cell r="C595" t="str">
            <v xml:space="preserve">PRIMA VACACIONAL                               </v>
          </cell>
          <cell r="D595">
            <v>0</v>
          </cell>
          <cell r="E595">
            <v>0</v>
          </cell>
          <cell r="F595">
            <v>0</v>
          </cell>
          <cell r="G595">
            <v>0</v>
          </cell>
          <cell r="H595">
            <v>0</v>
          </cell>
        </row>
        <row r="596">
          <cell r="B596" t="str">
            <v>239-001-0004-000</v>
          </cell>
          <cell r="C596" t="str">
            <v xml:space="preserve">FIANZAS Y SEGUROS                              </v>
          </cell>
          <cell r="D596">
            <v>0</v>
          </cell>
          <cell r="E596">
            <v>0</v>
          </cell>
          <cell r="F596">
            <v>0</v>
          </cell>
          <cell r="G596">
            <v>0</v>
          </cell>
          <cell r="H596">
            <v>0</v>
          </cell>
        </row>
        <row r="597">
          <cell r="B597" t="str">
            <v>239-001-0005-000</v>
          </cell>
          <cell r="C597" t="str">
            <v xml:space="preserve">BONO ANUAL                                     </v>
          </cell>
          <cell r="D597">
            <v>0</v>
          </cell>
          <cell r="E597">
            <v>0</v>
          </cell>
          <cell r="F597">
            <v>0</v>
          </cell>
          <cell r="G597">
            <v>0</v>
          </cell>
          <cell r="H597">
            <v>0</v>
          </cell>
        </row>
        <row r="598">
          <cell r="B598" t="str">
            <v>239-002-0001-000</v>
          </cell>
          <cell r="C598" t="str">
            <v xml:space="preserve">RECARGOS CONVENIO Z101468 69                   </v>
          </cell>
          <cell r="D598">
            <v>0</v>
          </cell>
          <cell r="E598">
            <v>0</v>
          </cell>
          <cell r="F598">
            <v>0</v>
          </cell>
          <cell r="G598">
            <v>0</v>
          </cell>
          <cell r="H598">
            <v>0</v>
          </cell>
        </row>
        <row r="599">
          <cell r="B599" t="str">
            <v>239-002-0002-000</v>
          </cell>
          <cell r="C599" t="str">
            <v xml:space="preserve">ACTUALIZACION Z101468 Z101469                  </v>
          </cell>
          <cell r="D599">
            <v>0</v>
          </cell>
          <cell r="E599">
            <v>0</v>
          </cell>
          <cell r="F599">
            <v>0</v>
          </cell>
          <cell r="G599">
            <v>0</v>
          </cell>
          <cell r="H599">
            <v>0</v>
          </cell>
        </row>
        <row r="600">
          <cell r="B600" t="str">
            <v>239-003-0001-000</v>
          </cell>
          <cell r="C600" t="str">
            <v xml:space="preserve">RECARGOS SEGUNDO CONVENIO                      </v>
          </cell>
          <cell r="D600">
            <v>0</v>
          </cell>
          <cell r="E600">
            <v>0</v>
          </cell>
          <cell r="F600">
            <v>0</v>
          </cell>
          <cell r="G600">
            <v>0</v>
          </cell>
          <cell r="H600">
            <v>0</v>
          </cell>
        </row>
        <row r="601">
          <cell r="B601" t="str">
            <v>239-003-0002-000</v>
          </cell>
          <cell r="C601" t="str">
            <v xml:space="preserve">ACTUALIZACIONSEGUNDO CONVENIO                  </v>
          </cell>
          <cell r="D601">
            <v>0</v>
          </cell>
          <cell r="E601">
            <v>0</v>
          </cell>
          <cell r="F601">
            <v>0</v>
          </cell>
          <cell r="G601">
            <v>0</v>
          </cell>
          <cell r="H601">
            <v>0</v>
          </cell>
        </row>
        <row r="602">
          <cell r="B602" t="str">
            <v>240-000-0000-000</v>
          </cell>
          <cell r="C602" t="str">
            <v xml:space="preserve">DIVIDENDOS POR PAGAR                           </v>
          </cell>
          <cell r="D602">
            <v>0</v>
          </cell>
          <cell r="E602">
            <v>0</v>
          </cell>
          <cell r="F602">
            <v>0</v>
          </cell>
          <cell r="G602">
            <v>0</v>
          </cell>
          <cell r="H602">
            <v>0</v>
          </cell>
        </row>
        <row r="603">
          <cell r="B603" t="str">
            <v>260-000-0000-000</v>
          </cell>
          <cell r="C603" t="str">
            <v xml:space="preserve">PASIV0 LARGO PLA.BANCOS M.N.                   </v>
          </cell>
          <cell r="D603">
            <v>0</v>
          </cell>
          <cell r="E603">
            <v>0</v>
          </cell>
          <cell r="F603">
            <v>0</v>
          </cell>
          <cell r="G603">
            <v>0</v>
          </cell>
          <cell r="H603">
            <v>0</v>
          </cell>
        </row>
        <row r="604">
          <cell r="B604" t="str">
            <v>261-000-0000-000</v>
          </cell>
          <cell r="C604" t="str">
            <v xml:space="preserve">PASIV0 LARGO PLA.BANCOS M.E                    </v>
          </cell>
          <cell r="D604">
            <v>0</v>
          </cell>
          <cell r="E604">
            <v>0</v>
          </cell>
          <cell r="F604">
            <v>0</v>
          </cell>
          <cell r="G604">
            <v>0</v>
          </cell>
          <cell r="H604">
            <v>0</v>
          </cell>
        </row>
        <row r="605">
          <cell r="B605" t="str">
            <v>270-000-0000-000</v>
          </cell>
          <cell r="C605" t="str">
            <v xml:space="preserve">PASIV0 LARGO PLAZO FILIALES                    </v>
          </cell>
          <cell r="D605">
            <v>0</v>
          </cell>
          <cell r="E605">
            <v>0</v>
          </cell>
          <cell r="F605">
            <v>0</v>
          </cell>
          <cell r="G605">
            <v>0</v>
          </cell>
          <cell r="H605">
            <v>0</v>
          </cell>
        </row>
        <row r="606">
          <cell r="B606" t="str">
            <v>271-000-0000-000</v>
          </cell>
          <cell r="C606" t="str">
            <v xml:space="preserve">PASIV0 LARGO PLAZO OTROS                       </v>
          </cell>
          <cell r="D606">
            <v>0</v>
          </cell>
          <cell r="E606">
            <v>0</v>
          </cell>
          <cell r="F606">
            <v>0</v>
          </cell>
          <cell r="G606">
            <v>0</v>
          </cell>
          <cell r="H606">
            <v>0</v>
          </cell>
        </row>
        <row r="607">
          <cell r="B607" t="str">
            <v>280-000-0000-000</v>
          </cell>
          <cell r="C607" t="str">
            <v xml:space="preserve">RESERVAS P/INDEMNI.PRIMAS ANT                  </v>
          </cell>
          <cell r="D607">
            <v>0</v>
          </cell>
          <cell r="E607">
            <v>0</v>
          </cell>
          <cell r="F607">
            <v>0</v>
          </cell>
          <cell r="G607">
            <v>0</v>
          </cell>
          <cell r="H607">
            <v>0</v>
          </cell>
        </row>
        <row r="608">
          <cell r="B608" t="str">
            <v>301-000-0000-000</v>
          </cell>
          <cell r="C608" t="str">
            <v xml:space="preserve">CAPITAL SOCIAL FIJO                            </v>
          </cell>
          <cell r="D608">
            <v>-50000</v>
          </cell>
          <cell r="E608">
            <v>0</v>
          </cell>
          <cell r="F608">
            <v>0</v>
          </cell>
          <cell r="G608">
            <v>0</v>
          </cell>
          <cell r="H608">
            <v>-50000</v>
          </cell>
        </row>
        <row r="609">
          <cell r="B609" t="str">
            <v>302-001-0001-000</v>
          </cell>
          <cell r="C609" t="str">
            <v xml:space="preserve">APORTACION DE ACCIONISTAS                      </v>
          </cell>
          <cell r="D609">
            <v>0</v>
          </cell>
          <cell r="E609">
            <v>0</v>
          </cell>
          <cell r="F609">
            <v>0</v>
          </cell>
          <cell r="G609">
            <v>0</v>
          </cell>
          <cell r="H609">
            <v>0</v>
          </cell>
        </row>
        <row r="610">
          <cell r="B610" t="str">
            <v>302-001-0002-000</v>
          </cell>
          <cell r="C610" t="str">
            <v xml:space="preserve">CAPITAL VARIABLE                               </v>
          </cell>
          <cell r="D610">
            <v>-3950000</v>
          </cell>
          <cell r="E610">
            <v>0</v>
          </cell>
          <cell r="F610">
            <v>0</v>
          </cell>
          <cell r="G610">
            <v>0</v>
          </cell>
          <cell r="H610">
            <v>-3950000</v>
          </cell>
        </row>
        <row r="611">
          <cell r="B611" t="str">
            <v>303-000-0000-000</v>
          </cell>
          <cell r="C611" t="str">
            <v xml:space="preserve">ACTUALIZACION DE CAPITAL SOC.                  </v>
          </cell>
          <cell r="D611">
            <v>0</v>
          </cell>
          <cell r="E611">
            <v>0</v>
          </cell>
          <cell r="F611">
            <v>0</v>
          </cell>
          <cell r="G611">
            <v>0</v>
          </cell>
          <cell r="H611">
            <v>0</v>
          </cell>
        </row>
        <row r="612">
          <cell r="B612" t="str">
            <v>307-001-0001-000</v>
          </cell>
          <cell r="C612" t="str">
            <v xml:space="preserve">APORTACION DE FUTUROS AUMENTO                  </v>
          </cell>
          <cell r="D612">
            <v>-20211165.16</v>
          </cell>
          <cell r="E612">
            <v>0</v>
          </cell>
          <cell r="F612">
            <v>0</v>
          </cell>
          <cell r="G612">
            <v>0</v>
          </cell>
          <cell r="H612">
            <v>-20211165.16</v>
          </cell>
        </row>
        <row r="613">
          <cell r="B613" t="str">
            <v>310-000-0000-000</v>
          </cell>
          <cell r="C613" t="str">
            <v xml:space="preserve">RESERVA LEGAL                                  </v>
          </cell>
          <cell r="D613">
            <v>0</v>
          </cell>
          <cell r="E613">
            <v>0</v>
          </cell>
          <cell r="F613">
            <v>0</v>
          </cell>
          <cell r="G613">
            <v>0</v>
          </cell>
          <cell r="H613">
            <v>0</v>
          </cell>
        </row>
        <row r="614">
          <cell r="B614" t="str">
            <v>311-000-0000-000</v>
          </cell>
          <cell r="C614" t="str">
            <v xml:space="preserve">RESERVA DE REINVERSION                         </v>
          </cell>
          <cell r="D614">
            <v>0</v>
          </cell>
          <cell r="E614">
            <v>0</v>
          </cell>
          <cell r="F614">
            <v>0</v>
          </cell>
          <cell r="G614">
            <v>0</v>
          </cell>
          <cell r="H614">
            <v>0</v>
          </cell>
        </row>
        <row r="615">
          <cell r="B615" t="str">
            <v>312-001-0001-000</v>
          </cell>
          <cell r="C615" t="str">
            <v xml:space="preserve">RESULTADO EJERCICIO 2002                       </v>
          </cell>
          <cell r="D615">
            <v>205</v>
          </cell>
          <cell r="E615">
            <v>0</v>
          </cell>
          <cell r="F615">
            <v>0</v>
          </cell>
          <cell r="G615">
            <v>0</v>
          </cell>
          <cell r="H615">
            <v>205</v>
          </cell>
        </row>
        <row r="616">
          <cell r="B616" t="str">
            <v>312-001-0002-000</v>
          </cell>
          <cell r="C616" t="str">
            <v xml:space="preserve">RESULTADO EJERCICIO 2003                       </v>
          </cell>
          <cell r="D616">
            <v>2545571.15</v>
          </cell>
          <cell r="E616">
            <v>0</v>
          </cell>
          <cell r="F616">
            <v>0</v>
          </cell>
          <cell r="G616">
            <v>0</v>
          </cell>
          <cell r="H616">
            <v>2545571.15</v>
          </cell>
        </row>
        <row r="617">
          <cell r="B617" t="str">
            <v>312-001-0003-000</v>
          </cell>
          <cell r="C617" t="str">
            <v xml:space="preserve">RESULTADO DEL EJERCICIO 2004                   </v>
          </cell>
          <cell r="D617">
            <v>-3041551.6</v>
          </cell>
          <cell r="E617">
            <v>0</v>
          </cell>
          <cell r="F617">
            <v>0</v>
          </cell>
          <cell r="G617">
            <v>0</v>
          </cell>
          <cell r="H617">
            <v>-3041551.6</v>
          </cell>
        </row>
        <row r="618">
          <cell r="B618" t="str">
            <v>312-001-0004-000</v>
          </cell>
          <cell r="C618" t="str">
            <v xml:space="preserve">RESULTADO EJERCICIO 20001                      </v>
          </cell>
          <cell r="D618">
            <v>0</v>
          </cell>
          <cell r="E618">
            <v>0</v>
          </cell>
          <cell r="F618">
            <v>0</v>
          </cell>
          <cell r="G618">
            <v>0</v>
          </cell>
          <cell r="H618">
            <v>0</v>
          </cell>
        </row>
        <row r="619">
          <cell r="B619" t="str">
            <v>312-001-0005-000</v>
          </cell>
          <cell r="C619" t="str">
            <v xml:space="preserve">RESULTADO EJERCICIO 2005                       </v>
          </cell>
          <cell r="D619">
            <v>-1352660.95</v>
          </cell>
          <cell r="E619">
            <v>0</v>
          </cell>
          <cell r="F619">
            <v>0</v>
          </cell>
          <cell r="G619">
            <v>0</v>
          </cell>
          <cell r="H619">
            <v>-1352660.95</v>
          </cell>
        </row>
        <row r="620">
          <cell r="B620" t="str">
            <v>316-000-0000-000</v>
          </cell>
          <cell r="C620" t="str">
            <v xml:space="preserve">ACTUALIZ.UTILIDADES ACUMULADA                  </v>
          </cell>
          <cell r="D620">
            <v>0</v>
          </cell>
          <cell r="E620">
            <v>0</v>
          </cell>
          <cell r="F620">
            <v>0</v>
          </cell>
          <cell r="G620">
            <v>0</v>
          </cell>
          <cell r="H620">
            <v>0</v>
          </cell>
        </row>
        <row r="621">
          <cell r="B621" t="str">
            <v>320-000-0000-000</v>
          </cell>
          <cell r="C621" t="str">
            <v xml:space="preserve">RESUL.X TENENCIA ACTIVOS NO M                  </v>
          </cell>
          <cell r="D621">
            <v>0</v>
          </cell>
          <cell r="E621">
            <v>0</v>
          </cell>
          <cell r="F621">
            <v>0</v>
          </cell>
          <cell r="G621">
            <v>0</v>
          </cell>
          <cell r="H621">
            <v>0</v>
          </cell>
        </row>
        <row r="622">
          <cell r="B622" t="str">
            <v>330-000-0000-000</v>
          </cell>
          <cell r="C622" t="str">
            <v xml:space="preserve">EXCESO O INSUF.EN ACTUALIZ.CA                  </v>
          </cell>
          <cell r="D622">
            <v>0</v>
          </cell>
          <cell r="E622">
            <v>0</v>
          </cell>
          <cell r="F622">
            <v>0</v>
          </cell>
          <cell r="G622">
            <v>0</v>
          </cell>
          <cell r="H622">
            <v>0</v>
          </cell>
        </row>
        <row r="623">
          <cell r="B623" t="str">
            <v>340-000-0000-000</v>
          </cell>
          <cell r="C623" t="str">
            <v xml:space="preserve">CORRECCION POR REEXPRESION                     </v>
          </cell>
          <cell r="D623">
            <v>0</v>
          </cell>
          <cell r="E623">
            <v>0</v>
          </cell>
          <cell r="F623">
            <v>0</v>
          </cell>
          <cell r="G623">
            <v>0</v>
          </cell>
          <cell r="H623">
            <v>0</v>
          </cell>
        </row>
        <row r="624">
          <cell r="B624" t="str">
            <v>401-000-0000-000</v>
          </cell>
          <cell r="C624" t="str">
            <v xml:space="preserve">VENTAS FILIALES                                </v>
          </cell>
          <cell r="D624">
            <v>0</v>
          </cell>
          <cell r="E624">
            <v>0</v>
          </cell>
          <cell r="F624">
            <v>0</v>
          </cell>
          <cell r="G624">
            <v>0</v>
          </cell>
          <cell r="H624">
            <v>0</v>
          </cell>
        </row>
        <row r="625">
          <cell r="B625" t="str">
            <v>402-000-0000-000</v>
          </cell>
          <cell r="C625" t="str">
            <v xml:space="preserve">VENTAS NACIONALES OTROS                        </v>
          </cell>
          <cell r="D625">
            <v>0</v>
          </cell>
          <cell r="E625">
            <v>0</v>
          </cell>
          <cell r="F625">
            <v>0</v>
          </cell>
          <cell r="G625">
            <v>0</v>
          </cell>
          <cell r="H625">
            <v>0</v>
          </cell>
        </row>
        <row r="626">
          <cell r="B626" t="str">
            <v>403-000-0000-000</v>
          </cell>
          <cell r="C626" t="str">
            <v xml:space="preserve">VENTAS EXPORTACION                             </v>
          </cell>
          <cell r="D626">
            <v>0</v>
          </cell>
          <cell r="E626">
            <v>0</v>
          </cell>
          <cell r="F626">
            <v>0</v>
          </cell>
          <cell r="G626">
            <v>0</v>
          </cell>
          <cell r="H626">
            <v>0</v>
          </cell>
        </row>
        <row r="627">
          <cell r="B627" t="str">
            <v>404-001-0102-000</v>
          </cell>
          <cell r="C627" t="str">
            <v xml:space="preserve">DIAVAZ CONSTRUCTORES SA CV                     </v>
          </cell>
          <cell r="D627">
            <v>0</v>
          </cell>
          <cell r="E627">
            <v>0</v>
          </cell>
          <cell r="F627">
            <v>0</v>
          </cell>
          <cell r="G627">
            <v>0</v>
          </cell>
          <cell r="H627">
            <v>0</v>
          </cell>
        </row>
        <row r="628">
          <cell r="B628" t="str">
            <v>404-001-0103-000</v>
          </cell>
          <cell r="C628" t="str">
            <v xml:space="preserve">DIAVAZ INDUSTRIAS, SA DE CV                    </v>
          </cell>
          <cell r="D628">
            <v>0</v>
          </cell>
          <cell r="E628">
            <v>0</v>
          </cell>
          <cell r="F628">
            <v>0</v>
          </cell>
          <cell r="G628">
            <v>0</v>
          </cell>
          <cell r="H628">
            <v>0</v>
          </cell>
        </row>
        <row r="629">
          <cell r="B629" t="str">
            <v>404-001-0104-000</v>
          </cell>
          <cell r="C629" t="str">
            <v xml:space="preserve">TECNOLOGIA Y ORGANIZACION                      </v>
          </cell>
          <cell r="D629">
            <v>0</v>
          </cell>
          <cell r="E629">
            <v>0</v>
          </cell>
          <cell r="F629">
            <v>0</v>
          </cell>
          <cell r="G629">
            <v>0</v>
          </cell>
          <cell r="H629">
            <v>0</v>
          </cell>
        </row>
        <row r="630">
          <cell r="B630" t="str">
            <v>404-001-0105-000</v>
          </cell>
          <cell r="C630" t="str">
            <v xml:space="preserve">INGENIEROS CONSTRUCTORES                       </v>
          </cell>
          <cell r="D630">
            <v>0</v>
          </cell>
          <cell r="E630">
            <v>0</v>
          </cell>
          <cell r="F630">
            <v>0</v>
          </cell>
          <cell r="G630">
            <v>0</v>
          </cell>
          <cell r="H630">
            <v>0</v>
          </cell>
        </row>
        <row r="631">
          <cell r="B631" t="str">
            <v>404-001-0206-000</v>
          </cell>
          <cell r="C631" t="str">
            <v xml:space="preserve">CIA. MEXICANA DE GAS                           </v>
          </cell>
          <cell r="D631">
            <v>0</v>
          </cell>
          <cell r="E631">
            <v>0</v>
          </cell>
          <cell r="F631">
            <v>0</v>
          </cell>
          <cell r="G631">
            <v>0</v>
          </cell>
          <cell r="H631">
            <v>0</v>
          </cell>
        </row>
        <row r="632">
          <cell r="B632" t="str">
            <v>404-001-0207-000</v>
          </cell>
          <cell r="C632" t="str">
            <v xml:space="preserve">SHELBY WILLIAMS DE MEXICO                      </v>
          </cell>
          <cell r="D632">
            <v>0</v>
          </cell>
          <cell r="E632">
            <v>0</v>
          </cell>
          <cell r="F632">
            <v>0</v>
          </cell>
          <cell r="G632">
            <v>0</v>
          </cell>
          <cell r="H632">
            <v>0</v>
          </cell>
        </row>
        <row r="633">
          <cell r="B633" t="str">
            <v>404-001-0226-000</v>
          </cell>
          <cell r="C633" t="str">
            <v xml:space="preserve">GAS AUTOMOTORES                                </v>
          </cell>
          <cell r="D633">
            <v>0</v>
          </cell>
          <cell r="E633">
            <v>0</v>
          </cell>
          <cell r="F633">
            <v>0</v>
          </cell>
          <cell r="G633">
            <v>0</v>
          </cell>
          <cell r="H633">
            <v>0</v>
          </cell>
        </row>
        <row r="634">
          <cell r="B634" t="str">
            <v>404-001-0227-000</v>
          </cell>
          <cell r="C634" t="str">
            <v xml:space="preserve">GAS NATURAL APODACA, S.A.                      </v>
          </cell>
          <cell r="D634">
            <v>0</v>
          </cell>
          <cell r="E634">
            <v>0</v>
          </cell>
          <cell r="F634">
            <v>0</v>
          </cell>
          <cell r="G634">
            <v>0</v>
          </cell>
          <cell r="H634">
            <v>0</v>
          </cell>
        </row>
        <row r="635">
          <cell r="B635" t="str">
            <v>404-001-0228-000</v>
          </cell>
          <cell r="C635" t="str">
            <v xml:space="preserve">DISTRIBUIDORA DE GAS DE OCCID                  </v>
          </cell>
          <cell r="D635">
            <v>0</v>
          </cell>
          <cell r="E635">
            <v>0</v>
          </cell>
          <cell r="F635">
            <v>0</v>
          </cell>
          <cell r="G635">
            <v>0</v>
          </cell>
          <cell r="H635">
            <v>0</v>
          </cell>
        </row>
        <row r="636">
          <cell r="B636" t="str">
            <v>404-001-0309-000</v>
          </cell>
          <cell r="C636" t="str">
            <v xml:space="preserve">VS CONSTRUCCIONES CIVILES                      </v>
          </cell>
          <cell r="D636">
            <v>0</v>
          </cell>
          <cell r="E636">
            <v>0</v>
          </cell>
          <cell r="F636">
            <v>0</v>
          </cell>
          <cell r="G636">
            <v>0</v>
          </cell>
          <cell r="H636">
            <v>0</v>
          </cell>
        </row>
        <row r="637">
          <cell r="B637" t="str">
            <v>404-001-0411-000</v>
          </cell>
          <cell r="C637" t="str">
            <v xml:space="preserve">CONST. SUBACUATICA DIAVAZ                      </v>
          </cell>
          <cell r="D637">
            <v>-42271.32</v>
          </cell>
          <cell r="E637">
            <v>0</v>
          </cell>
          <cell r="F637">
            <v>0</v>
          </cell>
          <cell r="G637">
            <v>0</v>
          </cell>
          <cell r="H637">
            <v>-42271.32</v>
          </cell>
        </row>
        <row r="638">
          <cell r="B638" t="str">
            <v>404-001-0412-000</v>
          </cell>
          <cell r="C638" t="str">
            <v xml:space="preserve">NAVIERA LA TRINIDAD, S.A.                      </v>
          </cell>
          <cell r="D638">
            <v>0</v>
          </cell>
          <cell r="E638">
            <v>0</v>
          </cell>
          <cell r="F638">
            <v>0</v>
          </cell>
          <cell r="G638">
            <v>0</v>
          </cell>
          <cell r="H638">
            <v>0</v>
          </cell>
        </row>
        <row r="639">
          <cell r="B639" t="str">
            <v>404-001-0514-000</v>
          </cell>
          <cell r="C639" t="str">
            <v xml:space="preserve">DESARROLLOS INMOB. DIAVAZ                      </v>
          </cell>
          <cell r="D639">
            <v>0</v>
          </cell>
          <cell r="E639">
            <v>0</v>
          </cell>
          <cell r="F639">
            <v>0</v>
          </cell>
          <cell r="G639">
            <v>0</v>
          </cell>
          <cell r="H639">
            <v>0</v>
          </cell>
        </row>
        <row r="640">
          <cell r="B640" t="str">
            <v>404-001-0515-000</v>
          </cell>
          <cell r="C640" t="str">
            <v xml:space="preserve">LOA INMOBILIARIA, S.A. DE C.V                  </v>
          </cell>
          <cell r="D640">
            <v>0</v>
          </cell>
          <cell r="E640">
            <v>0</v>
          </cell>
          <cell r="F640">
            <v>0</v>
          </cell>
          <cell r="G640">
            <v>0</v>
          </cell>
          <cell r="H640">
            <v>0</v>
          </cell>
        </row>
        <row r="641">
          <cell r="B641" t="str">
            <v>404-001-0519-000</v>
          </cell>
          <cell r="C641" t="str">
            <v xml:space="preserve">DESARROLLOS CERRITOS                           </v>
          </cell>
          <cell r="D641">
            <v>0</v>
          </cell>
          <cell r="E641">
            <v>0</v>
          </cell>
          <cell r="F641">
            <v>0</v>
          </cell>
          <cell r="G641">
            <v>0</v>
          </cell>
          <cell r="H641">
            <v>0</v>
          </cell>
        </row>
        <row r="642">
          <cell r="B642" t="str">
            <v>404-001-0621-000</v>
          </cell>
          <cell r="C642" t="str">
            <v xml:space="preserve">CIA. MEXICANA DE GEOFISICA                     </v>
          </cell>
          <cell r="D642">
            <v>0</v>
          </cell>
          <cell r="E642">
            <v>0</v>
          </cell>
          <cell r="F642">
            <v>0</v>
          </cell>
          <cell r="G642">
            <v>0</v>
          </cell>
          <cell r="H642">
            <v>0</v>
          </cell>
        </row>
        <row r="643">
          <cell r="B643" t="str">
            <v>404-001-0633-000</v>
          </cell>
          <cell r="C643" t="str">
            <v xml:space="preserve">ING.Y GESTION AMBIENTAL                        </v>
          </cell>
          <cell r="D643">
            <v>0</v>
          </cell>
          <cell r="E643">
            <v>0</v>
          </cell>
          <cell r="F643">
            <v>0</v>
          </cell>
          <cell r="G643">
            <v>0</v>
          </cell>
          <cell r="H643">
            <v>0</v>
          </cell>
        </row>
        <row r="644">
          <cell r="B644" t="str">
            <v>404-001-0634-000</v>
          </cell>
          <cell r="C644" t="str">
            <v xml:space="preserve">ASOCIACION MEXICANA DE GAS                     </v>
          </cell>
          <cell r="D644">
            <v>0</v>
          </cell>
          <cell r="E644">
            <v>0</v>
          </cell>
          <cell r="F644">
            <v>0</v>
          </cell>
          <cell r="G644">
            <v>0</v>
          </cell>
          <cell r="H644">
            <v>0</v>
          </cell>
        </row>
        <row r="645">
          <cell r="B645" t="str">
            <v>405-001-0001-000</v>
          </cell>
          <cell r="C645" t="str">
            <v xml:space="preserve">PEMEX EXPLORACION Y PRODUCCION                 </v>
          </cell>
          <cell r="D645">
            <v>-7260055.1100000003</v>
          </cell>
          <cell r="E645">
            <v>0</v>
          </cell>
          <cell r="F645">
            <v>5031801.8600000003</v>
          </cell>
          <cell r="G645">
            <v>-5031801.8600000003</v>
          </cell>
          <cell r="H645">
            <v>-12291856.970000001</v>
          </cell>
        </row>
        <row r="646">
          <cell r="B646" t="str">
            <v>405-001-0002-000</v>
          </cell>
          <cell r="C646" t="str">
            <v xml:space="preserve">CATERPILLAR ARRENDADORA FINANCIERA S.A. DE C   </v>
          </cell>
          <cell r="D646">
            <v>0</v>
          </cell>
          <cell r="E646">
            <v>0</v>
          </cell>
          <cell r="F646">
            <v>0</v>
          </cell>
          <cell r="G646">
            <v>0</v>
          </cell>
          <cell r="H646">
            <v>0</v>
          </cell>
        </row>
        <row r="647">
          <cell r="B647" t="str">
            <v>405-001-0003-000</v>
          </cell>
          <cell r="C647" t="str">
            <v xml:space="preserve">GEOCIENTIFICOS MEXICANOS S.A. DE C.V.          </v>
          </cell>
          <cell r="D647">
            <v>-39042.9</v>
          </cell>
          <cell r="E647">
            <v>0</v>
          </cell>
          <cell r="F647">
            <v>50756.6</v>
          </cell>
          <cell r="G647">
            <v>-50756.6</v>
          </cell>
          <cell r="H647">
            <v>-89799.5</v>
          </cell>
        </row>
        <row r="648">
          <cell r="B648" t="str">
            <v>406-000-0000-000</v>
          </cell>
          <cell r="C648" t="str">
            <v xml:space="preserve">INGRESOS SERVIC.EXPORTACION                    </v>
          </cell>
          <cell r="D648">
            <v>0</v>
          </cell>
          <cell r="E648">
            <v>0</v>
          </cell>
          <cell r="F648">
            <v>0</v>
          </cell>
          <cell r="G648">
            <v>0</v>
          </cell>
          <cell r="H648">
            <v>0</v>
          </cell>
        </row>
        <row r="649">
          <cell r="B649" t="str">
            <v>407-000-0000-000</v>
          </cell>
          <cell r="C649" t="str">
            <v xml:space="preserve">INGRESOS X CTOS. DE OBRA                       </v>
          </cell>
          <cell r="D649">
            <v>0</v>
          </cell>
          <cell r="E649">
            <v>0</v>
          </cell>
          <cell r="F649">
            <v>0</v>
          </cell>
          <cell r="G649">
            <v>0</v>
          </cell>
          <cell r="H649">
            <v>0</v>
          </cell>
        </row>
        <row r="650">
          <cell r="B650" t="str">
            <v>408-000-0000-000</v>
          </cell>
          <cell r="C650" t="str">
            <v xml:space="preserve">INGRESOS X RENTAS FILIALES                     </v>
          </cell>
          <cell r="D650">
            <v>0</v>
          </cell>
          <cell r="E650">
            <v>0</v>
          </cell>
          <cell r="F650">
            <v>0</v>
          </cell>
          <cell r="G650">
            <v>0</v>
          </cell>
          <cell r="H650">
            <v>0</v>
          </cell>
        </row>
        <row r="651">
          <cell r="B651" t="str">
            <v>409-000-0000-000</v>
          </cell>
          <cell r="C651" t="str">
            <v xml:space="preserve">INGRESOS X RENTAS OTROS                        </v>
          </cell>
          <cell r="D651">
            <v>0</v>
          </cell>
          <cell r="E651">
            <v>0</v>
          </cell>
          <cell r="F651">
            <v>0</v>
          </cell>
          <cell r="G651">
            <v>0</v>
          </cell>
          <cell r="H651">
            <v>0</v>
          </cell>
        </row>
        <row r="652">
          <cell r="B652" t="str">
            <v>410-000-0000-000</v>
          </cell>
          <cell r="C652" t="str">
            <v xml:space="preserve">DEVOLUCIONES S/VENTAS FILIALE                  </v>
          </cell>
          <cell r="D652">
            <v>0</v>
          </cell>
          <cell r="E652">
            <v>0</v>
          </cell>
          <cell r="F652">
            <v>0</v>
          </cell>
          <cell r="G652">
            <v>0</v>
          </cell>
          <cell r="H652">
            <v>0</v>
          </cell>
        </row>
        <row r="653">
          <cell r="B653" t="str">
            <v>411-000-0000-000</v>
          </cell>
          <cell r="C653" t="str">
            <v xml:space="preserve">DEVOLUCIONES S/VENTAS NALES.O                  </v>
          </cell>
          <cell r="D653">
            <v>0</v>
          </cell>
          <cell r="E653">
            <v>0</v>
          </cell>
          <cell r="F653">
            <v>0</v>
          </cell>
          <cell r="G653">
            <v>0</v>
          </cell>
          <cell r="H653">
            <v>0</v>
          </cell>
        </row>
        <row r="654">
          <cell r="B654" t="str">
            <v>412-000-0000-000</v>
          </cell>
          <cell r="C654" t="str">
            <v xml:space="preserve">DEVOLUCIONES S/VENTAS EXPORTA                  </v>
          </cell>
          <cell r="D654">
            <v>0</v>
          </cell>
          <cell r="E654">
            <v>0</v>
          </cell>
          <cell r="F654">
            <v>0</v>
          </cell>
          <cell r="G654">
            <v>0</v>
          </cell>
          <cell r="H654">
            <v>0</v>
          </cell>
        </row>
        <row r="655">
          <cell r="B655" t="str">
            <v>420-001-0001-000</v>
          </cell>
          <cell r="C655" t="str">
            <v xml:space="preserve">VENTA COMPRESORES                              </v>
          </cell>
          <cell r="D655">
            <v>0</v>
          </cell>
          <cell r="E655">
            <v>0</v>
          </cell>
          <cell r="F655">
            <v>0</v>
          </cell>
          <cell r="G655">
            <v>0</v>
          </cell>
          <cell r="H655">
            <v>0</v>
          </cell>
        </row>
        <row r="656">
          <cell r="B656" t="str">
            <v>421-000-0000-000</v>
          </cell>
          <cell r="C656" t="str">
            <v xml:space="preserve">INGRESOS POR VENTAS DIVERSAS                   </v>
          </cell>
          <cell r="D656">
            <v>0</v>
          </cell>
          <cell r="E656">
            <v>0</v>
          </cell>
          <cell r="F656">
            <v>0</v>
          </cell>
          <cell r="G656">
            <v>0</v>
          </cell>
          <cell r="H656">
            <v>0</v>
          </cell>
        </row>
        <row r="657">
          <cell r="B657" t="str">
            <v>422-001-0000-000</v>
          </cell>
          <cell r="C657" t="str">
            <v xml:space="preserve">OTROS INGRESOS GRAVADOS                        </v>
          </cell>
          <cell r="D657">
            <v>0</v>
          </cell>
          <cell r="E657">
            <v>0</v>
          </cell>
          <cell r="F657">
            <v>0</v>
          </cell>
          <cell r="G657">
            <v>0</v>
          </cell>
          <cell r="H657">
            <v>0</v>
          </cell>
        </row>
        <row r="658">
          <cell r="B658" t="str">
            <v>423-001-0001-000</v>
          </cell>
          <cell r="C658" t="str">
            <v xml:space="preserve">INGRESOS SIN IVA AFECTABLE                     </v>
          </cell>
          <cell r="D658">
            <v>0</v>
          </cell>
          <cell r="E658">
            <v>0</v>
          </cell>
          <cell r="F658">
            <v>0</v>
          </cell>
          <cell r="G658">
            <v>0</v>
          </cell>
          <cell r="H658">
            <v>0</v>
          </cell>
        </row>
        <row r="659">
          <cell r="B659" t="str">
            <v>423-001-0002-000</v>
          </cell>
          <cell r="C659" t="str">
            <v xml:space="preserve">INGRESOS SIN IVA A. P.                         </v>
          </cell>
          <cell r="D659">
            <v>0</v>
          </cell>
          <cell r="E659">
            <v>0</v>
          </cell>
          <cell r="F659">
            <v>0</v>
          </cell>
          <cell r="G659">
            <v>0</v>
          </cell>
          <cell r="H659">
            <v>0</v>
          </cell>
        </row>
        <row r="660">
          <cell r="B660" t="str">
            <v>424-001-0001-000</v>
          </cell>
          <cell r="C660" t="str">
            <v xml:space="preserve">BONIFICACIONES SEGUROS                         </v>
          </cell>
          <cell r="D660">
            <v>0</v>
          </cell>
          <cell r="E660">
            <v>0</v>
          </cell>
          <cell r="F660">
            <v>0</v>
          </cell>
          <cell r="G660">
            <v>0</v>
          </cell>
          <cell r="H660">
            <v>0</v>
          </cell>
        </row>
        <row r="661">
          <cell r="B661" t="str">
            <v>424-001-0002-000</v>
          </cell>
          <cell r="C661" t="str">
            <v xml:space="preserve">INGR. X COMPENSACION                           </v>
          </cell>
          <cell r="D661">
            <v>0</v>
          </cell>
          <cell r="E661">
            <v>0</v>
          </cell>
          <cell r="F661">
            <v>0</v>
          </cell>
          <cell r="G661">
            <v>0</v>
          </cell>
          <cell r="H661">
            <v>0</v>
          </cell>
        </row>
        <row r="662">
          <cell r="B662" t="str">
            <v>501-000-0000-000</v>
          </cell>
          <cell r="C662" t="str">
            <v xml:space="preserve">CONSUMO MATERIALES DIRECTOS                                          </v>
          </cell>
          <cell r="D662">
            <v>0</v>
          </cell>
          <cell r="E662">
            <v>0</v>
          </cell>
          <cell r="F662">
            <v>0</v>
          </cell>
          <cell r="G662">
            <v>0</v>
          </cell>
          <cell r="H662">
            <v>0</v>
          </cell>
        </row>
        <row r="663">
          <cell r="B663" t="str">
            <v>510-000-0000-000</v>
          </cell>
          <cell r="C663" t="str">
            <v xml:space="preserve">MANO DE OBRA DIRECTA                                                 </v>
          </cell>
          <cell r="D663">
            <v>0</v>
          </cell>
          <cell r="E663">
            <v>0</v>
          </cell>
          <cell r="F663">
            <v>0</v>
          </cell>
          <cell r="G663">
            <v>0</v>
          </cell>
          <cell r="H663">
            <v>0</v>
          </cell>
        </row>
        <row r="664">
          <cell r="B664" t="str">
            <v>520-000-0000-000</v>
          </cell>
          <cell r="C664" t="str">
            <v xml:space="preserve">GASTOS DIR.FABRICACION Y EXP.                                        </v>
          </cell>
          <cell r="D664">
            <v>0</v>
          </cell>
          <cell r="E664">
            <v>0</v>
          </cell>
          <cell r="F664">
            <v>0</v>
          </cell>
          <cell r="G664">
            <v>0</v>
          </cell>
          <cell r="H664">
            <v>0</v>
          </cell>
        </row>
        <row r="665">
          <cell r="B665" t="str">
            <v>525-001-0001-000</v>
          </cell>
          <cell r="C665" t="str">
            <v xml:space="preserve">BONO ANUAL                                                           </v>
          </cell>
          <cell r="D665">
            <v>0</v>
          </cell>
          <cell r="E665">
            <v>0</v>
          </cell>
          <cell r="F665">
            <v>0</v>
          </cell>
          <cell r="G665">
            <v>0</v>
          </cell>
          <cell r="H665">
            <v>0</v>
          </cell>
        </row>
        <row r="666">
          <cell r="B666" t="str">
            <v>525-001-0002-000</v>
          </cell>
          <cell r="C666" t="str">
            <v xml:space="preserve">SUELDOS                                                         </v>
          </cell>
          <cell r="D666">
            <v>830259.61</v>
          </cell>
          <cell r="E666">
            <v>421575.23</v>
          </cell>
          <cell r="F666">
            <v>0</v>
          </cell>
          <cell r="G666">
            <v>421575.23</v>
          </cell>
          <cell r="H666">
            <v>1251834.8400000001</v>
          </cell>
        </row>
        <row r="667">
          <cell r="B667" t="str">
            <v>525-001-0003-001</v>
          </cell>
          <cell r="C667" t="str">
            <v xml:space="preserve">HORAS EXTRAS GRAVADAS                                                </v>
          </cell>
          <cell r="D667">
            <v>0</v>
          </cell>
          <cell r="E667">
            <v>0</v>
          </cell>
          <cell r="F667">
            <v>0</v>
          </cell>
          <cell r="G667">
            <v>0</v>
          </cell>
          <cell r="H667">
            <v>0</v>
          </cell>
        </row>
        <row r="668">
          <cell r="B668" t="str">
            <v>525-001-0003-002</v>
          </cell>
          <cell r="C668" t="str">
            <v xml:space="preserve">HORAS EXTRAS EXENTAS                                                 </v>
          </cell>
          <cell r="D668">
            <v>0</v>
          </cell>
          <cell r="E668">
            <v>0</v>
          </cell>
          <cell r="F668">
            <v>0</v>
          </cell>
          <cell r="G668">
            <v>0</v>
          </cell>
          <cell r="H668">
            <v>0</v>
          </cell>
        </row>
        <row r="669">
          <cell r="B669" t="str">
            <v>525-001-0004-001</v>
          </cell>
          <cell r="C669" t="str">
            <v xml:space="preserve">PRIMA VACACIONAL GRAVADA                                          </v>
          </cell>
          <cell r="D669">
            <v>3390.42</v>
          </cell>
          <cell r="E669">
            <v>0</v>
          </cell>
          <cell r="F669">
            <v>0</v>
          </cell>
          <cell r="G669">
            <v>0</v>
          </cell>
          <cell r="H669">
            <v>3390.42</v>
          </cell>
        </row>
        <row r="670">
          <cell r="B670" t="str">
            <v>525-001-0004-002</v>
          </cell>
          <cell r="C670" t="str">
            <v xml:space="preserve">PRIMA VACACIONAL EXENTA                                           </v>
          </cell>
          <cell r="D670">
            <v>1565.66</v>
          </cell>
          <cell r="E670">
            <v>2801.73</v>
          </cell>
          <cell r="F670">
            <v>0</v>
          </cell>
          <cell r="G670">
            <v>2801.73</v>
          </cell>
          <cell r="H670">
            <v>4367.3900000000003</v>
          </cell>
        </row>
        <row r="671">
          <cell r="B671" t="str">
            <v>525-001-0005-000</v>
          </cell>
          <cell r="C671" t="str">
            <v xml:space="preserve">VACACIONES                                                         </v>
          </cell>
          <cell r="D671">
            <v>401.88</v>
          </cell>
          <cell r="E671">
            <v>2033.95</v>
          </cell>
          <cell r="F671">
            <v>0</v>
          </cell>
          <cell r="G671">
            <v>2033.95</v>
          </cell>
          <cell r="H671">
            <v>2435.83</v>
          </cell>
        </row>
        <row r="672">
          <cell r="B672" t="str">
            <v>525-001-0006-001</v>
          </cell>
          <cell r="C672" t="str">
            <v xml:space="preserve">GRATIFICACIONES GRAVADAS                                        </v>
          </cell>
          <cell r="D672">
            <v>109168.5</v>
          </cell>
          <cell r="E672">
            <v>41268.559999999998</v>
          </cell>
          <cell r="F672">
            <v>0</v>
          </cell>
          <cell r="G672">
            <v>41268.559999999998</v>
          </cell>
          <cell r="H672">
            <v>150437.06</v>
          </cell>
        </row>
        <row r="673">
          <cell r="B673" t="str">
            <v>525-001-0006-002</v>
          </cell>
          <cell r="C673" t="str">
            <v xml:space="preserve">GRATIFICACIONES EXENTAS                                              </v>
          </cell>
          <cell r="D673">
            <v>0</v>
          </cell>
          <cell r="E673">
            <v>0</v>
          </cell>
          <cell r="F673">
            <v>0</v>
          </cell>
          <cell r="G673">
            <v>0</v>
          </cell>
          <cell r="H673">
            <v>0</v>
          </cell>
        </row>
        <row r="674">
          <cell r="B674" t="str">
            <v>525-001-0007-001</v>
          </cell>
          <cell r="C674" t="str">
            <v xml:space="preserve">INDEMNIZACIONES GRAVADAS                                          </v>
          </cell>
          <cell r="D674">
            <v>8876.4599999999991</v>
          </cell>
          <cell r="E674">
            <v>21667.1</v>
          </cell>
          <cell r="F674">
            <v>0</v>
          </cell>
          <cell r="G674">
            <v>21667.1</v>
          </cell>
          <cell r="H674">
            <v>30543.56</v>
          </cell>
        </row>
        <row r="675">
          <cell r="B675" t="str">
            <v>525-001-0007-002</v>
          </cell>
          <cell r="C675" t="str">
            <v xml:space="preserve">INDEMNIZACIONES EXENTAS                                              </v>
          </cell>
          <cell r="D675">
            <v>0</v>
          </cell>
          <cell r="E675">
            <v>0</v>
          </cell>
          <cell r="F675">
            <v>0</v>
          </cell>
          <cell r="G675">
            <v>0</v>
          </cell>
          <cell r="H675">
            <v>0</v>
          </cell>
        </row>
        <row r="676">
          <cell r="B676" t="str">
            <v>525-001-0009-001</v>
          </cell>
          <cell r="C676" t="str">
            <v xml:space="preserve">AGUINALDO GRAVADO                                                   </v>
          </cell>
          <cell r="D676">
            <v>97.15</v>
          </cell>
          <cell r="E676">
            <v>0</v>
          </cell>
          <cell r="F676">
            <v>0</v>
          </cell>
          <cell r="G676">
            <v>0</v>
          </cell>
          <cell r="H676">
            <v>97.15</v>
          </cell>
        </row>
        <row r="677">
          <cell r="B677" t="str">
            <v>525-001-0009-002</v>
          </cell>
          <cell r="C677" t="str">
            <v xml:space="preserve">AGUINALDO EXENTO                                                   </v>
          </cell>
          <cell r="D677">
            <v>120.47</v>
          </cell>
          <cell r="E677">
            <v>2289.5700000000002</v>
          </cell>
          <cell r="F677">
            <v>0</v>
          </cell>
          <cell r="G677">
            <v>2289.5700000000002</v>
          </cell>
          <cell r="H677">
            <v>2410.04</v>
          </cell>
        </row>
        <row r="678">
          <cell r="B678" t="str">
            <v>525-001-0010-000</v>
          </cell>
          <cell r="C678" t="str">
            <v xml:space="preserve">VALES DE GASOLINA                                                    </v>
          </cell>
          <cell r="D678">
            <v>0</v>
          </cell>
          <cell r="E678">
            <v>0</v>
          </cell>
          <cell r="F678">
            <v>0</v>
          </cell>
          <cell r="G678">
            <v>0</v>
          </cell>
          <cell r="H678">
            <v>0</v>
          </cell>
        </row>
        <row r="679">
          <cell r="B679" t="str">
            <v>525-001-0011-000</v>
          </cell>
          <cell r="C679" t="str">
            <v xml:space="preserve">VIVERES                                                          </v>
          </cell>
          <cell r="D679">
            <v>10952.15</v>
          </cell>
          <cell r="E679">
            <v>9809.39</v>
          </cell>
          <cell r="F679">
            <v>0</v>
          </cell>
          <cell r="G679">
            <v>9809.39</v>
          </cell>
          <cell r="H679">
            <v>20761.54</v>
          </cell>
        </row>
        <row r="680">
          <cell r="B680" t="str">
            <v>525-001-0012-000</v>
          </cell>
          <cell r="C680" t="str">
            <v xml:space="preserve">FONDO DE AHORRO                                                  </v>
          </cell>
          <cell r="D680">
            <v>46910.41</v>
          </cell>
          <cell r="E680">
            <v>24875.21</v>
          </cell>
          <cell r="F680">
            <v>0</v>
          </cell>
          <cell r="G680">
            <v>24875.21</v>
          </cell>
          <cell r="H680">
            <v>71785.62</v>
          </cell>
        </row>
        <row r="681">
          <cell r="B681" t="str">
            <v>525-001-0013-000</v>
          </cell>
          <cell r="C681" t="str">
            <v xml:space="preserve">VIATICOS POZOS                                                    </v>
          </cell>
          <cell r="D681">
            <v>4305</v>
          </cell>
          <cell r="E681">
            <v>550</v>
          </cell>
          <cell r="F681">
            <v>0</v>
          </cell>
          <cell r="G681">
            <v>550</v>
          </cell>
          <cell r="H681">
            <v>4855</v>
          </cell>
        </row>
        <row r="682">
          <cell r="B682" t="str">
            <v>525-001-0014-000</v>
          </cell>
          <cell r="C682" t="str">
            <v xml:space="preserve">ALIMENTOS                                                        </v>
          </cell>
          <cell r="D682">
            <v>14885.89</v>
          </cell>
          <cell r="E682">
            <v>10425.879999999999</v>
          </cell>
          <cell r="F682">
            <v>0</v>
          </cell>
          <cell r="G682">
            <v>10425.879999999999</v>
          </cell>
          <cell r="H682">
            <v>25311.77</v>
          </cell>
        </row>
        <row r="683">
          <cell r="B683" t="str">
            <v>525-001-0016-000</v>
          </cell>
          <cell r="C683" t="str">
            <v xml:space="preserve">ARRENDAMIENTO COMPRESOR                                              </v>
          </cell>
          <cell r="D683">
            <v>0</v>
          </cell>
          <cell r="E683">
            <v>0</v>
          </cell>
          <cell r="F683">
            <v>0</v>
          </cell>
          <cell r="G683">
            <v>0</v>
          </cell>
          <cell r="H683">
            <v>0</v>
          </cell>
        </row>
        <row r="684">
          <cell r="B684" t="str">
            <v>525-001-0017-000</v>
          </cell>
          <cell r="C684" t="str">
            <v xml:space="preserve">MTTO. EQUIP. RADIOCOMUNICACIONES                                 </v>
          </cell>
          <cell r="D684">
            <v>12434.46</v>
          </cell>
          <cell r="E684">
            <v>27054.74</v>
          </cell>
          <cell r="F684">
            <v>0</v>
          </cell>
          <cell r="G684">
            <v>27054.74</v>
          </cell>
          <cell r="H684">
            <v>39489.199999999997</v>
          </cell>
        </row>
        <row r="685">
          <cell r="B685" t="str">
            <v>525-001-0018-000</v>
          </cell>
          <cell r="C685" t="str">
            <v xml:space="preserve">AGUA POZOS                                                       </v>
          </cell>
          <cell r="D685">
            <v>37500</v>
          </cell>
          <cell r="E685">
            <v>14500</v>
          </cell>
          <cell r="F685">
            <v>0</v>
          </cell>
          <cell r="G685">
            <v>14500</v>
          </cell>
          <cell r="H685">
            <v>52000</v>
          </cell>
        </row>
        <row r="686">
          <cell r="B686" t="str">
            <v>525-001-0019-000</v>
          </cell>
          <cell r="C686" t="str">
            <v xml:space="preserve">SEGURIDAD Y MONITOREO                                            </v>
          </cell>
          <cell r="D686">
            <v>13328.08</v>
          </cell>
          <cell r="E686">
            <v>194.08</v>
          </cell>
          <cell r="F686">
            <v>0</v>
          </cell>
          <cell r="G686">
            <v>194.08</v>
          </cell>
          <cell r="H686">
            <v>13522.16</v>
          </cell>
        </row>
        <row r="687">
          <cell r="B687" t="str">
            <v>525-001-0021-000</v>
          </cell>
          <cell r="C687" t="str">
            <v xml:space="preserve">I.M.S.S. CUOTA PATRONAL                                         </v>
          </cell>
          <cell r="D687">
            <v>122906.87</v>
          </cell>
          <cell r="E687">
            <v>60259.6</v>
          </cell>
          <cell r="F687">
            <v>0</v>
          </cell>
          <cell r="G687">
            <v>60259.6</v>
          </cell>
          <cell r="H687">
            <v>183166.47</v>
          </cell>
        </row>
        <row r="688">
          <cell r="B688" t="str">
            <v>525-001-0022-000</v>
          </cell>
          <cell r="C688" t="str">
            <v xml:space="preserve">ARRENDAMIENTO PLANTAS E Y MOTOGEN                               </v>
          </cell>
          <cell r="D688">
            <v>108200</v>
          </cell>
          <cell r="E688">
            <v>106100</v>
          </cell>
          <cell r="F688">
            <v>0</v>
          </cell>
          <cell r="G688">
            <v>106100</v>
          </cell>
          <cell r="H688">
            <v>214300</v>
          </cell>
        </row>
        <row r="689">
          <cell r="B689" t="str">
            <v>525-001-0023-000</v>
          </cell>
          <cell r="C689" t="str">
            <v xml:space="preserve">5% APORTACIONES INFONAVIT                                        </v>
          </cell>
          <cell r="D689">
            <v>41704.019999999997</v>
          </cell>
          <cell r="E689">
            <v>0</v>
          </cell>
          <cell r="F689">
            <v>0</v>
          </cell>
          <cell r="G689">
            <v>0</v>
          </cell>
          <cell r="H689">
            <v>41704.019999999997</v>
          </cell>
        </row>
        <row r="690">
          <cell r="B690" t="str">
            <v>525-001-0024-000</v>
          </cell>
          <cell r="C690" t="str">
            <v xml:space="preserve">IMPUESTO SOBRE NOMINAS                                            </v>
          </cell>
          <cell r="D690">
            <v>8497.6299999999992</v>
          </cell>
          <cell r="E690">
            <v>4236</v>
          </cell>
          <cell r="F690">
            <v>0</v>
          </cell>
          <cell r="G690">
            <v>4236</v>
          </cell>
          <cell r="H690">
            <v>12733.63</v>
          </cell>
        </row>
        <row r="691">
          <cell r="B691" t="str">
            <v>525-001-0025-000</v>
          </cell>
          <cell r="C691" t="str">
            <v xml:space="preserve">2% S.A.R.                                                        </v>
          </cell>
          <cell r="D691">
            <v>16767.509999999998</v>
          </cell>
          <cell r="E691">
            <v>0</v>
          </cell>
          <cell r="F691">
            <v>0</v>
          </cell>
          <cell r="G691">
            <v>0</v>
          </cell>
          <cell r="H691">
            <v>16767.509999999998</v>
          </cell>
        </row>
        <row r="692">
          <cell r="B692" t="str">
            <v>525-001-0027-000</v>
          </cell>
          <cell r="C692" t="str">
            <v xml:space="preserve">CESANTIA Y VEJEZ                                                 </v>
          </cell>
          <cell r="D692">
            <v>26262.12</v>
          </cell>
          <cell r="E692">
            <v>0</v>
          </cell>
          <cell r="F692">
            <v>0</v>
          </cell>
          <cell r="G692">
            <v>0</v>
          </cell>
          <cell r="H692">
            <v>26262.12</v>
          </cell>
        </row>
        <row r="693">
          <cell r="B693" t="str">
            <v>525-001-0030-000</v>
          </cell>
          <cell r="C693" t="str">
            <v xml:space="preserve">HONORARIOS PERSONAS MORALES                                          </v>
          </cell>
          <cell r="D693">
            <v>0</v>
          </cell>
          <cell r="E693">
            <v>0</v>
          </cell>
          <cell r="F693">
            <v>0</v>
          </cell>
          <cell r="G693">
            <v>0</v>
          </cell>
          <cell r="H693">
            <v>0</v>
          </cell>
        </row>
        <row r="694">
          <cell r="B694" t="str">
            <v>525-001-0031-000</v>
          </cell>
          <cell r="C694" t="str">
            <v xml:space="preserve">HONORARIOS A PERSONAS FISICAS                                        </v>
          </cell>
          <cell r="D694">
            <v>0</v>
          </cell>
          <cell r="E694">
            <v>0</v>
          </cell>
          <cell r="F694">
            <v>0</v>
          </cell>
          <cell r="G694">
            <v>0</v>
          </cell>
          <cell r="H694">
            <v>0</v>
          </cell>
        </row>
        <row r="695">
          <cell r="B695" t="str">
            <v>525-001-0032-000</v>
          </cell>
          <cell r="C695" t="str">
            <v xml:space="preserve">SERVICIOS PROFESIONALES                                            </v>
          </cell>
          <cell r="D695">
            <v>423.87</v>
          </cell>
          <cell r="E695">
            <v>0</v>
          </cell>
          <cell r="F695">
            <v>0</v>
          </cell>
          <cell r="G695">
            <v>0</v>
          </cell>
          <cell r="H695">
            <v>423.87</v>
          </cell>
        </row>
        <row r="696">
          <cell r="B696" t="str">
            <v>525-001-0033-000</v>
          </cell>
          <cell r="C696" t="str">
            <v xml:space="preserve">FLETES Y MUDANZAS                                                    </v>
          </cell>
          <cell r="D696">
            <v>0</v>
          </cell>
          <cell r="E696">
            <v>0</v>
          </cell>
          <cell r="F696">
            <v>0</v>
          </cell>
          <cell r="G696">
            <v>0</v>
          </cell>
          <cell r="H696">
            <v>0</v>
          </cell>
        </row>
        <row r="697">
          <cell r="B697" t="str">
            <v>525-001-0034-001</v>
          </cell>
          <cell r="C697" t="str">
            <v xml:space="preserve">ARREND. PERSONA MORAL INMUEB                                         </v>
          </cell>
          <cell r="D697">
            <v>0</v>
          </cell>
          <cell r="E697">
            <v>0</v>
          </cell>
          <cell r="F697">
            <v>0</v>
          </cell>
          <cell r="G697">
            <v>0</v>
          </cell>
          <cell r="H697">
            <v>0</v>
          </cell>
        </row>
        <row r="698">
          <cell r="B698" t="str">
            <v>525-001-0034-002</v>
          </cell>
          <cell r="C698" t="str">
            <v xml:space="preserve">ARRENDAMIENTO P.F.                                               </v>
          </cell>
          <cell r="D698">
            <v>78256.84</v>
          </cell>
          <cell r="E698">
            <v>39128.42</v>
          </cell>
          <cell r="F698">
            <v>0</v>
          </cell>
          <cell r="G698">
            <v>39128.42</v>
          </cell>
          <cell r="H698">
            <v>117385.26</v>
          </cell>
        </row>
        <row r="699">
          <cell r="B699" t="str">
            <v>525-001-0035-000</v>
          </cell>
          <cell r="C699" t="str">
            <v xml:space="preserve">MANTENIMIENTO INSTALACIONES                                      </v>
          </cell>
          <cell r="D699">
            <v>77798.86</v>
          </cell>
          <cell r="E699">
            <v>6093.97</v>
          </cell>
          <cell r="F699">
            <v>0</v>
          </cell>
          <cell r="G699">
            <v>6093.97</v>
          </cell>
          <cell r="H699">
            <v>83892.83</v>
          </cell>
        </row>
        <row r="700">
          <cell r="B700" t="str">
            <v>525-001-0036-000</v>
          </cell>
          <cell r="C700" t="str">
            <v xml:space="preserve">MANTENIMIENTO EQ. DE OFICINA                                         </v>
          </cell>
          <cell r="D700">
            <v>0</v>
          </cell>
          <cell r="E700">
            <v>0</v>
          </cell>
          <cell r="F700">
            <v>0</v>
          </cell>
          <cell r="G700">
            <v>0</v>
          </cell>
          <cell r="H700">
            <v>0</v>
          </cell>
        </row>
        <row r="701">
          <cell r="B701" t="str">
            <v>525-001-0037-000</v>
          </cell>
          <cell r="C701" t="str">
            <v xml:space="preserve">MANTENIMIENTO EQ. TRANSPORTE                                     </v>
          </cell>
          <cell r="D701">
            <v>31909.79</v>
          </cell>
          <cell r="E701">
            <v>14332.62</v>
          </cell>
          <cell r="F701">
            <v>0</v>
          </cell>
          <cell r="G701">
            <v>14332.62</v>
          </cell>
          <cell r="H701">
            <v>46242.41</v>
          </cell>
        </row>
        <row r="702">
          <cell r="B702" t="str">
            <v>525-001-0038-001</v>
          </cell>
          <cell r="C702" t="str">
            <v xml:space="preserve">COMBUSTIBLES DEDUCIBLES                                         </v>
          </cell>
          <cell r="D702">
            <v>137164.01</v>
          </cell>
          <cell r="E702">
            <v>115867.82</v>
          </cell>
          <cell r="F702">
            <v>0</v>
          </cell>
          <cell r="G702">
            <v>115867.82</v>
          </cell>
          <cell r="H702">
            <v>253031.83</v>
          </cell>
        </row>
        <row r="703">
          <cell r="B703" t="str">
            <v>525-001-0038-002</v>
          </cell>
          <cell r="C703" t="str">
            <v xml:space="preserve">COMBUSTIBLES NO DEDUCIBLES                                           </v>
          </cell>
          <cell r="D703">
            <v>0</v>
          </cell>
          <cell r="E703">
            <v>794.1</v>
          </cell>
          <cell r="F703">
            <v>0</v>
          </cell>
          <cell r="G703">
            <v>794.1</v>
          </cell>
          <cell r="H703">
            <v>794.1</v>
          </cell>
        </row>
        <row r="704">
          <cell r="B704" t="str">
            <v>525-001-0038-003</v>
          </cell>
          <cell r="C704" t="str">
            <v xml:space="preserve">LUBRICANTES DEDUCIBLES                                           </v>
          </cell>
          <cell r="D704">
            <v>60300</v>
          </cell>
          <cell r="E704">
            <v>14928</v>
          </cell>
          <cell r="F704">
            <v>0</v>
          </cell>
          <cell r="G704">
            <v>14928</v>
          </cell>
          <cell r="H704">
            <v>75228</v>
          </cell>
        </row>
        <row r="705">
          <cell r="B705" t="str">
            <v>525-001-0038-004</v>
          </cell>
          <cell r="C705" t="str">
            <v xml:space="preserve">LUBRICANTES NO DEDUCIBLES                                            </v>
          </cell>
          <cell r="D705">
            <v>0</v>
          </cell>
          <cell r="E705">
            <v>0</v>
          </cell>
          <cell r="F705">
            <v>0</v>
          </cell>
          <cell r="G705">
            <v>0</v>
          </cell>
          <cell r="H705">
            <v>0</v>
          </cell>
        </row>
        <row r="706">
          <cell r="B706" t="str">
            <v>525-001-0039-001</v>
          </cell>
          <cell r="C706" t="str">
            <v xml:space="preserve">GASTOS DE VIAJE DEDUCIBLES                                        </v>
          </cell>
          <cell r="D706">
            <v>1673.24</v>
          </cell>
          <cell r="E706">
            <v>17469.12</v>
          </cell>
          <cell r="F706">
            <v>0</v>
          </cell>
          <cell r="G706">
            <v>17469.12</v>
          </cell>
          <cell r="H706">
            <v>19142.36</v>
          </cell>
        </row>
        <row r="707">
          <cell r="B707" t="str">
            <v>525-001-0039-002</v>
          </cell>
          <cell r="C707" t="str">
            <v xml:space="preserve">GASTOS DE VIAJE NO DED.                                              </v>
          </cell>
          <cell r="D707">
            <v>0</v>
          </cell>
          <cell r="E707">
            <v>0</v>
          </cell>
          <cell r="F707">
            <v>0</v>
          </cell>
          <cell r="G707">
            <v>0</v>
          </cell>
          <cell r="H707">
            <v>0</v>
          </cell>
        </row>
        <row r="708">
          <cell r="B708" t="str">
            <v>525-001-0040-000</v>
          </cell>
          <cell r="C708" t="str">
            <v xml:space="preserve">ENSERES MENORES                                                   </v>
          </cell>
          <cell r="D708">
            <v>2336.66</v>
          </cell>
          <cell r="E708">
            <v>0</v>
          </cell>
          <cell r="F708">
            <v>0</v>
          </cell>
          <cell r="G708">
            <v>0</v>
          </cell>
          <cell r="H708">
            <v>2336.66</v>
          </cell>
        </row>
        <row r="709">
          <cell r="B709" t="str">
            <v>525-001-0041-000</v>
          </cell>
          <cell r="C709" t="str">
            <v xml:space="preserve">ENERGIA ELECTRICA                                                </v>
          </cell>
          <cell r="D709">
            <v>69162.66</v>
          </cell>
          <cell r="E709">
            <v>13308.7</v>
          </cell>
          <cell r="F709">
            <v>0</v>
          </cell>
          <cell r="G709">
            <v>13308.7</v>
          </cell>
          <cell r="H709">
            <v>82471.360000000001</v>
          </cell>
        </row>
        <row r="710">
          <cell r="B710" t="str">
            <v>525-001-0042-000</v>
          </cell>
          <cell r="C710" t="str">
            <v xml:space="preserve">TELEFONOS                                                        </v>
          </cell>
          <cell r="D710">
            <v>10183.18</v>
          </cell>
          <cell r="E710">
            <v>5222.99</v>
          </cell>
          <cell r="F710">
            <v>0</v>
          </cell>
          <cell r="G710">
            <v>5222.99</v>
          </cell>
          <cell r="H710">
            <v>15406.17</v>
          </cell>
        </row>
        <row r="711">
          <cell r="B711" t="str">
            <v>525-001-0043-000</v>
          </cell>
          <cell r="C711" t="str">
            <v xml:space="preserve">IMPUESTOS Y DERECHOS                                                 </v>
          </cell>
          <cell r="D711">
            <v>0</v>
          </cell>
          <cell r="E711">
            <v>786.48</v>
          </cell>
          <cell r="F711">
            <v>0</v>
          </cell>
          <cell r="G711">
            <v>786.48</v>
          </cell>
          <cell r="H711">
            <v>786.48</v>
          </cell>
        </row>
        <row r="712">
          <cell r="B712" t="str">
            <v>525-001-0044-000</v>
          </cell>
          <cell r="C712" t="str">
            <v xml:space="preserve">MANTENIMIENTO EQ. DE COMPUTO                                       </v>
          </cell>
          <cell r="D712">
            <v>146.96</v>
          </cell>
          <cell r="E712">
            <v>150</v>
          </cell>
          <cell r="F712">
            <v>0</v>
          </cell>
          <cell r="G712">
            <v>150</v>
          </cell>
          <cell r="H712">
            <v>296.95999999999998</v>
          </cell>
        </row>
        <row r="713">
          <cell r="B713" t="str">
            <v>525-001-0045-000</v>
          </cell>
          <cell r="C713" t="str">
            <v xml:space="preserve">ART. Y ACC. DE COMPUTO                                            </v>
          </cell>
          <cell r="D713">
            <v>5910</v>
          </cell>
          <cell r="E713">
            <v>0</v>
          </cell>
          <cell r="F713">
            <v>0</v>
          </cell>
          <cell r="G713">
            <v>0</v>
          </cell>
          <cell r="H713">
            <v>5910</v>
          </cell>
        </row>
        <row r="714">
          <cell r="B714" t="str">
            <v>525-001-0046-000</v>
          </cell>
          <cell r="C714" t="str">
            <v xml:space="preserve">UTILES ASEO Y LIMPIEZA                                            </v>
          </cell>
          <cell r="D714">
            <v>1673.92</v>
          </cell>
          <cell r="E714">
            <v>2283.0100000000002</v>
          </cell>
          <cell r="F714">
            <v>0</v>
          </cell>
          <cell r="G714">
            <v>2283.0100000000002</v>
          </cell>
          <cell r="H714">
            <v>3956.93</v>
          </cell>
        </row>
        <row r="715">
          <cell r="B715" t="str">
            <v>525-001-0047-000</v>
          </cell>
          <cell r="C715" t="str">
            <v xml:space="preserve">PAPELERIA Y ART. DE OFICINA                                       </v>
          </cell>
          <cell r="D715">
            <v>4125.87</v>
          </cell>
          <cell r="E715">
            <v>2124.58</v>
          </cell>
          <cell r="F715">
            <v>0</v>
          </cell>
          <cell r="G715">
            <v>2124.58</v>
          </cell>
          <cell r="H715">
            <v>6250.45</v>
          </cell>
        </row>
        <row r="716">
          <cell r="B716" t="str">
            <v>525-001-0048-000</v>
          </cell>
          <cell r="C716" t="str">
            <v xml:space="preserve">PEAJES Y AUTOPISTAS                                                  </v>
          </cell>
          <cell r="D716">
            <v>0</v>
          </cell>
          <cell r="E716">
            <v>0</v>
          </cell>
          <cell r="F716">
            <v>0</v>
          </cell>
          <cell r="G716">
            <v>0</v>
          </cell>
          <cell r="H716">
            <v>0</v>
          </cell>
        </row>
        <row r="717">
          <cell r="B717" t="str">
            <v>525-001-0049-000</v>
          </cell>
          <cell r="C717" t="str">
            <v xml:space="preserve">SEGURO ROTURA MAQUINARIA                                        </v>
          </cell>
          <cell r="D717">
            <v>109770.12</v>
          </cell>
          <cell r="E717">
            <v>54885.06</v>
          </cell>
          <cell r="F717">
            <v>0</v>
          </cell>
          <cell r="G717">
            <v>54885.06</v>
          </cell>
          <cell r="H717">
            <v>164655.18</v>
          </cell>
        </row>
        <row r="718">
          <cell r="B718" t="str">
            <v>525-001-0050-000</v>
          </cell>
          <cell r="C718" t="str">
            <v xml:space="preserve">ESTACIONAMIENTO Y PASAJES LOC                                       </v>
          </cell>
          <cell r="D718">
            <v>16</v>
          </cell>
          <cell r="E718">
            <v>0</v>
          </cell>
          <cell r="F718">
            <v>0</v>
          </cell>
          <cell r="G718">
            <v>0</v>
          </cell>
          <cell r="H718">
            <v>16</v>
          </cell>
        </row>
        <row r="719">
          <cell r="B719" t="str">
            <v>525-001-0051-000</v>
          </cell>
          <cell r="C719" t="str">
            <v xml:space="preserve">COMISIONES Y SITUACIONES BANC                                        </v>
          </cell>
          <cell r="D719">
            <v>0</v>
          </cell>
          <cell r="E719">
            <v>0</v>
          </cell>
          <cell r="F719">
            <v>0</v>
          </cell>
          <cell r="G719">
            <v>0</v>
          </cell>
          <cell r="H719">
            <v>0</v>
          </cell>
        </row>
        <row r="720">
          <cell r="B720" t="str">
            <v>525-001-0052-000</v>
          </cell>
          <cell r="C720" t="str">
            <v xml:space="preserve">MENSAJERIA Y PAQUETERIA                                              </v>
          </cell>
          <cell r="D720">
            <v>0</v>
          </cell>
          <cell r="E720">
            <v>0</v>
          </cell>
          <cell r="F720">
            <v>0</v>
          </cell>
          <cell r="G720">
            <v>0</v>
          </cell>
          <cell r="H720">
            <v>0</v>
          </cell>
        </row>
        <row r="721">
          <cell r="B721" t="str">
            <v>525-001-0053-000</v>
          </cell>
          <cell r="C721" t="str">
            <v xml:space="preserve">CUOTAS Y SUSCRIPCIONES                                               </v>
          </cell>
          <cell r="D721">
            <v>0</v>
          </cell>
          <cell r="E721">
            <v>0</v>
          </cell>
          <cell r="F721">
            <v>0</v>
          </cell>
          <cell r="G721">
            <v>0</v>
          </cell>
          <cell r="H721">
            <v>0</v>
          </cell>
        </row>
        <row r="722">
          <cell r="B722" t="str">
            <v>525-001-0054-000</v>
          </cell>
          <cell r="C722" t="str">
            <v xml:space="preserve">PUBLICIDAD Y PROPAGANDA                                              </v>
          </cell>
          <cell r="D722">
            <v>0</v>
          </cell>
          <cell r="E722">
            <v>0</v>
          </cell>
          <cell r="F722">
            <v>0</v>
          </cell>
          <cell r="G722">
            <v>0</v>
          </cell>
          <cell r="H722">
            <v>0</v>
          </cell>
        </row>
        <row r="723">
          <cell r="B723" t="str">
            <v>525-001-0055-001</v>
          </cell>
          <cell r="C723" t="str">
            <v xml:space="preserve">HILDA MARIA ZURITA GIL                                           </v>
          </cell>
          <cell r="D723">
            <v>59230.78</v>
          </cell>
          <cell r="E723">
            <v>29615.39</v>
          </cell>
          <cell r="F723">
            <v>0</v>
          </cell>
          <cell r="G723">
            <v>29615.39</v>
          </cell>
          <cell r="H723">
            <v>88846.17</v>
          </cell>
        </row>
        <row r="724">
          <cell r="B724" t="str">
            <v>525-001-0055-002</v>
          </cell>
          <cell r="C724" t="str">
            <v xml:space="preserve">OBRA CIVIL P/TELEMETRIA                                            </v>
          </cell>
          <cell r="D724">
            <v>873.16</v>
          </cell>
          <cell r="E724">
            <v>436.58</v>
          </cell>
          <cell r="F724">
            <v>0</v>
          </cell>
          <cell r="G724">
            <v>436.58</v>
          </cell>
          <cell r="H724">
            <v>1309.74</v>
          </cell>
        </row>
        <row r="725">
          <cell r="B725" t="str">
            <v>525-001-0055-003</v>
          </cell>
          <cell r="C725" t="str">
            <v xml:space="preserve">INSTALACION ELECTRICA                                             </v>
          </cell>
          <cell r="D725">
            <v>5873.27</v>
          </cell>
          <cell r="E725">
            <v>3152.16</v>
          </cell>
          <cell r="F725">
            <v>0</v>
          </cell>
          <cell r="G725">
            <v>3152.16</v>
          </cell>
          <cell r="H725">
            <v>9025.43</v>
          </cell>
        </row>
        <row r="726">
          <cell r="B726" t="str">
            <v>525-001-0055-004</v>
          </cell>
          <cell r="C726" t="str">
            <v xml:space="preserve">TELEMETRIA                                                         </v>
          </cell>
          <cell r="D726">
            <v>858.12</v>
          </cell>
          <cell r="E726">
            <v>429.06</v>
          </cell>
          <cell r="F726">
            <v>0</v>
          </cell>
          <cell r="G726">
            <v>429.06</v>
          </cell>
          <cell r="H726">
            <v>1287.18</v>
          </cell>
        </row>
        <row r="727">
          <cell r="B727" t="str">
            <v>525-001-0055-005</v>
          </cell>
          <cell r="C727" t="str">
            <v xml:space="preserve">SIST AIRE INSTRUMENTOS                                            </v>
          </cell>
          <cell r="D727">
            <v>3695.26</v>
          </cell>
          <cell r="E727">
            <v>1881.17</v>
          </cell>
          <cell r="F727">
            <v>0</v>
          </cell>
          <cell r="G727">
            <v>1881.17</v>
          </cell>
          <cell r="H727">
            <v>5576.43</v>
          </cell>
        </row>
        <row r="728">
          <cell r="B728" t="str">
            <v>525-001-0055-006</v>
          </cell>
          <cell r="C728" t="str">
            <v xml:space="preserve">SIST BOMBEO AUTOMATICO                                           </v>
          </cell>
          <cell r="D728">
            <v>37930.65</v>
          </cell>
          <cell r="E728">
            <v>19288.330000000002</v>
          </cell>
          <cell r="F728">
            <v>0</v>
          </cell>
          <cell r="G728">
            <v>19288.330000000002</v>
          </cell>
          <cell r="H728">
            <v>57218.98</v>
          </cell>
        </row>
        <row r="729">
          <cell r="B729" t="str">
            <v>525-001-0055-007</v>
          </cell>
          <cell r="C729" t="str">
            <v xml:space="preserve">INGENIERIA PROYECTOS Y CONSTRUCCIONES                             </v>
          </cell>
          <cell r="D729">
            <v>1252.21</v>
          </cell>
          <cell r="E729">
            <v>1252.21</v>
          </cell>
          <cell r="F729">
            <v>0</v>
          </cell>
          <cell r="G729">
            <v>1252.21</v>
          </cell>
          <cell r="H729">
            <v>2504.42</v>
          </cell>
        </row>
        <row r="730">
          <cell r="B730" t="str">
            <v>525-001-0056-000</v>
          </cell>
          <cell r="C730" t="str">
            <v xml:space="preserve">MULTAS Y ACTUALIZACION NO DED                                        </v>
          </cell>
          <cell r="D730">
            <v>0</v>
          </cell>
          <cell r="E730">
            <v>0</v>
          </cell>
          <cell r="F730">
            <v>0</v>
          </cell>
          <cell r="G730">
            <v>0</v>
          </cell>
          <cell r="H730">
            <v>0</v>
          </cell>
        </row>
        <row r="731">
          <cell r="B731" t="str">
            <v>525-001-0057-000</v>
          </cell>
          <cell r="C731" t="str">
            <v xml:space="preserve">RECARGOS DEDUCIBLES                                                  </v>
          </cell>
          <cell r="D731">
            <v>0</v>
          </cell>
          <cell r="E731">
            <v>0</v>
          </cell>
          <cell r="F731">
            <v>0</v>
          </cell>
          <cell r="G731">
            <v>0</v>
          </cell>
          <cell r="H731">
            <v>0</v>
          </cell>
        </row>
        <row r="732">
          <cell r="B732" t="str">
            <v>525-001-0058-000</v>
          </cell>
          <cell r="C732" t="str">
            <v xml:space="preserve">MANIOBRAS                                                         </v>
          </cell>
          <cell r="D732">
            <v>8098.49</v>
          </cell>
          <cell r="E732">
            <v>14464.16</v>
          </cell>
          <cell r="F732">
            <v>0</v>
          </cell>
          <cell r="G732">
            <v>14464.16</v>
          </cell>
          <cell r="H732">
            <v>22562.65</v>
          </cell>
        </row>
        <row r="733">
          <cell r="B733" t="str">
            <v>525-001-0059-001</v>
          </cell>
          <cell r="C733" t="str">
            <v xml:space="preserve">F. MONTERREY P-258543                                             </v>
          </cell>
          <cell r="D733">
            <v>6148.82</v>
          </cell>
          <cell r="E733">
            <v>3074.41</v>
          </cell>
          <cell r="F733">
            <v>0</v>
          </cell>
          <cell r="G733">
            <v>3074.41</v>
          </cell>
          <cell r="H733">
            <v>9223.23</v>
          </cell>
        </row>
        <row r="734">
          <cell r="B734" t="str">
            <v>525-001-0059-002</v>
          </cell>
          <cell r="C734" t="str">
            <v xml:space="preserve">F. MONTERREY P-258547                                            </v>
          </cell>
          <cell r="D734">
            <v>75463.3</v>
          </cell>
          <cell r="E734">
            <v>37731.65</v>
          </cell>
          <cell r="F734">
            <v>0</v>
          </cell>
          <cell r="G734">
            <v>37731.65</v>
          </cell>
          <cell r="H734">
            <v>113194.95</v>
          </cell>
        </row>
        <row r="735">
          <cell r="B735" t="str">
            <v>525-001-0059-003</v>
          </cell>
          <cell r="C735" t="str">
            <v xml:space="preserve">F. MONTERREY P-328824                                                </v>
          </cell>
          <cell r="D735">
            <v>0</v>
          </cell>
          <cell r="E735">
            <v>0</v>
          </cell>
          <cell r="F735">
            <v>0</v>
          </cell>
          <cell r="G735">
            <v>0</v>
          </cell>
          <cell r="H735">
            <v>0</v>
          </cell>
        </row>
        <row r="736">
          <cell r="B736" t="str">
            <v>525-001-0060-000</v>
          </cell>
          <cell r="C736" t="str">
            <v xml:space="preserve">CURSOS Y SEMINARIOS                                               </v>
          </cell>
          <cell r="D736">
            <v>5000</v>
          </cell>
          <cell r="E736">
            <v>2500</v>
          </cell>
          <cell r="F736">
            <v>0</v>
          </cell>
          <cell r="G736">
            <v>2500</v>
          </cell>
          <cell r="H736">
            <v>7500</v>
          </cell>
        </row>
        <row r="737">
          <cell r="B737" t="str">
            <v>525-001-0061-000</v>
          </cell>
          <cell r="C737" t="str">
            <v xml:space="preserve">REVISTAS Y LIBROS                                                    </v>
          </cell>
          <cell r="D737">
            <v>0</v>
          </cell>
          <cell r="E737">
            <v>0</v>
          </cell>
          <cell r="F737">
            <v>0</v>
          </cell>
          <cell r="G737">
            <v>0</v>
          </cell>
          <cell r="H737">
            <v>0</v>
          </cell>
        </row>
        <row r="738">
          <cell r="B738" t="str">
            <v>525-001-0062-000</v>
          </cell>
          <cell r="C738" t="str">
            <v xml:space="preserve">ATENCIONES A TERCEROS                                             </v>
          </cell>
          <cell r="D738">
            <v>1394.02</v>
          </cell>
          <cell r="E738">
            <v>674.21</v>
          </cell>
          <cell r="F738">
            <v>0</v>
          </cell>
          <cell r="G738">
            <v>674.21</v>
          </cell>
          <cell r="H738">
            <v>2068.23</v>
          </cell>
        </row>
        <row r="739">
          <cell r="B739" t="str">
            <v>525-001-0063-000</v>
          </cell>
          <cell r="C739" t="str">
            <v xml:space="preserve">MTTO MAQ Y EQUIPO                                                </v>
          </cell>
          <cell r="D739">
            <v>99828.73</v>
          </cell>
          <cell r="E739">
            <v>15065.62</v>
          </cell>
          <cell r="F739">
            <v>0</v>
          </cell>
          <cell r="G739">
            <v>15065.62</v>
          </cell>
          <cell r="H739">
            <v>114894.35</v>
          </cell>
        </row>
        <row r="740">
          <cell r="B740" t="str">
            <v>525-001-0064-000</v>
          </cell>
          <cell r="C740" t="str">
            <v xml:space="preserve">GTOS LEGALES                                                         </v>
          </cell>
          <cell r="D740">
            <v>0</v>
          </cell>
          <cell r="E740">
            <v>0</v>
          </cell>
          <cell r="F740">
            <v>0</v>
          </cell>
          <cell r="G740">
            <v>0</v>
          </cell>
          <cell r="H740">
            <v>0</v>
          </cell>
        </row>
        <row r="741">
          <cell r="B741" t="str">
            <v>525-001-0078-000</v>
          </cell>
          <cell r="C741" t="str">
            <v xml:space="preserve">SEGURO RESPONSABILIDAD CIVIL                                         </v>
          </cell>
          <cell r="D741">
            <v>0</v>
          </cell>
          <cell r="E741">
            <v>0</v>
          </cell>
          <cell r="F741">
            <v>0</v>
          </cell>
          <cell r="G741">
            <v>0</v>
          </cell>
          <cell r="H741">
            <v>0</v>
          </cell>
        </row>
        <row r="742">
          <cell r="B742" t="str">
            <v>525-001-0080-001</v>
          </cell>
          <cell r="C742" t="str">
            <v xml:space="preserve">DEP MEDIDORES P/GAS                                               </v>
          </cell>
          <cell r="D742">
            <v>4604.68</v>
          </cell>
          <cell r="E742">
            <v>2302.34</v>
          </cell>
          <cell r="F742">
            <v>0</v>
          </cell>
          <cell r="G742">
            <v>2302.34</v>
          </cell>
          <cell r="H742">
            <v>6907.02</v>
          </cell>
        </row>
        <row r="743">
          <cell r="B743" t="str">
            <v>525-001-0080-002</v>
          </cell>
          <cell r="C743" t="str">
            <v xml:space="preserve">DEP COMPRESORES                                                 </v>
          </cell>
          <cell r="D743">
            <v>954646.18</v>
          </cell>
          <cell r="E743">
            <v>477323.09</v>
          </cell>
          <cell r="F743">
            <v>0</v>
          </cell>
          <cell r="G743">
            <v>477323.09</v>
          </cell>
          <cell r="H743">
            <v>1431969.27</v>
          </cell>
        </row>
        <row r="744">
          <cell r="B744" t="str">
            <v>525-001-0080-003</v>
          </cell>
          <cell r="C744" t="str">
            <v xml:space="preserve">DEP PLANTAS TMTO AGUAS RESIDUALES                                  </v>
          </cell>
          <cell r="D744">
            <v>458.58</v>
          </cell>
          <cell r="E744">
            <v>229.29</v>
          </cell>
          <cell r="F744">
            <v>0</v>
          </cell>
          <cell r="G744">
            <v>229.29</v>
          </cell>
          <cell r="H744">
            <v>687.87</v>
          </cell>
        </row>
        <row r="745">
          <cell r="B745" t="str">
            <v>525-001-0080-004</v>
          </cell>
          <cell r="C745" t="str">
            <v xml:space="preserve">DFC EQ RADIOCOMUNICACIONES                                        </v>
          </cell>
          <cell r="D745">
            <v>3261.45</v>
          </cell>
          <cell r="E745">
            <v>1734</v>
          </cell>
          <cell r="F745">
            <v>0</v>
          </cell>
          <cell r="G745">
            <v>1734</v>
          </cell>
          <cell r="H745">
            <v>4995.45</v>
          </cell>
        </row>
        <row r="746">
          <cell r="B746" t="str">
            <v>525-001-0080-005</v>
          </cell>
          <cell r="C746" t="str">
            <v xml:space="preserve">DFC MAQUINARIA Y EQ. 25%                                          </v>
          </cell>
          <cell r="D746">
            <v>2796.4</v>
          </cell>
          <cell r="E746">
            <v>1669.55</v>
          </cell>
          <cell r="F746">
            <v>0</v>
          </cell>
          <cell r="G746">
            <v>1669.55</v>
          </cell>
          <cell r="H746">
            <v>4465.95</v>
          </cell>
        </row>
        <row r="747">
          <cell r="B747" t="str">
            <v>525-001-0080-006</v>
          </cell>
          <cell r="C747" t="str">
            <v xml:space="preserve">DEP PLANTA DIESEL ELECTRICA                                       </v>
          </cell>
          <cell r="D747">
            <v>2260.2199999999998</v>
          </cell>
          <cell r="E747">
            <v>1130.1099999999999</v>
          </cell>
          <cell r="F747">
            <v>0</v>
          </cell>
          <cell r="G747">
            <v>1130.1099999999999</v>
          </cell>
          <cell r="H747">
            <v>3390.33</v>
          </cell>
        </row>
        <row r="748">
          <cell r="B748" t="str">
            <v>525-001-0080-007</v>
          </cell>
          <cell r="C748" t="str">
            <v xml:space="preserve">DFC MOBILIARIO Y EQ. OFICINA                                         </v>
          </cell>
          <cell r="D748">
            <v>0</v>
          </cell>
          <cell r="E748">
            <v>0</v>
          </cell>
          <cell r="F748">
            <v>0</v>
          </cell>
          <cell r="G748">
            <v>0</v>
          </cell>
          <cell r="H748">
            <v>0</v>
          </cell>
        </row>
        <row r="749">
          <cell r="B749" t="str">
            <v>525-001-0080-008</v>
          </cell>
          <cell r="C749" t="str">
            <v xml:space="preserve">DFC EQUIPO DE COMPUTO                                                </v>
          </cell>
          <cell r="D749">
            <v>0</v>
          </cell>
          <cell r="E749">
            <v>0</v>
          </cell>
          <cell r="F749">
            <v>0</v>
          </cell>
          <cell r="G749">
            <v>0</v>
          </cell>
          <cell r="H749">
            <v>0</v>
          </cell>
        </row>
        <row r="750">
          <cell r="B750" t="str">
            <v>525-001-0080-009</v>
          </cell>
          <cell r="C750" t="str">
            <v xml:space="preserve">DFC EQUIPO DE TRANSPORTE                                             </v>
          </cell>
          <cell r="D750">
            <v>0</v>
          </cell>
          <cell r="E750">
            <v>0</v>
          </cell>
          <cell r="F750">
            <v>0</v>
          </cell>
          <cell r="G750">
            <v>0</v>
          </cell>
          <cell r="H750">
            <v>0</v>
          </cell>
        </row>
        <row r="751">
          <cell r="B751" t="str">
            <v>525-001-0080-010</v>
          </cell>
          <cell r="C751" t="str">
            <v xml:space="preserve">DEP HIDROLAVADORA Y BOMBA H.                                       </v>
          </cell>
          <cell r="D751">
            <v>485.18</v>
          </cell>
          <cell r="E751">
            <v>242.59</v>
          </cell>
          <cell r="F751">
            <v>0</v>
          </cell>
          <cell r="G751">
            <v>242.59</v>
          </cell>
          <cell r="H751">
            <v>727.77</v>
          </cell>
        </row>
        <row r="752">
          <cell r="B752" t="str">
            <v>525-001-0080-011</v>
          </cell>
          <cell r="C752" t="str">
            <v xml:space="preserve">DFC CASETAS                                                       </v>
          </cell>
          <cell r="D752">
            <v>1521.74</v>
          </cell>
          <cell r="E752">
            <v>760.87</v>
          </cell>
          <cell r="F752">
            <v>0</v>
          </cell>
          <cell r="G752">
            <v>760.87</v>
          </cell>
          <cell r="H752">
            <v>2282.61</v>
          </cell>
        </row>
        <row r="753">
          <cell r="B753" t="str">
            <v>525-001-0081-000</v>
          </cell>
          <cell r="C753" t="str">
            <v xml:space="preserve">BIENES EMPRESARIALES PLUS                                            </v>
          </cell>
          <cell r="D753">
            <v>0</v>
          </cell>
          <cell r="E753">
            <v>0</v>
          </cell>
          <cell r="F753">
            <v>0</v>
          </cell>
          <cell r="G753">
            <v>0</v>
          </cell>
          <cell r="H753">
            <v>0</v>
          </cell>
        </row>
        <row r="754">
          <cell r="B754" t="str">
            <v>525-001-0082-000</v>
          </cell>
          <cell r="C754" t="str">
            <v xml:space="preserve">RESPONSP. CIVIL CONTRATISTAS PEMEX                                </v>
          </cell>
          <cell r="D754">
            <v>1010.04</v>
          </cell>
          <cell r="E754">
            <v>505.02</v>
          </cell>
          <cell r="F754">
            <v>0</v>
          </cell>
          <cell r="G754">
            <v>505.02</v>
          </cell>
          <cell r="H754">
            <v>1515.06</v>
          </cell>
        </row>
        <row r="755">
          <cell r="B755" t="str">
            <v>525-001-0083-000</v>
          </cell>
          <cell r="C755" t="str">
            <v xml:space="preserve">SEGURO DIVERSOS TECNOMAQUINARIA                                      </v>
          </cell>
          <cell r="D755">
            <v>0</v>
          </cell>
          <cell r="E755">
            <v>0</v>
          </cell>
          <cell r="F755">
            <v>0</v>
          </cell>
          <cell r="G755">
            <v>0</v>
          </cell>
          <cell r="H755">
            <v>0</v>
          </cell>
        </row>
        <row r="756">
          <cell r="B756" t="str">
            <v>525-001-0090-000</v>
          </cell>
          <cell r="C756" t="str">
            <v xml:space="preserve">REFACC. MAQ. Y EQUIP.                                           </v>
          </cell>
          <cell r="D756">
            <v>277483.31</v>
          </cell>
          <cell r="E756">
            <v>391673.58</v>
          </cell>
          <cell r="F756">
            <v>0</v>
          </cell>
          <cell r="G756">
            <v>391673.58</v>
          </cell>
          <cell r="H756">
            <v>669156.89</v>
          </cell>
        </row>
        <row r="757">
          <cell r="B757" t="str">
            <v>525-001-0095-000</v>
          </cell>
          <cell r="C757" t="str">
            <v xml:space="preserve">OTROS GASTOS DIVERSOS DEDUCIB                                    </v>
          </cell>
          <cell r="D757">
            <v>15031.86</v>
          </cell>
          <cell r="E757">
            <v>5458.12</v>
          </cell>
          <cell r="F757">
            <v>0</v>
          </cell>
          <cell r="G757">
            <v>5458.12</v>
          </cell>
          <cell r="H757">
            <v>20489.98</v>
          </cell>
        </row>
        <row r="758">
          <cell r="B758" t="str">
            <v>525-001-0096-000</v>
          </cell>
          <cell r="C758" t="str">
            <v xml:space="preserve">OTROS GASTOS DIVERSOS NO DEDU                                    </v>
          </cell>
          <cell r="D758">
            <v>21831.81</v>
          </cell>
          <cell r="E758">
            <v>39288.949999999997</v>
          </cell>
          <cell r="F758">
            <v>0</v>
          </cell>
          <cell r="G758">
            <v>39288.949999999997</v>
          </cell>
          <cell r="H758">
            <v>61120.76</v>
          </cell>
        </row>
        <row r="759">
          <cell r="B759" t="str">
            <v>525-001-0097-001</v>
          </cell>
          <cell r="C759" t="str">
            <v xml:space="preserve">NUEVOS PROYECTOS DEDUCIBLES                                          </v>
          </cell>
          <cell r="D759">
            <v>0</v>
          </cell>
          <cell r="E759">
            <v>0</v>
          </cell>
          <cell r="F759">
            <v>0</v>
          </cell>
          <cell r="G759">
            <v>0</v>
          </cell>
          <cell r="H759">
            <v>0</v>
          </cell>
        </row>
        <row r="760">
          <cell r="B760" t="str">
            <v>525-001-0097-002</v>
          </cell>
          <cell r="C760" t="str">
            <v xml:space="preserve">NUEVOS PROYECTOS NO DEDUCIBLE                                        </v>
          </cell>
          <cell r="D760">
            <v>0</v>
          </cell>
          <cell r="E760">
            <v>0</v>
          </cell>
          <cell r="F760">
            <v>0</v>
          </cell>
          <cell r="G760">
            <v>0</v>
          </cell>
          <cell r="H760">
            <v>0</v>
          </cell>
        </row>
        <row r="761">
          <cell r="B761" t="str">
            <v>525-001-0097-003</v>
          </cell>
          <cell r="C761" t="str">
            <v xml:space="preserve">PROYECTO PUBLICIDAD DEDUCIBLE                                        </v>
          </cell>
          <cell r="D761">
            <v>0</v>
          </cell>
          <cell r="E761">
            <v>0</v>
          </cell>
          <cell r="F761">
            <v>0</v>
          </cell>
          <cell r="G761">
            <v>0</v>
          </cell>
          <cell r="H761">
            <v>0</v>
          </cell>
        </row>
        <row r="762">
          <cell r="B762" t="str">
            <v>525-001-0097-004</v>
          </cell>
          <cell r="C762" t="str">
            <v xml:space="preserve">PROYECTO PUBLICIDAD N/D                                              </v>
          </cell>
          <cell r="D762">
            <v>0</v>
          </cell>
          <cell r="E762">
            <v>0</v>
          </cell>
          <cell r="F762">
            <v>0</v>
          </cell>
          <cell r="G762">
            <v>0</v>
          </cell>
          <cell r="H762">
            <v>0</v>
          </cell>
        </row>
        <row r="763">
          <cell r="B763" t="str">
            <v>525-001-0097-006</v>
          </cell>
          <cell r="C763" t="str">
            <v xml:space="preserve">PROYECTO METROGAS                                                    </v>
          </cell>
          <cell r="D763">
            <v>0</v>
          </cell>
          <cell r="E763">
            <v>0</v>
          </cell>
          <cell r="F763">
            <v>0</v>
          </cell>
          <cell r="G763">
            <v>0</v>
          </cell>
          <cell r="H763">
            <v>0</v>
          </cell>
        </row>
        <row r="764">
          <cell r="B764" t="str">
            <v>525-001-0097-008</v>
          </cell>
          <cell r="C764" t="str">
            <v xml:space="preserve">PROYECTO CEDI N/D                                                    </v>
          </cell>
          <cell r="D764">
            <v>0</v>
          </cell>
          <cell r="E764">
            <v>0</v>
          </cell>
          <cell r="F764">
            <v>0</v>
          </cell>
          <cell r="G764">
            <v>0</v>
          </cell>
          <cell r="H764">
            <v>0</v>
          </cell>
        </row>
        <row r="765">
          <cell r="B765" t="str">
            <v>525-001-0098-000</v>
          </cell>
          <cell r="C765" t="str">
            <v xml:space="preserve">GASTOS DE FIN DE A¥O                                                 </v>
          </cell>
          <cell r="D765">
            <v>0</v>
          </cell>
          <cell r="E765">
            <v>0</v>
          </cell>
          <cell r="F765">
            <v>0</v>
          </cell>
          <cell r="G765">
            <v>0</v>
          </cell>
          <cell r="H765">
            <v>0</v>
          </cell>
        </row>
        <row r="766">
          <cell r="B766" t="str">
            <v>525-001-0099-000</v>
          </cell>
          <cell r="C766" t="str">
            <v xml:space="preserve">INTERNET                                                             </v>
          </cell>
          <cell r="D766">
            <v>0</v>
          </cell>
          <cell r="E766">
            <v>0</v>
          </cell>
          <cell r="F766">
            <v>0</v>
          </cell>
          <cell r="G766">
            <v>0</v>
          </cell>
          <cell r="H766">
            <v>0</v>
          </cell>
        </row>
        <row r="767">
          <cell r="B767" t="str">
            <v>525-001-0100-000</v>
          </cell>
          <cell r="C767" t="str">
            <v xml:space="preserve">COMERCIALIZACION                                                     </v>
          </cell>
          <cell r="D767">
            <v>0</v>
          </cell>
          <cell r="E767">
            <v>0</v>
          </cell>
          <cell r="F767">
            <v>0</v>
          </cell>
          <cell r="G767">
            <v>0</v>
          </cell>
          <cell r="H767">
            <v>0</v>
          </cell>
        </row>
        <row r="768">
          <cell r="B768" t="str">
            <v>525-001-0101-000</v>
          </cell>
          <cell r="C768" t="str">
            <v xml:space="preserve">I. S. R.                                                             </v>
          </cell>
          <cell r="D768">
            <v>0</v>
          </cell>
          <cell r="E768">
            <v>0</v>
          </cell>
          <cell r="F768">
            <v>0</v>
          </cell>
          <cell r="G768">
            <v>0</v>
          </cell>
          <cell r="H768">
            <v>0</v>
          </cell>
        </row>
        <row r="769">
          <cell r="B769" t="str">
            <v>525-001-0102-000</v>
          </cell>
          <cell r="C769" t="str">
            <v xml:space="preserve">GAS LP                                                         </v>
          </cell>
          <cell r="D769">
            <v>3919116.06</v>
          </cell>
          <cell r="E769">
            <v>2055135.22</v>
          </cell>
          <cell r="F769">
            <v>0</v>
          </cell>
          <cell r="G769">
            <v>2055135.22</v>
          </cell>
          <cell r="H769">
            <v>5974251.2800000003</v>
          </cell>
        </row>
        <row r="770">
          <cell r="B770" t="str">
            <v>525-001-0103-000</v>
          </cell>
          <cell r="C770" t="str">
            <v xml:space="preserve">GTOS                                                                 </v>
          </cell>
          <cell r="D770">
            <v>0</v>
          </cell>
          <cell r="E770">
            <v>0</v>
          </cell>
          <cell r="F770">
            <v>0</v>
          </cell>
          <cell r="G770">
            <v>0</v>
          </cell>
          <cell r="H770">
            <v>0</v>
          </cell>
        </row>
        <row r="771">
          <cell r="B771" t="str">
            <v>525-001-0104-000</v>
          </cell>
          <cell r="C771" t="str">
            <v xml:space="preserve">CELULARES                                                        </v>
          </cell>
          <cell r="D771">
            <v>11363.49</v>
          </cell>
          <cell r="E771">
            <v>6093.03</v>
          </cell>
          <cell r="F771">
            <v>0</v>
          </cell>
          <cell r="G771">
            <v>6093.03</v>
          </cell>
          <cell r="H771">
            <v>17456.52</v>
          </cell>
        </row>
        <row r="772">
          <cell r="B772" t="str">
            <v>525-001-0105-000</v>
          </cell>
          <cell r="C772" t="str">
            <v xml:space="preserve">RADIOS                                                               </v>
          </cell>
          <cell r="D772">
            <v>0</v>
          </cell>
          <cell r="E772">
            <v>0</v>
          </cell>
          <cell r="F772">
            <v>0</v>
          </cell>
          <cell r="G772">
            <v>0</v>
          </cell>
          <cell r="H772">
            <v>0</v>
          </cell>
        </row>
        <row r="773">
          <cell r="B773" t="str">
            <v>525-001-0106-000</v>
          </cell>
          <cell r="C773" t="str">
            <v xml:space="preserve">UNIFORMES Y EQUIP. SEGURIDAD                                     </v>
          </cell>
          <cell r="D773">
            <v>27536.81</v>
          </cell>
          <cell r="E773">
            <v>18915.25</v>
          </cell>
          <cell r="F773">
            <v>0</v>
          </cell>
          <cell r="G773">
            <v>18915.25</v>
          </cell>
          <cell r="H773">
            <v>46452.06</v>
          </cell>
        </row>
        <row r="774">
          <cell r="B774" t="str">
            <v>525-001-0107-000</v>
          </cell>
          <cell r="C774" t="str">
            <v xml:space="preserve">HERRAMIENTAS                                                      </v>
          </cell>
          <cell r="D774">
            <v>4040.03</v>
          </cell>
          <cell r="E774">
            <v>343.47</v>
          </cell>
          <cell r="F774">
            <v>0</v>
          </cell>
          <cell r="G774">
            <v>343.47</v>
          </cell>
          <cell r="H774">
            <v>4383.5</v>
          </cell>
        </row>
        <row r="775">
          <cell r="B775" t="str">
            <v>525-001-0108-000</v>
          </cell>
          <cell r="C775" t="str">
            <v xml:space="preserve">SEGURO DE TRANSPORTE                                                 </v>
          </cell>
          <cell r="D775">
            <v>0</v>
          </cell>
          <cell r="E775">
            <v>0</v>
          </cell>
          <cell r="F775">
            <v>0</v>
          </cell>
          <cell r="G775">
            <v>0</v>
          </cell>
          <cell r="H775">
            <v>0</v>
          </cell>
        </row>
        <row r="776">
          <cell r="B776" t="str">
            <v>525-001-0109-000</v>
          </cell>
          <cell r="C776" t="str">
            <v xml:space="preserve">ARRENDAMIENTO EQUIP. TRANSPORTE                                 </v>
          </cell>
          <cell r="D776">
            <v>113441.45</v>
          </cell>
          <cell r="E776">
            <v>24224.52</v>
          </cell>
          <cell r="F776">
            <v>0</v>
          </cell>
          <cell r="G776">
            <v>24224.52</v>
          </cell>
          <cell r="H776">
            <v>137665.97</v>
          </cell>
        </row>
        <row r="777">
          <cell r="B777" t="str">
            <v>525-001-0110-000</v>
          </cell>
          <cell r="C777" t="str">
            <v xml:space="preserve">SEGURO PARA GENERADORES                                              </v>
          </cell>
          <cell r="D777">
            <v>0</v>
          </cell>
          <cell r="E777">
            <v>0</v>
          </cell>
          <cell r="F777">
            <v>0</v>
          </cell>
          <cell r="G777">
            <v>0</v>
          </cell>
          <cell r="H777">
            <v>0</v>
          </cell>
        </row>
        <row r="778">
          <cell r="B778" t="str">
            <v>525-001-0111-000</v>
          </cell>
          <cell r="C778" t="str">
            <v xml:space="preserve">SEGURO COMPRESORES Y SEPARADORES                                     </v>
          </cell>
          <cell r="D778">
            <v>0</v>
          </cell>
          <cell r="E778">
            <v>0</v>
          </cell>
          <cell r="F778">
            <v>0</v>
          </cell>
          <cell r="G778">
            <v>0</v>
          </cell>
          <cell r="H778">
            <v>0</v>
          </cell>
        </row>
        <row r="779">
          <cell r="B779" t="str">
            <v>530-001-0001-000</v>
          </cell>
          <cell r="C779" t="str">
            <v xml:space="preserve">DESCUENTO S/COMPRA                                             </v>
          </cell>
          <cell r="D779">
            <v>-195955.81</v>
          </cell>
          <cell r="E779">
            <v>0</v>
          </cell>
          <cell r="F779">
            <v>0</v>
          </cell>
          <cell r="G779">
            <v>0</v>
          </cell>
          <cell r="H779">
            <v>-195955.81</v>
          </cell>
        </row>
        <row r="780">
          <cell r="B780" t="str">
            <v>530-001-0002-000</v>
          </cell>
          <cell r="C780" t="str">
            <v xml:space="preserve">NOTAS DE CREDITO ENERFLEX                                            </v>
          </cell>
          <cell r="D780">
            <v>0</v>
          </cell>
          <cell r="E780">
            <v>0</v>
          </cell>
          <cell r="F780">
            <v>0</v>
          </cell>
          <cell r="G780">
            <v>0</v>
          </cell>
          <cell r="H780">
            <v>0</v>
          </cell>
        </row>
        <row r="781">
          <cell r="B781" t="str">
            <v>530-001-0003-001</v>
          </cell>
          <cell r="C781" t="str">
            <v xml:space="preserve">CREDITO MADISA DLLS                                                  </v>
          </cell>
          <cell r="D781">
            <v>0</v>
          </cell>
          <cell r="E781">
            <v>0</v>
          </cell>
          <cell r="F781">
            <v>0</v>
          </cell>
          <cell r="G781">
            <v>0</v>
          </cell>
          <cell r="H781">
            <v>0</v>
          </cell>
        </row>
        <row r="782">
          <cell r="B782" t="str">
            <v>530-001-0003-002</v>
          </cell>
          <cell r="C782" t="str">
            <v xml:space="preserve">CREDITO MADISA COMP DLLS                                             </v>
          </cell>
          <cell r="D782">
            <v>0</v>
          </cell>
          <cell r="E782">
            <v>0</v>
          </cell>
          <cell r="F782">
            <v>0</v>
          </cell>
          <cell r="G782">
            <v>0</v>
          </cell>
          <cell r="H782">
            <v>0</v>
          </cell>
        </row>
        <row r="783">
          <cell r="B783" t="str">
            <v>540-001-0001-000</v>
          </cell>
          <cell r="C783" t="str">
            <v xml:space="preserve">COSTO DE VTA ACTIVO FIJO                                             </v>
          </cell>
          <cell r="D783">
            <v>0</v>
          </cell>
          <cell r="E783">
            <v>0</v>
          </cell>
          <cell r="F783">
            <v>0</v>
          </cell>
          <cell r="G783">
            <v>0</v>
          </cell>
          <cell r="H783">
            <v>0</v>
          </cell>
        </row>
        <row r="784">
          <cell r="B784" t="str">
            <v>541-000-0000-000</v>
          </cell>
          <cell r="C784" t="str">
            <v xml:space="preserve">COSTO DE VENTAS DIVERSAS                                             </v>
          </cell>
          <cell r="D784">
            <v>0</v>
          </cell>
          <cell r="E784">
            <v>0</v>
          </cell>
          <cell r="F784">
            <v>0</v>
          </cell>
          <cell r="G784">
            <v>0</v>
          </cell>
          <cell r="H784">
            <v>0</v>
          </cell>
        </row>
        <row r="785">
          <cell r="B785" t="str">
            <v>542-000-0000-000</v>
          </cell>
          <cell r="C785" t="str">
            <v xml:space="preserve">OTROS COSTOS                                                         </v>
          </cell>
          <cell r="D785">
            <v>0</v>
          </cell>
          <cell r="E785">
            <v>0</v>
          </cell>
          <cell r="F785">
            <v>0</v>
          </cell>
          <cell r="G785">
            <v>0</v>
          </cell>
          <cell r="H785">
            <v>0</v>
          </cell>
        </row>
        <row r="786">
          <cell r="B786" t="str">
            <v>610-001-0001-000</v>
          </cell>
          <cell r="C786" t="str">
            <v xml:space="preserve">GASTOS ADUANALES                                                 </v>
          </cell>
          <cell r="D786">
            <v>63645.74</v>
          </cell>
          <cell r="E786">
            <v>7518.62</v>
          </cell>
          <cell r="F786">
            <v>0</v>
          </cell>
          <cell r="G786">
            <v>7518.62</v>
          </cell>
          <cell r="H786">
            <v>71164.36</v>
          </cell>
        </row>
        <row r="787">
          <cell r="B787" t="str">
            <v>610-001-0002-000</v>
          </cell>
          <cell r="C787" t="str">
            <v xml:space="preserve">SUELDOS                                                          </v>
          </cell>
          <cell r="D787">
            <v>74570.460000000006</v>
          </cell>
          <cell r="E787">
            <v>41454.06</v>
          </cell>
          <cell r="F787">
            <v>0</v>
          </cell>
          <cell r="G787">
            <v>41454.06</v>
          </cell>
          <cell r="H787">
            <v>116024.52</v>
          </cell>
        </row>
        <row r="788">
          <cell r="B788" t="str">
            <v>610-001-0003-001</v>
          </cell>
          <cell r="C788" t="str">
            <v xml:space="preserve">HORAS EXTRAS GRAVADAS                                                </v>
          </cell>
          <cell r="D788">
            <v>0</v>
          </cell>
          <cell r="E788">
            <v>0</v>
          </cell>
          <cell r="F788">
            <v>0</v>
          </cell>
          <cell r="G788">
            <v>0</v>
          </cell>
          <cell r="H788">
            <v>0</v>
          </cell>
        </row>
        <row r="789">
          <cell r="B789" t="str">
            <v>610-001-0003-002</v>
          </cell>
          <cell r="C789" t="str">
            <v xml:space="preserve">HORAS EXTRAS EXENTAS                                                 </v>
          </cell>
          <cell r="D789">
            <v>0</v>
          </cell>
          <cell r="E789">
            <v>0</v>
          </cell>
          <cell r="F789">
            <v>0</v>
          </cell>
          <cell r="G789">
            <v>0</v>
          </cell>
          <cell r="H789">
            <v>0</v>
          </cell>
        </row>
        <row r="790">
          <cell r="B790" t="str">
            <v>610-001-0004-001</v>
          </cell>
          <cell r="C790" t="str">
            <v xml:space="preserve">PRIMA VACACIONAL GRAVADA                                             </v>
          </cell>
          <cell r="D790">
            <v>0</v>
          </cell>
          <cell r="E790">
            <v>0</v>
          </cell>
          <cell r="F790">
            <v>0</v>
          </cell>
          <cell r="G790">
            <v>0</v>
          </cell>
          <cell r="H790">
            <v>0</v>
          </cell>
        </row>
        <row r="791">
          <cell r="B791" t="str">
            <v>610-001-0004-002</v>
          </cell>
          <cell r="C791" t="str">
            <v xml:space="preserve">PRIMA VACACIONAL EXENTA                                            </v>
          </cell>
          <cell r="D791">
            <v>113.02</v>
          </cell>
          <cell r="E791">
            <v>60.18</v>
          </cell>
          <cell r="F791">
            <v>0</v>
          </cell>
          <cell r="G791">
            <v>60.18</v>
          </cell>
          <cell r="H791">
            <v>173.2</v>
          </cell>
        </row>
        <row r="792">
          <cell r="B792" t="str">
            <v>610-001-0005-000</v>
          </cell>
          <cell r="C792" t="str">
            <v xml:space="preserve">VACACIONES                                                           </v>
          </cell>
          <cell r="D792">
            <v>0</v>
          </cell>
          <cell r="E792">
            <v>0</v>
          </cell>
          <cell r="F792">
            <v>0</v>
          </cell>
          <cell r="G792">
            <v>0</v>
          </cell>
          <cell r="H792">
            <v>0</v>
          </cell>
        </row>
        <row r="793">
          <cell r="B793" t="str">
            <v>610-001-0006-001</v>
          </cell>
          <cell r="C793" t="str">
            <v xml:space="preserve">GRATIFICACIONES GRAVADAS                                             </v>
          </cell>
          <cell r="D793">
            <v>0</v>
          </cell>
          <cell r="E793">
            <v>1004.72</v>
          </cell>
          <cell r="F793">
            <v>0</v>
          </cell>
          <cell r="G793">
            <v>1004.72</v>
          </cell>
          <cell r="H793">
            <v>1004.72</v>
          </cell>
        </row>
        <row r="794">
          <cell r="B794" t="str">
            <v>610-001-0006-002</v>
          </cell>
          <cell r="C794" t="str">
            <v xml:space="preserve">GRATIFICACIONES EXENTAS                                              </v>
          </cell>
          <cell r="D794">
            <v>0</v>
          </cell>
          <cell r="E794">
            <v>0</v>
          </cell>
          <cell r="F794">
            <v>0</v>
          </cell>
          <cell r="G794">
            <v>0</v>
          </cell>
          <cell r="H794">
            <v>0</v>
          </cell>
        </row>
        <row r="795">
          <cell r="B795" t="str">
            <v>610-001-0007-001</v>
          </cell>
          <cell r="C795" t="str">
            <v xml:space="preserve">INDEMNIZACIONES GRAVADAS                                             </v>
          </cell>
          <cell r="D795">
            <v>0</v>
          </cell>
          <cell r="E795">
            <v>0</v>
          </cell>
          <cell r="F795">
            <v>0</v>
          </cell>
          <cell r="G795">
            <v>0</v>
          </cell>
          <cell r="H795">
            <v>0</v>
          </cell>
        </row>
        <row r="796">
          <cell r="B796" t="str">
            <v>610-001-0007-002</v>
          </cell>
          <cell r="C796" t="str">
            <v xml:space="preserve">INDEMNIZACIONES EXENTAS                                              </v>
          </cell>
          <cell r="D796">
            <v>0</v>
          </cell>
          <cell r="E796">
            <v>0</v>
          </cell>
          <cell r="F796">
            <v>0</v>
          </cell>
          <cell r="G796">
            <v>0</v>
          </cell>
          <cell r="H796">
            <v>0</v>
          </cell>
        </row>
        <row r="797">
          <cell r="B797" t="str">
            <v>610-001-0009-001</v>
          </cell>
          <cell r="C797" t="str">
            <v xml:space="preserve">AGUINALDO GRAVADO                                                    </v>
          </cell>
          <cell r="D797">
            <v>0</v>
          </cell>
          <cell r="E797">
            <v>0</v>
          </cell>
          <cell r="F797">
            <v>0</v>
          </cell>
          <cell r="G797">
            <v>0</v>
          </cell>
          <cell r="H797">
            <v>0</v>
          </cell>
        </row>
        <row r="798">
          <cell r="B798" t="str">
            <v>610-001-0009-002</v>
          </cell>
          <cell r="C798" t="str">
            <v xml:space="preserve">AGUINALDO EXENTO                                                     </v>
          </cell>
          <cell r="D798">
            <v>0</v>
          </cell>
          <cell r="E798">
            <v>0</v>
          </cell>
          <cell r="F798">
            <v>0</v>
          </cell>
          <cell r="G798">
            <v>0</v>
          </cell>
          <cell r="H798">
            <v>0</v>
          </cell>
        </row>
        <row r="799">
          <cell r="B799" t="str">
            <v>610-001-0010-000</v>
          </cell>
          <cell r="C799" t="str">
            <v xml:space="preserve">VALES DE GASOLINA                                                  </v>
          </cell>
          <cell r="D799">
            <v>975</v>
          </cell>
          <cell r="E799">
            <v>0</v>
          </cell>
          <cell r="F799">
            <v>0</v>
          </cell>
          <cell r="G799">
            <v>0</v>
          </cell>
          <cell r="H799">
            <v>975</v>
          </cell>
        </row>
        <row r="800">
          <cell r="B800" t="str">
            <v>610-001-0011-000</v>
          </cell>
          <cell r="C800" t="str">
            <v xml:space="preserve">BONO ANUAL                                                           </v>
          </cell>
          <cell r="D800">
            <v>0</v>
          </cell>
          <cell r="E800">
            <v>0</v>
          </cell>
          <cell r="F800">
            <v>0</v>
          </cell>
          <cell r="G800">
            <v>0</v>
          </cell>
          <cell r="H800">
            <v>0</v>
          </cell>
        </row>
        <row r="801">
          <cell r="B801" t="str">
            <v>610-001-0012-000</v>
          </cell>
          <cell r="C801" t="str">
            <v xml:space="preserve">FONDO DE AHORRO                                                   </v>
          </cell>
          <cell r="D801">
            <v>4942.6400000000003</v>
          </cell>
          <cell r="E801">
            <v>2017.72</v>
          </cell>
          <cell r="F801">
            <v>0</v>
          </cell>
          <cell r="G801">
            <v>2017.72</v>
          </cell>
          <cell r="H801">
            <v>6960.36</v>
          </cell>
        </row>
        <row r="802">
          <cell r="B802" t="str">
            <v>610-001-0013-000</v>
          </cell>
          <cell r="C802" t="str">
            <v xml:space="preserve">INTERNET                                                             </v>
          </cell>
          <cell r="D802">
            <v>0</v>
          </cell>
          <cell r="E802">
            <v>2514.39</v>
          </cell>
          <cell r="F802">
            <v>0</v>
          </cell>
          <cell r="G802">
            <v>2514.39</v>
          </cell>
          <cell r="H802">
            <v>2514.39</v>
          </cell>
        </row>
        <row r="803">
          <cell r="B803" t="str">
            <v>610-001-0014-000</v>
          </cell>
          <cell r="C803" t="str">
            <v xml:space="preserve">ALIMENTOS                                                            </v>
          </cell>
          <cell r="D803">
            <v>0</v>
          </cell>
          <cell r="E803">
            <v>0</v>
          </cell>
          <cell r="F803">
            <v>0</v>
          </cell>
          <cell r="G803">
            <v>0</v>
          </cell>
          <cell r="H803">
            <v>0</v>
          </cell>
        </row>
        <row r="804">
          <cell r="B804" t="str">
            <v>610-001-0016-000</v>
          </cell>
          <cell r="C804" t="str">
            <v xml:space="preserve">SEGURO GASTOS MEDICOS MAYORES                                        </v>
          </cell>
          <cell r="D804">
            <v>0</v>
          </cell>
          <cell r="E804">
            <v>0</v>
          </cell>
          <cell r="F804">
            <v>0</v>
          </cell>
          <cell r="G804">
            <v>0</v>
          </cell>
          <cell r="H804">
            <v>0</v>
          </cell>
        </row>
        <row r="805">
          <cell r="B805" t="str">
            <v>610-001-0017-000</v>
          </cell>
          <cell r="C805" t="str">
            <v xml:space="preserve">MTTO. EQUIP. RADIOCOMUNICACIONES                                     </v>
          </cell>
          <cell r="D805">
            <v>0</v>
          </cell>
          <cell r="E805">
            <v>0</v>
          </cell>
          <cell r="F805">
            <v>0</v>
          </cell>
          <cell r="G805">
            <v>0</v>
          </cell>
          <cell r="H805">
            <v>0</v>
          </cell>
        </row>
        <row r="806">
          <cell r="B806" t="str">
            <v>610-001-0018-000</v>
          </cell>
          <cell r="C806" t="str">
            <v xml:space="preserve">AGUA POZOS                                                           </v>
          </cell>
          <cell r="D806">
            <v>0</v>
          </cell>
          <cell r="E806">
            <v>0</v>
          </cell>
          <cell r="F806">
            <v>0</v>
          </cell>
          <cell r="G806">
            <v>0</v>
          </cell>
          <cell r="H806">
            <v>0</v>
          </cell>
        </row>
        <row r="807">
          <cell r="B807" t="str">
            <v>610-001-0019-000</v>
          </cell>
          <cell r="C807" t="str">
            <v xml:space="preserve">SEGURIDAD Y MONITOREO                                              </v>
          </cell>
          <cell r="D807">
            <v>438</v>
          </cell>
          <cell r="E807">
            <v>438</v>
          </cell>
          <cell r="F807">
            <v>0</v>
          </cell>
          <cell r="G807">
            <v>438</v>
          </cell>
          <cell r="H807">
            <v>876</v>
          </cell>
        </row>
        <row r="808">
          <cell r="B808" t="str">
            <v>610-001-0021-000</v>
          </cell>
          <cell r="C808" t="str">
            <v xml:space="preserve">I.M.S.S. CUOTA PATRONAL                                           </v>
          </cell>
          <cell r="D808">
            <v>9023.82</v>
          </cell>
          <cell r="E808">
            <v>4825.43</v>
          </cell>
          <cell r="F808">
            <v>0</v>
          </cell>
          <cell r="G808">
            <v>4825.43</v>
          </cell>
          <cell r="H808">
            <v>13849.25</v>
          </cell>
        </row>
        <row r="809">
          <cell r="B809" t="str">
            <v>610-001-0022-000</v>
          </cell>
          <cell r="C809" t="str">
            <v xml:space="preserve">ARRENDAMIENTO PLANTAS ELECTRICAS                                     </v>
          </cell>
          <cell r="D809">
            <v>0</v>
          </cell>
          <cell r="E809">
            <v>0</v>
          </cell>
          <cell r="F809">
            <v>0</v>
          </cell>
          <cell r="G809">
            <v>0</v>
          </cell>
          <cell r="H809">
            <v>0</v>
          </cell>
        </row>
        <row r="810">
          <cell r="B810" t="str">
            <v>610-001-0023-000</v>
          </cell>
          <cell r="C810" t="str">
            <v xml:space="preserve">5% APORTACIONES INFONAVIT                                         </v>
          </cell>
          <cell r="D810">
            <v>3842.12</v>
          </cell>
          <cell r="E810">
            <v>0</v>
          </cell>
          <cell r="F810">
            <v>0</v>
          </cell>
          <cell r="G810">
            <v>0</v>
          </cell>
          <cell r="H810">
            <v>3842.12</v>
          </cell>
        </row>
        <row r="811">
          <cell r="B811" t="str">
            <v>610-001-0024-000</v>
          </cell>
          <cell r="C811" t="str">
            <v xml:space="preserve">IMPUESTO SOBRE NOMINAS                                             </v>
          </cell>
          <cell r="D811">
            <v>746.84</v>
          </cell>
          <cell r="E811">
            <v>415.14</v>
          </cell>
          <cell r="F811">
            <v>0</v>
          </cell>
          <cell r="G811">
            <v>415.14</v>
          </cell>
          <cell r="H811">
            <v>1161.98</v>
          </cell>
        </row>
        <row r="812">
          <cell r="B812" t="str">
            <v>610-001-0025-000</v>
          </cell>
          <cell r="C812" t="str">
            <v xml:space="preserve">2% S.A.R.                                                         </v>
          </cell>
          <cell r="D812">
            <v>1536.87</v>
          </cell>
          <cell r="E812">
            <v>0</v>
          </cell>
          <cell r="F812">
            <v>0</v>
          </cell>
          <cell r="G812">
            <v>0</v>
          </cell>
          <cell r="H812">
            <v>1536.87</v>
          </cell>
        </row>
        <row r="813">
          <cell r="B813" t="str">
            <v>610-001-0027-000</v>
          </cell>
          <cell r="C813" t="str">
            <v xml:space="preserve">CESANTIA Y VEJEZ                                                  </v>
          </cell>
          <cell r="D813">
            <v>2420.54</v>
          </cell>
          <cell r="E813">
            <v>0</v>
          </cell>
          <cell r="F813">
            <v>0</v>
          </cell>
          <cell r="G813">
            <v>0</v>
          </cell>
          <cell r="H813">
            <v>2420.54</v>
          </cell>
        </row>
        <row r="814">
          <cell r="B814" t="str">
            <v>610-001-0030-000</v>
          </cell>
          <cell r="C814" t="str">
            <v xml:space="preserve">HONORARIOS PERSONAS MORALES                                      </v>
          </cell>
          <cell r="D814">
            <v>21845</v>
          </cell>
          <cell r="E814">
            <v>0</v>
          </cell>
          <cell r="F814">
            <v>0</v>
          </cell>
          <cell r="G814">
            <v>0</v>
          </cell>
          <cell r="H814">
            <v>21845</v>
          </cell>
        </row>
        <row r="815">
          <cell r="B815" t="str">
            <v>610-001-0031-000</v>
          </cell>
          <cell r="C815" t="str">
            <v xml:space="preserve">HONORARIOS A PERSONAS FISICAS                                     </v>
          </cell>
          <cell r="D815">
            <v>4342.18</v>
          </cell>
          <cell r="E815">
            <v>2684.13</v>
          </cell>
          <cell r="F815">
            <v>0</v>
          </cell>
          <cell r="G815">
            <v>2684.13</v>
          </cell>
          <cell r="H815">
            <v>7026.31</v>
          </cell>
        </row>
        <row r="816">
          <cell r="B816" t="str">
            <v>610-001-0032-000</v>
          </cell>
          <cell r="C816" t="str">
            <v xml:space="preserve">SERVICIOS PROFESIONALES                                              </v>
          </cell>
          <cell r="D816">
            <v>0</v>
          </cell>
          <cell r="E816">
            <v>5000</v>
          </cell>
          <cell r="F816">
            <v>0</v>
          </cell>
          <cell r="G816">
            <v>5000</v>
          </cell>
          <cell r="H816">
            <v>5000</v>
          </cell>
        </row>
        <row r="817">
          <cell r="B817" t="str">
            <v>610-001-0033-000</v>
          </cell>
          <cell r="C817" t="str">
            <v xml:space="preserve">FLETES Y MUDANZAS                                                    </v>
          </cell>
          <cell r="D817">
            <v>0</v>
          </cell>
          <cell r="E817">
            <v>0</v>
          </cell>
          <cell r="F817">
            <v>0</v>
          </cell>
          <cell r="G817">
            <v>0</v>
          </cell>
          <cell r="H817">
            <v>0</v>
          </cell>
        </row>
        <row r="818">
          <cell r="B818" t="str">
            <v>610-001-0034-001</v>
          </cell>
          <cell r="C818" t="str">
            <v xml:space="preserve">ARREND. PERSONA MORAL INMUEB                                         </v>
          </cell>
          <cell r="D818">
            <v>0</v>
          </cell>
          <cell r="E818">
            <v>0</v>
          </cell>
          <cell r="F818">
            <v>0</v>
          </cell>
          <cell r="G818">
            <v>0</v>
          </cell>
          <cell r="H818">
            <v>0</v>
          </cell>
        </row>
        <row r="819">
          <cell r="B819" t="str">
            <v>610-001-0034-002</v>
          </cell>
          <cell r="C819" t="str">
            <v xml:space="preserve">ARRENDAMIENTO P.F.                                               </v>
          </cell>
          <cell r="D819">
            <v>48510</v>
          </cell>
          <cell r="E819">
            <v>24255</v>
          </cell>
          <cell r="F819">
            <v>0</v>
          </cell>
          <cell r="G819">
            <v>24255</v>
          </cell>
          <cell r="H819">
            <v>72765</v>
          </cell>
        </row>
        <row r="820">
          <cell r="B820" t="str">
            <v>610-001-0035-000</v>
          </cell>
          <cell r="C820" t="str">
            <v xml:space="preserve">MANTENIMIENTO INSTALACIONES                                          </v>
          </cell>
          <cell r="D820">
            <v>0</v>
          </cell>
          <cell r="E820">
            <v>0</v>
          </cell>
          <cell r="F820">
            <v>0</v>
          </cell>
          <cell r="G820">
            <v>0</v>
          </cell>
          <cell r="H820">
            <v>0</v>
          </cell>
        </row>
        <row r="821">
          <cell r="B821" t="str">
            <v>610-001-0036-000</v>
          </cell>
          <cell r="C821" t="str">
            <v xml:space="preserve">MANTENIMIENTO EQ. DE OFICINA                                         </v>
          </cell>
          <cell r="D821">
            <v>0</v>
          </cell>
          <cell r="E821">
            <v>0</v>
          </cell>
          <cell r="F821">
            <v>0</v>
          </cell>
          <cell r="G821">
            <v>0</v>
          </cell>
          <cell r="H821">
            <v>0</v>
          </cell>
        </row>
        <row r="822">
          <cell r="B822" t="str">
            <v>610-001-0037-000</v>
          </cell>
          <cell r="C822" t="str">
            <v xml:space="preserve">MANTENIMIENTO EQ. TRANSPORTE                                         </v>
          </cell>
          <cell r="D822">
            <v>0</v>
          </cell>
          <cell r="E822">
            <v>0</v>
          </cell>
          <cell r="F822">
            <v>0</v>
          </cell>
          <cell r="G822">
            <v>0</v>
          </cell>
          <cell r="H822">
            <v>0</v>
          </cell>
        </row>
        <row r="823">
          <cell r="B823" t="str">
            <v>610-001-0038-001</v>
          </cell>
          <cell r="C823" t="str">
            <v xml:space="preserve">COMBUSTIBLES DEDUCIBLES                                            </v>
          </cell>
          <cell r="D823">
            <v>173.91</v>
          </cell>
          <cell r="E823">
            <v>0</v>
          </cell>
          <cell r="F823">
            <v>0</v>
          </cell>
          <cell r="G823">
            <v>0</v>
          </cell>
          <cell r="H823">
            <v>173.91</v>
          </cell>
        </row>
        <row r="824">
          <cell r="B824" t="str">
            <v>610-001-0038-002</v>
          </cell>
          <cell r="C824" t="str">
            <v xml:space="preserve">COMBUSTIBLES NO DEDUCIBLES                                           </v>
          </cell>
          <cell r="D824">
            <v>0</v>
          </cell>
          <cell r="E824">
            <v>0</v>
          </cell>
          <cell r="F824">
            <v>0</v>
          </cell>
          <cell r="G824">
            <v>0</v>
          </cell>
          <cell r="H824">
            <v>0</v>
          </cell>
        </row>
        <row r="825">
          <cell r="B825" t="str">
            <v>610-001-0038-003</v>
          </cell>
          <cell r="C825" t="str">
            <v xml:space="preserve">LUBRICANTES DEDUCIBLES                                               </v>
          </cell>
          <cell r="D825">
            <v>0</v>
          </cell>
          <cell r="E825">
            <v>0</v>
          </cell>
          <cell r="F825">
            <v>0</v>
          </cell>
          <cell r="G825">
            <v>0</v>
          </cell>
          <cell r="H825">
            <v>0</v>
          </cell>
        </row>
        <row r="826">
          <cell r="B826" t="str">
            <v>610-001-0038-004</v>
          </cell>
          <cell r="C826" t="str">
            <v xml:space="preserve">LUBRICANTES NO DEDUCIBLES                                            </v>
          </cell>
          <cell r="D826">
            <v>0</v>
          </cell>
          <cell r="E826">
            <v>0</v>
          </cell>
          <cell r="F826">
            <v>0</v>
          </cell>
          <cell r="G826">
            <v>0</v>
          </cell>
          <cell r="H826">
            <v>0</v>
          </cell>
        </row>
        <row r="827">
          <cell r="B827" t="str">
            <v>610-001-0039-001</v>
          </cell>
          <cell r="C827" t="str">
            <v xml:space="preserve">GASTOS DE VIAJE DEDUCIBLES                                       </v>
          </cell>
          <cell r="D827">
            <v>11798.53</v>
          </cell>
          <cell r="E827">
            <v>17798.22</v>
          </cell>
          <cell r="F827">
            <v>0</v>
          </cell>
          <cell r="G827">
            <v>17798.22</v>
          </cell>
          <cell r="H827">
            <v>29596.75</v>
          </cell>
        </row>
        <row r="828">
          <cell r="B828" t="str">
            <v>610-001-0039-002</v>
          </cell>
          <cell r="C828" t="str">
            <v xml:space="preserve">GASTOS DE VIAJE NO DED.                                            </v>
          </cell>
          <cell r="D828">
            <v>262.2</v>
          </cell>
          <cell r="E828">
            <v>221.52</v>
          </cell>
          <cell r="F828">
            <v>0</v>
          </cell>
          <cell r="G828">
            <v>221.52</v>
          </cell>
          <cell r="H828">
            <v>483.72</v>
          </cell>
        </row>
        <row r="829">
          <cell r="B829" t="str">
            <v>610-001-0040-000</v>
          </cell>
          <cell r="C829" t="str">
            <v xml:space="preserve">ENSERES MENORES                                                      </v>
          </cell>
          <cell r="D829">
            <v>0</v>
          </cell>
          <cell r="E829">
            <v>0</v>
          </cell>
          <cell r="F829">
            <v>0</v>
          </cell>
          <cell r="G829">
            <v>0</v>
          </cell>
          <cell r="H829">
            <v>0</v>
          </cell>
        </row>
        <row r="830">
          <cell r="B830" t="str">
            <v>610-001-0041-000</v>
          </cell>
          <cell r="C830" t="str">
            <v xml:space="preserve">ENERGIA ELECTRICA                                                 </v>
          </cell>
          <cell r="D830">
            <v>4876</v>
          </cell>
          <cell r="E830">
            <v>0</v>
          </cell>
          <cell r="F830">
            <v>0</v>
          </cell>
          <cell r="G830">
            <v>0</v>
          </cell>
          <cell r="H830">
            <v>4876</v>
          </cell>
        </row>
        <row r="831">
          <cell r="B831" t="str">
            <v>610-001-0042-000</v>
          </cell>
          <cell r="C831" t="str">
            <v xml:space="preserve">TELEFONOS                                                         </v>
          </cell>
          <cell r="D831">
            <v>5314.22</v>
          </cell>
          <cell r="E831">
            <v>3329.15</v>
          </cell>
          <cell r="F831">
            <v>0</v>
          </cell>
          <cell r="G831">
            <v>3329.15</v>
          </cell>
          <cell r="H831">
            <v>8643.3700000000008</v>
          </cell>
        </row>
        <row r="832">
          <cell r="B832" t="str">
            <v>610-001-0043-000</v>
          </cell>
          <cell r="C832" t="str">
            <v xml:space="preserve">IMPUESTOS Y DERECHOS                                               </v>
          </cell>
          <cell r="D832">
            <v>810.62</v>
          </cell>
          <cell r="E832">
            <v>3523.18</v>
          </cell>
          <cell r="F832">
            <v>0</v>
          </cell>
          <cell r="G832">
            <v>3523.18</v>
          </cell>
          <cell r="H832">
            <v>4333.8</v>
          </cell>
        </row>
        <row r="833">
          <cell r="B833" t="str">
            <v>610-001-0044-000</v>
          </cell>
          <cell r="C833" t="str">
            <v xml:space="preserve">MANTENIMIENTO EQ. DE COMPUTO                                     </v>
          </cell>
          <cell r="D833">
            <v>11912.05</v>
          </cell>
          <cell r="E833">
            <v>6600</v>
          </cell>
          <cell r="F833">
            <v>0</v>
          </cell>
          <cell r="G833">
            <v>6600</v>
          </cell>
          <cell r="H833">
            <v>18512.05</v>
          </cell>
        </row>
        <row r="834">
          <cell r="B834" t="str">
            <v>610-001-0045-000</v>
          </cell>
          <cell r="C834" t="str">
            <v xml:space="preserve">ART. Y ACC. DE COMPUTO                                               </v>
          </cell>
          <cell r="D834">
            <v>0</v>
          </cell>
          <cell r="E834">
            <v>441.74</v>
          </cell>
          <cell r="F834">
            <v>0</v>
          </cell>
          <cell r="G834">
            <v>441.74</v>
          </cell>
          <cell r="H834">
            <v>441.74</v>
          </cell>
        </row>
        <row r="835">
          <cell r="B835" t="str">
            <v>610-001-0046-000</v>
          </cell>
          <cell r="C835" t="str">
            <v xml:space="preserve">UTILES ASEO Y LIMPIEZA                                            </v>
          </cell>
          <cell r="D835">
            <v>1703.49</v>
          </cell>
          <cell r="E835">
            <v>2847.12</v>
          </cell>
          <cell r="F835">
            <v>0</v>
          </cell>
          <cell r="G835">
            <v>2847.12</v>
          </cell>
          <cell r="H835">
            <v>4550.6099999999997</v>
          </cell>
        </row>
        <row r="836">
          <cell r="B836" t="str">
            <v>610-001-0047-000</v>
          </cell>
          <cell r="C836" t="str">
            <v xml:space="preserve">PAPELERIA Y ART. DE OFICINA                                       </v>
          </cell>
          <cell r="D836">
            <v>4573.63</v>
          </cell>
          <cell r="E836">
            <v>2892.15</v>
          </cell>
          <cell r="F836">
            <v>0</v>
          </cell>
          <cell r="G836">
            <v>2892.15</v>
          </cell>
          <cell r="H836">
            <v>7465.78</v>
          </cell>
        </row>
        <row r="837">
          <cell r="B837" t="str">
            <v>610-001-0048-000</v>
          </cell>
          <cell r="C837" t="str">
            <v xml:space="preserve">PEAJES Y AUTOPISTAS                                                  </v>
          </cell>
          <cell r="D837">
            <v>0</v>
          </cell>
          <cell r="E837">
            <v>0</v>
          </cell>
          <cell r="F837">
            <v>0</v>
          </cell>
          <cell r="G837">
            <v>0</v>
          </cell>
          <cell r="H837">
            <v>0</v>
          </cell>
        </row>
        <row r="838">
          <cell r="B838" t="str">
            <v>610-001-0049-000</v>
          </cell>
          <cell r="C838" t="str">
            <v xml:space="preserve">SEGURO ROTURA MAQUINARIA                                             </v>
          </cell>
          <cell r="D838">
            <v>0</v>
          </cell>
          <cell r="E838">
            <v>0</v>
          </cell>
          <cell r="F838">
            <v>0</v>
          </cell>
          <cell r="G838">
            <v>0</v>
          </cell>
          <cell r="H838">
            <v>0</v>
          </cell>
        </row>
        <row r="839">
          <cell r="B839" t="str">
            <v>610-001-0050-000</v>
          </cell>
          <cell r="C839" t="str">
            <v xml:space="preserve">ESTACIONAMIENTO Y PASAJES LOC                                     </v>
          </cell>
          <cell r="D839">
            <v>1047</v>
          </cell>
          <cell r="E839">
            <v>772</v>
          </cell>
          <cell r="F839">
            <v>0</v>
          </cell>
          <cell r="G839">
            <v>772</v>
          </cell>
          <cell r="H839">
            <v>1819</v>
          </cell>
        </row>
        <row r="840">
          <cell r="B840" t="str">
            <v>610-001-0051-000</v>
          </cell>
          <cell r="C840" t="str">
            <v xml:space="preserve">COMISIONES Y SITUACIONES BANC                                    </v>
          </cell>
          <cell r="D840">
            <v>39201.269999999997</v>
          </cell>
          <cell r="E840">
            <v>14009.08</v>
          </cell>
          <cell r="F840">
            <v>0</v>
          </cell>
          <cell r="G840">
            <v>14009.08</v>
          </cell>
          <cell r="H840">
            <v>53210.35</v>
          </cell>
        </row>
        <row r="841">
          <cell r="B841" t="str">
            <v>610-001-0052-000</v>
          </cell>
          <cell r="C841" t="str">
            <v xml:space="preserve">MENSAJERIA Y PAQUETERIA                                          </v>
          </cell>
          <cell r="D841">
            <v>10076.75</v>
          </cell>
          <cell r="E841">
            <v>3727.21</v>
          </cell>
          <cell r="F841">
            <v>0</v>
          </cell>
          <cell r="G841">
            <v>3727.21</v>
          </cell>
          <cell r="H841">
            <v>13803.96</v>
          </cell>
        </row>
        <row r="842">
          <cell r="B842" t="str">
            <v>610-001-0053-000</v>
          </cell>
          <cell r="C842" t="str">
            <v xml:space="preserve">CUOTAS Y SUSCRIPCIONES                                               </v>
          </cell>
          <cell r="D842">
            <v>0</v>
          </cell>
          <cell r="E842">
            <v>0</v>
          </cell>
          <cell r="F842">
            <v>0</v>
          </cell>
          <cell r="G842">
            <v>0</v>
          </cell>
          <cell r="H842">
            <v>0</v>
          </cell>
        </row>
        <row r="843">
          <cell r="B843" t="str">
            <v>610-001-0054-000</v>
          </cell>
          <cell r="C843" t="str">
            <v xml:space="preserve">PUBLICIDAD Y PROPAGANDA                                           </v>
          </cell>
          <cell r="D843">
            <v>1120.3</v>
          </cell>
          <cell r="E843">
            <v>0</v>
          </cell>
          <cell r="F843">
            <v>0</v>
          </cell>
          <cell r="G843">
            <v>0</v>
          </cell>
          <cell r="H843">
            <v>1120.3</v>
          </cell>
        </row>
        <row r="844">
          <cell r="B844" t="str">
            <v>610-001-0055-000</v>
          </cell>
          <cell r="C844" t="str">
            <v xml:space="preserve">DONATIVOS                                                            </v>
          </cell>
          <cell r="D844">
            <v>0</v>
          </cell>
          <cell r="E844">
            <v>1235.58</v>
          </cell>
          <cell r="F844">
            <v>0</v>
          </cell>
          <cell r="G844">
            <v>1235.58</v>
          </cell>
          <cell r="H844">
            <v>1235.58</v>
          </cell>
        </row>
        <row r="845">
          <cell r="B845" t="str">
            <v>610-001-0056-000</v>
          </cell>
          <cell r="C845" t="str">
            <v xml:space="preserve">MULTAS Y ACTUALIZACION NO DED                                        </v>
          </cell>
          <cell r="D845">
            <v>0</v>
          </cell>
          <cell r="E845">
            <v>0</v>
          </cell>
          <cell r="F845">
            <v>0</v>
          </cell>
          <cell r="G845">
            <v>0</v>
          </cell>
          <cell r="H845">
            <v>0</v>
          </cell>
        </row>
        <row r="846">
          <cell r="B846" t="str">
            <v>610-001-0057-000</v>
          </cell>
          <cell r="C846" t="str">
            <v xml:space="preserve">RECARGOS DEDUCIBLES                                                  </v>
          </cell>
          <cell r="D846">
            <v>0</v>
          </cell>
          <cell r="E846">
            <v>0</v>
          </cell>
          <cell r="F846">
            <v>0</v>
          </cell>
          <cell r="G846">
            <v>0</v>
          </cell>
          <cell r="H846">
            <v>0</v>
          </cell>
        </row>
        <row r="847">
          <cell r="B847" t="str">
            <v>610-001-0058-000</v>
          </cell>
          <cell r="C847" t="str">
            <v xml:space="preserve">MANIOBRAS                                                            </v>
          </cell>
          <cell r="D847">
            <v>0</v>
          </cell>
          <cell r="E847">
            <v>0</v>
          </cell>
          <cell r="F847">
            <v>0</v>
          </cell>
          <cell r="G847">
            <v>0</v>
          </cell>
          <cell r="H847">
            <v>0</v>
          </cell>
        </row>
        <row r="848">
          <cell r="B848" t="str">
            <v>610-001-0059-001</v>
          </cell>
          <cell r="C848" t="str">
            <v xml:space="preserve">F. MONTERREY P-258543                                                </v>
          </cell>
          <cell r="D848">
            <v>0</v>
          </cell>
          <cell r="E848">
            <v>0</v>
          </cell>
          <cell r="F848">
            <v>0</v>
          </cell>
          <cell r="G848">
            <v>0</v>
          </cell>
          <cell r="H848">
            <v>0</v>
          </cell>
        </row>
        <row r="849">
          <cell r="B849" t="str">
            <v>610-001-0059-002</v>
          </cell>
          <cell r="C849" t="str">
            <v xml:space="preserve">F. MONTERREY P-258547                                                </v>
          </cell>
          <cell r="D849">
            <v>0</v>
          </cell>
          <cell r="E849">
            <v>0</v>
          </cell>
          <cell r="F849">
            <v>0</v>
          </cell>
          <cell r="G849">
            <v>0</v>
          </cell>
          <cell r="H849">
            <v>0</v>
          </cell>
        </row>
        <row r="850">
          <cell r="B850" t="str">
            <v>610-001-0059-003</v>
          </cell>
          <cell r="C850" t="str">
            <v xml:space="preserve">F. MONTERREY P-328824                                                </v>
          </cell>
          <cell r="D850">
            <v>0</v>
          </cell>
          <cell r="E850">
            <v>0</v>
          </cell>
          <cell r="F850">
            <v>0</v>
          </cell>
          <cell r="G850">
            <v>0</v>
          </cell>
          <cell r="H850">
            <v>0</v>
          </cell>
        </row>
        <row r="851">
          <cell r="B851" t="str">
            <v>610-001-0060-000</v>
          </cell>
          <cell r="C851" t="str">
            <v xml:space="preserve">CURSOS Y SEMINARIOS                                                  </v>
          </cell>
          <cell r="D851">
            <v>0</v>
          </cell>
          <cell r="E851">
            <v>0</v>
          </cell>
          <cell r="F851">
            <v>0</v>
          </cell>
          <cell r="G851">
            <v>0</v>
          </cell>
          <cell r="H851">
            <v>0</v>
          </cell>
        </row>
        <row r="852">
          <cell r="B852" t="str">
            <v>610-001-0061-000</v>
          </cell>
          <cell r="C852" t="str">
            <v xml:space="preserve">REVISTAS Y LIBROS                                                    </v>
          </cell>
          <cell r="D852">
            <v>0</v>
          </cell>
          <cell r="E852">
            <v>0</v>
          </cell>
          <cell r="F852">
            <v>0</v>
          </cell>
          <cell r="G852">
            <v>0</v>
          </cell>
          <cell r="H852">
            <v>0</v>
          </cell>
        </row>
        <row r="853">
          <cell r="B853" t="str">
            <v>610-001-0062-000</v>
          </cell>
          <cell r="C853" t="str">
            <v xml:space="preserve">ATENCIONES A TERCEROS                                             </v>
          </cell>
          <cell r="D853">
            <v>1803.69</v>
          </cell>
          <cell r="E853">
            <v>0</v>
          </cell>
          <cell r="F853">
            <v>0</v>
          </cell>
          <cell r="G853">
            <v>0</v>
          </cell>
          <cell r="H853">
            <v>1803.69</v>
          </cell>
        </row>
        <row r="854">
          <cell r="B854" t="str">
            <v>610-001-0063-000</v>
          </cell>
          <cell r="C854" t="str">
            <v xml:space="preserve">MTTO MAQ Y EQUIPO                                                    </v>
          </cell>
          <cell r="D854">
            <v>0</v>
          </cell>
          <cell r="E854">
            <v>0</v>
          </cell>
          <cell r="F854">
            <v>0</v>
          </cell>
          <cell r="G854">
            <v>0</v>
          </cell>
          <cell r="H854">
            <v>0</v>
          </cell>
        </row>
        <row r="855">
          <cell r="B855" t="str">
            <v>610-001-0064-000</v>
          </cell>
          <cell r="C855" t="str">
            <v xml:space="preserve">GTOS LEGALES                                                         </v>
          </cell>
          <cell r="D855">
            <v>0</v>
          </cell>
          <cell r="E855">
            <v>0</v>
          </cell>
          <cell r="F855">
            <v>0</v>
          </cell>
          <cell r="G855">
            <v>0</v>
          </cell>
          <cell r="H855">
            <v>0</v>
          </cell>
        </row>
        <row r="856">
          <cell r="B856" t="str">
            <v>610-001-0078-000</v>
          </cell>
          <cell r="C856" t="str">
            <v xml:space="preserve">SEGURO RESPONSABILIDAD CIVIL                                         </v>
          </cell>
          <cell r="D856">
            <v>0</v>
          </cell>
          <cell r="E856">
            <v>0</v>
          </cell>
          <cell r="F856">
            <v>0</v>
          </cell>
          <cell r="G856">
            <v>0</v>
          </cell>
          <cell r="H856">
            <v>0</v>
          </cell>
        </row>
        <row r="857">
          <cell r="B857" t="str">
            <v>610-001-0080-001</v>
          </cell>
          <cell r="C857" t="str">
            <v xml:space="preserve">DEP MEDIDORES P/GAS                                                  </v>
          </cell>
          <cell r="D857">
            <v>0</v>
          </cell>
          <cell r="E857">
            <v>0</v>
          </cell>
          <cell r="F857">
            <v>0</v>
          </cell>
          <cell r="G857">
            <v>0</v>
          </cell>
          <cell r="H857">
            <v>0</v>
          </cell>
        </row>
        <row r="858">
          <cell r="B858" t="str">
            <v>610-001-0080-002</v>
          </cell>
          <cell r="C858" t="str">
            <v xml:space="preserve">DEP COMPRESORES                                                      </v>
          </cell>
          <cell r="D858">
            <v>0</v>
          </cell>
          <cell r="E858">
            <v>0</v>
          </cell>
          <cell r="F858">
            <v>0</v>
          </cell>
          <cell r="G858">
            <v>0</v>
          </cell>
          <cell r="H858">
            <v>0</v>
          </cell>
        </row>
        <row r="859">
          <cell r="B859" t="str">
            <v>610-001-0080-003</v>
          </cell>
          <cell r="C859" t="str">
            <v xml:space="preserve">DEP PLANTAS TMTO AGUAS RESIDUALES                                    </v>
          </cell>
          <cell r="D859">
            <v>0</v>
          </cell>
          <cell r="E859">
            <v>0</v>
          </cell>
          <cell r="F859">
            <v>0</v>
          </cell>
          <cell r="G859">
            <v>0</v>
          </cell>
          <cell r="H859">
            <v>0</v>
          </cell>
        </row>
        <row r="860">
          <cell r="B860" t="str">
            <v>610-001-0080-004</v>
          </cell>
          <cell r="C860" t="str">
            <v xml:space="preserve">DFC EQ RADIOCOMUNICACIONES                                           </v>
          </cell>
          <cell r="D860">
            <v>0</v>
          </cell>
          <cell r="E860">
            <v>0</v>
          </cell>
          <cell r="F860">
            <v>0</v>
          </cell>
          <cell r="G860">
            <v>0</v>
          </cell>
          <cell r="H860">
            <v>0</v>
          </cell>
        </row>
        <row r="861">
          <cell r="B861" t="str">
            <v>610-001-0080-005</v>
          </cell>
          <cell r="C861" t="str">
            <v xml:space="preserve">DFC MAQUINARIA Y EQ. 25%                                             </v>
          </cell>
          <cell r="D861">
            <v>0</v>
          </cell>
          <cell r="E861">
            <v>0</v>
          </cell>
          <cell r="F861">
            <v>0</v>
          </cell>
          <cell r="G861">
            <v>0</v>
          </cell>
          <cell r="H861">
            <v>0</v>
          </cell>
        </row>
        <row r="862">
          <cell r="B862" t="str">
            <v>610-001-0080-006</v>
          </cell>
          <cell r="C862" t="str">
            <v xml:space="preserve">DEP PLANTA DIESEL ELECTRICA                                          </v>
          </cell>
          <cell r="D862">
            <v>0</v>
          </cell>
          <cell r="E862">
            <v>0</v>
          </cell>
          <cell r="F862">
            <v>0</v>
          </cell>
          <cell r="G862">
            <v>0</v>
          </cell>
          <cell r="H862">
            <v>0</v>
          </cell>
        </row>
        <row r="863">
          <cell r="B863" t="str">
            <v>610-001-0080-007</v>
          </cell>
          <cell r="C863" t="str">
            <v xml:space="preserve">DFC MOBILIARIO Y EQ. OFICINA                                      </v>
          </cell>
          <cell r="D863">
            <v>2153.7600000000002</v>
          </cell>
          <cell r="E863">
            <v>1076.8800000000001</v>
          </cell>
          <cell r="F863">
            <v>0</v>
          </cell>
          <cell r="G863">
            <v>1076.8800000000001</v>
          </cell>
          <cell r="H863">
            <v>3230.64</v>
          </cell>
        </row>
        <row r="864">
          <cell r="B864" t="str">
            <v>610-001-0080-008</v>
          </cell>
          <cell r="C864" t="str">
            <v xml:space="preserve">DFC EQUIPO DE COMPUTO                                             </v>
          </cell>
          <cell r="D864">
            <v>8407.32</v>
          </cell>
          <cell r="E864">
            <v>4203.66</v>
          </cell>
          <cell r="F864">
            <v>0</v>
          </cell>
          <cell r="G864">
            <v>4203.66</v>
          </cell>
          <cell r="H864">
            <v>12610.98</v>
          </cell>
        </row>
        <row r="865">
          <cell r="B865" t="str">
            <v>610-001-0080-009</v>
          </cell>
          <cell r="C865" t="str">
            <v xml:space="preserve">DFC EQUIPO DE TRANSPORTE                                             </v>
          </cell>
          <cell r="D865">
            <v>0</v>
          </cell>
          <cell r="E865">
            <v>0</v>
          </cell>
          <cell r="F865">
            <v>0</v>
          </cell>
          <cell r="G865">
            <v>0</v>
          </cell>
          <cell r="H865">
            <v>0</v>
          </cell>
        </row>
        <row r="866">
          <cell r="B866" t="str">
            <v>610-001-0080-010</v>
          </cell>
          <cell r="C866" t="str">
            <v xml:space="preserve">DEP HIDROLAVADORA Y BOMBA H.                                         </v>
          </cell>
          <cell r="D866">
            <v>0</v>
          </cell>
          <cell r="E866">
            <v>0</v>
          </cell>
          <cell r="F866">
            <v>0</v>
          </cell>
          <cell r="G866">
            <v>0</v>
          </cell>
          <cell r="H866">
            <v>0</v>
          </cell>
        </row>
        <row r="867">
          <cell r="B867" t="str">
            <v>610-001-0080-011</v>
          </cell>
          <cell r="C867" t="str">
            <v xml:space="preserve">DFC CASETAS                                                          </v>
          </cell>
          <cell r="D867">
            <v>0</v>
          </cell>
          <cell r="E867">
            <v>0</v>
          </cell>
          <cell r="F867">
            <v>0</v>
          </cell>
          <cell r="G867">
            <v>0</v>
          </cell>
          <cell r="H867">
            <v>0</v>
          </cell>
        </row>
        <row r="868">
          <cell r="B868" t="str">
            <v>610-001-0081-000</v>
          </cell>
          <cell r="C868" t="str">
            <v xml:space="preserve">BIENES EMPRESARIALES PLUS                                            </v>
          </cell>
          <cell r="D868">
            <v>0</v>
          </cell>
          <cell r="E868">
            <v>0</v>
          </cell>
          <cell r="F868">
            <v>0</v>
          </cell>
          <cell r="G868">
            <v>0</v>
          </cell>
          <cell r="H868">
            <v>0</v>
          </cell>
        </row>
        <row r="869">
          <cell r="B869" t="str">
            <v>610-001-0082-000</v>
          </cell>
          <cell r="C869" t="str">
            <v xml:space="preserve">RESPONSP. CIVIL CONTRATISTAS PEMEX                                   </v>
          </cell>
          <cell r="D869">
            <v>0</v>
          </cell>
          <cell r="E869">
            <v>0</v>
          </cell>
          <cell r="F869">
            <v>0</v>
          </cell>
          <cell r="G869">
            <v>0</v>
          </cell>
          <cell r="H869">
            <v>0</v>
          </cell>
        </row>
        <row r="870">
          <cell r="B870" t="str">
            <v>610-001-0090-000</v>
          </cell>
          <cell r="C870" t="str">
            <v xml:space="preserve">REFACC. MAQ. Y EQUIP.                                                </v>
          </cell>
          <cell r="D870">
            <v>0</v>
          </cell>
          <cell r="E870">
            <v>0</v>
          </cell>
          <cell r="F870">
            <v>0</v>
          </cell>
          <cell r="G870">
            <v>0</v>
          </cell>
          <cell r="H870">
            <v>0</v>
          </cell>
        </row>
        <row r="871">
          <cell r="B871" t="str">
            <v>610-001-0095-000</v>
          </cell>
          <cell r="C871" t="str">
            <v xml:space="preserve">OTROS GASTOS DIVERSOS DEDUCIB                                     </v>
          </cell>
          <cell r="D871">
            <v>1892.33</v>
          </cell>
          <cell r="E871">
            <v>1981.67</v>
          </cell>
          <cell r="F871">
            <v>0</v>
          </cell>
          <cell r="G871">
            <v>1981.67</v>
          </cell>
          <cell r="H871">
            <v>3874</v>
          </cell>
        </row>
        <row r="872">
          <cell r="B872" t="str">
            <v>610-001-0096-000</v>
          </cell>
          <cell r="C872" t="str">
            <v xml:space="preserve">OTROS GASTOS DIVERSOS NO DEDU                                   </v>
          </cell>
          <cell r="D872">
            <v>126106.09</v>
          </cell>
          <cell r="E872">
            <v>97087.23</v>
          </cell>
          <cell r="F872">
            <v>0</v>
          </cell>
          <cell r="G872">
            <v>97087.23</v>
          </cell>
          <cell r="H872">
            <v>223193.32</v>
          </cell>
        </row>
        <row r="873">
          <cell r="B873" t="str">
            <v>610-001-0097-001</v>
          </cell>
          <cell r="C873" t="str">
            <v xml:space="preserve">NUEVOS PROYECTOS DEDUCIBLES                                          </v>
          </cell>
          <cell r="D873">
            <v>0</v>
          </cell>
          <cell r="E873">
            <v>0</v>
          </cell>
          <cell r="F873">
            <v>0</v>
          </cell>
          <cell r="G873">
            <v>0</v>
          </cell>
          <cell r="H873">
            <v>0</v>
          </cell>
        </row>
        <row r="874">
          <cell r="B874" t="str">
            <v>610-001-0097-002</v>
          </cell>
          <cell r="C874" t="str">
            <v xml:space="preserve">NUEVOS PROYECTOS NO DEDUCIBLE                                        </v>
          </cell>
          <cell r="D874">
            <v>0</v>
          </cell>
          <cell r="E874">
            <v>0</v>
          </cell>
          <cell r="F874">
            <v>0</v>
          </cell>
          <cell r="G874">
            <v>0</v>
          </cell>
          <cell r="H874">
            <v>0</v>
          </cell>
        </row>
        <row r="875">
          <cell r="B875" t="str">
            <v>610-001-0097-003</v>
          </cell>
          <cell r="C875" t="str">
            <v xml:space="preserve">PROYECTO PUBLICIDAD DEDUCIBLE                                        </v>
          </cell>
          <cell r="D875">
            <v>0</v>
          </cell>
          <cell r="E875">
            <v>0</v>
          </cell>
          <cell r="F875">
            <v>0</v>
          </cell>
          <cell r="G875">
            <v>0</v>
          </cell>
          <cell r="H875">
            <v>0</v>
          </cell>
        </row>
        <row r="876">
          <cell r="B876" t="str">
            <v>610-001-0097-004</v>
          </cell>
          <cell r="C876" t="str">
            <v xml:space="preserve">PROYECTO PUBLICIDAD N/D                                              </v>
          </cell>
          <cell r="D876">
            <v>0</v>
          </cell>
          <cell r="E876">
            <v>0</v>
          </cell>
          <cell r="F876">
            <v>0</v>
          </cell>
          <cell r="G876">
            <v>0</v>
          </cell>
          <cell r="H876">
            <v>0</v>
          </cell>
        </row>
        <row r="877">
          <cell r="B877" t="str">
            <v>610-001-0097-006</v>
          </cell>
          <cell r="C877" t="str">
            <v xml:space="preserve">PROYECTO METROGAS                                                    </v>
          </cell>
          <cell r="D877">
            <v>0</v>
          </cell>
          <cell r="E877">
            <v>0</v>
          </cell>
          <cell r="F877">
            <v>0</v>
          </cell>
          <cell r="G877">
            <v>0</v>
          </cell>
          <cell r="H877">
            <v>0</v>
          </cell>
        </row>
        <row r="878">
          <cell r="B878" t="str">
            <v>610-001-0097-008</v>
          </cell>
          <cell r="C878" t="str">
            <v xml:space="preserve">PROYECTO CEDI N/D                                                    </v>
          </cell>
          <cell r="D878">
            <v>0</v>
          </cell>
          <cell r="E878">
            <v>0</v>
          </cell>
          <cell r="F878">
            <v>0</v>
          </cell>
          <cell r="G878">
            <v>0</v>
          </cell>
          <cell r="H878">
            <v>0</v>
          </cell>
        </row>
        <row r="879">
          <cell r="B879" t="str">
            <v>610-001-0098-000</v>
          </cell>
          <cell r="C879" t="str">
            <v xml:space="preserve">GASTOS DE FIN DE A¥O                                                 </v>
          </cell>
          <cell r="D879">
            <v>0</v>
          </cell>
          <cell r="E879">
            <v>0</v>
          </cell>
          <cell r="F879">
            <v>0</v>
          </cell>
          <cell r="G879">
            <v>0</v>
          </cell>
          <cell r="H879">
            <v>0</v>
          </cell>
        </row>
        <row r="880">
          <cell r="B880" t="str">
            <v>610-001-0099-000</v>
          </cell>
          <cell r="C880" t="str">
            <v xml:space="preserve">INTERNET                                                             </v>
          </cell>
          <cell r="D880">
            <v>0</v>
          </cell>
          <cell r="E880">
            <v>0</v>
          </cell>
          <cell r="F880">
            <v>0</v>
          </cell>
          <cell r="G880">
            <v>0</v>
          </cell>
          <cell r="H880">
            <v>0</v>
          </cell>
        </row>
        <row r="881">
          <cell r="B881" t="str">
            <v>610-001-0100-000</v>
          </cell>
          <cell r="C881" t="str">
            <v xml:space="preserve">COMERCIALIZACION                                                     </v>
          </cell>
          <cell r="D881">
            <v>0</v>
          </cell>
          <cell r="E881">
            <v>0</v>
          </cell>
          <cell r="F881">
            <v>0</v>
          </cell>
          <cell r="G881">
            <v>0</v>
          </cell>
          <cell r="H881">
            <v>0</v>
          </cell>
        </row>
        <row r="882">
          <cell r="B882" t="str">
            <v>610-001-0101-000</v>
          </cell>
          <cell r="C882" t="str">
            <v xml:space="preserve">I. S. R.                                                             </v>
          </cell>
          <cell r="D882">
            <v>0</v>
          </cell>
          <cell r="E882">
            <v>0</v>
          </cell>
          <cell r="F882">
            <v>0</v>
          </cell>
          <cell r="G882">
            <v>0</v>
          </cell>
          <cell r="H882">
            <v>0</v>
          </cell>
        </row>
        <row r="883">
          <cell r="B883" t="str">
            <v>610-001-0102-000</v>
          </cell>
          <cell r="C883" t="str">
            <v xml:space="preserve">GAS LP                                                               </v>
          </cell>
          <cell r="D883">
            <v>0</v>
          </cell>
          <cell r="E883">
            <v>0</v>
          </cell>
          <cell r="F883">
            <v>0</v>
          </cell>
          <cell r="G883">
            <v>0</v>
          </cell>
          <cell r="H883">
            <v>0</v>
          </cell>
        </row>
        <row r="884">
          <cell r="B884" t="str">
            <v>610-001-0103-000</v>
          </cell>
          <cell r="C884" t="str">
            <v xml:space="preserve">GTOS                                                                 </v>
          </cell>
          <cell r="D884">
            <v>0</v>
          </cell>
          <cell r="E884">
            <v>0</v>
          </cell>
          <cell r="F884">
            <v>0</v>
          </cell>
          <cell r="G884">
            <v>0</v>
          </cell>
          <cell r="H884">
            <v>0</v>
          </cell>
        </row>
        <row r="885">
          <cell r="B885" t="str">
            <v>610-001-0104-000</v>
          </cell>
          <cell r="C885" t="str">
            <v xml:space="preserve">CELULARES                                                         </v>
          </cell>
          <cell r="D885">
            <v>3741.18</v>
          </cell>
          <cell r="E885">
            <v>675.65</v>
          </cell>
          <cell r="F885">
            <v>0</v>
          </cell>
          <cell r="G885">
            <v>675.65</v>
          </cell>
          <cell r="H885">
            <v>4416.83</v>
          </cell>
        </row>
        <row r="886">
          <cell r="B886" t="str">
            <v>610-001-0105-000</v>
          </cell>
          <cell r="C886" t="str">
            <v xml:space="preserve">RADIOS                                                               </v>
          </cell>
          <cell r="D886">
            <v>0</v>
          </cell>
          <cell r="E886">
            <v>0</v>
          </cell>
          <cell r="F886">
            <v>0</v>
          </cell>
          <cell r="G886">
            <v>0</v>
          </cell>
          <cell r="H886">
            <v>0</v>
          </cell>
        </row>
        <row r="887">
          <cell r="B887" t="str">
            <v>610-001-0106-000</v>
          </cell>
          <cell r="C887" t="str">
            <v xml:space="preserve">UNIFORMES Y EQUIP. SEGURIDAD                                         </v>
          </cell>
          <cell r="D887">
            <v>0</v>
          </cell>
          <cell r="E887">
            <v>0</v>
          </cell>
          <cell r="F887">
            <v>0</v>
          </cell>
          <cell r="G887">
            <v>0</v>
          </cell>
          <cell r="H887">
            <v>0</v>
          </cell>
        </row>
        <row r="888">
          <cell r="B888" t="str">
            <v>610-001-0107-000</v>
          </cell>
          <cell r="C888" t="str">
            <v xml:space="preserve">HERRAMIENTAS                                                         </v>
          </cell>
          <cell r="D888">
            <v>0</v>
          </cell>
          <cell r="E888">
            <v>0</v>
          </cell>
          <cell r="F888">
            <v>0</v>
          </cell>
          <cell r="G888">
            <v>0</v>
          </cell>
          <cell r="H888">
            <v>0</v>
          </cell>
        </row>
        <row r="889">
          <cell r="B889" t="str">
            <v>610-001-0108-000</v>
          </cell>
          <cell r="C889" t="str">
            <v xml:space="preserve">SEGURO DE TRANSPORTE                                                 </v>
          </cell>
          <cell r="D889">
            <v>0</v>
          </cell>
          <cell r="E889">
            <v>0</v>
          </cell>
          <cell r="F889">
            <v>0</v>
          </cell>
          <cell r="G889">
            <v>0</v>
          </cell>
          <cell r="H889">
            <v>0</v>
          </cell>
        </row>
        <row r="890">
          <cell r="B890" t="str">
            <v>610-001-0109-000</v>
          </cell>
          <cell r="C890" t="str">
            <v xml:space="preserve">ARRENDAMIENTO EQUIP. TRANSPORTE                                      </v>
          </cell>
          <cell r="D890">
            <v>0</v>
          </cell>
          <cell r="E890">
            <v>0</v>
          </cell>
          <cell r="F890">
            <v>0</v>
          </cell>
          <cell r="G890">
            <v>0</v>
          </cell>
          <cell r="H890">
            <v>0</v>
          </cell>
        </row>
        <row r="891">
          <cell r="B891" t="str">
            <v>610-001-0110-000</v>
          </cell>
          <cell r="C891" t="str">
            <v xml:space="preserve">SEGURO PARA GENERADORES                                              </v>
          </cell>
          <cell r="D891">
            <v>0</v>
          </cell>
          <cell r="E891">
            <v>0</v>
          </cell>
          <cell r="F891">
            <v>0</v>
          </cell>
          <cell r="G891">
            <v>0</v>
          </cell>
          <cell r="H891">
            <v>0</v>
          </cell>
        </row>
        <row r="892">
          <cell r="B892" t="str">
            <v>610-001-0111-000</v>
          </cell>
          <cell r="C892" t="str">
            <v xml:space="preserve">SEGURO COMPRESORES Y SEPARADORES                                     </v>
          </cell>
          <cell r="D892">
            <v>0</v>
          </cell>
          <cell r="E892">
            <v>0</v>
          </cell>
          <cell r="F892">
            <v>0</v>
          </cell>
          <cell r="G892">
            <v>0</v>
          </cell>
          <cell r="H892">
            <v>0</v>
          </cell>
        </row>
        <row r="893">
          <cell r="B893" t="str">
            <v>620-001-0001-000</v>
          </cell>
          <cell r="C893" t="str">
            <v xml:space="preserve">INTERESES X FACTORAJE                                           </v>
          </cell>
          <cell r="D893">
            <v>175873.5</v>
          </cell>
          <cell r="E893">
            <v>71267.41</v>
          </cell>
          <cell r="F893">
            <v>0</v>
          </cell>
          <cell r="G893">
            <v>71267.41</v>
          </cell>
          <cell r="H893">
            <v>247140.91</v>
          </cell>
        </row>
        <row r="894">
          <cell r="B894" t="str">
            <v>620-001-0002-000</v>
          </cell>
          <cell r="C894" t="str">
            <v xml:space="preserve">INTERESES X FINANCIAMIENTO                                           </v>
          </cell>
          <cell r="D894">
            <v>0</v>
          </cell>
          <cell r="E894">
            <v>0</v>
          </cell>
          <cell r="F894">
            <v>0</v>
          </cell>
          <cell r="G894">
            <v>0</v>
          </cell>
          <cell r="H894">
            <v>0</v>
          </cell>
        </row>
        <row r="895">
          <cell r="B895" t="str">
            <v>620-001-0003-000</v>
          </cell>
          <cell r="C895" t="str">
            <v xml:space="preserve">INTERESES CRED CATERPILLAR C-1                                  </v>
          </cell>
          <cell r="D895">
            <v>639301.15</v>
          </cell>
          <cell r="E895">
            <v>275242.46000000002</v>
          </cell>
          <cell r="F895">
            <v>0</v>
          </cell>
          <cell r="G895">
            <v>275242.46000000002</v>
          </cell>
          <cell r="H895">
            <v>914543.61</v>
          </cell>
        </row>
        <row r="896">
          <cell r="B896" t="str">
            <v>620-001-0004-000</v>
          </cell>
          <cell r="C896" t="str">
            <v xml:space="preserve">INTERESES CRED CATERPILLAR C-2                                  </v>
          </cell>
          <cell r="D896">
            <v>109659.59</v>
          </cell>
          <cell r="E896">
            <v>0</v>
          </cell>
          <cell r="F896">
            <v>0</v>
          </cell>
          <cell r="G896">
            <v>0</v>
          </cell>
          <cell r="H896">
            <v>109659.59</v>
          </cell>
        </row>
        <row r="897">
          <cell r="B897" t="str">
            <v>620-001-0005-000</v>
          </cell>
          <cell r="C897" t="str">
            <v xml:space="preserve">INTERESES MORATORIOS FACTORAJE                                       </v>
          </cell>
          <cell r="D897">
            <v>0</v>
          </cell>
          <cell r="E897">
            <v>0</v>
          </cell>
          <cell r="F897">
            <v>0</v>
          </cell>
          <cell r="G897">
            <v>0</v>
          </cell>
          <cell r="H897">
            <v>0</v>
          </cell>
        </row>
        <row r="898">
          <cell r="B898" t="str">
            <v>630-001-0001-000</v>
          </cell>
          <cell r="C898" t="str">
            <v xml:space="preserve">PERDIDA EN CAMBIOS                                              </v>
          </cell>
          <cell r="D898">
            <v>387452.01</v>
          </cell>
          <cell r="E898">
            <v>2673207.92</v>
          </cell>
          <cell r="F898">
            <v>0</v>
          </cell>
          <cell r="G898">
            <v>2673207.92</v>
          </cell>
          <cell r="H898">
            <v>3060659.93</v>
          </cell>
        </row>
        <row r="899">
          <cell r="B899" t="str">
            <v>640-001-0001-000</v>
          </cell>
          <cell r="C899" t="str">
            <v xml:space="preserve">DIFERENCIA PAGOS Y COBROS                                           </v>
          </cell>
          <cell r="D899">
            <v>-0.79</v>
          </cell>
          <cell r="E899">
            <v>0.01</v>
          </cell>
          <cell r="F899">
            <v>0.34</v>
          </cell>
          <cell r="G899">
            <v>-0.33</v>
          </cell>
          <cell r="H899">
            <v>-1.1200000000000001</v>
          </cell>
        </row>
        <row r="900">
          <cell r="B900" t="str">
            <v>650-001-0032-000</v>
          </cell>
          <cell r="C900" t="str">
            <v xml:space="preserve">SERVICIOS PROFESIONALES P.M.                                         </v>
          </cell>
          <cell r="D900">
            <v>0</v>
          </cell>
          <cell r="E900">
            <v>0</v>
          </cell>
          <cell r="F900">
            <v>0</v>
          </cell>
          <cell r="G900">
            <v>0</v>
          </cell>
          <cell r="H900">
            <v>0</v>
          </cell>
        </row>
        <row r="901">
          <cell r="B901" t="str">
            <v>650-001-0034-001</v>
          </cell>
          <cell r="C901" t="str">
            <v xml:space="preserve">ARRENDAMIENTO A P.M. INMUEBLE                                        </v>
          </cell>
          <cell r="D901">
            <v>0</v>
          </cell>
          <cell r="E901">
            <v>0</v>
          </cell>
          <cell r="F901">
            <v>0</v>
          </cell>
          <cell r="G901">
            <v>0</v>
          </cell>
          <cell r="H901">
            <v>0</v>
          </cell>
        </row>
        <row r="902">
          <cell r="B902" t="str">
            <v>660-000-0000-000</v>
          </cell>
          <cell r="C902" t="str">
            <v xml:space="preserve">GASTOS DE VENTA FILIALES                                             </v>
          </cell>
          <cell r="D902">
            <v>0</v>
          </cell>
          <cell r="E902">
            <v>0</v>
          </cell>
          <cell r="F902">
            <v>0</v>
          </cell>
          <cell r="G902">
            <v>0</v>
          </cell>
          <cell r="H902">
            <v>0</v>
          </cell>
        </row>
        <row r="903">
          <cell r="B903" t="str">
            <v>670-000-0000-000</v>
          </cell>
          <cell r="C903" t="str">
            <v xml:space="preserve">GASTOS DISTRIBUCION FILIALES                                         </v>
          </cell>
          <cell r="D903">
            <v>0</v>
          </cell>
          <cell r="E903">
            <v>0</v>
          </cell>
          <cell r="F903">
            <v>0</v>
          </cell>
          <cell r="G903">
            <v>0</v>
          </cell>
          <cell r="H903">
            <v>0</v>
          </cell>
        </row>
        <row r="904">
          <cell r="B904" t="str">
            <v>680-000-0000-000</v>
          </cell>
          <cell r="C904" t="str">
            <v xml:space="preserve">OTROS GASTOS OPERACION FILIAL                                        </v>
          </cell>
          <cell r="D904">
            <v>0</v>
          </cell>
          <cell r="E904">
            <v>0</v>
          </cell>
          <cell r="F904">
            <v>0</v>
          </cell>
          <cell r="G904">
            <v>0</v>
          </cell>
          <cell r="H904">
            <v>0</v>
          </cell>
        </row>
        <row r="905">
          <cell r="B905" t="str">
            <v>701-001-0001-000</v>
          </cell>
          <cell r="C905" t="str">
            <v xml:space="preserve">INTERESES MESA DE DINERO                       </v>
          </cell>
          <cell r="D905">
            <v>0</v>
          </cell>
          <cell r="E905">
            <v>0</v>
          </cell>
          <cell r="F905">
            <v>0</v>
          </cell>
          <cell r="G905">
            <v>0</v>
          </cell>
          <cell r="H905">
            <v>0</v>
          </cell>
        </row>
        <row r="906">
          <cell r="B906" t="str">
            <v>701-001-0002-000</v>
          </cell>
          <cell r="C906" t="str">
            <v xml:space="preserve">INTERESES BANORTE CTA.1257765                  </v>
          </cell>
          <cell r="D906">
            <v>0</v>
          </cell>
          <cell r="E906">
            <v>0</v>
          </cell>
          <cell r="F906">
            <v>0</v>
          </cell>
          <cell r="G906">
            <v>0</v>
          </cell>
          <cell r="H906">
            <v>0</v>
          </cell>
        </row>
        <row r="907">
          <cell r="B907" t="str">
            <v>701-001-0003-000</v>
          </cell>
          <cell r="C907" t="str">
            <v xml:space="preserve">INTERESES CTA BANAMEX                          </v>
          </cell>
          <cell r="D907">
            <v>0</v>
          </cell>
          <cell r="E907">
            <v>0</v>
          </cell>
          <cell r="F907">
            <v>0</v>
          </cell>
          <cell r="G907">
            <v>0</v>
          </cell>
          <cell r="H907">
            <v>0</v>
          </cell>
        </row>
        <row r="908">
          <cell r="B908" t="str">
            <v>701-001-0004-000</v>
          </cell>
          <cell r="C908" t="str">
            <v xml:space="preserve">INTERES CTA COMERMEX                           </v>
          </cell>
          <cell r="D908">
            <v>0</v>
          </cell>
          <cell r="E908">
            <v>0</v>
          </cell>
          <cell r="F908">
            <v>0</v>
          </cell>
          <cell r="G908">
            <v>0</v>
          </cell>
          <cell r="H908">
            <v>0</v>
          </cell>
        </row>
        <row r="909">
          <cell r="B909" t="str">
            <v>701-001-0005-000</v>
          </cell>
          <cell r="C909" t="str">
            <v xml:space="preserve">BANCO MEXICANO                                 </v>
          </cell>
          <cell r="D909">
            <v>-116.21</v>
          </cell>
          <cell r="E909">
            <v>0</v>
          </cell>
          <cell r="F909">
            <v>419.59</v>
          </cell>
          <cell r="G909">
            <v>-419.59</v>
          </cell>
          <cell r="H909">
            <v>-535.79999999999995</v>
          </cell>
        </row>
        <row r="910">
          <cell r="B910" t="str">
            <v>701-001-0006-000</v>
          </cell>
          <cell r="C910" t="str">
            <v xml:space="preserve">INVERMEXICO                                    </v>
          </cell>
          <cell r="D910">
            <v>0</v>
          </cell>
          <cell r="E910">
            <v>0</v>
          </cell>
          <cell r="F910">
            <v>0</v>
          </cell>
          <cell r="G910">
            <v>0</v>
          </cell>
          <cell r="H910">
            <v>0</v>
          </cell>
        </row>
        <row r="911">
          <cell r="B911" t="str">
            <v>702-000-0000-000</v>
          </cell>
          <cell r="C911" t="str">
            <v xml:space="preserve">INTERESES COBRADOS BANCOS M E                  </v>
          </cell>
          <cell r="D911">
            <v>0</v>
          </cell>
          <cell r="E911">
            <v>0</v>
          </cell>
          <cell r="F911">
            <v>0</v>
          </cell>
          <cell r="G911">
            <v>0</v>
          </cell>
          <cell r="H911">
            <v>0</v>
          </cell>
        </row>
        <row r="912">
          <cell r="B912" t="str">
            <v>703-000-0000-000</v>
          </cell>
          <cell r="C912" t="str">
            <v xml:space="preserve">INTERESES COBRAD.CLIENTES M N                  </v>
          </cell>
          <cell r="D912">
            <v>0</v>
          </cell>
          <cell r="E912">
            <v>0</v>
          </cell>
          <cell r="F912">
            <v>0</v>
          </cell>
          <cell r="G912">
            <v>0</v>
          </cell>
          <cell r="H912">
            <v>0</v>
          </cell>
        </row>
        <row r="913">
          <cell r="B913" t="str">
            <v>704-000-0000-000</v>
          </cell>
          <cell r="C913" t="str">
            <v xml:space="preserve">INTERESES COBRAD.CLIENTES M E                  </v>
          </cell>
          <cell r="D913">
            <v>0</v>
          </cell>
          <cell r="E913">
            <v>0</v>
          </cell>
          <cell r="F913">
            <v>0</v>
          </cell>
          <cell r="G913">
            <v>0</v>
          </cell>
          <cell r="H913">
            <v>0</v>
          </cell>
        </row>
        <row r="914">
          <cell r="B914" t="str">
            <v>705-001-0001-000</v>
          </cell>
          <cell r="C914" t="str">
            <v xml:space="preserve">INTERES NAVIERA DIAVAZ                         </v>
          </cell>
          <cell r="D914">
            <v>0</v>
          </cell>
          <cell r="E914">
            <v>0</v>
          </cell>
          <cell r="F914">
            <v>0</v>
          </cell>
          <cell r="G914">
            <v>0</v>
          </cell>
          <cell r="H914">
            <v>0</v>
          </cell>
        </row>
        <row r="915">
          <cell r="B915" t="str">
            <v>706-000-0000-000</v>
          </cell>
          <cell r="C915" t="str">
            <v xml:space="preserve">INTERESES COBRADOS OTROS M.N.                  </v>
          </cell>
          <cell r="D915">
            <v>0</v>
          </cell>
          <cell r="E915">
            <v>0</v>
          </cell>
          <cell r="F915">
            <v>0</v>
          </cell>
          <cell r="G915">
            <v>0</v>
          </cell>
          <cell r="H915">
            <v>0</v>
          </cell>
        </row>
        <row r="916">
          <cell r="B916" t="str">
            <v>710-001-0001-000</v>
          </cell>
          <cell r="C916" t="str">
            <v xml:space="preserve">FLUCTUACION I XE                                                     </v>
          </cell>
          <cell r="D916">
            <v>0</v>
          </cell>
          <cell r="E916">
            <v>0</v>
          </cell>
          <cell r="F916">
            <v>0</v>
          </cell>
          <cell r="G916">
            <v>0</v>
          </cell>
          <cell r="H916">
            <v>0</v>
          </cell>
        </row>
        <row r="917">
          <cell r="B917" t="str">
            <v>711-000-0000-000</v>
          </cell>
          <cell r="C917" t="str">
            <v xml:space="preserve">GANANCIAS EN CAMBIO FILIALES                                         </v>
          </cell>
          <cell r="D917">
            <v>0</v>
          </cell>
          <cell r="E917">
            <v>0</v>
          </cell>
          <cell r="F917">
            <v>0</v>
          </cell>
          <cell r="G917">
            <v>0</v>
          </cell>
          <cell r="H917">
            <v>0</v>
          </cell>
        </row>
        <row r="918">
          <cell r="B918" t="str">
            <v>712-001-0001-000</v>
          </cell>
          <cell r="C918" t="str">
            <v xml:space="preserve">UTILIDAD CAMBIARIA                             </v>
          </cell>
          <cell r="D918">
            <v>-1660428.68</v>
          </cell>
          <cell r="E918">
            <v>0</v>
          </cell>
          <cell r="F918">
            <v>371774.41</v>
          </cell>
          <cell r="G918">
            <v>-371774.41</v>
          </cell>
          <cell r="H918">
            <v>-2032203.09</v>
          </cell>
        </row>
        <row r="919">
          <cell r="B919" t="str">
            <v>712-001-0022-001</v>
          </cell>
          <cell r="C919" t="str">
            <v xml:space="preserve">VISSION XXI                                    </v>
          </cell>
          <cell r="D919">
            <v>0</v>
          </cell>
          <cell r="E919">
            <v>0</v>
          </cell>
          <cell r="F919">
            <v>0</v>
          </cell>
          <cell r="G919">
            <v>0</v>
          </cell>
          <cell r="H919">
            <v>0</v>
          </cell>
        </row>
        <row r="920">
          <cell r="B920" t="str">
            <v>761-001-0001-000</v>
          </cell>
          <cell r="C920" t="str">
            <v xml:space="preserve">INTERESES IXE                                  </v>
          </cell>
          <cell r="D920">
            <v>-2989.97</v>
          </cell>
          <cell r="E920">
            <v>0</v>
          </cell>
          <cell r="F920">
            <v>700.04</v>
          </cell>
          <cell r="G920">
            <v>-700.04</v>
          </cell>
          <cell r="H920">
            <v>-3690.01</v>
          </cell>
        </row>
        <row r="921">
          <cell r="B921" t="str">
            <v>762-000-0000-000</v>
          </cell>
          <cell r="C921" t="str">
            <v xml:space="preserve">INTERESES PAGADOS BANCOS M.E.                                        </v>
          </cell>
          <cell r="D921">
            <v>0</v>
          </cell>
          <cell r="E921">
            <v>0</v>
          </cell>
          <cell r="F921">
            <v>0</v>
          </cell>
          <cell r="G921">
            <v>0</v>
          </cell>
          <cell r="H921">
            <v>0</v>
          </cell>
        </row>
        <row r="922">
          <cell r="B922" t="str">
            <v>763-001-0000-000</v>
          </cell>
          <cell r="C922" t="str">
            <v xml:space="preserve">INTERES PAGADO CIA MEX. GAS                                          </v>
          </cell>
          <cell r="D922">
            <v>0</v>
          </cell>
          <cell r="E922">
            <v>0</v>
          </cell>
          <cell r="F922">
            <v>0</v>
          </cell>
          <cell r="G922">
            <v>0</v>
          </cell>
          <cell r="H922">
            <v>0</v>
          </cell>
        </row>
        <row r="923">
          <cell r="B923" t="str">
            <v>764-000-0000-000</v>
          </cell>
          <cell r="C923" t="str">
            <v xml:space="preserve">INTERESES PAGADOS PROVEE.M.E.                                        </v>
          </cell>
          <cell r="D923">
            <v>0</v>
          </cell>
          <cell r="E923">
            <v>0</v>
          </cell>
          <cell r="F923">
            <v>0</v>
          </cell>
          <cell r="G923">
            <v>0</v>
          </cell>
          <cell r="H923">
            <v>0</v>
          </cell>
        </row>
        <row r="924">
          <cell r="B924" t="str">
            <v>765-001-0000-000</v>
          </cell>
          <cell r="C924" t="str">
            <v xml:space="preserve">INTERESES CIA. MEXICANA GAS                                          </v>
          </cell>
          <cell r="D924">
            <v>0</v>
          </cell>
          <cell r="E924">
            <v>0</v>
          </cell>
          <cell r="F924">
            <v>0</v>
          </cell>
          <cell r="G924">
            <v>0</v>
          </cell>
          <cell r="H924">
            <v>0</v>
          </cell>
        </row>
        <row r="925">
          <cell r="B925" t="str">
            <v>765-002-0000-000</v>
          </cell>
          <cell r="C925" t="str">
            <v xml:space="preserve">CONSTRUCTORA SUBACUAT.DIAVAZ                                         </v>
          </cell>
          <cell r="D925">
            <v>0</v>
          </cell>
          <cell r="E925">
            <v>0</v>
          </cell>
          <cell r="F925">
            <v>0</v>
          </cell>
          <cell r="G925">
            <v>0</v>
          </cell>
          <cell r="H925">
            <v>0</v>
          </cell>
        </row>
        <row r="926">
          <cell r="B926" t="str">
            <v>765-003-0000-000</v>
          </cell>
          <cell r="C926" t="str">
            <v xml:space="preserve">TECNOLOGIA Y ORGANIZACION,S.A                                        </v>
          </cell>
          <cell r="D926">
            <v>0</v>
          </cell>
          <cell r="E926">
            <v>0</v>
          </cell>
          <cell r="F926">
            <v>0</v>
          </cell>
          <cell r="G926">
            <v>0</v>
          </cell>
          <cell r="H926">
            <v>0</v>
          </cell>
        </row>
        <row r="927">
          <cell r="B927" t="str">
            <v>766-001-0001-000</v>
          </cell>
          <cell r="C927" t="str">
            <v xml:space="preserve">INTERES A AMERICAN EXPRESS                                           </v>
          </cell>
          <cell r="D927">
            <v>0</v>
          </cell>
          <cell r="E927">
            <v>0</v>
          </cell>
          <cell r="F927">
            <v>0</v>
          </cell>
          <cell r="G927">
            <v>0</v>
          </cell>
          <cell r="H927">
            <v>0</v>
          </cell>
        </row>
        <row r="928">
          <cell r="B928" t="str">
            <v>766-001-0002-000</v>
          </cell>
          <cell r="C928" t="str">
            <v xml:space="preserve">SEGUROS COMERCIAL AMERICA                                            </v>
          </cell>
          <cell r="D928">
            <v>0</v>
          </cell>
          <cell r="E928">
            <v>0</v>
          </cell>
          <cell r="F928">
            <v>0</v>
          </cell>
          <cell r="G928">
            <v>0</v>
          </cell>
          <cell r="H928">
            <v>0</v>
          </cell>
        </row>
        <row r="929">
          <cell r="B929" t="str">
            <v>766-001-0003-000</v>
          </cell>
          <cell r="C929" t="str">
            <v xml:space="preserve">BBV PROBURSA                                                         </v>
          </cell>
          <cell r="D929">
            <v>0</v>
          </cell>
          <cell r="E929">
            <v>0</v>
          </cell>
          <cell r="F929">
            <v>0</v>
          </cell>
          <cell r="G929">
            <v>0</v>
          </cell>
          <cell r="H929">
            <v>0</v>
          </cell>
        </row>
        <row r="930">
          <cell r="B930" t="str">
            <v>770-000-0000-000</v>
          </cell>
          <cell r="C930" t="str">
            <v xml:space="preserve">PERDIDA EN CAMBIO BANCOS                                             </v>
          </cell>
          <cell r="D930">
            <v>0</v>
          </cell>
          <cell r="E930">
            <v>0</v>
          </cell>
          <cell r="F930">
            <v>0</v>
          </cell>
          <cell r="G930">
            <v>0</v>
          </cell>
          <cell r="H930">
            <v>0</v>
          </cell>
        </row>
        <row r="931">
          <cell r="B931" t="str">
            <v>771-000-0000-000</v>
          </cell>
          <cell r="C931" t="str">
            <v xml:space="preserve">PERDIDA EN CAMBIO FILIALES                                           </v>
          </cell>
          <cell r="D931">
            <v>0</v>
          </cell>
          <cell r="E931">
            <v>0</v>
          </cell>
          <cell r="F931">
            <v>0</v>
          </cell>
          <cell r="G931">
            <v>0</v>
          </cell>
          <cell r="H931">
            <v>0</v>
          </cell>
        </row>
        <row r="932">
          <cell r="B932" t="str">
            <v>772-001-0001-000</v>
          </cell>
          <cell r="C932" t="str">
            <v xml:space="preserve">INGRESOS NACIONALES                                                  </v>
          </cell>
          <cell r="D932">
            <v>0</v>
          </cell>
          <cell r="E932">
            <v>0</v>
          </cell>
          <cell r="F932">
            <v>0</v>
          </cell>
          <cell r="G932">
            <v>0</v>
          </cell>
          <cell r="H932">
            <v>0</v>
          </cell>
        </row>
        <row r="933">
          <cell r="B933" t="str">
            <v>772-001-0002-000</v>
          </cell>
          <cell r="C933" t="str">
            <v xml:space="preserve">OTRAS PERSONAS FISICAS                                               </v>
          </cell>
          <cell r="D933">
            <v>0</v>
          </cell>
          <cell r="E933">
            <v>0</v>
          </cell>
          <cell r="F933">
            <v>0</v>
          </cell>
          <cell r="G933">
            <v>0</v>
          </cell>
          <cell r="H933">
            <v>0</v>
          </cell>
        </row>
        <row r="934">
          <cell r="B934" t="str">
            <v>791-000-0000-000</v>
          </cell>
          <cell r="C934" t="str">
            <v xml:space="preserve">GANACIA X POSICION MONETARIA                   </v>
          </cell>
          <cell r="D934">
            <v>0</v>
          </cell>
          <cell r="E934">
            <v>0</v>
          </cell>
          <cell r="F934">
            <v>0</v>
          </cell>
          <cell r="G934">
            <v>0</v>
          </cell>
          <cell r="H934">
            <v>0</v>
          </cell>
        </row>
        <row r="935">
          <cell r="B935" t="str">
            <v>792-000-0000-000</v>
          </cell>
          <cell r="C935" t="str">
            <v xml:space="preserve">PERDIDA X POSICION MONETARIA                                         </v>
          </cell>
          <cell r="D935">
            <v>0</v>
          </cell>
          <cell r="E935">
            <v>0</v>
          </cell>
          <cell r="F935">
            <v>0</v>
          </cell>
          <cell r="G935">
            <v>0</v>
          </cell>
          <cell r="H935">
            <v>0</v>
          </cell>
        </row>
        <row r="936">
          <cell r="B936" t="str">
            <v>801-000-0000-000</v>
          </cell>
          <cell r="C936" t="str">
            <v xml:space="preserve">IMPUESTO SOBRE LA RENTA                                              </v>
          </cell>
          <cell r="D936">
            <v>0</v>
          </cell>
          <cell r="E936">
            <v>0</v>
          </cell>
          <cell r="F936">
            <v>0</v>
          </cell>
          <cell r="G936">
            <v>0</v>
          </cell>
          <cell r="H936">
            <v>0</v>
          </cell>
        </row>
        <row r="937">
          <cell r="B937" t="str">
            <v>802-001-0000-000</v>
          </cell>
          <cell r="C937" t="str">
            <v xml:space="preserve">IMPAC 1994                                                           </v>
          </cell>
          <cell r="D937">
            <v>0</v>
          </cell>
          <cell r="E937">
            <v>0</v>
          </cell>
          <cell r="F937">
            <v>0</v>
          </cell>
          <cell r="G937">
            <v>0</v>
          </cell>
          <cell r="H937">
            <v>0</v>
          </cell>
        </row>
        <row r="938">
          <cell r="B938" t="str">
            <v>803-000-0000-000</v>
          </cell>
          <cell r="C938" t="str">
            <v xml:space="preserve">PARTICIPACION UTILIDADES TRAB                                        </v>
          </cell>
          <cell r="D938">
            <v>0</v>
          </cell>
          <cell r="E938">
            <v>0</v>
          </cell>
          <cell r="F938">
            <v>0</v>
          </cell>
          <cell r="G938">
            <v>0</v>
          </cell>
          <cell r="H938">
            <v>0</v>
          </cell>
        </row>
      </sheetData>
      <sheetData sheetId="3" refreshError="1">
        <row r="6">
          <cell r="B6" t="str">
            <v>101-001-0001-000</v>
          </cell>
          <cell r="C6" t="str">
            <v xml:space="preserve">FONDO FIJO MX                                                        </v>
          </cell>
          <cell r="D6">
            <v>0</v>
          </cell>
          <cell r="E6">
            <v>0</v>
          </cell>
          <cell r="F6">
            <v>0</v>
          </cell>
          <cell r="G6">
            <v>0</v>
          </cell>
          <cell r="H6">
            <v>0</v>
          </cell>
        </row>
        <row r="7">
          <cell r="B7" t="str">
            <v>101-001-0002-001</v>
          </cell>
          <cell r="C7" t="str">
            <v xml:space="preserve">JUAN KAMPFNER AGUIRRE                                                </v>
          </cell>
          <cell r="D7">
            <v>0</v>
          </cell>
          <cell r="E7">
            <v>0</v>
          </cell>
          <cell r="F7">
            <v>0</v>
          </cell>
          <cell r="G7">
            <v>0</v>
          </cell>
          <cell r="H7">
            <v>0</v>
          </cell>
        </row>
        <row r="8">
          <cell r="B8" t="str">
            <v>101-001-0002-002</v>
          </cell>
          <cell r="C8" t="str">
            <v xml:space="preserve">GABRIELA GUTIEREZ SOLIS                                              </v>
          </cell>
          <cell r="D8">
            <v>0</v>
          </cell>
          <cell r="E8">
            <v>0</v>
          </cell>
          <cell r="F8">
            <v>0</v>
          </cell>
          <cell r="G8">
            <v>0</v>
          </cell>
          <cell r="H8">
            <v>0</v>
          </cell>
        </row>
        <row r="9">
          <cell r="B9" t="str">
            <v>101-001-0002-003</v>
          </cell>
          <cell r="C9" t="str">
            <v xml:space="preserve">RAFAEL ALFREDO ZURITA MENDOZA                                        </v>
          </cell>
          <cell r="D9">
            <v>0</v>
          </cell>
          <cell r="E9">
            <v>0</v>
          </cell>
          <cell r="F9">
            <v>0</v>
          </cell>
          <cell r="G9">
            <v>0</v>
          </cell>
          <cell r="H9">
            <v>0</v>
          </cell>
        </row>
        <row r="10">
          <cell r="B10" t="str">
            <v>101-001-0002-004</v>
          </cell>
          <cell r="C10" t="str">
            <v xml:space="preserve">RAMON PERALTA MORALES                                            </v>
          </cell>
          <cell r="D10">
            <v>15000</v>
          </cell>
          <cell r="E10">
            <v>0</v>
          </cell>
          <cell r="F10">
            <v>0</v>
          </cell>
          <cell r="G10">
            <v>0</v>
          </cell>
          <cell r="H10">
            <v>15000</v>
          </cell>
        </row>
        <row r="11">
          <cell r="B11" t="str">
            <v>101-001-0002-005</v>
          </cell>
          <cell r="C11" t="str">
            <v xml:space="preserve">JUAN CARLOS CRUZ ELSNER                                           </v>
          </cell>
          <cell r="D11">
            <v>5000</v>
          </cell>
          <cell r="E11">
            <v>0</v>
          </cell>
          <cell r="F11">
            <v>0</v>
          </cell>
          <cell r="G11">
            <v>0</v>
          </cell>
          <cell r="H11">
            <v>5000</v>
          </cell>
        </row>
        <row r="12">
          <cell r="B12" t="str">
            <v>101-001-0002-006</v>
          </cell>
          <cell r="C12" t="str">
            <v xml:space="preserve">ROCIO DEL CARMEN CEBALLOS LEON                                    </v>
          </cell>
          <cell r="D12">
            <v>5000</v>
          </cell>
          <cell r="E12">
            <v>0</v>
          </cell>
          <cell r="F12">
            <v>0</v>
          </cell>
          <cell r="G12">
            <v>0</v>
          </cell>
          <cell r="H12">
            <v>5000</v>
          </cell>
        </row>
        <row r="13">
          <cell r="B13" t="str">
            <v>102-001-0001-000</v>
          </cell>
          <cell r="C13" t="str">
            <v xml:space="preserve">SANTANDER VHSA                                                   </v>
          </cell>
          <cell r="D13">
            <v>19112.560000000001</v>
          </cell>
          <cell r="E13">
            <v>4938703.0199999996</v>
          </cell>
          <cell r="F13">
            <v>4907213.8600000003</v>
          </cell>
          <cell r="G13">
            <v>31489.159999999218</v>
          </cell>
          <cell r="H13">
            <v>50601.719999998808</v>
          </cell>
        </row>
        <row r="14">
          <cell r="B14" t="str">
            <v>102-001-0002-001</v>
          </cell>
          <cell r="C14" t="str">
            <v xml:space="preserve"> BANORTE CTA. 01268688-9                                         </v>
          </cell>
          <cell r="D14">
            <v>13875.46</v>
          </cell>
          <cell r="E14">
            <v>6659185.1299999999</v>
          </cell>
          <cell r="F14">
            <v>6650373.75</v>
          </cell>
          <cell r="G14">
            <v>8811.3799999998882</v>
          </cell>
          <cell r="H14">
            <v>22686.839999999851</v>
          </cell>
        </row>
        <row r="15">
          <cell r="B15" t="str">
            <v>102-001-0003-000</v>
          </cell>
          <cell r="C15" t="str">
            <v xml:space="preserve">BANORTE MX                                                           </v>
          </cell>
          <cell r="D15">
            <v>0</v>
          </cell>
          <cell r="E15">
            <v>0</v>
          </cell>
          <cell r="F15">
            <v>0</v>
          </cell>
          <cell r="G15">
            <v>0</v>
          </cell>
          <cell r="H15">
            <v>0</v>
          </cell>
        </row>
        <row r="16">
          <cell r="B16" t="str">
            <v>102-001-0004-001</v>
          </cell>
          <cell r="C16" t="str">
            <v xml:space="preserve">IXE DLLS                                                          </v>
          </cell>
          <cell r="D16">
            <v>3064.59</v>
          </cell>
          <cell r="E16">
            <v>170196.98</v>
          </cell>
          <cell r="F16">
            <v>170243.72</v>
          </cell>
          <cell r="G16">
            <v>-46.739999999990687</v>
          </cell>
          <cell r="H16">
            <v>3017.8500000000058</v>
          </cell>
        </row>
        <row r="17">
          <cell r="B17" t="str">
            <v>102-001-0004-002</v>
          </cell>
          <cell r="C17" t="str">
            <v xml:space="preserve">COMPLEMENTARIA IXE                                               </v>
          </cell>
          <cell r="D17">
            <v>30409.31</v>
          </cell>
          <cell r="E17">
            <v>1716881.96</v>
          </cell>
          <cell r="F17">
            <v>1716770.24</v>
          </cell>
          <cell r="G17">
            <v>111.71999999997206</v>
          </cell>
          <cell r="H17">
            <v>30521.03</v>
          </cell>
        </row>
        <row r="18">
          <cell r="B18" t="str">
            <v>102-001-0007-000</v>
          </cell>
          <cell r="C18" t="str">
            <v xml:space="preserve">BANCO MEXICANO                                                   </v>
          </cell>
          <cell r="D18">
            <v>91458.74</v>
          </cell>
          <cell r="E18">
            <v>7278268.6799999997</v>
          </cell>
          <cell r="F18">
            <v>7322878.1900000004</v>
          </cell>
          <cell r="G18">
            <v>-44609.510000000708</v>
          </cell>
          <cell r="H18">
            <v>46849.229999999516</v>
          </cell>
        </row>
        <row r="19">
          <cell r="B19" t="str">
            <v>102-001-0008-000</v>
          </cell>
          <cell r="C19" t="str">
            <v xml:space="preserve">BANCO BANAMEX   2687207664                                           </v>
          </cell>
          <cell r="D19">
            <v>0</v>
          </cell>
          <cell r="E19">
            <v>0</v>
          </cell>
          <cell r="F19">
            <v>0</v>
          </cell>
          <cell r="G19">
            <v>0</v>
          </cell>
          <cell r="H19">
            <v>0</v>
          </cell>
        </row>
        <row r="20">
          <cell r="B20" t="str">
            <v>103-001-0001-000</v>
          </cell>
          <cell r="C20" t="str">
            <v xml:space="preserve">INVERSIONES INVERMEXICO                                              </v>
          </cell>
          <cell r="D20">
            <v>0</v>
          </cell>
          <cell r="E20">
            <v>0</v>
          </cell>
          <cell r="F20">
            <v>0</v>
          </cell>
          <cell r="G20">
            <v>0</v>
          </cell>
          <cell r="H20">
            <v>0</v>
          </cell>
        </row>
        <row r="21">
          <cell r="B21" t="str">
            <v>103-001-0002-000</v>
          </cell>
          <cell r="C21" t="str">
            <v xml:space="preserve">INVERSIONES PROBURSA                                                 </v>
          </cell>
          <cell r="D21">
            <v>0</v>
          </cell>
          <cell r="E21">
            <v>0</v>
          </cell>
          <cell r="F21">
            <v>0</v>
          </cell>
          <cell r="G21">
            <v>0</v>
          </cell>
          <cell r="H21">
            <v>0</v>
          </cell>
        </row>
        <row r="22">
          <cell r="B22" t="str">
            <v>103-001-0003-000</v>
          </cell>
          <cell r="C22" t="str">
            <v xml:space="preserve">ACCION CLUB DE GOLF CHILUCA                                          </v>
          </cell>
          <cell r="D22">
            <v>0</v>
          </cell>
          <cell r="E22">
            <v>0</v>
          </cell>
          <cell r="F22">
            <v>0</v>
          </cell>
          <cell r="G22">
            <v>0</v>
          </cell>
          <cell r="H22">
            <v>0</v>
          </cell>
        </row>
        <row r="23">
          <cell r="B23" t="str">
            <v>103-001-0004-000</v>
          </cell>
          <cell r="C23" t="str">
            <v xml:space="preserve">INVERSION FINLAT-A                                                   </v>
          </cell>
          <cell r="D23">
            <v>0</v>
          </cell>
          <cell r="E23">
            <v>0</v>
          </cell>
          <cell r="F23">
            <v>0</v>
          </cell>
          <cell r="G23">
            <v>0</v>
          </cell>
          <cell r="H23">
            <v>0</v>
          </cell>
        </row>
        <row r="24">
          <cell r="B24" t="str">
            <v>106-001-0101-000</v>
          </cell>
          <cell r="C24" t="str">
            <v xml:space="preserve">GRUPO DIAVAZ, S.A. DE C.V.                                           </v>
          </cell>
          <cell r="D24">
            <v>0</v>
          </cell>
          <cell r="E24">
            <v>0</v>
          </cell>
          <cell r="F24">
            <v>0</v>
          </cell>
          <cell r="G24">
            <v>0</v>
          </cell>
          <cell r="H24">
            <v>0</v>
          </cell>
        </row>
        <row r="25">
          <cell r="B25" t="str">
            <v>106-001-0102-000</v>
          </cell>
          <cell r="C25" t="str">
            <v xml:space="preserve">DIAVAZ CONSTRUCTORES, S.A.                                           </v>
          </cell>
          <cell r="D25">
            <v>0</v>
          </cell>
          <cell r="E25">
            <v>0</v>
          </cell>
          <cell r="F25">
            <v>0</v>
          </cell>
          <cell r="G25">
            <v>0</v>
          </cell>
          <cell r="H25">
            <v>0</v>
          </cell>
        </row>
        <row r="26">
          <cell r="B26" t="str">
            <v>106-001-0103-000</v>
          </cell>
          <cell r="C26" t="str">
            <v xml:space="preserve">DIAVAZ INDUSTRIAS, S.A. C.V.                                         </v>
          </cell>
          <cell r="D26">
            <v>0</v>
          </cell>
          <cell r="E26">
            <v>0</v>
          </cell>
          <cell r="F26">
            <v>0</v>
          </cell>
          <cell r="G26">
            <v>0</v>
          </cell>
          <cell r="H26">
            <v>0</v>
          </cell>
        </row>
        <row r="27">
          <cell r="B27" t="str">
            <v>106-001-0104-000</v>
          </cell>
          <cell r="C27" t="str">
            <v xml:space="preserve">TECNOLOGIA Y ORGANIZACION                                            </v>
          </cell>
          <cell r="D27">
            <v>0</v>
          </cell>
          <cell r="E27">
            <v>0</v>
          </cell>
          <cell r="F27">
            <v>0</v>
          </cell>
          <cell r="G27">
            <v>0</v>
          </cell>
          <cell r="H27">
            <v>0</v>
          </cell>
        </row>
        <row r="28">
          <cell r="B28" t="str">
            <v>106-001-0105-000</v>
          </cell>
          <cell r="C28" t="str">
            <v xml:space="preserve">INGENIEROS CONSTRUCTORES                                             </v>
          </cell>
          <cell r="D28">
            <v>0</v>
          </cell>
          <cell r="E28">
            <v>0</v>
          </cell>
          <cell r="F28">
            <v>0</v>
          </cell>
          <cell r="G28">
            <v>0</v>
          </cell>
          <cell r="H28">
            <v>0</v>
          </cell>
        </row>
        <row r="29">
          <cell r="B29" t="str">
            <v>106-001-0206-000</v>
          </cell>
          <cell r="C29" t="str">
            <v xml:space="preserve">CIA. MEXICANA DE GAS, S.A.                                           </v>
          </cell>
          <cell r="D29">
            <v>0</v>
          </cell>
          <cell r="E29">
            <v>0</v>
          </cell>
          <cell r="F29">
            <v>0</v>
          </cell>
          <cell r="G29">
            <v>0</v>
          </cell>
          <cell r="H29">
            <v>0</v>
          </cell>
        </row>
        <row r="30">
          <cell r="B30" t="str">
            <v>106-001-0207-000</v>
          </cell>
          <cell r="C30" t="str">
            <v xml:space="preserve">SHELBY WILLIAMS DE MEXICO                                            </v>
          </cell>
          <cell r="D30">
            <v>0</v>
          </cell>
          <cell r="E30">
            <v>0</v>
          </cell>
          <cell r="F30">
            <v>0</v>
          </cell>
          <cell r="G30">
            <v>0</v>
          </cell>
          <cell r="H30">
            <v>0</v>
          </cell>
        </row>
        <row r="31">
          <cell r="B31" t="str">
            <v>106-001-0226-000</v>
          </cell>
          <cell r="C31" t="str">
            <v xml:space="preserve">GASAUTOMOTORES, S.A.                                                 </v>
          </cell>
          <cell r="D31">
            <v>0</v>
          </cell>
          <cell r="E31">
            <v>0</v>
          </cell>
          <cell r="F31">
            <v>0</v>
          </cell>
          <cell r="G31">
            <v>0</v>
          </cell>
          <cell r="H31">
            <v>0</v>
          </cell>
        </row>
        <row r="32">
          <cell r="B32" t="str">
            <v>106-001-0227-000</v>
          </cell>
          <cell r="C32" t="str">
            <v xml:space="preserve">GAS NATURAL APODACA, S.A.                                            </v>
          </cell>
          <cell r="D32">
            <v>0</v>
          </cell>
          <cell r="E32">
            <v>0</v>
          </cell>
          <cell r="F32">
            <v>0</v>
          </cell>
          <cell r="G32">
            <v>0</v>
          </cell>
          <cell r="H32">
            <v>0</v>
          </cell>
        </row>
        <row r="33">
          <cell r="B33" t="str">
            <v>106-001-0228-000</v>
          </cell>
          <cell r="C33" t="str">
            <v xml:space="preserve">DISTRIBUIDORA DE GAS DE OCCID                                        </v>
          </cell>
          <cell r="D33">
            <v>0</v>
          </cell>
          <cell r="E33">
            <v>0</v>
          </cell>
          <cell r="F33">
            <v>0</v>
          </cell>
          <cell r="G33">
            <v>0</v>
          </cell>
          <cell r="H33">
            <v>0</v>
          </cell>
        </row>
        <row r="34">
          <cell r="B34" t="str">
            <v>106-001-0309-000</v>
          </cell>
          <cell r="C34" t="str">
            <v xml:space="preserve">VS. CONSTRUCCIONES CIVILES                                           </v>
          </cell>
          <cell r="D34">
            <v>0</v>
          </cell>
          <cell r="E34">
            <v>0</v>
          </cell>
          <cell r="F34">
            <v>0</v>
          </cell>
          <cell r="G34">
            <v>0</v>
          </cell>
          <cell r="H34">
            <v>0</v>
          </cell>
        </row>
        <row r="35">
          <cell r="B35" t="str">
            <v>106-001-0410-000</v>
          </cell>
          <cell r="C35" t="str">
            <v xml:space="preserve">NAVIERA DIAVAZ, S.A. DE C.V.                                         </v>
          </cell>
          <cell r="D35">
            <v>0</v>
          </cell>
          <cell r="E35">
            <v>0</v>
          </cell>
          <cell r="F35">
            <v>0</v>
          </cell>
          <cell r="G35">
            <v>0</v>
          </cell>
          <cell r="H35">
            <v>0</v>
          </cell>
        </row>
        <row r="36">
          <cell r="B36" t="str">
            <v>106-001-0411-000</v>
          </cell>
          <cell r="C36" t="str">
            <v xml:space="preserve">CONSTR. SUBACUATICA DIAVAZ                                           </v>
          </cell>
          <cell r="D36">
            <v>0</v>
          </cell>
          <cell r="E36">
            <v>0</v>
          </cell>
          <cell r="F36">
            <v>0</v>
          </cell>
          <cell r="G36">
            <v>0</v>
          </cell>
          <cell r="H36">
            <v>0</v>
          </cell>
        </row>
        <row r="37">
          <cell r="B37" t="str">
            <v>106-001-0514-000</v>
          </cell>
          <cell r="C37" t="str">
            <v xml:space="preserve">D.I.D.S.A.                                                           </v>
          </cell>
          <cell r="D37">
            <v>0</v>
          </cell>
          <cell r="E37">
            <v>0</v>
          </cell>
          <cell r="F37">
            <v>0</v>
          </cell>
          <cell r="G37">
            <v>0</v>
          </cell>
          <cell r="H37">
            <v>0</v>
          </cell>
        </row>
        <row r="38">
          <cell r="B38" t="str">
            <v>106-001-0515-000</v>
          </cell>
          <cell r="C38" t="str">
            <v xml:space="preserve">LOA INMOBILIARIA, S.A.DE C.V.                                        </v>
          </cell>
          <cell r="D38">
            <v>0</v>
          </cell>
          <cell r="E38">
            <v>0</v>
          </cell>
          <cell r="F38">
            <v>0</v>
          </cell>
          <cell r="G38">
            <v>0</v>
          </cell>
          <cell r="H38">
            <v>0</v>
          </cell>
        </row>
        <row r="39">
          <cell r="B39" t="str">
            <v>106-001-0519-000</v>
          </cell>
          <cell r="C39" t="str">
            <v xml:space="preserve">DESARROLLO INMOB. CERRITOS                                           </v>
          </cell>
          <cell r="D39">
            <v>0</v>
          </cell>
          <cell r="E39">
            <v>0</v>
          </cell>
          <cell r="F39">
            <v>0</v>
          </cell>
          <cell r="G39">
            <v>0</v>
          </cell>
          <cell r="H39">
            <v>0</v>
          </cell>
        </row>
        <row r="40">
          <cell r="B40" t="str">
            <v>106-001-0621-000</v>
          </cell>
          <cell r="C40" t="str">
            <v xml:space="preserve">CIA. MEXICANA DE GEOFISICA                                           </v>
          </cell>
          <cell r="D40">
            <v>0</v>
          </cell>
          <cell r="E40">
            <v>0</v>
          </cell>
          <cell r="F40">
            <v>0</v>
          </cell>
          <cell r="G40">
            <v>0</v>
          </cell>
          <cell r="H40">
            <v>0</v>
          </cell>
        </row>
        <row r="41">
          <cell r="B41" t="str">
            <v>106-001-0634-000</v>
          </cell>
          <cell r="C41" t="str">
            <v xml:space="preserve">ASOCIACION MEXICANA DE GAS                                           </v>
          </cell>
          <cell r="D41">
            <v>0</v>
          </cell>
          <cell r="E41">
            <v>0</v>
          </cell>
          <cell r="F41">
            <v>0</v>
          </cell>
          <cell r="G41">
            <v>0</v>
          </cell>
          <cell r="H41">
            <v>0</v>
          </cell>
        </row>
        <row r="42">
          <cell r="B42" t="str">
            <v>107-001-0101-000</v>
          </cell>
          <cell r="C42" t="str">
            <v xml:space="preserve">GRUPO DIAVAZ, S.A. DE C.V.                                     </v>
          </cell>
          <cell r="D42">
            <v>1663500</v>
          </cell>
          <cell r="E42">
            <v>0</v>
          </cell>
          <cell r="F42">
            <v>0</v>
          </cell>
          <cell r="G42">
            <v>0</v>
          </cell>
          <cell r="H42">
            <v>1663500</v>
          </cell>
        </row>
        <row r="43">
          <cell r="B43" t="str">
            <v>107-001-0102-000</v>
          </cell>
          <cell r="C43" t="str">
            <v xml:space="preserve">TECNOSEN SA DE CV                                                  </v>
          </cell>
          <cell r="D43">
            <v>919.5</v>
          </cell>
          <cell r="E43">
            <v>0</v>
          </cell>
          <cell r="F43">
            <v>0</v>
          </cell>
          <cell r="G43">
            <v>0</v>
          </cell>
          <cell r="H43">
            <v>919.5</v>
          </cell>
        </row>
        <row r="44">
          <cell r="B44" t="str">
            <v>107-001-0103-000</v>
          </cell>
          <cell r="C44" t="str">
            <v xml:space="preserve">COMPRESION, SIST. Y SERV. SA DE CV                                   </v>
          </cell>
          <cell r="D44">
            <v>0</v>
          </cell>
          <cell r="E44">
            <v>0</v>
          </cell>
          <cell r="F44">
            <v>0</v>
          </cell>
          <cell r="G44">
            <v>0</v>
          </cell>
          <cell r="H44">
            <v>0</v>
          </cell>
        </row>
        <row r="45">
          <cell r="B45" t="str">
            <v>107-001-0104-000</v>
          </cell>
          <cell r="C45" t="str">
            <v xml:space="preserve">TECNOLOGIA Y ORGANIZACION, S.                                        </v>
          </cell>
          <cell r="D45">
            <v>0</v>
          </cell>
          <cell r="E45">
            <v>0</v>
          </cell>
          <cell r="F45">
            <v>0</v>
          </cell>
          <cell r="G45">
            <v>0</v>
          </cell>
          <cell r="H45">
            <v>0</v>
          </cell>
        </row>
        <row r="46">
          <cell r="B46" t="str">
            <v>107-001-0105-000</v>
          </cell>
          <cell r="C46" t="str">
            <v xml:space="preserve">VOLMA SERVICIOS CORPORATIVOS                                         </v>
          </cell>
          <cell r="D46">
            <v>0</v>
          </cell>
          <cell r="E46">
            <v>0</v>
          </cell>
          <cell r="F46">
            <v>0</v>
          </cell>
          <cell r="G46">
            <v>0</v>
          </cell>
          <cell r="H46">
            <v>0</v>
          </cell>
        </row>
        <row r="47">
          <cell r="B47" t="str">
            <v>107-001-0106-000</v>
          </cell>
          <cell r="C47" t="str">
            <v xml:space="preserve">GAS REGIOMONTANO SA DE CV                                            </v>
          </cell>
          <cell r="D47">
            <v>0</v>
          </cell>
          <cell r="E47">
            <v>0</v>
          </cell>
          <cell r="F47">
            <v>0</v>
          </cell>
          <cell r="G47">
            <v>0</v>
          </cell>
          <cell r="H47">
            <v>0</v>
          </cell>
        </row>
        <row r="48">
          <cell r="B48" t="str">
            <v>107-001-0107-000</v>
          </cell>
          <cell r="C48" t="str">
            <v xml:space="preserve">DICORDI SC                                                           </v>
          </cell>
          <cell r="D48">
            <v>0</v>
          </cell>
          <cell r="E48">
            <v>0</v>
          </cell>
          <cell r="F48">
            <v>0</v>
          </cell>
          <cell r="G48">
            <v>0</v>
          </cell>
          <cell r="H48">
            <v>0</v>
          </cell>
        </row>
        <row r="49">
          <cell r="B49" t="str">
            <v>107-001-0108-000</v>
          </cell>
          <cell r="C49" t="str">
            <v xml:space="preserve">DIAVAZ SA DE CV                                                      </v>
          </cell>
          <cell r="D49">
            <v>0</v>
          </cell>
          <cell r="E49">
            <v>0</v>
          </cell>
          <cell r="F49">
            <v>0</v>
          </cell>
          <cell r="G49">
            <v>0</v>
          </cell>
          <cell r="H49">
            <v>0</v>
          </cell>
        </row>
        <row r="50">
          <cell r="B50" t="str">
            <v>107-001-0109-000</v>
          </cell>
          <cell r="C50" t="str">
            <v xml:space="preserve">DGO                                                                  </v>
          </cell>
          <cell r="D50">
            <v>0</v>
          </cell>
          <cell r="E50">
            <v>0</v>
          </cell>
          <cell r="F50">
            <v>0</v>
          </cell>
          <cell r="G50">
            <v>0</v>
          </cell>
          <cell r="H50">
            <v>0</v>
          </cell>
        </row>
        <row r="51">
          <cell r="B51" t="str">
            <v>107-001-0110-000</v>
          </cell>
          <cell r="C51" t="str">
            <v xml:space="preserve">COMPRESION  SIST. Y SERVICIOS                                        </v>
          </cell>
          <cell r="D51">
            <v>0</v>
          </cell>
          <cell r="E51">
            <v>0</v>
          </cell>
          <cell r="F51">
            <v>0</v>
          </cell>
          <cell r="G51">
            <v>0</v>
          </cell>
          <cell r="H51">
            <v>0</v>
          </cell>
        </row>
        <row r="52">
          <cell r="B52" t="str">
            <v>107-001-0111-000</v>
          </cell>
          <cell r="C52" t="str">
            <v xml:space="preserve">PERSETEC                                                             </v>
          </cell>
          <cell r="D52">
            <v>0</v>
          </cell>
          <cell r="E52">
            <v>0</v>
          </cell>
          <cell r="F52">
            <v>0</v>
          </cell>
          <cell r="G52">
            <v>0</v>
          </cell>
          <cell r="H52">
            <v>0</v>
          </cell>
        </row>
        <row r="53">
          <cell r="B53" t="str">
            <v>107-001-0206-000</v>
          </cell>
          <cell r="C53" t="str">
            <v xml:space="preserve">CIA. MEXICANA DE GAS, S.A.                                           </v>
          </cell>
          <cell r="D53">
            <v>0</v>
          </cell>
          <cell r="E53">
            <v>0</v>
          </cell>
          <cell r="F53">
            <v>0</v>
          </cell>
          <cell r="G53">
            <v>0</v>
          </cell>
          <cell r="H53">
            <v>0</v>
          </cell>
        </row>
        <row r="54">
          <cell r="B54" t="str">
            <v>107-001-0207-000</v>
          </cell>
          <cell r="C54" t="str">
            <v xml:space="preserve">ENX COMPRESORS SA DE CV                                              </v>
          </cell>
          <cell r="D54">
            <v>0</v>
          </cell>
          <cell r="E54">
            <v>0</v>
          </cell>
          <cell r="F54">
            <v>0</v>
          </cell>
          <cell r="G54">
            <v>0</v>
          </cell>
          <cell r="H54">
            <v>0</v>
          </cell>
        </row>
        <row r="55">
          <cell r="B55" t="str">
            <v>107-001-0226-000</v>
          </cell>
          <cell r="C55" t="str">
            <v xml:space="preserve">GASAUTOMOTORES, S.A.                                                 </v>
          </cell>
          <cell r="D55">
            <v>0</v>
          </cell>
          <cell r="E55">
            <v>0</v>
          </cell>
          <cell r="F55">
            <v>0</v>
          </cell>
          <cell r="G55">
            <v>0</v>
          </cell>
          <cell r="H55">
            <v>0</v>
          </cell>
        </row>
        <row r="56">
          <cell r="B56" t="str">
            <v>107-001-0309-000</v>
          </cell>
          <cell r="C56" t="str">
            <v xml:space="preserve">VS CONSTRUCIONES CIVILES                                             </v>
          </cell>
          <cell r="D56">
            <v>0</v>
          </cell>
          <cell r="E56">
            <v>0</v>
          </cell>
          <cell r="F56">
            <v>0</v>
          </cell>
          <cell r="G56">
            <v>0</v>
          </cell>
          <cell r="H56">
            <v>0</v>
          </cell>
        </row>
        <row r="57">
          <cell r="B57" t="str">
            <v>107-001-0410-000</v>
          </cell>
          <cell r="C57" t="str">
            <v xml:space="preserve">NAVIERA DIAVAZ, S.A. DE C.V.                                         </v>
          </cell>
          <cell r="D57">
            <v>0</v>
          </cell>
          <cell r="E57">
            <v>0</v>
          </cell>
          <cell r="F57">
            <v>0</v>
          </cell>
          <cell r="G57">
            <v>0</v>
          </cell>
          <cell r="H57">
            <v>0</v>
          </cell>
        </row>
        <row r="58">
          <cell r="B58" t="str">
            <v>107-001-0411-000</v>
          </cell>
          <cell r="C58" t="str">
            <v xml:space="preserve">CONST. SUBACUATICA DIAVAZ                                            </v>
          </cell>
          <cell r="D58">
            <v>0</v>
          </cell>
          <cell r="E58">
            <v>0</v>
          </cell>
          <cell r="F58">
            <v>0</v>
          </cell>
          <cell r="G58">
            <v>0</v>
          </cell>
          <cell r="H58">
            <v>0</v>
          </cell>
        </row>
        <row r="59">
          <cell r="B59" t="str">
            <v>107-001-0412-000</v>
          </cell>
          <cell r="C59" t="str">
            <v xml:space="preserve">NAVIERA LA TRINIDAD, S.A.                                            </v>
          </cell>
          <cell r="D59">
            <v>0</v>
          </cell>
          <cell r="E59">
            <v>0</v>
          </cell>
          <cell r="F59">
            <v>0</v>
          </cell>
          <cell r="G59">
            <v>0</v>
          </cell>
          <cell r="H59">
            <v>0</v>
          </cell>
        </row>
        <row r="60">
          <cell r="B60" t="str">
            <v>107-001-0514-000</v>
          </cell>
          <cell r="C60" t="str">
            <v xml:space="preserve">D.I.D.S.A.                                                           </v>
          </cell>
          <cell r="D60">
            <v>0</v>
          </cell>
          <cell r="E60">
            <v>0</v>
          </cell>
          <cell r="F60">
            <v>0</v>
          </cell>
          <cell r="G60">
            <v>0</v>
          </cell>
          <cell r="H60">
            <v>0</v>
          </cell>
        </row>
        <row r="61">
          <cell r="B61" t="str">
            <v>107-001-0515-000</v>
          </cell>
          <cell r="C61" t="str">
            <v xml:space="preserve">LOA INMOBILIARIA, S.A.DE C.V.                                        </v>
          </cell>
          <cell r="D61">
            <v>0</v>
          </cell>
          <cell r="E61">
            <v>0</v>
          </cell>
          <cell r="F61">
            <v>0</v>
          </cell>
          <cell r="G61">
            <v>0</v>
          </cell>
          <cell r="H61">
            <v>0</v>
          </cell>
        </row>
        <row r="62">
          <cell r="B62" t="str">
            <v>107-001-0517-000</v>
          </cell>
          <cell r="C62" t="str">
            <v xml:space="preserve">DESARROLLOS LAS GAVIOTAS                                             </v>
          </cell>
          <cell r="D62">
            <v>0</v>
          </cell>
          <cell r="E62">
            <v>0</v>
          </cell>
          <cell r="F62">
            <v>0</v>
          </cell>
          <cell r="G62">
            <v>0</v>
          </cell>
          <cell r="H62">
            <v>0</v>
          </cell>
        </row>
        <row r="63">
          <cell r="B63" t="str">
            <v>107-001-0621-000</v>
          </cell>
          <cell r="C63" t="str">
            <v xml:space="preserve">CIA.MEXICANA DE GEOFISICA                                            </v>
          </cell>
          <cell r="D63">
            <v>0</v>
          </cell>
          <cell r="E63">
            <v>0</v>
          </cell>
          <cell r="F63">
            <v>0</v>
          </cell>
          <cell r="G63">
            <v>0</v>
          </cell>
          <cell r="H63">
            <v>0</v>
          </cell>
        </row>
        <row r="64">
          <cell r="B64" t="str">
            <v>107-001-0622-000</v>
          </cell>
          <cell r="C64" t="str">
            <v xml:space="preserve">GEOVAZ, S.A. DE C.V.                                                 </v>
          </cell>
          <cell r="D64">
            <v>0</v>
          </cell>
          <cell r="E64">
            <v>0</v>
          </cell>
          <cell r="F64">
            <v>0</v>
          </cell>
          <cell r="G64">
            <v>0</v>
          </cell>
          <cell r="H64">
            <v>0</v>
          </cell>
        </row>
        <row r="65">
          <cell r="B65" t="str">
            <v>107-001-0623-000</v>
          </cell>
          <cell r="C65" t="str">
            <v xml:space="preserve">SERVS.DE TECNOLOGIA PETROLERA                                        </v>
          </cell>
          <cell r="D65">
            <v>0</v>
          </cell>
          <cell r="E65">
            <v>0</v>
          </cell>
          <cell r="F65">
            <v>0</v>
          </cell>
          <cell r="G65">
            <v>0</v>
          </cell>
          <cell r="H65">
            <v>0</v>
          </cell>
        </row>
        <row r="66">
          <cell r="B66" t="str">
            <v>107-001-0633-000</v>
          </cell>
          <cell r="C66" t="str">
            <v xml:space="preserve">INGENIERIA Y GESTION AMBIENTA                                        </v>
          </cell>
          <cell r="D66">
            <v>0</v>
          </cell>
          <cell r="E66">
            <v>0</v>
          </cell>
          <cell r="F66">
            <v>0</v>
          </cell>
          <cell r="G66">
            <v>0</v>
          </cell>
          <cell r="H66">
            <v>0</v>
          </cell>
        </row>
        <row r="67">
          <cell r="B67" t="str">
            <v>107-001-0634-000</v>
          </cell>
          <cell r="C67" t="str">
            <v xml:space="preserve">ASOCIACION MEXICANA DE GAS                                           </v>
          </cell>
          <cell r="D67">
            <v>0</v>
          </cell>
          <cell r="E67">
            <v>0</v>
          </cell>
          <cell r="F67">
            <v>0</v>
          </cell>
          <cell r="G67">
            <v>0</v>
          </cell>
          <cell r="H67">
            <v>0</v>
          </cell>
        </row>
        <row r="68">
          <cell r="B68" t="str">
            <v>107-001-0730-000</v>
          </cell>
          <cell r="C68" t="str">
            <v xml:space="preserve">OIL TANKING DE MEXICO,S.A C.V                                        </v>
          </cell>
          <cell r="D68">
            <v>0</v>
          </cell>
          <cell r="E68">
            <v>0</v>
          </cell>
          <cell r="F68">
            <v>0</v>
          </cell>
          <cell r="G68">
            <v>0</v>
          </cell>
          <cell r="H68">
            <v>0</v>
          </cell>
        </row>
        <row r="69">
          <cell r="B69" t="str">
            <v>107-001-0831-000</v>
          </cell>
          <cell r="C69" t="str">
            <v xml:space="preserve">ECOCALPIN, S.A. DE C.V.                                              </v>
          </cell>
          <cell r="D69">
            <v>0</v>
          </cell>
          <cell r="E69">
            <v>0</v>
          </cell>
          <cell r="F69">
            <v>0</v>
          </cell>
          <cell r="G69">
            <v>0</v>
          </cell>
          <cell r="H69">
            <v>0</v>
          </cell>
        </row>
        <row r="70">
          <cell r="B70" t="str">
            <v>107-001-0950-000</v>
          </cell>
          <cell r="C70" t="str">
            <v xml:space="preserve">TOPOMAR, S.A. DE C.V.                                                </v>
          </cell>
          <cell r="D70">
            <v>0</v>
          </cell>
          <cell r="E70">
            <v>0</v>
          </cell>
          <cell r="F70">
            <v>0</v>
          </cell>
          <cell r="G70">
            <v>0</v>
          </cell>
          <cell r="H70">
            <v>0</v>
          </cell>
        </row>
        <row r="71">
          <cell r="B71" t="str">
            <v>107-001-0951-000</v>
          </cell>
          <cell r="C71" t="str">
            <v xml:space="preserve">VIVAZA, S.A. DE C.V.                                                 </v>
          </cell>
          <cell r="D71">
            <v>0</v>
          </cell>
          <cell r="E71">
            <v>0</v>
          </cell>
          <cell r="F71">
            <v>0</v>
          </cell>
          <cell r="G71">
            <v>0</v>
          </cell>
          <cell r="H71">
            <v>0</v>
          </cell>
        </row>
        <row r="72">
          <cell r="B72" t="str">
            <v>107-001-0952-000</v>
          </cell>
          <cell r="C72" t="str">
            <v xml:space="preserve">SERVOPET,S.A. DE C.V.                                                </v>
          </cell>
          <cell r="D72">
            <v>0</v>
          </cell>
          <cell r="E72">
            <v>0</v>
          </cell>
          <cell r="F72">
            <v>0</v>
          </cell>
          <cell r="G72">
            <v>0</v>
          </cell>
          <cell r="H72">
            <v>0</v>
          </cell>
        </row>
        <row r="73">
          <cell r="B73" t="str">
            <v>107-001-0953-000</v>
          </cell>
          <cell r="C73" t="str">
            <v xml:space="preserve">DISTR. DE GAS OCCIDENTE SA DE CV                                     </v>
          </cell>
          <cell r="D73">
            <v>0</v>
          </cell>
          <cell r="E73">
            <v>0</v>
          </cell>
          <cell r="F73">
            <v>0</v>
          </cell>
          <cell r="G73">
            <v>0</v>
          </cell>
          <cell r="H73">
            <v>0</v>
          </cell>
        </row>
        <row r="74">
          <cell r="B74" t="str">
            <v>107-001-0958-000</v>
          </cell>
          <cell r="C74" t="str">
            <v xml:space="preserve">VAZSEN, S.A. DE C.V.                                                 </v>
          </cell>
          <cell r="D74">
            <v>0</v>
          </cell>
          <cell r="E74">
            <v>0</v>
          </cell>
          <cell r="F74">
            <v>0</v>
          </cell>
          <cell r="G74">
            <v>0</v>
          </cell>
          <cell r="H74">
            <v>0</v>
          </cell>
        </row>
        <row r="75">
          <cell r="B75" t="str">
            <v>107-001-0959-000</v>
          </cell>
          <cell r="C75" t="str">
            <v xml:space="preserve">VOLMA SERV.CORP.SA DE CV                                             </v>
          </cell>
          <cell r="D75">
            <v>0</v>
          </cell>
          <cell r="E75">
            <v>0</v>
          </cell>
          <cell r="F75">
            <v>0</v>
          </cell>
          <cell r="G75">
            <v>0</v>
          </cell>
          <cell r="H75">
            <v>0</v>
          </cell>
        </row>
        <row r="76">
          <cell r="B76" t="str">
            <v>107-001-0960-000</v>
          </cell>
          <cell r="C76" t="str">
            <v xml:space="preserve">SECORDI S.C.                                                         </v>
          </cell>
          <cell r="D76">
            <v>0</v>
          </cell>
          <cell r="E76">
            <v>0</v>
          </cell>
          <cell r="F76">
            <v>0</v>
          </cell>
          <cell r="G76">
            <v>0</v>
          </cell>
          <cell r="H76">
            <v>0</v>
          </cell>
        </row>
        <row r="77">
          <cell r="B77" t="str">
            <v>107-002-0001-001</v>
          </cell>
          <cell r="C77" t="str">
            <v xml:space="preserve">CAT ARREND FINANC DLLS                                               </v>
          </cell>
          <cell r="D77">
            <v>0</v>
          </cell>
          <cell r="E77">
            <v>0</v>
          </cell>
          <cell r="F77">
            <v>0</v>
          </cell>
          <cell r="G77">
            <v>0</v>
          </cell>
          <cell r="H77">
            <v>0</v>
          </cell>
        </row>
        <row r="78">
          <cell r="B78" t="str">
            <v>107-002-0001-002</v>
          </cell>
          <cell r="C78" t="str">
            <v xml:space="preserve">CAT ARREND FINAN COMPLEMENTARIA DLLS                                 </v>
          </cell>
          <cell r="D78">
            <v>0</v>
          </cell>
          <cell r="E78">
            <v>0</v>
          </cell>
          <cell r="F78">
            <v>0</v>
          </cell>
          <cell r="G78">
            <v>0</v>
          </cell>
          <cell r="H78">
            <v>0</v>
          </cell>
        </row>
        <row r="79">
          <cell r="B79" t="str">
            <v>107-100-0104-000</v>
          </cell>
          <cell r="C79" t="str">
            <v xml:space="preserve">TECNOLOGIA Y ORGANIZACION AP                                         </v>
          </cell>
          <cell r="D79">
            <v>0</v>
          </cell>
          <cell r="E79">
            <v>0</v>
          </cell>
          <cell r="F79">
            <v>0</v>
          </cell>
          <cell r="G79">
            <v>0</v>
          </cell>
          <cell r="H79">
            <v>0</v>
          </cell>
        </row>
        <row r="80">
          <cell r="B80" t="str">
            <v>108-001-0001-000</v>
          </cell>
          <cell r="C80" t="str">
            <v xml:space="preserve">PEMEX EXPLORACION Y PRODUCCION                                  </v>
          </cell>
          <cell r="D80">
            <v>339688.59</v>
          </cell>
          <cell r="E80">
            <v>387473.43</v>
          </cell>
          <cell r="F80">
            <v>339688.59</v>
          </cell>
          <cell r="G80">
            <v>47784.839999999967</v>
          </cell>
          <cell r="H80">
            <v>387473.43</v>
          </cell>
        </row>
        <row r="81">
          <cell r="B81" t="str">
            <v>108-001-0002-001</v>
          </cell>
          <cell r="C81" t="str">
            <v xml:space="preserve">PEMEX DLLS                                                      </v>
          </cell>
          <cell r="D81">
            <v>514423.26</v>
          </cell>
          <cell r="E81">
            <v>592694.29</v>
          </cell>
          <cell r="F81">
            <v>529327.02</v>
          </cell>
          <cell r="G81">
            <v>63367.270000000019</v>
          </cell>
          <cell r="H81">
            <v>577790.53</v>
          </cell>
        </row>
        <row r="82">
          <cell r="B82" t="str">
            <v>108-001-0002-002</v>
          </cell>
          <cell r="C82" t="str">
            <v xml:space="preserve">COMPLEMENTARIA DLLS                                            </v>
          </cell>
          <cell r="D82">
            <v>5104519.12</v>
          </cell>
          <cell r="E82">
            <v>6098140.7000000002</v>
          </cell>
          <cell r="F82">
            <v>5359175.29</v>
          </cell>
          <cell r="G82">
            <v>738965.41000000015</v>
          </cell>
          <cell r="H82">
            <v>5843484.5300000003</v>
          </cell>
        </row>
        <row r="83">
          <cell r="B83" t="str">
            <v>108-001-0003-000</v>
          </cell>
          <cell r="C83" t="str">
            <v xml:space="preserve">GEOCIENTIFICOS MEXICANOS S.A. DE C.V.                                </v>
          </cell>
          <cell r="D83">
            <v>0</v>
          </cell>
          <cell r="E83">
            <v>49609.58</v>
          </cell>
          <cell r="F83">
            <v>49609.58</v>
          </cell>
          <cell r="G83">
            <v>0</v>
          </cell>
          <cell r="H83">
            <v>0</v>
          </cell>
        </row>
        <row r="84">
          <cell r="B84" t="str">
            <v>109-000-0000-000</v>
          </cell>
          <cell r="C84" t="str">
            <v xml:space="preserve">GASTOS POR CTA.CLIENTES                                              </v>
          </cell>
          <cell r="D84">
            <v>0</v>
          </cell>
          <cell r="E84">
            <v>0</v>
          </cell>
          <cell r="F84">
            <v>0</v>
          </cell>
          <cell r="G84">
            <v>0</v>
          </cell>
          <cell r="H84">
            <v>0</v>
          </cell>
        </row>
        <row r="85">
          <cell r="B85" t="str">
            <v>110-001-0001-000</v>
          </cell>
          <cell r="C85" t="str">
            <v xml:space="preserve">DOC X COB BNTE                                                  </v>
          </cell>
          <cell r="D85">
            <v>578018.32999999996</v>
          </cell>
          <cell r="E85">
            <v>665927.41</v>
          </cell>
          <cell r="F85">
            <v>578017.76</v>
          </cell>
          <cell r="G85">
            <v>87909.650000000023</v>
          </cell>
          <cell r="H85">
            <v>665927.98</v>
          </cell>
        </row>
        <row r="86">
          <cell r="B86" t="str">
            <v>111-000-0000-000</v>
          </cell>
          <cell r="C86" t="str">
            <v xml:space="preserve">ESTIM.CTAS.INCOBRABLES                                               </v>
          </cell>
          <cell r="D86">
            <v>0</v>
          </cell>
          <cell r="E86">
            <v>0</v>
          </cell>
          <cell r="F86">
            <v>0</v>
          </cell>
          <cell r="G86">
            <v>0</v>
          </cell>
          <cell r="H86">
            <v>0</v>
          </cell>
        </row>
        <row r="87">
          <cell r="B87" t="str">
            <v>112-001-0001-004</v>
          </cell>
          <cell r="C87" t="str">
            <v xml:space="preserve">DELL COMPUTER DE MEXICO                                              </v>
          </cell>
          <cell r="D87">
            <v>0</v>
          </cell>
          <cell r="E87">
            <v>0</v>
          </cell>
          <cell r="F87">
            <v>0</v>
          </cell>
          <cell r="G87">
            <v>0</v>
          </cell>
          <cell r="H87">
            <v>0</v>
          </cell>
        </row>
        <row r="88">
          <cell r="B88" t="str">
            <v>112-001-0001-005</v>
          </cell>
          <cell r="C88" t="str">
            <v xml:space="preserve">QUALITY  TRAINING CORPORATION                                        </v>
          </cell>
          <cell r="D88">
            <v>0</v>
          </cell>
          <cell r="E88">
            <v>0</v>
          </cell>
          <cell r="F88">
            <v>0</v>
          </cell>
          <cell r="G88">
            <v>0</v>
          </cell>
          <cell r="H88">
            <v>0</v>
          </cell>
        </row>
        <row r="89">
          <cell r="B89" t="str">
            <v>112-001-0002-000</v>
          </cell>
          <cell r="C89" t="str">
            <v xml:space="preserve">JUAN MANUEL JIMENEZ GALVAN                                       </v>
          </cell>
          <cell r="D89">
            <v>10595.21</v>
          </cell>
          <cell r="E89">
            <v>0</v>
          </cell>
          <cell r="F89">
            <v>2368.98</v>
          </cell>
          <cell r="G89">
            <v>-2368.98</v>
          </cell>
          <cell r="H89">
            <v>8226.23</v>
          </cell>
        </row>
        <row r="90">
          <cell r="B90" t="str">
            <v>112-001-0003-000</v>
          </cell>
          <cell r="C90" t="str">
            <v xml:space="preserve">GABRIELA GUTIERREZ SOLIS                                             </v>
          </cell>
          <cell r="D90">
            <v>0</v>
          </cell>
          <cell r="E90">
            <v>0</v>
          </cell>
          <cell r="F90">
            <v>0</v>
          </cell>
          <cell r="G90">
            <v>0</v>
          </cell>
          <cell r="H90">
            <v>0</v>
          </cell>
        </row>
        <row r="91">
          <cell r="B91" t="str">
            <v>112-001-0004-000</v>
          </cell>
          <cell r="C91" t="str">
            <v xml:space="preserve">PETRO BAC SA DE CV                                                   </v>
          </cell>
          <cell r="D91">
            <v>0</v>
          </cell>
          <cell r="E91">
            <v>0</v>
          </cell>
          <cell r="F91">
            <v>0</v>
          </cell>
          <cell r="G91">
            <v>0</v>
          </cell>
          <cell r="H91">
            <v>0</v>
          </cell>
        </row>
        <row r="92">
          <cell r="B92" t="str">
            <v>112-001-0005-000</v>
          </cell>
          <cell r="C92" t="str">
            <v xml:space="preserve">JAIME CONTRERAS MARQUEZ                                              </v>
          </cell>
          <cell r="D92">
            <v>0</v>
          </cell>
          <cell r="E92">
            <v>0</v>
          </cell>
          <cell r="F92">
            <v>0</v>
          </cell>
          <cell r="G92">
            <v>0</v>
          </cell>
          <cell r="H92">
            <v>0</v>
          </cell>
        </row>
        <row r="93">
          <cell r="B93" t="str">
            <v>112-001-0006-000</v>
          </cell>
          <cell r="C93" t="str">
            <v xml:space="preserve">DANIEL VAZQUEZ DIAZ                                                  </v>
          </cell>
          <cell r="D93">
            <v>0</v>
          </cell>
          <cell r="E93">
            <v>0</v>
          </cell>
          <cell r="F93">
            <v>0</v>
          </cell>
          <cell r="G93">
            <v>0</v>
          </cell>
          <cell r="H93">
            <v>0</v>
          </cell>
        </row>
        <row r="94">
          <cell r="B94" t="str">
            <v>112-001-0007-000</v>
          </cell>
          <cell r="C94" t="str">
            <v xml:space="preserve">DOUGLAS TENIAS MORA                                               </v>
          </cell>
          <cell r="D94">
            <v>5845.24</v>
          </cell>
          <cell r="E94">
            <v>13054.76</v>
          </cell>
          <cell r="F94">
            <v>12600</v>
          </cell>
          <cell r="G94">
            <v>454.76000000000022</v>
          </cell>
          <cell r="H94">
            <v>6300</v>
          </cell>
        </row>
        <row r="95">
          <cell r="B95" t="str">
            <v>112-001-0008-001</v>
          </cell>
          <cell r="C95" t="str">
            <v xml:space="preserve">ENERFLEX DLLS                                                        </v>
          </cell>
          <cell r="D95">
            <v>0</v>
          </cell>
          <cell r="E95">
            <v>0</v>
          </cell>
          <cell r="F95">
            <v>0</v>
          </cell>
          <cell r="G95">
            <v>0</v>
          </cell>
          <cell r="H95">
            <v>0</v>
          </cell>
        </row>
        <row r="96">
          <cell r="B96" t="str">
            <v>112-001-0008-002</v>
          </cell>
          <cell r="C96" t="str">
            <v xml:space="preserve">COMPLEMENT DLLS ENERFLEX                                             </v>
          </cell>
          <cell r="D96">
            <v>0</v>
          </cell>
          <cell r="E96">
            <v>0</v>
          </cell>
          <cell r="F96">
            <v>0</v>
          </cell>
          <cell r="G96">
            <v>0</v>
          </cell>
          <cell r="H96">
            <v>0</v>
          </cell>
        </row>
        <row r="97">
          <cell r="B97" t="str">
            <v>112-001-0009-000</v>
          </cell>
          <cell r="C97" t="str">
            <v xml:space="preserve">JOSE LUIS RODRIGUEZ                                              </v>
          </cell>
          <cell r="D97">
            <v>29893.7</v>
          </cell>
          <cell r="E97">
            <v>0</v>
          </cell>
          <cell r="F97">
            <v>3320.45</v>
          </cell>
          <cell r="G97">
            <v>-3320.45</v>
          </cell>
          <cell r="H97">
            <v>26573.25</v>
          </cell>
        </row>
        <row r="98">
          <cell r="B98" t="str">
            <v>112-001-0010-000</v>
          </cell>
          <cell r="C98" t="str">
            <v xml:space="preserve">ECOFICINA SA DE CV                                                   </v>
          </cell>
          <cell r="D98">
            <v>0</v>
          </cell>
          <cell r="E98">
            <v>0</v>
          </cell>
          <cell r="F98">
            <v>0</v>
          </cell>
          <cell r="G98">
            <v>0</v>
          </cell>
          <cell r="H98">
            <v>0</v>
          </cell>
        </row>
        <row r="99">
          <cell r="B99" t="str">
            <v>112-001-0011-000</v>
          </cell>
          <cell r="C99" t="str">
            <v xml:space="preserve">CESAR MAGALLAN                                                       </v>
          </cell>
          <cell r="D99">
            <v>0</v>
          </cell>
          <cell r="E99">
            <v>0</v>
          </cell>
          <cell r="F99">
            <v>0</v>
          </cell>
          <cell r="G99">
            <v>0</v>
          </cell>
          <cell r="H99">
            <v>0</v>
          </cell>
        </row>
        <row r="100">
          <cell r="B100" t="str">
            <v>112-001-0012-000</v>
          </cell>
          <cell r="C100" t="str">
            <v xml:space="preserve">RAFAEL ZURITA MENDOZA                                                </v>
          </cell>
          <cell r="D100">
            <v>0</v>
          </cell>
          <cell r="E100">
            <v>0</v>
          </cell>
          <cell r="F100">
            <v>0</v>
          </cell>
          <cell r="G100">
            <v>0</v>
          </cell>
          <cell r="H100">
            <v>0</v>
          </cell>
        </row>
        <row r="101">
          <cell r="B101" t="str">
            <v>112-001-0013-000</v>
          </cell>
          <cell r="C101" t="str">
            <v xml:space="preserve">RAMON PERALTA MORALES                                            </v>
          </cell>
          <cell r="D101">
            <v>22735.96</v>
          </cell>
          <cell r="E101">
            <v>6000</v>
          </cell>
          <cell r="F101">
            <v>3178.04</v>
          </cell>
          <cell r="G101">
            <v>2821.96</v>
          </cell>
          <cell r="H101">
            <v>25557.919999999998</v>
          </cell>
        </row>
        <row r="102">
          <cell r="B102" t="str">
            <v>112-001-0014-000</v>
          </cell>
          <cell r="C102" t="str">
            <v xml:space="preserve">CWC ASSOCIATES LTD                                                   </v>
          </cell>
          <cell r="D102">
            <v>0</v>
          </cell>
          <cell r="E102">
            <v>0</v>
          </cell>
          <cell r="F102">
            <v>0</v>
          </cell>
          <cell r="G102">
            <v>0</v>
          </cell>
          <cell r="H102">
            <v>0</v>
          </cell>
        </row>
        <row r="103">
          <cell r="B103" t="str">
            <v>112-001-0015-000</v>
          </cell>
          <cell r="C103" t="str">
            <v xml:space="preserve">SERGIO AGUILAR DIAZ                                                  </v>
          </cell>
          <cell r="D103">
            <v>0</v>
          </cell>
          <cell r="E103">
            <v>0</v>
          </cell>
          <cell r="F103">
            <v>0</v>
          </cell>
          <cell r="G103">
            <v>0</v>
          </cell>
          <cell r="H103">
            <v>0</v>
          </cell>
        </row>
        <row r="104">
          <cell r="B104" t="str">
            <v>112-001-0016-000</v>
          </cell>
          <cell r="C104" t="str">
            <v xml:space="preserve">FACTOR BANORTE                                                       </v>
          </cell>
          <cell r="D104">
            <v>0</v>
          </cell>
          <cell r="E104">
            <v>0</v>
          </cell>
          <cell r="F104">
            <v>0</v>
          </cell>
          <cell r="G104">
            <v>0</v>
          </cell>
          <cell r="H104">
            <v>0</v>
          </cell>
        </row>
        <row r="105">
          <cell r="B105" t="str">
            <v>112-001-0017-000</v>
          </cell>
          <cell r="C105" t="str">
            <v xml:space="preserve">SANITARIOS Y MATERIALES S.A. DE C.V.                                 </v>
          </cell>
          <cell r="D105">
            <v>0</v>
          </cell>
          <cell r="E105">
            <v>0</v>
          </cell>
          <cell r="F105">
            <v>0</v>
          </cell>
          <cell r="G105">
            <v>0</v>
          </cell>
          <cell r="H105">
            <v>0</v>
          </cell>
        </row>
        <row r="106">
          <cell r="B106" t="str">
            <v>112-001-0018-000</v>
          </cell>
          <cell r="C106" t="str">
            <v xml:space="preserve">COIMSUR S.A. DE C.V.                                                 </v>
          </cell>
          <cell r="D106">
            <v>0</v>
          </cell>
          <cell r="E106">
            <v>0</v>
          </cell>
          <cell r="F106">
            <v>0</v>
          </cell>
          <cell r="G106">
            <v>0</v>
          </cell>
          <cell r="H106">
            <v>0</v>
          </cell>
        </row>
        <row r="107">
          <cell r="B107" t="str">
            <v>112-001-0019-000</v>
          </cell>
          <cell r="C107" t="str">
            <v xml:space="preserve">COMPAÑIA MEXICANA DE AVIACION                                        </v>
          </cell>
          <cell r="D107">
            <v>0</v>
          </cell>
          <cell r="E107">
            <v>3549.38</v>
          </cell>
          <cell r="F107">
            <v>0</v>
          </cell>
          <cell r="G107">
            <v>3549.38</v>
          </cell>
          <cell r="H107">
            <v>3549.38</v>
          </cell>
        </row>
        <row r="108">
          <cell r="B108" t="str">
            <v>112-001-0020-000</v>
          </cell>
          <cell r="C108" t="str">
            <v xml:space="preserve">EMERSON PROCES MAGENEMENT S.A. DE C.V.                               </v>
          </cell>
          <cell r="D108">
            <v>0</v>
          </cell>
          <cell r="E108">
            <v>0</v>
          </cell>
          <cell r="F108">
            <v>0</v>
          </cell>
          <cell r="G108">
            <v>0</v>
          </cell>
          <cell r="H108">
            <v>0</v>
          </cell>
        </row>
        <row r="109">
          <cell r="B109" t="str">
            <v>112-001-0021-000</v>
          </cell>
          <cell r="C109" t="str">
            <v xml:space="preserve">CANDELARIO DE LA CRUZ ALCUDIA                                        </v>
          </cell>
          <cell r="D109">
            <v>0</v>
          </cell>
          <cell r="E109">
            <v>0</v>
          </cell>
          <cell r="F109">
            <v>0</v>
          </cell>
          <cell r="G109">
            <v>0</v>
          </cell>
          <cell r="H109">
            <v>0</v>
          </cell>
        </row>
        <row r="110">
          <cell r="B110" t="str">
            <v>112-001-0022-000</v>
          </cell>
          <cell r="C110" t="str">
            <v xml:space="preserve">MONICA MORENO PEDRAZA                                                </v>
          </cell>
          <cell r="D110">
            <v>0</v>
          </cell>
          <cell r="E110">
            <v>0</v>
          </cell>
          <cell r="F110">
            <v>0</v>
          </cell>
          <cell r="G110">
            <v>0</v>
          </cell>
          <cell r="H110">
            <v>0</v>
          </cell>
        </row>
        <row r="111">
          <cell r="B111" t="str">
            <v>112-001-0023-000</v>
          </cell>
          <cell r="C111" t="str">
            <v xml:space="preserve">PROMOTORA DE HIGIENE Y SEGURIDAD                                     </v>
          </cell>
          <cell r="D111">
            <v>0</v>
          </cell>
          <cell r="E111">
            <v>0</v>
          </cell>
          <cell r="F111">
            <v>0</v>
          </cell>
          <cell r="G111">
            <v>0</v>
          </cell>
          <cell r="H111">
            <v>0</v>
          </cell>
        </row>
        <row r="112">
          <cell r="B112" t="str">
            <v>112-001-0024-000</v>
          </cell>
          <cell r="C112" t="str">
            <v xml:space="preserve">ALEJANDRO BEUCHOT                                                    </v>
          </cell>
          <cell r="D112">
            <v>0</v>
          </cell>
          <cell r="E112">
            <v>0</v>
          </cell>
          <cell r="F112">
            <v>0</v>
          </cell>
          <cell r="G112">
            <v>0</v>
          </cell>
          <cell r="H112">
            <v>0</v>
          </cell>
        </row>
        <row r="113">
          <cell r="B113" t="str">
            <v>112-001-0025-000</v>
          </cell>
          <cell r="C113" t="str">
            <v xml:space="preserve">MARIELA MARIA CARRERA                                                </v>
          </cell>
          <cell r="D113">
            <v>0</v>
          </cell>
          <cell r="E113">
            <v>0</v>
          </cell>
          <cell r="F113">
            <v>0</v>
          </cell>
          <cell r="G113">
            <v>0</v>
          </cell>
          <cell r="H113">
            <v>0</v>
          </cell>
        </row>
        <row r="114">
          <cell r="B114" t="str">
            <v>112-001-0026-000</v>
          </cell>
          <cell r="C114" t="str">
            <v xml:space="preserve">ASUNCION HERNANDEZ ROMERO                                            </v>
          </cell>
          <cell r="D114">
            <v>0</v>
          </cell>
          <cell r="E114">
            <v>0</v>
          </cell>
          <cell r="F114">
            <v>0</v>
          </cell>
          <cell r="G114">
            <v>0</v>
          </cell>
          <cell r="H114">
            <v>0</v>
          </cell>
        </row>
        <row r="115">
          <cell r="B115" t="str">
            <v>112-001-0027-000</v>
          </cell>
          <cell r="C115" t="str">
            <v xml:space="preserve">ANA LOURDES CUEVAS LOPEZ                                             </v>
          </cell>
          <cell r="D115">
            <v>0</v>
          </cell>
          <cell r="E115">
            <v>0</v>
          </cell>
          <cell r="F115">
            <v>0</v>
          </cell>
          <cell r="G115">
            <v>0</v>
          </cell>
          <cell r="H115">
            <v>0</v>
          </cell>
        </row>
        <row r="116">
          <cell r="B116" t="str">
            <v>112-001-0028-000</v>
          </cell>
          <cell r="C116" t="str">
            <v xml:space="preserve">ALIANZ AIR S.A. DE C.V.                                              </v>
          </cell>
          <cell r="D116">
            <v>0</v>
          </cell>
          <cell r="E116">
            <v>0</v>
          </cell>
          <cell r="F116">
            <v>0</v>
          </cell>
          <cell r="G116">
            <v>0</v>
          </cell>
          <cell r="H116">
            <v>0</v>
          </cell>
        </row>
        <row r="117">
          <cell r="B117" t="str">
            <v>112-001-0029-000</v>
          </cell>
          <cell r="C117" t="str">
            <v xml:space="preserve">JOSE DEL CARMEN DE LA CRUZ RICARDEZ                                  </v>
          </cell>
          <cell r="D117">
            <v>0</v>
          </cell>
          <cell r="E117">
            <v>0</v>
          </cell>
          <cell r="F117">
            <v>0</v>
          </cell>
          <cell r="G117">
            <v>0</v>
          </cell>
          <cell r="H117">
            <v>0</v>
          </cell>
        </row>
        <row r="118">
          <cell r="B118" t="str">
            <v>112-001-0030-000</v>
          </cell>
          <cell r="C118" t="str">
            <v xml:space="preserve">CAYRA CONSTRUCCIONES                                                 </v>
          </cell>
          <cell r="D118">
            <v>0</v>
          </cell>
          <cell r="E118">
            <v>0</v>
          </cell>
          <cell r="F118">
            <v>0</v>
          </cell>
          <cell r="G118">
            <v>0</v>
          </cell>
          <cell r="H118">
            <v>0</v>
          </cell>
        </row>
        <row r="119">
          <cell r="B119" t="str">
            <v>112-001-0031-000</v>
          </cell>
          <cell r="C119" t="str">
            <v xml:space="preserve">MAQUINARIA INTERCONTINENTAL S.A. DE C.V.                             </v>
          </cell>
          <cell r="D119">
            <v>0</v>
          </cell>
          <cell r="E119">
            <v>0</v>
          </cell>
          <cell r="F119">
            <v>0</v>
          </cell>
          <cell r="G119">
            <v>0</v>
          </cell>
          <cell r="H119">
            <v>0</v>
          </cell>
        </row>
        <row r="120">
          <cell r="B120" t="str">
            <v>112-001-0032-000</v>
          </cell>
          <cell r="C120" t="str">
            <v xml:space="preserve">JAVIER PASCAL S.C.                                               </v>
          </cell>
          <cell r="D120">
            <v>55281.22</v>
          </cell>
          <cell r="E120">
            <v>36486</v>
          </cell>
          <cell r="F120">
            <v>37833</v>
          </cell>
          <cell r="G120">
            <v>-1347</v>
          </cell>
          <cell r="H120">
            <v>53934.22</v>
          </cell>
        </row>
        <row r="121">
          <cell r="B121" t="str">
            <v>112-001-0033-000</v>
          </cell>
          <cell r="C121" t="str">
            <v xml:space="preserve">RICARDO DIAZ SANCHEZ                                                 </v>
          </cell>
          <cell r="D121">
            <v>0</v>
          </cell>
          <cell r="E121">
            <v>0</v>
          </cell>
          <cell r="F121">
            <v>0</v>
          </cell>
          <cell r="G121">
            <v>0</v>
          </cell>
          <cell r="H121">
            <v>0</v>
          </cell>
        </row>
        <row r="122">
          <cell r="B122" t="str">
            <v>112-001-0034-000</v>
          </cell>
          <cell r="C122" t="str">
            <v xml:space="preserve">NAYELI ZURITA BELTRAN                                                </v>
          </cell>
          <cell r="D122">
            <v>0</v>
          </cell>
          <cell r="E122">
            <v>0</v>
          </cell>
          <cell r="F122">
            <v>0</v>
          </cell>
          <cell r="G122">
            <v>0</v>
          </cell>
          <cell r="H122">
            <v>0</v>
          </cell>
        </row>
        <row r="123">
          <cell r="B123" t="str">
            <v>112-001-0035-000</v>
          </cell>
          <cell r="C123" t="str">
            <v xml:space="preserve">SANTOS PRADOS VALENZUELA                                             </v>
          </cell>
          <cell r="D123">
            <v>0</v>
          </cell>
          <cell r="E123">
            <v>0</v>
          </cell>
          <cell r="F123">
            <v>0</v>
          </cell>
          <cell r="G123">
            <v>0</v>
          </cell>
          <cell r="H123">
            <v>0</v>
          </cell>
        </row>
        <row r="124">
          <cell r="B124" t="str">
            <v>112-001-0036-000</v>
          </cell>
          <cell r="C124" t="str">
            <v xml:space="preserve">CAMARA MEX DE LA IND DE LA CONSTRUCCION                              </v>
          </cell>
          <cell r="D124">
            <v>0</v>
          </cell>
          <cell r="E124">
            <v>0</v>
          </cell>
          <cell r="F124">
            <v>0</v>
          </cell>
          <cell r="G124">
            <v>0</v>
          </cell>
          <cell r="H124">
            <v>0</v>
          </cell>
        </row>
        <row r="125">
          <cell r="B125" t="str">
            <v>112-001-0037-000</v>
          </cell>
          <cell r="C125" t="str">
            <v xml:space="preserve">DHL INTERNACIONAL DE MEXICO S.A. DE C.V.                             </v>
          </cell>
          <cell r="D125">
            <v>0</v>
          </cell>
          <cell r="E125">
            <v>0</v>
          </cell>
          <cell r="F125">
            <v>0</v>
          </cell>
          <cell r="G125">
            <v>0</v>
          </cell>
          <cell r="H125">
            <v>0</v>
          </cell>
        </row>
        <row r="126">
          <cell r="B126" t="str">
            <v>112-001-0038-000</v>
          </cell>
          <cell r="C126" t="str">
            <v xml:space="preserve">PRAXAIR  MEXICO SA DE CV                                             </v>
          </cell>
          <cell r="D126">
            <v>0</v>
          </cell>
          <cell r="E126">
            <v>0</v>
          </cell>
          <cell r="F126">
            <v>0</v>
          </cell>
          <cell r="G126">
            <v>0</v>
          </cell>
          <cell r="H126">
            <v>0</v>
          </cell>
        </row>
        <row r="127">
          <cell r="B127" t="str">
            <v>112-001-0039-000</v>
          </cell>
          <cell r="C127" t="str">
            <v xml:space="preserve">RAMON ALPUIN NARANJO                                                 </v>
          </cell>
          <cell r="D127">
            <v>0</v>
          </cell>
          <cell r="E127">
            <v>0</v>
          </cell>
          <cell r="F127">
            <v>0</v>
          </cell>
          <cell r="G127">
            <v>0</v>
          </cell>
          <cell r="H127">
            <v>0</v>
          </cell>
        </row>
        <row r="128">
          <cell r="B128" t="str">
            <v>112-001-0040-000</v>
          </cell>
          <cell r="C128" t="str">
            <v xml:space="preserve">ACCION LOGISTICA INTEGRAL S.C.                                       </v>
          </cell>
          <cell r="D128">
            <v>0</v>
          </cell>
          <cell r="E128">
            <v>0</v>
          </cell>
          <cell r="F128">
            <v>0</v>
          </cell>
          <cell r="G128">
            <v>0</v>
          </cell>
          <cell r="H128">
            <v>0</v>
          </cell>
        </row>
        <row r="129">
          <cell r="B129" t="str">
            <v>112-001-0041-000</v>
          </cell>
          <cell r="C129" t="str">
            <v xml:space="preserve">FRANCISCO RODRIGUEZ PULIDO                                           </v>
          </cell>
          <cell r="D129">
            <v>0</v>
          </cell>
          <cell r="E129">
            <v>0</v>
          </cell>
          <cell r="F129">
            <v>0</v>
          </cell>
          <cell r="G129">
            <v>0</v>
          </cell>
          <cell r="H129">
            <v>0</v>
          </cell>
        </row>
        <row r="130">
          <cell r="B130" t="str">
            <v>112-001-0411-001</v>
          </cell>
          <cell r="C130" t="str">
            <v xml:space="preserve">CATERPILLAR C-1 DLLS                                                 </v>
          </cell>
          <cell r="D130">
            <v>0</v>
          </cell>
          <cell r="E130">
            <v>0</v>
          </cell>
          <cell r="F130">
            <v>0</v>
          </cell>
          <cell r="G130">
            <v>0</v>
          </cell>
          <cell r="H130">
            <v>0</v>
          </cell>
        </row>
        <row r="131">
          <cell r="B131" t="str">
            <v>112-001-0411-002</v>
          </cell>
          <cell r="C131" t="str">
            <v xml:space="preserve">COMPL CATERPILLAR C-1 DLLS                                           </v>
          </cell>
          <cell r="D131">
            <v>0</v>
          </cell>
          <cell r="E131">
            <v>0</v>
          </cell>
          <cell r="F131">
            <v>0</v>
          </cell>
          <cell r="G131">
            <v>0</v>
          </cell>
          <cell r="H131">
            <v>0</v>
          </cell>
        </row>
        <row r="132">
          <cell r="B132" t="str">
            <v>112-001-2028-001</v>
          </cell>
          <cell r="C132" t="str">
            <v xml:space="preserve">EQUIPOS Y SISTEMAS DLLS                                              </v>
          </cell>
          <cell r="D132">
            <v>0</v>
          </cell>
          <cell r="E132">
            <v>0</v>
          </cell>
          <cell r="F132">
            <v>0</v>
          </cell>
          <cell r="G132">
            <v>0</v>
          </cell>
          <cell r="H132">
            <v>0</v>
          </cell>
        </row>
        <row r="133">
          <cell r="B133" t="str">
            <v>112-001-2028-002</v>
          </cell>
          <cell r="C133" t="str">
            <v xml:space="preserve">COMP EQUIP Y SIST DLLS                                               </v>
          </cell>
          <cell r="D133">
            <v>0</v>
          </cell>
          <cell r="E133">
            <v>0</v>
          </cell>
          <cell r="F133">
            <v>0</v>
          </cell>
          <cell r="G133">
            <v>0</v>
          </cell>
          <cell r="H133">
            <v>0</v>
          </cell>
        </row>
        <row r="134">
          <cell r="B134" t="str">
            <v>112-001-2029-000</v>
          </cell>
          <cell r="C134" t="str">
            <v xml:space="preserve">RECTIFICACIONES CAMPECHE S.A. DE C.V.                                </v>
          </cell>
          <cell r="D134">
            <v>0</v>
          </cell>
          <cell r="E134">
            <v>0</v>
          </cell>
          <cell r="F134">
            <v>0</v>
          </cell>
          <cell r="G134">
            <v>0</v>
          </cell>
          <cell r="H134">
            <v>0</v>
          </cell>
        </row>
        <row r="135">
          <cell r="B135" t="str">
            <v>112-001-2030-000</v>
          </cell>
          <cell r="C135" t="str">
            <v xml:space="preserve">FERNANDO RUIZ RICARDEZ                                               </v>
          </cell>
          <cell r="D135">
            <v>0</v>
          </cell>
          <cell r="E135">
            <v>0</v>
          </cell>
          <cell r="F135">
            <v>0</v>
          </cell>
          <cell r="G135">
            <v>0</v>
          </cell>
          <cell r="H135">
            <v>0</v>
          </cell>
        </row>
        <row r="136">
          <cell r="B136" t="str">
            <v>112-001-2031-000</v>
          </cell>
          <cell r="C136" t="str">
            <v xml:space="preserve">COMISION FEDERAL DE ELECTRICIDAD                                     </v>
          </cell>
          <cell r="D136">
            <v>0</v>
          </cell>
          <cell r="E136">
            <v>0</v>
          </cell>
          <cell r="F136">
            <v>0</v>
          </cell>
          <cell r="G136">
            <v>0</v>
          </cell>
          <cell r="H136">
            <v>0</v>
          </cell>
        </row>
        <row r="137">
          <cell r="B137" t="str">
            <v>112-001-2032-000</v>
          </cell>
          <cell r="C137" t="str">
            <v xml:space="preserve">MARIA TERESA MUÑIZ BALLINAS                                          </v>
          </cell>
          <cell r="D137">
            <v>0</v>
          </cell>
          <cell r="E137">
            <v>0</v>
          </cell>
          <cell r="F137">
            <v>0</v>
          </cell>
          <cell r="G137">
            <v>0</v>
          </cell>
          <cell r="H137">
            <v>0</v>
          </cell>
        </row>
        <row r="138">
          <cell r="B138" t="str">
            <v>112-001-2033-000</v>
          </cell>
          <cell r="C138" t="str">
            <v xml:space="preserve">SISTEMAS CONTINO S.A. DE C.V.                                        </v>
          </cell>
          <cell r="D138">
            <v>0</v>
          </cell>
          <cell r="E138">
            <v>5114.62</v>
          </cell>
          <cell r="F138">
            <v>0</v>
          </cell>
          <cell r="G138">
            <v>5114.62</v>
          </cell>
          <cell r="H138">
            <v>5114.62</v>
          </cell>
        </row>
        <row r="139">
          <cell r="B139" t="str">
            <v>112-001-2034-000</v>
          </cell>
          <cell r="C139" t="str">
            <v xml:space="preserve">MANIOBRAS ESPECIALIZADAS GCS S.A. DE C.V.                            </v>
          </cell>
          <cell r="D139">
            <v>0</v>
          </cell>
          <cell r="E139">
            <v>0</v>
          </cell>
          <cell r="F139">
            <v>0</v>
          </cell>
          <cell r="G139">
            <v>0</v>
          </cell>
          <cell r="H139">
            <v>0</v>
          </cell>
        </row>
        <row r="140">
          <cell r="B140" t="str">
            <v>112-001-2035-000</v>
          </cell>
          <cell r="C140" t="str">
            <v xml:space="preserve">VIAJES DISCOVERY S.A. DE C.V.                                       </v>
          </cell>
          <cell r="D140">
            <v>18</v>
          </cell>
          <cell r="E140">
            <v>0</v>
          </cell>
          <cell r="F140">
            <v>0</v>
          </cell>
          <cell r="G140">
            <v>0</v>
          </cell>
          <cell r="H140">
            <v>18</v>
          </cell>
        </row>
        <row r="141">
          <cell r="B141" t="str">
            <v>112-001-2036-000</v>
          </cell>
          <cell r="C141" t="str">
            <v xml:space="preserve">MANIOBRAS ESPECIALIZADAS S.A. DE C.V.                                </v>
          </cell>
          <cell r="D141">
            <v>0</v>
          </cell>
          <cell r="E141">
            <v>0</v>
          </cell>
          <cell r="F141">
            <v>0</v>
          </cell>
          <cell r="G141">
            <v>0</v>
          </cell>
          <cell r="H141">
            <v>0</v>
          </cell>
        </row>
        <row r="142">
          <cell r="B142" t="str">
            <v>112-001-2037-000</v>
          </cell>
          <cell r="C142" t="str">
            <v xml:space="preserve">MAQUINARIA DIESEL                                                    </v>
          </cell>
          <cell r="D142">
            <v>0</v>
          </cell>
          <cell r="E142">
            <v>0</v>
          </cell>
          <cell r="F142">
            <v>0</v>
          </cell>
          <cell r="G142">
            <v>0</v>
          </cell>
          <cell r="H142">
            <v>0</v>
          </cell>
        </row>
        <row r="143">
          <cell r="B143" t="str">
            <v>112-001-2038-000</v>
          </cell>
          <cell r="C143" t="str">
            <v xml:space="preserve">PEREZ MARCIN NARCISA                                                 </v>
          </cell>
          <cell r="D143">
            <v>0</v>
          </cell>
          <cell r="E143">
            <v>0</v>
          </cell>
          <cell r="F143">
            <v>0</v>
          </cell>
          <cell r="G143">
            <v>0</v>
          </cell>
          <cell r="H143">
            <v>0</v>
          </cell>
        </row>
        <row r="144">
          <cell r="B144" t="str">
            <v>112-001-2039-000</v>
          </cell>
          <cell r="C144" t="str">
            <v xml:space="preserve">DORADOS MAYA S.A. DE C.V.                                            </v>
          </cell>
          <cell r="D144">
            <v>0</v>
          </cell>
          <cell r="E144">
            <v>0</v>
          </cell>
          <cell r="F144">
            <v>0</v>
          </cell>
          <cell r="G144">
            <v>0</v>
          </cell>
          <cell r="H144">
            <v>0</v>
          </cell>
        </row>
        <row r="145">
          <cell r="B145" t="str">
            <v>112-001-2040-000</v>
          </cell>
          <cell r="C145" t="str">
            <v xml:space="preserve">MARIA MIRELDA BELTRAN GURRIA                                         </v>
          </cell>
          <cell r="D145">
            <v>0</v>
          </cell>
          <cell r="E145">
            <v>12000</v>
          </cell>
          <cell r="F145">
            <v>0</v>
          </cell>
          <cell r="G145">
            <v>12000</v>
          </cell>
          <cell r="H145">
            <v>12000</v>
          </cell>
        </row>
        <row r="146">
          <cell r="B146" t="str">
            <v>112-001-2041-000</v>
          </cell>
          <cell r="C146" t="str">
            <v xml:space="preserve">HILDA MARIA ZURITA GIL                                               </v>
          </cell>
          <cell r="D146">
            <v>0</v>
          </cell>
          <cell r="E146">
            <v>0</v>
          </cell>
          <cell r="F146">
            <v>0</v>
          </cell>
          <cell r="G146">
            <v>0</v>
          </cell>
          <cell r="H146">
            <v>0</v>
          </cell>
        </row>
        <row r="147">
          <cell r="B147" t="str">
            <v>112-001-2042-000</v>
          </cell>
          <cell r="C147" t="str">
            <v xml:space="preserve">JUAN CARLOS PINEDA ZURITA                                            </v>
          </cell>
          <cell r="D147">
            <v>0</v>
          </cell>
          <cell r="E147">
            <v>0</v>
          </cell>
          <cell r="F147">
            <v>0</v>
          </cell>
          <cell r="G147">
            <v>0</v>
          </cell>
          <cell r="H147">
            <v>0</v>
          </cell>
        </row>
        <row r="148">
          <cell r="B148" t="str">
            <v>112-001-2043-000</v>
          </cell>
          <cell r="C148" t="str">
            <v xml:space="preserve">JUAN KAMPFNER AGUIRRE                                                </v>
          </cell>
          <cell r="D148">
            <v>0</v>
          </cell>
          <cell r="E148">
            <v>0</v>
          </cell>
          <cell r="F148">
            <v>0</v>
          </cell>
          <cell r="G148">
            <v>0</v>
          </cell>
          <cell r="H148">
            <v>0</v>
          </cell>
        </row>
        <row r="149">
          <cell r="B149" t="str">
            <v>112-001-2044-000</v>
          </cell>
          <cell r="C149" t="str">
            <v xml:space="preserve">SERVICIO TECNICO DE COMUNICACIONES                                   </v>
          </cell>
          <cell r="D149">
            <v>0</v>
          </cell>
          <cell r="E149">
            <v>0</v>
          </cell>
          <cell r="F149">
            <v>0</v>
          </cell>
          <cell r="G149">
            <v>0</v>
          </cell>
          <cell r="H149">
            <v>0</v>
          </cell>
        </row>
        <row r="150">
          <cell r="B150" t="str">
            <v>112-001-2045-000</v>
          </cell>
          <cell r="C150" t="str">
            <v xml:space="preserve">MANUFACTURERA CENTURY                                                </v>
          </cell>
          <cell r="D150">
            <v>0</v>
          </cell>
          <cell r="E150">
            <v>0</v>
          </cell>
          <cell r="F150">
            <v>0</v>
          </cell>
          <cell r="G150">
            <v>0</v>
          </cell>
          <cell r="H150">
            <v>0</v>
          </cell>
        </row>
        <row r="151">
          <cell r="B151" t="str">
            <v>112-001-2046-000</v>
          </cell>
          <cell r="C151" t="str">
            <v xml:space="preserve">ARRENDADORA UNIFIN S.A. DE C.V.                                  </v>
          </cell>
          <cell r="D151">
            <v>79161.84</v>
          </cell>
          <cell r="E151">
            <v>79160</v>
          </cell>
          <cell r="F151">
            <v>130457.66</v>
          </cell>
          <cell r="G151">
            <v>-51297.66</v>
          </cell>
          <cell r="H151">
            <v>27864.18</v>
          </cell>
        </row>
        <row r="152">
          <cell r="B152" t="str">
            <v>112-001-2047-000</v>
          </cell>
          <cell r="C152" t="str">
            <v xml:space="preserve">CATERPILLAR CREDITO                                                  </v>
          </cell>
          <cell r="D152">
            <v>0</v>
          </cell>
          <cell r="E152">
            <v>0</v>
          </cell>
          <cell r="F152">
            <v>0</v>
          </cell>
          <cell r="G152">
            <v>0</v>
          </cell>
          <cell r="H152">
            <v>0</v>
          </cell>
        </row>
        <row r="153">
          <cell r="B153" t="str">
            <v>112-001-2048-000</v>
          </cell>
          <cell r="C153" t="str">
            <v xml:space="preserve">LEON WEILL S.A.                                                      </v>
          </cell>
          <cell r="D153">
            <v>0</v>
          </cell>
          <cell r="E153">
            <v>0</v>
          </cell>
          <cell r="F153">
            <v>0</v>
          </cell>
          <cell r="G153">
            <v>0</v>
          </cell>
          <cell r="H153">
            <v>0</v>
          </cell>
        </row>
        <row r="154">
          <cell r="B154" t="str">
            <v>112-001-2049-000</v>
          </cell>
          <cell r="C154" t="str">
            <v xml:space="preserve">SNAP-ON SUN DE MEXICO                                                </v>
          </cell>
          <cell r="D154">
            <v>0</v>
          </cell>
          <cell r="E154">
            <v>0</v>
          </cell>
          <cell r="F154">
            <v>0</v>
          </cell>
          <cell r="G154">
            <v>0</v>
          </cell>
          <cell r="H154">
            <v>0</v>
          </cell>
        </row>
        <row r="155">
          <cell r="B155" t="str">
            <v>112-001-2050-000</v>
          </cell>
          <cell r="C155" t="str">
            <v xml:space="preserve">EQUIPO PARA GAS S.A. DE C.V.                                         </v>
          </cell>
          <cell r="D155">
            <v>0</v>
          </cell>
          <cell r="E155">
            <v>0</v>
          </cell>
          <cell r="F155">
            <v>0</v>
          </cell>
          <cell r="G155">
            <v>0</v>
          </cell>
          <cell r="H155">
            <v>0</v>
          </cell>
        </row>
        <row r="156">
          <cell r="B156" t="str">
            <v>112-001-2051-000</v>
          </cell>
          <cell r="C156" t="str">
            <v xml:space="preserve">PROTECNOQUIM S.A. DE C.V.                                            </v>
          </cell>
          <cell r="D156">
            <v>0</v>
          </cell>
          <cell r="E156">
            <v>0</v>
          </cell>
          <cell r="F156">
            <v>0</v>
          </cell>
          <cell r="G156">
            <v>0</v>
          </cell>
          <cell r="H156">
            <v>0</v>
          </cell>
        </row>
        <row r="157">
          <cell r="B157" t="str">
            <v>112-001-2052-000</v>
          </cell>
          <cell r="C157" t="str">
            <v xml:space="preserve">AGUSTIN DE JESUS FINOL PINO                                       </v>
          </cell>
          <cell r="D157">
            <v>-414.22</v>
          </cell>
          <cell r="E157">
            <v>414.22</v>
          </cell>
          <cell r="F157">
            <v>0</v>
          </cell>
          <cell r="G157">
            <v>414.22</v>
          </cell>
          <cell r="H157">
            <v>0</v>
          </cell>
        </row>
        <row r="158">
          <cell r="B158" t="str">
            <v>112-001-2053-000</v>
          </cell>
          <cell r="C158" t="str">
            <v xml:space="preserve">RALOY LUBRICANTES S.A. DE C.V.                                       </v>
          </cell>
          <cell r="D158">
            <v>0</v>
          </cell>
          <cell r="E158">
            <v>0</v>
          </cell>
          <cell r="F158">
            <v>0</v>
          </cell>
          <cell r="G158">
            <v>0</v>
          </cell>
          <cell r="H158">
            <v>0</v>
          </cell>
        </row>
        <row r="159">
          <cell r="B159" t="str">
            <v>112-001-2054-000</v>
          </cell>
          <cell r="C159" t="str">
            <v xml:space="preserve">GONZALEZ MONTIEL MARIA MAGDALENA                                     </v>
          </cell>
          <cell r="D159">
            <v>0</v>
          </cell>
          <cell r="E159">
            <v>0</v>
          </cell>
          <cell r="F159">
            <v>0</v>
          </cell>
          <cell r="G159">
            <v>0</v>
          </cell>
          <cell r="H159">
            <v>0</v>
          </cell>
        </row>
        <row r="160">
          <cell r="B160" t="str">
            <v>112-001-2055-000</v>
          </cell>
          <cell r="C160" t="str">
            <v xml:space="preserve">ILDEFONSO AGUILAR BUENO                                            </v>
          </cell>
          <cell r="D160">
            <v>234.5</v>
          </cell>
          <cell r="E160">
            <v>0</v>
          </cell>
          <cell r="F160">
            <v>234.5</v>
          </cell>
          <cell r="G160">
            <v>-234.5</v>
          </cell>
          <cell r="H160">
            <v>0</v>
          </cell>
        </row>
        <row r="161">
          <cell r="B161" t="str">
            <v>112-001-2056-000</v>
          </cell>
          <cell r="C161" t="str">
            <v xml:space="preserve">MURPHY DE MEXICO SURESTE S.A. DE C.V.                                </v>
          </cell>
          <cell r="D161">
            <v>0</v>
          </cell>
          <cell r="E161">
            <v>0</v>
          </cell>
          <cell r="F161">
            <v>0</v>
          </cell>
          <cell r="G161">
            <v>0</v>
          </cell>
          <cell r="H161">
            <v>0</v>
          </cell>
        </row>
        <row r="162">
          <cell r="B162" t="str">
            <v>112-001-2057-000</v>
          </cell>
          <cell r="C162" t="str">
            <v xml:space="preserve">SEÑALMATIC S.A. DE C.V.                                              </v>
          </cell>
          <cell r="D162">
            <v>0</v>
          </cell>
          <cell r="E162">
            <v>0</v>
          </cell>
          <cell r="F162">
            <v>0</v>
          </cell>
          <cell r="G162">
            <v>0</v>
          </cell>
          <cell r="H162">
            <v>0</v>
          </cell>
        </row>
        <row r="163">
          <cell r="B163" t="str">
            <v>112-001-2058-000</v>
          </cell>
          <cell r="C163" t="str">
            <v xml:space="preserve">SALA RIVEROLL JUAN CARLOS                                            </v>
          </cell>
          <cell r="D163">
            <v>0</v>
          </cell>
          <cell r="E163">
            <v>0</v>
          </cell>
          <cell r="F163">
            <v>0</v>
          </cell>
          <cell r="G163">
            <v>0</v>
          </cell>
          <cell r="H163">
            <v>0</v>
          </cell>
        </row>
        <row r="164">
          <cell r="B164" t="str">
            <v>112-001-2059-000</v>
          </cell>
          <cell r="C164" t="str">
            <v xml:space="preserve">REPRESENTACIONES ELECTRICAS DEL SURESTE S.A.                         </v>
          </cell>
          <cell r="D164">
            <v>0</v>
          </cell>
          <cell r="E164">
            <v>0</v>
          </cell>
          <cell r="F164">
            <v>0</v>
          </cell>
          <cell r="G164">
            <v>0</v>
          </cell>
          <cell r="H164">
            <v>0</v>
          </cell>
        </row>
        <row r="165">
          <cell r="B165" t="str">
            <v>112-001-2060-000</v>
          </cell>
          <cell r="C165" t="str">
            <v xml:space="preserve">EQUIPO DE MEDICION Y CONTROL INDUSTRIAL S.A.                         </v>
          </cell>
          <cell r="D165">
            <v>0</v>
          </cell>
          <cell r="E165">
            <v>0</v>
          </cell>
          <cell r="F165">
            <v>0</v>
          </cell>
          <cell r="G165">
            <v>0</v>
          </cell>
          <cell r="H165">
            <v>0</v>
          </cell>
        </row>
        <row r="166">
          <cell r="B166" t="str">
            <v>112-001-2061-000</v>
          </cell>
          <cell r="C166" t="str">
            <v xml:space="preserve">OCHOA VALENZUELA IRENE                                            </v>
          </cell>
          <cell r="D166">
            <v>3760</v>
          </cell>
          <cell r="E166">
            <v>0</v>
          </cell>
          <cell r="F166">
            <v>3760</v>
          </cell>
          <cell r="G166">
            <v>-3760</v>
          </cell>
          <cell r="H166">
            <v>0</v>
          </cell>
        </row>
        <row r="167">
          <cell r="B167" t="str">
            <v>112-001-2062-000</v>
          </cell>
          <cell r="C167" t="str">
            <v xml:space="preserve">GLADYS FALCONI ALEJANDRO                                             </v>
          </cell>
          <cell r="D167">
            <v>0</v>
          </cell>
          <cell r="E167">
            <v>0</v>
          </cell>
          <cell r="F167">
            <v>0</v>
          </cell>
          <cell r="G167">
            <v>0</v>
          </cell>
          <cell r="H167">
            <v>0</v>
          </cell>
        </row>
        <row r="168">
          <cell r="B168" t="str">
            <v>112-001-2063-000</v>
          </cell>
          <cell r="C168" t="str">
            <v xml:space="preserve">GRUPO SIGNACOM COMUNICACIONES S.A. DE C.V.                           </v>
          </cell>
          <cell r="D168">
            <v>0</v>
          </cell>
          <cell r="E168">
            <v>7329.34</v>
          </cell>
          <cell r="F168">
            <v>0</v>
          </cell>
          <cell r="G168">
            <v>7329.34</v>
          </cell>
          <cell r="H168">
            <v>7329.34</v>
          </cell>
        </row>
        <row r="169">
          <cell r="B169" t="str">
            <v>112-001-2064-000</v>
          </cell>
          <cell r="C169" t="str">
            <v xml:space="preserve">GASOLINERA SERVICIO COMALCALCO S.A. DE C.V.                      </v>
          </cell>
          <cell r="D169">
            <v>23980</v>
          </cell>
          <cell r="E169">
            <v>51900</v>
          </cell>
          <cell r="F169">
            <v>23980</v>
          </cell>
          <cell r="G169">
            <v>27920</v>
          </cell>
          <cell r="H169">
            <v>51900</v>
          </cell>
        </row>
        <row r="170">
          <cell r="B170" t="str">
            <v>112-001-2065-000</v>
          </cell>
          <cell r="C170" t="str">
            <v xml:space="preserve">OMEGA INDUSTRIAL AUTOMOTRIZ S.A. DE C.V.                             </v>
          </cell>
          <cell r="D170">
            <v>0</v>
          </cell>
          <cell r="E170">
            <v>0</v>
          </cell>
          <cell r="F170">
            <v>0</v>
          </cell>
          <cell r="G170">
            <v>0</v>
          </cell>
          <cell r="H170">
            <v>0</v>
          </cell>
        </row>
        <row r="171">
          <cell r="B171" t="str">
            <v>113-001-0001-000</v>
          </cell>
          <cell r="C171" t="str">
            <v xml:space="preserve">JIMENEZ SEGOVIA VICTOR MANUEL                                        </v>
          </cell>
          <cell r="D171">
            <v>0</v>
          </cell>
          <cell r="E171">
            <v>800.64</v>
          </cell>
          <cell r="F171">
            <v>0</v>
          </cell>
          <cell r="G171">
            <v>800.64</v>
          </cell>
          <cell r="H171">
            <v>800.64</v>
          </cell>
        </row>
        <row r="172">
          <cell r="B172" t="str">
            <v>113-001-0002-000</v>
          </cell>
          <cell r="C172" t="str">
            <v xml:space="preserve">JUAN M JIMENEZ Y GALVAN                                              </v>
          </cell>
          <cell r="D172">
            <v>0</v>
          </cell>
          <cell r="E172">
            <v>0</v>
          </cell>
          <cell r="F172">
            <v>0</v>
          </cell>
          <cell r="G172">
            <v>0</v>
          </cell>
          <cell r="H172">
            <v>0</v>
          </cell>
        </row>
        <row r="173">
          <cell r="B173" t="str">
            <v>113-001-0003-000</v>
          </cell>
          <cell r="C173" t="str">
            <v xml:space="preserve">GABRIELA GUTIERREZ SOLIS                                             </v>
          </cell>
          <cell r="D173">
            <v>0</v>
          </cell>
          <cell r="E173">
            <v>0</v>
          </cell>
          <cell r="F173">
            <v>0</v>
          </cell>
          <cell r="G173">
            <v>0</v>
          </cell>
          <cell r="H173">
            <v>0</v>
          </cell>
        </row>
        <row r="174">
          <cell r="B174" t="str">
            <v>113-001-0004-000</v>
          </cell>
          <cell r="C174" t="str">
            <v xml:space="preserve">FRANCISCO TORRES                                                     </v>
          </cell>
          <cell r="D174">
            <v>0</v>
          </cell>
          <cell r="E174">
            <v>0</v>
          </cell>
          <cell r="F174">
            <v>0</v>
          </cell>
          <cell r="G174">
            <v>0</v>
          </cell>
          <cell r="H174">
            <v>0</v>
          </cell>
        </row>
        <row r="175">
          <cell r="B175" t="str">
            <v>113-001-0005-000</v>
          </cell>
          <cell r="C175" t="str">
            <v xml:space="preserve">ARACELY GISELLE MORA M                                               </v>
          </cell>
          <cell r="D175">
            <v>0</v>
          </cell>
          <cell r="E175">
            <v>0</v>
          </cell>
          <cell r="F175">
            <v>0</v>
          </cell>
          <cell r="G175">
            <v>0</v>
          </cell>
          <cell r="H175">
            <v>0</v>
          </cell>
        </row>
        <row r="176">
          <cell r="B176" t="str">
            <v>113-001-1001-000</v>
          </cell>
          <cell r="C176" t="str">
            <v xml:space="preserve">MARIO JAVIER LOPEZ                                                   </v>
          </cell>
          <cell r="D176">
            <v>0</v>
          </cell>
          <cell r="E176">
            <v>0</v>
          </cell>
          <cell r="F176">
            <v>0</v>
          </cell>
          <cell r="G176">
            <v>0</v>
          </cell>
          <cell r="H176">
            <v>0</v>
          </cell>
        </row>
        <row r="177">
          <cell r="B177" t="str">
            <v>113-001-1002-000</v>
          </cell>
          <cell r="C177" t="str">
            <v xml:space="preserve">PRAXEDIS LEON FABRE                                                  </v>
          </cell>
          <cell r="D177">
            <v>0</v>
          </cell>
          <cell r="E177">
            <v>0</v>
          </cell>
          <cell r="F177">
            <v>0</v>
          </cell>
          <cell r="G177">
            <v>0</v>
          </cell>
          <cell r="H177">
            <v>0</v>
          </cell>
        </row>
        <row r="178">
          <cell r="B178" t="str">
            <v>113-001-1003-000</v>
          </cell>
          <cell r="C178" t="str">
            <v xml:space="preserve">GABRIEL GONZALEZ MONTIEL                                             </v>
          </cell>
          <cell r="D178">
            <v>0</v>
          </cell>
          <cell r="E178">
            <v>0</v>
          </cell>
          <cell r="F178">
            <v>0</v>
          </cell>
          <cell r="G178">
            <v>0</v>
          </cell>
          <cell r="H178">
            <v>0</v>
          </cell>
        </row>
        <row r="179">
          <cell r="B179" t="str">
            <v>113-001-1004-000</v>
          </cell>
          <cell r="C179" t="str">
            <v xml:space="preserve">RICARDO DIAZ SANCHEZ                                                 </v>
          </cell>
          <cell r="D179">
            <v>0</v>
          </cell>
          <cell r="E179">
            <v>0</v>
          </cell>
          <cell r="F179">
            <v>0</v>
          </cell>
          <cell r="G179">
            <v>0</v>
          </cell>
          <cell r="H179">
            <v>0</v>
          </cell>
        </row>
        <row r="180">
          <cell r="B180" t="str">
            <v>113-001-1005-000</v>
          </cell>
          <cell r="C180" t="str">
            <v xml:space="preserve">SEBASTIAN HERNANDEZ VELAZQUEZ                                        </v>
          </cell>
          <cell r="D180">
            <v>0</v>
          </cell>
          <cell r="E180">
            <v>0</v>
          </cell>
          <cell r="F180">
            <v>0</v>
          </cell>
          <cell r="G180">
            <v>0</v>
          </cell>
          <cell r="H180">
            <v>0</v>
          </cell>
        </row>
        <row r="181">
          <cell r="B181" t="str">
            <v>113-001-1006-000</v>
          </cell>
          <cell r="C181" t="str">
            <v xml:space="preserve">MINERVA DEL ROSARIO CANDELERO RAMOS                                  </v>
          </cell>
          <cell r="D181">
            <v>0</v>
          </cell>
          <cell r="E181">
            <v>0</v>
          </cell>
          <cell r="F181">
            <v>0</v>
          </cell>
          <cell r="G181">
            <v>0</v>
          </cell>
          <cell r="H181">
            <v>0</v>
          </cell>
        </row>
        <row r="182">
          <cell r="B182" t="str">
            <v>113-001-2001-000</v>
          </cell>
          <cell r="C182" t="str">
            <v xml:space="preserve">FRANCISCO RODRIGUEZ PULIDO                                           </v>
          </cell>
          <cell r="D182">
            <v>0</v>
          </cell>
          <cell r="E182">
            <v>0</v>
          </cell>
          <cell r="F182">
            <v>0</v>
          </cell>
          <cell r="G182">
            <v>0</v>
          </cell>
          <cell r="H182">
            <v>0</v>
          </cell>
        </row>
        <row r="183">
          <cell r="B183" t="str">
            <v>113-001-2002-000</v>
          </cell>
          <cell r="C183" t="str">
            <v xml:space="preserve">ISIDRO DE LA CRUZ JIMENEZ                                            </v>
          </cell>
          <cell r="D183">
            <v>0</v>
          </cell>
          <cell r="E183">
            <v>600</v>
          </cell>
          <cell r="F183">
            <v>600</v>
          </cell>
          <cell r="G183">
            <v>0</v>
          </cell>
          <cell r="H183">
            <v>0</v>
          </cell>
        </row>
        <row r="184">
          <cell r="B184" t="str">
            <v>113-001-2003-000</v>
          </cell>
          <cell r="C184" t="str">
            <v xml:space="preserve">SIMON ALVAREZ ORTIZ                                                  </v>
          </cell>
          <cell r="D184">
            <v>0</v>
          </cell>
          <cell r="E184">
            <v>0</v>
          </cell>
          <cell r="F184">
            <v>0</v>
          </cell>
          <cell r="G184">
            <v>0</v>
          </cell>
          <cell r="H184">
            <v>0</v>
          </cell>
        </row>
        <row r="185">
          <cell r="B185" t="str">
            <v>113-001-2004-000</v>
          </cell>
          <cell r="C185" t="str">
            <v xml:space="preserve">EMPLEADOS ENX VARIOS                                              </v>
          </cell>
          <cell r="D185">
            <v>5599.92</v>
          </cell>
          <cell r="E185">
            <v>8076.95</v>
          </cell>
          <cell r="F185">
            <v>8076.95</v>
          </cell>
          <cell r="G185">
            <v>0</v>
          </cell>
          <cell r="H185">
            <v>5599.92</v>
          </cell>
        </row>
        <row r="186">
          <cell r="B186" t="str">
            <v>113-001-2005-000</v>
          </cell>
          <cell r="C186" t="str">
            <v xml:space="preserve">SERGIO ESCOBEDO VARGAS                                               </v>
          </cell>
          <cell r="D186">
            <v>0</v>
          </cell>
          <cell r="E186">
            <v>650</v>
          </cell>
          <cell r="F186">
            <v>650</v>
          </cell>
          <cell r="G186">
            <v>0</v>
          </cell>
          <cell r="H186">
            <v>0</v>
          </cell>
        </row>
        <row r="187">
          <cell r="B187" t="str">
            <v>113-001-2006-000</v>
          </cell>
          <cell r="C187" t="str">
            <v xml:space="preserve">I.S.P.T. POR RETENER                                                 </v>
          </cell>
          <cell r="D187">
            <v>0</v>
          </cell>
          <cell r="E187">
            <v>0</v>
          </cell>
          <cell r="F187">
            <v>0</v>
          </cell>
          <cell r="G187">
            <v>0</v>
          </cell>
          <cell r="H187">
            <v>0</v>
          </cell>
        </row>
        <row r="188">
          <cell r="B188" t="str">
            <v>113-001-2019-000</v>
          </cell>
          <cell r="C188" t="str">
            <v xml:space="preserve">MARIA DE LOURDES HOFFMAN                                             </v>
          </cell>
          <cell r="D188">
            <v>0</v>
          </cell>
          <cell r="E188">
            <v>0</v>
          </cell>
          <cell r="F188">
            <v>0</v>
          </cell>
          <cell r="G188">
            <v>0</v>
          </cell>
          <cell r="H188">
            <v>0</v>
          </cell>
        </row>
        <row r="189">
          <cell r="B189" t="str">
            <v>113-001-2020-000</v>
          </cell>
          <cell r="C189" t="str">
            <v xml:space="preserve">CESAR ALLENDE RODRIGUEZ                                              </v>
          </cell>
          <cell r="D189">
            <v>0</v>
          </cell>
          <cell r="E189">
            <v>0</v>
          </cell>
          <cell r="F189">
            <v>0</v>
          </cell>
          <cell r="G189">
            <v>0</v>
          </cell>
          <cell r="H189">
            <v>0</v>
          </cell>
        </row>
        <row r="190">
          <cell r="B190" t="str">
            <v>113-001-2031-000</v>
          </cell>
          <cell r="C190" t="str">
            <v xml:space="preserve">SONIA BARROETA LARA                                                  </v>
          </cell>
          <cell r="D190">
            <v>0</v>
          </cell>
          <cell r="E190">
            <v>0</v>
          </cell>
          <cell r="F190">
            <v>0</v>
          </cell>
          <cell r="G190">
            <v>0</v>
          </cell>
          <cell r="H190">
            <v>0</v>
          </cell>
        </row>
        <row r="191">
          <cell r="B191" t="str">
            <v>113-001-2035-000</v>
          </cell>
          <cell r="C191" t="str">
            <v xml:space="preserve">MERCEDES GRIS HERNANDEZ                                              </v>
          </cell>
          <cell r="D191">
            <v>0</v>
          </cell>
          <cell r="E191">
            <v>0</v>
          </cell>
          <cell r="F191">
            <v>0</v>
          </cell>
          <cell r="G191">
            <v>0</v>
          </cell>
          <cell r="H191">
            <v>0</v>
          </cell>
        </row>
        <row r="192">
          <cell r="B192" t="str">
            <v>113-001-2036-000</v>
          </cell>
          <cell r="C192" t="str">
            <v xml:space="preserve">SALVADOR MU¥OZ GOMEZ                                                 </v>
          </cell>
          <cell r="D192">
            <v>0</v>
          </cell>
          <cell r="E192">
            <v>0</v>
          </cell>
          <cell r="F192">
            <v>0</v>
          </cell>
          <cell r="G192">
            <v>0</v>
          </cell>
          <cell r="H192">
            <v>0</v>
          </cell>
        </row>
        <row r="193">
          <cell r="B193" t="str">
            <v>113-001-2037-000</v>
          </cell>
          <cell r="C193" t="str">
            <v xml:space="preserve">GUADALUPE RANGEL ORTEGA                                              </v>
          </cell>
          <cell r="D193">
            <v>0</v>
          </cell>
          <cell r="E193">
            <v>0</v>
          </cell>
          <cell r="F193">
            <v>0</v>
          </cell>
          <cell r="G193">
            <v>0</v>
          </cell>
          <cell r="H193">
            <v>0</v>
          </cell>
        </row>
        <row r="194">
          <cell r="B194" t="str">
            <v>113-001-2045-000</v>
          </cell>
          <cell r="C194" t="str">
            <v xml:space="preserve">GRACIELA NOGUERA VELAZQUEZ                                           </v>
          </cell>
          <cell r="D194">
            <v>0</v>
          </cell>
          <cell r="E194">
            <v>0</v>
          </cell>
          <cell r="F194">
            <v>0</v>
          </cell>
          <cell r="G194">
            <v>0</v>
          </cell>
          <cell r="H194">
            <v>0</v>
          </cell>
        </row>
        <row r="195">
          <cell r="B195" t="str">
            <v>113-001-2046-000</v>
          </cell>
          <cell r="C195" t="str">
            <v xml:space="preserve">GERARDO CARACHEO MONTES DE OC                                        </v>
          </cell>
          <cell r="D195">
            <v>0</v>
          </cell>
          <cell r="E195">
            <v>0</v>
          </cell>
          <cell r="F195">
            <v>0</v>
          </cell>
          <cell r="G195">
            <v>0</v>
          </cell>
          <cell r="H195">
            <v>0</v>
          </cell>
        </row>
        <row r="196">
          <cell r="B196" t="str">
            <v>113-001-2047-000</v>
          </cell>
          <cell r="C196" t="str">
            <v xml:space="preserve">IGNACIO DELGADO TORRES                                               </v>
          </cell>
          <cell r="D196">
            <v>0</v>
          </cell>
          <cell r="E196">
            <v>0</v>
          </cell>
          <cell r="F196">
            <v>0</v>
          </cell>
          <cell r="G196">
            <v>0</v>
          </cell>
          <cell r="H196">
            <v>0</v>
          </cell>
        </row>
        <row r="197">
          <cell r="B197" t="str">
            <v>113-001-5052-000</v>
          </cell>
          <cell r="C197" t="str">
            <v xml:space="preserve">MARIO OLIVARES ILLANA                                                </v>
          </cell>
          <cell r="D197">
            <v>0</v>
          </cell>
          <cell r="E197">
            <v>0</v>
          </cell>
          <cell r="F197">
            <v>0</v>
          </cell>
          <cell r="G197">
            <v>0</v>
          </cell>
          <cell r="H197">
            <v>0</v>
          </cell>
        </row>
        <row r="198">
          <cell r="B198" t="str">
            <v>113-001-5054-000</v>
          </cell>
          <cell r="C198" t="str">
            <v xml:space="preserve">OSCAR CALDERA                                                        </v>
          </cell>
          <cell r="D198">
            <v>0</v>
          </cell>
          <cell r="E198">
            <v>0</v>
          </cell>
          <cell r="F198">
            <v>0</v>
          </cell>
          <cell r="G198">
            <v>0</v>
          </cell>
          <cell r="H198">
            <v>0</v>
          </cell>
        </row>
        <row r="199">
          <cell r="B199" t="str">
            <v>113-001-5064-000</v>
          </cell>
          <cell r="C199" t="str">
            <v xml:space="preserve">SERGIO ALMARAZ MELCHOR                                               </v>
          </cell>
          <cell r="D199">
            <v>0</v>
          </cell>
          <cell r="E199">
            <v>0</v>
          </cell>
          <cell r="F199">
            <v>0</v>
          </cell>
          <cell r="G199">
            <v>0</v>
          </cell>
          <cell r="H199">
            <v>0</v>
          </cell>
        </row>
        <row r="200">
          <cell r="B200" t="str">
            <v>113-001-5065-000</v>
          </cell>
          <cell r="C200" t="str">
            <v xml:space="preserve">EVA ORTEGA M.                                                        </v>
          </cell>
          <cell r="D200">
            <v>0</v>
          </cell>
          <cell r="E200">
            <v>0</v>
          </cell>
          <cell r="F200">
            <v>0</v>
          </cell>
          <cell r="G200">
            <v>0</v>
          </cell>
          <cell r="H200">
            <v>0</v>
          </cell>
        </row>
        <row r="201">
          <cell r="B201" t="str">
            <v>113-001-5066-000</v>
          </cell>
          <cell r="C201" t="str">
            <v xml:space="preserve">RAUL GONZALEZ GARCIA                                                 </v>
          </cell>
          <cell r="D201">
            <v>0</v>
          </cell>
          <cell r="E201">
            <v>0</v>
          </cell>
          <cell r="F201">
            <v>0</v>
          </cell>
          <cell r="G201">
            <v>0</v>
          </cell>
          <cell r="H201">
            <v>0</v>
          </cell>
        </row>
        <row r="202">
          <cell r="B202" t="str">
            <v>115-001-0003-000</v>
          </cell>
          <cell r="C202" t="str">
            <v xml:space="preserve">I.S.R. RETENIDO POR BANCOS                                       </v>
          </cell>
          <cell r="D202">
            <v>10398.98</v>
          </cell>
          <cell r="E202">
            <v>650.30999999999995</v>
          </cell>
          <cell r="F202">
            <v>0</v>
          </cell>
          <cell r="G202">
            <v>650.30999999999995</v>
          </cell>
          <cell r="H202">
            <v>11049.29</v>
          </cell>
        </row>
        <row r="203">
          <cell r="B203" t="str">
            <v>115-001-0004-000</v>
          </cell>
          <cell r="C203" t="str">
            <v xml:space="preserve">ISPT POR RETENER                                                     </v>
          </cell>
          <cell r="D203">
            <v>0</v>
          </cell>
          <cell r="E203">
            <v>0</v>
          </cell>
          <cell r="F203">
            <v>0</v>
          </cell>
          <cell r="G203">
            <v>0</v>
          </cell>
          <cell r="H203">
            <v>0</v>
          </cell>
        </row>
        <row r="204">
          <cell r="B204" t="str">
            <v>115-001-0005-000</v>
          </cell>
          <cell r="C204" t="str">
            <v xml:space="preserve">ANTICIPOS I.S.R.                                                     </v>
          </cell>
          <cell r="D204">
            <v>0</v>
          </cell>
          <cell r="E204">
            <v>0</v>
          </cell>
          <cell r="F204">
            <v>0</v>
          </cell>
          <cell r="G204">
            <v>0</v>
          </cell>
          <cell r="H204">
            <v>0</v>
          </cell>
        </row>
        <row r="205">
          <cell r="B205" t="str">
            <v>115-001-0010-000</v>
          </cell>
          <cell r="C205" t="str">
            <v xml:space="preserve">CREDITO AL SALARIO                                               </v>
          </cell>
          <cell r="D205">
            <v>10093.86</v>
          </cell>
          <cell r="E205">
            <v>8607.59</v>
          </cell>
          <cell r="F205">
            <v>10092</v>
          </cell>
          <cell r="G205">
            <v>-1484.4099999999999</v>
          </cell>
          <cell r="H205">
            <v>8609.4500000000007</v>
          </cell>
        </row>
        <row r="206">
          <cell r="B206" t="str">
            <v>115-002-0000-000</v>
          </cell>
          <cell r="C206" t="str">
            <v xml:space="preserve">ANTICIPO DE IMPAC                                                    </v>
          </cell>
          <cell r="D206">
            <v>0</v>
          </cell>
          <cell r="E206">
            <v>0</v>
          </cell>
          <cell r="F206">
            <v>0</v>
          </cell>
          <cell r="G206">
            <v>0</v>
          </cell>
          <cell r="H206">
            <v>0</v>
          </cell>
        </row>
        <row r="207">
          <cell r="B207" t="str">
            <v>116-001-0001-000</v>
          </cell>
          <cell r="C207" t="str">
            <v xml:space="preserve">IVA ACREDITABLE S/COMPRA                                             </v>
          </cell>
          <cell r="D207">
            <v>0</v>
          </cell>
          <cell r="E207">
            <v>0</v>
          </cell>
          <cell r="F207">
            <v>0</v>
          </cell>
          <cell r="G207">
            <v>0</v>
          </cell>
          <cell r="H207">
            <v>0</v>
          </cell>
        </row>
        <row r="208">
          <cell r="B208" t="str">
            <v>116-001-0002-000</v>
          </cell>
          <cell r="C208" t="str">
            <v xml:space="preserve">SERVICIOS Y GASTOS                                             </v>
          </cell>
          <cell r="D208">
            <v>1412550.17</v>
          </cell>
          <cell r="E208">
            <v>962270.69</v>
          </cell>
          <cell r="F208">
            <v>785906.2</v>
          </cell>
          <cell r="G208">
            <v>176364.49</v>
          </cell>
          <cell r="H208">
            <v>1588914.66</v>
          </cell>
        </row>
        <row r="209">
          <cell r="B209" t="str">
            <v>116-001-0003-000</v>
          </cell>
          <cell r="C209" t="str">
            <v xml:space="preserve">COMPRAS DE ACTIVO FIJO                                               </v>
          </cell>
          <cell r="D209">
            <v>0</v>
          </cell>
          <cell r="E209">
            <v>0</v>
          </cell>
          <cell r="F209">
            <v>0</v>
          </cell>
          <cell r="G209">
            <v>0</v>
          </cell>
          <cell r="H209">
            <v>0</v>
          </cell>
        </row>
        <row r="210">
          <cell r="B210" t="str">
            <v>116-001-0004-000</v>
          </cell>
          <cell r="C210" t="str">
            <v xml:space="preserve">IVA ACREDITABLE S/IMPORTACION                                        </v>
          </cell>
          <cell r="D210">
            <v>0</v>
          </cell>
          <cell r="E210">
            <v>0</v>
          </cell>
          <cell r="F210">
            <v>0</v>
          </cell>
          <cell r="G210">
            <v>0</v>
          </cell>
          <cell r="H210">
            <v>0</v>
          </cell>
        </row>
        <row r="211">
          <cell r="B211" t="str">
            <v>117-000-0000-000</v>
          </cell>
          <cell r="C211" t="str">
            <v xml:space="preserve">IVA A FAVOR EJERCICIO ANTERIO                                        </v>
          </cell>
          <cell r="D211">
            <v>0</v>
          </cell>
          <cell r="E211">
            <v>0</v>
          </cell>
          <cell r="F211">
            <v>0</v>
          </cell>
          <cell r="G211">
            <v>0</v>
          </cell>
          <cell r="H211">
            <v>0</v>
          </cell>
        </row>
        <row r="212">
          <cell r="B212" t="str">
            <v>118-001-0001-000</v>
          </cell>
          <cell r="C212" t="str">
            <v xml:space="preserve">NO EXIGIBLE                                                    </v>
          </cell>
          <cell r="D212">
            <v>8112292.8600000003</v>
          </cell>
          <cell r="E212">
            <v>274683.38</v>
          </cell>
          <cell r="F212">
            <v>470330.14</v>
          </cell>
          <cell r="G212">
            <v>-195646.76</v>
          </cell>
          <cell r="H212">
            <v>7916646.1000000006</v>
          </cell>
        </row>
        <row r="213">
          <cell r="B213" t="str">
            <v>119-000-0000-000</v>
          </cell>
          <cell r="C213" t="str">
            <v xml:space="preserve">COMPRAS                                                              </v>
          </cell>
          <cell r="D213">
            <v>0</v>
          </cell>
          <cell r="E213">
            <v>0</v>
          </cell>
          <cell r="F213">
            <v>0</v>
          </cell>
          <cell r="G213">
            <v>0</v>
          </cell>
          <cell r="H213">
            <v>0</v>
          </cell>
        </row>
        <row r="214">
          <cell r="B214" t="str">
            <v>120-001-0001-000</v>
          </cell>
          <cell r="C214" t="str">
            <v xml:space="preserve">COIMSUR S.A. DE C.V.                                                 </v>
          </cell>
          <cell r="D214">
            <v>0</v>
          </cell>
          <cell r="E214">
            <v>0</v>
          </cell>
          <cell r="F214">
            <v>0</v>
          </cell>
          <cell r="G214">
            <v>0</v>
          </cell>
          <cell r="H214">
            <v>0</v>
          </cell>
        </row>
        <row r="215">
          <cell r="B215" t="str">
            <v>120-001-0002-000</v>
          </cell>
          <cell r="C215" t="str">
            <v xml:space="preserve">MANUFACTURERA CENTURY                                                </v>
          </cell>
          <cell r="D215">
            <v>0</v>
          </cell>
          <cell r="E215">
            <v>0</v>
          </cell>
          <cell r="F215">
            <v>0</v>
          </cell>
          <cell r="G215">
            <v>0</v>
          </cell>
          <cell r="H215">
            <v>0</v>
          </cell>
        </row>
        <row r="216">
          <cell r="B216" t="str">
            <v>120-001-0003-000</v>
          </cell>
          <cell r="C216" t="str">
            <v xml:space="preserve">CATERPILLAR                                                          </v>
          </cell>
          <cell r="D216">
            <v>0</v>
          </cell>
          <cell r="E216">
            <v>0</v>
          </cell>
          <cell r="F216">
            <v>0</v>
          </cell>
          <cell r="G216">
            <v>0</v>
          </cell>
          <cell r="H216">
            <v>0</v>
          </cell>
        </row>
        <row r="217">
          <cell r="B217" t="str">
            <v>120-001-0004-001</v>
          </cell>
          <cell r="C217" t="str">
            <v xml:space="preserve">CATERPILLAR C-2 DLLS                                                 </v>
          </cell>
          <cell r="D217">
            <v>0</v>
          </cell>
          <cell r="E217">
            <v>0</v>
          </cell>
          <cell r="F217">
            <v>0</v>
          </cell>
          <cell r="G217">
            <v>0</v>
          </cell>
          <cell r="H217">
            <v>0</v>
          </cell>
        </row>
        <row r="218">
          <cell r="B218" t="str">
            <v>120-001-0004-002</v>
          </cell>
          <cell r="C218" t="str">
            <v xml:space="preserve">COMPLEM DLLS CATERPILLAR C-2                                         </v>
          </cell>
          <cell r="D218">
            <v>0</v>
          </cell>
          <cell r="E218">
            <v>0</v>
          </cell>
          <cell r="F218">
            <v>0</v>
          </cell>
          <cell r="G218">
            <v>0</v>
          </cell>
          <cell r="H218">
            <v>0</v>
          </cell>
        </row>
        <row r="219">
          <cell r="B219" t="str">
            <v>120-001-0005-001</v>
          </cell>
          <cell r="C219" t="str">
            <v xml:space="preserve">CATERPILLAR C-1 DLLS                                                 </v>
          </cell>
          <cell r="D219">
            <v>0</v>
          </cell>
          <cell r="E219">
            <v>0</v>
          </cell>
          <cell r="F219">
            <v>0</v>
          </cell>
          <cell r="G219">
            <v>0</v>
          </cell>
          <cell r="H219">
            <v>0</v>
          </cell>
        </row>
        <row r="220">
          <cell r="B220" t="str">
            <v>120-001-0005-002</v>
          </cell>
          <cell r="C220" t="str">
            <v xml:space="preserve">COMPLEM DLLS CATERPILLAR C-1                                         </v>
          </cell>
          <cell r="D220">
            <v>0</v>
          </cell>
          <cell r="E220">
            <v>0</v>
          </cell>
          <cell r="F220">
            <v>0</v>
          </cell>
          <cell r="G220">
            <v>0</v>
          </cell>
          <cell r="H220">
            <v>0</v>
          </cell>
        </row>
        <row r="221">
          <cell r="B221" t="str">
            <v>121-000-0000-000</v>
          </cell>
          <cell r="C221" t="str">
            <v xml:space="preserve">INVENTARIO PRODUCTO TERMINADO                                        </v>
          </cell>
          <cell r="D221">
            <v>0</v>
          </cell>
          <cell r="E221">
            <v>0</v>
          </cell>
          <cell r="F221">
            <v>0</v>
          </cell>
          <cell r="G221">
            <v>0</v>
          </cell>
          <cell r="H221">
            <v>0</v>
          </cell>
        </row>
        <row r="222">
          <cell r="B222" t="str">
            <v>122-000-0000-000</v>
          </cell>
          <cell r="C222" t="str">
            <v xml:space="preserve">INVENTARIO MATERIA PRIMA                                             </v>
          </cell>
          <cell r="D222">
            <v>0</v>
          </cell>
          <cell r="E222">
            <v>0</v>
          </cell>
          <cell r="F222">
            <v>0</v>
          </cell>
          <cell r="G222">
            <v>0</v>
          </cell>
          <cell r="H222">
            <v>0</v>
          </cell>
        </row>
        <row r="223">
          <cell r="B223" t="str">
            <v>123-000-0000-000</v>
          </cell>
          <cell r="C223" t="str">
            <v xml:space="preserve">INVENTARIO PRODUC.PROCESO                                            </v>
          </cell>
          <cell r="D223">
            <v>0</v>
          </cell>
          <cell r="E223">
            <v>0</v>
          </cell>
          <cell r="F223">
            <v>0</v>
          </cell>
          <cell r="G223">
            <v>0</v>
          </cell>
          <cell r="H223">
            <v>0</v>
          </cell>
        </row>
        <row r="224">
          <cell r="B224" t="str">
            <v>124-000-0000-000</v>
          </cell>
          <cell r="C224" t="str">
            <v xml:space="preserve">INVENTARIO REFACC.MATERIALES                                         </v>
          </cell>
          <cell r="D224">
            <v>0</v>
          </cell>
          <cell r="E224">
            <v>0</v>
          </cell>
          <cell r="F224">
            <v>0</v>
          </cell>
          <cell r="G224">
            <v>0</v>
          </cell>
          <cell r="H224">
            <v>0</v>
          </cell>
        </row>
        <row r="225">
          <cell r="B225" t="str">
            <v>125-000-0000-000</v>
          </cell>
          <cell r="C225" t="str">
            <v xml:space="preserve">OTROS INVENTARIOS                                                    </v>
          </cell>
          <cell r="D225">
            <v>0</v>
          </cell>
          <cell r="E225">
            <v>0</v>
          </cell>
          <cell r="F225">
            <v>0</v>
          </cell>
          <cell r="G225">
            <v>0</v>
          </cell>
          <cell r="H225">
            <v>0</v>
          </cell>
        </row>
        <row r="226">
          <cell r="B226" t="str">
            <v>126-000-0000-000</v>
          </cell>
          <cell r="C226" t="str">
            <v xml:space="preserve">INVENTARIOS OBSOLETOS                                                </v>
          </cell>
          <cell r="D226">
            <v>0</v>
          </cell>
          <cell r="E226">
            <v>0</v>
          </cell>
          <cell r="F226">
            <v>0</v>
          </cell>
          <cell r="G226">
            <v>0</v>
          </cell>
          <cell r="H226">
            <v>0</v>
          </cell>
        </row>
        <row r="227">
          <cell r="B227" t="str">
            <v>127-000-0000-000</v>
          </cell>
          <cell r="C227" t="str">
            <v xml:space="preserve">REVALUACION INVENT.PROD.TERM.                                        </v>
          </cell>
          <cell r="D227">
            <v>0</v>
          </cell>
          <cell r="E227">
            <v>0</v>
          </cell>
          <cell r="F227">
            <v>0</v>
          </cell>
          <cell r="G227">
            <v>0</v>
          </cell>
          <cell r="H227">
            <v>0</v>
          </cell>
        </row>
        <row r="228">
          <cell r="B228" t="str">
            <v>128-000-0000-000</v>
          </cell>
          <cell r="C228" t="str">
            <v xml:space="preserve">REVALUACION OTROS INVENTARIOS                                        </v>
          </cell>
          <cell r="D228">
            <v>0</v>
          </cell>
          <cell r="E228">
            <v>0</v>
          </cell>
          <cell r="F228">
            <v>0</v>
          </cell>
          <cell r="G228">
            <v>0</v>
          </cell>
          <cell r="H228">
            <v>0</v>
          </cell>
        </row>
        <row r="229">
          <cell r="B229" t="str">
            <v>129-000-0000-000</v>
          </cell>
          <cell r="C229" t="str">
            <v xml:space="preserve">MERCANCIAS EN TRANSITO                                               </v>
          </cell>
          <cell r="D229">
            <v>0</v>
          </cell>
          <cell r="E229">
            <v>0</v>
          </cell>
          <cell r="F229">
            <v>0</v>
          </cell>
          <cell r="G229">
            <v>0</v>
          </cell>
          <cell r="H229">
            <v>0</v>
          </cell>
        </row>
        <row r="230">
          <cell r="B230" t="str">
            <v>131-000-0000-000</v>
          </cell>
          <cell r="C230" t="str">
            <v xml:space="preserve">INVERSIONES EN FILIALES                                              </v>
          </cell>
          <cell r="D230">
            <v>0</v>
          </cell>
          <cell r="E230">
            <v>0</v>
          </cell>
          <cell r="F230">
            <v>0</v>
          </cell>
          <cell r="G230">
            <v>0</v>
          </cell>
          <cell r="H230">
            <v>0</v>
          </cell>
        </row>
        <row r="231">
          <cell r="B231" t="str">
            <v>132-000-0000-000</v>
          </cell>
          <cell r="C231" t="str">
            <v xml:space="preserve">OTRAS CTAS.POR COBRAR L.P.FIL                                        </v>
          </cell>
          <cell r="D231">
            <v>0</v>
          </cell>
          <cell r="E231">
            <v>0</v>
          </cell>
          <cell r="F231">
            <v>0</v>
          </cell>
          <cell r="G231">
            <v>0</v>
          </cell>
          <cell r="H231">
            <v>0</v>
          </cell>
        </row>
        <row r="232">
          <cell r="B232" t="str">
            <v>133-001-0001-000</v>
          </cell>
          <cell r="C232" t="str">
            <v xml:space="preserve">CLUB DE GOLF CHILUCA                                                 </v>
          </cell>
          <cell r="D232">
            <v>0</v>
          </cell>
          <cell r="E232">
            <v>0</v>
          </cell>
          <cell r="F232">
            <v>0</v>
          </cell>
          <cell r="G232">
            <v>0</v>
          </cell>
          <cell r="H232">
            <v>0</v>
          </cell>
        </row>
        <row r="233">
          <cell r="B233" t="str">
            <v>141-001-0001-000</v>
          </cell>
          <cell r="C233" t="str">
            <v xml:space="preserve">COSTO ORIGINAL                                                  </v>
          </cell>
          <cell r="D233">
            <v>256631.67</v>
          </cell>
          <cell r="E233">
            <v>0</v>
          </cell>
          <cell r="F233">
            <v>0</v>
          </cell>
          <cell r="G233">
            <v>0</v>
          </cell>
          <cell r="H233">
            <v>256631.67</v>
          </cell>
        </row>
        <row r="234">
          <cell r="B234" t="str">
            <v>141-001-0002-000</v>
          </cell>
          <cell r="C234" t="str">
            <v xml:space="preserve">DEPRECIACION ACUMULADA COSTO                                    </v>
          </cell>
          <cell r="D234">
            <v>-33336.92</v>
          </cell>
          <cell r="E234">
            <v>0</v>
          </cell>
          <cell r="F234">
            <v>1734</v>
          </cell>
          <cell r="G234">
            <v>-1734</v>
          </cell>
          <cell r="H234">
            <v>-35070.92</v>
          </cell>
        </row>
        <row r="235">
          <cell r="B235" t="str">
            <v>142-001-0001-000</v>
          </cell>
          <cell r="C235" t="str">
            <v xml:space="preserve">COSTO ORIGINAL                                                  </v>
          </cell>
          <cell r="D235">
            <v>182608.68</v>
          </cell>
          <cell r="E235">
            <v>0</v>
          </cell>
          <cell r="F235">
            <v>0</v>
          </cell>
          <cell r="G235">
            <v>0</v>
          </cell>
          <cell r="H235">
            <v>182608.68</v>
          </cell>
        </row>
        <row r="236">
          <cell r="B236" t="str">
            <v>142-001-0002-000</v>
          </cell>
          <cell r="C236" t="str">
            <v xml:space="preserve">DEPRECIACION ACUMULADA                                          </v>
          </cell>
          <cell r="D236">
            <v>-19782.62</v>
          </cell>
          <cell r="E236">
            <v>0</v>
          </cell>
          <cell r="F236">
            <v>760.87</v>
          </cell>
          <cell r="G236">
            <v>-760.87</v>
          </cell>
          <cell r="H236">
            <v>-20543.490000000002</v>
          </cell>
        </row>
        <row r="237">
          <cell r="B237" t="str">
            <v>143-001-0001-000</v>
          </cell>
          <cell r="C237" t="str">
            <v xml:space="preserve">COSTO ORIGINAL                                                </v>
          </cell>
          <cell r="D237">
            <v>24670561.710000001</v>
          </cell>
          <cell r="E237">
            <v>38313</v>
          </cell>
          <cell r="F237">
            <v>0</v>
          </cell>
          <cell r="G237">
            <v>38313</v>
          </cell>
          <cell r="H237">
            <v>24708874.710000001</v>
          </cell>
        </row>
        <row r="238">
          <cell r="B238" t="str">
            <v>143-001-0002-000</v>
          </cell>
          <cell r="C238" t="str">
            <v xml:space="preserve">DEPRECIACION ACUMULADA                                         </v>
          </cell>
          <cell r="D238">
            <v>-704626.36</v>
          </cell>
          <cell r="E238">
            <v>0</v>
          </cell>
          <cell r="F238">
            <v>145979.66</v>
          </cell>
          <cell r="G238">
            <v>-145979.66</v>
          </cell>
          <cell r="H238">
            <v>-850606.02</v>
          </cell>
        </row>
        <row r="239">
          <cell r="B239" t="str">
            <v>143-001-0003-000</v>
          </cell>
          <cell r="C239" t="str">
            <v xml:space="preserve">COMPRESORES CSD                                               </v>
          </cell>
          <cell r="D239">
            <v>55997040.340000004</v>
          </cell>
          <cell r="E239">
            <v>0</v>
          </cell>
          <cell r="F239">
            <v>0</v>
          </cell>
          <cell r="G239">
            <v>0</v>
          </cell>
          <cell r="H239">
            <v>55997040.340000004</v>
          </cell>
        </row>
        <row r="240">
          <cell r="B240" t="str">
            <v>143-001-0004-000</v>
          </cell>
          <cell r="C240" t="str">
            <v xml:space="preserve">DEP ACUM COMPRESORES CSD                                      </v>
          </cell>
          <cell r="D240">
            <v>-8283585.75</v>
          </cell>
          <cell r="E240">
            <v>0</v>
          </cell>
          <cell r="F240">
            <v>331343.43</v>
          </cell>
          <cell r="G240">
            <v>-331343.43</v>
          </cell>
          <cell r="H240">
            <v>-8614929.1799999997</v>
          </cell>
        </row>
        <row r="241">
          <cell r="B241" t="str">
            <v>144-001-0001-000</v>
          </cell>
          <cell r="C241" t="str">
            <v xml:space="preserve">COSTO                                                            </v>
          </cell>
          <cell r="D241">
            <v>38750</v>
          </cell>
          <cell r="E241">
            <v>0</v>
          </cell>
          <cell r="F241">
            <v>0</v>
          </cell>
          <cell r="G241">
            <v>0</v>
          </cell>
          <cell r="H241">
            <v>38750</v>
          </cell>
        </row>
        <row r="242">
          <cell r="B242" t="str">
            <v>144-001-0002-000</v>
          </cell>
          <cell r="C242" t="str">
            <v xml:space="preserve">DEPRECIACION ACUMULADA COSTO                                     </v>
          </cell>
          <cell r="D242">
            <v>-5752.95</v>
          </cell>
          <cell r="E242">
            <v>0</v>
          </cell>
          <cell r="F242">
            <v>229.29</v>
          </cell>
          <cell r="G242">
            <v>-229.29</v>
          </cell>
          <cell r="H242">
            <v>-5982.24</v>
          </cell>
        </row>
        <row r="243">
          <cell r="B243" t="str">
            <v>145-001-0001-000</v>
          </cell>
          <cell r="C243" t="str">
            <v xml:space="preserve">COSTO ORIGINAL                                                  </v>
          </cell>
          <cell r="D243">
            <v>341134.04</v>
          </cell>
          <cell r="E243">
            <v>0</v>
          </cell>
          <cell r="F243">
            <v>0</v>
          </cell>
          <cell r="G243">
            <v>0</v>
          </cell>
          <cell r="H243">
            <v>341134.04</v>
          </cell>
        </row>
        <row r="244">
          <cell r="B244" t="str">
            <v>145-001-0002-000</v>
          </cell>
          <cell r="C244" t="str">
            <v xml:space="preserve">DEPRECIACION ACUMULADA                                          </v>
          </cell>
          <cell r="D244">
            <v>-12459.49</v>
          </cell>
          <cell r="E244">
            <v>0</v>
          </cell>
          <cell r="F244">
            <v>1669.55</v>
          </cell>
          <cell r="G244">
            <v>-1669.55</v>
          </cell>
          <cell r="H244">
            <v>-14129.04</v>
          </cell>
        </row>
        <row r="245">
          <cell r="B245" t="str">
            <v>146-001-0001-000</v>
          </cell>
          <cell r="C245" t="str">
            <v xml:space="preserve">COSTO ORIGINAL                                                  </v>
          </cell>
          <cell r="D245">
            <v>388071.29</v>
          </cell>
          <cell r="E245">
            <v>0</v>
          </cell>
          <cell r="F245">
            <v>0</v>
          </cell>
          <cell r="G245">
            <v>0</v>
          </cell>
          <cell r="H245">
            <v>388071.29</v>
          </cell>
        </row>
        <row r="246">
          <cell r="B246" t="str">
            <v>146-001-0002-000</v>
          </cell>
          <cell r="C246" t="str">
            <v xml:space="preserve">DEPRECIACION ACUMULADA                                          </v>
          </cell>
          <cell r="D246">
            <v>-36586.32</v>
          </cell>
          <cell r="E246">
            <v>0</v>
          </cell>
          <cell r="F246">
            <v>2302.34</v>
          </cell>
          <cell r="G246">
            <v>-2302.34</v>
          </cell>
          <cell r="H246">
            <v>-38888.660000000003</v>
          </cell>
        </row>
        <row r="247">
          <cell r="B247" t="str">
            <v>147-001-0001-000</v>
          </cell>
          <cell r="C247" t="str">
            <v xml:space="preserve">COSTO ORIGINAL                                                  </v>
          </cell>
          <cell r="D247">
            <v>139338.45000000001</v>
          </cell>
          <cell r="E247">
            <v>0</v>
          </cell>
          <cell r="F247">
            <v>0</v>
          </cell>
          <cell r="G247">
            <v>0</v>
          </cell>
          <cell r="H247">
            <v>139338.45000000001</v>
          </cell>
        </row>
        <row r="248">
          <cell r="B248" t="str">
            <v>147-001-0002-000</v>
          </cell>
          <cell r="C248" t="str">
            <v xml:space="preserve">DEPRECIACION ACUMULADA COSTO                                    </v>
          </cell>
          <cell r="D248">
            <v>-27363.55</v>
          </cell>
          <cell r="E248">
            <v>0</v>
          </cell>
          <cell r="F248">
            <v>1076.8800000000001</v>
          </cell>
          <cell r="G248">
            <v>-1076.8800000000001</v>
          </cell>
          <cell r="H248">
            <v>-28440.43</v>
          </cell>
        </row>
        <row r="249">
          <cell r="B249" t="str">
            <v>147-001-0003-000</v>
          </cell>
          <cell r="C249" t="str">
            <v xml:space="preserve">REVALUACION                                                          </v>
          </cell>
          <cell r="D249">
            <v>0</v>
          </cell>
          <cell r="E249">
            <v>0</v>
          </cell>
          <cell r="F249">
            <v>0</v>
          </cell>
          <cell r="G249">
            <v>0</v>
          </cell>
          <cell r="H249">
            <v>0</v>
          </cell>
        </row>
        <row r="250">
          <cell r="B250" t="str">
            <v>147-001-0004-000</v>
          </cell>
          <cell r="C250" t="str">
            <v xml:space="preserve">DEPRECIACION ACUMUM.REVALUADA                                        </v>
          </cell>
          <cell r="D250">
            <v>0</v>
          </cell>
          <cell r="E250">
            <v>0</v>
          </cell>
          <cell r="F250">
            <v>0</v>
          </cell>
          <cell r="G250">
            <v>0</v>
          </cell>
          <cell r="H250">
            <v>0</v>
          </cell>
        </row>
        <row r="251">
          <cell r="B251" t="str">
            <v>148-001-0001-000</v>
          </cell>
          <cell r="C251" t="str">
            <v xml:space="preserve">COSTO ORIGINAL                                                  </v>
          </cell>
          <cell r="D251">
            <v>168146.38</v>
          </cell>
          <cell r="E251">
            <v>0</v>
          </cell>
          <cell r="F251">
            <v>0</v>
          </cell>
          <cell r="G251">
            <v>0</v>
          </cell>
          <cell r="H251">
            <v>168146.38</v>
          </cell>
        </row>
        <row r="252">
          <cell r="B252" t="str">
            <v>148-001-0002-000</v>
          </cell>
          <cell r="C252" t="str">
            <v xml:space="preserve">DEPRECIACION ACUMULADA COSTO                                    </v>
          </cell>
          <cell r="D252">
            <v>-97431.17</v>
          </cell>
          <cell r="E252">
            <v>0</v>
          </cell>
          <cell r="F252">
            <v>4203.66</v>
          </cell>
          <cell r="G252">
            <v>-4203.66</v>
          </cell>
          <cell r="H252">
            <v>-101634.83</v>
          </cell>
        </row>
        <row r="253">
          <cell r="B253" t="str">
            <v>148-001-0003-000</v>
          </cell>
          <cell r="C253" t="str">
            <v xml:space="preserve">REVALUACION                                                          </v>
          </cell>
          <cell r="D253">
            <v>0</v>
          </cell>
          <cell r="E253">
            <v>0</v>
          </cell>
          <cell r="F253">
            <v>0</v>
          </cell>
          <cell r="G253">
            <v>0</v>
          </cell>
          <cell r="H253">
            <v>0</v>
          </cell>
        </row>
        <row r="254">
          <cell r="B254" t="str">
            <v>148-001-0004-000</v>
          </cell>
          <cell r="C254" t="str">
            <v xml:space="preserve">DEPRECIACION ACUM. REVALUACIO                                        </v>
          </cell>
          <cell r="D254">
            <v>0</v>
          </cell>
          <cell r="E254">
            <v>0</v>
          </cell>
          <cell r="F254">
            <v>0</v>
          </cell>
          <cell r="G254">
            <v>0</v>
          </cell>
          <cell r="H254">
            <v>0</v>
          </cell>
        </row>
        <row r="255">
          <cell r="B255" t="str">
            <v>149-001-0001-000</v>
          </cell>
          <cell r="C255" t="str">
            <v xml:space="preserve">COSTO ORIGINAL                                                  </v>
          </cell>
          <cell r="D255">
            <v>190988.34</v>
          </cell>
          <cell r="E255">
            <v>0</v>
          </cell>
          <cell r="F255">
            <v>0</v>
          </cell>
          <cell r="G255">
            <v>0</v>
          </cell>
          <cell r="H255">
            <v>190988.34</v>
          </cell>
        </row>
        <row r="256">
          <cell r="B256" t="str">
            <v>149-001-0002-000</v>
          </cell>
          <cell r="C256" t="str">
            <v xml:space="preserve">DEPRECIACION ACUMULADA COSTO                                    </v>
          </cell>
          <cell r="D256">
            <v>-29387.65</v>
          </cell>
          <cell r="E256">
            <v>0</v>
          </cell>
          <cell r="F256">
            <v>1130.1099999999999</v>
          </cell>
          <cell r="G256">
            <v>-1130.1099999999999</v>
          </cell>
          <cell r="H256">
            <v>-30517.759999999998</v>
          </cell>
        </row>
        <row r="257">
          <cell r="B257" t="str">
            <v>150-001-0001-002</v>
          </cell>
          <cell r="C257" t="str">
            <v xml:space="preserve">DEPRECIACION ACUMULADA                                               </v>
          </cell>
          <cell r="D257">
            <v>0</v>
          </cell>
          <cell r="E257">
            <v>0</v>
          </cell>
          <cell r="F257">
            <v>0</v>
          </cell>
          <cell r="G257">
            <v>0</v>
          </cell>
          <cell r="H257">
            <v>0</v>
          </cell>
        </row>
        <row r="258">
          <cell r="B258" t="str">
            <v>151-001-0001-000</v>
          </cell>
          <cell r="C258" t="str">
            <v xml:space="preserve">COSTO                                                            </v>
          </cell>
          <cell r="D258">
            <v>41030.71</v>
          </cell>
          <cell r="E258">
            <v>0</v>
          </cell>
          <cell r="F258">
            <v>0</v>
          </cell>
          <cell r="G258">
            <v>0</v>
          </cell>
          <cell r="H258">
            <v>41030.71</v>
          </cell>
        </row>
        <row r="259">
          <cell r="B259" t="str">
            <v>151-001-0002-000</v>
          </cell>
          <cell r="C259" t="str">
            <v xml:space="preserve">DEPRECIACION ACUMULADA                                           </v>
          </cell>
          <cell r="D259">
            <v>-5404.85</v>
          </cell>
          <cell r="E259">
            <v>0</v>
          </cell>
          <cell r="F259">
            <v>242.59</v>
          </cell>
          <cell r="G259">
            <v>-242.59</v>
          </cell>
          <cell r="H259">
            <v>-5647.44</v>
          </cell>
        </row>
        <row r="260">
          <cell r="B260" t="str">
            <v>155-001-0001-000</v>
          </cell>
          <cell r="C260" t="str">
            <v xml:space="preserve">COSTO ORIGINAL                                                       </v>
          </cell>
          <cell r="D260">
            <v>0</v>
          </cell>
          <cell r="E260">
            <v>0</v>
          </cell>
          <cell r="F260">
            <v>0</v>
          </cell>
          <cell r="G260">
            <v>0</v>
          </cell>
          <cell r="H260">
            <v>0</v>
          </cell>
        </row>
        <row r="261">
          <cell r="B261" t="str">
            <v>155-001-0002-000</v>
          </cell>
          <cell r="C261" t="str">
            <v xml:space="preserve">DEPREC. ACUM. DE EPO PERIFER.                                        </v>
          </cell>
          <cell r="D261">
            <v>0</v>
          </cell>
          <cell r="E261">
            <v>0</v>
          </cell>
          <cell r="F261">
            <v>0</v>
          </cell>
          <cell r="G261">
            <v>0</v>
          </cell>
          <cell r="H261">
            <v>0</v>
          </cell>
        </row>
        <row r="262">
          <cell r="B262" t="str">
            <v>161-000-0000-000</v>
          </cell>
          <cell r="C262" t="str">
            <v xml:space="preserve">GASTOS PREOPERATORIOS                                            </v>
          </cell>
          <cell r="D262">
            <v>29991.56</v>
          </cell>
          <cell r="E262">
            <v>0</v>
          </cell>
          <cell r="F262">
            <v>0</v>
          </cell>
          <cell r="G262">
            <v>0</v>
          </cell>
          <cell r="H262">
            <v>29991.56</v>
          </cell>
        </row>
        <row r="263">
          <cell r="B263" t="str">
            <v>162-000-0000-000</v>
          </cell>
          <cell r="C263" t="str">
            <v xml:space="preserve">GASTOS DE ORGANIZACION                                               </v>
          </cell>
          <cell r="D263">
            <v>0</v>
          </cell>
          <cell r="E263">
            <v>0</v>
          </cell>
          <cell r="F263">
            <v>0</v>
          </cell>
          <cell r="G263">
            <v>0</v>
          </cell>
          <cell r="H263">
            <v>0</v>
          </cell>
        </row>
        <row r="264">
          <cell r="B264" t="str">
            <v>163-001-0001-000</v>
          </cell>
          <cell r="C264" t="str">
            <v xml:space="preserve">HILDA MARIA ZURITA GIL                                         </v>
          </cell>
          <cell r="D264">
            <v>6370920.1299999999</v>
          </cell>
          <cell r="E264">
            <v>0</v>
          </cell>
          <cell r="F264">
            <v>0</v>
          </cell>
          <cell r="G264">
            <v>0</v>
          </cell>
          <cell r="H264">
            <v>6370920.1299999999</v>
          </cell>
        </row>
        <row r="265">
          <cell r="B265" t="str">
            <v>163-001-0002-000</v>
          </cell>
          <cell r="C265" t="str">
            <v xml:space="preserve">AMORTIZACION ACUMULADA                                         </v>
          </cell>
          <cell r="D265">
            <v>-973687.83</v>
          </cell>
          <cell r="E265">
            <v>0</v>
          </cell>
          <cell r="F265">
            <v>29615.39</v>
          </cell>
          <cell r="G265">
            <v>-29615.39</v>
          </cell>
          <cell r="H265">
            <v>-1003303.22</v>
          </cell>
        </row>
        <row r="266">
          <cell r="B266" t="str">
            <v>163-001-0003-001</v>
          </cell>
          <cell r="C266" t="str">
            <v xml:space="preserve">OBRA CIVIL P/TELEMETRIA                                         </v>
          </cell>
          <cell r="D266">
            <v>104781.71</v>
          </cell>
          <cell r="E266">
            <v>0</v>
          </cell>
          <cell r="F266">
            <v>0</v>
          </cell>
          <cell r="G266">
            <v>0</v>
          </cell>
          <cell r="H266">
            <v>104781.71</v>
          </cell>
        </row>
        <row r="267">
          <cell r="B267" t="str">
            <v>163-001-0003-002</v>
          </cell>
          <cell r="C267" t="str">
            <v xml:space="preserve">AMORTIZACION ACUMULADA                                           </v>
          </cell>
          <cell r="D267">
            <v>-9168.7199999999993</v>
          </cell>
          <cell r="E267">
            <v>0</v>
          </cell>
          <cell r="F267">
            <v>436.58</v>
          </cell>
          <cell r="G267">
            <v>-436.58</v>
          </cell>
          <cell r="H267">
            <v>-9605.2999999999993</v>
          </cell>
        </row>
        <row r="268">
          <cell r="B268" t="str">
            <v>163-001-0004-001</v>
          </cell>
          <cell r="C268" t="str">
            <v xml:space="preserve">INSTALACION ELECTRICA                                           </v>
          </cell>
          <cell r="D268">
            <v>756513.25</v>
          </cell>
          <cell r="E268">
            <v>0</v>
          </cell>
          <cell r="F268">
            <v>0</v>
          </cell>
          <cell r="G268">
            <v>0</v>
          </cell>
          <cell r="H268">
            <v>756513.25</v>
          </cell>
        </row>
        <row r="269">
          <cell r="B269" t="str">
            <v>163-001-0004-002</v>
          </cell>
          <cell r="C269" t="str">
            <v xml:space="preserve">AMORTIZACION ACUMULADA                                          </v>
          </cell>
          <cell r="D269">
            <v>-20914.84</v>
          </cell>
          <cell r="E269">
            <v>0</v>
          </cell>
          <cell r="F269">
            <v>3152.16</v>
          </cell>
          <cell r="G269">
            <v>-3152.16</v>
          </cell>
          <cell r="H269">
            <v>-24067</v>
          </cell>
        </row>
        <row r="270">
          <cell r="B270" t="str">
            <v>163-001-0005-001</v>
          </cell>
          <cell r="C270" t="str">
            <v xml:space="preserve">TELEMETRIA                                                      </v>
          </cell>
          <cell r="D270">
            <v>102973.35</v>
          </cell>
          <cell r="E270">
            <v>0</v>
          </cell>
          <cell r="F270">
            <v>0</v>
          </cell>
          <cell r="G270">
            <v>0</v>
          </cell>
          <cell r="H270">
            <v>102973.35</v>
          </cell>
        </row>
        <row r="271">
          <cell r="B271" t="str">
            <v>163-001-0005-002</v>
          </cell>
          <cell r="C271" t="str">
            <v xml:space="preserve">AMORT ACUMULADA                                                  </v>
          </cell>
          <cell r="D271">
            <v>-8109.86</v>
          </cell>
          <cell r="E271">
            <v>0</v>
          </cell>
          <cell r="F271">
            <v>429.06</v>
          </cell>
          <cell r="G271">
            <v>-429.06</v>
          </cell>
          <cell r="H271">
            <v>-8538.92</v>
          </cell>
        </row>
        <row r="272">
          <cell r="B272" t="str">
            <v>163-001-0006-001</v>
          </cell>
          <cell r="C272" t="str">
            <v xml:space="preserve">SISTEMA DE AIRE DE INSTRUM Y TECHO                              </v>
          </cell>
          <cell r="D272">
            <v>422195.79</v>
          </cell>
          <cell r="E272">
            <v>0</v>
          </cell>
          <cell r="F272">
            <v>0</v>
          </cell>
          <cell r="G272">
            <v>0</v>
          </cell>
          <cell r="H272">
            <v>422195.79</v>
          </cell>
        </row>
        <row r="273">
          <cell r="B273" t="str">
            <v>163-001-0006-002</v>
          </cell>
          <cell r="C273" t="str">
            <v xml:space="preserve">AMORT ACUMULADA SIST AIRE INSTRUM                                </v>
          </cell>
          <cell r="D273">
            <v>-8986.84</v>
          </cell>
          <cell r="E273">
            <v>0</v>
          </cell>
          <cell r="F273">
            <v>1881.17</v>
          </cell>
          <cell r="G273">
            <v>-1881.17</v>
          </cell>
          <cell r="H273">
            <v>-10868.01</v>
          </cell>
        </row>
        <row r="274">
          <cell r="B274" t="str">
            <v>163-001-0007-001</v>
          </cell>
          <cell r="C274" t="str">
            <v xml:space="preserve">INFRAEST SIST DE BOMBEO AUTOMATICO                             </v>
          </cell>
          <cell r="D274">
            <v>4629198.7699999996</v>
          </cell>
          <cell r="E274">
            <v>0</v>
          </cell>
          <cell r="F274">
            <v>0</v>
          </cell>
          <cell r="G274">
            <v>0</v>
          </cell>
          <cell r="H274">
            <v>4629198.7699999996</v>
          </cell>
        </row>
        <row r="275">
          <cell r="B275" t="str">
            <v>163-001-0007-002</v>
          </cell>
          <cell r="C275" t="str">
            <v xml:space="preserve">AMORT ACUM INF SIST BOMB AUTOM                                 </v>
          </cell>
          <cell r="D275">
            <v>-112364.14</v>
          </cell>
          <cell r="E275">
            <v>0</v>
          </cell>
          <cell r="F275">
            <v>19288.330000000002</v>
          </cell>
          <cell r="G275">
            <v>-19288.330000000002</v>
          </cell>
          <cell r="H275">
            <v>-131652.47</v>
          </cell>
        </row>
        <row r="276">
          <cell r="B276" t="str">
            <v>163-001-0008-001</v>
          </cell>
          <cell r="C276" t="str">
            <v xml:space="preserve">INF  INGENIERIA PROYECTOS Y CONSTRUCCIONES                      </v>
          </cell>
          <cell r="D276">
            <v>300530</v>
          </cell>
          <cell r="E276">
            <v>0</v>
          </cell>
          <cell r="F276">
            <v>0</v>
          </cell>
          <cell r="G276">
            <v>0</v>
          </cell>
          <cell r="H276">
            <v>300530</v>
          </cell>
        </row>
        <row r="277">
          <cell r="B277" t="str">
            <v>163-001-0008-002</v>
          </cell>
          <cell r="C277" t="str">
            <v xml:space="preserve">AMORT ACUM INF INGEN PROYECT Y CONSTR                            </v>
          </cell>
          <cell r="D277">
            <v>-2504.42</v>
          </cell>
          <cell r="E277">
            <v>0</v>
          </cell>
          <cell r="F277">
            <v>1252.21</v>
          </cell>
          <cell r="G277">
            <v>-1252.21</v>
          </cell>
          <cell r="H277">
            <v>-3756.63</v>
          </cell>
        </row>
        <row r="278">
          <cell r="B278" t="str">
            <v>164-001-0001-001</v>
          </cell>
          <cell r="C278" t="str">
            <v xml:space="preserve">FIANZAS MONTERREY                                               </v>
          </cell>
          <cell r="D278">
            <v>792364.84</v>
          </cell>
          <cell r="E278">
            <v>0</v>
          </cell>
          <cell r="F278">
            <v>37731.65</v>
          </cell>
          <cell r="G278">
            <v>-37731.65</v>
          </cell>
          <cell r="H278">
            <v>754633.19</v>
          </cell>
        </row>
        <row r="279">
          <cell r="B279" t="str">
            <v>164-001-0001-002</v>
          </cell>
          <cell r="C279" t="str">
            <v xml:space="preserve">FIANZAS MONTERREY                                                </v>
          </cell>
          <cell r="D279">
            <v>64562.8</v>
          </cell>
          <cell r="E279">
            <v>0</v>
          </cell>
          <cell r="F279">
            <v>3074.41</v>
          </cell>
          <cell r="G279">
            <v>-3074.41</v>
          </cell>
          <cell r="H279">
            <v>61488.39</v>
          </cell>
        </row>
        <row r="280">
          <cell r="B280" t="str">
            <v>164-001-0001-003</v>
          </cell>
          <cell r="C280" t="str">
            <v xml:space="preserve">RESPONSABILIDAD CIVIL SCA                                            </v>
          </cell>
          <cell r="D280">
            <v>0</v>
          </cell>
          <cell r="E280">
            <v>0</v>
          </cell>
          <cell r="F280">
            <v>0</v>
          </cell>
          <cell r="G280">
            <v>0</v>
          </cell>
          <cell r="H280">
            <v>0</v>
          </cell>
        </row>
        <row r="281">
          <cell r="B281" t="str">
            <v>164-001-0001-004</v>
          </cell>
          <cell r="C281" t="str">
            <v xml:space="preserve">SEGURO MAQUINAS PESADAS                                         </v>
          </cell>
          <cell r="D281">
            <v>493965.52</v>
          </cell>
          <cell r="E281">
            <v>0</v>
          </cell>
          <cell r="F281">
            <v>54885.06</v>
          </cell>
          <cell r="G281">
            <v>-54885.06</v>
          </cell>
          <cell r="H281">
            <v>439080.46</v>
          </cell>
        </row>
        <row r="282">
          <cell r="B282" t="str">
            <v>164-001-0001-005</v>
          </cell>
          <cell r="C282" t="str">
            <v xml:space="preserve">FIANZAS MONTERREY F-328824                                           </v>
          </cell>
          <cell r="D282">
            <v>0</v>
          </cell>
          <cell r="E282">
            <v>0</v>
          </cell>
          <cell r="F282">
            <v>0</v>
          </cell>
          <cell r="G282">
            <v>0</v>
          </cell>
          <cell r="H282">
            <v>0</v>
          </cell>
        </row>
        <row r="283">
          <cell r="B283" t="str">
            <v>164-001-0001-006</v>
          </cell>
          <cell r="C283" t="str">
            <v xml:space="preserve">RESP CIVIL CONTRATISTAS PEMEX                                     </v>
          </cell>
          <cell r="D283">
            <v>4545.33</v>
          </cell>
          <cell r="E283">
            <v>0</v>
          </cell>
          <cell r="F283">
            <v>505.02</v>
          </cell>
          <cell r="G283">
            <v>-505.02</v>
          </cell>
          <cell r="H283">
            <v>4040.31</v>
          </cell>
        </row>
        <row r="284">
          <cell r="B284" t="str">
            <v>164-001-0001-007</v>
          </cell>
          <cell r="C284" t="str">
            <v xml:space="preserve">DIVERSOS TECNOMAQUINARIA                                             </v>
          </cell>
          <cell r="D284">
            <v>0</v>
          </cell>
          <cell r="E284">
            <v>5282.24</v>
          </cell>
          <cell r="F284">
            <v>0</v>
          </cell>
          <cell r="G284">
            <v>5282.24</v>
          </cell>
          <cell r="H284">
            <v>5282.24</v>
          </cell>
        </row>
        <row r="285">
          <cell r="B285" t="str">
            <v>164-001-0001-008</v>
          </cell>
          <cell r="C285" t="str">
            <v xml:space="preserve">TEPEYAC EMPRESARIAL                                                  </v>
          </cell>
          <cell r="D285">
            <v>0</v>
          </cell>
          <cell r="E285">
            <v>0</v>
          </cell>
          <cell r="F285">
            <v>0</v>
          </cell>
          <cell r="G285">
            <v>0</v>
          </cell>
          <cell r="H285">
            <v>0</v>
          </cell>
        </row>
        <row r="286">
          <cell r="B286" t="str">
            <v>164-001-0001-009</v>
          </cell>
          <cell r="C286" t="str">
            <v xml:space="preserve">TEPEYAC VIDA                                                         </v>
          </cell>
          <cell r="D286">
            <v>0</v>
          </cell>
          <cell r="E286">
            <v>0</v>
          </cell>
          <cell r="F286">
            <v>0</v>
          </cell>
          <cell r="G286">
            <v>0</v>
          </cell>
          <cell r="H286">
            <v>0</v>
          </cell>
        </row>
        <row r="287">
          <cell r="B287" t="str">
            <v>164-001-0001-010</v>
          </cell>
          <cell r="C287" t="str">
            <v xml:space="preserve">COMERCIAL EMPRESARIAL.                                               </v>
          </cell>
          <cell r="D287">
            <v>0</v>
          </cell>
          <cell r="E287">
            <v>0</v>
          </cell>
          <cell r="F287">
            <v>0</v>
          </cell>
          <cell r="G287">
            <v>0</v>
          </cell>
          <cell r="H287">
            <v>0</v>
          </cell>
        </row>
        <row r="288">
          <cell r="B288" t="str">
            <v>164-001-0001-011</v>
          </cell>
          <cell r="C288" t="str">
            <v xml:space="preserve">BBV G.M.M.                                                           </v>
          </cell>
          <cell r="D288">
            <v>0</v>
          </cell>
          <cell r="E288">
            <v>0</v>
          </cell>
          <cell r="F288">
            <v>0</v>
          </cell>
          <cell r="G288">
            <v>0</v>
          </cell>
          <cell r="H288">
            <v>0</v>
          </cell>
        </row>
        <row r="289">
          <cell r="B289" t="str">
            <v>164-001-0001-012</v>
          </cell>
          <cell r="C289" t="str">
            <v xml:space="preserve">COMERCIAL AMERICA G.M.M.                                             </v>
          </cell>
          <cell r="D289">
            <v>0</v>
          </cell>
          <cell r="E289">
            <v>0</v>
          </cell>
          <cell r="F289">
            <v>0</v>
          </cell>
          <cell r="G289">
            <v>0</v>
          </cell>
          <cell r="H289">
            <v>0</v>
          </cell>
        </row>
        <row r="290">
          <cell r="B290" t="str">
            <v>164-001-0001-013</v>
          </cell>
          <cell r="C290" t="str">
            <v xml:space="preserve">COMERCIAL AMERICA VIDA                                               </v>
          </cell>
          <cell r="D290">
            <v>0</v>
          </cell>
          <cell r="E290">
            <v>0</v>
          </cell>
          <cell r="F290">
            <v>0</v>
          </cell>
          <cell r="G290">
            <v>0</v>
          </cell>
          <cell r="H290">
            <v>0</v>
          </cell>
        </row>
        <row r="291">
          <cell r="B291" t="str">
            <v>164-001-0003-000</v>
          </cell>
          <cell r="C291" t="str">
            <v xml:space="preserve">FIANZAS                                                              </v>
          </cell>
          <cell r="D291">
            <v>0</v>
          </cell>
          <cell r="E291">
            <v>0</v>
          </cell>
          <cell r="F291">
            <v>0</v>
          </cell>
          <cell r="G291">
            <v>0</v>
          </cell>
          <cell r="H291">
            <v>0</v>
          </cell>
        </row>
        <row r="292">
          <cell r="B292" t="str">
            <v>165-001-0001-000</v>
          </cell>
          <cell r="C292" t="str">
            <v xml:space="preserve">DANIEL VAZQUEZ DIAZ                                              </v>
          </cell>
          <cell r="D292">
            <v>22000</v>
          </cell>
          <cell r="E292">
            <v>0</v>
          </cell>
          <cell r="F292">
            <v>0</v>
          </cell>
          <cell r="G292">
            <v>0</v>
          </cell>
          <cell r="H292">
            <v>22000</v>
          </cell>
        </row>
        <row r="293">
          <cell r="B293" t="str">
            <v>165-001-0002-000</v>
          </cell>
          <cell r="C293" t="str">
            <v xml:space="preserve">JOSE LUIS RGZ ARELLANO                                           </v>
          </cell>
          <cell r="D293">
            <v>15000</v>
          </cell>
          <cell r="E293">
            <v>0</v>
          </cell>
          <cell r="F293">
            <v>0</v>
          </cell>
          <cell r="G293">
            <v>0</v>
          </cell>
          <cell r="H293">
            <v>15000</v>
          </cell>
        </row>
        <row r="294">
          <cell r="B294" t="str">
            <v>165-001-0003-000</v>
          </cell>
          <cell r="C294" t="str">
            <v xml:space="preserve">SANTOS PRADOS VALENZUELA                                             </v>
          </cell>
          <cell r="D294">
            <v>0</v>
          </cell>
          <cell r="E294">
            <v>0</v>
          </cell>
          <cell r="F294">
            <v>0</v>
          </cell>
          <cell r="G294">
            <v>0</v>
          </cell>
          <cell r="H294">
            <v>0</v>
          </cell>
        </row>
        <row r="295">
          <cell r="B295" t="str">
            <v>165-001-0004-000</v>
          </cell>
          <cell r="C295" t="str">
            <v xml:space="preserve">ARRENDADORA UNIFIN S.A. DE C.V.                                  </v>
          </cell>
          <cell r="D295">
            <v>65200</v>
          </cell>
          <cell r="E295">
            <v>0</v>
          </cell>
          <cell r="F295">
            <v>0</v>
          </cell>
          <cell r="G295">
            <v>0</v>
          </cell>
          <cell r="H295">
            <v>65200</v>
          </cell>
        </row>
        <row r="296">
          <cell r="B296" t="str">
            <v>165-001-0005-000</v>
          </cell>
          <cell r="C296" t="str">
            <v xml:space="preserve">JOSE DEL CARMEN DE LA CRUZ RICARDEZ                                  </v>
          </cell>
          <cell r="D296">
            <v>0</v>
          </cell>
          <cell r="E296">
            <v>0</v>
          </cell>
          <cell r="F296">
            <v>0</v>
          </cell>
          <cell r="G296">
            <v>0</v>
          </cell>
          <cell r="H296">
            <v>0</v>
          </cell>
        </row>
        <row r="297">
          <cell r="B297" t="str">
            <v>165-001-0006-000</v>
          </cell>
          <cell r="C297" t="str">
            <v xml:space="preserve">JACQUELINE RDGZ DE LA CERDA                                          </v>
          </cell>
          <cell r="D297">
            <v>0</v>
          </cell>
          <cell r="E297">
            <v>0</v>
          </cell>
          <cell r="F297">
            <v>0</v>
          </cell>
          <cell r="G297">
            <v>0</v>
          </cell>
          <cell r="H297">
            <v>0</v>
          </cell>
        </row>
        <row r="298">
          <cell r="B298" t="str">
            <v>165-001-0007-000</v>
          </cell>
          <cell r="C298" t="str">
            <v xml:space="preserve">MARIO DORANTES  GRANIEL                                          </v>
          </cell>
          <cell r="D298">
            <v>10000</v>
          </cell>
          <cell r="E298">
            <v>0</v>
          </cell>
          <cell r="F298">
            <v>0</v>
          </cell>
          <cell r="G298">
            <v>0</v>
          </cell>
          <cell r="H298">
            <v>10000</v>
          </cell>
        </row>
        <row r="299">
          <cell r="B299" t="str">
            <v>165-001-0008-000</v>
          </cell>
          <cell r="C299" t="str">
            <v xml:space="preserve">MARIA MIRELDA BELTRAN GURRIA                                     </v>
          </cell>
          <cell r="D299">
            <v>12000</v>
          </cell>
          <cell r="E299">
            <v>0</v>
          </cell>
          <cell r="F299">
            <v>0</v>
          </cell>
          <cell r="G299">
            <v>0</v>
          </cell>
          <cell r="H299">
            <v>12000</v>
          </cell>
        </row>
        <row r="300">
          <cell r="B300" t="str">
            <v>165-001-0018-001</v>
          </cell>
          <cell r="C300" t="str">
            <v xml:space="preserve">RADIOMOVIL 54534525                                                  </v>
          </cell>
          <cell r="D300">
            <v>0</v>
          </cell>
          <cell r="E300">
            <v>0</v>
          </cell>
          <cell r="F300">
            <v>0</v>
          </cell>
          <cell r="G300">
            <v>0</v>
          </cell>
          <cell r="H300">
            <v>0</v>
          </cell>
        </row>
        <row r="301">
          <cell r="B301" t="str">
            <v>201-001-0001-000</v>
          </cell>
          <cell r="C301" t="str">
            <v xml:space="preserve">I.S.R. S/SUELDOS Y SALARIOS                    </v>
          </cell>
          <cell r="D301">
            <v>-37370.85</v>
          </cell>
          <cell r="E301">
            <v>37387</v>
          </cell>
          <cell r="F301">
            <v>39384.239999999998</v>
          </cell>
          <cell r="G301">
            <v>-1997.239999999998</v>
          </cell>
          <cell r="H301">
            <v>-39368.089999999997</v>
          </cell>
        </row>
        <row r="302">
          <cell r="B302" t="str">
            <v>201-001-0002-000</v>
          </cell>
          <cell r="C302" t="str">
            <v xml:space="preserve">I.M.S.S.                                       </v>
          </cell>
          <cell r="D302">
            <v>-71603.39</v>
          </cell>
          <cell r="E302">
            <v>72593.850000000006</v>
          </cell>
          <cell r="F302">
            <v>68190.039999999994</v>
          </cell>
          <cell r="G302">
            <v>4403.8100000000122</v>
          </cell>
          <cell r="H302">
            <v>-67199.58</v>
          </cell>
        </row>
        <row r="303">
          <cell r="B303" t="str">
            <v>201-001-0003-000</v>
          </cell>
          <cell r="C303" t="str">
            <v xml:space="preserve">1% S/REMUNERACIONES FEDERALES                  </v>
          </cell>
          <cell r="D303">
            <v>0</v>
          </cell>
          <cell r="E303">
            <v>0</v>
          </cell>
          <cell r="F303">
            <v>0</v>
          </cell>
          <cell r="G303">
            <v>0</v>
          </cell>
          <cell r="H303">
            <v>0</v>
          </cell>
        </row>
        <row r="304">
          <cell r="B304" t="str">
            <v>201-001-0004-000</v>
          </cell>
          <cell r="C304" t="str">
            <v xml:space="preserve">5% APORTACIONES INFONAVIT                      </v>
          </cell>
          <cell r="D304">
            <v>-8289.9</v>
          </cell>
          <cell r="E304">
            <v>0</v>
          </cell>
          <cell r="F304">
            <v>49148</v>
          </cell>
          <cell r="G304">
            <v>-49148</v>
          </cell>
          <cell r="H304">
            <v>-57437.9</v>
          </cell>
        </row>
        <row r="305">
          <cell r="B305" t="str">
            <v>201-001-0005-000</v>
          </cell>
          <cell r="C305" t="str">
            <v xml:space="preserve">1% IMPUESTO SOBRE NOMINAS                      </v>
          </cell>
          <cell r="D305">
            <v>-373.24</v>
          </cell>
          <cell r="E305">
            <v>5664</v>
          </cell>
          <cell r="F305">
            <v>7362.39</v>
          </cell>
          <cell r="G305">
            <v>-1698.3900000000003</v>
          </cell>
          <cell r="H305">
            <v>-2071.63</v>
          </cell>
        </row>
        <row r="306">
          <cell r="B306" t="str">
            <v>201-001-0006-000</v>
          </cell>
          <cell r="C306" t="str">
            <v xml:space="preserve">2% S.A.R                                       </v>
          </cell>
          <cell r="D306">
            <v>0.12</v>
          </cell>
          <cell r="E306">
            <v>0</v>
          </cell>
          <cell r="F306">
            <v>19777.91</v>
          </cell>
          <cell r="G306">
            <v>-19777.91</v>
          </cell>
          <cell r="H306">
            <v>-19777.79</v>
          </cell>
        </row>
        <row r="307">
          <cell r="B307" t="str">
            <v>201-001-0007-000</v>
          </cell>
          <cell r="C307" t="str">
            <v xml:space="preserve">I.S.R. 10% RETEN. S/ARRENDAM.                  </v>
          </cell>
          <cell r="D307">
            <v>-6340.02</v>
          </cell>
          <cell r="E307">
            <v>6338</v>
          </cell>
          <cell r="F307">
            <v>5075.1400000000003</v>
          </cell>
          <cell r="G307">
            <v>1262.8599999999997</v>
          </cell>
          <cell r="H307">
            <v>-5077.16</v>
          </cell>
        </row>
        <row r="308">
          <cell r="B308" t="str">
            <v>201-001-0008-000</v>
          </cell>
          <cell r="C308" t="str">
            <v xml:space="preserve">I.S.R.10% RETEN. S/HONORARIOS                  </v>
          </cell>
          <cell r="D308">
            <v>11749.59</v>
          </cell>
          <cell r="E308">
            <v>268</v>
          </cell>
          <cell r="F308">
            <v>157.88999999999999</v>
          </cell>
          <cell r="G308">
            <v>110.11000000000001</v>
          </cell>
          <cell r="H308">
            <v>11859.7</v>
          </cell>
        </row>
        <row r="309">
          <cell r="B309" t="str">
            <v>201-001-0009-000</v>
          </cell>
          <cell r="C309" t="str">
            <v xml:space="preserve">CESANTIA Y VEJEZ                               </v>
          </cell>
          <cell r="D309">
            <v>-4032.3</v>
          </cell>
          <cell r="E309">
            <v>0</v>
          </cell>
          <cell r="F309">
            <v>34823.19</v>
          </cell>
          <cell r="G309">
            <v>-34823.19</v>
          </cell>
          <cell r="H309">
            <v>-38855.49</v>
          </cell>
        </row>
        <row r="310">
          <cell r="B310" t="str">
            <v>201-001-0010-000</v>
          </cell>
          <cell r="C310" t="str">
            <v xml:space="preserve">I.S.P.T. C-Z-101468                            </v>
          </cell>
          <cell r="D310">
            <v>0</v>
          </cell>
          <cell r="E310">
            <v>0</v>
          </cell>
          <cell r="F310">
            <v>0</v>
          </cell>
          <cell r="G310">
            <v>0</v>
          </cell>
          <cell r="H310">
            <v>0</v>
          </cell>
        </row>
        <row r="311">
          <cell r="B311" t="str">
            <v>201-001-0011-000</v>
          </cell>
          <cell r="C311" t="str">
            <v xml:space="preserve">I.V.A C-Z-101468                               </v>
          </cell>
          <cell r="D311">
            <v>0</v>
          </cell>
          <cell r="E311">
            <v>0</v>
          </cell>
          <cell r="F311">
            <v>0</v>
          </cell>
          <cell r="G311">
            <v>0</v>
          </cell>
          <cell r="H311">
            <v>0</v>
          </cell>
        </row>
        <row r="312">
          <cell r="B312" t="str">
            <v>201-001-0012-000</v>
          </cell>
          <cell r="C312" t="str">
            <v xml:space="preserve">I.V.A. RETENIDO                                </v>
          </cell>
          <cell r="D312">
            <v>5593.04</v>
          </cell>
          <cell r="E312">
            <v>6726</v>
          </cell>
          <cell r="F312">
            <v>5249.03</v>
          </cell>
          <cell r="G312">
            <v>1476.9700000000003</v>
          </cell>
          <cell r="H312">
            <v>7070.01</v>
          </cell>
        </row>
        <row r="313">
          <cell r="B313" t="str">
            <v>201-001-0013-000</v>
          </cell>
          <cell r="C313" t="str">
            <v xml:space="preserve">ISCAS                                          </v>
          </cell>
          <cell r="D313">
            <v>0</v>
          </cell>
          <cell r="E313">
            <v>0</v>
          </cell>
          <cell r="F313">
            <v>0</v>
          </cell>
          <cell r="G313">
            <v>0</v>
          </cell>
          <cell r="H313">
            <v>0</v>
          </cell>
        </row>
        <row r="314">
          <cell r="B314" t="str">
            <v>201-001-0014-001</v>
          </cell>
          <cell r="C314" t="str">
            <v xml:space="preserve">ISPT Z-101468 Y Z101469                        </v>
          </cell>
          <cell r="D314">
            <v>0</v>
          </cell>
          <cell r="E314">
            <v>0</v>
          </cell>
          <cell r="F314">
            <v>0</v>
          </cell>
          <cell r="G314">
            <v>0</v>
          </cell>
          <cell r="H314">
            <v>0</v>
          </cell>
        </row>
        <row r="315">
          <cell r="B315" t="str">
            <v>201-001-0014-002</v>
          </cell>
          <cell r="C315" t="str">
            <v xml:space="preserve">IVA  Z-101468 Y Z-101469                       </v>
          </cell>
          <cell r="D315">
            <v>0</v>
          </cell>
          <cell r="E315">
            <v>0</v>
          </cell>
          <cell r="F315">
            <v>0</v>
          </cell>
          <cell r="G315">
            <v>0</v>
          </cell>
          <cell r="H315">
            <v>0</v>
          </cell>
        </row>
        <row r="316">
          <cell r="B316" t="str">
            <v>201-001-0014-003</v>
          </cell>
          <cell r="C316" t="str">
            <v xml:space="preserve">ACTUALIZ Z-101468 Y Z-101469                   </v>
          </cell>
          <cell r="D316">
            <v>0</v>
          </cell>
          <cell r="E316">
            <v>0</v>
          </cell>
          <cell r="F316">
            <v>0</v>
          </cell>
          <cell r="G316">
            <v>0</v>
          </cell>
          <cell r="H316">
            <v>0</v>
          </cell>
        </row>
        <row r="317">
          <cell r="B317" t="str">
            <v>201-001-0014-004</v>
          </cell>
          <cell r="C317" t="str">
            <v xml:space="preserve">RECARGOS Z-101468 Y Z-101469                   </v>
          </cell>
          <cell r="D317">
            <v>0</v>
          </cell>
          <cell r="E317">
            <v>0</v>
          </cell>
          <cell r="F317">
            <v>0</v>
          </cell>
          <cell r="G317">
            <v>0</v>
          </cell>
          <cell r="H317">
            <v>0</v>
          </cell>
        </row>
        <row r="318">
          <cell r="B318" t="str">
            <v>201-001-0015-001</v>
          </cell>
          <cell r="C318" t="str">
            <v xml:space="preserve">ISPT CONVENIO Z-110344                         </v>
          </cell>
          <cell r="D318">
            <v>0</v>
          </cell>
          <cell r="E318">
            <v>0</v>
          </cell>
          <cell r="F318">
            <v>0</v>
          </cell>
          <cell r="G318">
            <v>0</v>
          </cell>
          <cell r="H318">
            <v>0</v>
          </cell>
        </row>
        <row r="319">
          <cell r="B319" t="str">
            <v>201-001-0015-002</v>
          </cell>
          <cell r="C319" t="str">
            <v xml:space="preserve">IVA CONVENIO Z-110344                          </v>
          </cell>
          <cell r="D319">
            <v>0</v>
          </cell>
          <cell r="E319">
            <v>0</v>
          </cell>
          <cell r="F319">
            <v>0</v>
          </cell>
          <cell r="G319">
            <v>0</v>
          </cell>
          <cell r="H319">
            <v>0</v>
          </cell>
        </row>
        <row r="320">
          <cell r="B320" t="str">
            <v>201-001-0015-003</v>
          </cell>
          <cell r="C320" t="str">
            <v xml:space="preserve">ACTUALIZACION Z-110344                         </v>
          </cell>
          <cell r="D320">
            <v>0</v>
          </cell>
          <cell r="E320">
            <v>0</v>
          </cell>
          <cell r="F320">
            <v>0</v>
          </cell>
          <cell r="G320">
            <v>0</v>
          </cell>
          <cell r="H320">
            <v>0</v>
          </cell>
        </row>
        <row r="321">
          <cell r="B321" t="str">
            <v>201-001-0015-004</v>
          </cell>
          <cell r="C321" t="str">
            <v xml:space="preserve">RECARGOS Z-110344                              </v>
          </cell>
          <cell r="D321">
            <v>0</v>
          </cell>
          <cell r="E321">
            <v>0</v>
          </cell>
          <cell r="F321">
            <v>0</v>
          </cell>
          <cell r="G321">
            <v>0</v>
          </cell>
          <cell r="H321">
            <v>0</v>
          </cell>
        </row>
        <row r="322">
          <cell r="B322" t="str">
            <v>201-001-0016-001</v>
          </cell>
          <cell r="C322" t="str">
            <v xml:space="preserve">CONVENIO I.S.R. Z-108766                       </v>
          </cell>
          <cell r="D322">
            <v>0</v>
          </cell>
          <cell r="E322">
            <v>0</v>
          </cell>
          <cell r="F322">
            <v>0</v>
          </cell>
          <cell r="G322">
            <v>0</v>
          </cell>
          <cell r="H322">
            <v>0</v>
          </cell>
        </row>
        <row r="323">
          <cell r="B323" t="str">
            <v>201-001-0016-003</v>
          </cell>
          <cell r="C323" t="str">
            <v xml:space="preserve">ACTUALIZACION Z-108766                         </v>
          </cell>
          <cell r="D323">
            <v>0</v>
          </cell>
          <cell r="E323">
            <v>0</v>
          </cell>
          <cell r="F323">
            <v>0</v>
          </cell>
          <cell r="G323">
            <v>0</v>
          </cell>
          <cell r="H323">
            <v>0</v>
          </cell>
        </row>
        <row r="324">
          <cell r="B324" t="str">
            <v>201-001-0016-004</v>
          </cell>
          <cell r="C324" t="str">
            <v xml:space="preserve">RECARGOS Z-108766                              </v>
          </cell>
          <cell r="D324">
            <v>0</v>
          </cell>
          <cell r="E324">
            <v>0</v>
          </cell>
          <cell r="F324">
            <v>0</v>
          </cell>
          <cell r="G324">
            <v>0</v>
          </cell>
          <cell r="H324">
            <v>0</v>
          </cell>
        </row>
        <row r="325">
          <cell r="B325" t="str">
            <v>201-001-0017-000</v>
          </cell>
          <cell r="C325" t="str">
            <v xml:space="preserve">IMPUESTO AL ACTIVO                             </v>
          </cell>
          <cell r="D325">
            <v>0</v>
          </cell>
          <cell r="E325">
            <v>0</v>
          </cell>
          <cell r="F325">
            <v>0</v>
          </cell>
          <cell r="G325">
            <v>0</v>
          </cell>
          <cell r="H325">
            <v>0</v>
          </cell>
        </row>
        <row r="326">
          <cell r="B326" t="str">
            <v>201-001-0018-001</v>
          </cell>
          <cell r="C326" t="str">
            <v xml:space="preserve">ISPT                                           </v>
          </cell>
          <cell r="D326">
            <v>0</v>
          </cell>
          <cell r="E326">
            <v>0</v>
          </cell>
          <cell r="F326">
            <v>0</v>
          </cell>
          <cell r="G326">
            <v>0</v>
          </cell>
          <cell r="H326">
            <v>0</v>
          </cell>
        </row>
        <row r="327">
          <cell r="B327" t="str">
            <v>201-001-0018-002</v>
          </cell>
          <cell r="C327" t="str">
            <v xml:space="preserve">IVA                                            </v>
          </cell>
          <cell r="D327">
            <v>0</v>
          </cell>
          <cell r="E327">
            <v>0</v>
          </cell>
          <cell r="F327">
            <v>0</v>
          </cell>
          <cell r="G327">
            <v>0</v>
          </cell>
          <cell r="H327">
            <v>0</v>
          </cell>
        </row>
        <row r="328">
          <cell r="B328" t="str">
            <v>201-001-0018-003</v>
          </cell>
          <cell r="C328" t="str">
            <v xml:space="preserve">ACTUALIZACION                                  </v>
          </cell>
          <cell r="D328">
            <v>0</v>
          </cell>
          <cell r="E328">
            <v>0</v>
          </cell>
          <cell r="F328">
            <v>0</v>
          </cell>
          <cell r="G328">
            <v>0</v>
          </cell>
          <cell r="H328">
            <v>0</v>
          </cell>
        </row>
        <row r="329">
          <cell r="B329" t="str">
            <v>201-001-0018-004</v>
          </cell>
          <cell r="C329" t="str">
            <v xml:space="preserve">RECARGOS                                       </v>
          </cell>
          <cell r="D329">
            <v>0</v>
          </cell>
          <cell r="E329">
            <v>0</v>
          </cell>
          <cell r="F329">
            <v>0</v>
          </cell>
          <cell r="G329">
            <v>0</v>
          </cell>
          <cell r="H329">
            <v>0</v>
          </cell>
        </row>
        <row r="330">
          <cell r="B330" t="str">
            <v>202-001-0001-000</v>
          </cell>
          <cell r="C330" t="str">
            <v xml:space="preserve">VENTAS                                         </v>
          </cell>
          <cell r="D330">
            <v>0</v>
          </cell>
          <cell r="E330">
            <v>0</v>
          </cell>
          <cell r="F330">
            <v>0</v>
          </cell>
          <cell r="G330">
            <v>0</v>
          </cell>
          <cell r="H330">
            <v>0</v>
          </cell>
        </row>
        <row r="331">
          <cell r="B331" t="str">
            <v>202-001-0002-000</v>
          </cell>
          <cell r="C331" t="str">
            <v xml:space="preserve">SERVICIOS                                      </v>
          </cell>
          <cell r="D331">
            <v>0</v>
          </cell>
          <cell r="E331">
            <v>783683.55</v>
          </cell>
          <cell r="F331">
            <v>783683.55</v>
          </cell>
          <cell r="G331">
            <v>0</v>
          </cell>
          <cell r="H331">
            <v>0</v>
          </cell>
        </row>
        <row r="332">
          <cell r="B332" t="str">
            <v>202-001-0003-000</v>
          </cell>
          <cell r="C332" t="str">
            <v xml:space="preserve">SOBRE VENTAS DE ACTIVO FIJO                    </v>
          </cell>
          <cell r="D332">
            <v>0</v>
          </cell>
          <cell r="E332">
            <v>0</v>
          </cell>
          <cell r="F332">
            <v>0</v>
          </cell>
          <cell r="G332">
            <v>0</v>
          </cell>
          <cell r="H332">
            <v>0</v>
          </cell>
        </row>
        <row r="333">
          <cell r="B333" t="str">
            <v>202-001-0004-000</v>
          </cell>
          <cell r="C333" t="str">
            <v xml:space="preserve">IVA NO EXIGIBLE                                </v>
          </cell>
          <cell r="D333">
            <v>-745403.8</v>
          </cell>
          <cell r="E333">
            <v>774296.71</v>
          </cell>
          <cell r="F333">
            <v>899165.01</v>
          </cell>
          <cell r="G333">
            <v>-124868.30000000005</v>
          </cell>
          <cell r="H333">
            <v>-870272.1</v>
          </cell>
        </row>
        <row r="334">
          <cell r="B334" t="str">
            <v>203-000-0000-000</v>
          </cell>
          <cell r="C334" t="str">
            <v xml:space="preserve">IVA POR PAGAR EJERCICIO ANT.                   </v>
          </cell>
          <cell r="D334">
            <v>0</v>
          </cell>
          <cell r="E334">
            <v>0</v>
          </cell>
          <cell r="F334">
            <v>0</v>
          </cell>
          <cell r="G334">
            <v>0</v>
          </cell>
          <cell r="H334">
            <v>0</v>
          </cell>
        </row>
        <row r="335">
          <cell r="B335" t="str">
            <v>204-001-0001-000</v>
          </cell>
          <cell r="C335" t="str">
            <v xml:space="preserve">IVA PAGADO EN DECLARACIONES                    </v>
          </cell>
          <cell r="D335">
            <v>0</v>
          </cell>
          <cell r="E335">
            <v>0</v>
          </cell>
          <cell r="F335">
            <v>0</v>
          </cell>
          <cell r="G335">
            <v>0</v>
          </cell>
          <cell r="H335">
            <v>0</v>
          </cell>
        </row>
        <row r="336">
          <cell r="B336" t="str">
            <v>210-001-0104-000</v>
          </cell>
          <cell r="C336" t="str">
            <v xml:space="preserve">TECNOLOGIA Y ORGANIZACION                      </v>
          </cell>
          <cell r="D336">
            <v>0</v>
          </cell>
          <cell r="E336">
            <v>0</v>
          </cell>
          <cell r="F336">
            <v>0</v>
          </cell>
          <cell r="G336">
            <v>0</v>
          </cell>
          <cell r="H336">
            <v>0</v>
          </cell>
        </row>
        <row r="337">
          <cell r="B337" t="str">
            <v>210-001-0106-000</v>
          </cell>
          <cell r="C337" t="str">
            <v xml:space="preserve">TECNOSEN SA DE CV                              </v>
          </cell>
          <cell r="D337">
            <v>0</v>
          </cell>
          <cell r="E337">
            <v>0</v>
          </cell>
          <cell r="F337">
            <v>0</v>
          </cell>
          <cell r="G337">
            <v>0</v>
          </cell>
          <cell r="H337">
            <v>0</v>
          </cell>
        </row>
        <row r="338">
          <cell r="B338" t="str">
            <v>210-001-0411-001</v>
          </cell>
          <cell r="C338" t="str">
            <v xml:space="preserve">CSD PESOS                                      </v>
          </cell>
          <cell r="D338">
            <v>-31025152.59</v>
          </cell>
          <cell r="E338">
            <v>954285.29</v>
          </cell>
          <cell r="F338">
            <v>593480.02</v>
          </cell>
          <cell r="G338">
            <v>360805.27</v>
          </cell>
          <cell r="H338">
            <v>-30664347.32</v>
          </cell>
        </row>
        <row r="339">
          <cell r="B339" t="str">
            <v>210-001-0411-002</v>
          </cell>
          <cell r="C339" t="str">
            <v xml:space="preserve">COMPL. CSD DLLS                                </v>
          </cell>
          <cell r="D339">
            <v>-3126653.02</v>
          </cell>
          <cell r="E339">
            <v>94631.73</v>
          </cell>
          <cell r="F339">
            <v>0</v>
          </cell>
          <cell r="G339">
            <v>94631.73</v>
          </cell>
          <cell r="H339">
            <v>-3032021.29</v>
          </cell>
        </row>
        <row r="340">
          <cell r="B340" t="str">
            <v>210-001-0412-000</v>
          </cell>
          <cell r="C340" t="str">
            <v xml:space="preserve">CSD CME                                        </v>
          </cell>
          <cell r="D340">
            <v>0</v>
          </cell>
          <cell r="E340">
            <v>0</v>
          </cell>
          <cell r="F340">
            <v>0</v>
          </cell>
          <cell r="G340">
            <v>0</v>
          </cell>
          <cell r="H340">
            <v>0</v>
          </cell>
        </row>
        <row r="341">
          <cell r="B341" t="str">
            <v>210-001-0515-000</v>
          </cell>
          <cell r="C341" t="str">
            <v xml:space="preserve">LOA INMOBILIARIA, S.A.DE C.V.                  </v>
          </cell>
          <cell r="D341">
            <v>0</v>
          </cell>
          <cell r="E341">
            <v>0</v>
          </cell>
          <cell r="F341">
            <v>0</v>
          </cell>
          <cell r="G341">
            <v>0</v>
          </cell>
          <cell r="H341">
            <v>0</v>
          </cell>
        </row>
        <row r="342">
          <cell r="B342" t="str">
            <v>211-001-0104-000</v>
          </cell>
          <cell r="C342" t="str">
            <v xml:space="preserve">TECNOLOGIA Y ORGANIZACION                      </v>
          </cell>
          <cell r="D342">
            <v>0</v>
          </cell>
          <cell r="E342">
            <v>0</v>
          </cell>
          <cell r="F342">
            <v>0</v>
          </cell>
          <cell r="G342">
            <v>0</v>
          </cell>
          <cell r="H342">
            <v>0</v>
          </cell>
        </row>
        <row r="343">
          <cell r="B343" t="str">
            <v>211-001-0105-000</v>
          </cell>
          <cell r="C343" t="str">
            <v xml:space="preserve">VOLMA SERV. CORP. S.A. DE C.V                  </v>
          </cell>
          <cell r="D343">
            <v>0</v>
          </cell>
          <cell r="E343">
            <v>0</v>
          </cell>
          <cell r="F343">
            <v>0</v>
          </cell>
          <cell r="G343">
            <v>0</v>
          </cell>
          <cell r="H343">
            <v>0</v>
          </cell>
        </row>
        <row r="344">
          <cell r="B344" t="str">
            <v>211-001-0106-000</v>
          </cell>
          <cell r="C344" t="str">
            <v xml:space="preserve">INVERSIONES DIAVAZ S.A. C.V.                   </v>
          </cell>
          <cell r="D344">
            <v>0</v>
          </cell>
          <cell r="E344">
            <v>0</v>
          </cell>
          <cell r="F344">
            <v>0</v>
          </cell>
          <cell r="G344">
            <v>0</v>
          </cell>
          <cell r="H344">
            <v>0</v>
          </cell>
        </row>
        <row r="345">
          <cell r="B345" t="str">
            <v>211-001-0107-000</v>
          </cell>
          <cell r="C345" t="str">
            <v xml:space="preserve">DICORDI, SC                                    </v>
          </cell>
          <cell r="D345">
            <v>0</v>
          </cell>
          <cell r="E345">
            <v>0</v>
          </cell>
          <cell r="F345">
            <v>0</v>
          </cell>
          <cell r="G345">
            <v>0</v>
          </cell>
          <cell r="H345">
            <v>0</v>
          </cell>
        </row>
        <row r="346">
          <cell r="B346" t="str">
            <v>211-001-0206-000</v>
          </cell>
          <cell r="C346" t="str">
            <v xml:space="preserve">CIA. MEXICANA DE GAS, S.A.                     </v>
          </cell>
          <cell r="D346">
            <v>0</v>
          </cell>
          <cell r="E346">
            <v>0</v>
          </cell>
          <cell r="F346">
            <v>0</v>
          </cell>
          <cell r="G346">
            <v>0</v>
          </cell>
          <cell r="H346">
            <v>0</v>
          </cell>
        </row>
        <row r="347">
          <cell r="B347" t="str">
            <v>211-001-0207-000</v>
          </cell>
          <cell r="C347" t="str">
            <v xml:space="preserve">SHELBY WILLIAMS DE MEXICO                      </v>
          </cell>
          <cell r="D347">
            <v>0</v>
          </cell>
          <cell r="E347">
            <v>0</v>
          </cell>
          <cell r="F347">
            <v>0</v>
          </cell>
          <cell r="G347">
            <v>0</v>
          </cell>
          <cell r="H347">
            <v>0</v>
          </cell>
        </row>
        <row r="348">
          <cell r="B348" t="str">
            <v>211-001-0226-000</v>
          </cell>
          <cell r="C348" t="str">
            <v xml:space="preserve">GAS AUTOMOTORES, S.A.DE C.V.                   </v>
          </cell>
          <cell r="D348">
            <v>0</v>
          </cell>
          <cell r="E348">
            <v>0</v>
          </cell>
          <cell r="F348">
            <v>0</v>
          </cell>
          <cell r="G348">
            <v>0</v>
          </cell>
          <cell r="H348">
            <v>0</v>
          </cell>
        </row>
        <row r="349">
          <cell r="B349" t="str">
            <v>211-001-0309-000</v>
          </cell>
          <cell r="C349" t="str">
            <v xml:space="preserve">VS CONSTRUCCIONES CIVILES E I                  </v>
          </cell>
          <cell r="D349">
            <v>0</v>
          </cell>
          <cell r="E349">
            <v>0</v>
          </cell>
          <cell r="F349">
            <v>0</v>
          </cell>
          <cell r="G349">
            <v>0</v>
          </cell>
          <cell r="H349">
            <v>0</v>
          </cell>
        </row>
        <row r="350">
          <cell r="B350" t="str">
            <v>211-001-0411-000</v>
          </cell>
          <cell r="C350" t="str">
            <v xml:space="preserve">CONST. SUBACUATICA DIAVAZ                      </v>
          </cell>
          <cell r="D350">
            <v>0</v>
          </cell>
          <cell r="E350">
            <v>0</v>
          </cell>
          <cell r="F350">
            <v>0</v>
          </cell>
          <cell r="G350">
            <v>0</v>
          </cell>
          <cell r="H350">
            <v>0</v>
          </cell>
        </row>
        <row r="351">
          <cell r="B351" t="str">
            <v>211-001-0514-000</v>
          </cell>
          <cell r="C351" t="str">
            <v xml:space="preserve">D.I.D.S.A.                                     </v>
          </cell>
          <cell r="D351">
            <v>0</v>
          </cell>
          <cell r="E351">
            <v>0</v>
          </cell>
          <cell r="F351">
            <v>0</v>
          </cell>
          <cell r="G351">
            <v>0</v>
          </cell>
          <cell r="H351">
            <v>0</v>
          </cell>
        </row>
        <row r="352">
          <cell r="B352" t="str">
            <v>211-001-0621-000</v>
          </cell>
          <cell r="C352" t="str">
            <v xml:space="preserve">CIA. MEXICANA DE GEOFISICA                     </v>
          </cell>
          <cell r="D352">
            <v>0</v>
          </cell>
          <cell r="E352">
            <v>0</v>
          </cell>
          <cell r="F352">
            <v>0</v>
          </cell>
          <cell r="G352">
            <v>0</v>
          </cell>
          <cell r="H352">
            <v>0</v>
          </cell>
        </row>
        <row r="353">
          <cell r="B353" t="str">
            <v>211-001-0633-000</v>
          </cell>
          <cell r="C353" t="str">
            <v xml:space="preserve">SECORDI S.C.                                   </v>
          </cell>
          <cell r="D353">
            <v>0</v>
          </cell>
          <cell r="E353">
            <v>0</v>
          </cell>
          <cell r="F353">
            <v>0</v>
          </cell>
          <cell r="G353">
            <v>0</v>
          </cell>
          <cell r="H353">
            <v>0</v>
          </cell>
        </row>
        <row r="354">
          <cell r="B354" t="str">
            <v>211-100-0104-000</v>
          </cell>
          <cell r="C354" t="str">
            <v xml:space="preserve">TECNOLOGIA Y ORGANIZACION A.P                  </v>
          </cell>
          <cell r="D354">
            <v>0</v>
          </cell>
          <cell r="E354">
            <v>0</v>
          </cell>
          <cell r="F354">
            <v>0</v>
          </cell>
          <cell r="G354">
            <v>0</v>
          </cell>
          <cell r="H354">
            <v>0</v>
          </cell>
        </row>
        <row r="355">
          <cell r="B355" t="str">
            <v>220-001-0001-001</v>
          </cell>
          <cell r="C355" t="str">
            <v xml:space="preserve">ADT SECURITY SERVICES                          </v>
          </cell>
          <cell r="D355">
            <v>0</v>
          </cell>
          <cell r="E355">
            <v>0</v>
          </cell>
          <cell r="F355">
            <v>0</v>
          </cell>
          <cell r="G355">
            <v>0</v>
          </cell>
          <cell r="H355">
            <v>0</v>
          </cell>
        </row>
        <row r="356">
          <cell r="B356" t="str">
            <v>220-001-0001-003</v>
          </cell>
          <cell r="C356" t="str">
            <v xml:space="preserve">ALPUIN NARANJO RAMON                           </v>
          </cell>
          <cell r="D356">
            <v>0</v>
          </cell>
          <cell r="E356">
            <v>0</v>
          </cell>
          <cell r="F356">
            <v>0</v>
          </cell>
          <cell r="G356">
            <v>0</v>
          </cell>
          <cell r="H356">
            <v>0</v>
          </cell>
        </row>
        <row r="357">
          <cell r="B357" t="str">
            <v>220-001-0001-004</v>
          </cell>
          <cell r="C357" t="str">
            <v xml:space="preserve">ARELLANO OCHOA MARICELA                        </v>
          </cell>
          <cell r="D357">
            <v>-5495.76</v>
          </cell>
          <cell r="E357">
            <v>5495.76</v>
          </cell>
          <cell r="F357">
            <v>0</v>
          </cell>
          <cell r="G357">
            <v>5495.76</v>
          </cell>
          <cell r="H357">
            <v>0</v>
          </cell>
        </row>
        <row r="358">
          <cell r="B358" t="str">
            <v>220-001-0001-005</v>
          </cell>
          <cell r="C358" t="str">
            <v xml:space="preserve">ALQUILADORA DE VEHICULOS AUTOMOTORES S.A. DE   </v>
          </cell>
          <cell r="D358">
            <v>0</v>
          </cell>
          <cell r="E358">
            <v>0</v>
          </cell>
          <cell r="F358">
            <v>0</v>
          </cell>
          <cell r="G358">
            <v>0</v>
          </cell>
          <cell r="H358">
            <v>0</v>
          </cell>
        </row>
        <row r="359">
          <cell r="B359" t="str">
            <v>220-001-0001-006</v>
          </cell>
          <cell r="C359" t="str">
            <v xml:space="preserve">ALESTRA S DE R.L. DE C.V.                      </v>
          </cell>
          <cell r="D359">
            <v>0</v>
          </cell>
          <cell r="E359">
            <v>0</v>
          </cell>
          <cell r="F359">
            <v>0</v>
          </cell>
          <cell r="G359">
            <v>0</v>
          </cell>
          <cell r="H359">
            <v>0</v>
          </cell>
        </row>
        <row r="360">
          <cell r="B360" t="str">
            <v>220-001-0001-007</v>
          </cell>
          <cell r="C360" t="str">
            <v xml:space="preserve">AVANTEL, S.A.                                  </v>
          </cell>
          <cell r="D360">
            <v>0</v>
          </cell>
          <cell r="E360">
            <v>0</v>
          </cell>
          <cell r="F360">
            <v>0</v>
          </cell>
          <cell r="G360">
            <v>0</v>
          </cell>
          <cell r="H360">
            <v>0</v>
          </cell>
        </row>
        <row r="361">
          <cell r="B361" t="str">
            <v>220-001-0001-008</v>
          </cell>
          <cell r="C361" t="str">
            <v xml:space="preserve">ATN CORPORATIVA DE MEX SA.CV                  </v>
          </cell>
          <cell r="D361">
            <v>0</v>
          </cell>
          <cell r="E361">
            <v>0</v>
          </cell>
          <cell r="F361">
            <v>0</v>
          </cell>
          <cell r="G361">
            <v>0</v>
          </cell>
          <cell r="H361">
            <v>0</v>
          </cell>
        </row>
        <row r="362">
          <cell r="B362" t="str">
            <v>220-001-0001-009</v>
          </cell>
          <cell r="C362" t="str">
            <v xml:space="preserve">ANDRES LARA R.                                 </v>
          </cell>
          <cell r="D362">
            <v>0</v>
          </cell>
          <cell r="E362">
            <v>0</v>
          </cell>
          <cell r="F362">
            <v>0</v>
          </cell>
          <cell r="G362">
            <v>0</v>
          </cell>
          <cell r="H362">
            <v>0</v>
          </cell>
        </row>
        <row r="363">
          <cell r="B363" t="str">
            <v>220-001-0001-010</v>
          </cell>
          <cell r="C363" t="str">
            <v xml:space="preserve">ADOLFO DORING AYALA                            </v>
          </cell>
          <cell r="D363">
            <v>0</v>
          </cell>
          <cell r="E363">
            <v>0</v>
          </cell>
          <cell r="F363">
            <v>0</v>
          </cell>
          <cell r="G363">
            <v>0</v>
          </cell>
          <cell r="H363">
            <v>0</v>
          </cell>
        </row>
        <row r="364">
          <cell r="B364" t="str">
            <v>220-001-0001-011</v>
          </cell>
          <cell r="C364" t="str">
            <v xml:space="preserve">AF CORPORATIVO SA DE CV                        </v>
          </cell>
          <cell r="D364">
            <v>0</v>
          </cell>
          <cell r="E364">
            <v>0</v>
          </cell>
          <cell r="F364">
            <v>0</v>
          </cell>
          <cell r="G364">
            <v>0</v>
          </cell>
          <cell r="H364">
            <v>0</v>
          </cell>
        </row>
        <row r="365">
          <cell r="B365" t="str">
            <v>220-001-0001-012</v>
          </cell>
          <cell r="C365" t="str">
            <v xml:space="preserve">AVANTEL SERV LOCALES SA DE CV                  </v>
          </cell>
          <cell r="D365">
            <v>0</v>
          </cell>
          <cell r="E365">
            <v>0</v>
          </cell>
          <cell r="F365">
            <v>0</v>
          </cell>
          <cell r="G365">
            <v>0</v>
          </cell>
          <cell r="H365">
            <v>0</v>
          </cell>
        </row>
        <row r="366">
          <cell r="B366" t="str">
            <v>220-001-0001-013</v>
          </cell>
          <cell r="C366" t="str">
            <v xml:space="preserve">ARRENDADORA UNIFIN S.A. DE C.V.                </v>
          </cell>
          <cell r="D366">
            <v>0</v>
          </cell>
          <cell r="E366">
            <v>130457.66</v>
          </cell>
          <cell r="F366">
            <v>130457.66</v>
          </cell>
          <cell r="G366">
            <v>0</v>
          </cell>
          <cell r="H366">
            <v>0</v>
          </cell>
        </row>
        <row r="367">
          <cell r="B367" t="str">
            <v>220-001-0002-001</v>
          </cell>
          <cell r="C367" t="str">
            <v xml:space="preserve">BALLHAUS VAZQUEZ ROSARIO                       </v>
          </cell>
          <cell r="D367">
            <v>0</v>
          </cell>
          <cell r="E367">
            <v>0</v>
          </cell>
          <cell r="F367">
            <v>0</v>
          </cell>
          <cell r="G367">
            <v>0</v>
          </cell>
          <cell r="H367">
            <v>0</v>
          </cell>
        </row>
        <row r="368">
          <cell r="B368" t="str">
            <v>220-001-0003-001</v>
          </cell>
          <cell r="C368" t="str">
            <v xml:space="preserve">CIA. DE LUZ Y FUERZA DEL CENT                  </v>
          </cell>
          <cell r="D368">
            <v>0</v>
          </cell>
          <cell r="E368">
            <v>0</v>
          </cell>
          <cell r="F368">
            <v>0</v>
          </cell>
          <cell r="G368">
            <v>0</v>
          </cell>
          <cell r="H368">
            <v>0</v>
          </cell>
        </row>
        <row r="369">
          <cell r="B369" t="str">
            <v>220-001-0003-002</v>
          </cell>
          <cell r="C369" t="str">
            <v xml:space="preserve">CONSORCIO PEGAMAR, SA DE CV                    </v>
          </cell>
          <cell r="D369">
            <v>0</v>
          </cell>
          <cell r="E369">
            <v>0</v>
          </cell>
          <cell r="F369">
            <v>0</v>
          </cell>
          <cell r="G369">
            <v>0</v>
          </cell>
          <cell r="H369">
            <v>0</v>
          </cell>
        </row>
        <row r="370">
          <cell r="B370" t="str">
            <v>220-001-0003-003</v>
          </cell>
          <cell r="C370" t="str">
            <v xml:space="preserve">CAYRA CONSTRUCCIONES S.A DE C.V.               </v>
          </cell>
          <cell r="D370">
            <v>0</v>
          </cell>
          <cell r="E370">
            <v>0</v>
          </cell>
          <cell r="F370">
            <v>0</v>
          </cell>
          <cell r="G370">
            <v>0</v>
          </cell>
          <cell r="H370">
            <v>0</v>
          </cell>
        </row>
        <row r="371">
          <cell r="B371" t="str">
            <v>220-001-0003-004</v>
          </cell>
          <cell r="C371" t="str">
            <v xml:space="preserve">CIA MEXICANA DE AVIACION S.A. DE C.V.          </v>
          </cell>
          <cell r="D371">
            <v>0</v>
          </cell>
          <cell r="E371">
            <v>0</v>
          </cell>
          <cell r="F371">
            <v>0</v>
          </cell>
          <cell r="G371">
            <v>0</v>
          </cell>
          <cell r="H371">
            <v>0</v>
          </cell>
        </row>
        <row r="372">
          <cell r="B372" t="str">
            <v>220-001-0003-005</v>
          </cell>
          <cell r="C372" t="str">
            <v xml:space="preserve">COMERCIAL MARLIZ DEL SUR                       </v>
          </cell>
          <cell r="D372">
            <v>0</v>
          </cell>
          <cell r="E372">
            <v>0</v>
          </cell>
          <cell r="F372">
            <v>0</v>
          </cell>
          <cell r="G372">
            <v>0</v>
          </cell>
          <cell r="H372">
            <v>0</v>
          </cell>
        </row>
        <row r="373">
          <cell r="B373" t="str">
            <v>220-001-0003-006</v>
          </cell>
          <cell r="C373" t="str">
            <v xml:space="preserve">COMERCIAL DE TABASCO S.A. DE C.V.              </v>
          </cell>
          <cell r="D373">
            <v>0</v>
          </cell>
          <cell r="E373">
            <v>0</v>
          </cell>
          <cell r="F373">
            <v>0</v>
          </cell>
          <cell r="G373">
            <v>0</v>
          </cell>
          <cell r="H373">
            <v>0</v>
          </cell>
        </row>
        <row r="374">
          <cell r="B374" t="str">
            <v>220-001-0003-007</v>
          </cell>
          <cell r="C374" t="str">
            <v xml:space="preserve">COLLADO MARTINEZ SAMUEL                        </v>
          </cell>
          <cell r="D374">
            <v>0</v>
          </cell>
          <cell r="E374">
            <v>0</v>
          </cell>
          <cell r="F374">
            <v>0</v>
          </cell>
          <cell r="G374">
            <v>0</v>
          </cell>
          <cell r="H374">
            <v>0</v>
          </cell>
        </row>
        <row r="375">
          <cell r="B375" t="str">
            <v>220-001-0003-008</v>
          </cell>
          <cell r="C375" t="str">
            <v xml:space="preserve">COIMSUR S.A. DE C.V.                           </v>
          </cell>
          <cell r="D375">
            <v>0</v>
          </cell>
          <cell r="E375">
            <v>0</v>
          </cell>
          <cell r="F375">
            <v>0</v>
          </cell>
          <cell r="G375">
            <v>0</v>
          </cell>
          <cell r="H375">
            <v>0</v>
          </cell>
        </row>
        <row r="376">
          <cell r="B376" t="str">
            <v>220-001-0003-009</v>
          </cell>
          <cell r="C376" t="str">
            <v xml:space="preserve">CORDOVA RUIZ SAUL                              </v>
          </cell>
          <cell r="D376">
            <v>0</v>
          </cell>
          <cell r="E376">
            <v>0</v>
          </cell>
          <cell r="F376">
            <v>0</v>
          </cell>
          <cell r="G376">
            <v>0</v>
          </cell>
          <cell r="H376">
            <v>0</v>
          </cell>
        </row>
        <row r="377">
          <cell r="B377" t="str">
            <v>220-001-0003-010</v>
          </cell>
          <cell r="C377" t="str">
            <v xml:space="preserve">CANTO CONTRERAS JOSE TRINIDAD                  </v>
          </cell>
          <cell r="D377">
            <v>0</v>
          </cell>
          <cell r="E377">
            <v>0</v>
          </cell>
          <cell r="F377">
            <v>0</v>
          </cell>
          <cell r="G377">
            <v>0</v>
          </cell>
          <cell r="H377">
            <v>0</v>
          </cell>
        </row>
        <row r="378">
          <cell r="B378" t="str">
            <v>220-001-0003-011</v>
          </cell>
          <cell r="C378" t="str">
            <v xml:space="preserve">CORREDURIA PUBLICA No. 20 S.C.                 </v>
          </cell>
          <cell r="D378">
            <v>0</v>
          </cell>
          <cell r="E378">
            <v>0</v>
          </cell>
          <cell r="F378">
            <v>0</v>
          </cell>
          <cell r="G378">
            <v>0</v>
          </cell>
          <cell r="H378">
            <v>0</v>
          </cell>
        </row>
        <row r="379">
          <cell r="B379" t="str">
            <v>220-001-0003-012</v>
          </cell>
          <cell r="C379" t="str">
            <v xml:space="preserve">CORPORATIVO ALFIL SA DE CV.                    </v>
          </cell>
          <cell r="D379">
            <v>0</v>
          </cell>
          <cell r="E379">
            <v>0</v>
          </cell>
          <cell r="F379">
            <v>0</v>
          </cell>
          <cell r="G379">
            <v>0</v>
          </cell>
          <cell r="H379">
            <v>0</v>
          </cell>
        </row>
        <row r="380">
          <cell r="B380" t="str">
            <v>220-001-0003-013</v>
          </cell>
          <cell r="C380" t="str">
            <v xml:space="preserve">COMERCIAL RAC SA DE CV                         </v>
          </cell>
          <cell r="D380">
            <v>0</v>
          </cell>
          <cell r="E380">
            <v>0</v>
          </cell>
          <cell r="F380">
            <v>0</v>
          </cell>
          <cell r="G380">
            <v>0</v>
          </cell>
          <cell r="H380">
            <v>0</v>
          </cell>
        </row>
        <row r="381">
          <cell r="B381" t="str">
            <v>220-001-0003-014</v>
          </cell>
          <cell r="C381" t="str">
            <v xml:space="preserve">CYNTHIA VILLANUEVA M                           </v>
          </cell>
          <cell r="D381">
            <v>0</v>
          </cell>
          <cell r="E381">
            <v>0</v>
          </cell>
          <cell r="F381">
            <v>0</v>
          </cell>
          <cell r="G381">
            <v>0</v>
          </cell>
          <cell r="H381">
            <v>0</v>
          </cell>
        </row>
        <row r="382">
          <cell r="B382" t="str">
            <v>220-001-0004-001</v>
          </cell>
          <cell r="C382" t="str">
            <v xml:space="preserve">DHL INTERNACIONAL DE MEXICO                    </v>
          </cell>
          <cell r="D382">
            <v>0</v>
          </cell>
          <cell r="E382">
            <v>3181.09</v>
          </cell>
          <cell r="F382">
            <v>3181.09</v>
          </cell>
          <cell r="G382">
            <v>0</v>
          </cell>
          <cell r="H382">
            <v>0</v>
          </cell>
        </row>
        <row r="383">
          <cell r="B383" t="str">
            <v>220-001-0004-003</v>
          </cell>
          <cell r="C383" t="str">
            <v xml:space="preserve">DE LA CRUZ CORDOVA JORGE ARTURO                </v>
          </cell>
          <cell r="D383">
            <v>0</v>
          </cell>
          <cell r="E383">
            <v>0</v>
          </cell>
          <cell r="F383">
            <v>0</v>
          </cell>
          <cell r="G383">
            <v>0</v>
          </cell>
          <cell r="H383">
            <v>0</v>
          </cell>
        </row>
        <row r="384">
          <cell r="B384" t="str">
            <v>220-001-0004-004</v>
          </cell>
          <cell r="C384" t="str">
            <v xml:space="preserve">DISE&amp;OS GONZALEZ HERRERA                       </v>
          </cell>
          <cell r="D384">
            <v>0</v>
          </cell>
          <cell r="E384">
            <v>0</v>
          </cell>
          <cell r="F384">
            <v>0</v>
          </cell>
          <cell r="G384">
            <v>0</v>
          </cell>
          <cell r="H384">
            <v>0</v>
          </cell>
        </row>
        <row r="385">
          <cell r="B385" t="str">
            <v>220-001-0004-005</v>
          </cell>
          <cell r="C385" t="str">
            <v xml:space="preserve">DANIEL ESPINOZA M.                             </v>
          </cell>
          <cell r="D385">
            <v>0</v>
          </cell>
          <cell r="E385">
            <v>0</v>
          </cell>
          <cell r="F385">
            <v>0</v>
          </cell>
          <cell r="G385">
            <v>0</v>
          </cell>
          <cell r="H385">
            <v>0</v>
          </cell>
        </row>
        <row r="386">
          <cell r="B386" t="str">
            <v>220-001-0004-006</v>
          </cell>
          <cell r="C386" t="str">
            <v xml:space="preserve">DELL COMPUTER DE MEXICO                        </v>
          </cell>
          <cell r="D386">
            <v>0</v>
          </cell>
          <cell r="E386">
            <v>0</v>
          </cell>
          <cell r="F386">
            <v>0</v>
          </cell>
          <cell r="G386">
            <v>0</v>
          </cell>
          <cell r="H386">
            <v>0</v>
          </cell>
        </row>
        <row r="387">
          <cell r="B387" t="str">
            <v>220-001-0005-001</v>
          </cell>
          <cell r="C387" t="str">
            <v xml:space="preserve">EFECTIVALE S.A. DE C.V.                        </v>
          </cell>
          <cell r="D387">
            <v>0</v>
          </cell>
          <cell r="E387">
            <v>0</v>
          </cell>
          <cell r="F387">
            <v>0</v>
          </cell>
          <cell r="G387">
            <v>0</v>
          </cell>
          <cell r="H387">
            <v>0</v>
          </cell>
        </row>
        <row r="388">
          <cell r="B388" t="str">
            <v>220-001-0005-002</v>
          </cell>
          <cell r="C388" t="str">
            <v xml:space="preserve">ENERFLEX SYSTEMS                               </v>
          </cell>
          <cell r="D388">
            <v>0</v>
          </cell>
          <cell r="E388">
            <v>0</v>
          </cell>
          <cell r="F388">
            <v>0</v>
          </cell>
          <cell r="G388">
            <v>0</v>
          </cell>
          <cell r="H388">
            <v>0</v>
          </cell>
        </row>
        <row r="389">
          <cell r="B389" t="str">
            <v>220-001-0005-003</v>
          </cell>
          <cell r="C389" t="str">
            <v xml:space="preserve">EQUIPO PARA GAS S.A. DE C.V.                   </v>
          </cell>
          <cell r="D389">
            <v>0</v>
          </cell>
          <cell r="E389">
            <v>0</v>
          </cell>
          <cell r="F389">
            <v>0</v>
          </cell>
          <cell r="G389">
            <v>0</v>
          </cell>
          <cell r="H389">
            <v>0</v>
          </cell>
        </row>
        <row r="390">
          <cell r="B390" t="str">
            <v>220-001-0005-004</v>
          </cell>
          <cell r="C390" t="str">
            <v xml:space="preserve">ELECTRICA Y PLOMERIA SILVA                     </v>
          </cell>
          <cell r="D390">
            <v>0</v>
          </cell>
          <cell r="E390">
            <v>0</v>
          </cell>
          <cell r="F390">
            <v>0</v>
          </cell>
          <cell r="G390">
            <v>0</v>
          </cell>
          <cell r="H390">
            <v>0</v>
          </cell>
        </row>
        <row r="391">
          <cell r="B391" t="str">
            <v>220-001-0005-005</v>
          </cell>
          <cell r="C391" t="str">
            <v xml:space="preserve">EQUIPO DE MEDICION Y CONTROL INDUSTRIAL SA D   </v>
          </cell>
          <cell r="D391">
            <v>0</v>
          </cell>
          <cell r="E391">
            <v>0</v>
          </cell>
          <cell r="F391">
            <v>0</v>
          </cell>
          <cell r="G391">
            <v>0</v>
          </cell>
          <cell r="H391">
            <v>0</v>
          </cell>
        </row>
        <row r="392">
          <cell r="B392" t="str">
            <v>220-001-0005-006</v>
          </cell>
          <cell r="C392" t="str">
            <v xml:space="preserve">EMERSON PROCESS MANAGEMENT S.A. DE C.V.        </v>
          </cell>
          <cell r="D392">
            <v>0</v>
          </cell>
          <cell r="E392">
            <v>0</v>
          </cell>
          <cell r="F392">
            <v>0</v>
          </cell>
          <cell r="G392">
            <v>0</v>
          </cell>
          <cell r="H392">
            <v>0</v>
          </cell>
        </row>
        <row r="393">
          <cell r="B393" t="str">
            <v>220-001-0005-007</v>
          </cell>
          <cell r="C393" t="str">
            <v xml:space="preserve">EKIMEX S.A.                                    </v>
          </cell>
          <cell r="D393">
            <v>-19205</v>
          </cell>
          <cell r="E393">
            <v>14524.5</v>
          </cell>
          <cell r="F393">
            <v>1035</v>
          </cell>
          <cell r="G393">
            <v>13489.5</v>
          </cell>
          <cell r="H393">
            <v>-5715.5</v>
          </cell>
        </row>
        <row r="394">
          <cell r="B394" t="str">
            <v>220-001-0005-008</v>
          </cell>
          <cell r="C394" t="str">
            <v xml:space="preserve">EQUIPOS Y SISTEMAS DINAMICOS DE MEXICO S.A.    </v>
          </cell>
          <cell r="D394">
            <v>-21050.41</v>
          </cell>
          <cell r="E394">
            <v>0</v>
          </cell>
          <cell r="F394">
            <v>0</v>
          </cell>
          <cell r="G394">
            <v>0</v>
          </cell>
          <cell r="H394">
            <v>-21050.41</v>
          </cell>
        </row>
        <row r="395">
          <cell r="B395" t="str">
            <v>220-001-0006-001</v>
          </cell>
          <cell r="C395" t="str">
            <v xml:space="preserve">FITTINGS &amp; RUBBER DE MEXICO                    </v>
          </cell>
          <cell r="D395">
            <v>0</v>
          </cell>
          <cell r="E395">
            <v>0</v>
          </cell>
          <cell r="F395">
            <v>0</v>
          </cell>
          <cell r="G395">
            <v>0</v>
          </cell>
          <cell r="H395">
            <v>0</v>
          </cell>
        </row>
        <row r="396">
          <cell r="B396" t="str">
            <v>220-001-0006-002</v>
          </cell>
          <cell r="C396" t="str">
            <v xml:space="preserve">FIANZAS MONTERREY, S.A.                        </v>
          </cell>
          <cell r="D396">
            <v>0</v>
          </cell>
          <cell r="E396">
            <v>0</v>
          </cell>
          <cell r="F396">
            <v>0</v>
          </cell>
          <cell r="G396">
            <v>0</v>
          </cell>
          <cell r="H396">
            <v>0</v>
          </cell>
        </row>
        <row r="397">
          <cell r="B397" t="str">
            <v>220-001-0006-003</v>
          </cell>
          <cell r="C397" t="str">
            <v xml:space="preserve">FRANCISCO MENDEZ                               </v>
          </cell>
          <cell r="D397">
            <v>0</v>
          </cell>
          <cell r="E397">
            <v>0</v>
          </cell>
          <cell r="F397">
            <v>0</v>
          </cell>
          <cell r="G397">
            <v>0</v>
          </cell>
          <cell r="H397">
            <v>0</v>
          </cell>
        </row>
        <row r="398">
          <cell r="B398" t="str">
            <v>220-001-0006-004</v>
          </cell>
          <cell r="C398" t="str">
            <v xml:space="preserve">FORMAS CONTINUAS DE VILLANUEVA S.A. DE C.V.    </v>
          </cell>
          <cell r="D398">
            <v>0</v>
          </cell>
          <cell r="E398">
            <v>0</v>
          </cell>
          <cell r="F398">
            <v>0</v>
          </cell>
          <cell r="G398">
            <v>0</v>
          </cell>
          <cell r="H398">
            <v>0</v>
          </cell>
        </row>
        <row r="399">
          <cell r="B399" t="str">
            <v>220-001-0007-001</v>
          </cell>
          <cell r="C399" t="str">
            <v xml:space="preserve">GRAINGER S.A. DE C.V.                          </v>
          </cell>
          <cell r="D399">
            <v>-38413.51</v>
          </cell>
          <cell r="E399">
            <v>0</v>
          </cell>
          <cell r="F399">
            <v>0</v>
          </cell>
          <cell r="G399">
            <v>0</v>
          </cell>
          <cell r="H399">
            <v>-38413.51</v>
          </cell>
        </row>
        <row r="400">
          <cell r="B400" t="str">
            <v>220-001-0007-002</v>
          </cell>
          <cell r="C400" t="str">
            <v xml:space="preserve">GARCIA PALMA ARMANDO                           </v>
          </cell>
          <cell r="D400">
            <v>0</v>
          </cell>
          <cell r="E400">
            <v>0</v>
          </cell>
          <cell r="F400">
            <v>0</v>
          </cell>
          <cell r="G400">
            <v>0</v>
          </cell>
          <cell r="H400">
            <v>0</v>
          </cell>
        </row>
        <row r="401">
          <cell r="B401" t="str">
            <v>220-001-0007-003</v>
          </cell>
          <cell r="C401" t="str">
            <v xml:space="preserve">GENERAL PAINT CO DE MEXICO S.A. DE C.V.        </v>
          </cell>
          <cell r="D401">
            <v>0</v>
          </cell>
          <cell r="E401">
            <v>0</v>
          </cell>
          <cell r="F401">
            <v>0</v>
          </cell>
          <cell r="G401">
            <v>0</v>
          </cell>
          <cell r="H401">
            <v>0</v>
          </cell>
        </row>
        <row r="402">
          <cell r="B402" t="str">
            <v>220-001-0007-004</v>
          </cell>
          <cell r="C402" t="str">
            <v xml:space="preserve">GRANIEL CARAVEO ESTUARDO                       </v>
          </cell>
          <cell r="D402">
            <v>0</v>
          </cell>
          <cell r="E402">
            <v>0</v>
          </cell>
          <cell r="F402">
            <v>0</v>
          </cell>
          <cell r="G402">
            <v>0</v>
          </cell>
          <cell r="H402">
            <v>0</v>
          </cell>
        </row>
        <row r="403">
          <cell r="B403" t="str">
            <v>220-001-0007-005</v>
          </cell>
          <cell r="C403" t="str">
            <v xml:space="preserve">GRUAS Y AUTOTRANSPORTES VELAZQUEZ S.A. DE C.   </v>
          </cell>
          <cell r="D403">
            <v>0</v>
          </cell>
          <cell r="E403">
            <v>0</v>
          </cell>
          <cell r="F403">
            <v>0</v>
          </cell>
          <cell r="G403">
            <v>0</v>
          </cell>
          <cell r="H403">
            <v>0</v>
          </cell>
        </row>
        <row r="404">
          <cell r="B404" t="str">
            <v>220-001-0007-006</v>
          </cell>
          <cell r="C404" t="str">
            <v xml:space="preserve">GTB ARQUITECTURA Y DISEÑO                      </v>
          </cell>
          <cell r="D404">
            <v>0</v>
          </cell>
          <cell r="E404">
            <v>0</v>
          </cell>
          <cell r="F404">
            <v>0</v>
          </cell>
          <cell r="G404">
            <v>0</v>
          </cell>
          <cell r="H404">
            <v>0</v>
          </cell>
        </row>
        <row r="405">
          <cell r="B405" t="str">
            <v>220-001-0007-007</v>
          </cell>
          <cell r="C405" t="str">
            <v xml:space="preserve">GONZALEZ MONTIEL MARIA MAGDALENA               </v>
          </cell>
          <cell r="D405">
            <v>0</v>
          </cell>
          <cell r="E405">
            <v>17067.150000000001</v>
          </cell>
          <cell r="F405">
            <v>17067.150000000001</v>
          </cell>
          <cell r="G405">
            <v>0</v>
          </cell>
          <cell r="H405">
            <v>0</v>
          </cell>
        </row>
        <row r="406">
          <cell r="B406" t="str">
            <v>220-001-0007-008</v>
          </cell>
          <cell r="C406" t="str">
            <v xml:space="preserve">GUZMAN PEREZ MARIA IGNACIA                     </v>
          </cell>
          <cell r="D406">
            <v>0</v>
          </cell>
          <cell r="E406">
            <v>0</v>
          </cell>
          <cell r="F406">
            <v>0</v>
          </cell>
          <cell r="G406">
            <v>0</v>
          </cell>
          <cell r="H406">
            <v>0</v>
          </cell>
        </row>
        <row r="407">
          <cell r="B407" t="str">
            <v>220-001-0007-009</v>
          </cell>
          <cell r="C407" t="str">
            <v xml:space="preserve">GASOLINERA SERVICIO COMALCALCO S.A. DE C.V.    </v>
          </cell>
          <cell r="D407">
            <v>0</v>
          </cell>
          <cell r="E407">
            <v>73307</v>
          </cell>
          <cell r="F407">
            <v>73307</v>
          </cell>
          <cell r="G407">
            <v>0</v>
          </cell>
          <cell r="H407">
            <v>0</v>
          </cell>
        </row>
        <row r="408">
          <cell r="B408" t="str">
            <v>220-001-0007-010</v>
          </cell>
          <cell r="C408" t="str">
            <v xml:space="preserve">GASES Y REPRES INSDUSTRIALES ATASTA S.A. DE    </v>
          </cell>
          <cell r="D408">
            <v>0</v>
          </cell>
          <cell r="E408">
            <v>6046.01</v>
          </cell>
          <cell r="F408">
            <v>17551.759999999998</v>
          </cell>
          <cell r="G408">
            <v>-11505.749999999998</v>
          </cell>
          <cell r="H408">
            <v>-11505.75</v>
          </cell>
        </row>
        <row r="409">
          <cell r="B409" t="str">
            <v>220-001-0007-011</v>
          </cell>
          <cell r="C409" t="str">
            <v xml:space="preserve">GOMEZ JIMENEZ JOSE ANGEL                       </v>
          </cell>
          <cell r="D409">
            <v>-3325.5</v>
          </cell>
          <cell r="E409">
            <v>3325.5</v>
          </cell>
          <cell r="F409">
            <v>0</v>
          </cell>
          <cell r="G409">
            <v>3325.5</v>
          </cell>
          <cell r="H409">
            <v>0</v>
          </cell>
        </row>
        <row r="410">
          <cell r="B410" t="str">
            <v>220-001-0007-012</v>
          </cell>
          <cell r="C410" t="str">
            <v xml:space="preserve">GRUPO SIGNACOM COMUNICACIONES S.A. DE C.V.     </v>
          </cell>
          <cell r="D410">
            <v>0</v>
          </cell>
          <cell r="E410">
            <v>0</v>
          </cell>
          <cell r="F410">
            <v>0</v>
          </cell>
          <cell r="G410">
            <v>0</v>
          </cell>
          <cell r="H410">
            <v>0</v>
          </cell>
        </row>
        <row r="411">
          <cell r="B411" t="str">
            <v>220-001-0008-001</v>
          </cell>
          <cell r="C411" t="str">
            <v xml:space="preserve">HILDA MARIA ZURITA GIL                         </v>
          </cell>
          <cell r="D411">
            <v>0</v>
          </cell>
          <cell r="E411">
            <v>0</v>
          </cell>
          <cell r="F411">
            <v>0</v>
          </cell>
          <cell r="G411">
            <v>0</v>
          </cell>
          <cell r="H411">
            <v>0</v>
          </cell>
        </row>
        <row r="412">
          <cell r="B412" t="str">
            <v>220-001-0008-002</v>
          </cell>
          <cell r="C412" t="str">
            <v xml:space="preserve">HERNANDEZ PAZ Y COMPAÑIA S.C.                  </v>
          </cell>
          <cell r="D412">
            <v>0</v>
          </cell>
          <cell r="E412">
            <v>0</v>
          </cell>
          <cell r="F412">
            <v>0</v>
          </cell>
          <cell r="G412">
            <v>0</v>
          </cell>
          <cell r="H412">
            <v>0</v>
          </cell>
        </row>
        <row r="413">
          <cell r="B413" t="str">
            <v>220-001-0008-003</v>
          </cell>
          <cell r="C413" t="str">
            <v xml:space="preserve">HILARIO LOPEZ CASTILLO                         </v>
          </cell>
          <cell r="D413">
            <v>0</v>
          </cell>
          <cell r="E413">
            <v>0</v>
          </cell>
          <cell r="F413">
            <v>0</v>
          </cell>
          <cell r="G413">
            <v>0</v>
          </cell>
          <cell r="H413">
            <v>0</v>
          </cell>
        </row>
        <row r="414">
          <cell r="B414" t="str">
            <v>220-001-0008-004</v>
          </cell>
          <cell r="C414" t="str">
            <v xml:space="preserve">HOERBIGER DE MEXICO S.A.DE C.V.                </v>
          </cell>
          <cell r="D414">
            <v>0</v>
          </cell>
          <cell r="E414">
            <v>0</v>
          </cell>
          <cell r="F414">
            <v>0</v>
          </cell>
          <cell r="G414">
            <v>0</v>
          </cell>
          <cell r="H414">
            <v>0</v>
          </cell>
        </row>
        <row r="415">
          <cell r="B415" t="str">
            <v>220-001-0008-005</v>
          </cell>
          <cell r="C415" t="str">
            <v xml:space="preserve">HIELO Y REFRIGERACION CRISTAL                  </v>
          </cell>
          <cell r="D415">
            <v>0</v>
          </cell>
          <cell r="E415">
            <v>2091</v>
          </cell>
          <cell r="F415">
            <v>2091</v>
          </cell>
          <cell r="G415">
            <v>0</v>
          </cell>
          <cell r="H415">
            <v>0</v>
          </cell>
        </row>
        <row r="416">
          <cell r="B416" t="str">
            <v>220-001-0008-006</v>
          </cell>
          <cell r="C416" t="str">
            <v xml:space="preserve">HERNANDEZ CASTAÑEDA FRANCISCO JAVIER           </v>
          </cell>
          <cell r="D416">
            <v>0</v>
          </cell>
          <cell r="E416">
            <v>1815.78</v>
          </cell>
          <cell r="F416">
            <v>1815.78</v>
          </cell>
          <cell r="G416">
            <v>0</v>
          </cell>
          <cell r="H416">
            <v>0</v>
          </cell>
        </row>
        <row r="417">
          <cell r="B417" t="str">
            <v>220-001-0009-001</v>
          </cell>
          <cell r="C417" t="str">
            <v xml:space="preserve">JAVIER PASCAL S.C.                             </v>
          </cell>
          <cell r="D417">
            <v>0</v>
          </cell>
          <cell r="E417">
            <v>3794.61</v>
          </cell>
          <cell r="F417">
            <v>3794.61</v>
          </cell>
          <cell r="G417">
            <v>0</v>
          </cell>
          <cell r="H417">
            <v>0</v>
          </cell>
        </row>
        <row r="418">
          <cell r="B418" t="str">
            <v>220-001-0009-002</v>
          </cell>
          <cell r="C418" t="str">
            <v xml:space="preserve">INTERAMERICANA MOTRIZ S.A. DE C.V.             </v>
          </cell>
          <cell r="D418">
            <v>-15097.2</v>
          </cell>
          <cell r="E418">
            <v>15097.2</v>
          </cell>
          <cell r="F418">
            <v>0</v>
          </cell>
          <cell r="G418">
            <v>15097.2</v>
          </cell>
          <cell r="H418">
            <v>0</v>
          </cell>
        </row>
        <row r="419">
          <cell r="B419" t="str">
            <v>220-001-0009-003</v>
          </cell>
          <cell r="C419" t="str">
            <v xml:space="preserve">IMPRECENTRO S.A. DE C.V.                       </v>
          </cell>
          <cell r="D419">
            <v>0</v>
          </cell>
          <cell r="E419">
            <v>0</v>
          </cell>
          <cell r="F419">
            <v>0</v>
          </cell>
          <cell r="G419">
            <v>0</v>
          </cell>
          <cell r="H419">
            <v>0</v>
          </cell>
        </row>
        <row r="420">
          <cell r="B420" t="str">
            <v>220-001-0009-004</v>
          </cell>
          <cell r="C420" t="str">
            <v xml:space="preserve">IMPULSORA GASTRONOMICA MEX.                    </v>
          </cell>
          <cell r="D420">
            <v>0</v>
          </cell>
          <cell r="E420">
            <v>0</v>
          </cell>
          <cell r="F420">
            <v>0</v>
          </cell>
          <cell r="G420">
            <v>0</v>
          </cell>
          <cell r="H420">
            <v>0</v>
          </cell>
        </row>
        <row r="421">
          <cell r="B421" t="str">
            <v>220-001-0009-005</v>
          </cell>
          <cell r="C421" t="str">
            <v xml:space="preserve">IMPORTADORA DE FILTROS                         </v>
          </cell>
          <cell r="D421">
            <v>-67275</v>
          </cell>
          <cell r="E421">
            <v>67275</v>
          </cell>
          <cell r="F421">
            <v>27111.25</v>
          </cell>
          <cell r="G421">
            <v>40163.75</v>
          </cell>
          <cell r="H421">
            <v>-27111.25</v>
          </cell>
        </row>
        <row r="422">
          <cell r="B422" t="str">
            <v>220-001-0010-000</v>
          </cell>
          <cell r="C422" t="str">
            <v xml:space="preserve">JOSA REYNA LINARTE                             </v>
          </cell>
          <cell r="D422">
            <v>0</v>
          </cell>
          <cell r="E422">
            <v>0</v>
          </cell>
          <cell r="F422">
            <v>0</v>
          </cell>
          <cell r="G422">
            <v>0</v>
          </cell>
          <cell r="H422">
            <v>0</v>
          </cell>
        </row>
        <row r="423">
          <cell r="B423" t="str">
            <v>220-001-0011-000</v>
          </cell>
          <cell r="C423" t="str">
            <v xml:space="preserve">JAIMES REBOLLAR ZENEN                          </v>
          </cell>
          <cell r="D423">
            <v>0</v>
          </cell>
          <cell r="E423">
            <v>0</v>
          </cell>
          <cell r="F423">
            <v>0</v>
          </cell>
          <cell r="G423">
            <v>0</v>
          </cell>
          <cell r="H423">
            <v>0</v>
          </cell>
        </row>
        <row r="424">
          <cell r="B424" t="str">
            <v>220-001-0012-001</v>
          </cell>
          <cell r="C424" t="str">
            <v xml:space="preserve">LYNEN NOVA S.A. DE C.V.                        </v>
          </cell>
          <cell r="D424">
            <v>0</v>
          </cell>
          <cell r="E424">
            <v>0</v>
          </cell>
          <cell r="F424">
            <v>0</v>
          </cell>
          <cell r="G424">
            <v>0</v>
          </cell>
          <cell r="H424">
            <v>0</v>
          </cell>
        </row>
        <row r="425">
          <cell r="B425" t="str">
            <v>220-001-0012-002</v>
          </cell>
          <cell r="C425" t="str">
            <v xml:space="preserve">LOPEZ HILARIO JESUS                            </v>
          </cell>
          <cell r="D425">
            <v>0</v>
          </cell>
          <cell r="E425">
            <v>0</v>
          </cell>
          <cell r="F425">
            <v>0</v>
          </cell>
          <cell r="G425">
            <v>0</v>
          </cell>
          <cell r="H425">
            <v>0</v>
          </cell>
        </row>
        <row r="426">
          <cell r="B426" t="str">
            <v>220-001-0012-003</v>
          </cell>
          <cell r="C426" t="str">
            <v xml:space="preserve">ARMANDO LOPEZ MARTINEZ                         </v>
          </cell>
          <cell r="D426">
            <v>0</v>
          </cell>
          <cell r="E426">
            <v>0</v>
          </cell>
          <cell r="F426">
            <v>0</v>
          </cell>
          <cell r="G426">
            <v>0</v>
          </cell>
          <cell r="H426">
            <v>0</v>
          </cell>
        </row>
        <row r="427">
          <cell r="B427" t="str">
            <v>220-001-0012-004</v>
          </cell>
          <cell r="C427" t="str">
            <v xml:space="preserve">LEON WEILL S.A.                                </v>
          </cell>
          <cell r="D427">
            <v>0</v>
          </cell>
          <cell r="E427">
            <v>44059.95</v>
          </cell>
          <cell r="F427">
            <v>44059.95</v>
          </cell>
          <cell r="G427">
            <v>0</v>
          </cell>
          <cell r="H427">
            <v>0</v>
          </cell>
        </row>
        <row r="428">
          <cell r="B428" t="str">
            <v>220-001-0013-001</v>
          </cell>
          <cell r="C428" t="str">
            <v xml:space="preserve">MORENO ABOGADOS SC                             </v>
          </cell>
          <cell r="D428">
            <v>0</v>
          </cell>
          <cell r="E428">
            <v>0</v>
          </cell>
          <cell r="F428">
            <v>0</v>
          </cell>
          <cell r="G428">
            <v>0</v>
          </cell>
          <cell r="H428">
            <v>0</v>
          </cell>
        </row>
        <row r="429">
          <cell r="B429" t="str">
            <v>220-001-0013-002</v>
          </cell>
          <cell r="C429" t="str">
            <v xml:space="preserve">MAQUINARIA DIESEL S.A. DE C.V.                 </v>
          </cell>
          <cell r="D429">
            <v>0</v>
          </cell>
          <cell r="E429">
            <v>0</v>
          </cell>
          <cell r="F429">
            <v>0</v>
          </cell>
          <cell r="G429">
            <v>0</v>
          </cell>
          <cell r="H429">
            <v>0</v>
          </cell>
        </row>
        <row r="430">
          <cell r="B430" t="str">
            <v>220-001-0013-003</v>
          </cell>
          <cell r="C430" t="str">
            <v xml:space="preserve">MIGUEL ANGEL CHEN MENDOZA                      </v>
          </cell>
          <cell r="D430">
            <v>0</v>
          </cell>
          <cell r="E430">
            <v>0</v>
          </cell>
          <cell r="F430">
            <v>0</v>
          </cell>
          <cell r="G430">
            <v>0</v>
          </cell>
          <cell r="H430">
            <v>0</v>
          </cell>
        </row>
        <row r="431">
          <cell r="B431" t="str">
            <v>220-001-0013-004</v>
          </cell>
          <cell r="C431" t="str">
            <v xml:space="preserve">MYCONSA, S.A. DE C.V.                          </v>
          </cell>
          <cell r="D431">
            <v>0</v>
          </cell>
          <cell r="E431">
            <v>0</v>
          </cell>
          <cell r="F431">
            <v>0</v>
          </cell>
          <cell r="G431">
            <v>0</v>
          </cell>
          <cell r="H431">
            <v>0</v>
          </cell>
        </row>
        <row r="432">
          <cell r="B432" t="str">
            <v>220-001-0013-005</v>
          </cell>
          <cell r="C432" t="str">
            <v xml:space="preserve">MEXICANA ASESORES EN VIAJES                    </v>
          </cell>
          <cell r="D432">
            <v>0</v>
          </cell>
          <cell r="E432">
            <v>0</v>
          </cell>
          <cell r="F432">
            <v>0</v>
          </cell>
          <cell r="G432">
            <v>0</v>
          </cell>
          <cell r="H432">
            <v>0</v>
          </cell>
        </row>
        <row r="433">
          <cell r="B433" t="str">
            <v>220-001-0013-006</v>
          </cell>
          <cell r="C433" t="str">
            <v xml:space="preserve">MARIO TORRES C.                                </v>
          </cell>
          <cell r="D433">
            <v>0</v>
          </cell>
          <cell r="E433">
            <v>0</v>
          </cell>
          <cell r="F433">
            <v>0</v>
          </cell>
          <cell r="G433">
            <v>0</v>
          </cell>
          <cell r="H433">
            <v>0</v>
          </cell>
        </row>
        <row r="434">
          <cell r="B434" t="str">
            <v>220-001-0013-007</v>
          </cell>
          <cell r="C434" t="str">
            <v xml:space="preserve">MAQUINARIA INTERNACIONAL S.A. DE C.V.          </v>
          </cell>
          <cell r="D434">
            <v>0</v>
          </cell>
          <cell r="E434">
            <v>0</v>
          </cell>
          <cell r="F434">
            <v>0</v>
          </cell>
          <cell r="G434">
            <v>0</v>
          </cell>
          <cell r="H434">
            <v>0</v>
          </cell>
        </row>
        <row r="435">
          <cell r="B435" t="str">
            <v>220-001-0013-008</v>
          </cell>
          <cell r="C435" t="str">
            <v xml:space="preserve">MARIA CARRERA MARIELA                          </v>
          </cell>
          <cell r="D435">
            <v>0</v>
          </cell>
          <cell r="E435">
            <v>0</v>
          </cell>
          <cell r="F435">
            <v>0</v>
          </cell>
          <cell r="G435">
            <v>0</v>
          </cell>
          <cell r="H435">
            <v>0</v>
          </cell>
        </row>
        <row r="436">
          <cell r="B436" t="str">
            <v>220-001-0013-009</v>
          </cell>
          <cell r="C436" t="str">
            <v xml:space="preserve">MUÑOZ JOACHIN JULIO CESAR                      </v>
          </cell>
          <cell r="D436">
            <v>0</v>
          </cell>
          <cell r="E436">
            <v>0</v>
          </cell>
          <cell r="F436">
            <v>0</v>
          </cell>
          <cell r="G436">
            <v>0</v>
          </cell>
          <cell r="H436">
            <v>0</v>
          </cell>
        </row>
        <row r="437">
          <cell r="B437" t="str">
            <v>220-001-0013-010</v>
          </cell>
          <cell r="C437" t="str">
            <v xml:space="preserve">MORENO PEDRAZA MONICA                          </v>
          </cell>
          <cell r="D437">
            <v>0</v>
          </cell>
          <cell r="E437">
            <v>0</v>
          </cell>
          <cell r="F437">
            <v>0</v>
          </cell>
          <cell r="G437">
            <v>0</v>
          </cell>
          <cell r="H437">
            <v>0</v>
          </cell>
        </row>
        <row r="438">
          <cell r="B438" t="str">
            <v>220-001-0013-011</v>
          </cell>
          <cell r="C438" t="str">
            <v xml:space="preserve">MATUS OCAÑA JOSE                               </v>
          </cell>
          <cell r="D438">
            <v>0</v>
          </cell>
          <cell r="E438">
            <v>0</v>
          </cell>
          <cell r="F438">
            <v>0</v>
          </cell>
          <cell r="G438">
            <v>0</v>
          </cell>
          <cell r="H438">
            <v>0</v>
          </cell>
        </row>
        <row r="439">
          <cell r="B439" t="str">
            <v>220-001-0013-012</v>
          </cell>
          <cell r="C439" t="str">
            <v xml:space="preserve">MACRIGA S.A. DE C.V.                           </v>
          </cell>
          <cell r="D439">
            <v>0</v>
          </cell>
          <cell r="E439">
            <v>0</v>
          </cell>
          <cell r="F439">
            <v>0</v>
          </cell>
          <cell r="G439">
            <v>0</v>
          </cell>
          <cell r="H439">
            <v>0</v>
          </cell>
        </row>
        <row r="440">
          <cell r="B440" t="str">
            <v>220-001-0013-013</v>
          </cell>
          <cell r="C440" t="str">
            <v xml:space="preserve">MUÑIZ BALLINAS TERESA                          </v>
          </cell>
          <cell r="D440">
            <v>0</v>
          </cell>
          <cell r="E440">
            <v>0</v>
          </cell>
          <cell r="F440">
            <v>0</v>
          </cell>
          <cell r="G440">
            <v>0</v>
          </cell>
          <cell r="H440">
            <v>0</v>
          </cell>
        </row>
        <row r="441">
          <cell r="B441" t="str">
            <v>220-001-0013-014</v>
          </cell>
          <cell r="C441" t="str">
            <v xml:space="preserve">Ma ROSARIO GLZ LOPEZ                           </v>
          </cell>
          <cell r="D441">
            <v>0</v>
          </cell>
          <cell r="E441">
            <v>0</v>
          </cell>
          <cell r="F441">
            <v>0</v>
          </cell>
          <cell r="G441">
            <v>0</v>
          </cell>
          <cell r="H441">
            <v>0</v>
          </cell>
        </row>
        <row r="442">
          <cell r="B442" t="str">
            <v>220-001-0013-015</v>
          </cell>
          <cell r="C442" t="str">
            <v xml:space="preserve">MANUFACTURERA CENTURY S.A. DE C.V.             </v>
          </cell>
          <cell r="D442">
            <v>0</v>
          </cell>
          <cell r="E442">
            <v>1552.5</v>
          </cell>
          <cell r="F442">
            <v>1552.5</v>
          </cell>
          <cell r="G442">
            <v>0</v>
          </cell>
          <cell r="H442">
            <v>0</v>
          </cell>
        </row>
        <row r="443">
          <cell r="B443" t="str">
            <v>220-001-0013-016</v>
          </cell>
          <cell r="C443" t="str">
            <v xml:space="preserve">NEW LIFE MOTORS                                </v>
          </cell>
          <cell r="D443">
            <v>0</v>
          </cell>
          <cell r="E443">
            <v>0</v>
          </cell>
          <cell r="F443">
            <v>0</v>
          </cell>
          <cell r="G443">
            <v>0</v>
          </cell>
          <cell r="H443">
            <v>0</v>
          </cell>
        </row>
        <row r="444">
          <cell r="B444" t="str">
            <v>220-001-0013-017</v>
          </cell>
          <cell r="C444" t="str">
            <v xml:space="preserve">MANIOBRAS ESPECIALIZADAS GSC S.A. DE C.V.      </v>
          </cell>
          <cell r="D444">
            <v>0</v>
          </cell>
          <cell r="E444">
            <v>0</v>
          </cell>
          <cell r="F444">
            <v>0</v>
          </cell>
          <cell r="G444">
            <v>0</v>
          </cell>
          <cell r="H444">
            <v>0</v>
          </cell>
        </row>
        <row r="445">
          <cell r="B445" t="str">
            <v>220-001-0013-018</v>
          </cell>
          <cell r="C445" t="str">
            <v xml:space="preserve">MATERIALES FRANCO EN VILLAHERMOSA S.A. DE C.   </v>
          </cell>
          <cell r="D445">
            <v>0</v>
          </cell>
          <cell r="E445">
            <v>0</v>
          </cell>
          <cell r="F445">
            <v>0</v>
          </cell>
          <cell r="G445">
            <v>0</v>
          </cell>
          <cell r="H445">
            <v>0</v>
          </cell>
        </row>
        <row r="446">
          <cell r="B446" t="str">
            <v>220-001-0015-001</v>
          </cell>
          <cell r="C446" t="str">
            <v xml:space="preserve">ORGANIZACION POLVANI                           </v>
          </cell>
          <cell r="D446">
            <v>0</v>
          </cell>
          <cell r="E446">
            <v>0</v>
          </cell>
          <cell r="F446">
            <v>0</v>
          </cell>
          <cell r="G446">
            <v>0</v>
          </cell>
          <cell r="H446">
            <v>0</v>
          </cell>
        </row>
        <row r="447">
          <cell r="B447" t="str">
            <v>220-001-0015-002</v>
          </cell>
          <cell r="C447" t="str">
            <v xml:space="preserve">OPERADORA PROTEL S.A. DE C.V                   </v>
          </cell>
          <cell r="D447">
            <v>0</v>
          </cell>
          <cell r="E447">
            <v>0</v>
          </cell>
          <cell r="F447">
            <v>0</v>
          </cell>
          <cell r="G447">
            <v>0</v>
          </cell>
          <cell r="H447">
            <v>0</v>
          </cell>
        </row>
        <row r="448">
          <cell r="B448" t="str">
            <v>220-001-0015-003</v>
          </cell>
          <cell r="C448" t="str">
            <v xml:space="preserve">OROZCO ABOGADO JAVIER                          </v>
          </cell>
          <cell r="D448">
            <v>0</v>
          </cell>
          <cell r="E448">
            <v>0</v>
          </cell>
          <cell r="F448">
            <v>0</v>
          </cell>
          <cell r="G448">
            <v>0</v>
          </cell>
          <cell r="H448">
            <v>0</v>
          </cell>
        </row>
        <row r="449">
          <cell r="B449" t="str">
            <v>220-001-0015-004</v>
          </cell>
          <cell r="C449" t="str">
            <v xml:space="preserve">OPERADORA PROTEL,S.A. DE C.V.                  </v>
          </cell>
          <cell r="D449">
            <v>0</v>
          </cell>
          <cell r="E449">
            <v>0</v>
          </cell>
          <cell r="F449">
            <v>0</v>
          </cell>
          <cell r="G449">
            <v>0</v>
          </cell>
          <cell r="H449">
            <v>0</v>
          </cell>
        </row>
        <row r="450">
          <cell r="B450" t="str">
            <v>220-001-0015-005</v>
          </cell>
          <cell r="C450" t="str">
            <v xml:space="preserve">OMEGA INDUSTRIAL AUTOMOTRIZ  S.A. DE C.V.      </v>
          </cell>
          <cell r="D450">
            <v>0</v>
          </cell>
          <cell r="E450">
            <v>0</v>
          </cell>
          <cell r="F450">
            <v>0</v>
          </cell>
          <cell r="G450">
            <v>0</v>
          </cell>
          <cell r="H450">
            <v>0</v>
          </cell>
        </row>
        <row r="451">
          <cell r="B451" t="str">
            <v>220-001-0016-003</v>
          </cell>
          <cell r="C451" t="str">
            <v xml:space="preserve">PROMOTORA DE HIGIENE Y SEGURIDAD S.A. DE C.V   </v>
          </cell>
          <cell r="D451">
            <v>0</v>
          </cell>
          <cell r="E451">
            <v>2875</v>
          </cell>
          <cell r="F451">
            <v>2875</v>
          </cell>
          <cell r="G451">
            <v>0</v>
          </cell>
          <cell r="H451">
            <v>0</v>
          </cell>
        </row>
        <row r="452">
          <cell r="B452" t="str">
            <v>220-001-0016-004</v>
          </cell>
          <cell r="C452" t="str">
            <v xml:space="preserve">PEREZ GARCIA ROBERTO                           </v>
          </cell>
          <cell r="D452">
            <v>0</v>
          </cell>
          <cell r="E452">
            <v>0</v>
          </cell>
          <cell r="F452">
            <v>0</v>
          </cell>
          <cell r="G452">
            <v>0</v>
          </cell>
          <cell r="H452">
            <v>0</v>
          </cell>
        </row>
        <row r="453">
          <cell r="B453" t="str">
            <v>220-001-0016-005</v>
          </cell>
          <cell r="C453" t="str">
            <v xml:space="preserve">PEREZ MARCIN NARCISA                           </v>
          </cell>
          <cell r="D453">
            <v>0</v>
          </cell>
          <cell r="E453">
            <v>0</v>
          </cell>
          <cell r="F453">
            <v>0</v>
          </cell>
          <cell r="G453">
            <v>0</v>
          </cell>
          <cell r="H453">
            <v>0</v>
          </cell>
        </row>
        <row r="454">
          <cell r="B454" t="str">
            <v>220-001-0016-006</v>
          </cell>
          <cell r="C454" t="str">
            <v xml:space="preserve">PROTECNOQUIM S.A. DE C.V.                      </v>
          </cell>
          <cell r="D454">
            <v>-208.39</v>
          </cell>
          <cell r="E454">
            <v>0</v>
          </cell>
          <cell r="F454">
            <v>0</v>
          </cell>
          <cell r="G454">
            <v>0</v>
          </cell>
          <cell r="H454">
            <v>-208.39</v>
          </cell>
        </row>
        <row r="455">
          <cell r="B455" t="str">
            <v>220-001-0017-001</v>
          </cell>
          <cell r="C455" t="str">
            <v xml:space="preserve">PERALTA MENDEZ SALVADOR                        </v>
          </cell>
          <cell r="D455">
            <v>0</v>
          </cell>
          <cell r="E455">
            <v>17250</v>
          </cell>
          <cell r="F455">
            <v>17250</v>
          </cell>
          <cell r="G455">
            <v>0</v>
          </cell>
          <cell r="H455">
            <v>0</v>
          </cell>
        </row>
        <row r="456">
          <cell r="B456" t="str">
            <v>220-001-0017-002</v>
          </cell>
          <cell r="C456" t="str">
            <v xml:space="preserve">PERMARSA S.A. DE C.V.                          </v>
          </cell>
          <cell r="D456">
            <v>0</v>
          </cell>
          <cell r="E456">
            <v>0</v>
          </cell>
          <cell r="F456">
            <v>0</v>
          </cell>
          <cell r="G456">
            <v>0</v>
          </cell>
          <cell r="H456">
            <v>0</v>
          </cell>
        </row>
        <row r="457">
          <cell r="B457" t="str">
            <v>220-001-0017-003</v>
          </cell>
          <cell r="C457" t="str">
            <v xml:space="preserve">PRAXAIR MEXICO S.A. DE  C.V.                   </v>
          </cell>
          <cell r="D457">
            <v>0</v>
          </cell>
          <cell r="E457">
            <v>0</v>
          </cell>
          <cell r="F457">
            <v>0</v>
          </cell>
          <cell r="G457">
            <v>0</v>
          </cell>
          <cell r="H457">
            <v>0</v>
          </cell>
        </row>
        <row r="458">
          <cell r="B458" t="str">
            <v>220-001-0017-004</v>
          </cell>
          <cell r="C458" t="str">
            <v xml:space="preserve">PROMOTORA Y COMERCIAL TORRES BATIZ S.A. DE C   </v>
          </cell>
          <cell r="D458">
            <v>0</v>
          </cell>
          <cell r="E458">
            <v>0</v>
          </cell>
          <cell r="F458">
            <v>0</v>
          </cell>
          <cell r="G458">
            <v>0</v>
          </cell>
          <cell r="H458">
            <v>0</v>
          </cell>
        </row>
        <row r="459">
          <cell r="B459" t="str">
            <v>220-001-0017-005</v>
          </cell>
          <cell r="C459" t="str">
            <v xml:space="preserve">PULIDO CORDOVA ALTAMIRANO                      </v>
          </cell>
          <cell r="D459">
            <v>-13953.25</v>
          </cell>
          <cell r="E459">
            <v>13952.95</v>
          </cell>
          <cell r="F459">
            <v>4030.75</v>
          </cell>
          <cell r="G459">
            <v>9922.2000000000007</v>
          </cell>
          <cell r="H459">
            <v>-4031.05</v>
          </cell>
        </row>
        <row r="460">
          <cell r="B460" t="str">
            <v>220-001-0017-006</v>
          </cell>
          <cell r="C460" t="str">
            <v xml:space="preserve">PEREZ CASTELLANOS MARIO ALBERTO                </v>
          </cell>
          <cell r="D460">
            <v>0</v>
          </cell>
          <cell r="E460">
            <v>2875</v>
          </cell>
          <cell r="F460">
            <v>2875</v>
          </cell>
          <cell r="G460">
            <v>0</v>
          </cell>
          <cell r="H460">
            <v>0</v>
          </cell>
        </row>
        <row r="461">
          <cell r="B461" t="str">
            <v>220-001-0018-001</v>
          </cell>
          <cell r="C461" t="str">
            <v xml:space="preserve">RADIOMOVIL DIPSA, SA DE CV                     </v>
          </cell>
          <cell r="D461">
            <v>0</v>
          </cell>
          <cell r="E461">
            <v>10011</v>
          </cell>
          <cell r="F461">
            <v>10011</v>
          </cell>
          <cell r="G461">
            <v>0</v>
          </cell>
          <cell r="H461">
            <v>0</v>
          </cell>
        </row>
        <row r="462">
          <cell r="B462" t="str">
            <v>220-001-0018-002</v>
          </cell>
          <cell r="C462" t="str">
            <v xml:space="preserve">REPRESENTACIONES ELECTRICAS DEL SURESTE        </v>
          </cell>
          <cell r="D462">
            <v>-122015</v>
          </cell>
          <cell r="E462">
            <v>29900</v>
          </cell>
          <cell r="F462">
            <v>89700</v>
          </cell>
          <cell r="G462">
            <v>-59800</v>
          </cell>
          <cell r="H462">
            <v>-181815</v>
          </cell>
        </row>
        <row r="463">
          <cell r="B463" t="str">
            <v>220-001-0018-003</v>
          </cell>
          <cell r="C463" t="str">
            <v xml:space="preserve">RETO INDUSTRIAL S.A. DE C.V.                   </v>
          </cell>
          <cell r="D463">
            <v>0</v>
          </cell>
          <cell r="E463">
            <v>0</v>
          </cell>
          <cell r="F463">
            <v>0</v>
          </cell>
          <cell r="G463">
            <v>0</v>
          </cell>
          <cell r="H463">
            <v>0</v>
          </cell>
        </row>
        <row r="464">
          <cell r="B464" t="str">
            <v>220-001-0018-004</v>
          </cell>
          <cell r="C464" t="str">
            <v xml:space="preserve">ROMAN CORDOVA GUSTAVO                          </v>
          </cell>
          <cell r="D464">
            <v>0</v>
          </cell>
          <cell r="E464">
            <v>0</v>
          </cell>
          <cell r="F464">
            <v>0</v>
          </cell>
          <cell r="G464">
            <v>0</v>
          </cell>
          <cell r="H464">
            <v>0</v>
          </cell>
        </row>
        <row r="465">
          <cell r="B465" t="str">
            <v>220-001-0018-005</v>
          </cell>
          <cell r="C465" t="str">
            <v xml:space="preserve">RUIZ RICARDEZ FERNANDO                         </v>
          </cell>
          <cell r="D465">
            <v>0</v>
          </cell>
          <cell r="E465">
            <v>0</v>
          </cell>
          <cell r="F465">
            <v>0</v>
          </cell>
          <cell r="G465">
            <v>0</v>
          </cell>
          <cell r="H465">
            <v>0</v>
          </cell>
        </row>
        <row r="466">
          <cell r="B466" t="str">
            <v>220-001-0018-006</v>
          </cell>
          <cell r="C466" t="str">
            <v xml:space="preserve">QUALITY TRAINING CORPORATION S.C.              </v>
          </cell>
          <cell r="D466">
            <v>0</v>
          </cell>
          <cell r="E466">
            <v>0</v>
          </cell>
          <cell r="F466">
            <v>0</v>
          </cell>
          <cell r="G466">
            <v>0</v>
          </cell>
          <cell r="H466">
            <v>0</v>
          </cell>
        </row>
        <row r="467">
          <cell r="B467" t="str">
            <v>220-001-0018-007</v>
          </cell>
          <cell r="C467" t="str">
            <v xml:space="preserve">RALOY LUBRICANTES S.A. DE C.V.                 </v>
          </cell>
          <cell r="D467">
            <v>0</v>
          </cell>
          <cell r="E467">
            <v>0</v>
          </cell>
          <cell r="F467">
            <v>0</v>
          </cell>
          <cell r="G467">
            <v>0</v>
          </cell>
          <cell r="H467">
            <v>0</v>
          </cell>
        </row>
        <row r="468">
          <cell r="B468" t="str">
            <v>220-001-0018-008</v>
          </cell>
          <cell r="C468" t="str">
            <v xml:space="preserve">RECTIFICACIONES CAMPECHE S.A. DE C.V.          </v>
          </cell>
          <cell r="D468">
            <v>0</v>
          </cell>
          <cell r="E468">
            <v>0</v>
          </cell>
          <cell r="F468">
            <v>0</v>
          </cell>
          <cell r="G468">
            <v>0</v>
          </cell>
          <cell r="H468">
            <v>0</v>
          </cell>
        </row>
        <row r="469">
          <cell r="B469" t="str">
            <v>220-001-0018-009</v>
          </cell>
          <cell r="C469" t="str">
            <v xml:space="preserve">RAMIREZ RAMON RAMON                            </v>
          </cell>
          <cell r="D469">
            <v>-213865.5</v>
          </cell>
          <cell r="E469">
            <v>213865.5</v>
          </cell>
          <cell r="F469">
            <v>0</v>
          </cell>
          <cell r="G469">
            <v>213865.5</v>
          </cell>
          <cell r="H469">
            <v>0</v>
          </cell>
        </row>
        <row r="470">
          <cell r="B470" t="str">
            <v>220-001-0019-001</v>
          </cell>
          <cell r="C470" t="str">
            <v xml:space="preserve">SURTIDORA COMERCIAL JUKAR                      </v>
          </cell>
          <cell r="D470">
            <v>0</v>
          </cell>
          <cell r="E470">
            <v>0</v>
          </cell>
          <cell r="F470">
            <v>0</v>
          </cell>
          <cell r="G470">
            <v>0</v>
          </cell>
          <cell r="H470">
            <v>0</v>
          </cell>
        </row>
        <row r="471">
          <cell r="B471" t="str">
            <v>220-001-0019-002</v>
          </cell>
          <cell r="C471" t="str">
            <v xml:space="preserve">SEGUROS COMERCIAL AMERICA                      </v>
          </cell>
          <cell r="D471">
            <v>0</v>
          </cell>
          <cell r="E471">
            <v>5282.24</v>
          </cell>
          <cell r="F471">
            <v>5282.24</v>
          </cell>
          <cell r="G471">
            <v>0</v>
          </cell>
          <cell r="H471">
            <v>0</v>
          </cell>
        </row>
        <row r="472">
          <cell r="B472" t="str">
            <v>220-001-0019-003</v>
          </cell>
          <cell r="C472" t="str">
            <v xml:space="preserve">SEGUROS DEL CENTRO S.A.DE C.V                  </v>
          </cell>
          <cell r="D472">
            <v>0</v>
          </cell>
          <cell r="E472">
            <v>0</v>
          </cell>
          <cell r="F472">
            <v>0</v>
          </cell>
          <cell r="G472">
            <v>0</v>
          </cell>
          <cell r="H472">
            <v>0</v>
          </cell>
        </row>
        <row r="473">
          <cell r="B473" t="str">
            <v>220-001-0019-004</v>
          </cell>
          <cell r="C473" t="str">
            <v xml:space="preserve">SNAP-ON SUN DE MEXICO S.A. DE C.V.             </v>
          </cell>
          <cell r="D473">
            <v>0</v>
          </cell>
          <cell r="E473">
            <v>0</v>
          </cell>
          <cell r="F473">
            <v>0</v>
          </cell>
          <cell r="G473">
            <v>0</v>
          </cell>
          <cell r="H473">
            <v>0</v>
          </cell>
        </row>
        <row r="474">
          <cell r="B474" t="str">
            <v>220-001-0019-005</v>
          </cell>
          <cell r="C474" t="str">
            <v xml:space="preserve">SANITARIOS Y MATERIALES S.A. DE C.V.           </v>
          </cell>
          <cell r="D474">
            <v>0</v>
          </cell>
          <cell r="E474">
            <v>0</v>
          </cell>
          <cell r="F474">
            <v>0</v>
          </cell>
          <cell r="G474">
            <v>0</v>
          </cell>
          <cell r="H474">
            <v>0</v>
          </cell>
        </row>
        <row r="475">
          <cell r="B475" t="str">
            <v>220-001-0019-006</v>
          </cell>
          <cell r="C475" t="str">
            <v xml:space="preserve">SERVICIOS AMBIENTALES Y ECOLOGICOS S.A. DE C   </v>
          </cell>
          <cell r="D475">
            <v>0</v>
          </cell>
          <cell r="E475">
            <v>0</v>
          </cell>
          <cell r="F475">
            <v>0</v>
          </cell>
          <cell r="G475">
            <v>0</v>
          </cell>
          <cell r="H475">
            <v>0</v>
          </cell>
        </row>
        <row r="476">
          <cell r="B476" t="str">
            <v>220-001-0019-007</v>
          </cell>
          <cell r="C476" t="str">
            <v xml:space="preserve">SERVICIO INDUSTRIAL COHER S.A. DE C.V.         </v>
          </cell>
          <cell r="D476">
            <v>0</v>
          </cell>
          <cell r="E476">
            <v>0</v>
          </cell>
          <cell r="F476">
            <v>0</v>
          </cell>
          <cell r="G476">
            <v>0</v>
          </cell>
          <cell r="H476">
            <v>0</v>
          </cell>
        </row>
        <row r="477">
          <cell r="B477" t="str">
            <v>220-001-0019-008</v>
          </cell>
          <cell r="C477" t="str">
            <v xml:space="preserve">SEÑALMATIC S.A. DE C.V.                        </v>
          </cell>
          <cell r="D477">
            <v>0</v>
          </cell>
          <cell r="E477">
            <v>0</v>
          </cell>
          <cell r="F477">
            <v>0</v>
          </cell>
          <cell r="G477">
            <v>0</v>
          </cell>
          <cell r="H477">
            <v>0</v>
          </cell>
        </row>
        <row r="478">
          <cell r="B478" t="str">
            <v>220-001-0019-009</v>
          </cell>
          <cell r="C478" t="str">
            <v xml:space="preserve">SALA RIVEROLL JUAN CARLOS                      </v>
          </cell>
          <cell r="D478">
            <v>0</v>
          </cell>
          <cell r="E478">
            <v>0</v>
          </cell>
          <cell r="F478">
            <v>0</v>
          </cell>
          <cell r="G478">
            <v>0</v>
          </cell>
          <cell r="H478">
            <v>0</v>
          </cell>
        </row>
        <row r="479">
          <cell r="B479" t="str">
            <v>220-001-0019-010</v>
          </cell>
          <cell r="C479" t="str">
            <v xml:space="preserve">SEGUROS BBV PROBURSA S.A.C.V.                  </v>
          </cell>
          <cell r="D479">
            <v>0</v>
          </cell>
          <cell r="E479">
            <v>0</v>
          </cell>
          <cell r="F479">
            <v>0</v>
          </cell>
          <cell r="G479">
            <v>0</v>
          </cell>
          <cell r="H479">
            <v>0</v>
          </cell>
        </row>
        <row r="480">
          <cell r="B480" t="str">
            <v>220-001-0019-011</v>
          </cell>
          <cell r="C480" t="str">
            <v xml:space="preserve">SATEL S.A.DE C.V.                              </v>
          </cell>
          <cell r="D480">
            <v>0</v>
          </cell>
          <cell r="E480">
            <v>0</v>
          </cell>
          <cell r="F480">
            <v>0</v>
          </cell>
          <cell r="G480">
            <v>0</v>
          </cell>
          <cell r="H480">
            <v>0</v>
          </cell>
        </row>
        <row r="481">
          <cell r="B481" t="str">
            <v>220-001-0019-012</v>
          </cell>
          <cell r="C481" t="str">
            <v xml:space="preserve">SOLUCIONES INTEGRALES P/REDES                  </v>
          </cell>
          <cell r="D481">
            <v>0</v>
          </cell>
          <cell r="E481">
            <v>0</v>
          </cell>
          <cell r="F481">
            <v>0</v>
          </cell>
          <cell r="G481">
            <v>0</v>
          </cell>
          <cell r="H481">
            <v>0</v>
          </cell>
        </row>
        <row r="482">
          <cell r="B482" t="str">
            <v>220-001-0019-013</v>
          </cell>
          <cell r="C482" t="str">
            <v xml:space="preserve">SERVICIO TECNICO DE COMUNICACIONES             </v>
          </cell>
          <cell r="D482">
            <v>0</v>
          </cell>
          <cell r="E482">
            <v>0</v>
          </cell>
          <cell r="F482">
            <v>0</v>
          </cell>
          <cell r="G482">
            <v>0</v>
          </cell>
          <cell r="H482">
            <v>0</v>
          </cell>
        </row>
        <row r="483">
          <cell r="B483" t="str">
            <v>220-001-0019-014</v>
          </cell>
          <cell r="C483" t="str">
            <v xml:space="preserve">SALAZAR GARRIDO ENRIQUE                        </v>
          </cell>
          <cell r="D483">
            <v>0</v>
          </cell>
          <cell r="E483">
            <v>0</v>
          </cell>
          <cell r="F483">
            <v>0</v>
          </cell>
          <cell r="G483">
            <v>0</v>
          </cell>
          <cell r="H483">
            <v>0</v>
          </cell>
        </row>
        <row r="484">
          <cell r="B484" t="str">
            <v>220-001-0019-015</v>
          </cell>
          <cell r="C484" t="str">
            <v xml:space="preserve">SERVS INTEGS. DE MIGRACION CORPORATIVA SA      </v>
          </cell>
          <cell r="D484">
            <v>0</v>
          </cell>
          <cell r="E484">
            <v>0</v>
          </cell>
          <cell r="F484">
            <v>0</v>
          </cell>
          <cell r="G484">
            <v>0</v>
          </cell>
          <cell r="H484">
            <v>0</v>
          </cell>
        </row>
        <row r="485">
          <cell r="B485" t="str">
            <v>220-001-0020-001</v>
          </cell>
          <cell r="C485" t="str">
            <v xml:space="preserve">TELEFONOS DE MEXICO, SA DE CV                  </v>
          </cell>
          <cell r="D485">
            <v>0</v>
          </cell>
          <cell r="E485">
            <v>10471</v>
          </cell>
          <cell r="F485">
            <v>10471</v>
          </cell>
          <cell r="G485">
            <v>0</v>
          </cell>
          <cell r="H485">
            <v>0</v>
          </cell>
        </row>
        <row r="486">
          <cell r="B486" t="str">
            <v>220-001-0020-002</v>
          </cell>
          <cell r="C486" t="str">
            <v xml:space="preserve">TURISMO CREATIVO SA DE CV                      </v>
          </cell>
          <cell r="D486">
            <v>0</v>
          </cell>
          <cell r="E486">
            <v>0</v>
          </cell>
          <cell r="F486">
            <v>0</v>
          </cell>
          <cell r="G486">
            <v>0</v>
          </cell>
          <cell r="H486">
            <v>0</v>
          </cell>
        </row>
        <row r="487">
          <cell r="B487" t="str">
            <v>220-001-0020-003</v>
          </cell>
          <cell r="C487" t="str">
            <v xml:space="preserve">TABAGAS S.A. DE C.V.                           </v>
          </cell>
          <cell r="D487">
            <v>-4396962.29</v>
          </cell>
          <cell r="E487">
            <v>3497064.72</v>
          </cell>
          <cell r="F487">
            <v>3933823.46</v>
          </cell>
          <cell r="G487">
            <v>-436758.73999999976</v>
          </cell>
          <cell r="H487">
            <v>-4833721.03</v>
          </cell>
        </row>
        <row r="488">
          <cell r="B488" t="str">
            <v>220-001-0020-004</v>
          </cell>
          <cell r="C488" t="str">
            <v xml:space="preserve">TRADE MARKET SYSTEM, SA DE CV                  </v>
          </cell>
          <cell r="D488">
            <v>0</v>
          </cell>
          <cell r="E488">
            <v>0</v>
          </cell>
          <cell r="F488">
            <v>0</v>
          </cell>
          <cell r="G488">
            <v>0</v>
          </cell>
          <cell r="H488">
            <v>0</v>
          </cell>
        </row>
        <row r="489">
          <cell r="B489" t="str">
            <v>220-001-0020-005</v>
          </cell>
          <cell r="C489" t="str">
            <v xml:space="preserve">TELECOMUNICACIONES Y SERV NTE                  </v>
          </cell>
          <cell r="D489">
            <v>0</v>
          </cell>
          <cell r="E489">
            <v>0</v>
          </cell>
          <cell r="F489">
            <v>0</v>
          </cell>
          <cell r="G489">
            <v>0</v>
          </cell>
          <cell r="H489">
            <v>0</v>
          </cell>
        </row>
        <row r="490">
          <cell r="B490" t="str">
            <v>220-001-0020-006</v>
          </cell>
          <cell r="C490" t="str">
            <v xml:space="preserve">TEODORO JOSEFA MANUEL                          </v>
          </cell>
          <cell r="D490">
            <v>0</v>
          </cell>
          <cell r="E490">
            <v>0</v>
          </cell>
          <cell r="F490">
            <v>0</v>
          </cell>
          <cell r="G490">
            <v>0</v>
          </cell>
          <cell r="H490">
            <v>0</v>
          </cell>
        </row>
        <row r="491">
          <cell r="B491" t="str">
            <v>220-001-0020-007</v>
          </cell>
          <cell r="C491" t="str">
            <v xml:space="preserve">TORRES MONTEJO MARIA TERESA                    </v>
          </cell>
          <cell r="D491">
            <v>0</v>
          </cell>
          <cell r="E491">
            <v>0</v>
          </cell>
          <cell r="F491">
            <v>0</v>
          </cell>
          <cell r="G491">
            <v>0</v>
          </cell>
          <cell r="H491">
            <v>0</v>
          </cell>
        </row>
        <row r="492">
          <cell r="B492" t="str">
            <v>220-001-0021-001</v>
          </cell>
          <cell r="C492" t="str">
            <v xml:space="preserve">U.P.S. DE MEXICO SA DE CV                      </v>
          </cell>
          <cell r="D492">
            <v>0</v>
          </cell>
          <cell r="E492">
            <v>0</v>
          </cell>
          <cell r="F492">
            <v>0</v>
          </cell>
          <cell r="G492">
            <v>0</v>
          </cell>
          <cell r="H492">
            <v>0</v>
          </cell>
        </row>
        <row r="493">
          <cell r="B493" t="str">
            <v>220-001-0021-002</v>
          </cell>
          <cell r="C493" t="str">
            <v xml:space="preserve">NEXTEL DE MEXICO,S.A. DE C.V.                  </v>
          </cell>
          <cell r="D493">
            <v>0</v>
          </cell>
          <cell r="E493">
            <v>0</v>
          </cell>
          <cell r="F493">
            <v>0</v>
          </cell>
          <cell r="G493">
            <v>0</v>
          </cell>
          <cell r="H493">
            <v>0</v>
          </cell>
        </row>
        <row r="494">
          <cell r="B494" t="str">
            <v>220-001-0022-002</v>
          </cell>
          <cell r="C494" t="str">
            <v xml:space="preserve">VARIOS                                         </v>
          </cell>
          <cell r="D494">
            <v>-7626.19</v>
          </cell>
          <cell r="E494">
            <v>0</v>
          </cell>
          <cell r="F494">
            <v>0</v>
          </cell>
          <cell r="G494">
            <v>0</v>
          </cell>
          <cell r="H494">
            <v>-7626.19</v>
          </cell>
        </row>
        <row r="495">
          <cell r="B495" t="str">
            <v>220-001-0022-003</v>
          </cell>
          <cell r="C495" t="str">
            <v xml:space="preserve">VIAJES KUONI DE MEXICO, S.A.                   </v>
          </cell>
          <cell r="D495">
            <v>0</v>
          </cell>
          <cell r="E495">
            <v>0</v>
          </cell>
          <cell r="F495">
            <v>0</v>
          </cell>
          <cell r="G495">
            <v>0</v>
          </cell>
          <cell r="H495">
            <v>0</v>
          </cell>
        </row>
        <row r="496">
          <cell r="B496" t="str">
            <v>220-001-0022-004</v>
          </cell>
          <cell r="C496" t="str">
            <v xml:space="preserve">ZURITA BELTRAN NAYELI                          </v>
          </cell>
          <cell r="D496">
            <v>0</v>
          </cell>
          <cell r="E496">
            <v>0</v>
          </cell>
          <cell r="F496">
            <v>0</v>
          </cell>
          <cell r="G496">
            <v>0</v>
          </cell>
          <cell r="H496">
            <v>0</v>
          </cell>
        </row>
        <row r="497">
          <cell r="B497" t="str">
            <v>220-001-0022-005</v>
          </cell>
          <cell r="C497" t="str">
            <v xml:space="preserve">WWW.VIAJES COM, SA DE CV                       </v>
          </cell>
          <cell r="D497">
            <v>0</v>
          </cell>
          <cell r="E497">
            <v>0</v>
          </cell>
          <cell r="F497">
            <v>0</v>
          </cell>
          <cell r="G497">
            <v>0</v>
          </cell>
          <cell r="H497">
            <v>0</v>
          </cell>
        </row>
        <row r="498">
          <cell r="B498" t="str">
            <v>220-001-0022-006</v>
          </cell>
          <cell r="C498" t="str">
            <v xml:space="preserve">VIAJES DISCOVERY SA DE CV                      </v>
          </cell>
          <cell r="D498">
            <v>-50</v>
          </cell>
          <cell r="E498">
            <v>1998</v>
          </cell>
          <cell r="F498">
            <v>1998</v>
          </cell>
          <cell r="G498">
            <v>0</v>
          </cell>
          <cell r="H498">
            <v>-50</v>
          </cell>
        </row>
        <row r="499">
          <cell r="B499" t="str">
            <v>220-001-0022-007</v>
          </cell>
          <cell r="C499" t="str">
            <v xml:space="preserve">VIAJES TARDAN SA DE CV                         </v>
          </cell>
          <cell r="D499">
            <v>0</v>
          </cell>
          <cell r="E499">
            <v>0</v>
          </cell>
          <cell r="F499">
            <v>0</v>
          </cell>
          <cell r="G499">
            <v>0</v>
          </cell>
          <cell r="H499">
            <v>0</v>
          </cell>
        </row>
        <row r="500">
          <cell r="B500" t="str">
            <v>220-001-0023-001</v>
          </cell>
          <cell r="C500" t="str">
            <v xml:space="preserve">ENERFLEX DLLS                                  </v>
          </cell>
          <cell r="D500">
            <v>0</v>
          </cell>
          <cell r="E500">
            <v>0</v>
          </cell>
          <cell r="F500">
            <v>0</v>
          </cell>
          <cell r="G500">
            <v>0</v>
          </cell>
          <cell r="H500">
            <v>0</v>
          </cell>
        </row>
        <row r="501">
          <cell r="B501" t="str">
            <v>220-001-0023-002</v>
          </cell>
          <cell r="C501" t="str">
            <v xml:space="preserve">COMP  DLLS ENERFLEX                            </v>
          </cell>
          <cell r="D501">
            <v>0</v>
          </cell>
          <cell r="E501">
            <v>0</v>
          </cell>
          <cell r="F501">
            <v>0</v>
          </cell>
          <cell r="G501">
            <v>0</v>
          </cell>
          <cell r="H501">
            <v>0</v>
          </cell>
        </row>
        <row r="502">
          <cell r="B502" t="str">
            <v>220-001-0024-001</v>
          </cell>
          <cell r="C502" t="str">
            <v xml:space="preserve">HOERBIGER DLLS                                 </v>
          </cell>
          <cell r="D502">
            <v>-33225.69</v>
          </cell>
          <cell r="E502">
            <v>19571.29</v>
          </cell>
          <cell r="F502">
            <v>14807.52</v>
          </cell>
          <cell r="G502">
            <v>4763.7700000000004</v>
          </cell>
          <cell r="H502">
            <v>-28461.919999999998</v>
          </cell>
        </row>
        <row r="503">
          <cell r="B503" t="str">
            <v>220-001-0024-002</v>
          </cell>
          <cell r="C503" t="str">
            <v xml:space="preserve">COMP DLLS HOERBIGER                            </v>
          </cell>
          <cell r="D503">
            <v>-477691.88</v>
          </cell>
          <cell r="E503">
            <v>333146.3</v>
          </cell>
          <cell r="F503">
            <v>143304.04999999999</v>
          </cell>
          <cell r="G503">
            <v>189842.25</v>
          </cell>
          <cell r="H503">
            <v>-287849.63</v>
          </cell>
        </row>
        <row r="504">
          <cell r="B504" t="str">
            <v>220-001-0025-000</v>
          </cell>
          <cell r="C504" t="str">
            <v xml:space="preserve">VAZQUEZ DIAZ DANIEL EZEQUIEL                   </v>
          </cell>
          <cell r="D504">
            <v>0</v>
          </cell>
          <cell r="E504">
            <v>0</v>
          </cell>
          <cell r="F504">
            <v>0</v>
          </cell>
          <cell r="G504">
            <v>0</v>
          </cell>
          <cell r="H504">
            <v>0</v>
          </cell>
        </row>
        <row r="505">
          <cell r="B505" t="str">
            <v>220-001-0026-001</v>
          </cell>
          <cell r="C505" t="str">
            <v xml:space="preserve">MAQUINARIA DIESEL DLLS                         </v>
          </cell>
          <cell r="D505">
            <v>-2826.02</v>
          </cell>
          <cell r="E505">
            <v>2826.03</v>
          </cell>
          <cell r="F505">
            <v>1754.88</v>
          </cell>
          <cell r="G505">
            <v>1071.1500000000001</v>
          </cell>
          <cell r="H505">
            <v>-1754.87</v>
          </cell>
        </row>
        <row r="506">
          <cell r="B506" t="str">
            <v>220-001-0026-002</v>
          </cell>
          <cell r="C506" t="str">
            <v xml:space="preserve">MAQUINARIA DIESEL COMP DLLS                    </v>
          </cell>
          <cell r="D506">
            <v>-28042.03</v>
          </cell>
          <cell r="E506">
            <v>28042.13</v>
          </cell>
          <cell r="F506">
            <v>17747.98</v>
          </cell>
          <cell r="G506">
            <v>10294.150000000001</v>
          </cell>
          <cell r="H506">
            <v>-17747.88</v>
          </cell>
        </row>
        <row r="507">
          <cell r="B507" t="str">
            <v>220-001-0027-001</v>
          </cell>
          <cell r="C507" t="str">
            <v xml:space="preserve">ESDM DLLS                                      </v>
          </cell>
          <cell r="D507">
            <v>-22463.53</v>
          </cell>
          <cell r="E507">
            <v>12414.29</v>
          </cell>
          <cell r="F507">
            <v>492.2</v>
          </cell>
          <cell r="G507">
            <v>11922.09</v>
          </cell>
          <cell r="H507">
            <v>-10541.44</v>
          </cell>
        </row>
        <row r="508">
          <cell r="B508" t="str">
            <v>220-001-0027-002</v>
          </cell>
          <cell r="C508" t="str">
            <v xml:space="preserve">ESDM COMP DLLS                                 </v>
          </cell>
          <cell r="D508">
            <v>-222901.12</v>
          </cell>
          <cell r="E508">
            <v>123184.51</v>
          </cell>
          <cell r="F508">
            <v>6894.24</v>
          </cell>
          <cell r="G508">
            <v>116290.26999999999</v>
          </cell>
          <cell r="H508">
            <v>-106610.85</v>
          </cell>
        </row>
        <row r="509">
          <cell r="B509" t="str">
            <v>220-001-0028-001</v>
          </cell>
          <cell r="C509" t="str">
            <v xml:space="preserve">CATERPILLAR DLLS                               </v>
          </cell>
          <cell r="D509">
            <v>-1771862.68</v>
          </cell>
          <cell r="E509">
            <v>43980.59</v>
          </cell>
          <cell r="F509">
            <v>0</v>
          </cell>
          <cell r="G509">
            <v>43980.59</v>
          </cell>
          <cell r="H509">
            <v>-1727882.09</v>
          </cell>
        </row>
        <row r="510">
          <cell r="B510" t="str">
            <v>220-001-0028-002</v>
          </cell>
          <cell r="C510" t="str">
            <v xml:space="preserve">CATERPILLAR COMP DLLS                          </v>
          </cell>
          <cell r="D510">
            <v>-17581839</v>
          </cell>
          <cell r="E510">
            <v>443509.07</v>
          </cell>
          <cell r="F510">
            <v>336605.59</v>
          </cell>
          <cell r="G510">
            <v>106903.47999999998</v>
          </cell>
          <cell r="H510">
            <v>-17474935.52</v>
          </cell>
        </row>
        <row r="511">
          <cell r="B511" t="str">
            <v>220-001-0029-001</v>
          </cell>
          <cell r="C511" t="str">
            <v xml:space="preserve">TECNOLOGIAS DLLS                               </v>
          </cell>
          <cell r="D511">
            <v>0</v>
          </cell>
          <cell r="E511">
            <v>270.25</v>
          </cell>
          <cell r="F511">
            <v>270.25</v>
          </cell>
          <cell r="G511">
            <v>0</v>
          </cell>
          <cell r="H511">
            <v>0</v>
          </cell>
        </row>
        <row r="512">
          <cell r="B512" t="str">
            <v>220-001-0029-002</v>
          </cell>
          <cell r="C512" t="str">
            <v xml:space="preserve">TECNOLOGIAS COMP DLLS                          </v>
          </cell>
          <cell r="D512">
            <v>0</v>
          </cell>
          <cell r="E512">
            <v>2712.23</v>
          </cell>
          <cell r="F512">
            <v>2712.23</v>
          </cell>
          <cell r="G512">
            <v>0</v>
          </cell>
          <cell r="H512">
            <v>0</v>
          </cell>
        </row>
        <row r="513">
          <cell r="B513" t="str">
            <v>220-001-0030-001</v>
          </cell>
          <cell r="C513" t="str">
            <v xml:space="preserve">MURPHY DE MEXICO DLLS                          </v>
          </cell>
          <cell r="D513">
            <v>-2755.4</v>
          </cell>
          <cell r="E513">
            <v>2180.4</v>
          </cell>
          <cell r="F513">
            <v>0</v>
          </cell>
          <cell r="G513">
            <v>2180.4</v>
          </cell>
          <cell r="H513">
            <v>-575</v>
          </cell>
        </row>
        <row r="514">
          <cell r="B514" t="str">
            <v>220-001-0030-002</v>
          </cell>
          <cell r="C514" t="str">
            <v xml:space="preserve">MURPHY DE MEXICO COMP DLLS                     </v>
          </cell>
          <cell r="D514">
            <v>-27341.279999999999</v>
          </cell>
          <cell r="E514">
            <v>21635.67</v>
          </cell>
          <cell r="F514">
            <v>109.65</v>
          </cell>
          <cell r="G514">
            <v>21526.019999999997</v>
          </cell>
          <cell r="H514">
            <v>-5815.26</v>
          </cell>
        </row>
        <row r="515">
          <cell r="B515" t="str">
            <v>221-000-0000-000</v>
          </cell>
          <cell r="C515" t="str">
            <v xml:space="preserve">ANTICIPOS RECIBIDOS CLIENTES                   </v>
          </cell>
          <cell r="D515">
            <v>0</v>
          </cell>
          <cell r="E515">
            <v>0</v>
          </cell>
          <cell r="F515">
            <v>0</v>
          </cell>
          <cell r="G515">
            <v>0</v>
          </cell>
          <cell r="H515">
            <v>0</v>
          </cell>
        </row>
        <row r="516">
          <cell r="B516" t="str">
            <v>222-001-0070-000</v>
          </cell>
          <cell r="C516" t="str">
            <v xml:space="preserve">LUIS ZAGAGLIA ALLENDE                          </v>
          </cell>
          <cell r="D516">
            <v>0</v>
          </cell>
          <cell r="E516">
            <v>0</v>
          </cell>
          <cell r="F516">
            <v>0</v>
          </cell>
          <cell r="G516">
            <v>0</v>
          </cell>
          <cell r="H516">
            <v>0</v>
          </cell>
        </row>
        <row r="517">
          <cell r="B517" t="str">
            <v>222-001-1001-001</v>
          </cell>
          <cell r="C517" t="str">
            <v xml:space="preserve">OVS DLLS                                       </v>
          </cell>
          <cell r="D517">
            <v>-415687.6</v>
          </cell>
          <cell r="E517">
            <v>0</v>
          </cell>
          <cell r="F517">
            <v>3651</v>
          </cell>
          <cell r="G517">
            <v>-3651</v>
          </cell>
          <cell r="H517">
            <v>-419338.6</v>
          </cell>
        </row>
        <row r="518">
          <cell r="B518" t="str">
            <v>222-001-1001-002</v>
          </cell>
          <cell r="C518" t="str">
            <v xml:space="preserve">COMP DLLS OVS                                  </v>
          </cell>
          <cell r="D518">
            <v>-4124784.92</v>
          </cell>
          <cell r="E518">
            <v>0</v>
          </cell>
          <cell r="F518">
            <v>116196.01</v>
          </cell>
          <cell r="G518">
            <v>-116196.01</v>
          </cell>
          <cell r="H518">
            <v>-4240980.93</v>
          </cell>
        </row>
        <row r="519">
          <cell r="B519" t="str">
            <v>222-001-1002-000</v>
          </cell>
          <cell r="C519" t="str">
            <v xml:space="preserve">LUIS VAZQUEZ SENTIES                           </v>
          </cell>
          <cell r="D519">
            <v>0</v>
          </cell>
          <cell r="E519">
            <v>0</v>
          </cell>
          <cell r="F519">
            <v>0</v>
          </cell>
          <cell r="G519">
            <v>0</v>
          </cell>
          <cell r="H519">
            <v>0</v>
          </cell>
        </row>
        <row r="520">
          <cell r="B520" t="str">
            <v>222-001-1003-000</v>
          </cell>
          <cell r="C520" t="str">
            <v xml:space="preserve">ALFREDO BEJOS CHECA                            </v>
          </cell>
          <cell r="D520">
            <v>0</v>
          </cell>
          <cell r="E520">
            <v>0</v>
          </cell>
          <cell r="F520">
            <v>0</v>
          </cell>
          <cell r="G520">
            <v>0</v>
          </cell>
          <cell r="H520">
            <v>0</v>
          </cell>
        </row>
        <row r="521">
          <cell r="B521" t="str">
            <v>222-001-1004-000</v>
          </cell>
          <cell r="C521" t="str">
            <v xml:space="preserve">MARCELO CHAUVET SANCHEZ P.                     </v>
          </cell>
          <cell r="D521">
            <v>0</v>
          </cell>
          <cell r="E521">
            <v>0</v>
          </cell>
          <cell r="F521">
            <v>0</v>
          </cell>
          <cell r="G521">
            <v>0</v>
          </cell>
          <cell r="H521">
            <v>0</v>
          </cell>
        </row>
        <row r="522">
          <cell r="B522" t="str">
            <v>222-001-1005-000</v>
          </cell>
          <cell r="C522" t="str">
            <v xml:space="preserve">ROGELIO HERNANDEZ ANGEL                        </v>
          </cell>
          <cell r="D522">
            <v>0</v>
          </cell>
          <cell r="E522">
            <v>0</v>
          </cell>
          <cell r="F522">
            <v>0</v>
          </cell>
          <cell r="G522">
            <v>0</v>
          </cell>
          <cell r="H522">
            <v>0</v>
          </cell>
        </row>
        <row r="523">
          <cell r="B523" t="str">
            <v>222-001-1006-000</v>
          </cell>
          <cell r="C523" t="str">
            <v xml:space="preserve">JULIO CASTRO LLURIA                            </v>
          </cell>
          <cell r="D523">
            <v>0</v>
          </cell>
          <cell r="E523">
            <v>0</v>
          </cell>
          <cell r="F523">
            <v>0</v>
          </cell>
          <cell r="G523">
            <v>0</v>
          </cell>
          <cell r="H523">
            <v>0</v>
          </cell>
        </row>
        <row r="524">
          <cell r="B524" t="str">
            <v>222-001-1007-000</v>
          </cell>
          <cell r="C524" t="str">
            <v xml:space="preserve">LUIS ZAGAGLIA ALLENDE                          </v>
          </cell>
          <cell r="D524">
            <v>0</v>
          </cell>
          <cell r="E524">
            <v>0</v>
          </cell>
          <cell r="F524">
            <v>0</v>
          </cell>
          <cell r="G524">
            <v>0</v>
          </cell>
          <cell r="H524">
            <v>0</v>
          </cell>
        </row>
        <row r="525">
          <cell r="B525" t="str">
            <v>222-001-2001-000</v>
          </cell>
          <cell r="C525" t="str">
            <v xml:space="preserve">ARMANDO MACHORRO ARENAS                        </v>
          </cell>
          <cell r="D525">
            <v>0</v>
          </cell>
          <cell r="E525">
            <v>0</v>
          </cell>
          <cell r="F525">
            <v>0</v>
          </cell>
          <cell r="G525">
            <v>0</v>
          </cell>
          <cell r="H525">
            <v>0</v>
          </cell>
        </row>
        <row r="526">
          <cell r="B526" t="str">
            <v>222-001-2019-000</v>
          </cell>
          <cell r="C526" t="str">
            <v xml:space="preserve">GUTIERREZ SOLIS GABRIELA                       </v>
          </cell>
          <cell r="D526">
            <v>-225</v>
          </cell>
          <cell r="E526">
            <v>225</v>
          </cell>
          <cell r="F526">
            <v>0</v>
          </cell>
          <cell r="G526">
            <v>225</v>
          </cell>
          <cell r="H526">
            <v>0</v>
          </cell>
        </row>
        <row r="527">
          <cell r="B527" t="str">
            <v>222-001-2020-000</v>
          </cell>
          <cell r="C527" t="str">
            <v xml:space="preserve">RAMON PERALTA MORALES                          </v>
          </cell>
          <cell r="D527">
            <v>-43.15</v>
          </cell>
          <cell r="E527">
            <v>0</v>
          </cell>
          <cell r="F527">
            <v>0</v>
          </cell>
          <cell r="G527">
            <v>0</v>
          </cell>
          <cell r="H527">
            <v>-43.15</v>
          </cell>
        </row>
        <row r="528">
          <cell r="B528" t="str">
            <v>222-001-2035-000</v>
          </cell>
          <cell r="C528" t="str">
            <v xml:space="preserve">JUAN KAMPNER AGUIRRE                           </v>
          </cell>
          <cell r="D528">
            <v>0</v>
          </cell>
          <cell r="E528">
            <v>0</v>
          </cell>
          <cell r="F528">
            <v>0</v>
          </cell>
          <cell r="G528">
            <v>0</v>
          </cell>
          <cell r="H528">
            <v>0</v>
          </cell>
        </row>
        <row r="529">
          <cell r="B529" t="str">
            <v>222-001-2036-000</v>
          </cell>
          <cell r="C529" t="str">
            <v xml:space="preserve">TENIAS DOUGLAS                                 </v>
          </cell>
          <cell r="D529">
            <v>0</v>
          </cell>
          <cell r="E529">
            <v>0</v>
          </cell>
          <cell r="F529">
            <v>0</v>
          </cell>
          <cell r="G529">
            <v>0</v>
          </cell>
          <cell r="H529">
            <v>0</v>
          </cell>
        </row>
        <row r="530">
          <cell r="B530" t="str">
            <v>222-001-2037-000</v>
          </cell>
          <cell r="C530" t="str">
            <v xml:space="preserve">EMPLEADOS ENX VARIOS                           </v>
          </cell>
          <cell r="D530">
            <v>0</v>
          </cell>
          <cell r="E530">
            <v>0</v>
          </cell>
          <cell r="F530">
            <v>0</v>
          </cell>
          <cell r="G530">
            <v>0</v>
          </cell>
          <cell r="H530">
            <v>0</v>
          </cell>
        </row>
        <row r="531">
          <cell r="B531" t="str">
            <v>223-001-0001-001</v>
          </cell>
          <cell r="C531" t="str">
            <v xml:space="preserve">SECORDI SC                                     </v>
          </cell>
          <cell r="D531">
            <v>-7945000.4400000004</v>
          </cell>
          <cell r="E531">
            <v>0</v>
          </cell>
          <cell r="F531">
            <v>570000</v>
          </cell>
          <cell r="G531">
            <v>-570000</v>
          </cell>
          <cell r="H531">
            <v>-8515000.4400000013</v>
          </cell>
        </row>
        <row r="532">
          <cell r="B532" t="str">
            <v>223-001-0001-002</v>
          </cell>
          <cell r="C532" t="str">
            <v xml:space="preserve">JAIME CONTRERAS MARQUEZ                        </v>
          </cell>
          <cell r="D532">
            <v>0</v>
          </cell>
          <cell r="E532">
            <v>0</v>
          </cell>
          <cell r="F532">
            <v>0</v>
          </cell>
          <cell r="G532">
            <v>0</v>
          </cell>
          <cell r="H532">
            <v>0</v>
          </cell>
        </row>
        <row r="533">
          <cell r="B533" t="str">
            <v>223-001-0001-003</v>
          </cell>
          <cell r="C533" t="str">
            <v xml:space="preserve">DICORDI S.C.                                   </v>
          </cell>
          <cell r="D533">
            <v>-2154390.84</v>
          </cell>
          <cell r="E533">
            <v>0</v>
          </cell>
          <cell r="F533">
            <v>0</v>
          </cell>
          <cell r="G533">
            <v>0</v>
          </cell>
          <cell r="H533">
            <v>-2154390.84</v>
          </cell>
        </row>
        <row r="534">
          <cell r="B534" t="str">
            <v>223-001-0001-004</v>
          </cell>
          <cell r="C534" t="str">
            <v xml:space="preserve">AUTOMOTRIZ CUICUILCO SA DE CV                  </v>
          </cell>
          <cell r="D534">
            <v>0</v>
          </cell>
          <cell r="E534">
            <v>0</v>
          </cell>
          <cell r="F534">
            <v>0</v>
          </cell>
          <cell r="G534">
            <v>0</v>
          </cell>
          <cell r="H534">
            <v>0</v>
          </cell>
        </row>
        <row r="535">
          <cell r="B535" t="str">
            <v>223-001-0001-005</v>
          </cell>
          <cell r="C535" t="str">
            <v xml:space="preserve">ALFONSO ALVAREZ NARVAEZ                        </v>
          </cell>
          <cell r="D535">
            <v>0</v>
          </cell>
          <cell r="E535">
            <v>0</v>
          </cell>
          <cell r="F535">
            <v>0</v>
          </cell>
          <cell r="G535">
            <v>0</v>
          </cell>
          <cell r="H535">
            <v>0</v>
          </cell>
        </row>
        <row r="536">
          <cell r="B536" t="str">
            <v>223-001-0001-006</v>
          </cell>
          <cell r="C536" t="str">
            <v xml:space="preserve">ADOLFO DORING                                  </v>
          </cell>
          <cell r="D536">
            <v>0</v>
          </cell>
          <cell r="E536">
            <v>0</v>
          </cell>
          <cell r="F536">
            <v>0</v>
          </cell>
          <cell r="G536">
            <v>0</v>
          </cell>
          <cell r="H536">
            <v>0</v>
          </cell>
        </row>
        <row r="537">
          <cell r="B537" t="str">
            <v>223-001-0002-001</v>
          </cell>
          <cell r="C537" t="str">
            <v xml:space="preserve">FACTOR BANORTE                                 </v>
          </cell>
          <cell r="D537">
            <v>0</v>
          </cell>
          <cell r="E537">
            <v>0</v>
          </cell>
          <cell r="F537">
            <v>0</v>
          </cell>
          <cell r="G537">
            <v>0</v>
          </cell>
          <cell r="H537">
            <v>0</v>
          </cell>
        </row>
        <row r="538">
          <cell r="B538" t="str">
            <v>223-001-0002-002</v>
          </cell>
          <cell r="C538" t="str">
            <v xml:space="preserve">BERNARDO MARTELL ANDRADE                       </v>
          </cell>
          <cell r="D538">
            <v>0</v>
          </cell>
          <cell r="E538">
            <v>0</v>
          </cell>
          <cell r="F538">
            <v>0</v>
          </cell>
          <cell r="G538">
            <v>0</v>
          </cell>
          <cell r="H538">
            <v>0</v>
          </cell>
        </row>
        <row r="539">
          <cell r="B539" t="str">
            <v>223-001-0002-003</v>
          </cell>
          <cell r="C539" t="str">
            <v xml:space="preserve">BEBIDAS Y ALIMENTOS Y RESTAUR                  </v>
          </cell>
          <cell r="D539">
            <v>0</v>
          </cell>
          <cell r="E539">
            <v>0</v>
          </cell>
          <cell r="F539">
            <v>0</v>
          </cell>
          <cell r="G539">
            <v>0</v>
          </cell>
          <cell r="H539">
            <v>0</v>
          </cell>
        </row>
        <row r="540">
          <cell r="B540" t="str">
            <v>223-001-0002-004</v>
          </cell>
          <cell r="C540" t="str">
            <v xml:space="preserve">BENJAMIN M.DEL CAMPO                           </v>
          </cell>
          <cell r="D540">
            <v>0</v>
          </cell>
          <cell r="E540">
            <v>0</v>
          </cell>
          <cell r="F540">
            <v>0</v>
          </cell>
          <cell r="G540">
            <v>0</v>
          </cell>
          <cell r="H540">
            <v>0</v>
          </cell>
        </row>
        <row r="541">
          <cell r="B541" t="str">
            <v>223-001-0002-005</v>
          </cell>
          <cell r="C541" t="str">
            <v xml:space="preserve">BUSSINES AND TRADE, S.A DE CV                  </v>
          </cell>
          <cell r="D541">
            <v>0</v>
          </cell>
          <cell r="E541">
            <v>0</v>
          </cell>
          <cell r="F541">
            <v>0</v>
          </cell>
          <cell r="G541">
            <v>0</v>
          </cell>
          <cell r="H541">
            <v>0</v>
          </cell>
        </row>
        <row r="542">
          <cell r="B542" t="str">
            <v>223-001-0003-001</v>
          </cell>
          <cell r="C542" t="str">
            <v xml:space="preserve">COMERCIAL CUPET, S.A.DE C.V.                   </v>
          </cell>
          <cell r="D542">
            <v>0</v>
          </cell>
          <cell r="E542">
            <v>0</v>
          </cell>
          <cell r="F542">
            <v>0</v>
          </cell>
          <cell r="G542">
            <v>0</v>
          </cell>
          <cell r="H542">
            <v>0</v>
          </cell>
        </row>
        <row r="543">
          <cell r="B543" t="str">
            <v>223-001-0003-006</v>
          </cell>
          <cell r="C543" t="str">
            <v xml:space="preserve">CONSORCIO INTERAMERICANO                       </v>
          </cell>
          <cell r="D543">
            <v>0</v>
          </cell>
          <cell r="E543">
            <v>0</v>
          </cell>
          <cell r="F543">
            <v>0</v>
          </cell>
          <cell r="G543">
            <v>0</v>
          </cell>
          <cell r="H543">
            <v>0</v>
          </cell>
        </row>
        <row r="544">
          <cell r="B544" t="str">
            <v>223-001-0003-007</v>
          </cell>
          <cell r="C544" t="str">
            <v xml:space="preserve">CONTABILIDAD INTEGRAL                          </v>
          </cell>
          <cell r="D544">
            <v>0</v>
          </cell>
          <cell r="E544">
            <v>0</v>
          </cell>
          <cell r="F544">
            <v>0</v>
          </cell>
          <cell r="G544">
            <v>0</v>
          </cell>
          <cell r="H544">
            <v>0</v>
          </cell>
        </row>
        <row r="545">
          <cell r="B545" t="str">
            <v>223-001-0003-008</v>
          </cell>
          <cell r="C545" t="str">
            <v xml:space="preserve">CAMSA, S.A. DE C.V                             </v>
          </cell>
          <cell r="D545">
            <v>0</v>
          </cell>
          <cell r="E545">
            <v>0</v>
          </cell>
          <cell r="F545">
            <v>0</v>
          </cell>
          <cell r="G545">
            <v>0</v>
          </cell>
          <cell r="H545">
            <v>0</v>
          </cell>
        </row>
        <row r="546">
          <cell r="B546" t="str">
            <v>223-001-0003-009</v>
          </cell>
          <cell r="C546" t="str">
            <v xml:space="preserve">COSMOBIT SA DE CV                              </v>
          </cell>
          <cell r="D546">
            <v>0</v>
          </cell>
          <cell r="E546">
            <v>0</v>
          </cell>
          <cell r="F546">
            <v>0</v>
          </cell>
          <cell r="G546">
            <v>0</v>
          </cell>
          <cell r="H546">
            <v>0</v>
          </cell>
        </row>
        <row r="547">
          <cell r="B547" t="str">
            <v>223-001-0004-001</v>
          </cell>
          <cell r="C547" t="str">
            <v xml:space="preserve">DESPACHO MANUEL DURAN S.,S.C.                  </v>
          </cell>
          <cell r="D547">
            <v>0</v>
          </cell>
          <cell r="E547">
            <v>0</v>
          </cell>
          <cell r="F547">
            <v>0</v>
          </cell>
          <cell r="G547">
            <v>0</v>
          </cell>
          <cell r="H547">
            <v>0</v>
          </cell>
        </row>
        <row r="548">
          <cell r="B548" t="str">
            <v>223-001-0005-001</v>
          </cell>
          <cell r="C548" t="str">
            <v xml:space="preserve">ESTACIONAMIENTO SIETE                          </v>
          </cell>
          <cell r="D548">
            <v>0</v>
          </cell>
          <cell r="E548">
            <v>0</v>
          </cell>
          <cell r="F548">
            <v>0</v>
          </cell>
          <cell r="G548">
            <v>0</v>
          </cell>
          <cell r="H548">
            <v>0</v>
          </cell>
        </row>
        <row r="549">
          <cell r="B549" t="str">
            <v>223-001-0005-003</v>
          </cell>
          <cell r="C549" t="str">
            <v xml:space="preserve">EMPLEADOS ENX VARIOS                           </v>
          </cell>
          <cell r="D549">
            <v>0</v>
          </cell>
          <cell r="E549">
            <v>0</v>
          </cell>
          <cell r="F549">
            <v>0</v>
          </cell>
          <cell r="G549">
            <v>0</v>
          </cell>
          <cell r="H549">
            <v>0</v>
          </cell>
        </row>
        <row r="550">
          <cell r="B550" t="str">
            <v>223-001-0006-001</v>
          </cell>
          <cell r="C550" t="str">
            <v xml:space="preserve">FONDO DE AHORRO                                </v>
          </cell>
          <cell r="D550">
            <v>-75695.44</v>
          </cell>
          <cell r="E550">
            <v>20000</v>
          </cell>
          <cell r="F550">
            <v>75552.14</v>
          </cell>
          <cell r="G550">
            <v>-55552.14</v>
          </cell>
          <cell r="H550">
            <v>-131247.57999999999</v>
          </cell>
        </row>
        <row r="551">
          <cell r="B551" t="str">
            <v>223-001-0009-001</v>
          </cell>
          <cell r="C551" t="str">
            <v xml:space="preserve">INFONAVIT                                      </v>
          </cell>
          <cell r="D551">
            <v>-774.39</v>
          </cell>
          <cell r="E551">
            <v>0</v>
          </cell>
          <cell r="F551">
            <v>9413.18</v>
          </cell>
          <cell r="G551">
            <v>-9413.18</v>
          </cell>
          <cell r="H551">
            <v>-10187.57</v>
          </cell>
        </row>
        <row r="552">
          <cell r="B552" t="str">
            <v>223-001-0009-002</v>
          </cell>
          <cell r="C552" t="str">
            <v xml:space="preserve">IDIOMAS, S.A. DE C.V.                          </v>
          </cell>
          <cell r="D552">
            <v>0</v>
          </cell>
          <cell r="E552">
            <v>0</v>
          </cell>
          <cell r="F552">
            <v>0</v>
          </cell>
          <cell r="G552">
            <v>0</v>
          </cell>
          <cell r="H552">
            <v>0</v>
          </cell>
        </row>
        <row r="553">
          <cell r="B553" t="str">
            <v>223-001-0009-003</v>
          </cell>
          <cell r="C553" t="str">
            <v xml:space="preserve">JUAN KAMPFNER AGUIRRE                          </v>
          </cell>
          <cell r="D553">
            <v>0</v>
          </cell>
          <cell r="E553">
            <v>0</v>
          </cell>
          <cell r="F553">
            <v>0</v>
          </cell>
          <cell r="G553">
            <v>0</v>
          </cell>
          <cell r="H553">
            <v>0</v>
          </cell>
        </row>
        <row r="554">
          <cell r="B554" t="str">
            <v>223-001-0010-001</v>
          </cell>
          <cell r="C554" t="str">
            <v xml:space="preserve">JAVIER PASCAL S.C.                             </v>
          </cell>
          <cell r="D554">
            <v>383.17</v>
          </cell>
          <cell r="E554">
            <v>0</v>
          </cell>
          <cell r="F554">
            <v>0</v>
          </cell>
          <cell r="G554">
            <v>0</v>
          </cell>
          <cell r="H554">
            <v>383.17</v>
          </cell>
        </row>
        <row r="555">
          <cell r="B555" t="str">
            <v>223-001-0013-001</v>
          </cell>
          <cell r="C555" t="str">
            <v xml:space="preserve">LUIS ANGEL AGUILAR MARCO                       </v>
          </cell>
          <cell r="D555">
            <v>0</v>
          </cell>
          <cell r="E555">
            <v>0</v>
          </cell>
          <cell r="F555">
            <v>0</v>
          </cell>
          <cell r="G555">
            <v>0</v>
          </cell>
          <cell r="H555">
            <v>0</v>
          </cell>
        </row>
        <row r="556">
          <cell r="B556" t="str">
            <v>223-001-0013-003</v>
          </cell>
          <cell r="C556" t="str">
            <v xml:space="preserve">MAURICIO MORALES PORTAS                        </v>
          </cell>
          <cell r="D556">
            <v>0</v>
          </cell>
          <cell r="E556">
            <v>0</v>
          </cell>
          <cell r="F556">
            <v>0</v>
          </cell>
          <cell r="G556">
            <v>0</v>
          </cell>
          <cell r="H556">
            <v>0</v>
          </cell>
        </row>
        <row r="557">
          <cell r="B557" t="str">
            <v>223-001-0013-004</v>
          </cell>
          <cell r="C557" t="str">
            <v xml:space="preserve">MANEGEMET CENTER DE MEXICO                     </v>
          </cell>
          <cell r="D557">
            <v>0</v>
          </cell>
          <cell r="E557">
            <v>0</v>
          </cell>
          <cell r="F557">
            <v>0</v>
          </cell>
          <cell r="G557">
            <v>0</v>
          </cell>
          <cell r="H557">
            <v>0</v>
          </cell>
        </row>
        <row r="558">
          <cell r="B558" t="str">
            <v>223-001-0013-005</v>
          </cell>
          <cell r="C558" t="str">
            <v xml:space="preserve">GRUPO M Y B                                    </v>
          </cell>
          <cell r="D558">
            <v>0</v>
          </cell>
          <cell r="E558">
            <v>0</v>
          </cell>
          <cell r="F558">
            <v>0</v>
          </cell>
          <cell r="G558">
            <v>0</v>
          </cell>
          <cell r="H558">
            <v>0</v>
          </cell>
        </row>
        <row r="559">
          <cell r="B559" t="str">
            <v>223-001-0013-006</v>
          </cell>
          <cell r="C559" t="str">
            <v xml:space="preserve">ENRIQUE MU¥OS BARRADAS                         </v>
          </cell>
          <cell r="D559">
            <v>0</v>
          </cell>
          <cell r="E559">
            <v>0</v>
          </cell>
          <cell r="F559">
            <v>0</v>
          </cell>
          <cell r="G559">
            <v>0</v>
          </cell>
          <cell r="H559">
            <v>0</v>
          </cell>
        </row>
        <row r="560">
          <cell r="B560" t="str">
            <v>223-001-0013-007</v>
          </cell>
          <cell r="C560" t="str">
            <v xml:space="preserve">MEZA RUEDA ZORAYA                              </v>
          </cell>
          <cell r="D560">
            <v>0</v>
          </cell>
          <cell r="E560">
            <v>0</v>
          </cell>
          <cell r="F560">
            <v>0</v>
          </cell>
          <cell r="G560">
            <v>0</v>
          </cell>
          <cell r="H560">
            <v>0</v>
          </cell>
        </row>
        <row r="561">
          <cell r="B561" t="str">
            <v>223-001-0013-008</v>
          </cell>
          <cell r="C561" t="str">
            <v xml:space="preserve">MARCO A. RODRIGUEZ C.                          </v>
          </cell>
          <cell r="D561">
            <v>0</v>
          </cell>
          <cell r="E561">
            <v>0</v>
          </cell>
          <cell r="F561">
            <v>0</v>
          </cell>
          <cell r="G561">
            <v>0</v>
          </cell>
          <cell r="H561">
            <v>0</v>
          </cell>
        </row>
        <row r="562">
          <cell r="B562" t="str">
            <v>223-001-0014-001</v>
          </cell>
          <cell r="C562" t="str">
            <v xml:space="preserve">NANANDA BAZAR                                  </v>
          </cell>
          <cell r="D562">
            <v>0</v>
          </cell>
          <cell r="E562">
            <v>0</v>
          </cell>
          <cell r="F562">
            <v>0</v>
          </cell>
          <cell r="G562">
            <v>0</v>
          </cell>
          <cell r="H562">
            <v>0</v>
          </cell>
        </row>
        <row r="563">
          <cell r="B563" t="str">
            <v>223-001-0015-001</v>
          </cell>
          <cell r="C563" t="str">
            <v xml:space="preserve">OLASCOAGA ALARCON CLAUDIA                      </v>
          </cell>
          <cell r="D563">
            <v>0</v>
          </cell>
          <cell r="E563">
            <v>0</v>
          </cell>
          <cell r="F563">
            <v>0</v>
          </cell>
          <cell r="G563">
            <v>0</v>
          </cell>
          <cell r="H563">
            <v>0</v>
          </cell>
        </row>
        <row r="564">
          <cell r="B564" t="str">
            <v>223-001-0015-002</v>
          </cell>
          <cell r="C564" t="str">
            <v xml:space="preserve">OSCAR BERNAL ESQUIVEL                          </v>
          </cell>
          <cell r="D564">
            <v>0</v>
          </cell>
          <cell r="E564">
            <v>0</v>
          </cell>
          <cell r="F564">
            <v>0</v>
          </cell>
          <cell r="G564">
            <v>0</v>
          </cell>
          <cell r="H564">
            <v>0</v>
          </cell>
        </row>
        <row r="565">
          <cell r="B565" t="str">
            <v>223-001-0016-001</v>
          </cell>
          <cell r="C565" t="str">
            <v xml:space="preserve">PENSION ALIMENTICIA                            </v>
          </cell>
          <cell r="D565">
            <v>0</v>
          </cell>
          <cell r="E565">
            <v>22300.720000000001</v>
          </cell>
          <cell r="F565">
            <v>22300.720000000001</v>
          </cell>
          <cell r="G565">
            <v>0</v>
          </cell>
          <cell r="H565">
            <v>0</v>
          </cell>
        </row>
        <row r="566">
          <cell r="B566" t="str">
            <v>223-001-0016-002</v>
          </cell>
          <cell r="C566" t="str">
            <v xml:space="preserve">PARTICIPACION DE UTILIDADES                    </v>
          </cell>
          <cell r="D566">
            <v>0</v>
          </cell>
          <cell r="E566">
            <v>0</v>
          </cell>
          <cell r="F566">
            <v>0</v>
          </cell>
          <cell r="G566">
            <v>0</v>
          </cell>
          <cell r="H566">
            <v>0</v>
          </cell>
        </row>
        <row r="567">
          <cell r="B567" t="str">
            <v>223-001-0018-001</v>
          </cell>
          <cell r="C567" t="str">
            <v xml:space="preserve">REFRIGERANTES Y EQUIPOS SA DE CV               </v>
          </cell>
          <cell r="D567">
            <v>0</v>
          </cell>
          <cell r="E567">
            <v>0</v>
          </cell>
          <cell r="F567">
            <v>0</v>
          </cell>
          <cell r="G567">
            <v>0</v>
          </cell>
          <cell r="H567">
            <v>0</v>
          </cell>
        </row>
        <row r="568">
          <cell r="B568" t="str">
            <v>223-001-0018-002</v>
          </cell>
          <cell r="C568" t="str">
            <v xml:space="preserve">REYES GLORIA FRANCISCO                         </v>
          </cell>
          <cell r="D568">
            <v>0</v>
          </cell>
          <cell r="E568">
            <v>0</v>
          </cell>
          <cell r="F568">
            <v>0</v>
          </cell>
          <cell r="G568">
            <v>0</v>
          </cell>
          <cell r="H568">
            <v>0</v>
          </cell>
        </row>
        <row r="569">
          <cell r="B569" t="str">
            <v>223-001-0018-003</v>
          </cell>
          <cell r="C569" t="str">
            <v xml:space="preserve">ROBLES HERMANOS Y ASOCIADOS                    </v>
          </cell>
          <cell r="D569">
            <v>0</v>
          </cell>
          <cell r="E569">
            <v>0</v>
          </cell>
          <cell r="F569">
            <v>0</v>
          </cell>
          <cell r="G569">
            <v>0</v>
          </cell>
          <cell r="H569">
            <v>0</v>
          </cell>
        </row>
        <row r="570">
          <cell r="B570" t="str">
            <v>223-001-0018-004</v>
          </cell>
          <cell r="C570" t="str">
            <v xml:space="preserve">RUVI VIAJES, S.A. DE C.V.                      </v>
          </cell>
          <cell r="D570">
            <v>0</v>
          </cell>
          <cell r="E570">
            <v>0</v>
          </cell>
          <cell r="F570">
            <v>0</v>
          </cell>
          <cell r="G570">
            <v>0</v>
          </cell>
          <cell r="H570">
            <v>0</v>
          </cell>
        </row>
        <row r="571">
          <cell r="B571" t="str">
            <v>223-001-0018-005</v>
          </cell>
          <cell r="C571" t="str">
            <v xml:space="preserve">ROBERTO ROMO                                   </v>
          </cell>
          <cell r="D571">
            <v>0</v>
          </cell>
          <cell r="E571">
            <v>0</v>
          </cell>
          <cell r="F571">
            <v>0</v>
          </cell>
          <cell r="G571">
            <v>0</v>
          </cell>
          <cell r="H571">
            <v>0</v>
          </cell>
        </row>
        <row r="572">
          <cell r="B572" t="str">
            <v>223-001-0018-006</v>
          </cell>
          <cell r="C572" t="str">
            <v xml:space="preserve">REPARTO OPORTUNO DE PUBLICACI                  </v>
          </cell>
          <cell r="D572">
            <v>0</v>
          </cell>
          <cell r="E572">
            <v>0</v>
          </cell>
          <cell r="F572">
            <v>0</v>
          </cell>
          <cell r="G572">
            <v>0</v>
          </cell>
          <cell r="H572">
            <v>0</v>
          </cell>
        </row>
        <row r="573">
          <cell r="B573" t="str">
            <v>223-001-0018-007</v>
          </cell>
          <cell r="C573" t="str">
            <v xml:space="preserve">ROSALINDA BECERRA                              </v>
          </cell>
          <cell r="D573">
            <v>0</v>
          </cell>
          <cell r="E573">
            <v>0</v>
          </cell>
          <cell r="F573">
            <v>0</v>
          </cell>
          <cell r="G573">
            <v>0</v>
          </cell>
          <cell r="H573">
            <v>0</v>
          </cell>
        </row>
        <row r="574">
          <cell r="B574" t="str">
            <v>223-001-0018-008</v>
          </cell>
          <cell r="C574" t="str">
            <v xml:space="preserve">RODRIGUEZ ARELLANO JOSE LUIS                   </v>
          </cell>
          <cell r="D574">
            <v>0</v>
          </cell>
          <cell r="E574">
            <v>0</v>
          </cell>
          <cell r="F574">
            <v>0</v>
          </cell>
          <cell r="G574">
            <v>0</v>
          </cell>
          <cell r="H574">
            <v>0</v>
          </cell>
        </row>
        <row r="575">
          <cell r="B575" t="str">
            <v>223-001-0019-003</v>
          </cell>
          <cell r="C575" t="str">
            <v xml:space="preserve">SUELDOS Y SALARIOS POR PAGAR                   </v>
          </cell>
          <cell r="D575">
            <v>0</v>
          </cell>
          <cell r="E575">
            <v>391775</v>
          </cell>
          <cell r="F575">
            <v>391775</v>
          </cell>
          <cell r="G575">
            <v>0</v>
          </cell>
          <cell r="H575">
            <v>0</v>
          </cell>
        </row>
        <row r="576">
          <cell r="B576" t="str">
            <v>223-001-0019-004</v>
          </cell>
          <cell r="C576" t="str">
            <v xml:space="preserve">SOCIOS PRESTAMO                                </v>
          </cell>
          <cell r="D576">
            <v>0</v>
          </cell>
          <cell r="E576">
            <v>0</v>
          </cell>
          <cell r="F576">
            <v>0</v>
          </cell>
          <cell r="G576">
            <v>0</v>
          </cell>
          <cell r="H576">
            <v>0</v>
          </cell>
        </row>
        <row r="577">
          <cell r="B577" t="str">
            <v>223-001-0019-008</v>
          </cell>
          <cell r="C577" t="str">
            <v xml:space="preserve">SHCP                                           </v>
          </cell>
          <cell r="D577">
            <v>0</v>
          </cell>
          <cell r="E577">
            <v>0</v>
          </cell>
          <cell r="F577">
            <v>0</v>
          </cell>
          <cell r="G577">
            <v>0</v>
          </cell>
          <cell r="H577">
            <v>0</v>
          </cell>
        </row>
        <row r="578">
          <cell r="B578" t="str">
            <v>223-001-0020-001</v>
          </cell>
          <cell r="C578" t="str">
            <v xml:space="preserve">TENIAS DOUGLAS                                 </v>
          </cell>
          <cell r="D578">
            <v>0</v>
          </cell>
          <cell r="E578">
            <v>0</v>
          </cell>
          <cell r="F578">
            <v>0</v>
          </cell>
          <cell r="G578">
            <v>0</v>
          </cell>
          <cell r="H578">
            <v>0</v>
          </cell>
        </row>
        <row r="579">
          <cell r="B579" t="str">
            <v>223-001-0022-001</v>
          </cell>
          <cell r="C579" t="str">
            <v xml:space="preserve">VARIOS                                         </v>
          </cell>
          <cell r="D579">
            <v>0</v>
          </cell>
          <cell r="E579">
            <v>0</v>
          </cell>
          <cell r="F579">
            <v>0</v>
          </cell>
          <cell r="G579">
            <v>0</v>
          </cell>
          <cell r="H579">
            <v>0</v>
          </cell>
        </row>
        <row r="580">
          <cell r="B580" t="str">
            <v>223-001-0022-003</v>
          </cell>
          <cell r="C580" t="str">
            <v xml:space="preserve">VIAJES TURISTICO, S.A. DE C.V                  </v>
          </cell>
          <cell r="D580">
            <v>0</v>
          </cell>
          <cell r="E580">
            <v>0</v>
          </cell>
          <cell r="F580">
            <v>0</v>
          </cell>
          <cell r="G580">
            <v>0</v>
          </cell>
          <cell r="H580">
            <v>0</v>
          </cell>
        </row>
        <row r="581">
          <cell r="B581" t="str">
            <v>223-001-0022-004</v>
          </cell>
          <cell r="C581" t="str">
            <v xml:space="preserve">VIVTOR CARRANZA                                </v>
          </cell>
          <cell r="D581">
            <v>0</v>
          </cell>
          <cell r="E581">
            <v>0</v>
          </cell>
          <cell r="F581">
            <v>0</v>
          </cell>
          <cell r="G581">
            <v>0</v>
          </cell>
          <cell r="H581">
            <v>0</v>
          </cell>
        </row>
        <row r="582">
          <cell r="B582" t="str">
            <v>223-001-0025-000</v>
          </cell>
          <cell r="C582" t="str">
            <v xml:space="preserve">I.V.A.                                         </v>
          </cell>
          <cell r="D582">
            <v>0</v>
          </cell>
          <cell r="E582">
            <v>0</v>
          </cell>
          <cell r="F582">
            <v>0</v>
          </cell>
          <cell r="G582">
            <v>0</v>
          </cell>
          <cell r="H582">
            <v>0</v>
          </cell>
        </row>
        <row r="583">
          <cell r="B583" t="str">
            <v>223-001-0026-001</v>
          </cell>
          <cell r="C583" t="str">
            <v xml:space="preserve">BANORTE                                        </v>
          </cell>
          <cell r="D583">
            <v>0</v>
          </cell>
          <cell r="E583">
            <v>0</v>
          </cell>
          <cell r="F583">
            <v>0</v>
          </cell>
          <cell r="G583">
            <v>0</v>
          </cell>
          <cell r="H583">
            <v>0</v>
          </cell>
        </row>
        <row r="584">
          <cell r="B584" t="str">
            <v>223-001-0026-002</v>
          </cell>
          <cell r="C584" t="str">
            <v xml:space="preserve">COMPLEMENTARIA BANORTE DLLS                    </v>
          </cell>
          <cell r="D584">
            <v>0</v>
          </cell>
          <cell r="E584">
            <v>0</v>
          </cell>
          <cell r="F584">
            <v>0</v>
          </cell>
          <cell r="G584">
            <v>0</v>
          </cell>
          <cell r="H584">
            <v>0</v>
          </cell>
        </row>
        <row r="585">
          <cell r="B585" t="str">
            <v>223-001-0027-001</v>
          </cell>
          <cell r="C585" t="str">
            <v xml:space="preserve">PEMEX EXPL Y PROD.                             </v>
          </cell>
          <cell r="D585">
            <v>0</v>
          </cell>
          <cell r="E585">
            <v>0</v>
          </cell>
          <cell r="F585">
            <v>0</v>
          </cell>
          <cell r="G585">
            <v>0</v>
          </cell>
          <cell r="H585">
            <v>0</v>
          </cell>
        </row>
        <row r="586">
          <cell r="B586" t="str">
            <v>223-001-0027-002</v>
          </cell>
          <cell r="C586" t="str">
            <v xml:space="preserve">PEMEX EXPL. Y PROD. DLLS                       </v>
          </cell>
          <cell r="D586">
            <v>0</v>
          </cell>
          <cell r="E586">
            <v>0</v>
          </cell>
          <cell r="F586">
            <v>0</v>
          </cell>
          <cell r="G586">
            <v>0</v>
          </cell>
          <cell r="H586">
            <v>0</v>
          </cell>
        </row>
        <row r="587">
          <cell r="B587" t="str">
            <v>230-001-0001-000</v>
          </cell>
          <cell r="C587" t="str">
            <v xml:space="preserve">DOC X PAG  BNTE                                </v>
          </cell>
          <cell r="D587">
            <v>-5780177.5700000003</v>
          </cell>
          <cell r="E587">
            <v>5780177.5499999998</v>
          </cell>
          <cell r="F587">
            <v>6659274.0800000001</v>
          </cell>
          <cell r="G587">
            <v>-879096.53000000026</v>
          </cell>
          <cell r="H587">
            <v>-6659274.1000000006</v>
          </cell>
        </row>
        <row r="588">
          <cell r="B588" t="str">
            <v>231-001-0001-000</v>
          </cell>
          <cell r="C588" t="str">
            <v xml:space="preserve">CATERPILLAR CONTRATO 1                         </v>
          </cell>
          <cell r="D588">
            <v>0</v>
          </cell>
          <cell r="E588">
            <v>0</v>
          </cell>
          <cell r="F588">
            <v>0</v>
          </cell>
          <cell r="G588">
            <v>0</v>
          </cell>
          <cell r="H588">
            <v>0</v>
          </cell>
        </row>
        <row r="589">
          <cell r="B589" t="str">
            <v>231-001-0002-001</v>
          </cell>
          <cell r="C589" t="str">
            <v xml:space="preserve">DLLS CATERPILLAR C-2                           </v>
          </cell>
          <cell r="D589">
            <v>0</v>
          </cell>
          <cell r="E589">
            <v>0</v>
          </cell>
          <cell r="F589">
            <v>0</v>
          </cell>
          <cell r="G589">
            <v>0</v>
          </cell>
          <cell r="H589">
            <v>0</v>
          </cell>
        </row>
        <row r="590">
          <cell r="B590" t="str">
            <v>231-001-0002-002</v>
          </cell>
          <cell r="C590" t="str">
            <v xml:space="preserve">COMPLEM DLLS CATERPILLAR C-2                   </v>
          </cell>
          <cell r="D590">
            <v>0</v>
          </cell>
          <cell r="E590">
            <v>0</v>
          </cell>
          <cell r="F590">
            <v>0</v>
          </cell>
          <cell r="G590">
            <v>0</v>
          </cell>
          <cell r="H590">
            <v>0</v>
          </cell>
        </row>
        <row r="591">
          <cell r="B591" t="str">
            <v>231-003-0001-001</v>
          </cell>
          <cell r="C591" t="str">
            <v xml:space="preserve">CATERPILLAR C-1 DLLS                           </v>
          </cell>
          <cell r="D591">
            <v>0</v>
          </cell>
          <cell r="E591">
            <v>0</v>
          </cell>
          <cell r="F591">
            <v>0</v>
          </cell>
          <cell r="G591">
            <v>0</v>
          </cell>
          <cell r="H591">
            <v>0</v>
          </cell>
        </row>
        <row r="592">
          <cell r="B592" t="str">
            <v>231-003-0001-002</v>
          </cell>
          <cell r="C592" t="str">
            <v xml:space="preserve">COMPL CATERPILLAR C-1 DLLS                     </v>
          </cell>
          <cell r="D592">
            <v>0</v>
          </cell>
          <cell r="E592">
            <v>0</v>
          </cell>
          <cell r="F592">
            <v>0</v>
          </cell>
          <cell r="G592">
            <v>0</v>
          </cell>
          <cell r="H592">
            <v>0</v>
          </cell>
        </row>
        <row r="593">
          <cell r="B593" t="str">
            <v>239-001-0001-000</v>
          </cell>
          <cell r="C593" t="str">
            <v xml:space="preserve">PROVISION PARA AGUINALDO                       </v>
          </cell>
          <cell r="D593">
            <v>0</v>
          </cell>
          <cell r="E593">
            <v>0</v>
          </cell>
          <cell r="F593">
            <v>0</v>
          </cell>
          <cell r="G593">
            <v>0</v>
          </cell>
          <cell r="H593">
            <v>0</v>
          </cell>
        </row>
        <row r="594">
          <cell r="B594" t="str">
            <v>239-001-0002-000</v>
          </cell>
          <cell r="C594" t="str">
            <v xml:space="preserve">PROVISION PARA BONO DE AUTO                    </v>
          </cell>
          <cell r="D594">
            <v>0</v>
          </cell>
          <cell r="E594">
            <v>0</v>
          </cell>
          <cell r="F594">
            <v>0</v>
          </cell>
          <cell r="G594">
            <v>0</v>
          </cell>
          <cell r="H594">
            <v>0</v>
          </cell>
        </row>
        <row r="595">
          <cell r="B595" t="str">
            <v>239-001-0003-000</v>
          </cell>
          <cell r="C595" t="str">
            <v xml:space="preserve">PRIMA VACACIONAL                               </v>
          </cell>
          <cell r="D595">
            <v>0</v>
          </cell>
          <cell r="E595">
            <v>0</v>
          </cell>
          <cell r="F595">
            <v>0</v>
          </cell>
          <cell r="G595">
            <v>0</v>
          </cell>
          <cell r="H595">
            <v>0</v>
          </cell>
        </row>
        <row r="596">
          <cell r="B596" t="str">
            <v>239-001-0004-000</v>
          </cell>
          <cell r="C596" t="str">
            <v xml:space="preserve">FIANZAS Y SEGUROS                              </v>
          </cell>
          <cell r="D596">
            <v>0</v>
          </cell>
          <cell r="E596">
            <v>0</v>
          </cell>
          <cell r="F596">
            <v>0</v>
          </cell>
          <cell r="G596">
            <v>0</v>
          </cell>
          <cell r="H596">
            <v>0</v>
          </cell>
        </row>
        <row r="597">
          <cell r="B597" t="str">
            <v>239-001-0005-000</v>
          </cell>
          <cell r="C597" t="str">
            <v xml:space="preserve">BONO ANUAL                                     </v>
          </cell>
          <cell r="D597">
            <v>0</v>
          </cell>
          <cell r="E597">
            <v>0</v>
          </cell>
          <cell r="F597">
            <v>0</v>
          </cell>
          <cell r="G597">
            <v>0</v>
          </cell>
          <cell r="H597">
            <v>0</v>
          </cell>
        </row>
        <row r="598">
          <cell r="B598" t="str">
            <v>239-002-0001-000</v>
          </cell>
          <cell r="C598" t="str">
            <v xml:space="preserve">RECARGOS CONVENIO Z101468 69                   </v>
          </cell>
          <cell r="D598">
            <v>0</v>
          </cell>
          <cell r="E598">
            <v>0</v>
          </cell>
          <cell r="F598">
            <v>0</v>
          </cell>
          <cell r="G598">
            <v>0</v>
          </cell>
          <cell r="H598">
            <v>0</v>
          </cell>
        </row>
        <row r="599">
          <cell r="B599" t="str">
            <v>239-002-0002-000</v>
          </cell>
          <cell r="C599" t="str">
            <v xml:space="preserve">ACTUALIZACION Z101468 Z101469                  </v>
          </cell>
          <cell r="D599">
            <v>0</v>
          </cell>
          <cell r="E599">
            <v>0</v>
          </cell>
          <cell r="F599">
            <v>0</v>
          </cell>
          <cell r="G599">
            <v>0</v>
          </cell>
          <cell r="H599">
            <v>0</v>
          </cell>
        </row>
        <row r="600">
          <cell r="B600" t="str">
            <v>239-003-0001-000</v>
          </cell>
          <cell r="C600" t="str">
            <v xml:space="preserve">RECARGOS SEGUNDO CONVENIO                      </v>
          </cell>
          <cell r="D600">
            <v>0</v>
          </cell>
          <cell r="E600">
            <v>0</v>
          </cell>
          <cell r="F600">
            <v>0</v>
          </cell>
          <cell r="G600">
            <v>0</v>
          </cell>
          <cell r="H600">
            <v>0</v>
          </cell>
        </row>
        <row r="601">
          <cell r="B601" t="str">
            <v>239-003-0002-000</v>
          </cell>
          <cell r="C601" t="str">
            <v xml:space="preserve">ACTUALIZACIONSEGUNDO CONVENIO                  </v>
          </cell>
          <cell r="D601">
            <v>0</v>
          </cell>
          <cell r="E601">
            <v>0</v>
          </cell>
          <cell r="F601">
            <v>0</v>
          </cell>
          <cell r="G601">
            <v>0</v>
          </cell>
          <cell r="H601">
            <v>0</v>
          </cell>
        </row>
        <row r="602">
          <cell r="B602" t="str">
            <v>240-000-0000-000</v>
          </cell>
          <cell r="C602" t="str">
            <v xml:space="preserve">DIVIDENDOS POR PAGAR                           </v>
          </cell>
          <cell r="D602">
            <v>0</v>
          </cell>
          <cell r="E602">
            <v>0</v>
          </cell>
          <cell r="F602">
            <v>0</v>
          </cell>
          <cell r="G602">
            <v>0</v>
          </cell>
          <cell r="H602">
            <v>0</v>
          </cell>
        </row>
        <row r="603">
          <cell r="B603" t="str">
            <v>260-000-0000-000</v>
          </cell>
          <cell r="C603" t="str">
            <v xml:space="preserve">PASIV0 LARGO PLA.BANCOS M.N.                   </v>
          </cell>
          <cell r="D603">
            <v>0</v>
          </cell>
          <cell r="E603">
            <v>0</v>
          </cell>
          <cell r="F603">
            <v>0</v>
          </cell>
          <cell r="G603">
            <v>0</v>
          </cell>
          <cell r="H603">
            <v>0</v>
          </cell>
        </row>
        <row r="604">
          <cell r="B604" t="str">
            <v>261-000-0000-000</v>
          </cell>
          <cell r="C604" t="str">
            <v xml:space="preserve">PASIV0 LARGO PLA.BANCOS M.E                    </v>
          </cell>
          <cell r="D604">
            <v>0</v>
          </cell>
          <cell r="E604">
            <v>0</v>
          </cell>
          <cell r="F604">
            <v>0</v>
          </cell>
          <cell r="G604">
            <v>0</v>
          </cell>
          <cell r="H604">
            <v>0</v>
          </cell>
        </row>
        <row r="605">
          <cell r="B605" t="str">
            <v>270-000-0000-000</v>
          </cell>
          <cell r="C605" t="str">
            <v xml:space="preserve">PASIV0 LARGO PLAZO FILIALES                    </v>
          </cell>
          <cell r="D605">
            <v>0</v>
          </cell>
          <cell r="E605">
            <v>0</v>
          </cell>
          <cell r="F605">
            <v>0</v>
          </cell>
          <cell r="G605">
            <v>0</v>
          </cell>
          <cell r="H605">
            <v>0</v>
          </cell>
        </row>
        <row r="606">
          <cell r="B606" t="str">
            <v>271-000-0000-000</v>
          </cell>
          <cell r="C606" t="str">
            <v xml:space="preserve">PASIV0 LARGO PLAZO OTROS                       </v>
          </cell>
          <cell r="D606">
            <v>0</v>
          </cell>
          <cell r="E606">
            <v>0</v>
          </cell>
          <cell r="F606">
            <v>0</v>
          </cell>
          <cell r="G606">
            <v>0</v>
          </cell>
          <cell r="H606">
            <v>0</v>
          </cell>
        </row>
        <row r="607">
          <cell r="B607" t="str">
            <v>280-000-0000-000</v>
          </cell>
          <cell r="C607" t="str">
            <v xml:space="preserve">RESERVAS P/INDEMNI.PRIMAS ANT                  </v>
          </cell>
          <cell r="D607">
            <v>0</v>
          </cell>
          <cell r="E607">
            <v>0</v>
          </cell>
          <cell r="F607">
            <v>0</v>
          </cell>
          <cell r="G607">
            <v>0</v>
          </cell>
          <cell r="H607">
            <v>0</v>
          </cell>
        </row>
        <row r="608">
          <cell r="B608" t="str">
            <v>301-000-0000-000</v>
          </cell>
          <cell r="C608" t="str">
            <v xml:space="preserve">CAPITAL SOCIAL FIJO                            </v>
          </cell>
          <cell r="D608">
            <v>-50000</v>
          </cell>
          <cell r="E608">
            <v>0</v>
          </cell>
          <cell r="F608">
            <v>0</v>
          </cell>
          <cell r="G608">
            <v>0</v>
          </cell>
          <cell r="H608">
            <v>-50000</v>
          </cell>
        </row>
        <row r="609">
          <cell r="B609" t="str">
            <v>302-001-0001-000</v>
          </cell>
          <cell r="C609" t="str">
            <v xml:space="preserve">APORTACION DE ACCIONISTAS                      </v>
          </cell>
          <cell r="D609">
            <v>0</v>
          </cell>
          <cell r="E609">
            <v>0</v>
          </cell>
          <cell r="F609">
            <v>0</v>
          </cell>
          <cell r="G609">
            <v>0</v>
          </cell>
          <cell r="H609">
            <v>0</v>
          </cell>
        </row>
        <row r="610">
          <cell r="B610" t="str">
            <v>302-001-0002-000</v>
          </cell>
          <cell r="C610" t="str">
            <v xml:space="preserve">CAPITAL VARIABLE                               </v>
          </cell>
          <cell r="D610">
            <v>-3950000</v>
          </cell>
          <cell r="E610">
            <v>0</v>
          </cell>
          <cell r="F610">
            <v>0</v>
          </cell>
          <cell r="G610">
            <v>0</v>
          </cell>
          <cell r="H610">
            <v>-3950000</v>
          </cell>
        </row>
        <row r="611">
          <cell r="B611" t="str">
            <v>303-000-0000-000</v>
          </cell>
          <cell r="C611" t="str">
            <v xml:space="preserve">ACTUALIZACION DE CAPITAL SOC.                  </v>
          </cell>
          <cell r="D611">
            <v>0</v>
          </cell>
          <cell r="E611">
            <v>0</v>
          </cell>
          <cell r="F611">
            <v>0</v>
          </cell>
          <cell r="G611">
            <v>0</v>
          </cell>
          <cell r="H611">
            <v>0</v>
          </cell>
        </row>
        <row r="612">
          <cell r="B612" t="str">
            <v>307-001-0001-000</v>
          </cell>
          <cell r="C612" t="str">
            <v xml:space="preserve">APORTACION DE FUTUROS AUMENTO                  </v>
          </cell>
          <cell r="D612">
            <v>-20211165.16</v>
          </cell>
          <cell r="E612">
            <v>0</v>
          </cell>
          <cell r="F612">
            <v>0</v>
          </cell>
          <cell r="G612">
            <v>0</v>
          </cell>
          <cell r="H612">
            <v>-20211165.16</v>
          </cell>
        </row>
        <row r="613">
          <cell r="B613" t="str">
            <v>310-000-0000-000</v>
          </cell>
          <cell r="C613" t="str">
            <v xml:space="preserve">RESERVA LEGAL                                  </v>
          </cell>
          <cell r="D613">
            <v>0</v>
          </cell>
          <cell r="E613">
            <v>0</v>
          </cell>
          <cell r="F613">
            <v>0</v>
          </cell>
          <cell r="G613">
            <v>0</v>
          </cell>
          <cell r="H613">
            <v>0</v>
          </cell>
        </row>
        <row r="614">
          <cell r="B614" t="str">
            <v>311-000-0000-000</v>
          </cell>
          <cell r="C614" t="str">
            <v xml:space="preserve">RESERVA DE REINVERSION                         </v>
          </cell>
          <cell r="D614">
            <v>0</v>
          </cell>
          <cell r="E614">
            <v>0</v>
          </cell>
          <cell r="F614">
            <v>0</v>
          </cell>
          <cell r="G614">
            <v>0</v>
          </cell>
          <cell r="H614">
            <v>0</v>
          </cell>
        </row>
        <row r="615">
          <cell r="B615" t="str">
            <v>312-001-0001-000</v>
          </cell>
          <cell r="C615" t="str">
            <v xml:space="preserve">RESULTADO EJERCICIO 2002                       </v>
          </cell>
          <cell r="D615">
            <v>205</v>
          </cell>
          <cell r="E615">
            <v>0</v>
          </cell>
          <cell r="F615">
            <v>0</v>
          </cell>
          <cell r="G615">
            <v>0</v>
          </cell>
          <cell r="H615">
            <v>205</v>
          </cell>
        </row>
        <row r="616">
          <cell r="B616" t="str">
            <v>312-001-0002-000</v>
          </cell>
          <cell r="C616" t="str">
            <v xml:space="preserve">RESULTADO EJERCICIO 2003                       </v>
          </cell>
          <cell r="D616">
            <v>2545571.15</v>
          </cell>
          <cell r="E616">
            <v>0</v>
          </cell>
          <cell r="F616">
            <v>0</v>
          </cell>
          <cell r="G616">
            <v>0</v>
          </cell>
          <cell r="H616">
            <v>2545571.15</v>
          </cell>
        </row>
        <row r="617">
          <cell r="B617" t="str">
            <v>312-001-0003-000</v>
          </cell>
          <cell r="C617" t="str">
            <v xml:space="preserve">RESULTADO DEL EJERCICIO 2004                   </v>
          </cell>
          <cell r="D617">
            <v>-3041551.6</v>
          </cell>
          <cell r="E617">
            <v>0</v>
          </cell>
          <cell r="F617">
            <v>0</v>
          </cell>
          <cell r="G617">
            <v>0</v>
          </cell>
          <cell r="H617">
            <v>-3041551.6</v>
          </cell>
        </row>
        <row r="618">
          <cell r="B618" t="str">
            <v>312-001-0004-000</v>
          </cell>
          <cell r="C618" t="str">
            <v xml:space="preserve">RESULTADO EJERCICIO 20001                      </v>
          </cell>
          <cell r="D618">
            <v>0</v>
          </cell>
          <cell r="E618">
            <v>0</v>
          </cell>
          <cell r="F618">
            <v>0</v>
          </cell>
          <cell r="G618">
            <v>0</v>
          </cell>
          <cell r="H618">
            <v>0</v>
          </cell>
        </row>
        <row r="619">
          <cell r="B619" t="str">
            <v>312-001-0005-000</v>
          </cell>
          <cell r="C619" t="str">
            <v xml:space="preserve">RESULTADO EJERCICIO 2005                       </v>
          </cell>
          <cell r="D619">
            <v>-1352660.95</v>
          </cell>
          <cell r="E619">
            <v>0</v>
          </cell>
          <cell r="F619">
            <v>0</v>
          </cell>
          <cell r="G619">
            <v>0</v>
          </cell>
          <cell r="H619">
            <v>-1352660.95</v>
          </cell>
        </row>
        <row r="620">
          <cell r="B620" t="str">
            <v>316-000-0000-000</v>
          </cell>
          <cell r="C620" t="str">
            <v xml:space="preserve">ACTUALIZ.UTILIDADES ACUMULADA                  </v>
          </cell>
          <cell r="D620">
            <v>0</v>
          </cell>
          <cell r="E620">
            <v>0</v>
          </cell>
          <cell r="F620">
            <v>0</v>
          </cell>
          <cell r="G620">
            <v>0</v>
          </cell>
          <cell r="H620">
            <v>0</v>
          </cell>
        </row>
        <row r="621">
          <cell r="B621" t="str">
            <v>320-000-0000-000</v>
          </cell>
          <cell r="C621" t="str">
            <v xml:space="preserve">RESUL.X TENENCIA ACTIVOS NO M                  </v>
          </cell>
          <cell r="D621">
            <v>0</v>
          </cell>
          <cell r="E621">
            <v>0</v>
          </cell>
          <cell r="F621">
            <v>0</v>
          </cell>
          <cell r="G621">
            <v>0</v>
          </cell>
          <cell r="H621">
            <v>0</v>
          </cell>
        </row>
        <row r="622">
          <cell r="B622" t="str">
            <v>330-000-0000-000</v>
          </cell>
          <cell r="C622" t="str">
            <v xml:space="preserve">EXCESO O INSUF.EN ACTUALIZ.CA                  </v>
          </cell>
          <cell r="D622">
            <v>0</v>
          </cell>
          <cell r="E622">
            <v>0</v>
          </cell>
          <cell r="F622">
            <v>0</v>
          </cell>
          <cell r="G622">
            <v>0</v>
          </cell>
          <cell r="H622">
            <v>0</v>
          </cell>
        </row>
        <row r="623">
          <cell r="B623" t="str">
            <v>340-000-0000-000</v>
          </cell>
          <cell r="C623" t="str">
            <v xml:space="preserve">CORRECCION POR REEXPRESION                     </v>
          </cell>
          <cell r="D623">
            <v>0</v>
          </cell>
          <cell r="E623">
            <v>0</v>
          </cell>
          <cell r="F623">
            <v>0</v>
          </cell>
          <cell r="G623">
            <v>0</v>
          </cell>
          <cell r="H623">
            <v>0</v>
          </cell>
        </row>
        <row r="624">
          <cell r="B624" t="str">
            <v>401-000-0000-000</v>
          </cell>
          <cell r="C624" t="str">
            <v xml:space="preserve">VENTAS FILIALES                                </v>
          </cell>
          <cell r="D624">
            <v>0</v>
          </cell>
          <cell r="E624">
            <v>0</v>
          </cell>
          <cell r="F624">
            <v>0</v>
          </cell>
          <cell r="G624">
            <v>0</v>
          </cell>
          <cell r="H624">
            <v>0</v>
          </cell>
        </row>
        <row r="625">
          <cell r="B625" t="str">
            <v>402-000-0000-000</v>
          </cell>
          <cell r="C625" t="str">
            <v xml:space="preserve">VENTAS NACIONALES OTROS                        </v>
          </cell>
          <cell r="D625">
            <v>0</v>
          </cell>
          <cell r="E625">
            <v>0</v>
          </cell>
          <cell r="F625">
            <v>0</v>
          </cell>
          <cell r="G625">
            <v>0</v>
          </cell>
          <cell r="H625">
            <v>0</v>
          </cell>
        </row>
        <row r="626">
          <cell r="B626" t="str">
            <v>403-000-0000-000</v>
          </cell>
          <cell r="C626" t="str">
            <v xml:space="preserve">VENTAS EXPORTACION                             </v>
          </cell>
          <cell r="D626">
            <v>0</v>
          </cell>
          <cell r="E626">
            <v>0</v>
          </cell>
          <cell r="F626">
            <v>0</v>
          </cell>
          <cell r="G626">
            <v>0</v>
          </cell>
          <cell r="H626">
            <v>0</v>
          </cell>
        </row>
        <row r="627">
          <cell r="B627" t="str">
            <v>404-001-0102-000</v>
          </cell>
          <cell r="C627" t="str">
            <v xml:space="preserve">DIAVAZ CONSTRUCTORES SA CV                     </v>
          </cell>
          <cell r="D627">
            <v>0</v>
          </cell>
          <cell r="E627">
            <v>0</v>
          </cell>
          <cell r="F627">
            <v>0</v>
          </cell>
          <cell r="G627">
            <v>0</v>
          </cell>
          <cell r="H627">
            <v>0</v>
          </cell>
        </row>
        <row r="628">
          <cell r="B628" t="str">
            <v>404-001-0103-000</v>
          </cell>
          <cell r="C628" t="str">
            <v xml:space="preserve">DIAVAZ INDUSTRIAS, SA DE CV                    </v>
          </cell>
          <cell r="D628">
            <v>0</v>
          </cell>
          <cell r="E628">
            <v>0</v>
          </cell>
          <cell r="F628">
            <v>0</v>
          </cell>
          <cell r="G628">
            <v>0</v>
          </cell>
          <cell r="H628">
            <v>0</v>
          </cell>
        </row>
        <row r="629">
          <cell r="B629" t="str">
            <v>404-001-0104-000</v>
          </cell>
          <cell r="C629" t="str">
            <v xml:space="preserve">TECNOLOGIA Y ORGANIZACION                      </v>
          </cell>
          <cell r="D629">
            <v>0</v>
          </cell>
          <cell r="E629">
            <v>0</v>
          </cell>
          <cell r="F629">
            <v>0</v>
          </cell>
          <cell r="G629">
            <v>0</v>
          </cell>
          <cell r="H629">
            <v>0</v>
          </cell>
        </row>
        <row r="630">
          <cell r="B630" t="str">
            <v>404-001-0105-000</v>
          </cell>
          <cell r="C630" t="str">
            <v xml:space="preserve">INGENIEROS CONSTRUCTORES                       </v>
          </cell>
          <cell r="D630">
            <v>0</v>
          </cell>
          <cell r="E630">
            <v>0</v>
          </cell>
          <cell r="F630">
            <v>0</v>
          </cell>
          <cell r="G630">
            <v>0</v>
          </cell>
          <cell r="H630">
            <v>0</v>
          </cell>
        </row>
        <row r="631">
          <cell r="B631" t="str">
            <v>404-001-0206-000</v>
          </cell>
          <cell r="C631" t="str">
            <v xml:space="preserve">CIA. MEXICANA DE GAS                           </v>
          </cell>
          <cell r="D631">
            <v>0</v>
          </cell>
          <cell r="E631">
            <v>0</v>
          </cell>
          <cell r="F631">
            <v>0</v>
          </cell>
          <cell r="G631">
            <v>0</v>
          </cell>
          <cell r="H631">
            <v>0</v>
          </cell>
        </row>
        <row r="632">
          <cell r="B632" t="str">
            <v>404-001-0207-000</v>
          </cell>
          <cell r="C632" t="str">
            <v xml:space="preserve">SHELBY WILLIAMS DE MEXICO                      </v>
          </cell>
          <cell r="D632">
            <v>0</v>
          </cell>
          <cell r="E632">
            <v>0</v>
          </cell>
          <cell r="F632">
            <v>0</v>
          </cell>
          <cell r="G632">
            <v>0</v>
          </cell>
          <cell r="H632">
            <v>0</v>
          </cell>
        </row>
        <row r="633">
          <cell r="B633" t="str">
            <v>404-001-0226-000</v>
          </cell>
          <cell r="C633" t="str">
            <v xml:space="preserve">GAS AUTOMOTORES                                </v>
          </cell>
          <cell r="D633">
            <v>0</v>
          </cell>
          <cell r="E633">
            <v>0</v>
          </cell>
          <cell r="F633">
            <v>0</v>
          </cell>
          <cell r="G633">
            <v>0</v>
          </cell>
          <cell r="H633">
            <v>0</v>
          </cell>
        </row>
        <row r="634">
          <cell r="B634" t="str">
            <v>404-001-0227-000</v>
          </cell>
          <cell r="C634" t="str">
            <v xml:space="preserve">GAS NATURAL APODACA, S.A.                      </v>
          </cell>
          <cell r="D634">
            <v>0</v>
          </cell>
          <cell r="E634">
            <v>0</v>
          </cell>
          <cell r="F634">
            <v>0</v>
          </cell>
          <cell r="G634">
            <v>0</v>
          </cell>
          <cell r="H634">
            <v>0</v>
          </cell>
        </row>
        <row r="635">
          <cell r="B635" t="str">
            <v>404-001-0228-000</v>
          </cell>
          <cell r="C635" t="str">
            <v xml:space="preserve">DISTRIBUIDORA DE GAS DE OCCID                  </v>
          </cell>
          <cell r="D635">
            <v>0</v>
          </cell>
          <cell r="E635">
            <v>0</v>
          </cell>
          <cell r="F635">
            <v>0</v>
          </cell>
          <cell r="G635">
            <v>0</v>
          </cell>
          <cell r="H635">
            <v>0</v>
          </cell>
        </row>
        <row r="636">
          <cell r="B636" t="str">
            <v>404-001-0309-000</v>
          </cell>
          <cell r="C636" t="str">
            <v xml:space="preserve">VS CONSTRUCCIONES CIVILES                      </v>
          </cell>
          <cell r="D636">
            <v>0</v>
          </cell>
          <cell r="E636">
            <v>0</v>
          </cell>
          <cell r="F636">
            <v>0</v>
          </cell>
          <cell r="G636">
            <v>0</v>
          </cell>
          <cell r="H636">
            <v>0</v>
          </cell>
        </row>
        <row r="637">
          <cell r="B637" t="str">
            <v>404-001-0411-000</v>
          </cell>
          <cell r="C637" t="str">
            <v xml:space="preserve">CONST. SUBACUATICA DIAVAZ                      </v>
          </cell>
          <cell r="D637">
            <v>-42271.32</v>
          </cell>
          <cell r="E637">
            <v>0</v>
          </cell>
          <cell r="F637">
            <v>0</v>
          </cell>
          <cell r="G637">
            <v>0</v>
          </cell>
          <cell r="H637">
            <v>-42271.32</v>
          </cell>
        </row>
        <row r="638">
          <cell r="B638" t="str">
            <v>404-001-0412-000</v>
          </cell>
          <cell r="C638" t="str">
            <v xml:space="preserve">NAVIERA LA TRINIDAD, S.A.                      </v>
          </cell>
          <cell r="D638">
            <v>0</v>
          </cell>
          <cell r="E638">
            <v>0</v>
          </cell>
          <cell r="F638">
            <v>0</v>
          </cell>
          <cell r="G638">
            <v>0</v>
          </cell>
          <cell r="H638">
            <v>0</v>
          </cell>
        </row>
        <row r="639">
          <cell r="B639" t="str">
            <v>404-001-0514-000</v>
          </cell>
          <cell r="C639" t="str">
            <v xml:space="preserve">DESARROLLOS INMOB. DIAVAZ                      </v>
          </cell>
          <cell r="D639">
            <v>0</v>
          </cell>
          <cell r="E639">
            <v>0</v>
          </cell>
          <cell r="F639">
            <v>0</v>
          </cell>
          <cell r="G639">
            <v>0</v>
          </cell>
          <cell r="H639">
            <v>0</v>
          </cell>
        </row>
        <row r="640">
          <cell r="B640" t="str">
            <v>404-001-0515-000</v>
          </cell>
          <cell r="C640" t="str">
            <v xml:space="preserve">LOA INMOBILIARIA, S.A. DE C.V                  </v>
          </cell>
          <cell r="D640">
            <v>0</v>
          </cell>
          <cell r="E640">
            <v>0</v>
          </cell>
          <cell r="F640">
            <v>0</v>
          </cell>
          <cell r="G640">
            <v>0</v>
          </cell>
          <cell r="H640">
            <v>0</v>
          </cell>
        </row>
        <row r="641">
          <cell r="B641" t="str">
            <v>404-001-0519-000</v>
          </cell>
          <cell r="C641" t="str">
            <v xml:space="preserve">DESARROLLOS CERRITOS                           </v>
          </cell>
          <cell r="D641">
            <v>0</v>
          </cell>
          <cell r="E641">
            <v>0</v>
          </cell>
          <cell r="F641">
            <v>0</v>
          </cell>
          <cell r="G641">
            <v>0</v>
          </cell>
          <cell r="H641">
            <v>0</v>
          </cell>
        </row>
        <row r="642">
          <cell r="B642" t="str">
            <v>404-001-0621-000</v>
          </cell>
          <cell r="C642" t="str">
            <v xml:space="preserve">CIA. MEXICANA DE GEOFISICA                     </v>
          </cell>
          <cell r="D642">
            <v>0</v>
          </cell>
          <cell r="E642">
            <v>0</v>
          </cell>
          <cell r="F642">
            <v>0</v>
          </cell>
          <cell r="G642">
            <v>0</v>
          </cell>
          <cell r="H642">
            <v>0</v>
          </cell>
        </row>
        <row r="643">
          <cell r="B643" t="str">
            <v>404-001-0633-000</v>
          </cell>
          <cell r="C643" t="str">
            <v xml:space="preserve">ING.Y GESTION AMBIENTAL                        </v>
          </cell>
          <cell r="D643">
            <v>0</v>
          </cell>
          <cell r="E643">
            <v>0</v>
          </cell>
          <cell r="F643">
            <v>0</v>
          </cell>
          <cell r="G643">
            <v>0</v>
          </cell>
          <cell r="H643">
            <v>0</v>
          </cell>
        </row>
        <row r="644">
          <cell r="B644" t="str">
            <v>404-001-0634-000</v>
          </cell>
          <cell r="C644" t="str">
            <v xml:space="preserve">ASOCIACION MEXICANA DE GAS                     </v>
          </cell>
          <cell r="D644">
            <v>0</v>
          </cell>
          <cell r="E644">
            <v>0</v>
          </cell>
          <cell r="F644">
            <v>0</v>
          </cell>
          <cell r="G644">
            <v>0</v>
          </cell>
          <cell r="H644">
            <v>0</v>
          </cell>
        </row>
        <row r="645">
          <cell r="B645" t="str">
            <v>405-001-0001-000</v>
          </cell>
          <cell r="C645" t="str">
            <v xml:space="preserve">PEMEX EXPLORACION Y PRODUCCION                 </v>
          </cell>
          <cell r="D645">
            <v>-12291856.970000001</v>
          </cell>
          <cell r="E645">
            <v>0</v>
          </cell>
          <cell r="F645">
            <v>5951294.4100000001</v>
          </cell>
          <cell r="G645">
            <v>-5951294.4100000001</v>
          </cell>
          <cell r="H645">
            <v>-18243151.380000003</v>
          </cell>
        </row>
        <row r="646">
          <cell r="B646" t="str">
            <v>405-001-0002-000</v>
          </cell>
          <cell r="C646" t="str">
            <v xml:space="preserve">CATERPILLAR ARRENDADORA FINANCIERA S.A. DE C   </v>
          </cell>
          <cell r="D646">
            <v>0</v>
          </cell>
          <cell r="E646">
            <v>0</v>
          </cell>
          <cell r="F646">
            <v>0</v>
          </cell>
          <cell r="G646">
            <v>0</v>
          </cell>
          <cell r="H646">
            <v>0</v>
          </cell>
        </row>
        <row r="647">
          <cell r="B647" t="str">
            <v>405-001-0003-000</v>
          </cell>
          <cell r="C647" t="str">
            <v xml:space="preserve">GEOCIENTIFICOS MEXICANOS S.A. DE C.V.          </v>
          </cell>
          <cell r="D647">
            <v>-89799.5</v>
          </cell>
          <cell r="E647">
            <v>0</v>
          </cell>
          <cell r="F647">
            <v>43138.77</v>
          </cell>
          <cell r="G647">
            <v>-43138.77</v>
          </cell>
          <cell r="H647">
            <v>-132938.26999999999</v>
          </cell>
        </row>
        <row r="648">
          <cell r="B648" t="str">
            <v>406-000-0000-000</v>
          </cell>
          <cell r="C648" t="str">
            <v xml:space="preserve">INGRESOS SERVIC.EXPORTACION                    </v>
          </cell>
          <cell r="D648">
            <v>0</v>
          </cell>
          <cell r="E648">
            <v>0</v>
          </cell>
          <cell r="F648">
            <v>0</v>
          </cell>
          <cell r="G648">
            <v>0</v>
          </cell>
          <cell r="H648">
            <v>0</v>
          </cell>
        </row>
        <row r="649">
          <cell r="B649" t="str">
            <v>407-000-0000-000</v>
          </cell>
          <cell r="C649" t="str">
            <v xml:space="preserve">INGRESOS X CTOS. DE OBRA                       </v>
          </cell>
          <cell r="D649">
            <v>0</v>
          </cell>
          <cell r="E649">
            <v>0</v>
          </cell>
          <cell r="F649">
            <v>0</v>
          </cell>
          <cell r="G649">
            <v>0</v>
          </cell>
          <cell r="H649">
            <v>0</v>
          </cell>
        </row>
        <row r="650">
          <cell r="B650" t="str">
            <v>408-000-0000-000</v>
          </cell>
          <cell r="C650" t="str">
            <v xml:space="preserve">INGRESOS X RENTAS FILIALES                     </v>
          </cell>
          <cell r="D650">
            <v>0</v>
          </cell>
          <cell r="E650">
            <v>0</v>
          </cell>
          <cell r="F650">
            <v>0</v>
          </cell>
          <cell r="G650">
            <v>0</v>
          </cell>
          <cell r="H650">
            <v>0</v>
          </cell>
        </row>
        <row r="651">
          <cell r="B651" t="str">
            <v>409-000-0000-000</v>
          </cell>
          <cell r="C651" t="str">
            <v xml:space="preserve">INGRESOS X RENTAS OTROS                        </v>
          </cell>
          <cell r="D651">
            <v>0</v>
          </cell>
          <cell r="E651">
            <v>0</v>
          </cell>
          <cell r="F651">
            <v>0</v>
          </cell>
          <cell r="G651">
            <v>0</v>
          </cell>
          <cell r="H651">
            <v>0</v>
          </cell>
        </row>
        <row r="652">
          <cell r="B652" t="str">
            <v>410-000-0000-000</v>
          </cell>
          <cell r="C652" t="str">
            <v xml:space="preserve">DEVOLUCIONES S/VENTAS FILIALE                  </v>
          </cell>
          <cell r="D652">
            <v>0</v>
          </cell>
          <cell r="E652">
            <v>0</v>
          </cell>
          <cell r="F652">
            <v>0</v>
          </cell>
          <cell r="G652">
            <v>0</v>
          </cell>
          <cell r="H652">
            <v>0</v>
          </cell>
        </row>
        <row r="653">
          <cell r="B653" t="str">
            <v>411-000-0000-000</v>
          </cell>
          <cell r="C653" t="str">
            <v xml:space="preserve">DEVOLUCIONES S/VENTAS NALES.O                  </v>
          </cell>
          <cell r="D653">
            <v>0</v>
          </cell>
          <cell r="E653">
            <v>0</v>
          </cell>
          <cell r="F653">
            <v>0</v>
          </cell>
          <cell r="G653">
            <v>0</v>
          </cell>
          <cell r="H653">
            <v>0</v>
          </cell>
        </row>
        <row r="654">
          <cell r="B654" t="str">
            <v>412-000-0000-000</v>
          </cell>
          <cell r="C654" t="str">
            <v xml:space="preserve">DEVOLUCIONES S/VENTAS EXPORTA                  </v>
          </cell>
          <cell r="D654">
            <v>0</v>
          </cell>
          <cell r="E654">
            <v>0</v>
          </cell>
          <cell r="F654">
            <v>0</v>
          </cell>
          <cell r="G654">
            <v>0</v>
          </cell>
          <cell r="H654">
            <v>0</v>
          </cell>
        </row>
        <row r="655">
          <cell r="B655" t="str">
            <v>420-001-0001-000</v>
          </cell>
          <cell r="C655" t="str">
            <v xml:space="preserve">VENTA COMPRESORES                              </v>
          </cell>
          <cell r="D655">
            <v>0</v>
          </cell>
          <cell r="E655">
            <v>0</v>
          </cell>
          <cell r="F655">
            <v>0</v>
          </cell>
          <cell r="G655">
            <v>0</v>
          </cell>
          <cell r="H655">
            <v>0</v>
          </cell>
        </row>
        <row r="656">
          <cell r="B656" t="str">
            <v>421-000-0000-000</v>
          </cell>
          <cell r="C656" t="str">
            <v xml:space="preserve">INGRESOS POR VENTAS DIVERSAS                   </v>
          </cell>
          <cell r="D656">
            <v>0</v>
          </cell>
          <cell r="E656">
            <v>0</v>
          </cell>
          <cell r="F656">
            <v>0</v>
          </cell>
          <cell r="G656">
            <v>0</v>
          </cell>
          <cell r="H656">
            <v>0</v>
          </cell>
        </row>
        <row r="657">
          <cell r="B657" t="str">
            <v>422-001-0000-000</v>
          </cell>
          <cell r="C657" t="str">
            <v xml:space="preserve">OTROS INGRESOS GRAVADOS                        </v>
          </cell>
          <cell r="D657">
            <v>0</v>
          </cell>
          <cell r="E657">
            <v>0</v>
          </cell>
          <cell r="F657">
            <v>0</v>
          </cell>
          <cell r="G657">
            <v>0</v>
          </cell>
          <cell r="H657">
            <v>0</v>
          </cell>
        </row>
        <row r="658">
          <cell r="B658" t="str">
            <v>423-001-0001-000</v>
          </cell>
          <cell r="C658" t="str">
            <v xml:space="preserve">INGRESOS SIN IVA AFECTABLE                     </v>
          </cell>
          <cell r="D658">
            <v>0</v>
          </cell>
          <cell r="E658">
            <v>0</v>
          </cell>
          <cell r="F658">
            <v>0</v>
          </cell>
          <cell r="G658">
            <v>0</v>
          </cell>
          <cell r="H658">
            <v>0</v>
          </cell>
        </row>
        <row r="659">
          <cell r="B659" t="str">
            <v>423-001-0002-000</v>
          </cell>
          <cell r="C659" t="str">
            <v xml:space="preserve">INGRESOS SIN IVA A. P.                         </v>
          </cell>
          <cell r="D659">
            <v>0</v>
          </cell>
          <cell r="E659">
            <v>0</v>
          </cell>
          <cell r="F659">
            <v>0</v>
          </cell>
          <cell r="G659">
            <v>0</v>
          </cell>
          <cell r="H659">
            <v>0</v>
          </cell>
        </row>
        <row r="660">
          <cell r="B660" t="str">
            <v>424-001-0001-000</v>
          </cell>
          <cell r="C660" t="str">
            <v xml:space="preserve">BONIFICACIONES SEGUROS                         </v>
          </cell>
          <cell r="D660">
            <v>0</v>
          </cell>
          <cell r="E660">
            <v>0</v>
          </cell>
          <cell r="F660">
            <v>4168.1400000000003</v>
          </cell>
          <cell r="G660">
            <v>-4168.1400000000003</v>
          </cell>
          <cell r="H660">
            <v>-4168.1400000000003</v>
          </cell>
        </row>
        <row r="661">
          <cell r="B661" t="str">
            <v>424-001-0002-000</v>
          </cell>
          <cell r="C661" t="str">
            <v xml:space="preserve">INGR. X COMPENSACION                           </v>
          </cell>
          <cell r="D661">
            <v>0</v>
          </cell>
          <cell r="E661">
            <v>0</v>
          </cell>
          <cell r="F661">
            <v>0</v>
          </cell>
          <cell r="G661">
            <v>0</v>
          </cell>
          <cell r="H661">
            <v>0</v>
          </cell>
        </row>
        <row r="662">
          <cell r="B662" t="str">
            <v>501-000-0000-000</v>
          </cell>
          <cell r="C662" t="str">
            <v xml:space="preserve">CONSUMO MATERIALES DIRECTOS                                          </v>
          </cell>
          <cell r="D662">
            <v>0</v>
          </cell>
          <cell r="E662">
            <v>0</v>
          </cell>
          <cell r="F662">
            <v>0</v>
          </cell>
          <cell r="G662">
            <v>0</v>
          </cell>
          <cell r="H662">
            <v>0</v>
          </cell>
        </row>
        <row r="663">
          <cell r="B663" t="str">
            <v>510-000-0000-000</v>
          </cell>
          <cell r="C663" t="str">
            <v xml:space="preserve">MANO DE OBRA DIRECTA                                                 </v>
          </cell>
          <cell r="D663">
            <v>0</v>
          </cell>
          <cell r="E663">
            <v>0</v>
          </cell>
          <cell r="F663">
            <v>0</v>
          </cell>
          <cell r="G663">
            <v>0</v>
          </cell>
          <cell r="H663">
            <v>0</v>
          </cell>
        </row>
        <row r="664">
          <cell r="B664" t="str">
            <v>520-000-0000-000</v>
          </cell>
          <cell r="C664" t="str">
            <v xml:space="preserve">GASTOS DIR.FABRICACION Y EXP.                                        </v>
          </cell>
          <cell r="D664">
            <v>0</v>
          </cell>
          <cell r="E664">
            <v>0</v>
          </cell>
          <cell r="F664">
            <v>0</v>
          </cell>
          <cell r="G664">
            <v>0</v>
          </cell>
          <cell r="H664">
            <v>0</v>
          </cell>
        </row>
        <row r="665">
          <cell r="B665" t="str">
            <v>525-001-0001-000</v>
          </cell>
          <cell r="C665" t="str">
            <v xml:space="preserve">BONO ANUAL                                                           </v>
          </cell>
          <cell r="D665">
            <v>0</v>
          </cell>
          <cell r="E665">
            <v>0</v>
          </cell>
          <cell r="F665">
            <v>0</v>
          </cell>
          <cell r="G665">
            <v>0</v>
          </cell>
          <cell r="H665">
            <v>0</v>
          </cell>
        </row>
        <row r="666">
          <cell r="B666" t="str">
            <v>525-001-0002-000</v>
          </cell>
          <cell r="C666" t="str">
            <v xml:space="preserve">SUELDOS                                                        </v>
          </cell>
          <cell r="D666">
            <v>1251834.8400000001</v>
          </cell>
          <cell r="E666">
            <v>432722.94</v>
          </cell>
          <cell r="F666">
            <v>457.99</v>
          </cell>
          <cell r="G666">
            <v>432264.95</v>
          </cell>
          <cell r="H666">
            <v>1684099.79</v>
          </cell>
        </row>
        <row r="667">
          <cell r="B667" t="str">
            <v>525-001-0003-001</v>
          </cell>
          <cell r="C667" t="str">
            <v xml:space="preserve">HORAS EXTRAS GRAVADAS                                                </v>
          </cell>
          <cell r="D667">
            <v>0</v>
          </cell>
          <cell r="E667">
            <v>0</v>
          </cell>
          <cell r="F667">
            <v>0</v>
          </cell>
          <cell r="G667">
            <v>0</v>
          </cell>
          <cell r="H667">
            <v>0</v>
          </cell>
        </row>
        <row r="668">
          <cell r="B668" t="str">
            <v>525-001-0003-002</v>
          </cell>
          <cell r="C668" t="str">
            <v xml:space="preserve">HORAS EXTRAS EXENTAS                                                 </v>
          </cell>
          <cell r="D668">
            <v>0</v>
          </cell>
          <cell r="E668">
            <v>0</v>
          </cell>
          <cell r="F668">
            <v>0</v>
          </cell>
          <cell r="G668">
            <v>0</v>
          </cell>
          <cell r="H668">
            <v>0</v>
          </cell>
        </row>
        <row r="669">
          <cell r="B669" t="str">
            <v>525-001-0004-001</v>
          </cell>
          <cell r="C669" t="str">
            <v xml:space="preserve">PRIMA VACACIONAL GRAVADA                                          </v>
          </cell>
          <cell r="D669">
            <v>3390.42</v>
          </cell>
          <cell r="E669">
            <v>3569.8</v>
          </cell>
          <cell r="F669">
            <v>0</v>
          </cell>
          <cell r="G669">
            <v>3569.8</v>
          </cell>
          <cell r="H669">
            <v>6960.22</v>
          </cell>
        </row>
        <row r="670">
          <cell r="B670" t="str">
            <v>525-001-0004-002</v>
          </cell>
          <cell r="C670" t="str">
            <v xml:space="preserve">PRIMA VACACIONAL EXENTA                                           </v>
          </cell>
          <cell r="D670">
            <v>4367.3900000000003</v>
          </cell>
          <cell r="E670">
            <v>5457.28</v>
          </cell>
          <cell r="F670">
            <v>0</v>
          </cell>
          <cell r="G670">
            <v>5457.28</v>
          </cell>
          <cell r="H670">
            <v>9824.67</v>
          </cell>
        </row>
        <row r="671">
          <cell r="B671" t="str">
            <v>525-001-0005-000</v>
          </cell>
          <cell r="C671" t="str">
            <v xml:space="preserve">VACACIONES                                                        </v>
          </cell>
          <cell r="D671">
            <v>2435.83</v>
          </cell>
          <cell r="E671">
            <v>8427.4500000000007</v>
          </cell>
          <cell r="F671">
            <v>0</v>
          </cell>
          <cell r="G671">
            <v>8427.4500000000007</v>
          </cell>
          <cell r="H671">
            <v>10863.28</v>
          </cell>
        </row>
        <row r="672">
          <cell r="B672" t="str">
            <v>525-001-0006-001</v>
          </cell>
          <cell r="C672" t="str">
            <v xml:space="preserve">GRATIFICACIONES GRAVADAS                                        </v>
          </cell>
          <cell r="D672">
            <v>150437.06</v>
          </cell>
          <cell r="E672">
            <v>31856.560000000001</v>
          </cell>
          <cell r="F672">
            <v>0</v>
          </cell>
          <cell r="G672">
            <v>31856.560000000001</v>
          </cell>
          <cell r="H672">
            <v>182293.62</v>
          </cell>
        </row>
        <row r="673">
          <cell r="B673" t="str">
            <v>525-001-0006-002</v>
          </cell>
          <cell r="C673" t="str">
            <v xml:space="preserve">GRATIFICACIONES EXENTAS                                              </v>
          </cell>
          <cell r="D673">
            <v>0</v>
          </cell>
          <cell r="E673">
            <v>0</v>
          </cell>
          <cell r="F673">
            <v>0</v>
          </cell>
          <cell r="G673">
            <v>0</v>
          </cell>
          <cell r="H673">
            <v>0</v>
          </cell>
        </row>
        <row r="674">
          <cell r="B674" t="str">
            <v>525-001-0007-001</v>
          </cell>
          <cell r="C674" t="str">
            <v xml:space="preserve">INDEMNIZACIONES GRAVADAS                                         </v>
          </cell>
          <cell r="D674">
            <v>30543.56</v>
          </cell>
          <cell r="E674">
            <v>23803.94</v>
          </cell>
          <cell r="F674">
            <v>0</v>
          </cell>
          <cell r="G674">
            <v>23803.94</v>
          </cell>
          <cell r="H674">
            <v>54347.5</v>
          </cell>
        </row>
        <row r="675">
          <cell r="B675" t="str">
            <v>525-001-0007-002</v>
          </cell>
          <cell r="C675" t="str">
            <v xml:space="preserve">INDEMNIZACIONES EXENTAS                                              </v>
          </cell>
          <cell r="D675">
            <v>0</v>
          </cell>
          <cell r="E675">
            <v>8760.6</v>
          </cell>
          <cell r="F675">
            <v>0</v>
          </cell>
          <cell r="G675">
            <v>8760.6</v>
          </cell>
          <cell r="H675">
            <v>8760.6</v>
          </cell>
        </row>
        <row r="676">
          <cell r="B676" t="str">
            <v>525-001-0009-001</v>
          </cell>
          <cell r="C676" t="str">
            <v xml:space="preserve">AGUINALDO GRAVADO                                                   </v>
          </cell>
          <cell r="D676">
            <v>97.15</v>
          </cell>
          <cell r="E676">
            <v>0</v>
          </cell>
          <cell r="F676">
            <v>0</v>
          </cell>
          <cell r="G676">
            <v>0</v>
          </cell>
          <cell r="H676">
            <v>97.15</v>
          </cell>
        </row>
        <row r="677">
          <cell r="B677" t="str">
            <v>525-001-0009-002</v>
          </cell>
          <cell r="C677" t="str">
            <v xml:space="preserve">AGUINALDO EXENTO                                                  </v>
          </cell>
          <cell r="D677">
            <v>2410.04</v>
          </cell>
          <cell r="E677">
            <v>1698.6</v>
          </cell>
          <cell r="F677">
            <v>0</v>
          </cell>
          <cell r="G677">
            <v>1698.6</v>
          </cell>
          <cell r="H677">
            <v>4108.6400000000003</v>
          </cell>
        </row>
        <row r="678">
          <cell r="B678" t="str">
            <v>525-001-0010-000</v>
          </cell>
          <cell r="C678" t="str">
            <v xml:space="preserve">VALES DE GASOLINA                                                    </v>
          </cell>
          <cell r="D678">
            <v>0</v>
          </cell>
          <cell r="E678">
            <v>0</v>
          </cell>
          <cell r="F678">
            <v>0</v>
          </cell>
          <cell r="G678">
            <v>0</v>
          </cell>
          <cell r="H678">
            <v>0</v>
          </cell>
        </row>
        <row r="679">
          <cell r="B679" t="str">
            <v>525-001-0011-000</v>
          </cell>
          <cell r="C679" t="str">
            <v xml:space="preserve">VIVERES                                                          </v>
          </cell>
          <cell r="D679">
            <v>20761.54</v>
          </cell>
          <cell r="E679">
            <v>3101.09</v>
          </cell>
          <cell r="F679">
            <v>0</v>
          </cell>
          <cell r="G679">
            <v>3101.09</v>
          </cell>
          <cell r="H679">
            <v>23862.63</v>
          </cell>
        </row>
        <row r="680">
          <cell r="B680" t="str">
            <v>525-001-0012-000</v>
          </cell>
          <cell r="C680" t="str">
            <v xml:space="preserve">FONDO DE AHORRO                                                  </v>
          </cell>
          <cell r="D680">
            <v>71785.62</v>
          </cell>
          <cell r="E680">
            <v>26284.28</v>
          </cell>
          <cell r="F680">
            <v>0</v>
          </cell>
          <cell r="G680">
            <v>26284.28</v>
          </cell>
          <cell r="H680">
            <v>98069.9</v>
          </cell>
        </row>
        <row r="681">
          <cell r="B681" t="str">
            <v>525-001-0013-000</v>
          </cell>
          <cell r="C681" t="str">
            <v xml:space="preserve">VIATICOS POZOS                                                    </v>
          </cell>
          <cell r="D681">
            <v>4855</v>
          </cell>
          <cell r="E681">
            <v>300</v>
          </cell>
          <cell r="F681">
            <v>0</v>
          </cell>
          <cell r="G681">
            <v>300</v>
          </cell>
          <cell r="H681">
            <v>5155</v>
          </cell>
        </row>
        <row r="682">
          <cell r="B682" t="str">
            <v>525-001-0014-000</v>
          </cell>
          <cell r="C682" t="str">
            <v xml:space="preserve">ALIMENTOS                                                        </v>
          </cell>
          <cell r="D682">
            <v>25311.77</v>
          </cell>
          <cell r="E682">
            <v>10803.05</v>
          </cell>
          <cell r="F682">
            <v>0</v>
          </cell>
          <cell r="G682">
            <v>10803.05</v>
          </cell>
          <cell r="H682">
            <v>36114.82</v>
          </cell>
        </row>
        <row r="683">
          <cell r="B683" t="str">
            <v>525-001-0016-000</v>
          </cell>
          <cell r="C683" t="str">
            <v xml:space="preserve">ARRENDAMIENTO COMPRESOR                                              </v>
          </cell>
          <cell r="D683">
            <v>0</v>
          </cell>
          <cell r="E683">
            <v>0</v>
          </cell>
          <cell r="F683">
            <v>0</v>
          </cell>
          <cell r="G683">
            <v>0</v>
          </cell>
          <cell r="H683">
            <v>0</v>
          </cell>
        </row>
        <row r="684">
          <cell r="B684" t="str">
            <v>525-001-0017-000</v>
          </cell>
          <cell r="C684" t="str">
            <v xml:space="preserve">MTTO. EQUIP. RADIOCOMUNICACIONES                                 </v>
          </cell>
          <cell r="D684">
            <v>39489.199999999997</v>
          </cell>
          <cell r="E684">
            <v>0</v>
          </cell>
          <cell r="F684">
            <v>0</v>
          </cell>
          <cell r="G684">
            <v>0</v>
          </cell>
          <cell r="H684">
            <v>39489.199999999997</v>
          </cell>
        </row>
        <row r="685">
          <cell r="B685" t="str">
            <v>525-001-0018-000</v>
          </cell>
          <cell r="C685" t="str">
            <v xml:space="preserve">AGUA POZOS                                                       </v>
          </cell>
          <cell r="D685">
            <v>52000</v>
          </cell>
          <cell r="E685">
            <v>17500</v>
          </cell>
          <cell r="F685">
            <v>0</v>
          </cell>
          <cell r="G685">
            <v>17500</v>
          </cell>
          <cell r="H685">
            <v>69500</v>
          </cell>
        </row>
        <row r="686">
          <cell r="B686" t="str">
            <v>525-001-0019-000</v>
          </cell>
          <cell r="C686" t="str">
            <v xml:space="preserve">SEGURIDAD Y MONITOREO                                            </v>
          </cell>
          <cell r="D686">
            <v>13522.16</v>
          </cell>
          <cell r="E686">
            <v>0</v>
          </cell>
          <cell r="F686">
            <v>0</v>
          </cell>
          <cell r="G686">
            <v>0</v>
          </cell>
          <cell r="H686">
            <v>13522.16</v>
          </cell>
        </row>
        <row r="687">
          <cell r="B687" t="str">
            <v>525-001-0021-000</v>
          </cell>
          <cell r="C687" t="str">
            <v xml:space="preserve">I.M.S.S. CUOTA PATRONAL                                         </v>
          </cell>
          <cell r="D687">
            <v>183166.47</v>
          </cell>
          <cell r="E687">
            <v>58497.33</v>
          </cell>
          <cell r="F687">
            <v>0</v>
          </cell>
          <cell r="G687">
            <v>58497.33</v>
          </cell>
          <cell r="H687">
            <v>241663.8</v>
          </cell>
        </row>
        <row r="688">
          <cell r="B688" t="str">
            <v>525-001-0022-000</v>
          </cell>
          <cell r="C688" t="str">
            <v xml:space="preserve">ARRENDAMIENTO PLANTAS E Y MOTOGEN                               </v>
          </cell>
          <cell r="D688">
            <v>214300</v>
          </cell>
          <cell r="E688">
            <v>156000</v>
          </cell>
          <cell r="F688">
            <v>0</v>
          </cell>
          <cell r="G688">
            <v>156000</v>
          </cell>
          <cell r="H688">
            <v>370300</v>
          </cell>
        </row>
        <row r="689">
          <cell r="B689" t="str">
            <v>525-001-0023-000</v>
          </cell>
          <cell r="C689" t="str">
            <v xml:space="preserve">5% APORTACIONES INFONAVIT                                        </v>
          </cell>
          <cell r="D689">
            <v>41704.019999999997</v>
          </cell>
          <cell r="E689">
            <v>43822.58</v>
          </cell>
          <cell r="F689">
            <v>0</v>
          </cell>
          <cell r="G689">
            <v>43822.58</v>
          </cell>
          <cell r="H689">
            <v>85526.6</v>
          </cell>
        </row>
        <row r="690">
          <cell r="B690" t="str">
            <v>525-001-0024-000</v>
          </cell>
          <cell r="C690" t="str">
            <v xml:space="preserve">IMPUESTO SOBRE NOMINAS                                           </v>
          </cell>
          <cell r="D690">
            <v>12733.63</v>
          </cell>
          <cell r="E690">
            <v>7145.36</v>
          </cell>
          <cell r="F690">
            <v>0</v>
          </cell>
          <cell r="G690">
            <v>7145.36</v>
          </cell>
          <cell r="H690">
            <v>19878.990000000002</v>
          </cell>
        </row>
        <row r="691">
          <cell r="B691" t="str">
            <v>525-001-0025-000</v>
          </cell>
          <cell r="C691" t="str">
            <v xml:space="preserve">2% S.A.R.                                                        </v>
          </cell>
          <cell r="D691">
            <v>16767.509999999998</v>
          </cell>
          <cell r="E691">
            <v>17647.740000000002</v>
          </cell>
          <cell r="F691">
            <v>0</v>
          </cell>
          <cell r="G691">
            <v>17647.740000000002</v>
          </cell>
          <cell r="H691">
            <v>34415.25</v>
          </cell>
        </row>
        <row r="692">
          <cell r="B692" t="str">
            <v>525-001-0027-000</v>
          </cell>
          <cell r="C692" t="str">
            <v xml:space="preserve">CESANTIA Y VEJEZ                                                 </v>
          </cell>
          <cell r="D692">
            <v>26262.12</v>
          </cell>
          <cell r="E692">
            <v>27587.58</v>
          </cell>
          <cell r="F692">
            <v>0</v>
          </cell>
          <cell r="G692">
            <v>27587.58</v>
          </cell>
          <cell r="H692">
            <v>53849.7</v>
          </cell>
        </row>
        <row r="693">
          <cell r="B693" t="str">
            <v>525-001-0030-000</v>
          </cell>
          <cell r="C693" t="str">
            <v xml:space="preserve">HONORARIOS PERSONAS MORALES                                          </v>
          </cell>
          <cell r="D693">
            <v>0</v>
          </cell>
          <cell r="E693">
            <v>0</v>
          </cell>
          <cell r="F693">
            <v>0</v>
          </cell>
          <cell r="G693">
            <v>0</v>
          </cell>
          <cell r="H693">
            <v>0</v>
          </cell>
        </row>
        <row r="694">
          <cell r="B694" t="str">
            <v>525-001-0031-000</v>
          </cell>
          <cell r="C694" t="str">
            <v xml:space="preserve">HONORARIOS A PERSONAS FISICAS                                        </v>
          </cell>
          <cell r="D694">
            <v>0</v>
          </cell>
          <cell r="E694">
            <v>0</v>
          </cell>
          <cell r="F694">
            <v>0</v>
          </cell>
          <cell r="G694">
            <v>0</v>
          </cell>
          <cell r="H694">
            <v>0</v>
          </cell>
        </row>
        <row r="695">
          <cell r="B695" t="str">
            <v>525-001-0032-000</v>
          </cell>
          <cell r="C695" t="str">
            <v xml:space="preserve">SERVICIOS PROFESIONALES                                            </v>
          </cell>
          <cell r="D695">
            <v>423.87</v>
          </cell>
          <cell r="E695">
            <v>0</v>
          </cell>
          <cell r="F695">
            <v>0</v>
          </cell>
          <cell r="G695">
            <v>0</v>
          </cell>
          <cell r="H695">
            <v>423.87</v>
          </cell>
        </row>
        <row r="696">
          <cell r="B696" t="str">
            <v>525-001-0033-000</v>
          </cell>
          <cell r="C696" t="str">
            <v xml:space="preserve">FLETES Y MUDANZAS                                                    </v>
          </cell>
          <cell r="D696">
            <v>0</v>
          </cell>
          <cell r="E696">
            <v>0</v>
          </cell>
          <cell r="F696">
            <v>0</v>
          </cell>
          <cell r="G696">
            <v>0</v>
          </cell>
          <cell r="H696">
            <v>0</v>
          </cell>
        </row>
        <row r="697">
          <cell r="B697" t="str">
            <v>525-001-0034-001</v>
          </cell>
          <cell r="C697" t="str">
            <v xml:space="preserve">ARREND. PERSONA MORAL INMUEB                                         </v>
          </cell>
          <cell r="D697">
            <v>0</v>
          </cell>
          <cell r="E697">
            <v>0</v>
          </cell>
          <cell r="F697">
            <v>0</v>
          </cell>
          <cell r="G697">
            <v>0</v>
          </cell>
          <cell r="H697">
            <v>0</v>
          </cell>
        </row>
        <row r="698">
          <cell r="B698" t="str">
            <v>525-001-0034-002</v>
          </cell>
          <cell r="C698" t="str">
            <v xml:space="preserve">ARRENDAMIENTO P.F.                                              </v>
          </cell>
          <cell r="D698">
            <v>117385.26</v>
          </cell>
          <cell r="E698">
            <v>26496.42</v>
          </cell>
          <cell r="F698">
            <v>0</v>
          </cell>
          <cell r="G698">
            <v>26496.42</v>
          </cell>
          <cell r="H698">
            <v>143881.68</v>
          </cell>
        </row>
        <row r="699">
          <cell r="B699" t="str">
            <v>525-001-0035-000</v>
          </cell>
          <cell r="C699" t="str">
            <v xml:space="preserve">MANTENIMIENTO INSTALACIONES                                      </v>
          </cell>
          <cell r="D699">
            <v>83892.83</v>
          </cell>
          <cell r="E699">
            <v>1437.18</v>
          </cell>
          <cell r="F699">
            <v>0</v>
          </cell>
          <cell r="G699">
            <v>1437.18</v>
          </cell>
          <cell r="H699">
            <v>85330.01</v>
          </cell>
        </row>
        <row r="700">
          <cell r="B700" t="str">
            <v>525-001-0036-000</v>
          </cell>
          <cell r="C700" t="str">
            <v xml:space="preserve">MANTENIMIENTO EQ. DE OFICINA                                         </v>
          </cell>
          <cell r="D700">
            <v>0</v>
          </cell>
          <cell r="E700">
            <v>0</v>
          </cell>
          <cell r="F700">
            <v>0</v>
          </cell>
          <cell r="G700">
            <v>0</v>
          </cell>
          <cell r="H700">
            <v>0</v>
          </cell>
        </row>
        <row r="701">
          <cell r="B701" t="str">
            <v>525-001-0037-000</v>
          </cell>
          <cell r="C701" t="str">
            <v xml:space="preserve">MANTENIMIENTO EQ. TRANSPORTE                                     </v>
          </cell>
          <cell r="D701">
            <v>46242.41</v>
          </cell>
          <cell r="E701">
            <v>4375</v>
          </cell>
          <cell r="F701">
            <v>0</v>
          </cell>
          <cell r="G701">
            <v>4375</v>
          </cell>
          <cell r="H701">
            <v>50617.41</v>
          </cell>
        </row>
        <row r="702">
          <cell r="B702" t="str">
            <v>525-001-0038-001</v>
          </cell>
          <cell r="C702" t="str">
            <v xml:space="preserve">COMBUSTIBLES DEDUCIBLES                                         </v>
          </cell>
          <cell r="D702">
            <v>253031.83</v>
          </cell>
          <cell r="E702">
            <v>64266.95</v>
          </cell>
          <cell r="F702">
            <v>0</v>
          </cell>
          <cell r="G702">
            <v>64266.95</v>
          </cell>
          <cell r="H702">
            <v>317298.78000000003</v>
          </cell>
        </row>
        <row r="703">
          <cell r="B703" t="str">
            <v>525-001-0038-002</v>
          </cell>
          <cell r="C703" t="str">
            <v xml:space="preserve">COMBUSTIBLES NO DEDUCIBLES                                         </v>
          </cell>
          <cell r="D703">
            <v>794.1</v>
          </cell>
          <cell r="E703">
            <v>0</v>
          </cell>
          <cell r="F703">
            <v>794.1</v>
          </cell>
          <cell r="G703">
            <v>-794.1</v>
          </cell>
          <cell r="H703">
            <v>0</v>
          </cell>
        </row>
        <row r="704">
          <cell r="B704" t="str">
            <v>525-001-0038-003</v>
          </cell>
          <cell r="C704" t="str">
            <v xml:space="preserve">LUBRICANTES DEDUCIBLES                                           </v>
          </cell>
          <cell r="D704">
            <v>75228</v>
          </cell>
          <cell r="E704">
            <v>26299.98</v>
          </cell>
          <cell r="F704">
            <v>0</v>
          </cell>
          <cell r="G704">
            <v>26299.98</v>
          </cell>
          <cell r="H704">
            <v>101527.98</v>
          </cell>
        </row>
        <row r="705">
          <cell r="B705" t="str">
            <v>525-001-0038-004</v>
          </cell>
          <cell r="C705" t="str">
            <v xml:space="preserve">LUBRICANTES NO DEDUCIBLES                                            </v>
          </cell>
          <cell r="D705">
            <v>0</v>
          </cell>
          <cell r="E705">
            <v>0</v>
          </cell>
          <cell r="F705">
            <v>0</v>
          </cell>
          <cell r="G705">
            <v>0</v>
          </cell>
          <cell r="H705">
            <v>0</v>
          </cell>
        </row>
        <row r="706">
          <cell r="B706" t="str">
            <v>525-001-0039-001</v>
          </cell>
          <cell r="C706" t="str">
            <v xml:space="preserve">GASTOS DE VIAJE DEDUCIBLES                                       </v>
          </cell>
          <cell r="D706">
            <v>19142.36</v>
          </cell>
          <cell r="E706">
            <v>613.4</v>
          </cell>
          <cell r="F706">
            <v>0</v>
          </cell>
          <cell r="G706">
            <v>613.4</v>
          </cell>
          <cell r="H706">
            <v>19755.759999999998</v>
          </cell>
        </row>
        <row r="707">
          <cell r="B707" t="str">
            <v>525-001-0039-002</v>
          </cell>
          <cell r="C707" t="str">
            <v xml:space="preserve">GASTOS DE VIAJE NO DED.                                              </v>
          </cell>
          <cell r="D707">
            <v>0</v>
          </cell>
          <cell r="E707">
            <v>0</v>
          </cell>
          <cell r="F707">
            <v>0</v>
          </cell>
          <cell r="G707">
            <v>0</v>
          </cell>
          <cell r="H707">
            <v>0</v>
          </cell>
        </row>
        <row r="708">
          <cell r="B708" t="str">
            <v>525-001-0040-000</v>
          </cell>
          <cell r="C708" t="str">
            <v xml:space="preserve">ENSERES MENORES                                                   </v>
          </cell>
          <cell r="D708">
            <v>2336.66</v>
          </cell>
          <cell r="E708">
            <v>0</v>
          </cell>
          <cell r="F708">
            <v>0</v>
          </cell>
          <cell r="G708">
            <v>0</v>
          </cell>
          <cell r="H708">
            <v>2336.66</v>
          </cell>
        </row>
        <row r="709">
          <cell r="B709" t="str">
            <v>525-001-0041-000</v>
          </cell>
          <cell r="C709" t="str">
            <v xml:space="preserve">ENERGIA ELECTRICA                                                </v>
          </cell>
          <cell r="D709">
            <v>82471.360000000001</v>
          </cell>
          <cell r="E709">
            <v>0</v>
          </cell>
          <cell r="F709">
            <v>0</v>
          </cell>
          <cell r="G709">
            <v>0</v>
          </cell>
          <cell r="H709">
            <v>82471.360000000001</v>
          </cell>
        </row>
        <row r="710">
          <cell r="B710" t="str">
            <v>525-001-0042-000</v>
          </cell>
          <cell r="C710" t="str">
            <v xml:space="preserve">TELEFONOS                                                        </v>
          </cell>
          <cell r="D710">
            <v>15406.17</v>
          </cell>
          <cell r="E710">
            <v>5844.85</v>
          </cell>
          <cell r="F710">
            <v>0</v>
          </cell>
          <cell r="G710">
            <v>5844.85</v>
          </cell>
          <cell r="H710">
            <v>21251.02</v>
          </cell>
        </row>
        <row r="711">
          <cell r="B711" t="str">
            <v>525-001-0043-000</v>
          </cell>
          <cell r="C711" t="str">
            <v xml:space="preserve">IMPUESTOS Y DERECHOS                                               </v>
          </cell>
          <cell r="D711">
            <v>786.48</v>
          </cell>
          <cell r="E711">
            <v>0</v>
          </cell>
          <cell r="F711">
            <v>0</v>
          </cell>
          <cell r="G711">
            <v>0</v>
          </cell>
          <cell r="H711">
            <v>786.48</v>
          </cell>
        </row>
        <row r="712">
          <cell r="B712" t="str">
            <v>525-001-0044-000</v>
          </cell>
          <cell r="C712" t="str">
            <v xml:space="preserve">MANTENIMIENTO EQ. DE COMPUTO                                       </v>
          </cell>
          <cell r="D712">
            <v>296.95999999999998</v>
          </cell>
          <cell r="E712">
            <v>412.43</v>
          </cell>
          <cell r="F712">
            <v>0</v>
          </cell>
          <cell r="G712">
            <v>412.43</v>
          </cell>
          <cell r="H712">
            <v>709.39</v>
          </cell>
        </row>
        <row r="713">
          <cell r="B713" t="str">
            <v>525-001-0045-000</v>
          </cell>
          <cell r="C713" t="str">
            <v xml:space="preserve">ART. Y ACC. DE COMPUTO                                            </v>
          </cell>
          <cell r="D713">
            <v>5910</v>
          </cell>
          <cell r="E713">
            <v>0</v>
          </cell>
          <cell r="F713">
            <v>0</v>
          </cell>
          <cell r="G713">
            <v>0</v>
          </cell>
          <cell r="H713">
            <v>5910</v>
          </cell>
        </row>
        <row r="714">
          <cell r="B714" t="str">
            <v>525-001-0046-000</v>
          </cell>
          <cell r="C714" t="str">
            <v xml:space="preserve">UTILES ASEO Y LIMPIEZA                                            </v>
          </cell>
          <cell r="D714">
            <v>3956.93</v>
          </cell>
          <cell r="E714">
            <v>4164.57</v>
          </cell>
          <cell r="F714">
            <v>0</v>
          </cell>
          <cell r="G714">
            <v>4164.57</v>
          </cell>
          <cell r="H714">
            <v>8121.5</v>
          </cell>
        </row>
        <row r="715">
          <cell r="B715" t="str">
            <v>525-001-0047-000</v>
          </cell>
          <cell r="C715" t="str">
            <v xml:space="preserve">PAPELERIA Y ART. DE OFICINA                                       </v>
          </cell>
          <cell r="D715">
            <v>6250.45</v>
          </cell>
          <cell r="E715">
            <v>629.48</v>
          </cell>
          <cell r="F715">
            <v>0</v>
          </cell>
          <cell r="G715">
            <v>629.48</v>
          </cell>
          <cell r="H715">
            <v>6879.93</v>
          </cell>
        </row>
        <row r="716">
          <cell r="B716" t="str">
            <v>525-001-0048-000</v>
          </cell>
          <cell r="C716" t="str">
            <v xml:space="preserve">PEAJES Y AUTOPISTAS                                                  </v>
          </cell>
          <cell r="D716">
            <v>0</v>
          </cell>
          <cell r="E716">
            <v>0</v>
          </cell>
          <cell r="F716">
            <v>0</v>
          </cell>
          <cell r="G716">
            <v>0</v>
          </cell>
          <cell r="H716">
            <v>0</v>
          </cell>
        </row>
        <row r="717">
          <cell r="B717" t="str">
            <v>525-001-0049-000</v>
          </cell>
          <cell r="C717" t="str">
            <v xml:space="preserve">SEGURO ROTURA MAQUINARIA                                        </v>
          </cell>
          <cell r="D717">
            <v>164655.18</v>
          </cell>
          <cell r="E717">
            <v>54885.06</v>
          </cell>
          <cell r="F717">
            <v>0</v>
          </cell>
          <cell r="G717">
            <v>54885.06</v>
          </cell>
          <cell r="H717">
            <v>219540.24</v>
          </cell>
        </row>
        <row r="718">
          <cell r="B718" t="str">
            <v>525-001-0050-000</v>
          </cell>
          <cell r="C718" t="str">
            <v xml:space="preserve">ESTACIONAMIENTO Y PASAJES LOC                                       </v>
          </cell>
          <cell r="D718">
            <v>16</v>
          </cell>
          <cell r="E718">
            <v>763.04</v>
          </cell>
          <cell r="F718">
            <v>0</v>
          </cell>
          <cell r="G718">
            <v>763.04</v>
          </cell>
          <cell r="H718">
            <v>779.04</v>
          </cell>
        </row>
        <row r="719">
          <cell r="B719" t="str">
            <v>525-001-0051-000</v>
          </cell>
          <cell r="C719" t="str">
            <v xml:space="preserve">COMISIONES Y SITUACIONES BANC                                        </v>
          </cell>
          <cell r="D719">
            <v>0</v>
          </cell>
          <cell r="E719">
            <v>0</v>
          </cell>
          <cell r="F719">
            <v>0</v>
          </cell>
          <cell r="G719">
            <v>0</v>
          </cell>
          <cell r="H719">
            <v>0</v>
          </cell>
        </row>
        <row r="720">
          <cell r="B720" t="str">
            <v>525-001-0052-000</v>
          </cell>
          <cell r="C720" t="str">
            <v xml:space="preserve">MENSAJERIA Y PAQUETERIA                                              </v>
          </cell>
          <cell r="D720">
            <v>0</v>
          </cell>
          <cell r="E720">
            <v>0</v>
          </cell>
          <cell r="F720">
            <v>0</v>
          </cell>
          <cell r="G720">
            <v>0</v>
          </cell>
          <cell r="H720">
            <v>0</v>
          </cell>
        </row>
        <row r="721">
          <cell r="B721" t="str">
            <v>525-001-0053-000</v>
          </cell>
          <cell r="C721" t="str">
            <v xml:space="preserve">CUOTAS Y SUSCRIPCIONES                                               </v>
          </cell>
          <cell r="D721">
            <v>0</v>
          </cell>
          <cell r="E721">
            <v>0</v>
          </cell>
          <cell r="F721">
            <v>0</v>
          </cell>
          <cell r="G721">
            <v>0</v>
          </cell>
          <cell r="H721">
            <v>0</v>
          </cell>
        </row>
        <row r="722">
          <cell r="B722" t="str">
            <v>525-001-0054-000</v>
          </cell>
          <cell r="C722" t="str">
            <v xml:space="preserve">PUBLICIDAD Y PROPAGANDA                                              </v>
          </cell>
          <cell r="D722">
            <v>0</v>
          </cell>
          <cell r="E722">
            <v>0</v>
          </cell>
          <cell r="F722">
            <v>0</v>
          </cell>
          <cell r="G722">
            <v>0</v>
          </cell>
          <cell r="H722">
            <v>0</v>
          </cell>
        </row>
        <row r="723">
          <cell r="B723" t="str">
            <v>525-001-0055-001</v>
          </cell>
          <cell r="C723" t="str">
            <v xml:space="preserve">HILDA MARIA ZURITA GIL                                           </v>
          </cell>
          <cell r="D723">
            <v>88846.17</v>
          </cell>
          <cell r="E723">
            <v>29615.39</v>
          </cell>
          <cell r="F723">
            <v>0</v>
          </cell>
          <cell r="G723">
            <v>29615.39</v>
          </cell>
          <cell r="H723">
            <v>118461.56</v>
          </cell>
        </row>
        <row r="724">
          <cell r="B724" t="str">
            <v>525-001-0055-002</v>
          </cell>
          <cell r="C724" t="str">
            <v xml:space="preserve">OBRA CIVIL P/TELEMETRIA                                           </v>
          </cell>
          <cell r="D724">
            <v>1309.74</v>
          </cell>
          <cell r="E724">
            <v>436.58</v>
          </cell>
          <cell r="F724">
            <v>0</v>
          </cell>
          <cell r="G724">
            <v>436.58</v>
          </cell>
          <cell r="H724">
            <v>1746.32</v>
          </cell>
        </row>
        <row r="725">
          <cell r="B725" t="str">
            <v>525-001-0055-003</v>
          </cell>
          <cell r="C725" t="str">
            <v xml:space="preserve">INSTALACION ELECTRICA                                             </v>
          </cell>
          <cell r="D725">
            <v>9025.43</v>
          </cell>
          <cell r="E725">
            <v>3152.16</v>
          </cell>
          <cell r="F725">
            <v>0</v>
          </cell>
          <cell r="G725">
            <v>3152.16</v>
          </cell>
          <cell r="H725">
            <v>12177.59</v>
          </cell>
        </row>
        <row r="726">
          <cell r="B726" t="str">
            <v>525-001-0055-004</v>
          </cell>
          <cell r="C726" t="str">
            <v xml:space="preserve">TELEMETRIA                                                        </v>
          </cell>
          <cell r="D726">
            <v>1287.18</v>
          </cell>
          <cell r="E726">
            <v>429.06</v>
          </cell>
          <cell r="F726">
            <v>0</v>
          </cell>
          <cell r="G726">
            <v>429.06</v>
          </cell>
          <cell r="H726">
            <v>1716.24</v>
          </cell>
        </row>
        <row r="727">
          <cell r="B727" t="str">
            <v>525-001-0055-005</v>
          </cell>
          <cell r="C727" t="str">
            <v xml:space="preserve">SIST AIRE INSTRUMENTOS                                            </v>
          </cell>
          <cell r="D727">
            <v>5576.43</v>
          </cell>
          <cell r="E727">
            <v>1881.17</v>
          </cell>
          <cell r="F727">
            <v>0</v>
          </cell>
          <cell r="G727">
            <v>1881.17</v>
          </cell>
          <cell r="H727">
            <v>7457.6</v>
          </cell>
        </row>
        <row r="728">
          <cell r="B728" t="str">
            <v>525-001-0055-006</v>
          </cell>
          <cell r="C728" t="str">
            <v xml:space="preserve">SIST BOMBEO AUTOMATICO                                           </v>
          </cell>
          <cell r="D728">
            <v>57218.98</v>
          </cell>
          <cell r="E728">
            <v>19288.330000000002</v>
          </cell>
          <cell r="F728">
            <v>0</v>
          </cell>
          <cell r="G728">
            <v>19288.330000000002</v>
          </cell>
          <cell r="H728">
            <v>76507.31</v>
          </cell>
        </row>
        <row r="729">
          <cell r="B729" t="str">
            <v>525-001-0055-007</v>
          </cell>
          <cell r="C729" t="str">
            <v xml:space="preserve">INGENIERIA PROYECTOS Y CONSTRUCCIONES                             </v>
          </cell>
          <cell r="D729">
            <v>2504.42</v>
          </cell>
          <cell r="E729">
            <v>1252.21</v>
          </cell>
          <cell r="F729">
            <v>0</v>
          </cell>
          <cell r="G729">
            <v>1252.21</v>
          </cell>
          <cell r="H729">
            <v>3756.63</v>
          </cell>
        </row>
        <row r="730">
          <cell r="B730" t="str">
            <v>525-001-0056-000</v>
          </cell>
          <cell r="C730" t="str">
            <v xml:space="preserve">MULTAS Y ACTUALIZACION NO DED                                        </v>
          </cell>
          <cell r="D730">
            <v>0</v>
          </cell>
          <cell r="E730">
            <v>0</v>
          </cell>
          <cell r="F730">
            <v>0</v>
          </cell>
          <cell r="G730">
            <v>0</v>
          </cell>
          <cell r="H730">
            <v>0</v>
          </cell>
        </row>
        <row r="731">
          <cell r="B731" t="str">
            <v>525-001-0057-000</v>
          </cell>
          <cell r="C731" t="str">
            <v xml:space="preserve">RECARGOS DEDUCIBLES                                                  </v>
          </cell>
          <cell r="D731">
            <v>0</v>
          </cell>
          <cell r="E731">
            <v>0</v>
          </cell>
          <cell r="F731">
            <v>0</v>
          </cell>
          <cell r="G731">
            <v>0</v>
          </cell>
          <cell r="H731">
            <v>0</v>
          </cell>
        </row>
        <row r="732">
          <cell r="B732" t="str">
            <v>525-001-0058-000</v>
          </cell>
          <cell r="C732" t="str">
            <v xml:space="preserve">MANIOBRAS                                                        </v>
          </cell>
          <cell r="D732">
            <v>22562.65</v>
          </cell>
          <cell r="E732">
            <v>2884.84</v>
          </cell>
          <cell r="F732">
            <v>0</v>
          </cell>
          <cell r="G732">
            <v>2884.84</v>
          </cell>
          <cell r="H732">
            <v>25447.49</v>
          </cell>
        </row>
        <row r="733">
          <cell r="B733" t="str">
            <v>525-001-0059-001</v>
          </cell>
          <cell r="C733" t="str">
            <v xml:space="preserve">F. MONTERREY P-258543                                             </v>
          </cell>
          <cell r="D733">
            <v>9223.23</v>
          </cell>
          <cell r="E733">
            <v>3074.41</v>
          </cell>
          <cell r="F733">
            <v>0</v>
          </cell>
          <cell r="G733">
            <v>3074.41</v>
          </cell>
          <cell r="H733">
            <v>12297.64</v>
          </cell>
        </row>
        <row r="734">
          <cell r="B734" t="str">
            <v>525-001-0059-002</v>
          </cell>
          <cell r="C734" t="str">
            <v xml:space="preserve">F. MONTERREY P-258547                                           </v>
          </cell>
          <cell r="D734">
            <v>113194.95</v>
          </cell>
          <cell r="E734">
            <v>37731.65</v>
          </cell>
          <cell r="F734">
            <v>0</v>
          </cell>
          <cell r="G734">
            <v>37731.65</v>
          </cell>
          <cell r="H734">
            <v>150926.6</v>
          </cell>
        </row>
        <row r="735">
          <cell r="B735" t="str">
            <v>525-001-0059-003</v>
          </cell>
          <cell r="C735" t="str">
            <v xml:space="preserve">F. MONTERREY P-328824                                                </v>
          </cell>
          <cell r="D735">
            <v>0</v>
          </cell>
          <cell r="E735">
            <v>0</v>
          </cell>
          <cell r="F735">
            <v>0</v>
          </cell>
          <cell r="G735">
            <v>0</v>
          </cell>
          <cell r="H735">
            <v>0</v>
          </cell>
        </row>
        <row r="736">
          <cell r="B736" t="str">
            <v>525-001-0060-000</v>
          </cell>
          <cell r="C736" t="str">
            <v xml:space="preserve">CURSOS Y SEMINARIOS                                               </v>
          </cell>
          <cell r="D736">
            <v>7500</v>
          </cell>
          <cell r="E736">
            <v>2500</v>
          </cell>
          <cell r="F736">
            <v>0</v>
          </cell>
          <cell r="G736">
            <v>2500</v>
          </cell>
          <cell r="H736">
            <v>10000</v>
          </cell>
        </row>
        <row r="737">
          <cell r="B737" t="str">
            <v>525-001-0061-000</v>
          </cell>
          <cell r="C737" t="str">
            <v xml:space="preserve">REVISTAS Y LIBROS                                                    </v>
          </cell>
          <cell r="D737">
            <v>0</v>
          </cell>
          <cell r="E737">
            <v>0</v>
          </cell>
          <cell r="F737">
            <v>0</v>
          </cell>
          <cell r="G737">
            <v>0</v>
          </cell>
          <cell r="H737">
            <v>0</v>
          </cell>
        </row>
        <row r="738">
          <cell r="B738" t="str">
            <v>525-001-0062-000</v>
          </cell>
          <cell r="C738" t="str">
            <v xml:space="preserve">ATENCIONES A TERCEROS                                             </v>
          </cell>
          <cell r="D738">
            <v>2068.23</v>
          </cell>
          <cell r="E738">
            <v>328.48</v>
          </cell>
          <cell r="F738">
            <v>0</v>
          </cell>
          <cell r="G738">
            <v>328.48</v>
          </cell>
          <cell r="H738">
            <v>2396.71</v>
          </cell>
        </row>
        <row r="739">
          <cell r="B739" t="str">
            <v>525-001-0063-000</v>
          </cell>
          <cell r="C739" t="str">
            <v xml:space="preserve">MTTO MAQ Y EQUIPO                                               </v>
          </cell>
          <cell r="D739">
            <v>114894.35</v>
          </cell>
          <cell r="E739">
            <v>2419.37</v>
          </cell>
          <cell r="F739">
            <v>0</v>
          </cell>
          <cell r="G739">
            <v>2419.37</v>
          </cell>
          <cell r="H739">
            <v>117313.72</v>
          </cell>
        </row>
        <row r="740">
          <cell r="B740" t="str">
            <v>525-001-0064-000</v>
          </cell>
          <cell r="C740" t="str">
            <v xml:space="preserve">GTOS LEGALES                                                         </v>
          </cell>
          <cell r="D740">
            <v>0</v>
          </cell>
          <cell r="E740">
            <v>0</v>
          </cell>
          <cell r="F740">
            <v>0</v>
          </cell>
          <cell r="G740">
            <v>0</v>
          </cell>
          <cell r="H740">
            <v>0</v>
          </cell>
        </row>
        <row r="741">
          <cell r="B741" t="str">
            <v>525-001-0078-000</v>
          </cell>
          <cell r="C741" t="str">
            <v xml:space="preserve">SEGURO RESPONSABILIDAD CIVIL                                         </v>
          </cell>
          <cell r="D741">
            <v>0</v>
          </cell>
          <cell r="E741">
            <v>0</v>
          </cell>
          <cell r="F741">
            <v>0</v>
          </cell>
          <cell r="G741">
            <v>0</v>
          </cell>
          <cell r="H741">
            <v>0</v>
          </cell>
        </row>
        <row r="742">
          <cell r="B742" t="str">
            <v>525-001-0080-001</v>
          </cell>
          <cell r="C742" t="str">
            <v xml:space="preserve">DEP MEDIDORES P/GAS                                               </v>
          </cell>
          <cell r="D742">
            <v>6907.02</v>
          </cell>
          <cell r="E742">
            <v>2302.34</v>
          </cell>
          <cell r="F742">
            <v>0</v>
          </cell>
          <cell r="G742">
            <v>2302.34</v>
          </cell>
          <cell r="H742">
            <v>9209.36</v>
          </cell>
        </row>
        <row r="743">
          <cell r="B743" t="str">
            <v>525-001-0080-002</v>
          </cell>
          <cell r="C743" t="str">
            <v xml:space="preserve">DEP COMPRESORES                                                </v>
          </cell>
          <cell r="D743">
            <v>1431969.27</v>
          </cell>
          <cell r="E743">
            <v>477323.09</v>
          </cell>
          <cell r="F743">
            <v>0</v>
          </cell>
          <cell r="G743">
            <v>477323.09</v>
          </cell>
          <cell r="H743">
            <v>1909292.36</v>
          </cell>
        </row>
        <row r="744">
          <cell r="B744" t="str">
            <v>525-001-0080-003</v>
          </cell>
          <cell r="C744" t="str">
            <v xml:space="preserve">DEP PLANTAS TMTO AGUAS RESIDUALES                                  </v>
          </cell>
          <cell r="D744">
            <v>687.87</v>
          </cell>
          <cell r="E744">
            <v>229.29</v>
          </cell>
          <cell r="F744">
            <v>0</v>
          </cell>
          <cell r="G744">
            <v>229.29</v>
          </cell>
          <cell r="H744">
            <v>917.16</v>
          </cell>
        </row>
        <row r="745">
          <cell r="B745" t="str">
            <v>525-001-0080-004</v>
          </cell>
          <cell r="C745" t="str">
            <v xml:space="preserve">DFC EQ RADIOCOMUNICACIONES                                        </v>
          </cell>
          <cell r="D745">
            <v>4995.45</v>
          </cell>
          <cell r="E745">
            <v>1734</v>
          </cell>
          <cell r="F745">
            <v>0</v>
          </cell>
          <cell r="G745">
            <v>1734</v>
          </cell>
          <cell r="H745">
            <v>6729.45</v>
          </cell>
        </row>
        <row r="746">
          <cell r="B746" t="str">
            <v>525-001-0080-005</v>
          </cell>
          <cell r="C746" t="str">
            <v xml:space="preserve">DFC MAQUINARIA Y EQ. 25%                                          </v>
          </cell>
          <cell r="D746">
            <v>4465.95</v>
          </cell>
          <cell r="E746">
            <v>1669.55</v>
          </cell>
          <cell r="F746">
            <v>0</v>
          </cell>
          <cell r="G746">
            <v>1669.55</v>
          </cell>
          <cell r="H746">
            <v>6135.5</v>
          </cell>
        </row>
        <row r="747">
          <cell r="B747" t="str">
            <v>525-001-0080-006</v>
          </cell>
          <cell r="C747" t="str">
            <v xml:space="preserve">DEP PLANTA DIESEL ELECTRICA                                       </v>
          </cell>
          <cell r="D747">
            <v>3390.33</v>
          </cell>
          <cell r="E747">
            <v>1130.1099999999999</v>
          </cell>
          <cell r="F747">
            <v>0</v>
          </cell>
          <cell r="G747">
            <v>1130.1099999999999</v>
          </cell>
          <cell r="H747">
            <v>4520.4399999999996</v>
          </cell>
        </row>
        <row r="748">
          <cell r="B748" t="str">
            <v>525-001-0080-007</v>
          </cell>
          <cell r="C748" t="str">
            <v xml:space="preserve">DFC MOBILIARIO Y EQ. OFICINA                                         </v>
          </cell>
          <cell r="D748">
            <v>0</v>
          </cell>
          <cell r="E748">
            <v>0</v>
          </cell>
          <cell r="F748">
            <v>0</v>
          </cell>
          <cell r="G748">
            <v>0</v>
          </cell>
          <cell r="H748">
            <v>0</v>
          </cell>
        </row>
        <row r="749">
          <cell r="B749" t="str">
            <v>525-001-0080-008</v>
          </cell>
          <cell r="C749" t="str">
            <v xml:space="preserve">DFC EQUIPO DE COMPUTO                                                </v>
          </cell>
          <cell r="D749">
            <v>0</v>
          </cell>
          <cell r="E749">
            <v>0</v>
          </cell>
          <cell r="F749">
            <v>0</v>
          </cell>
          <cell r="G749">
            <v>0</v>
          </cell>
          <cell r="H749">
            <v>0</v>
          </cell>
        </row>
        <row r="750">
          <cell r="B750" t="str">
            <v>525-001-0080-009</v>
          </cell>
          <cell r="C750" t="str">
            <v xml:space="preserve">DFC EQUIPO DE TRANSPORTE                                             </v>
          </cell>
          <cell r="D750">
            <v>0</v>
          </cell>
          <cell r="E750">
            <v>0</v>
          </cell>
          <cell r="F750">
            <v>0</v>
          </cell>
          <cell r="G750">
            <v>0</v>
          </cell>
          <cell r="H750">
            <v>0</v>
          </cell>
        </row>
        <row r="751">
          <cell r="B751" t="str">
            <v>525-001-0080-010</v>
          </cell>
          <cell r="C751" t="str">
            <v xml:space="preserve">DEP HIDROLAVADORA Y BOMBA H.                                       </v>
          </cell>
          <cell r="D751">
            <v>727.77</v>
          </cell>
          <cell r="E751">
            <v>242.59</v>
          </cell>
          <cell r="F751">
            <v>0</v>
          </cell>
          <cell r="G751">
            <v>242.59</v>
          </cell>
          <cell r="H751">
            <v>970.36</v>
          </cell>
        </row>
        <row r="752">
          <cell r="B752" t="str">
            <v>525-001-0080-011</v>
          </cell>
          <cell r="C752" t="str">
            <v xml:space="preserve">DFC CASETAS                                                       </v>
          </cell>
          <cell r="D752">
            <v>2282.61</v>
          </cell>
          <cell r="E752">
            <v>760.87</v>
          </cell>
          <cell r="F752">
            <v>0</v>
          </cell>
          <cell r="G752">
            <v>760.87</v>
          </cell>
          <cell r="H752">
            <v>3043.48</v>
          </cell>
        </row>
        <row r="753">
          <cell r="B753" t="str">
            <v>525-001-0081-000</v>
          </cell>
          <cell r="C753" t="str">
            <v xml:space="preserve">BIENES EMPRESARIALES PLUS                                            </v>
          </cell>
          <cell r="D753">
            <v>0</v>
          </cell>
          <cell r="E753">
            <v>0</v>
          </cell>
          <cell r="F753">
            <v>0</v>
          </cell>
          <cell r="G753">
            <v>0</v>
          </cell>
          <cell r="H753">
            <v>0</v>
          </cell>
        </row>
        <row r="754">
          <cell r="B754" t="str">
            <v>525-001-0082-000</v>
          </cell>
          <cell r="C754" t="str">
            <v xml:space="preserve">RESPONSP. CIVIL CONTRATISTAS PEMEX                                </v>
          </cell>
          <cell r="D754">
            <v>1515.06</v>
          </cell>
          <cell r="E754">
            <v>505.02</v>
          </cell>
          <cell r="F754">
            <v>0</v>
          </cell>
          <cell r="G754">
            <v>505.02</v>
          </cell>
          <cell r="H754">
            <v>2020.08</v>
          </cell>
        </row>
        <row r="755">
          <cell r="B755" t="str">
            <v>525-001-0083-000</v>
          </cell>
          <cell r="C755" t="str">
            <v xml:space="preserve">SEGURO DIVERSOS TECNOMAQUINARIA                                      </v>
          </cell>
          <cell r="D755">
            <v>0</v>
          </cell>
          <cell r="E755">
            <v>0</v>
          </cell>
          <cell r="F755">
            <v>0</v>
          </cell>
          <cell r="G755">
            <v>0</v>
          </cell>
          <cell r="H755">
            <v>0</v>
          </cell>
        </row>
        <row r="756">
          <cell r="B756" t="str">
            <v>525-001-0090-000</v>
          </cell>
          <cell r="C756" t="str">
            <v xml:space="preserve">REFACC. MAQ. Y EQUIP.                                           </v>
          </cell>
          <cell r="D756">
            <v>669156.89</v>
          </cell>
          <cell r="E756">
            <v>158635.41</v>
          </cell>
          <cell r="F756">
            <v>0</v>
          </cell>
          <cell r="G756">
            <v>158635.41</v>
          </cell>
          <cell r="H756">
            <v>827792.3</v>
          </cell>
        </row>
        <row r="757">
          <cell r="B757" t="str">
            <v>525-001-0095-000</v>
          </cell>
          <cell r="C757" t="str">
            <v xml:space="preserve">OTROS GASTOS DIVERSOS DEDUCIB                                    </v>
          </cell>
          <cell r="D757">
            <v>20489.98</v>
          </cell>
          <cell r="E757">
            <v>8334.7900000000009</v>
          </cell>
          <cell r="F757">
            <v>6300</v>
          </cell>
          <cell r="G757">
            <v>2034.7900000000009</v>
          </cell>
          <cell r="H757">
            <v>22524.77</v>
          </cell>
        </row>
        <row r="758">
          <cell r="B758" t="str">
            <v>525-001-0096-000</v>
          </cell>
          <cell r="C758" t="str">
            <v xml:space="preserve">OTROS GASTOS DIVERSOS NO DEDU                                    </v>
          </cell>
          <cell r="D758">
            <v>61120.76</v>
          </cell>
          <cell r="E758">
            <v>27219.23</v>
          </cell>
          <cell r="F758">
            <v>0</v>
          </cell>
          <cell r="G758">
            <v>27219.23</v>
          </cell>
          <cell r="H758">
            <v>88339.99</v>
          </cell>
        </row>
        <row r="759">
          <cell r="B759" t="str">
            <v>525-001-0097-001</v>
          </cell>
          <cell r="C759" t="str">
            <v xml:space="preserve">NUEVOS PROYECTOS DEDUCIBLES                                          </v>
          </cell>
          <cell r="D759">
            <v>0</v>
          </cell>
          <cell r="E759">
            <v>0</v>
          </cell>
          <cell r="F759">
            <v>0</v>
          </cell>
          <cell r="G759">
            <v>0</v>
          </cell>
          <cell r="H759">
            <v>0</v>
          </cell>
        </row>
        <row r="760">
          <cell r="B760" t="str">
            <v>525-001-0097-002</v>
          </cell>
          <cell r="C760" t="str">
            <v xml:space="preserve">NUEVOS PROYECTOS NO DEDUCIBLE                                        </v>
          </cell>
          <cell r="D760">
            <v>0</v>
          </cell>
          <cell r="E760">
            <v>0</v>
          </cell>
          <cell r="F760">
            <v>0</v>
          </cell>
          <cell r="G760">
            <v>0</v>
          </cell>
          <cell r="H760">
            <v>0</v>
          </cell>
        </row>
        <row r="761">
          <cell r="B761" t="str">
            <v>525-001-0097-003</v>
          </cell>
          <cell r="C761" t="str">
            <v xml:space="preserve">PROYECTO PUBLICIDAD DEDUCIBLE                                        </v>
          </cell>
          <cell r="D761">
            <v>0</v>
          </cell>
          <cell r="E761">
            <v>0</v>
          </cell>
          <cell r="F761">
            <v>0</v>
          </cell>
          <cell r="G761">
            <v>0</v>
          </cell>
          <cell r="H761">
            <v>0</v>
          </cell>
        </row>
        <row r="762">
          <cell r="B762" t="str">
            <v>525-001-0097-004</v>
          </cell>
          <cell r="C762" t="str">
            <v xml:space="preserve">PROYECTO PUBLICIDAD N/D                                              </v>
          </cell>
          <cell r="D762">
            <v>0</v>
          </cell>
          <cell r="E762">
            <v>0</v>
          </cell>
          <cell r="F762">
            <v>0</v>
          </cell>
          <cell r="G762">
            <v>0</v>
          </cell>
          <cell r="H762">
            <v>0</v>
          </cell>
        </row>
        <row r="763">
          <cell r="B763" t="str">
            <v>525-001-0097-006</v>
          </cell>
          <cell r="C763" t="str">
            <v xml:space="preserve">PROYECTO METROGAS                                                    </v>
          </cell>
          <cell r="D763">
            <v>0</v>
          </cell>
          <cell r="E763">
            <v>0</v>
          </cell>
          <cell r="F763">
            <v>0</v>
          </cell>
          <cell r="G763">
            <v>0</v>
          </cell>
          <cell r="H763">
            <v>0</v>
          </cell>
        </row>
        <row r="764">
          <cell r="B764" t="str">
            <v>525-001-0097-008</v>
          </cell>
          <cell r="C764" t="str">
            <v xml:space="preserve">PROYECTO CEDI N/D                                                    </v>
          </cell>
          <cell r="D764">
            <v>0</v>
          </cell>
          <cell r="E764">
            <v>0</v>
          </cell>
          <cell r="F764">
            <v>0</v>
          </cell>
          <cell r="G764">
            <v>0</v>
          </cell>
          <cell r="H764">
            <v>0</v>
          </cell>
        </row>
        <row r="765">
          <cell r="B765" t="str">
            <v>525-001-0098-000</v>
          </cell>
          <cell r="C765" t="str">
            <v xml:space="preserve">GASTOS DE FIN DE A¥O                                                 </v>
          </cell>
          <cell r="D765">
            <v>0</v>
          </cell>
          <cell r="E765">
            <v>0</v>
          </cell>
          <cell r="F765">
            <v>0</v>
          </cell>
          <cell r="G765">
            <v>0</v>
          </cell>
          <cell r="H765">
            <v>0</v>
          </cell>
        </row>
        <row r="766">
          <cell r="B766" t="str">
            <v>525-001-0099-000</v>
          </cell>
          <cell r="C766" t="str">
            <v xml:space="preserve">INTERNET                                                             </v>
          </cell>
          <cell r="D766">
            <v>0</v>
          </cell>
          <cell r="E766">
            <v>0</v>
          </cell>
          <cell r="F766">
            <v>0</v>
          </cell>
          <cell r="G766">
            <v>0</v>
          </cell>
          <cell r="H766">
            <v>0</v>
          </cell>
        </row>
        <row r="767">
          <cell r="B767" t="str">
            <v>525-001-0100-000</v>
          </cell>
          <cell r="C767" t="str">
            <v xml:space="preserve">COMERCIALIZACION                                                     </v>
          </cell>
          <cell r="D767">
            <v>0</v>
          </cell>
          <cell r="E767">
            <v>0</v>
          </cell>
          <cell r="F767">
            <v>0</v>
          </cell>
          <cell r="G767">
            <v>0</v>
          </cell>
          <cell r="H767">
            <v>0</v>
          </cell>
        </row>
        <row r="768">
          <cell r="B768" t="str">
            <v>525-001-0101-000</v>
          </cell>
          <cell r="C768" t="str">
            <v xml:space="preserve">I. S. R.                                                             </v>
          </cell>
          <cell r="D768">
            <v>0</v>
          </cell>
          <cell r="E768">
            <v>0</v>
          </cell>
          <cell r="F768">
            <v>0</v>
          </cell>
          <cell r="G768">
            <v>0</v>
          </cell>
          <cell r="H768">
            <v>0</v>
          </cell>
        </row>
        <row r="769">
          <cell r="B769" t="str">
            <v>525-001-0102-000</v>
          </cell>
          <cell r="C769" t="str">
            <v xml:space="preserve">GAS LP                                                         </v>
          </cell>
          <cell r="D769">
            <v>5974251.2800000003</v>
          </cell>
          <cell r="E769">
            <v>3520122.77</v>
          </cell>
          <cell r="F769">
            <v>0</v>
          </cell>
          <cell r="G769">
            <v>3520122.77</v>
          </cell>
          <cell r="H769">
            <v>9494374.0500000007</v>
          </cell>
        </row>
        <row r="770">
          <cell r="B770" t="str">
            <v>525-001-0103-000</v>
          </cell>
          <cell r="C770" t="str">
            <v xml:space="preserve">GTOS                                                                 </v>
          </cell>
          <cell r="D770">
            <v>0</v>
          </cell>
          <cell r="E770">
            <v>0</v>
          </cell>
          <cell r="F770">
            <v>0</v>
          </cell>
          <cell r="G770">
            <v>0</v>
          </cell>
          <cell r="H770">
            <v>0</v>
          </cell>
        </row>
        <row r="771">
          <cell r="B771" t="str">
            <v>525-001-0104-000</v>
          </cell>
          <cell r="C771" t="str">
            <v xml:space="preserve">CELULARES                                                        </v>
          </cell>
          <cell r="D771">
            <v>17456.52</v>
          </cell>
          <cell r="E771">
            <v>8797.39</v>
          </cell>
          <cell r="F771">
            <v>0</v>
          </cell>
          <cell r="G771">
            <v>8797.39</v>
          </cell>
          <cell r="H771">
            <v>26253.91</v>
          </cell>
        </row>
        <row r="772">
          <cell r="B772" t="str">
            <v>525-001-0105-000</v>
          </cell>
          <cell r="C772" t="str">
            <v xml:space="preserve">RADIOS                                                               </v>
          </cell>
          <cell r="D772">
            <v>0</v>
          </cell>
          <cell r="E772">
            <v>0</v>
          </cell>
          <cell r="F772">
            <v>0</v>
          </cell>
          <cell r="G772">
            <v>0</v>
          </cell>
          <cell r="H772">
            <v>0</v>
          </cell>
        </row>
        <row r="773">
          <cell r="B773" t="str">
            <v>525-001-0106-000</v>
          </cell>
          <cell r="C773" t="str">
            <v xml:space="preserve">UNIFORMES Y EQUIP. SEGURIDAD                                     </v>
          </cell>
          <cell r="D773">
            <v>46452.06</v>
          </cell>
          <cell r="E773">
            <v>16162.4</v>
          </cell>
          <cell r="F773">
            <v>0</v>
          </cell>
          <cell r="G773">
            <v>16162.4</v>
          </cell>
          <cell r="H773">
            <v>62614.46</v>
          </cell>
        </row>
        <row r="774">
          <cell r="B774" t="str">
            <v>525-001-0107-000</v>
          </cell>
          <cell r="C774" t="str">
            <v xml:space="preserve">HERRAMIENTAS                                                      </v>
          </cell>
          <cell r="D774">
            <v>4383.5</v>
          </cell>
          <cell r="E774">
            <v>5890</v>
          </cell>
          <cell r="F774">
            <v>0</v>
          </cell>
          <cell r="G774">
            <v>5890</v>
          </cell>
          <cell r="H774">
            <v>10273.5</v>
          </cell>
        </row>
        <row r="775">
          <cell r="B775" t="str">
            <v>525-001-0108-000</v>
          </cell>
          <cell r="C775" t="str">
            <v xml:space="preserve">SEGURO DE TRANSPORTE                                                 </v>
          </cell>
          <cell r="D775">
            <v>0</v>
          </cell>
          <cell r="E775">
            <v>0</v>
          </cell>
          <cell r="F775">
            <v>0</v>
          </cell>
          <cell r="G775">
            <v>0</v>
          </cell>
          <cell r="H775">
            <v>0</v>
          </cell>
        </row>
        <row r="776">
          <cell r="B776" t="str">
            <v>525-001-0109-000</v>
          </cell>
          <cell r="C776" t="str">
            <v xml:space="preserve">ARRENDAMIENTO EQUIP. TRANSPORTE                                 </v>
          </cell>
          <cell r="D776">
            <v>137665.97</v>
          </cell>
          <cell r="E776">
            <v>113441.44</v>
          </cell>
          <cell r="F776">
            <v>0</v>
          </cell>
          <cell r="G776">
            <v>113441.44</v>
          </cell>
          <cell r="H776">
            <v>251107.41</v>
          </cell>
        </row>
        <row r="777">
          <cell r="B777" t="str">
            <v>525-001-0110-000</v>
          </cell>
          <cell r="C777" t="str">
            <v xml:space="preserve">SEGURO PARA GENERADORES                                              </v>
          </cell>
          <cell r="D777">
            <v>0</v>
          </cell>
          <cell r="E777">
            <v>0</v>
          </cell>
          <cell r="F777">
            <v>0</v>
          </cell>
          <cell r="G777">
            <v>0</v>
          </cell>
          <cell r="H777">
            <v>0</v>
          </cell>
        </row>
        <row r="778">
          <cell r="B778" t="str">
            <v>525-001-0111-000</v>
          </cell>
          <cell r="C778" t="str">
            <v xml:space="preserve">SEGURO COMPRESORES Y SEPARADORES                                     </v>
          </cell>
          <cell r="D778">
            <v>0</v>
          </cell>
          <cell r="E778">
            <v>0</v>
          </cell>
          <cell r="F778">
            <v>0</v>
          </cell>
          <cell r="G778">
            <v>0</v>
          </cell>
          <cell r="H778">
            <v>0</v>
          </cell>
        </row>
        <row r="779">
          <cell r="B779" t="str">
            <v>530-001-0001-000</v>
          </cell>
          <cell r="C779" t="str">
            <v xml:space="preserve">DESCUENTO S/COMPRA                                             </v>
          </cell>
          <cell r="D779">
            <v>-195955.81</v>
          </cell>
          <cell r="E779">
            <v>-99406.71</v>
          </cell>
          <cell r="F779">
            <v>0</v>
          </cell>
          <cell r="G779">
            <v>-99406.71</v>
          </cell>
          <cell r="H779">
            <v>-295362.52</v>
          </cell>
        </row>
        <row r="780">
          <cell r="B780" t="str">
            <v>530-001-0002-000</v>
          </cell>
          <cell r="C780" t="str">
            <v xml:space="preserve">NOTAS DE CREDITO ENERFLEX                                            </v>
          </cell>
          <cell r="D780">
            <v>0</v>
          </cell>
          <cell r="E780">
            <v>0</v>
          </cell>
          <cell r="F780">
            <v>0</v>
          </cell>
          <cell r="G780">
            <v>0</v>
          </cell>
          <cell r="H780">
            <v>0</v>
          </cell>
        </row>
        <row r="781">
          <cell r="B781" t="str">
            <v>530-001-0003-001</v>
          </cell>
          <cell r="C781" t="str">
            <v xml:space="preserve">CREDITO MADISA DLLS                                                  </v>
          </cell>
          <cell r="D781">
            <v>0</v>
          </cell>
          <cell r="E781">
            <v>0</v>
          </cell>
          <cell r="F781">
            <v>0</v>
          </cell>
          <cell r="G781">
            <v>0</v>
          </cell>
          <cell r="H781">
            <v>0</v>
          </cell>
        </row>
        <row r="782">
          <cell r="B782" t="str">
            <v>530-001-0003-002</v>
          </cell>
          <cell r="C782" t="str">
            <v xml:space="preserve">CREDITO MADISA COMP DLLS                                             </v>
          </cell>
          <cell r="D782">
            <v>0</v>
          </cell>
          <cell r="E782">
            <v>0</v>
          </cell>
          <cell r="F782">
            <v>0</v>
          </cell>
          <cell r="G782">
            <v>0</v>
          </cell>
          <cell r="H782">
            <v>0</v>
          </cell>
        </row>
        <row r="783">
          <cell r="B783" t="str">
            <v>540-001-0001-000</v>
          </cell>
          <cell r="C783" t="str">
            <v xml:space="preserve">COSTO DE VTA ACTIVO FIJO                                             </v>
          </cell>
          <cell r="D783">
            <v>0</v>
          </cell>
          <cell r="E783">
            <v>0</v>
          </cell>
          <cell r="F783">
            <v>0</v>
          </cell>
          <cell r="G783">
            <v>0</v>
          </cell>
          <cell r="H783">
            <v>0</v>
          </cell>
        </row>
        <row r="784">
          <cell r="B784" t="str">
            <v>541-000-0000-000</v>
          </cell>
          <cell r="C784" t="str">
            <v xml:space="preserve">COSTO DE VENTAS DIVERSAS                                             </v>
          </cell>
          <cell r="D784">
            <v>0</v>
          </cell>
          <cell r="E784">
            <v>0</v>
          </cell>
          <cell r="F784">
            <v>0</v>
          </cell>
          <cell r="G784">
            <v>0</v>
          </cell>
          <cell r="H784">
            <v>0</v>
          </cell>
        </row>
        <row r="785">
          <cell r="B785" t="str">
            <v>542-000-0000-000</v>
          </cell>
          <cell r="C785" t="str">
            <v xml:space="preserve">OTROS COSTOS                                                         </v>
          </cell>
          <cell r="D785">
            <v>0</v>
          </cell>
          <cell r="E785">
            <v>0</v>
          </cell>
          <cell r="F785">
            <v>0</v>
          </cell>
          <cell r="G785">
            <v>0</v>
          </cell>
          <cell r="H785">
            <v>0</v>
          </cell>
        </row>
        <row r="786">
          <cell r="B786" t="str">
            <v>610-001-0001-000</v>
          </cell>
          <cell r="C786" t="str">
            <v xml:space="preserve">GASTOS ADUANALES                                                 </v>
          </cell>
          <cell r="D786">
            <v>71164.36</v>
          </cell>
          <cell r="E786">
            <v>10419.74</v>
          </cell>
          <cell r="F786">
            <v>0</v>
          </cell>
          <cell r="G786">
            <v>10419.74</v>
          </cell>
          <cell r="H786">
            <v>81584.100000000006</v>
          </cell>
        </row>
        <row r="787">
          <cell r="B787" t="str">
            <v>610-001-0002-000</v>
          </cell>
          <cell r="C787" t="str">
            <v xml:space="preserve">SUELDOS                                                         </v>
          </cell>
          <cell r="D787">
            <v>116024.52</v>
          </cell>
          <cell r="E787">
            <v>21702.86</v>
          </cell>
          <cell r="F787">
            <v>0</v>
          </cell>
          <cell r="G787">
            <v>21702.86</v>
          </cell>
          <cell r="H787">
            <v>137727.38</v>
          </cell>
        </row>
        <row r="788">
          <cell r="B788" t="str">
            <v>610-001-0003-001</v>
          </cell>
          <cell r="C788" t="str">
            <v xml:space="preserve">HORAS EXTRAS GRAVADAS                                                </v>
          </cell>
          <cell r="D788">
            <v>0</v>
          </cell>
          <cell r="E788">
            <v>0</v>
          </cell>
          <cell r="F788">
            <v>0</v>
          </cell>
          <cell r="G788">
            <v>0</v>
          </cell>
          <cell r="H788">
            <v>0</v>
          </cell>
        </row>
        <row r="789">
          <cell r="B789" t="str">
            <v>610-001-0003-002</v>
          </cell>
          <cell r="C789" t="str">
            <v xml:space="preserve">HORAS EXTRAS EXENTAS                                                 </v>
          </cell>
          <cell r="D789">
            <v>0</v>
          </cell>
          <cell r="E789">
            <v>0</v>
          </cell>
          <cell r="F789">
            <v>0</v>
          </cell>
          <cell r="G789">
            <v>0</v>
          </cell>
          <cell r="H789">
            <v>0</v>
          </cell>
        </row>
        <row r="790">
          <cell r="B790" t="str">
            <v>610-001-0004-001</v>
          </cell>
          <cell r="C790" t="str">
            <v xml:space="preserve">PRIMA VACACIONAL GRAVADA                                             </v>
          </cell>
          <cell r="D790">
            <v>0</v>
          </cell>
          <cell r="E790">
            <v>0</v>
          </cell>
          <cell r="F790">
            <v>0</v>
          </cell>
          <cell r="G790">
            <v>0</v>
          </cell>
          <cell r="H790">
            <v>0</v>
          </cell>
        </row>
        <row r="791">
          <cell r="B791" t="str">
            <v>610-001-0004-002</v>
          </cell>
          <cell r="C791" t="str">
            <v xml:space="preserve">PRIMA VACACIONAL EXENTA                                            </v>
          </cell>
          <cell r="D791">
            <v>173.2</v>
          </cell>
          <cell r="E791">
            <v>0</v>
          </cell>
          <cell r="F791">
            <v>0</v>
          </cell>
          <cell r="G791">
            <v>0</v>
          </cell>
          <cell r="H791">
            <v>173.2</v>
          </cell>
        </row>
        <row r="792">
          <cell r="B792" t="str">
            <v>610-001-0005-000</v>
          </cell>
          <cell r="C792" t="str">
            <v xml:space="preserve">VACACIONES                                                           </v>
          </cell>
          <cell r="D792">
            <v>0</v>
          </cell>
          <cell r="E792">
            <v>0</v>
          </cell>
          <cell r="F792">
            <v>0</v>
          </cell>
          <cell r="G792">
            <v>0</v>
          </cell>
          <cell r="H792">
            <v>0</v>
          </cell>
        </row>
        <row r="793">
          <cell r="B793" t="str">
            <v>610-001-0006-001</v>
          </cell>
          <cell r="C793" t="str">
            <v xml:space="preserve">GRATIFICACIONES GRAVADAS                                          </v>
          </cell>
          <cell r="D793">
            <v>1004.72</v>
          </cell>
          <cell r="E793">
            <v>0</v>
          </cell>
          <cell r="F793">
            <v>0</v>
          </cell>
          <cell r="G793">
            <v>0</v>
          </cell>
          <cell r="H793">
            <v>1004.72</v>
          </cell>
        </row>
        <row r="794">
          <cell r="B794" t="str">
            <v>610-001-0006-002</v>
          </cell>
          <cell r="C794" t="str">
            <v xml:space="preserve">GRATIFICACIONES EXENTAS                                              </v>
          </cell>
          <cell r="D794">
            <v>0</v>
          </cell>
          <cell r="E794">
            <v>0</v>
          </cell>
          <cell r="F794">
            <v>0</v>
          </cell>
          <cell r="G794">
            <v>0</v>
          </cell>
          <cell r="H794">
            <v>0</v>
          </cell>
        </row>
        <row r="795">
          <cell r="B795" t="str">
            <v>610-001-0007-001</v>
          </cell>
          <cell r="C795" t="str">
            <v xml:space="preserve">INDEMNIZACIONES GRAVADAS                                             </v>
          </cell>
          <cell r="D795">
            <v>0</v>
          </cell>
          <cell r="E795">
            <v>0</v>
          </cell>
          <cell r="F795">
            <v>0</v>
          </cell>
          <cell r="G795">
            <v>0</v>
          </cell>
          <cell r="H795">
            <v>0</v>
          </cell>
        </row>
        <row r="796">
          <cell r="B796" t="str">
            <v>610-001-0007-002</v>
          </cell>
          <cell r="C796" t="str">
            <v xml:space="preserve">INDEMNIZACIONES EXENTAS                                              </v>
          </cell>
          <cell r="D796">
            <v>0</v>
          </cell>
          <cell r="E796">
            <v>0</v>
          </cell>
          <cell r="F796">
            <v>0</v>
          </cell>
          <cell r="G796">
            <v>0</v>
          </cell>
          <cell r="H796">
            <v>0</v>
          </cell>
        </row>
        <row r="797">
          <cell r="B797" t="str">
            <v>610-001-0009-001</v>
          </cell>
          <cell r="C797" t="str">
            <v xml:space="preserve">AGUINALDO GRAVADO                                                    </v>
          </cell>
          <cell r="D797">
            <v>0</v>
          </cell>
          <cell r="E797">
            <v>0</v>
          </cell>
          <cell r="F797">
            <v>0</v>
          </cell>
          <cell r="G797">
            <v>0</v>
          </cell>
          <cell r="H797">
            <v>0</v>
          </cell>
        </row>
        <row r="798">
          <cell r="B798" t="str">
            <v>610-001-0009-002</v>
          </cell>
          <cell r="C798" t="str">
            <v xml:space="preserve">AGUINALDO EXENTO                                                     </v>
          </cell>
          <cell r="D798">
            <v>0</v>
          </cell>
          <cell r="E798">
            <v>0</v>
          </cell>
          <cell r="F798">
            <v>0</v>
          </cell>
          <cell r="G798">
            <v>0</v>
          </cell>
          <cell r="H798">
            <v>0</v>
          </cell>
        </row>
        <row r="799">
          <cell r="B799" t="str">
            <v>610-001-0010-000</v>
          </cell>
          <cell r="C799" t="str">
            <v xml:space="preserve">VALES DE GASOLINA                                                  </v>
          </cell>
          <cell r="D799">
            <v>975</v>
          </cell>
          <cell r="E799">
            <v>0</v>
          </cell>
          <cell r="F799">
            <v>0</v>
          </cell>
          <cell r="G799">
            <v>0</v>
          </cell>
          <cell r="H799">
            <v>975</v>
          </cell>
        </row>
        <row r="800">
          <cell r="B800" t="str">
            <v>610-001-0011-000</v>
          </cell>
          <cell r="C800" t="str">
            <v xml:space="preserve">BONO ANUAL                                                           </v>
          </cell>
          <cell r="D800">
            <v>0</v>
          </cell>
          <cell r="E800">
            <v>0</v>
          </cell>
          <cell r="F800">
            <v>0</v>
          </cell>
          <cell r="G800">
            <v>0</v>
          </cell>
          <cell r="H800">
            <v>0</v>
          </cell>
        </row>
        <row r="801">
          <cell r="B801" t="str">
            <v>610-001-0012-000</v>
          </cell>
          <cell r="C801" t="str">
            <v xml:space="preserve">FONDO DE AHORRO                                                   </v>
          </cell>
          <cell r="D801">
            <v>6960.36</v>
          </cell>
          <cell r="E801">
            <v>717</v>
          </cell>
          <cell r="F801">
            <v>0</v>
          </cell>
          <cell r="G801">
            <v>717</v>
          </cell>
          <cell r="H801">
            <v>7677.36</v>
          </cell>
        </row>
        <row r="802">
          <cell r="B802" t="str">
            <v>610-001-0013-000</v>
          </cell>
          <cell r="C802" t="str">
            <v xml:space="preserve">INTERNET                                                          </v>
          </cell>
          <cell r="D802">
            <v>2514.39</v>
          </cell>
          <cell r="E802">
            <v>2593.46</v>
          </cell>
          <cell r="F802">
            <v>0</v>
          </cell>
          <cell r="G802">
            <v>2593.46</v>
          </cell>
          <cell r="H802">
            <v>5107.8500000000004</v>
          </cell>
        </row>
        <row r="803">
          <cell r="B803" t="str">
            <v>610-001-0014-000</v>
          </cell>
          <cell r="C803" t="str">
            <v xml:space="preserve">ALIMENTOS                                                            </v>
          </cell>
          <cell r="D803">
            <v>0</v>
          </cell>
          <cell r="E803">
            <v>0</v>
          </cell>
          <cell r="F803">
            <v>0</v>
          </cell>
          <cell r="G803">
            <v>0</v>
          </cell>
          <cell r="H803">
            <v>0</v>
          </cell>
        </row>
        <row r="804">
          <cell r="B804" t="str">
            <v>610-001-0016-000</v>
          </cell>
          <cell r="C804" t="str">
            <v xml:space="preserve">SEGURO GASTOS MEDICOS MAYORES                                        </v>
          </cell>
          <cell r="D804">
            <v>0</v>
          </cell>
          <cell r="E804">
            <v>0</v>
          </cell>
          <cell r="F804">
            <v>0</v>
          </cell>
          <cell r="G804">
            <v>0</v>
          </cell>
          <cell r="H804">
            <v>0</v>
          </cell>
        </row>
        <row r="805">
          <cell r="B805" t="str">
            <v>610-001-0017-000</v>
          </cell>
          <cell r="C805" t="str">
            <v xml:space="preserve">MTTO. EQUIP. RADIOCOMUNICACIONES                                     </v>
          </cell>
          <cell r="D805">
            <v>0</v>
          </cell>
          <cell r="E805">
            <v>0</v>
          </cell>
          <cell r="F805">
            <v>0</v>
          </cell>
          <cell r="G805">
            <v>0</v>
          </cell>
          <cell r="H805">
            <v>0</v>
          </cell>
        </row>
        <row r="806">
          <cell r="B806" t="str">
            <v>610-001-0018-000</v>
          </cell>
          <cell r="C806" t="str">
            <v xml:space="preserve">AGUA POZOS                                                           </v>
          </cell>
          <cell r="D806">
            <v>0</v>
          </cell>
          <cell r="E806">
            <v>0</v>
          </cell>
          <cell r="F806">
            <v>0</v>
          </cell>
          <cell r="G806">
            <v>0</v>
          </cell>
          <cell r="H806">
            <v>0</v>
          </cell>
        </row>
        <row r="807">
          <cell r="B807" t="str">
            <v>610-001-0019-000</v>
          </cell>
          <cell r="C807" t="str">
            <v xml:space="preserve">SEGURIDAD Y MONITOREO                                              </v>
          </cell>
          <cell r="D807">
            <v>876</v>
          </cell>
          <cell r="E807">
            <v>438</v>
          </cell>
          <cell r="F807">
            <v>0</v>
          </cell>
          <cell r="G807">
            <v>438</v>
          </cell>
          <cell r="H807">
            <v>1314</v>
          </cell>
        </row>
        <row r="808">
          <cell r="B808" t="str">
            <v>610-001-0021-000</v>
          </cell>
          <cell r="C808" t="str">
            <v xml:space="preserve">I.M.S.S. CUOTA PATRONAL                                          </v>
          </cell>
          <cell r="D808">
            <v>13849.25</v>
          </cell>
          <cell r="E808">
            <v>2689.47</v>
          </cell>
          <cell r="F808">
            <v>0</v>
          </cell>
          <cell r="G808">
            <v>2689.47</v>
          </cell>
          <cell r="H808">
            <v>16538.72</v>
          </cell>
        </row>
        <row r="809">
          <cell r="B809" t="str">
            <v>610-001-0022-000</v>
          </cell>
          <cell r="C809" t="str">
            <v xml:space="preserve">ARRENDAMIENTO PLANTAS ELECTRICAS                                     </v>
          </cell>
          <cell r="D809">
            <v>0</v>
          </cell>
          <cell r="E809">
            <v>0</v>
          </cell>
          <cell r="F809">
            <v>0</v>
          </cell>
          <cell r="G809">
            <v>0</v>
          </cell>
          <cell r="H809">
            <v>0</v>
          </cell>
        </row>
        <row r="810">
          <cell r="B810" t="str">
            <v>610-001-0023-000</v>
          </cell>
          <cell r="C810" t="str">
            <v xml:space="preserve">5% APORTACIONES INFONAVIT                                         </v>
          </cell>
          <cell r="D810">
            <v>3842.12</v>
          </cell>
          <cell r="E810">
            <v>5325.42</v>
          </cell>
          <cell r="F810">
            <v>0</v>
          </cell>
          <cell r="G810">
            <v>5325.42</v>
          </cell>
          <cell r="H810">
            <v>9167.5400000000009</v>
          </cell>
        </row>
        <row r="811">
          <cell r="B811" t="str">
            <v>610-001-0024-000</v>
          </cell>
          <cell r="C811" t="str">
            <v xml:space="preserve">IMPUESTO SOBRE NOMINAS                                            </v>
          </cell>
          <cell r="D811">
            <v>1161.98</v>
          </cell>
          <cell r="E811">
            <v>217.03</v>
          </cell>
          <cell r="F811">
            <v>0</v>
          </cell>
          <cell r="G811">
            <v>217.03</v>
          </cell>
          <cell r="H811">
            <v>1379.01</v>
          </cell>
        </row>
        <row r="812">
          <cell r="B812" t="str">
            <v>610-001-0025-000</v>
          </cell>
          <cell r="C812" t="str">
            <v xml:space="preserve">2% S.A.R.                                                         </v>
          </cell>
          <cell r="D812">
            <v>1536.87</v>
          </cell>
          <cell r="E812">
            <v>2130.17</v>
          </cell>
          <cell r="F812">
            <v>0</v>
          </cell>
          <cell r="G812">
            <v>2130.17</v>
          </cell>
          <cell r="H812">
            <v>3667.04</v>
          </cell>
        </row>
        <row r="813">
          <cell r="B813" t="str">
            <v>610-001-0027-000</v>
          </cell>
          <cell r="C813" t="str">
            <v xml:space="preserve">CESANTIA Y VEJEZ                                                  </v>
          </cell>
          <cell r="D813">
            <v>2420.54</v>
          </cell>
          <cell r="E813">
            <v>2110.69</v>
          </cell>
          <cell r="F813">
            <v>0</v>
          </cell>
          <cell r="G813">
            <v>2110.69</v>
          </cell>
          <cell r="H813">
            <v>4531.2299999999996</v>
          </cell>
        </row>
        <row r="814">
          <cell r="B814" t="str">
            <v>610-001-0030-000</v>
          </cell>
          <cell r="C814" t="str">
            <v xml:space="preserve">HONORARIOS PERSONAS MORALES                                      </v>
          </cell>
          <cell r="D814">
            <v>21845</v>
          </cell>
          <cell r="E814">
            <v>0</v>
          </cell>
          <cell r="F814">
            <v>0</v>
          </cell>
          <cell r="G814">
            <v>0</v>
          </cell>
          <cell r="H814">
            <v>21845</v>
          </cell>
        </row>
        <row r="815">
          <cell r="B815" t="str">
            <v>610-001-0031-000</v>
          </cell>
          <cell r="C815" t="str">
            <v xml:space="preserve">HONORARIOS A PERSONAS FISICAS                                     </v>
          </cell>
          <cell r="D815">
            <v>7026.31</v>
          </cell>
          <cell r="E815">
            <v>1578.94</v>
          </cell>
          <cell r="F815">
            <v>0</v>
          </cell>
          <cell r="G815">
            <v>1578.94</v>
          </cell>
          <cell r="H815">
            <v>8605.25</v>
          </cell>
        </row>
        <row r="816">
          <cell r="B816" t="str">
            <v>610-001-0032-000</v>
          </cell>
          <cell r="C816" t="str">
            <v xml:space="preserve">SERVICIOS PROFESIONALES                                           </v>
          </cell>
          <cell r="D816">
            <v>5000</v>
          </cell>
          <cell r="E816">
            <v>0</v>
          </cell>
          <cell r="F816">
            <v>0</v>
          </cell>
          <cell r="G816">
            <v>0</v>
          </cell>
          <cell r="H816">
            <v>5000</v>
          </cell>
        </row>
        <row r="817">
          <cell r="B817" t="str">
            <v>610-001-0033-000</v>
          </cell>
          <cell r="C817" t="str">
            <v xml:space="preserve">FLETES Y MUDANZAS                                                    </v>
          </cell>
          <cell r="D817">
            <v>0</v>
          </cell>
          <cell r="E817">
            <v>0</v>
          </cell>
          <cell r="F817">
            <v>0</v>
          </cell>
          <cell r="G817">
            <v>0</v>
          </cell>
          <cell r="H817">
            <v>0</v>
          </cell>
        </row>
        <row r="818">
          <cell r="B818" t="str">
            <v>610-001-0034-001</v>
          </cell>
          <cell r="C818" t="str">
            <v xml:space="preserve">ARREND. PERSONA MORAL INMUEB                                         </v>
          </cell>
          <cell r="D818">
            <v>0</v>
          </cell>
          <cell r="E818">
            <v>0</v>
          </cell>
          <cell r="F818">
            <v>0</v>
          </cell>
          <cell r="G818">
            <v>0</v>
          </cell>
          <cell r="H818">
            <v>0</v>
          </cell>
        </row>
        <row r="819">
          <cell r="B819" t="str">
            <v>610-001-0034-002</v>
          </cell>
          <cell r="C819" t="str">
            <v xml:space="preserve">ARRENDAMIENTO P.F.                                               </v>
          </cell>
          <cell r="D819">
            <v>72765</v>
          </cell>
          <cell r="E819">
            <v>24255</v>
          </cell>
          <cell r="F819">
            <v>0</v>
          </cell>
          <cell r="G819">
            <v>24255</v>
          </cell>
          <cell r="H819">
            <v>97020</v>
          </cell>
        </row>
        <row r="820">
          <cell r="B820" t="str">
            <v>610-001-0035-000</v>
          </cell>
          <cell r="C820" t="str">
            <v xml:space="preserve">MANTENIMIENTO INSTALACIONES                                          </v>
          </cell>
          <cell r="D820">
            <v>0</v>
          </cell>
          <cell r="E820">
            <v>0</v>
          </cell>
          <cell r="F820">
            <v>0</v>
          </cell>
          <cell r="G820">
            <v>0</v>
          </cell>
          <cell r="H820">
            <v>0</v>
          </cell>
        </row>
        <row r="821">
          <cell r="B821" t="str">
            <v>610-001-0036-000</v>
          </cell>
          <cell r="C821" t="str">
            <v xml:space="preserve">MANTENIMIENTO EQ. DE OFICINA                                         </v>
          </cell>
          <cell r="D821">
            <v>0</v>
          </cell>
          <cell r="E821">
            <v>0</v>
          </cell>
          <cell r="F821">
            <v>0</v>
          </cell>
          <cell r="G821">
            <v>0</v>
          </cell>
          <cell r="H821">
            <v>0</v>
          </cell>
        </row>
        <row r="822">
          <cell r="B822" t="str">
            <v>610-001-0037-000</v>
          </cell>
          <cell r="C822" t="str">
            <v xml:space="preserve">MANTENIMIENTO EQ. TRANSPORTE                                         </v>
          </cell>
          <cell r="D822">
            <v>0</v>
          </cell>
          <cell r="E822">
            <v>0</v>
          </cell>
          <cell r="F822">
            <v>0</v>
          </cell>
          <cell r="G822">
            <v>0</v>
          </cell>
          <cell r="H822">
            <v>0</v>
          </cell>
        </row>
        <row r="823">
          <cell r="B823" t="str">
            <v>610-001-0038-001</v>
          </cell>
          <cell r="C823" t="str">
            <v xml:space="preserve">COMBUSTIBLES DEDUCIBLES                                            </v>
          </cell>
          <cell r="D823">
            <v>173.91</v>
          </cell>
          <cell r="E823">
            <v>260.87</v>
          </cell>
          <cell r="F823">
            <v>0</v>
          </cell>
          <cell r="G823">
            <v>260.87</v>
          </cell>
          <cell r="H823">
            <v>434.78</v>
          </cell>
        </row>
        <row r="824">
          <cell r="B824" t="str">
            <v>610-001-0038-002</v>
          </cell>
          <cell r="C824" t="str">
            <v xml:space="preserve">COMBUSTIBLES NO DEDUCIBLES                                           </v>
          </cell>
          <cell r="D824">
            <v>0</v>
          </cell>
          <cell r="E824">
            <v>0</v>
          </cell>
          <cell r="F824">
            <v>0</v>
          </cell>
          <cell r="G824">
            <v>0</v>
          </cell>
          <cell r="H824">
            <v>0</v>
          </cell>
        </row>
        <row r="825">
          <cell r="B825" t="str">
            <v>610-001-0038-003</v>
          </cell>
          <cell r="C825" t="str">
            <v xml:space="preserve">LUBRICANTES DEDUCIBLES                                               </v>
          </cell>
          <cell r="D825">
            <v>0</v>
          </cell>
          <cell r="E825">
            <v>0</v>
          </cell>
          <cell r="F825">
            <v>0</v>
          </cell>
          <cell r="G825">
            <v>0</v>
          </cell>
          <cell r="H825">
            <v>0</v>
          </cell>
        </row>
        <row r="826">
          <cell r="B826" t="str">
            <v>610-001-0038-004</v>
          </cell>
          <cell r="C826" t="str">
            <v xml:space="preserve">LUBRICANTES NO DEDUCIBLES                                            </v>
          </cell>
          <cell r="D826">
            <v>0</v>
          </cell>
          <cell r="E826">
            <v>0</v>
          </cell>
          <cell r="F826">
            <v>0</v>
          </cell>
          <cell r="G826">
            <v>0</v>
          </cell>
          <cell r="H826">
            <v>0</v>
          </cell>
        </row>
        <row r="827">
          <cell r="B827" t="str">
            <v>610-001-0039-001</v>
          </cell>
          <cell r="C827" t="str">
            <v xml:space="preserve">GASTOS DE VIAJE DEDUCIBLES                                       </v>
          </cell>
          <cell r="D827">
            <v>29596.75</v>
          </cell>
          <cell r="E827">
            <v>3097.13</v>
          </cell>
          <cell r="F827">
            <v>0</v>
          </cell>
          <cell r="G827">
            <v>3097.13</v>
          </cell>
          <cell r="H827">
            <v>32693.88</v>
          </cell>
        </row>
        <row r="828">
          <cell r="B828" t="str">
            <v>610-001-0039-002</v>
          </cell>
          <cell r="C828" t="str">
            <v xml:space="preserve">GASTOS DE VIAJE NO DED.                                            </v>
          </cell>
          <cell r="D828">
            <v>483.72</v>
          </cell>
          <cell r="E828">
            <v>0</v>
          </cell>
          <cell r="F828">
            <v>0</v>
          </cell>
          <cell r="G828">
            <v>0</v>
          </cell>
          <cell r="H828">
            <v>483.72</v>
          </cell>
        </row>
        <row r="829">
          <cell r="B829" t="str">
            <v>610-001-0040-000</v>
          </cell>
          <cell r="C829" t="str">
            <v xml:space="preserve">ENSERES MENORES                                                      </v>
          </cell>
          <cell r="D829">
            <v>0</v>
          </cell>
          <cell r="E829">
            <v>0</v>
          </cell>
          <cell r="F829">
            <v>0</v>
          </cell>
          <cell r="G829">
            <v>0</v>
          </cell>
          <cell r="H829">
            <v>0</v>
          </cell>
        </row>
        <row r="830">
          <cell r="B830" t="str">
            <v>610-001-0041-000</v>
          </cell>
          <cell r="C830" t="str">
            <v xml:space="preserve">ENERGIA ELECTRICA                                                 </v>
          </cell>
          <cell r="D830">
            <v>4876</v>
          </cell>
          <cell r="E830">
            <v>0</v>
          </cell>
          <cell r="F830">
            <v>0</v>
          </cell>
          <cell r="G830">
            <v>0</v>
          </cell>
          <cell r="H830">
            <v>4876</v>
          </cell>
        </row>
        <row r="831">
          <cell r="B831" t="str">
            <v>610-001-0042-000</v>
          </cell>
          <cell r="C831" t="str">
            <v xml:space="preserve">TELEFONOS                                                         </v>
          </cell>
          <cell r="D831">
            <v>8643.3700000000008</v>
          </cell>
          <cell r="E831">
            <v>3260.45</v>
          </cell>
          <cell r="F831">
            <v>0</v>
          </cell>
          <cell r="G831">
            <v>3260.45</v>
          </cell>
          <cell r="H831">
            <v>11903.82</v>
          </cell>
        </row>
        <row r="832">
          <cell r="B832" t="str">
            <v>610-001-0043-000</v>
          </cell>
          <cell r="C832" t="str">
            <v xml:space="preserve">IMPUESTOS Y DERECHOS                                              </v>
          </cell>
          <cell r="D832">
            <v>4333.8</v>
          </cell>
          <cell r="E832">
            <v>369.8</v>
          </cell>
          <cell r="F832">
            <v>0</v>
          </cell>
          <cell r="G832">
            <v>369.8</v>
          </cell>
          <cell r="H832">
            <v>4703.6000000000004</v>
          </cell>
        </row>
        <row r="833">
          <cell r="B833" t="str">
            <v>610-001-0044-000</v>
          </cell>
          <cell r="C833" t="str">
            <v xml:space="preserve">MANTENIMIENTO EQ. DE COMPUTO                                     </v>
          </cell>
          <cell r="D833">
            <v>18512.05</v>
          </cell>
          <cell r="E833">
            <v>0</v>
          </cell>
          <cell r="F833">
            <v>0</v>
          </cell>
          <cell r="G833">
            <v>0</v>
          </cell>
          <cell r="H833">
            <v>18512.05</v>
          </cell>
        </row>
        <row r="834">
          <cell r="B834" t="str">
            <v>610-001-0045-000</v>
          </cell>
          <cell r="C834" t="str">
            <v xml:space="preserve">ART. Y ACC. DE COMPUTO                                             </v>
          </cell>
          <cell r="D834">
            <v>441.74</v>
          </cell>
          <cell r="E834">
            <v>0</v>
          </cell>
          <cell r="F834">
            <v>0</v>
          </cell>
          <cell r="G834">
            <v>0</v>
          </cell>
          <cell r="H834">
            <v>441.74</v>
          </cell>
        </row>
        <row r="835">
          <cell r="B835" t="str">
            <v>610-001-0046-000</v>
          </cell>
          <cell r="C835" t="str">
            <v xml:space="preserve">UTILES ASEO Y LIMPIEZA                                            </v>
          </cell>
          <cell r="D835">
            <v>4550.6099999999997</v>
          </cell>
          <cell r="E835">
            <v>0</v>
          </cell>
          <cell r="F835">
            <v>0</v>
          </cell>
          <cell r="G835">
            <v>0</v>
          </cell>
          <cell r="H835">
            <v>4550.6099999999997</v>
          </cell>
        </row>
        <row r="836">
          <cell r="B836" t="str">
            <v>610-001-0047-000</v>
          </cell>
          <cell r="C836" t="str">
            <v xml:space="preserve">PAPELERIA Y ART. DE OFICINA                                       </v>
          </cell>
          <cell r="D836">
            <v>7465.78</v>
          </cell>
          <cell r="E836">
            <v>850.04</v>
          </cell>
          <cell r="F836">
            <v>0</v>
          </cell>
          <cell r="G836">
            <v>850.04</v>
          </cell>
          <cell r="H836">
            <v>8315.82</v>
          </cell>
        </row>
        <row r="837">
          <cell r="B837" t="str">
            <v>610-001-0048-000</v>
          </cell>
          <cell r="C837" t="str">
            <v xml:space="preserve">PEAJES Y AUTOPISTAS                                                  </v>
          </cell>
          <cell r="D837">
            <v>0</v>
          </cell>
          <cell r="E837">
            <v>0</v>
          </cell>
          <cell r="F837">
            <v>0</v>
          </cell>
          <cell r="G837">
            <v>0</v>
          </cell>
          <cell r="H837">
            <v>0</v>
          </cell>
        </row>
        <row r="838">
          <cell r="B838" t="str">
            <v>610-001-0049-000</v>
          </cell>
          <cell r="C838" t="str">
            <v xml:space="preserve">SEGURO ROTURA MAQUINARIA                                             </v>
          </cell>
          <cell r="D838">
            <v>0</v>
          </cell>
          <cell r="E838">
            <v>0</v>
          </cell>
          <cell r="F838">
            <v>0</v>
          </cell>
          <cell r="G838">
            <v>0</v>
          </cell>
          <cell r="H838">
            <v>0</v>
          </cell>
        </row>
        <row r="839">
          <cell r="B839" t="str">
            <v>610-001-0050-000</v>
          </cell>
          <cell r="C839" t="str">
            <v xml:space="preserve">ESTACIONAMIENTO Y PASAJES LOC                                     </v>
          </cell>
          <cell r="D839">
            <v>1819</v>
          </cell>
          <cell r="E839">
            <v>402</v>
          </cell>
          <cell r="F839">
            <v>0</v>
          </cell>
          <cell r="G839">
            <v>402</v>
          </cell>
          <cell r="H839">
            <v>2221</v>
          </cell>
        </row>
        <row r="840">
          <cell r="B840" t="str">
            <v>610-001-0051-000</v>
          </cell>
          <cell r="C840" t="str">
            <v xml:space="preserve">COMISIONES Y SITUACIONES BANC                                    </v>
          </cell>
          <cell r="D840">
            <v>53210.35</v>
          </cell>
          <cell r="E840">
            <v>15940.19</v>
          </cell>
          <cell r="F840">
            <v>0</v>
          </cell>
          <cell r="G840">
            <v>15940.19</v>
          </cell>
          <cell r="H840">
            <v>69150.539999999994</v>
          </cell>
        </row>
        <row r="841">
          <cell r="B841" t="str">
            <v>610-001-0052-000</v>
          </cell>
          <cell r="C841" t="str">
            <v xml:space="preserve">MENSAJERIA Y PAQUETERIA                                          </v>
          </cell>
          <cell r="D841">
            <v>13803.96</v>
          </cell>
          <cell r="E841">
            <v>2766.17</v>
          </cell>
          <cell r="F841">
            <v>0</v>
          </cell>
          <cell r="G841">
            <v>2766.17</v>
          </cell>
          <cell r="H841">
            <v>16570.13</v>
          </cell>
        </row>
        <row r="842">
          <cell r="B842" t="str">
            <v>610-001-0053-000</v>
          </cell>
          <cell r="C842" t="str">
            <v xml:space="preserve">CUOTAS Y SUSCRIPCIONES                                               </v>
          </cell>
          <cell r="D842">
            <v>0</v>
          </cell>
          <cell r="E842">
            <v>0</v>
          </cell>
          <cell r="F842">
            <v>0</v>
          </cell>
          <cell r="G842">
            <v>0</v>
          </cell>
          <cell r="H842">
            <v>0</v>
          </cell>
        </row>
        <row r="843">
          <cell r="B843" t="str">
            <v>610-001-0054-000</v>
          </cell>
          <cell r="C843" t="str">
            <v xml:space="preserve">PUBLICIDAD Y PROPAGANDA                                           </v>
          </cell>
          <cell r="D843">
            <v>1120.3</v>
          </cell>
          <cell r="E843">
            <v>0</v>
          </cell>
          <cell r="F843">
            <v>0</v>
          </cell>
          <cell r="G843">
            <v>0</v>
          </cell>
          <cell r="H843">
            <v>1120.3</v>
          </cell>
        </row>
        <row r="844">
          <cell r="B844" t="str">
            <v>610-001-0055-000</v>
          </cell>
          <cell r="C844" t="str">
            <v xml:space="preserve">DONATIVOS                                                         </v>
          </cell>
          <cell r="D844">
            <v>1235.58</v>
          </cell>
          <cell r="E844">
            <v>0</v>
          </cell>
          <cell r="F844">
            <v>0</v>
          </cell>
          <cell r="G844">
            <v>0</v>
          </cell>
          <cell r="H844">
            <v>1235.58</v>
          </cell>
        </row>
        <row r="845">
          <cell r="B845" t="str">
            <v>610-001-0056-000</v>
          </cell>
          <cell r="C845" t="str">
            <v xml:space="preserve">MULTAS Y ACTUALIZACION NO DED                                        </v>
          </cell>
          <cell r="D845">
            <v>0</v>
          </cell>
          <cell r="E845">
            <v>0</v>
          </cell>
          <cell r="F845">
            <v>0</v>
          </cell>
          <cell r="G845">
            <v>0</v>
          </cell>
          <cell r="H845">
            <v>0</v>
          </cell>
        </row>
        <row r="846">
          <cell r="B846" t="str">
            <v>610-001-0057-000</v>
          </cell>
          <cell r="C846" t="str">
            <v xml:space="preserve">RECARGOS DEDUCIBLES                                                  </v>
          </cell>
          <cell r="D846">
            <v>0</v>
          </cell>
          <cell r="E846">
            <v>0</v>
          </cell>
          <cell r="F846">
            <v>0</v>
          </cell>
          <cell r="G846">
            <v>0</v>
          </cell>
          <cell r="H846">
            <v>0</v>
          </cell>
        </row>
        <row r="847">
          <cell r="B847" t="str">
            <v>610-001-0058-000</v>
          </cell>
          <cell r="C847" t="str">
            <v xml:space="preserve">MANIOBRAS                                                            </v>
          </cell>
          <cell r="D847">
            <v>0</v>
          </cell>
          <cell r="E847">
            <v>0</v>
          </cell>
          <cell r="F847">
            <v>0</v>
          </cell>
          <cell r="G847">
            <v>0</v>
          </cell>
          <cell r="H847">
            <v>0</v>
          </cell>
        </row>
        <row r="848">
          <cell r="B848" t="str">
            <v>610-001-0059-001</v>
          </cell>
          <cell r="C848" t="str">
            <v xml:space="preserve">F. MONTERREY P-258543                                                </v>
          </cell>
          <cell r="D848">
            <v>0</v>
          </cell>
          <cell r="E848">
            <v>0</v>
          </cell>
          <cell r="F848">
            <v>0</v>
          </cell>
          <cell r="G848">
            <v>0</v>
          </cell>
          <cell r="H848">
            <v>0</v>
          </cell>
        </row>
        <row r="849">
          <cell r="B849" t="str">
            <v>610-001-0059-002</v>
          </cell>
          <cell r="C849" t="str">
            <v xml:space="preserve">F. MONTERREY P-258547                                                </v>
          </cell>
          <cell r="D849">
            <v>0</v>
          </cell>
          <cell r="E849">
            <v>0</v>
          </cell>
          <cell r="F849">
            <v>0</v>
          </cell>
          <cell r="G849">
            <v>0</v>
          </cell>
          <cell r="H849">
            <v>0</v>
          </cell>
        </row>
        <row r="850">
          <cell r="B850" t="str">
            <v>610-001-0059-003</v>
          </cell>
          <cell r="C850" t="str">
            <v xml:space="preserve">F. MONTERREY P-328824                                                </v>
          </cell>
          <cell r="D850">
            <v>0</v>
          </cell>
          <cell r="E850">
            <v>0</v>
          </cell>
          <cell r="F850">
            <v>0</v>
          </cell>
          <cell r="G850">
            <v>0</v>
          </cell>
          <cell r="H850">
            <v>0</v>
          </cell>
        </row>
        <row r="851">
          <cell r="B851" t="str">
            <v>610-001-0060-000</v>
          </cell>
          <cell r="C851" t="str">
            <v xml:space="preserve">CURSOS Y SEMINARIOS                                                  </v>
          </cell>
          <cell r="D851">
            <v>0</v>
          </cell>
          <cell r="E851">
            <v>0</v>
          </cell>
          <cell r="F851">
            <v>0</v>
          </cell>
          <cell r="G851">
            <v>0</v>
          </cell>
          <cell r="H851">
            <v>0</v>
          </cell>
        </row>
        <row r="852">
          <cell r="B852" t="str">
            <v>610-001-0061-000</v>
          </cell>
          <cell r="C852" t="str">
            <v xml:space="preserve">REVISTAS Y LIBROS                                                    </v>
          </cell>
          <cell r="D852">
            <v>0</v>
          </cell>
          <cell r="E852">
            <v>0</v>
          </cell>
          <cell r="F852">
            <v>0</v>
          </cell>
          <cell r="G852">
            <v>0</v>
          </cell>
          <cell r="H852">
            <v>0</v>
          </cell>
        </row>
        <row r="853">
          <cell r="B853" t="str">
            <v>610-001-0062-000</v>
          </cell>
          <cell r="C853" t="str">
            <v xml:space="preserve">ATENCIONES A TERCEROS                                             </v>
          </cell>
          <cell r="D853">
            <v>1803.69</v>
          </cell>
          <cell r="E853">
            <v>22.5</v>
          </cell>
          <cell r="F853">
            <v>0</v>
          </cell>
          <cell r="G853">
            <v>22.5</v>
          </cell>
          <cell r="H853">
            <v>1826.19</v>
          </cell>
        </row>
        <row r="854">
          <cell r="B854" t="str">
            <v>610-001-0063-000</v>
          </cell>
          <cell r="C854" t="str">
            <v xml:space="preserve">MTTO MAQ Y EQUIPO                                                    </v>
          </cell>
          <cell r="D854">
            <v>0</v>
          </cell>
          <cell r="E854">
            <v>0</v>
          </cell>
          <cell r="F854">
            <v>0</v>
          </cell>
          <cell r="G854">
            <v>0</v>
          </cell>
          <cell r="H854">
            <v>0</v>
          </cell>
        </row>
        <row r="855">
          <cell r="B855" t="str">
            <v>610-001-0064-000</v>
          </cell>
          <cell r="C855" t="str">
            <v xml:space="preserve">GTOS LEGALES                                                         </v>
          </cell>
          <cell r="D855">
            <v>0</v>
          </cell>
          <cell r="E855">
            <v>0</v>
          </cell>
          <cell r="F855">
            <v>0</v>
          </cell>
          <cell r="G855">
            <v>0</v>
          </cell>
          <cell r="H855">
            <v>0</v>
          </cell>
        </row>
        <row r="856">
          <cell r="B856" t="str">
            <v>610-001-0078-000</v>
          </cell>
          <cell r="C856" t="str">
            <v xml:space="preserve">SEGURO RESPONSABILIDAD CIVIL                                         </v>
          </cell>
          <cell r="D856">
            <v>0</v>
          </cell>
          <cell r="E856">
            <v>0</v>
          </cell>
          <cell r="F856">
            <v>0</v>
          </cell>
          <cell r="G856">
            <v>0</v>
          </cell>
          <cell r="H856">
            <v>0</v>
          </cell>
        </row>
        <row r="857">
          <cell r="B857" t="str">
            <v>610-001-0080-001</v>
          </cell>
          <cell r="C857" t="str">
            <v xml:space="preserve">DEP MEDIDORES P/GAS                                                  </v>
          </cell>
          <cell r="D857">
            <v>0</v>
          </cell>
          <cell r="E857">
            <v>0</v>
          </cell>
          <cell r="F857">
            <v>0</v>
          </cell>
          <cell r="G857">
            <v>0</v>
          </cell>
          <cell r="H857">
            <v>0</v>
          </cell>
        </row>
        <row r="858">
          <cell r="B858" t="str">
            <v>610-001-0080-002</v>
          </cell>
          <cell r="C858" t="str">
            <v xml:space="preserve">DEP COMPRESORES                                                      </v>
          </cell>
          <cell r="D858">
            <v>0</v>
          </cell>
          <cell r="E858">
            <v>0</v>
          </cell>
          <cell r="F858">
            <v>0</v>
          </cell>
          <cell r="G858">
            <v>0</v>
          </cell>
          <cell r="H858">
            <v>0</v>
          </cell>
        </row>
        <row r="859">
          <cell r="B859" t="str">
            <v>610-001-0080-003</v>
          </cell>
          <cell r="C859" t="str">
            <v xml:space="preserve">DEP PLANTAS TMTO AGUAS RESIDUALES                                    </v>
          </cell>
          <cell r="D859">
            <v>0</v>
          </cell>
          <cell r="E859">
            <v>0</v>
          </cell>
          <cell r="F859">
            <v>0</v>
          </cell>
          <cell r="G859">
            <v>0</v>
          </cell>
          <cell r="H859">
            <v>0</v>
          </cell>
        </row>
        <row r="860">
          <cell r="B860" t="str">
            <v>610-001-0080-004</v>
          </cell>
          <cell r="C860" t="str">
            <v xml:space="preserve">DFC EQ RADIOCOMUNICACIONES                                           </v>
          </cell>
          <cell r="D860">
            <v>0</v>
          </cell>
          <cell r="E860">
            <v>0</v>
          </cell>
          <cell r="F860">
            <v>0</v>
          </cell>
          <cell r="G860">
            <v>0</v>
          </cell>
          <cell r="H860">
            <v>0</v>
          </cell>
        </row>
        <row r="861">
          <cell r="B861" t="str">
            <v>610-001-0080-005</v>
          </cell>
          <cell r="C861" t="str">
            <v xml:space="preserve">DFC MAQUINARIA Y EQ. 25%                                             </v>
          </cell>
          <cell r="D861">
            <v>0</v>
          </cell>
          <cell r="E861">
            <v>0</v>
          </cell>
          <cell r="F861">
            <v>0</v>
          </cell>
          <cell r="G861">
            <v>0</v>
          </cell>
          <cell r="H861">
            <v>0</v>
          </cell>
        </row>
        <row r="862">
          <cell r="B862" t="str">
            <v>610-001-0080-006</v>
          </cell>
          <cell r="C862" t="str">
            <v xml:space="preserve">DEP PLANTA DIESEL ELECTRICA                                          </v>
          </cell>
          <cell r="D862">
            <v>0</v>
          </cell>
          <cell r="E862">
            <v>0</v>
          </cell>
          <cell r="F862">
            <v>0</v>
          </cell>
          <cell r="G862">
            <v>0</v>
          </cell>
          <cell r="H862">
            <v>0</v>
          </cell>
        </row>
        <row r="863">
          <cell r="B863" t="str">
            <v>610-001-0080-007</v>
          </cell>
          <cell r="C863" t="str">
            <v xml:space="preserve">DFC MOBILIARIO Y EQ. OFICINA                                      </v>
          </cell>
          <cell r="D863">
            <v>3230.64</v>
          </cell>
          <cell r="E863">
            <v>1076.8800000000001</v>
          </cell>
          <cell r="F863">
            <v>0</v>
          </cell>
          <cell r="G863">
            <v>1076.8800000000001</v>
          </cell>
          <cell r="H863">
            <v>4307.5200000000004</v>
          </cell>
        </row>
        <row r="864">
          <cell r="B864" t="str">
            <v>610-001-0080-008</v>
          </cell>
          <cell r="C864" t="str">
            <v xml:space="preserve">DFC EQUIPO DE COMPUTO                                            </v>
          </cell>
          <cell r="D864">
            <v>12610.98</v>
          </cell>
          <cell r="E864">
            <v>4203.66</v>
          </cell>
          <cell r="F864">
            <v>0</v>
          </cell>
          <cell r="G864">
            <v>4203.66</v>
          </cell>
          <cell r="H864">
            <v>16814.64</v>
          </cell>
        </row>
        <row r="865">
          <cell r="B865" t="str">
            <v>610-001-0080-009</v>
          </cell>
          <cell r="C865" t="str">
            <v xml:space="preserve">DFC EQUIPO DE TRANSPORTE                                             </v>
          </cell>
          <cell r="D865">
            <v>0</v>
          </cell>
          <cell r="E865">
            <v>0</v>
          </cell>
          <cell r="F865">
            <v>0</v>
          </cell>
          <cell r="G865">
            <v>0</v>
          </cell>
          <cell r="H865">
            <v>0</v>
          </cell>
        </row>
        <row r="866">
          <cell r="B866" t="str">
            <v>610-001-0080-010</v>
          </cell>
          <cell r="C866" t="str">
            <v xml:space="preserve">DEP HIDROLAVADORA Y BOMBA H.                                         </v>
          </cell>
          <cell r="D866">
            <v>0</v>
          </cell>
          <cell r="E866">
            <v>0</v>
          </cell>
          <cell r="F866">
            <v>0</v>
          </cell>
          <cell r="G866">
            <v>0</v>
          </cell>
          <cell r="H866">
            <v>0</v>
          </cell>
        </row>
        <row r="867">
          <cell r="B867" t="str">
            <v>610-001-0080-011</v>
          </cell>
          <cell r="C867" t="str">
            <v xml:space="preserve">DFC CASETAS                                                          </v>
          </cell>
          <cell r="D867">
            <v>0</v>
          </cell>
          <cell r="E867">
            <v>0</v>
          </cell>
          <cell r="F867">
            <v>0</v>
          </cell>
          <cell r="G867">
            <v>0</v>
          </cell>
          <cell r="H867">
            <v>0</v>
          </cell>
        </row>
        <row r="868">
          <cell r="B868" t="str">
            <v>610-001-0081-000</v>
          </cell>
          <cell r="C868" t="str">
            <v xml:space="preserve">BIENES EMPRESARIALES PLUS                                            </v>
          </cell>
          <cell r="D868">
            <v>0</v>
          </cell>
          <cell r="E868">
            <v>0</v>
          </cell>
          <cell r="F868">
            <v>0</v>
          </cell>
          <cell r="G868">
            <v>0</v>
          </cell>
          <cell r="H868">
            <v>0</v>
          </cell>
        </row>
        <row r="869">
          <cell r="B869" t="str">
            <v>610-001-0082-000</v>
          </cell>
          <cell r="C869" t="str">
            <v xml:space="preserve">RESPONSP. CIVIL CONTRATISTAS PEMEX                                   </v>
          </cell>
          <cell r="D869">
            <v>0</v>
          </cell>
          <cell r="E869">
            <v>0</v>
          </cell>
          <cell r="F869">
            <v>0</v>
          </cell>
          <cell r="G869">
            <v>0</v>
          </cell>
          <cell r="H869">
            <v>0</v>
          </cell>
        </row>
        <row r="870">
          <cell r="B870" t="str">
            <v>610-001-0090-000</v>
          </cell>
          <cell r="C870" t="str">
            <v xml:space="preserve">REFACC. MAQ. Y EQUIP.                                                </v>
          </cell>
          <cell r="D870">
            <v>0</v>
          </cell>
          <cell r="E870">
            <v>0</v>
          </cell>
          <cell r="F870">
            <v>0</v>
          </cell>
          <cell r="G870">
            <v>0</v>
          </cell>
          <cell r="H870">
            <v>0</v>
          </cell>
        </row>
        <row r="871">
          <cell r="B871" t="str">
            <v>610-001-0095-000</v>
          </cell>
          <cell r="C871" t="str">
            <v xml:space="preserve">OTROS GASTOS DIVERSOS DEDUCIB                                     </v>
          </cell>
          <cell r="D871">
            <v>3874</v>
          </cell>
          <cell r="E871">
            <v>231.9</v>
          </cell>
          <cell r="F871">
            <v>0</v>
          </cell>
          <cell r="G871">
            <v>231.9</v>
          </cell>
          <cell r="H871">
            <v>4105.8999999999996</v>
          </cell>
        </row>
        <row r="872">
          <cell r="B872" t="str">
            <v>610-001-0096-000</v>
          </cell>
          <cell r="C872" t="str">
            <v xml:space="preserve">OTROS GASTOS DIVERSOS NO DEDU                                   </v>
          </cell>
          <cell r="D872">
            <v>223193.32</v>
          </cell>
          <cell r="E872">
            <v>183452.27</v>
          </cell>
          <cell r="F872">
            <v>0</v>
          </cell>
          <cell r="G872">
            <v>183452.27</v>
          </cell>
          <cell r="H872">
            <v>406645.59</v>
          </cell>
        </row>
        <row r="873">
          <cell r="B873" t="str">
            <v>610-001-0097-001</v>
          </cell>
          <cell r="C873" t="str">
            <v xml:space="preserve">NUEVOS PROYECTOS DEDUCIBLES                                          </v>
          </cell>
          <cell r="D873">
            <v>0</v>
          </cell>
          <cell r="E873">
            <v>0</v>
          </cell>
          <cell r="F873">
            <v>0</v>
          </cell>
          <cell r="G873">
            <v>0</v>
          </cell>
          <cell r="H873">
            <v>0</v>
          </cell>
        </row>
        <row r="874">
          <cell r="B874" t="str">
            <v>610-001-0097-002</v>
          </cell>
          <cell r="C874" t="str">
            <v xml:space="preserve">NUEVOS PROYECTOS NO DEDUCIBLE                                        </v>
          </cell>
          <cell r="D874">
            <v>0</v>
          </cell>
          <cell r="E874">
            <v>0</v>
          </cell>
          <cell r="F874">
            <v>0</v>
          </cell>
          <cell r="G874">
            <v>0</v>
          </cell>
          <cell r="H874">
            <v>0</v>
          </cell>
        </row>
        <row r="875">
          <cell r="B875" t="str">
            <v>610-001-0097-003</v>
          </cell>
          <cell r="C875" t="str">
            <v xml:space="preserve">PROYECTO PUBLICIDAD DEDUCIBLE                                        </v>
          </cell>
          <cell r="D875">
            <v>0</v>
          </cell>
          <cell r="E875">
            <v>0</v>
          </cell>
          <cell r="F875">
            <v>0</v>
          </cell>
          <cell r="G875">
            <v>0</v>
          </cell>
          <cell r="H875">
            <v>0</v>
          </cell>
        </row>
        <row r="876">
          <cell r="B876" t="str">
            <v>610-001-0097-004</v>
          </cell>
          <cell r="C876" t="str">
            <v xml:space="preserve">PROYECTO PUBLICIDAD N/D                                              </v>
          </cell>
          <cell r="D876">
            <v>0</v>
          </cell>
          <cell r="E876">
            <v>0</v>
          </cell>
          <cell r="F876">
            <v>0</v>
          </cell>
          <cell r="G876">
            <v>0</v>
          </cell>
          <cell r="H876">
            <v>0</v>
          </cell>
        </row>
        <row r="877">
          <cell r="B877" t="str">
            <v>610-001-0097-006</v>
          </cell>
          <cell r="C877" t="str">
            <v xml:space="preserve">PROYECTO METROGAS                                                    </v>
          </cell>
          <cell r="D877">
            <v>0</v>
          </cell>
          <cell r="E877">
            <v>0</v>
          </cell>
          <cell r="F877">
            <v>0</v>
          </cell>
          <cell r="G877">
            <v>0</v>
          </cell>
          <cell r="H877">
            <v>0</v>
          </cell>
        </row>
        <row r="878">
          <cell r="B878" t="str">
            <v>610-001-0097-008</v>
          </cell>
          <cell r="C878" t="str">
            <v xml:space="preserve">PROYECTO CEDI N/D                                                    </v>
          </cell>
          <cell r="D878">
            <v>0</v>
          </cell>
          <cell r="E878">
            <v>0</v>
          </cell>
          <cell r="F878">
            <v>0</v>
          </cell>
          <cell r="G878">
            <v>0</v>
          </cell>
          <cell r="H878">
            <v>0</v>
          </cell>
        </row>
        <row r="879">
          <cell r="B879" t="str">
            <v>610-001-0098-000</v>
          </cell>
          <cell r="C879" t="str">
            <v xml:space="preserve">GASTOS DE FIN DE A¥O                                                 </v>
          </cell>
          <cell r="D879">
            <v>0</v>
          </cell>
          <cell r="E879">
            <v>0</v>
          </cell>
          <cell r="F879">
            <v>0</v>
          </cell>
          <cell r="G879">
            <v>0</v>
          </cell>
          <cell r="H879">
            <v>0</v>
          </cell>
        </row>
        <row r="880">
          <cell r="B880" t="str">
            <v>610-001-0099-000</v>
          </cell>
          <cell r="C880" t="str">
            <v xml:space="preserve">INTERNET                                                             </v>
          </cell>
          <cell r="D880">
            <v>0</v>
          </cell>
          <cell r="E880">
            <v>0</v>
          </cell>
          <cell r="F880">
            <v>0</v>
          </cell>
          <cell r="G880">
            <v>0</v>
          </cell>
          <cell r="H880">
            <v>0</v>
          </cell>
        </row>
        <row r="881">
          <cell r="B881" t="str">
            <v>610-001-0100-000</v>
          </cell>
          <cell r="C881" t="str">
            <v xml:space="preserve">COMERCIALIZACION                                                     </v>
          </cell>
          <cell r="D881">
            <v>0</v>
          </cell>
          <cell r="E881">
            <v>0</v>
          </cell>
          <cell r="F881">
            <v>0</v>
          </cell>
          <cell r="G881">
            <v>0</v>
          </cell>
          <cell r="H881">
            <v>0</v>
          </cell>
        </row>
        <row r="882">
          <cell r="B882" t="str">
            <v>610-001-0101-000</v>
          </cell>
          <cell r="C882" t="str">
            <v xml:space="preserve">I. S. R.                                                             </v>
          </cell>
          <cell r="D882">
            <v>0</v>
          </cell>
          <cell r="E882">
            <v>0</v>
          </cell>
          <cell r="F882">
            <v>0</v>
          </cell>
          <cell r="G882">
            <v>0</v>
          </cell>
          <cell r="H882">
            <v>0</v>
          </cell>
        </row>
        <row r="883">
          <cell r="B883" t="str">
            <v>610-001-0102-000</v>
          </cell>
          <cell r="C883" t="str">
            <v xml:space="preserve">GAS LP                                                               </v>
          </cell>
          <cell r="D883">
            <v>0</v>
          </cell>
          <cell r="E883">
            <v>0</v>
          </cell>
          <cell r="F883">
            <v>0</v>
          </cell>
          <cell r="G883">
            <v>0</v>
          </cell>
          <cell r="H883">
            <v>0</v>
          </cell>
        </row>
        <row r="884">
          <cell r="B884" t="str">
            <v>610-001-0103-000</v>
          </cell>
          <cell r="C884" t="str">
            <v xml:space="preserve">GTOS                                                                 </v>
          </cell>
          <cell r="D884">
            <v>0</v>
          </cell>
          <cell r="E884">
            <v>0</v>
          </cell>
          <cell r="F884">
            <v>0</v>
          </cell>
          <cell r="G884">
            <v>0</v>
          </cell>
          <cell r="H884">
            <v>0</v>
          </cell>
        </row>
        <row r="885">
          <cell r="B885" t="str">
            <v>610-001-0104-000</v>
          </cell>
          <cell r="C885" t="str">
            <v xml:space="preserve">CELULARES                                                         </v>
          </cell>
          <cell r="D885">
            <v>4416.83</v>
          </cell>
          <cell r="E885">
            <v>690.43</v>
          </cell>
          <cell r="F885">
            <v>0</v>
          </cell>
          <cell r="G885">
            <v>690.43</v>
          </cell>
          <cell r="H885">
            <v>5107.26</v>
          </cell>
        </row>
        <row r="886">
          <cell r="B886" t="str">
            <v>610-001-0105-000</v>
          </cell>
          <cell r="C886" t="str">
            <v xml:space="preserve">RADIOS                                                               </v>
          </cell>
          <cell r="D886">
            <v>0</v>
          </cell>
          <cell r="E886">
            <v>0</v>
          </cell>
          <cell r="F886">
            <v>0</v>
          </cell>
          <cell r="G886">
            <v>0</v>
          </cell>
          <cell r="H886">
            <v>0</v>
          </cell>
        </row>
        <row r="887">
          <cell r="B887" t="str">
            <v>610-001-0106-000</v>
          </cell>
          <cell r="C887" t="str">
            <v xml:space="preserve">UNIFORMES Y EQUIP. SEGURIDAD                                         </v>
          </cell>
          <cell r="D887">
            <v>0</v>
          </cell>
          <cell r="E887">
            <v>0</v>
          </cell>
          <cell r="F887">
            <v>0</v>
          </cell>
          <cell r="G887">
            <v>0</v>
          </cell>
          <cell r="H887">
            <v>0</v>
          </cell>
        </row>
        <row r="888">
          <cell r="B888" t="str">
            <v>610-001-0107-000</v>
          </cell>
          <cell r="C888" t="str">
            <v xml:space="preserve">HERRAMIENTAS                                                         </v>
          </cell>
          <cell r="D888">
            <v>0</v>
          </cell>
          <cell r="E888">
            <v>0</v>
          </cell>
          <cell r="F888">
            <v>0</v>
          </cell>
          <cell r="G888">
            <v>0</v>
          </cell>
          <cell r="H888">
            <v>0</v>
          </cell>
        </row>
        <row r="889">
          <cell r="B889" t="str">
            <v>610-001-0108-000</v>
          </cell>
          <cell r="C889" t="str">
            <v xml:space="preserve">SEGURO DE TRANSPORTE                                                 </v>
          </cell>
          <cell r="D889">
            <v>0</v>
          </cell>
          <cell r="E889">
            <v>0</v>
          </cell>
          <cell r="F889">
            <v>0</v>
          </cell>
          <cell r="G889">
            <v>0</v>
          </cell>
          <cell r="H889">
            <v>0</v>
          </cell>
        </row>
        <row r="890">
          <cell r="B890" t="str">
            <v>610-001-0109-000</v>
          </cell>
          <cell r="C890" t="str">
            <v xml:space="preserve">ARRENDAMIENTO EQUIP. TRANSPORTE                                      </v>
          </cell>
          <cell r="D890">
            <v>0</v>
          </cell>
          <cell r="E890">
            <v>0</v>
          </cell>
          <cell r="F890">
            <v>0</v>
          </cell>
          <cell r="G890">
            <v>0</v>
          </cell>
          <cell r="H890">
            <v>0</v>
          </cell>
        </row>
        <row r="891">
          <cell r="B891" t="str">
            <v>610-001-0110-000</v>
          </cell>
          <cell r="C891" t="str">
            <v xml:space="preserve">SEGURO PARA GENERADORES                                              </v>
          </cell>
          <cell r="D891">
            <v>0</v>
          </cell>
          <cell r="E891">
            <v>0</v>
          </cell>
          <cell r="F891">
            <v>0</v>
          </cell>
          <cell r="G891">
            <v>0</v>
          </cell>
          <cell r="H891">
            <v>0</v>
          </cell>
        </row>
        <row r="892">
          <cell r="B892" t="str">
            <v>610-001-0111-000</v>
          </cell>
          <cell r="C892" t="str">
            <v xml:space="preserve">SEGURO COMPRESORES Y SEPARADORES                                     </v>
          </cell>
          <cell r="D892">
            <v>0</v>
          </cell>
          <cell r="E892">
            <v>0</v>
          </cell>
          <cell r="F892">
            <v>0</v>
          </cell>
          <cell r="G892">
            <v>0</v>
          </cell>
          <cell r="H892">
            <v>0</v>
          </cell>
        </row>
        <row r="893">
          <cell r="B893" t="str">
            <v>620-001-0001-000</v>
          </cell>
          <cell r="C893" t="str">
            <v xml:space="preserve">INTERESES X FACTORAJE                                           </v>
          </cell>
          <cell r="D893">
            <v>247140.91</v>
          </cell>
          <cell r="E893">
            <v>75316.39</v>
          </cell>
          <cell r="F893">
            <v>0</v>
          </cell>
          <cell r="G893">
            <v>75316.39</v>
          </cell>
          <cell r="H893">
            <v>322457.3</v>
          </cell>
        </row>
        <row r="894">
          <cell r="B894" t="str">
            <v>620-001-0002-000</v>
          </cell>
          <cell r="C894" t="str">
            <v xml:space="preserve">INTERESES X FINANCIAMIENTO                                           </v>
          </cell>
          <cell r="D894">
            <v>0</v>
          </cell>
          <cell r="E894">
            <v>0</v>
          </cell>
          <cell r="F894">
            <v>0</v>
          </cell>
          <cell r="G894">
            <v>0</v>
          </cell>
          <cell r="H894">
            <v>0</v>
          </cell>
        </row>
        <row r="895">
          <cell r="B895" t="str">
            <v>620-001-0003-000</v>
          </cell>
          <cell r="C895" t="str">
            <v xml:space="preserve">INTERESES CRED CATERPILLAR C-1                                  </v>
          </cell>
          <cell r="D895">
            <v>914543.61</v>
          </cell>
          <cell r="E895">
            <v>240621.69</v>
          </cell>
          <cell r="F895">
            <v>0</v>
          </cell>
          <cell r="G895">
            <v>240621.69</v>
          </cell>
          <cell r="H895">
            <v>1155165.3</v>
          </cell>
        </row>
        <row r="896">
          <cell r="B896" t="str">
            <v>620-001-0004-000</v>
          </cell>
          <cell r="C896" t="str">
            <v xml:space="preserve">INTERESES CRED CATERPILLAR C-2                                  </v>
          </cell>
          <cell r="D896">
            <v>109659.59</v>
          </cell>
          <cell r="E896">
            <v>0</v>
          </cell>
          <cell r="F896">
            <v>0</v>
          </cell>
          <cell r="G896">
            <v>0</v>
          </cell>
          <cell r="H896">
            <v>109659.59</v>
          </cell>
        </row>
        <row r="897">
          <cell r="B897" t="str">
            <v>620-001-0005-000</v>
          </cell>
          <cell r="C897" t="str">
            <v xml:space="preserve">INTERESES MORATORIOS FACTORAJE                                       </v>
          </cell>
          <cell r="D897">
            <v>0</v>
          </cell>
          <cell r="E897">
            <v>0</v>
          </cell>
          <cell r="F897">
            <v>0</v>
          </cell>
          <cell r="G897">
            <v>0</v>
          </cell>
          <cell r="H897">
            <v>0</v>
          </cell>
        </row>
        <row r="898">
          <cell r="B898" t="str">
            <v>630-001-0001-000</v>
          </cell>
          <cell r="C898" t="str">
            <v xml:space="preserve">PERDIDA EN CAMBIOS                                             </v>
          </cell>
          <cell r="D898">
            <v>3060659.93</v>
          </cell>
          <cell r="E898">
            <v>1153404.92</v>
          </cell>
          <cell r="F898">
            <v>0</v>
          </cell>
          <cell r="G898">
            <v>1153404.92</v>
          </cell>
          <cell r="H898">
            <v>4214064.8499999996</v>
          </cell>
        </row>
        <row r="899">
          <cell r="B899" t="str">
            <v>640-001-0001-000</v>
          </cell>
          <cell r="C899" t="str">
            <v xml:space="preserve">DIFERENCIA PAGOS Y COBROS                                           </v>
          </cell>
          <cell r="D899">
            <v>-1.1200000000000001</v>
          </cell>
          <cell r="E899">
            <v>0.92</v>
          </cell>
          <cell r="F899">
            <v>0</v>
          </cell>
          <cell r="G899">
            <v>0.92</v>
          </cell>
          <cell r="H899">
            <v>-0.2</v>
          </cell>
        </row>
        <row r="900">
          <cell r="B900" t="str">
            <v>650-001-0032-000</v>
          </cell>
          <cell r="C900" t="str">
            <v xml:space="preserve">SERVICIOS PROFESIONALES P.M.                                         </v>
          </cell>
          <cell r="D900">
            <v>0</v>
          </cell>
          <cell r="E900">
            <v>0</v>
          </cell>
          <cell r="F900">
            <v>0</v>
          </cell>
          <cell r="G900">
            <v>0</v>
          </cell>
          <cell r="H900">
            <v>0</v>
          </cell>
        </row>
        <row r="901">
          <cell r="B901" t="str">
            <v>650-001-0034-001</v>
          </cell>
          <cell r="C901" t="str">
            <v xml:space="preserve">ARRENDAMIENTO A P.M. INMUEBLE                                        </v>
          </cell>
          <cell r="D901">
            <v>0</v>
          </cell>
          <cell r="E901">
            <v>0</v>
          </cell>
          <cell r="F901">
            <v>0</v>
          </cell>
          <cell r="G901">
            <v>0</v>
          </cell>
          <cell r="H901">
            <v>0</v>
          </cell>
        </row>
        <row r="902">
          <cell r="B902" t="str">
            <v>660-000-0000-000</v>
          </cell>
          <cell r="C902" t="str">
            <v xml:space="preserve">GASTOS DE VENTA FILIALES                                             </v>
          </cell>
          <cell r="D902">
            <v>0</v>
          </cell>
          <cell r="E902">
            <v>0</v>
          </cell>
          <cell r="F902">
            <v>0</v>
          </cell>
          <cell r="G902">
            <v>0</v>
          </cell>
          <cell r="H902">
            <v>0</v>
          </cell>
        </row>
        <row r="903">
          <cell r="B903" t="str">
            <v>670-000-0000-000</v>
          </cell>
          <cell r="C903" t="str">
            <v xml:space="preserve">GASTOS DISTRIBUCION FILIALES                                         </v>
          </cell>
          <cell r="D903">
            <v>0</v>
          </cell>
          <cell r="E903">
            <v>0</v>
          </cell>
          <cell r="F903">
            <v>0</v>
          </cell>
          <cell r="G903">
            <v>0</v>
          </cell>
          <cell r="H903">
            <v>0</v>
          </cell>
        </row>
        <row r="904">
          <cell r="B904" t="str">
            <v>680-000-0000-000</v>
          </cell>
          <cell r="C904" t="str">
            <v xml:space="preserve">OTROS GASTOS OPERACION FILIAL                                        </v>
          </cell>
          <cell r="D904">
            <v>0</v>
          </cell>
          <cell r="E904">
            <v>0</v>
          </cell>
          <cell r="F904">
            <v>0</v>
          </cell>
          <cell r="G904">
            <v>0</v>
          </cell>
          <cell r="H904">
            <v>0</v>
          </cell>
        </row>
        <row r="905">
          <cell r="B905" t="str">
            <v>701-001-0001-000</v>
          </cell>
          <cell r="C905" t="str">
            <v xml:space="preserve">INTERESES MESA DE DINERO                       </v>
          </cell>
          <cell r="D905">
            <v>0</v>
          </cell>
          <cell r="E905">
            <v>0</v>
          </cell>
          <cell r="F905">
            <v>4385.7</v>
          </cell>
          <cell r="G905">
            <v>-4385.7</v>
          </cell>
          <cell r="H905">
            <v>-4385.7</v>
          </cell>
        </row>
        <row r="906">
          <cell r="B906" t="str">
            <v>701-001-0002-000</v>
          </cell>
          <cell r="C906" t="str">
            <v xml:space="preserve">INTERESES BANORTE CTA.1257765                  </v>
          </cell>
          <cell r="D906">
            <v>0</v>
          </cell>
          <cell r="E906">
            <v>0</v>
          </cell>
          <cell r="F906">
            <v>0</v>
          </cell>
          <cell r="G906">
            <v>0</v>
          </cell>
          <cell r="H906">
            <v>0</v>
          </cell>
        </row>
        <row r="907">
          <cell r="B907" t="str">
            <v>701-001-0003-000</v>
          </cell>
          <cell r="C907" t="str">
            <v xml:space="preserve">INTERESES CTA BANAMEX                          </v>
          </cell>
          <cell r="D907">
            <v>0</v>
          </cell>
          <cell r="E907">
            <v>0</v>
          </cell>
          <cell r="F907">
            <v>0</v>
          </cell>
          <cell r="G907">
            <v>0</v>
          </cell>
          <cell r="H907">
            <v>0</v>
          </cell>
        </row>
        <row r="908">
          <cell r="B908" t="str">
            <v>701-001-0004-000</v>
          </cell>
          <cell r="C908" t="str">
            <v xml:space="preserve">INTERES CTA COMERMEX                           </v>
          </cell>
          <cell r="D908">
            <v>0</v>
          </cell>
          <cell r="E908">
            <v>0</v>
          </cell>
          <cell r="F908">
            <v>0</v>
          </cell>
          <cell r="G908">
            <v>0</v>
          </cell>
          <cell r="H908">
            <v>0</v>
          </cell>
        </row>
        <row r="909">
          <cell r="B909" t="str">
            <v>701-001-0005-000</v>
          </cell>
          <cell r="C909" t="str">
            <v xml:space="preserve">BANCO MEXICANO                                 </v>
          </cell>
          <cell r="D909">
            <v>-535.79999999999995</v>
          </cell>
          <cell r="E909">
            <v>0</v>
          </cell>
          <cell r="F909">
            <v>239.12</v>
          </cell>
          <cell r="G909">
            <v>-239.12</v>
          </cell>
          <cell r="H909">
            <v>-774.92</v>
          </cell>
        </row>
        <row r="910">
          <cell r="B910" t="str">
            <v>701-001-0006-000</v>
          </cell>
          <cell r="C910" t="str">
            <v xml:space="preserve">INVERMEXICO                                    </v>
          </cell>
          <cell r="D910">
            <v>0</v>
          </cell>
          <cell r="E910">
            <v>0</v>
          </cell>
          <cell r="F910">
            <v>0</v>
          </cell>
          <cell r="G910">
            <v>0</v>
          </cell>
          <cell r="H910">
            <v>0</v>
          </cell>
        </row>
        <row r="911">
          <cell r="B911" t="str">
            <v>702-000-0000-000</v>
          </cell>
          <cell r="C911" t="str">
            <v xml:space="preserve">INTERESES COBRADOS BANCOS M E                  </v>
          </cell>
          <cell r="D911">
            <v>0</v>
          </cell>
          <cell r="E911">
            <v>0</v>
          </cell>
          <cell r="F911">
            <v>0</v>
          </cell>
          <cell r="G911">
            <v>0</v>
          </cell>
          <cell r="H911">
            <v>0</v>
          </cell>
        </row>
        <row r="912">
          <cell r="B912" t="str">
            <v>703-000-0000-000</v>
          </cell>
          <cell r="C912" t="str">
            <v xml:space="preserve">INTERESES COBRAD.CLIENTES M N                  </v>
          </cell>
          <cell r="D912">
            <v>0</v>
          </cell>
          <cell r="E912">
            <v>0</v>
          </cell>
          <cell r="F912">
            <v>0</v>
          </cell>
          <cell r="G912">
            <v>0</v>
          </cell>
          <cell r="H912">
            <v>0</v>
          </cell>
        </row>
        <row r="913">
          <cell r="B913" t="str">
            <v>704-000-0000-000</v>
          </cell>
          <cell r="C913" t="str">
            <v xml:space="preserve">INTERESES COBRAD.CLIENTES M E                  </v>
          </cell>
          <cell r="D913">
            <v>0</v>
          </cell>
          <cell r="E913">
            <v>0</v>
          </cell>
          <cell r="F913">
            <v>0</v>
          </cell>
          <cell r="G913">
            <v>0</v>
          </cell>
          <cell r="H913">
            <v>0</v>
          </cell>
        </row>
        <row r="914">
          <cell r="B914" t="str">
            <v>705-001-0001-000</v>
          </cell>
          <cell r="C914" t="str">
            <v xml:space="preserve">INTERES NAVIERA DIAVAZ                         </v>
          </cell>
          <cell r="D914">
            <v>0</v>
          </cell>
          <cell r="E914">
            <v>0</v>
          </cell>
          <cell r="F914">
            <v>0</v>
          </cell>
          <cell r="G914">
            <v>0</v>
          </cell>
          <cell r="H914">
            <v>0</v>
          </cell>
        </row>
        <row r="915">
          <cell r="B915" t="str">
            <v>706-000-0000-000</v>
          </cell>
          <cell r="C915" t="str">
            <v xml:space="preserve">INTERESES COBRADOS OTROS M.N.                  </v>
          </cell>
          <cell r="D915">
            <v>0</v>
          </cell>
          <cell r="E915">
            <v>0</v>
          </cell>
          <cell r="F915">
            <v>0</v>
          </cell>
          <cell r="G915">
            <v>0</v>
          </cell>
          <cell r="H915">
            <v>0</v>
          </cell>
        </row>
        <row r="916">
          <cell r="B916" t="str">
            <v>710-001-0001-000</v>
          </cell>
          <cell r="C916" t="str">
            <v xml:space="preserve">FLUCTUACION I XE                                                     </v>
          </cell>
          <cell r="D916">
            <v>0</v>
          </cell>
          <cell r="E916">
            <v>0</v>
          </cell>
          <cell r="F916">
            <v>0</v>
          </cell>
          <cell r="G916">
            <v>0</v>
          </cell>
          <cell r="H916">
            <v>0</v>
          </cell>
        </row>
        <row r="917">
          <cell r="B917" t="str">
            <v>711-000-0000-000</v>
          </cell>
          <cell r="C917" t="str">
            <v xml:space="preserve">GANANCIAS EN CAMBIO FILIALES                                         </v>
          </cell>
          <cell r="D917">
            <v>0</v>
          </cell>
          <cell r="E917">
            <v>0</v>
          </cell>
          <cell r="F917">
            <v>0</v>
          </cell>
          <cell r="G917">
            <v>0</v>
          </cell>
          <cell r="H917">
            <v>0</v>
          </cell>
        </row>
        <row r="918">
          <cell r="B918" t="str">
            <v>712-001-0001-000</v>
          </cell>
          <cell r="C918" t="str">
            <v xml:space="preserve">UTILIDAD CAMBIARIA                             </v>
          </cell>
          <cell r="D918">
            <v>-2032203.09</v>
          </cell>
          <cell r="E918">
            <v>0</v>
          </cell>
          <cell r="F918">
            <v>385163.08</v>
          </cell>
          <cell r="G918">
            <v>-385163.08</v>
          </cell>
          <cell r="H918">
            <v>-2417366.17</v>
          </cell>
        </row>
        <row r="919">
          <cell r="B919" t="str">
            <v>712-001-0022-001</v>
          </cell>
          <cell r="C919" t="str">
            <v xml:space="preserve">VISSION XXI                                    </v>
          </cell>
          <cell r="D919">
            <v>0</v>
          </cell>
          <cell r="E919">
            <v>0</v>
          </cell>
          <cell r="F919">
            <v>0</v>
          </cell>
          <cell r="G919">
            <v>0</v>
          </cell>
          <cell r="H919">
            <v>0</v>
          </cell>
        </row>
        <row r="920">
          <cell r="B920" t="str">
            <v>761-001-0001-000</v>
          </cell>
          <cell r="C920" t="str">
            <v xml:space="preserve">INTERESES IXE                                  </v>
          </cell>
          <cell r="D920">
            <v>-3690.01</v>
          </cell>
          <cell r="E920">
            <v>0</v>
          </cell>
          <cell r="F920">
            <v>644.36</v>
          </cell>
          <cell r="G920">
            <v>-644.36</v>
          </cell>
          <cell r="H920">
            <v>-4334.37</v>
          </cell>
        </row>
        <row r="921">
          <cell r="B921" t="str">
            <v>762-000-0000-000</v>
          </cell>
          <cell r="C921" t="str">
            <v xml:space="preserve">INTERESES PAGADOS BANCOS M.E.                                        </v>
          </cell>
          <cell r="D921">
            <v>0</v>
          </cell>
          <cell r="E921">
            <v>0</v>
          </cell>
          <cell r="F921">
            <v>0</v>
          </cell>
          <cell r="G921">
            <v>0</v>
          </cell>
          <cell r="H921">
            <v>0</v>
          </cell>
        </row>
        <row r="922">
          <cell r="B922" t="str">
            <v>763-001-0000-000</v>
          </cell>
          <cell r="C922" t="str">
            <v xml:space="preserve">INTERES PAGADO CIA MEX. GAS                                          </v>
          </cell>
          <cell r="D922">
            <v>0</v>
          </cell>
          <cell r="E922">
            <v>0</v>
          </cell>
          <cell r="F922">
            <v>0</v>
          </cell>
          <cell r="G922">
            <v>0</v>
          </cell>
          <cell r="H922">
            <v>0</v>
          </cell>
        </row>
        <row r="923">
          <cell r="B923" t="str">
            <v>764-000-0000-000</v>
          </cell>
          <cell r="C923" t="str">
            <v xml:space="preserve">INTERESES PAGADOS PROVEE.M.E.                                        </v>
          </cell>
          <cell r="D923">
            <v>0</v>
          </cell>
          <cell r="E923">
            <v>0</v>
          </cell>
          <cell r="F923">
            <v>0</v>
          </cell>
          <cell r="G923">
            <v>0</v>
          </cell>
          <cell r="H923">
            <v>0</v>
          </cell>
        </row>
        <row r="924">
          <cell r="B924" t="str">
            <v>765-001-0000-000</v>
          </cell>
          <cell r="C924" t="str">
            <v xml:space="preserve">INTERESES CIA. MEXICANA GAS                                          </v>
          </cell>
          <cell r="D924">
            <v>0</v>
          </cell>
          <cell r="E924">
            <v>0</v>
          </cell>
          <cell r="F924">
            <v>0</v>
          </cell>
          <cell r="G924">
            <v>0</v>
          </cell>
          <cell r="H924">
            <v>0</v>
          </cell>
        </row>
        <row r="925">
          <cell r="B925" t="str">
            <v>765-002-0000-000</v>
          </cell>
          <cell r="C925" t="str">
            <v xml:space="preserve">CONSTRUCTORA SUBACUAT.DIAVAZ                                         </v>
          </cell>
          <cell r="D925">
            <v>0</v>
          </cell>
          <cell r="E925">
            <v>0</v>
          </cell>
          <cell r="F925">
            <v>0</v>
          </cell>
          <cell r="G925">
            <v>0</v>
          </cell>
          <cell r="H925">
            <v>0</v>
          </cell>
        </row>
        <row r="926">
          <cell r="B926" t="str">
            <v>765-003-0000-000</v>
          </cell>
          <cell r="C926" t="str">
            <v xml:space="preserve">TECNOLOGIA Y ORGANIZACION,S.A                                        </v>
          </cell>
          <cell r="D926">
            <v>0</v>
          </cell>
          <cell r="E926">
            <v>0</v>
          </cell>
          <cell r="F926">
            <v>0</v>
          </cell>
          <cell r="G926">
            <v>0</v>
          </cell>
          <cell r="H926">
            <v>0</v>
          </cell>
        </row>
        <row r="927">
          <cell r="B927" t="str">
            <v>766-001-0001-000</v>
          </cell>
          <cell r="C927" t="str">
            <v xml:space="preserve">INTERES A AMERICAN EXPRESS                                           </v>
          </cell>
          <cell r="D927">
            <v>0</v>
          </cell>
          <cell r="E927">
            <v>0</v>
          </cell>
          <cell r="F927">
            <v>0</v>
          </cell>
          <cell r="G927">
            <v>0</v>
          </cell>
          <cell r="H927">
            <v>0</v>
          </cell>
        </row>
        <row r="928">
          <cell r="B928" t="str">
            <v>766-001-0002-000</v>
          </cell>
          <cell r="C928" t="str">
            <v xml:space="preserve">SEGUROS COMERCIAL AMERICA                                            </v>
          </cell>
          <cell r="D928">
            <v>0</v>
          </cell>
          <cell r="E928">
            <v>0</v>
          </cell>
          <cell r="F928">
            <v>0</v>
          </cell>
          <cell r="G928">
            <v>0</v>
          </cell>
          <cell r="H928">
            <v>0</v>
          </cell>
        </row>
        <row r="929">
          <cell r="B929" t="str">
            <v>766-001-0003-000</v>
          </cell>
          <cell r="C929" t="str">
            <v xml:space="preserve">BBV PROBURSA                                                         </v>
          </cell>
          <cell r="D929">
            <v>0</v>
          </cell>
          <cell r="E929">
            <v>0</v>
          </cell>
          <cell r="F929">
            <v>0</v>
          </cell>
          <cell r="G929">
            <v>0</v>
          </cell>
          <cell r="H929">
            <v>0</v>
          </cell>
        </row>
        <row r="930">
          <cell r="B930" t="str">
            <v>770-000-0000-000</v>
          </cell>
          <cell r="C930" t="str">
            <v xml:space="preserve">PERDIDA EN CAMBIO BANCOS                                             </v>
          </cell>
          <cell r="D930">
            <v>0</v>
          </cell>
          <cell r="E930">
            <v>0</v>
          </cell>
          <cell r="F930">
            <v>0</v>
          </cell>
          <cell r="G930">
            <v>0</v>
          </cell>
          <cell r="H930">
            <v>0</v>
          </cell>
        </row>
        <row r="931">
          <cell r="B931" t="str">
            <v>771-000-0000-000</v>
          </cell>
          <cell r="C931" t="str">
            <v xml:space="preserve">PERDIDA EN CAMBIO FILIALES                                           </v>
          </cell>
          <cell r="D931">
            <v>0</v>
          </cell>
          <cell r="E931">
            <v>0</v>
          </cell>
          <cell r="F931">
            <v>0</v>
          </cell>
          <cell r="G931">
            <v>0</v>
          </cell>
          <cell r="H931">
            <v>0</v>
          </cell>
        </row>
        <row r="932">
          <cell r="B932" t="str">
            <v>772-001-0001-000</v>
          </cell>
          <cell r="C932" t="str">
            <v xml:space="preserve">INGRESOS NACIONALES                                                  </v>
          </cell>
          <cell r="D932">
            <v>0</v>
          </cell>
          <cell r="E932">
            <v>0</v>
          </cell>
          <cell r="F932">
            <v>0</v>
          </cell>
          <cell r="G932">
            <v>0</v>
          </cell>
          <cell r="H932">
            <v>0</v>
          </cell>
        </row>
        <row r="933">
          <cell r="B933" t="str">
            <v>772-001-0002-000</v>
          </cell>
          <cell r="C933" t="str">
            <v xml:space="preserve">OTRAS PERSONAS FISICAS                                               </v>
          </cell>
          <cell r="D933">
            <v>0</v>
          </cell>
          <cell r="E933">
            <v>0</v>
          </cell>
          <cell r="F933">
            <v>0</v>
          </cell>
          <cell r="G933">
            <v>0</v>
          </cell>
          <cell r="H933">
            <v>0</v>
          </cell>
        </row>
        <row r="934">
          <cell r="B934" t="str">
            <v>791-000-0000-000</v>
          </cell>
          <cell r="C934" t="str">
            <v xml:space="preserve">GANACIA X POSICION MONETARIA                   </v>
          </cell>
          <cell r="D934">
            <v>0</v>
          </cell>
          <cell r="E934">
            <v>0</v>
          </cell>
          <cell r="F934">
            <v>0</v>
          </cell>
          <cell r="G934">
            <v>0</v>
          </cell>
          <cell r="H934">
            <v>0</v>
          </cell>
        </row>
        <row r="935">
          <cell r="B935" t="str">
            <v>792-000-0000-000</v>
          </cell>
          <cell r="C935" t="str">
            <v xml:space="preserve">PERDIDA X POSICION MONETARIA                                         </v>
          </cell>
          <cell r="D935">
            <v>0</v>
          </cell>
          <cell r="E935">
            <v>0</v>
          </cell>
          <cell r="F935">
            <v>0</v>
          </cell>
          <cell r="G935">
            <v>0</v>
          </cell>
          <cell r="H935">
            <v>0</v>
          </cell>
        </row>
        <row r="936">
          <cell r="B936" t="str">
            <v>801-000-0000-000</v>
          </cell>
          <cell r="C936" t="str">
            <v xml:space="preserve">IMPUESTO SOBRE LA RENTA                                              </v>
          </cell>
          <cell r="D936">
            <v>0</v>
          </cell>
          <cell r="E936">
            <v>0</v>
          </cell>
          <cell r="F936">
            <v>0</v>
          </cell>
          <cell r="G936">
            <v>0</v>
          </cell>
          <cell r="H936">
            <v>0</v>
          </cell>
        </row>
        <row r="937">
          <cell r="B937" t="str">
            <v>802-001-0000-000</v>
          </cell>
          <cell r="C937" t="str">
            <v xml:space="preserve">IMPAC 1994                                                           </v>
          </cell>
          <cell r="D937">
            <v>0</v>
          </cell>
          <cell r="E937">
            <v>0</v>
          </cell>
          <cell r="F937">
            <v>0</v>
          </cell>
          <cell r="G937">
            <v>0</v>
          </cell>
          <cell r="H937">
            <v>0</v>
          </cell>
        </row>
        <row r="938">
          <cell r="B938" t="str">
            <v>803-000-0000-000</v>
          </cell>
          <cell r="C938" t="str">
            <v xml:space="preserve">PARTICIPACION UTILIDADES TRAB                                        </v>
          </cell>
          <cell r="D938">
            <v>0</v>
          </cell>
          <cell r="E938">
            <v>0</v>
          </cell>
          <cell r="F938">
            <v>0</v>
          </cell>
          <cell r="G938">
            <v>0</v>
          </cell>
          <cell r="H938">
            <v>0</v>
          </cell>
        </row>
      </sheetData>
      <sheetData sheetId="4"/>
      <sheetData sheetId="5"/>
      <sheetData sheetId="6"/>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oFin"/>
      <sheetName val="Balanza"/>
      <sheetName val="ResFis06"/>
      <sheetName val="RF05"/>
      <sheetName val="Cto de vtas"/>
      <sheetName val="Indices"/>
      <sheetName val="Bancos M.E."/>
      <sheetName val="Aj. Anual x inf"/>
      <sheetName val="CuentasIncluirAjuste"/>
      <sheetName val="Deprec."/>
      <sheetName val="Conc.Banc."/>
      <sheetName val="IVA"/>
      <sheetName val="IA"/>
      <sheetName val="CuentasIncluirIA"/>
      <sheetName val="Pagos"/>
      <sheetName val="CUFIN Y CUCA"/>
      <sheetName val="datos.xl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Empresa - Company Data"/>
      <sheetName val="Balance - Balance Sheet"/>
      <sheetName val="Balance - Balance Sheet 12p"/>
      <sheetName val="EdoRes - Income Statement"/>
      <sheetName val="EdoRes - Income Statement 12p"/>
      <sheetName val="Anexos - Chart Attach"/>
      <sheetName val="Anexos - Chart Attach 12p"/>
      <sheetName val="CTAS AJUSTE"/>
      <sheetName val="CREDITOS"/>
      <sheetName val="DEUDAS"/>
      <sheetName val="Hoja3"/>
      <sheetName val="Hoja2"/>
      <sheetName val="Hoja1"/>
      <sheetName val="Auxiliares - Account Activity"/>
      <sheetName val="Poliza - Register"/>
      <sheetName val="OriApli12p"/>
      <sheetName val="Flujo - Cash Flow 12p"/>
      <sheetName val="TC FISCAL"/>
      <sheetName val="Chart1"/>
      <sheetName val="Chart2"/>
      <sheetName val="Chart3"/>
      <sheetName val="Chart4"/>
      <sheetName val="Chart5"/>
      <sheetName val="Chart6"/>
      <sheetName val="Trabajo"/>
      <sheetName val="Diálogo"/>
      <sheetName val="DiaBal"/>
      <sheetName val="Diálogo1"/>
      <sheetName val="Dia_Cata"/>
      <sheetName val="Diálogo2"/>
      <sheetName val="DiaAnexo"/>
      <sheetName val="DialogAnexo"/>
      <sheetName val="BalCode"/>
      <sheetName val="12p"/>
      <sheetName val="Indices"/>
    </sheetNames>
    <sheetDataSet>
      <sheetData sheetId="0">
        <row r="6">
          <cell r="B6" t="str">
            <v xml:space="preserve">BANCOS                                            </v>
          </cell>
        </row>
      </sheetData>
      <sheetData sheetId="1" refreshError="1"/>
      <sheetData sheetId="2" refreshError="1"/>
      <sheetData sheetId="3" refreshError="1"/>
      <sheetData sheetId="4"/>
      <sheetData sheetId="5"/>
      <sheetData sheetId="6" refreshError="1"/>
      <sheetData sheetId="7">
        <row r="6">
          <cell r="B6" t="str">
            <v xml:space="preserve">BANCOS                                            </v>
          </cell>
        </row>
        <row r="8">
          <cell r="A8" t="str">
            <v xml:space="preserve">1020010001000       </v>
          </cell>
          <cell r="B8" t="str">
            <v xml:space="preserve">SANTANDER VHSA                                    </v>
          </cell>
          <cell r="C8">
            <v>44256.21</v>
          </cell>
          <cell r="D8">
            <v>2630.22</v>
          </cell>
          <cell r="E8">
            <v>19112.560000000001</v>
          </cell>
          <cell r="F8">
            <v>50601.72</v>
          </cell>
          <cell r="G8">
            <v>0</v>
          </cell>
          <cell r="H8">
            <v>0</v>
          </cell>
          <cell r="I8">
            <v>0</v>
          </cell>
          <cell r="J8">
            <v>0</v>
          </cell>
          <cell r="K8">
            <v>0</v>
          </cell>
          <cell r="L8">
            <v>0</v>
          </cell>
          <cell r="M8">
            <v>0</v>
          </cell>
          <cell r="N8">
            <v>0</v>
          </cell>
          <cell r="O8">
            <v>0.16110076136364138</v>
          </cell>
        </row>
        <row r="9">
          <cell r="A9" t="str">
            <v xml:space="preserve">1020010002001       </v>
          </cell>
          <cell r="B9" t="str">
            <v xml:space="preserve">BANORTE CTA. 01268688-9                          </v>
          </cell>
          <cell r="C9">
            <v>10029.35</v>
          </cell>
          <cell r="D9">
            <v>10928.63</v>
          </cell>
          <cell r="E9">
            <v>13875.46</v>
          </cell>
          <cell r="F9">
            <v>22686.84</v>
          </cell>
          <cell r="G9">
            <v>0</v>
          </cell>
          <cell r="H9">
            <v>0</v>
          </cell>
          <cell r="I9">
            <v>0</v>
          </cell>
          <cell r="J9">
            <v>0</v>
          </cell>
          <cell r="K9">
            <v>0</v>
          </cell>
          <cell r="L9">
            <v>0</v>
          </cell>
          <cell r="M9">
            <v>0</v>
          </cell>
          <cell r="N9">
            <v>0</v>
          </cell>
          <cell r="O9">
            <v>7.947259413643222E-2</v>
          </cell>
        </row>
        <row r="10">
          <cell r="A10" t="str">
            <v xml:space="preserve">1020010003000       </v>
          </cell>
          <cell r="B10" t="str">
            <v xml:space="preserve">BANORTE MX                                        </v>
          </cell>
          <cell r="C10">
            <v>0</v>
          </cell>
          <cell r="D10">
            <v>0</v>
          </cell>
          <cell r="E10">
            <v>0</v>
          </cell>
          <cell r="F10">
            <v>0</v>
          </cell>
          <cell r="G10">
            <v>0</v>
          </cell>
          <cell r="H10">
            <v>0</v>
          </cell>
          <cell r="I10">
            <v>0</v>
          </cell>
          <cell r="J10">
            <v>0</v>
          </cell>
          <cell r="K10">
            <v>0</v>
          </cell>
          <cell r="L10">
            <v>0</v>
          </cell>
          <cell r="M10">
            <v>0</v>
          </cell>
          <cell r="N10">
            <v>0</v>
          </cell>
          <cell r="O10">
            <v>0</v>
          </cell>
        </row>
        <row r="11">
          <cell r="A11" t="str">
            <v xml:space="preserve">1020010004001       </v>
          </cell>
          <cell r="B11" t="str">
            <v xml:space="preserve">IXE DLLS                                          </v>
          </cell>
          <cell r="C11">
            <v>11041.72</v>
          </cell>
          <cell r="D11">
            <v>14971.02</v>
          </cell>
          <cell r="E11">
            <v>3064.59</v>
          </cell>
          <cell r="F11">
            <v>3017.85</v>
          </cell>
          <cell r="G11">
            <v>0</v>
          </cell>
          <cell r="H11">
            <v>0</v>
          </cell>
          <cell r="I11">
            <v>0</v>
          </cell>
          <cell r="J11">
            <v>0</v>
          </cell>
          <cell r="K11">
            <v>0</v>
          </cell>
          <cell r="L11">
            <v>0</v>
          </cell>
          <cell r="M11">
            <v>0</v>
          </cell>
          <cell r="N11">
            <v>0</v>
          </cell>
          <cell r="O11">
            <v>4.4344137648073628E-2</v>
          </cell>
        </row>
        <row r="12">
          <cell r="A12" t="str">
            <v xml:space="preserve">1020010004002       </v>
          </cell>
          <cell r="B12" t="str">
            <v xml:space="preserve">COMPLEMENTARIA IXE                                </v>
          </cell>
          <cell r="C12">
            <v>104251.5</v>
          </cell>
          <cell r="D12">
            <v>141717.17000000001</v>
          </cell>
          <cell r="E12">
            <v>30409.31</v>
          </cell>
          <cell r="F12">
            <v>30521.03</v>
          </cell>
          <cell r="G12">
            <v>0</v>
          </cell>
          <cell r="H12">
            <v>0</v>
          </cell>
          <cell r="I12">
            <v>0</v>
          </cell>
          <cell r="J12">
            <v>0</v>
          </cell>
          <cell r="K12">
            <v>0</v>
          </cell>
          <cell r="L12">
            <v>0</v>
          </cell>
          <cell r="M12">
            <v>0</v>
          </cell>
          <cell r="N12">
            <v>0</v>
          </cell>
          <cell r="O12">
            <v>0.42402541264755411</v>
          </cell>
        </row>
        <row r="13">
          <cell r="A13" t="str">
            <v xml:space="preserve">1020010007000       </v>
          </cell>
          <cell r="B13" t="str">
            <v xml:space="preserve">BANCO MEXICANO                                    </v>
          </cell>
          <cell r="C13">
            <v>14277.85</v>
          </cell>
          <cell r="D13">
            <v>58074.04</v>
          </cell>
          <cell r="E13">
            <v>91458.74</v>
          </cell>
          <cell r="F13">
            <v>46849.23</v>
          </cell>
          <cell r="G13">
            <v>0</v>
          </cell>
          <cell r="H13">
            <v>0</v>
          </cell>
          <cell r="I13">
            <v>0</v>
          </cell>
          <cell r="J13">
            <v>0</v>
          </cell>
          <cell r="K13">
            <v>0</v>
          </cell>
          <cell r="L13">
            <v>0</v>
          </cell>
          <cell r="M13">
            <v>0</v>
          </cell>
          <cell r="N13">
            <v>0</v>
          </cell>
          <cell r="O13">
            <v>0.29105709420429865</v>
          </cell>
        </row>
        <row r="14">
          <cell r="A14" t="str">
            <v xml:space="preserve">1020010008000       </v>
          </cell>
          <cell r="B14" t="str">
            <v xml:space="preserve">BANCO BANAMEX   2687207664                        </v>
          </cell>
          <cell r="C14">
            <v>0</v>
          </cell>
          <cell r="D14">
            <v>0</v>
          </cell>
          <cell r="E14">
            <v>0</v>
          </cell>
          <cell r="F14">
            <v>0</v>
          </cell>
          <cell r="G14">
            <v>0</v>
          </cell>
          <cell r="H14">
            <v>0</v>
          </cell>
          <cell r="I14">
            <v>0</v>
          </cell>
          <cell r="J14">
            <v>0</v>
          </cell>
          <cell r="K14">
            <v>0</v>
          </cell>
          <cell r="L14">
            <v>0</v>
          </cell>
          <cell r="M14">
            <v>0</v>
          </cell>
          <cell r="N14">
            <v>0</v>
          </cell>
          <cell r="O14">
            <v>0</v>
          </cell>
        </row>
        <row r="15">
          <cell r="B15" t="str">
            <v xml:space="preserve">TOTAL BANCOS                                            </v>
          </cell>
          <cell r="C15">
            <v>183856.63</v>
          </cell>
          <cell r="D15">
            <v>228321.08</v>
          </cell>
          <cell r="E15">
            <v>157920.66</v>
          </cell>
          <cell r="F15">
            <v>153676.67000000001</v>
          </cell>
          <cell r="G15">
            <v>0</v>
          </cell>
          <cell r="H15">
            <v>0</v>
          </cell>
          <cell r="I15">
            <v>0</v>
          </cell>
          <cell r="J15">
            <v>0</v>
          </cell>
          <cell r="K15">
            <v>0</v>
          </cell>
          <cell r="L15">
            <v>0</v>
          </cell>
          <cell r="M15">
            <v>0</v>
          </cell>
          <cell r="N15">
            <v>0</v>
          </cell>
          <cell r="O15">
            <v>1</v>
          </cell>
        </row>
        <row r="16">
          <cell r="B16" t="str">
            <v xml:space="preserve"> </v>
          </cell>
          <cell r="C16" t="str">
            <v xml:space="preserve"> </v>
          </cell>
        </row>
        <row r="18">
          <cell r="B18" t="str">
            <v xml:space="preserve">OTRAS CTAS.COBRAR                                 </v>
          </cell>
        </row>
        <row r="20">
          <cell r="A20" t="str">
            <v xml:space="preserve">1070010101000       </v>
          </cell>
          <cell r="B20" t="str">
            <v xml:space="preserve">GRUPO DIAVAZ, S.A. DE C.V.                        </v>
          </cell>
          <cell r="C20">
            <v>1663500</v>
          </cell>
          <cell r="D20">
            <v>1663500</v>
          </cell>
          <cell r="E20">
            <v>1663500</v>
          </cell>
          <cell r="F20">
            <v>1663500</v>
          </cell>
          <cell r="G20">
            <v>0</v>
          </cell>
          <cell r="H20">
            <v>0</v>
          </cell>
          <cell r="I20">
            <v>0</v>
          </cell>
          <cell r="J20">
            <v>0</v>
          </cell>
          <cell r="K20">
            <v>0</v>
          </cell>
          <cell r="L20">
            <v>0</v>
          </cell>
          <cell r="M20">
            <v>0</v>
          </cell>
          <cell r="N20">
            <v>0</v>
          </cell>
          <cell r="O20">
            <v>0.99972370124938414</v>
          </cell>
        </row>
        <row r="21">
          <cell r="A21" t="str">
            <v xml:space="preserve">1070010102000       </v>
          </cell>
          <cell r="B21" t="str">
            <v xml:space="preserve">TECNOSEN SA DE CV                                 </v>
          </cell>
          <cell r="C21">
            <v>0</v>
          </cell>
          <cell r="D21">
            <v>0</v>
          </cell>
          <cell r="E21">
            <v>919.5</v>
          </cell>
          <cell r="F21">
            <v>919.5</v>
          </cell>
          <cell r="G21">
            <v>0</v>
          </cell>
          <cell r="H21">
            <v>0</v>
          </cell>
          <cell r="I21">
            <v>0</v>
          </cell>
          <cell r="J21">
            <v>0</v>
          </cell>
          <cell r="K21">
            <v>0</v>
          </cell>
          <cell r="L21">
            <v>0</v>
          </cell>
          <cell r="M21">
            <v>0</v>
          </cell>
          <cell r="N21">
            <v>0</v>
          </cell>
          <cell r="O21">
            <v>2.7629875061581269E-4</v>
          </cell>
        </row>
        <row r="22">
          <cell r="A22" t="str">
            <v xml:space="preserve">1070010103000       </v>
          </cell>
          <cell r="B22" t="str">
            <v xml:space="preserve">COMPRESION, SIST. Y SERV. SA DE CV                </v>
          </cell>
          <cell r="C22">
            <v>0</v>
          </cell>
          <cell r="D22">
            <v>0</v>
          </cell>
          <cell r="E22">
            <v>0</v>
          </cell>
          <cell r="F22">
            <v>0</v>
          </cell>
          <cell r="G22">
            <v>0</v>
          </cell>
          <cell r="H22">
            <v>0</v>
          </cell>
          <cell r="I22">
            <v>0</v>
          </cell>
          <cell r="J22">
            <v>0</v>
          </cell>
          <cell r="K22">
            <v>0</v>
          </cell>
          <cell r="L22">
            <v>0</v>
          </cell>
          <cell r="M22">
            <v>0</v>
          </cell>
          <cell r="N22">
            <v>0</v>
          </cell>
          <cell r="O22">
            <v>0</v>
          </cell>
        </row>
        <row r="23">
          <cell r="A23" t="str">
            <v xml:space="preserve">1070010104000       </v>
          </cell>
          <cell r="B23" t="str">
            <v xml:space="preserve">TECNOLOGIA Y ORGANIZACION, S.                     </v>
          </cell>
          <cell r="C23">
            <v>0</v>
          </cell>
          <cell r="D23">
            <v>0</v>
          </cell>
          <cell r="E23">
            <v>0</v>
          </cell>
          <cell r="F23">
            <v>0</v>
          </cell>
          <cell r="G23">
            <v>0</v>
          </cell>
          <cell r="H23">
            <v>0</v>
          </cell>
          <cell r="I23">
            <v>0</v>
          </cell>
          <cell r="J23">
            <v>0</v>
          </cell>
          <cell r="K23">
            <v>0</v>
          </cell>
          <cell r="L23">
            <v>0</v>
          </cell>
          <cell r="M23">
            <v>0</v>
          </cell>
          <cell r="N23">
            <v>0</v>
          </cell>
          <cell r="O23">
            <v>0</v>
          </cell>
        </row>
        <row r="24">
          <cell r="A24" t="str">
            <v xml:space="preserve">1070010105000       </v>
          </cell>
          <cell r="B24" t="str">
            <v xml:space="preserve">VOLMA SERVICIOS CORPORATIVOS                      </v>
          </cell>
          <cell r="C24">
            <v>0</v>
          </cell>
          <cell r="D24">
            <v>0</v>
          </cell>
          <cell r="E24">
            <v>0</v>
          </cell>
          <cell r="F24">
            <v>0</v>
          </cell>
          <cell r="G24">
            <v>0</v>
          </cell>
          <cell r="H24">
            <v>0</v>
          </cell>
          <cell r="I24">
            <v>0</v>
          </cell>
          <cell r="J24">
            <v>0</v>
          </cell>
          <cell r="K24">
            <v>0</v>
          </cell>
          <cell r="L24">
            <v>0</v>
          </cell>
          <cell r="M24">
            <v>0</v>
          </cell>
          <cell r="N24">
            <v>0</v>
          </cell>
          <cell r="O24">
            <v>0</v>
          </cell>
        </row>
        <row r="25">
          <cell r="A25" t="str">
            <v xml:space="preserve">1070010106000       </v>
          </cell>
          <cell r="B25" t="str">
            <v xml:space="preserve">GAS REGIOMONTANO SA DE CV                         </v>
          </cell>
          <cell r="C25">
            <v>0</v>
          </cell>
          <cell r="D25">
            <v>0</v>
          </cell>
          <cell r="E25">
            <v>0</v>
          </cell>
          <cell r="F25">
            <v>0</v>
          </cell>
          <cell r="G25">
            <v>0</v>
          </cell>
          <cell r="H25">
            <v>0</v>
          </cell>
          <cell r="I25">
            <v>0</v>
          </cell>
          <cell r="J25">
            <v>0</v>
          </cell>
          <cell r="K25">
            <v>0</v>
          </cell>
          <cell r="L25">
            <v>0</v>
          </cell>
          <cell r="M25">
            <v>0</v>
          </cell>
          <cell r="N25">
            <v>0</v>
          </cell>
          <cell r="O25">
            <v>0</v>
          </cell>
        </row>
        <row r="26">
          <cell r="A26" t="str">
            <v xml:space="preserve">1070010107000       </v>
          </cell>
          <cell r="B26" t="str">
            <v xml:space="preserve">DICORDI SC                                        </v>
          </cell>
          <cell r="C26">
            <v>0</v>
          </cell>
          <cell r="D26">
            <v>0</v>
          </cell>
          <cell r="E26">
            <v>0</v>
          </cell>
          <cell r="F26">
            <v>0</v>
          </cell>
          <cell r="G26">
            <v>0</v>
          </cell>
          <cell r="H26">
            <v>0</v>
          </cell>
          <cell r="I26">
            <v>0</v>
          </cell>
          <cell r="J26">
            <v>0</v>
          </cell>
          <cell r="K26">
            <v>0</v>
          </cell>
          <cell r="L26">
            <v>0</v>
          </cell>
          <cell r="M26">
            <v>0</v>
          </cell>
          <cell r="N26">
            <v>0</v>
          </cell>
          <cell r="O26">
            <v>0</v>
          </cell>
        </row>
        <row r="27">
          <cell r="A27" t="str">
            <v xml:space="preserve">1070010108000       </v>
          </cell>
          <cell r="B27" t="str">
            <v xml:space="preserve">DIAVAZ SA DE CV                                   </v>
          </cell>
          <cell r="C27">
            <v>0</v>
          </cell>
          <cell r="D27">
            <v>0</v>
          </cell>
          <cell r="E27">
            <v>0</v>
          </cell>
          <cell r="F27">
            <v>0</v>
          </cell>
          <cell r="G27">
            <v>0</v>
          </cell>
          <cell r="H27">
            <v>0</v>
          </cell>
          <cell r="I27">
            <v>0</v>
          </cell>
          <cell r="J27">
            <v>0</v>
          </cell>
          <cell r="K27">
            <v>0</v>
          </cell>
          <cell r="L27">
            <v>0</v>
          </cell>
          <cell r="M27">
            <v>0</v>
          </cell>
          <cell r="N27">
            <v>0</v>
          </cell>
          <cell r="O27">
            <v>0</v>
          </cell>
        </row>
        <row r="28">
          <cell r="A28" t="str">
            <v xml:space="preserve">1070010109000       </v>
          </cell>
          <cell r="B28" t="str">
            <v xml:space="preserve">DGO                                               </v>
          </cell>
          <cell r="C28">
            <v>0</v>
          </cell>
          <cell r="D28">
            <v>0</v>
          </cell>
          <cell r="E28">
            <v>0</v>
          </cell>
          <cell r="F28">
            <v>0</v>
          </cell>
          <cell r="G28">
            <v>0</v>
          </cell>
          <cell r="H28">
            <v>0</v>
          </cell>
          <cell r="I28">
            <v>0</v>
          </cell>
          <cell r="J28">
            <v>0</v>
          </cell>
          <cell r="K28">
            <v>0</v>
          </cell>
          <cell r="L28">
            <v>0</v>
          </cell>
          <cell r="M28">
            <v>0</v>
          </cell>
          <cell r="N28">
            <v>0</v>
          </cell>
          <cell r="O28">
            <v>0</v>
          </cell>
        </row>
        <row r="29">
          <cell r="A29" t="str">
            <v xml:space="preserve">1070010110000       </v>
          </cell>
          <cell r="B29" t="str">
            <v xml:space="preserve">COMPRESION  SIST. Y SERVICIOS                     </v>
          </cell>
          <cell r="C29">
            <v>0</v>
          </cell>
          <cell r="D29">
            <v>0</v>
          </cell>
          <cell r="E29">
            <v>0</v>
          </cell>
          <cell r="F29">
            <v>0</v>
          </cell>
          <cell r="G29">
            <v>0</v>
          </cell>
          <cell r="H29">
            <v>0</v>
          </cell>
          <cell r="I29">
            <v>0</v>
          </cell>
          <cell r="J29">
            <v>0</v>
          </cell>
          <cell r="K29">
            <v>0</v>
          </cell>
          <cell r="L29">
            <v>0</v>
          </cell>
          <cell r="M29">
            <v>0</v>
          </cell>
          <cell r="N29">
            <v>0</v>
          </cell>
          <cell r="O29">
            <v>0</v>
          </cell>
        </row>
        <row r="30">
          <cell r="A30" t="str">
            <v xml:space="preserve">1070010111000       </v>
          </cell>
          <cell r="B30" t="str">
            <v xml:space="preserve">PERSETEC                                          </v>
          </cell>
          <cell r="C30">
            <v>0</v>
          </cell>
          <cell r="D30">
            <v>0</v>
          </cell>
          <cell r="E30">
            <v>0</v>
          </cell>
          <cell r="F30">
            <v>0</v>
          </cell>
          <cell r="G30">
            <v>0</v>
          </cell>
          <cell r="H30">
            <v>0</v>
          </cell>
          <cell r="I30">
            <v>0</v>
          </cell>
          <cell r="J30">
            <v>0</v>
          </cell>
          <cell r="K30">
            <v>0</v>
          </cell>
          <cell r="L30">
            <v>0</v>
          </cell>
          <cell r="M30">
            <v>0</v>
          </cell>
          <cell r="N30">
            <v>0</v>
          </cell>
          <cell r="O30">
            <v>0</v>
          </cell>
        </row>
        <row r="31">
          <cell r="A31" t="str">
            <v xml:space="preserve">1070010206000       </v>
          </cell>
          <cell r="B31" t="str">
            <v xml:space="preserve">CIA. MEXICANA DE GAS, S.A.                        </v>
          </cell>
          <cell r="C31">
            <v>0</v>
          </cell>
          <cell r="D31">
            <v>0</v>
          </cell>
          <cell r="E31">
            <v>0</v>
          </cell>
          <cell r="F31">
            <v>0</v>
          </cell>
          <cell r="G31">
            <v>0</v>
          </cell>
          <cell r="H31">
            <v>0</v>
          </cell>
          <cell r="I31">
            <v>0</v>
          </cell>
          <cell r="J31">
            <v>0</v>
          </cell>
          <cell r="K31">
            <v>0</v>
          </cell>
          <cell r="L31">
            <v>0</v>
          </cell>
          <cell r="M31">
            <v>0</v>
          </cell>
          <cell r="N31">
            <v>0</v>
          </cell>
          <cell r="O31">
            <v>0</v>
          </cell>
        </row>
        <row r="32">
          <cell r="A32" t="str">
            <v xml:space="preserve">1070010207000       </v>
          </cell>
          <cell r="B32" t="str">
            <v xml:space="preserve">ENX COMPRESORS SA DE CV                           </v>
          </cell>
          <cell r="C32">
            <v>0</v>
          </cell>
          <cell r="D32">
            <v>0</v>
          </cell>
          <cell r="E32">
            <v>0</v>
          </cell>
          <cell r="F32">
            <v>0</v>
          </cell>
          <cell r="G32">
            <v>0</v>
          </cell>
          <cell r="H32">
            <v>0</v>
          </cell>
          <cell r="I32">
            <v>0</v>
          </cell>
          <cell r="J32">
            <v>0</v>
          </cell>
          <cell r="K32">
            <v>0</v>
          </cell>
          <cell r="L32">
            <v>0</v>
          </cell>
          <cell r="M32">
            <v>0</v>
          </cell>
          <cell r="N32">
            <v>0</v>
          </cell>
          <cell r="O32">
            <v>0</v>
          </cell>
        </row>
        <row r="33">
          <cell r="A33" t="str">
            <v xml:space="preserve">1070010226000       </v>
          </cell>
          <cell r="B33" t="str">
            <v xml:space="preserve">GASAUTOMOTORES, S.A.                              </v>
          </cell>
          <cell r="C33">
            <v>0</v>
          </cell>
          <cell r="D33">
            <v>0</v>
          </cell>
          <cell r="E33">
            <v>0</v>
          </cell>
          <cell r="F33">
            <v>0</v>
          </cell>
          <cell r="G33">
            <v>0</v>
          </cell>
          <cell r="H33">
            <v>0</v>
          </cell>
          <cell r="I33">
            <v>0</v>
          </cell>
          <cell r="J33">
            <v>0</v>
          </cell>
          <cell r="K33">
            <v>0</v>
          </cell>
          <cell r="L33">
            <v>0</v>
          </cell>
          <cell r="M33">
            <v>0</v>
          </cell>
          <cell r="N33">
            <v>0</v>
          </cell>
          <cell r="O33">
            <v>0</v>
          </cell>
        </row>
        <row r="34">
          <cell r="A34" t="str">
            <v xml:space="preserve">1070010309000       </v>
          </cell>
          <cell r="B34" t="str">
            <v xml:space="preserve">VS CONSTRUCIONES CIVILES                          </v>
          </cell>
          <cell r="C34">
            <v>0</v>
          </cell>
          <cell r="D34">
            <v>0</v>
          </cell>
          <cell r="E34">
            <v>0</v>
          </cell>
          <cell r="F34">
            <v>0</v>
          </cell>
          <cell r="G34">
            <v>0</v>
          </cell>
          <cell r="H34">
            <v>0</v>
          </cell>
          <cell r="I34">
            <v>0</v>
          </cell>
          <cell r="J34">
            <v>0</v>
          </cell>
          <cell r="K34">
            <v>0</v>
          </cell>
          <cell r="L34">
            <v>0</v>
          </cell>
          <cell r="M34">
            <v>0</v>
          </cell>
          <cell r="N34">
            <v>0</v>
          </cell>
          <cell r="O34">
            <v>0</v>
          </cell>
        </row>
        <row r="35">
          <cell r="A35" t="str">
            <v xml:space="preserve">1070010410000       </v>
          </cell>
          <cell r="B35" t="str">
            <v xml:space="preserve">NAVIERA DIAVAZ, S.A. DE C.V.                      </v>
          </cell>
          <cell r="C35">
            <v>0</v>
          </cell>
          <cell r="D35">
            <v>0</v>
          </cell>
          <cell r="E35">
            <v>0</v>
          </cell>
          <cell r="F35">
            <v>0</v>
          </cell>
          <cell r="G35">
            <v>0</v>
          </cell>
          <cell r="H35">
            <v>0</v>
          </cell>
          <cell r="I35">
            <v>0</v>
          </cell>
          <cell r="J35">
            <v>0</v>
          </cell>
          <cell r="K35">
            <v>0</v>
          </cell>
          <cell r="L35">
            <v>0</v>
          </cell>
          <cell r="M35">
            <v>0</v>
          </cell>
          <cell r="N35">
            <v>0</v>
          </cell>
          <cell r="O35">
            <v>0</v>
          </cell>
        </row>
        <row r="36">
          <cell r="A36" t="str">
            <v xml:space="preserve">1070010411000       </v>
          </cell>
          <cell r="B36" t="str">
            <v xml:space="preserve">CONST. SUBACUATICA DIAVAZ                         </v>
          </cell>
          <cell r="C36">
            <v>0</v>
          </cell>
          <cell r="D36">
            <v>0</v>
          </cell>
          <cell r="E36">
            <v>0</v>
          </cell>
          <cell r="F36">
            <v>0</v>
          </cell>
          <cell r="G36">
            <v>0</v>
          </cell>
          <cell r="H36">
            <v>0</v>
          </cell>
          <cell r="I36">
            <v>0</v>
          </cell>
          <cell r="J36">
            <v>0</v>
          </cell>
          <cell r="K36">
            <v>0</v>
          </cell>
          <cell r="L36">
            <v>0</v>
          </cell>
          <cell r="M36">
            <v>0</v>
          </cell>
          <cell r="N36">
            <v>0</v>
          </cell>
          <cell r="O36">
            <v>0</v>
          </cell>
        </row>
        <row r="37">
          <cell r="A37" t="str">
            <v xml:space="preserve">1070010412000       </v>
          </cell>
          <cell r="B37" t="str">
            <v xml:space="preserve">NAVIERA LA TRINIDAD, S.A.                         </v>
          </cell>
          <cell r="C37">
            <v>0</v>
          </cell>
          <cell r="D37">
            <v>0</v>
          </cell>
          <cell r="E37">
            <v>0</v>
          </cell>
          <cell r="F37">
            <v>0</v>
          </cell>
          <cell r="G37">
            <v>0</v>
          </cell>
          <cell r="H37">
            <v>0</v>
          </cell>
          <cell r="I37">
            <v>0</v>
          </cell>
          <cell r="J37">
            <v>0</v>
          </cell>
          <cell r="K37">
            <v>0</v>
          </cell>
          <cell r="L37">
            <v>0</v>
          </cell>
          <cell r="M37">
            <v>0</v>
          </cell>
          <cell r="N37">
            <v>0</v>
          </cell>
          <cell r="O37">
            <v>0</v>
          </cell>
        </row>
        <row r="38">
          <cell r="A38" t="str">
            <v xml:space="preserve">1070010514000       </v>
          </cell>
          <cell r="B38" t="str">
            <v xml:space="preserve">D.I.D.S.A.                                        </v>
          </cell>
          <cell r="C38">
            <v>0</v>
          </cell>
          <cell r="D38">
            <v>0</v>
          </cell>
          <cell r="E38">
            <v>0</v>
          </cell>
          <cell r="F38">
            <v>0</v>
          </cell>
          <cell r="G38">
            <v>0</v>
          </cell>
          <cell r="H38">
            <v>0</v>
          </cell>
          <cell r="I38">
            <v>0</v>
          </cell>
          <cell r="J38">
            <v>0</v>
          </cell>
          <cell r="K38">
            <v>0</v>
          </cell>
          <cell r="L38">
            <v>0</v>
          </cell>
          <cell r="M38">
            <v>0</v>
          </cell>
          <cell r="N38">
            <v>0</v>
          </cell>
          <cell r="O38">
            <v>0</v>
          </cell>
        </row>
        <row r="39">
          <cell r="A39" t="str">
            <v xml:space="preserve">1070010515000       </v>
          </cell>
          <cell r="B39" t="str">
            <v xml:space="preserve">LOA INMOBILIARIA, S.A.DE C.V.                     </v>
          </cell>
          <cell r="C39">
            <v>0</v>
          </cell>
          <cell r="D39">
            <v>0</v>
          </cell>
          <cell r="E39">
            <v>0</v>
          </cell>
          <cell r="F39">
            <v>0</v>
          </cell>
          <cell r="G39">
            <v>0</v>
          </cell>
          <cell r="H39">
            <v>0</v>
          </cell>
          <cell r="I39">
            <v>0</v>
          </cell>
          <cell r="J39">
            <v>0</v>
          </cell>
          <cell r="K39">
            <v>0</v>
          </cell>
          <cell r="L39">
            <v>0</v>
          </cell>
          <cell r="M39">
            <v>0</v>
          </cell>
          <cell r="N39">
            <v>0</v>
          </cell>
          <cell r="O39">
            <v>0</v>
          </cell>
        </row>
        <row r="40">
          <cell r="A40" t="str">
            <v xml:space="preserve">1070010517000       </v>
          </cell>
          <cell r="B40" t="str">
            <v xml:space="preserve">DESARROLLOS LAS GAVIOTAS                          </v>
          </cell>
          <cell r="C40">
            <v>0</v>
          </cell>
          <cell r="D40">
            <v>0</v>
          </cell>
          <cell r="E40">
            <v>0</v>
          </cell>
          <cell r="F40">
            <v>0</v>
          </cell>
          <cell r="G40">
            <v>0</v>
          </cell>
          <cell r="H40">
            <v>0</v>
          </cell>
          <cell r="I40">
            <v>0</v>
          </cell>
          <cell r="J40">
            <v>0</v>
          </cell>
          <cell r="K40">
            <v>0</v>
          </cell>
          <cell r="L40">
            <v>0</v>
          </cell>
          <cell r="M40">
            <v>0</v>
          </cell>
          <cell r="N40">
            <v>0</v>
          </cell>
          <cell r="O40">
            <v>0</v>
          </cell>
        </row>
        <row r="41">
          <cell r="A41" t="str">
            <v xml:space="preserve">1070010621000       </v>
          </cell>
          <cell r="B41" t="str">
            <v xml:space="preserve">CIA.MEXICANA DE GEOFISICA                         </v>
          </cell>
          <cell r="C41">
            <v>0</v>
          </cell>
          <cell r="D41">
            <v>0</v>
          </cell>
          <cell r="E41">
            <v>0</v>
          </cell>
          <cell r="F41">
            <v>0</v>
          </cell>
          <cell r="G41">
            <v>0</v>
          </cell>
          <cell r="H41">
            <v>0</v>
          </cell>
          <cell r="I41">
            <v>0</v>
          </cell>
          <cell r="J41">
            <v>0</v>
          </cell>
          <cell r="K41">
            <v>0</v>
          </cell>
          <cell r="L41">
            <v>0</v>
          </cell>
          <cell r="M41">
            <v>0</v>
          </cell>
          <cell r="N41">
            <v>0</v>
          </cell>
          <cell r="O41">
            <v>0</v>
          </cell>
        </row>
        <row r="42">
          <cell r="A42" t="str">
            <v xml:space="preserve">1070010622000       </v>
          </cell>
          <cell r="B42" t="str">
            <v xml:space="preserve">GEOVAZ, S.A. DE C.V.                              </v>
          </cell>
          <cell r="C42">
            <v>0</v>
          </cell>
          <cell r="D42">
            <v>0</v>
          </cell>
          <cell r="E42">
            <v>0</v>
          </cell>
          <cell r="F42">
            <v>0</v>
          </cell>
          <cell r="G42">
            <v>0</v>
          </cell>
          <cell r="H42">
            <v>0</v>
          </cell>
          <cell r="I42">
            <v>0</v>
          </cell>
          <cell r="J42">
            <v>0</v>
          </cell>
          <cell r="K42">
            <v>0</v>
          </cell>
          <cell r="L42">
            <v>0</v>
          </cell>
          <cell r="M42">
            <v>0</v>
          </cell>
          <cell r="N42">
            <v>0</v>
          </cell>
          <cell r="O42">
            <v>0</v>
          </cell>
        </row>
        <row r="43">
          <cell r="A43" t="str">
            <v xml:space="preserve">1070010623000       </v>
          </cell>
          <cell r="B43" t="str">
            <v xml:space="preserve">SERVS.DE TECNOLOGIA PETROLERA                     </v>
          </cell>
          <cell r="C43">
            <v>0</v>
          </cell>
          <cell r="D43">
            <v>0</v>
          </cell>
          <cell r="E43">
            <v>0</v>
          </cell>
          <cell r="F43">
            <v>0</v>
          </cell>
          <cell r="G43">
            <v>0</v>
          </cell>
          <cell r="H43">
            <v>0</v>
          </cell>
          <cell r="I43">
            <v>0</v>
          </cell>
          <cell r="J43">
            <v>0</v>
          </cell>
          <cell r="K43">
            <v>0</v>
          </cell>
          <cell r="L43">
            <v>0</v>
          </cell>
          <cell r="M43">
            <v>0</v>
          </cell>
          <cell r="N43">
            <v>0</v>
          </cell>
          <cell r="O43">
            <v>0</v>
          </cell>
        </row>
        <row r="44">
          <cell r="A44" t="str">
            <v xml:space="preserve">1070010633000       </v>
          </cell>
          <cell r="B44" t="str">
            <v xml:space="preserve">INGENIERIA Y GESTION AMBIENTA                     </v>
          </cell>
          <cell r="C44">
            <v>0</v>
          </cell>
          <cell r="D44">
            <v>0</v>
          </cell>
          <cell r="E44">
            <v>0</v>
          </cell>
          <cell r="F44">
            <v>0</v>
          </cell>
          <cell r="G44">
            <v>0</v>
          </cell>
          <cell r="H44">
            <v>0</v>
          </cell>
          <cell r="I44">
            <v>0</v>
          </cell>
          <cell r="J44">
            <v>0</v>
          </cell>
          <cell r="K44">
            <v>0</v>
          </cell>
          <cell r="L44">
            <v>0</v>
          </cell>
          <cell r="M44">
            <v>0</v>
          </cell>
          <cell r="N44">
            <v>0</v>
          </cell>
          <cell r="O44">
            <v>0</v>
          </cell>
        </row>
        <row r="45">
          <cell r="A45" t="str">
            <v xml:space="preserve">1070010634000       </v>
          </cell>
          <cell r="B45" t="str">
            <v xml:space="preserve">ASOCIACION MEXICANA DE GAS                        </v>
          </cell>
          <cell r="C45">
            <v>0</v>
          </cell>
          <cell r="D45">
            <v>0</v>
          </cell>
          <cell r="E45">
            <v>0</v>
          </cell>
          <cell r="F45">
            <v>0</v>
          </cell>
          <cell r="G45">
            <v>0</v>
          </cell>
          <cell r="H45">
            <v>0</v>
          </cell>
          <cell r="I45">
            <v>0</v>
          </cell>
          <cell r="J45">
            <v>0</v>
          </cell>
          <cell r="K45">
            <v>0</v>
          </cell>
          <cell r="L45">
            <v>0</v>
          </cell>
          <cell r="M45">
            <v>0</v>
          </cell>
          <cell r="N45">
            <v>0</v>
          </cell>
          <cell r="O45">
            <v>0</v>
          </cell>
        </row>
        <row r="46">
          <cell r="A46" t="str">
            <v xml:space="preserve">1070010730000       </v>
          </cell>
          <cell r="B46" t="str">
            <v xml:space="preserve">OIL TANKING DE MEXICO,S.A C.V                     </v>
          </cell>
          <cell r="C46">
            <v>0</v>
          </cell>
          <cell r="D46">
            <v>0</v>
          </cell>
          <cell r="E46">
            <v>0</v>
          </cell>
          <cell r="F46">
            <v>0</v>
          </cell>
          <cell r="G46">
            <v>0</v>
          </cell>
          <cell r="H46">
            <v>0</v>
          </cell>
          <cell r="I46">
            <v>0</v>
          </cell>
          <cell r="J46">
            <v>0</v>
          </cell>
          <cell r="K46">
            <v>0</v>
          </cell>
          <cell r="L46">
            <v>0</v>
          </cell>
          <cell r="M46">
            <v>0</v>
          </cell>
          <cell r="N46">
            <v>0</v>
          </cell>
          <cell r="O46">
            <v>0</v>
          </cell>
        </row>
        <row r="47">
          <cell r="A47" t="str">
            <v xml:space="preserve">1070010831000       </v>
          </cell>
          <cell r="B47" t="str">
            <v xml:space="preserve">ECOCALPIN, S.A. DE C.V.                           </v>
          </cell>
          <cell r="C47">
            <v>0</v>
          </cell>
          <cell r="D47">
            <v>0</v>
          </cell>
          <cell r="E47">
            <v>0</v>
          </cell>
          <cell r="F47">
            <v>0</v>
          </cell>
          <cell r="G47">
            <v>0</v>
          </cell>
          <cell r="H47">
            <v>0</v>
          </cell>
          <cell r="I47">
            <v>0</v>
          </cell>
          <cell r="J47">
            <v>0</v>
          </cell>
          <cell r="K47">
            <v>0</v>
          </cell>
          <cell r="L47">
            <v>0</v>
          </cell>
          <cell r="M47">
            <v>0</v>
          </cell>
          <cell r="N47">
            <v>0</v>
          </cell>
          <cell r="O47">
            <v>0</v>
          </cell>
        </row>
        <row r="48">
          <cell r="A48" t="str">
            <v xml:space="preserve">1070010950000       </v>
          </cell>
          <cell r="B48" t="str">
            <v xml:space="preserve">TOPOMAR, S.A. DE C.V.                             </v>
          </cell>
          <cell r="C48">
            <v>0</v>
          </cell>
          <cell r="D48">
            <v>0</v>
          </cell>
          <cell r="E48">
            <v>0</v>
          </cell>
          <cell r="F48">
            <v>0</v>
          </cell>
          <cell r="G48">
            <v>0</v>
          </cell>
          <cell r="H48">
            <v>0</v>
          </cell>
          <cell r="I48">
            <v>0</v>
          </cell>
          <cell r="J48">
            <v>0</v>
          </cell>
          <cell r="K48">
            <v>0</v>
          </cell>
          <cell r="L48">
            <v>0</v>
          </cell>
          <cell r="M48">
            <v>0</v>
          </cell>
          <cell r="N48">
            <v>0</v>
          </cell>
          <cell r="O48">
            <v>0</v>
          </cell>
        </row>
        <row r="49">
          <cell r="A49" t="str">
            <v xml:space="preserve">1070010951000       </v>
          </cell>
          <cell r="B49" t="str">
            <v xml:space="preserve">VIVAZA, S.A. DE C.V.                              </v>
          </cell>
          <cell r="C49">
            <v>0</v>
          </cell>
          <cell r="D49">
            <v>0</v>
          </cell>
          <cell r="E49">
            <v>0</v>
          </cell>
          <cell r="F49">
            <v>0</v>
          </cell>
          <cell r="G49">
            <v>0</v>
          </cell>
          <cell r="H49">
            <v>0</v>
          </cell>
          <cell r="I49">
            <v>0</v>
          </cell>
          <cell r="J49">
            <v>0</v>
          </cell>
          <cell r="K49">
            <v>0</v>
          </cell>
          <cell r="L49">
            <v>0</v>
          </cell>
          <cell r="M49">
            <v>0</v>
          </cell>
          <cell r="N49">
            <v>0</v>
          </cell>
          <cell r="O49">
            <v>0</v>
          </cell>
        </row>
        <row r="50">
          <cell r="A50" t="str">
            <v xml:space="preserve">1070010952000       </v>
          </cell>
          <cell r="B50" t="str">
            <v xml:space="preserve">SERVOPET,S.A. DE C.V.                             </v>
          </cell>
          <cell r="C50">
            <v>0</v>
          </cell>
          <cell r="D50">
            <v>0</v>
          </cell>
          <cell r="E50">
            <v>0</v>
          </cell>
          <cell r="F50">
            <v>0</v>
          </cell>
          <cell r="G50">
            <v>0</v>
          </cell>
          <cell r="H50">
            <v>0</v>
          </cell>
          <cell r="I50">
            <v>0</v>
          </cell>
          <cell r="J50">
            <v>0</v>
          </cell>
          <cell r="K50">
            <v>0</v>
          </cell>
          <cell r="L50">
            <v>0</v>
          </cell>
          <cell r="M50">
            <v>0</v>
          </cell>
          <cell r="N50">
            <v>0</v>
          </cell>
          <cell r="O50">
            <v>0</v>
          </cell>
        </row>
        <row r="51">
          <cell r="A51" t="str">
            <v xml:space="preserve">1070010953000       </v>
          </cell>
          <cell r="B51" t="str">
            <v xml:space="preserve">DISTR. DE GAS OCCIDENTE SA DE CV                  </v>
          </cell>
          <cell r="C51">
            <v>0</v>
          </cell>
          <cell r="D51">
            <v>0</v>
          </cell>
          <cell r="E51">
            <v>0</v>
          </cell>
          <cell r="F51">
            <v>0</v>
          </cell>
          <cell r="G51">
            <v>0</v>
          </cell>
          <cell r="H51">
            <v>0</v>
          </cell>
          <cell r="I51">
            <v>0</v>
          </cell>
          <cell r="J51">
            <v>0</v>
          </cell>
          <cell r="K51">
            <v>0</v>
          </cell>
          <cell r="L51">
            <v>0</v>
          </cell>
          <cell r="M51">
            <v>0</v>
          </cell>
          <cell r="N51">
            <v>0</v>
          </cell>
          <cell r="O51">
            <v>0</v>
          </cell>
        </row>
        <row r="52">
          <cell r="A52" t="str">
            <v xml:space="preserve">1070010958000       </v>
          </cell>
          <cell r="B52" t="str">
            <v xml:space="preserve">VAZSEN, S.A. DE C.V.                              </v>
          </cell>
          <cell r="C52">
            <v>0</v>
          </cell>
          <cell r="D52">
            <v>0</v>
          </cell>
          <cell r="E52">
            <v>0</v>
          </cell>
          <cell r="F52">
            <v>0</v>
          </cell>
          <cell r="G52">
            <v>0</v>
          </cell>
          <cell r="H52">
            <v>0</v>
          </cell>
          <cell r="I52">
            <v>0</v>
          </cell>
          <cell r="J52">
            <v>0</v>
          </cell>
          <cell r="K52">
            <v>0</v>
          </cell>
          <cell r="L52">
            <v>0</v>
          </cell>
          <cell r="M52">
            <v>0</v>
          </cell>
          <cell r="N52">
            <v>0</v>
          </cell>
          <cell r="O52">
            <v>0</v>
          </cell>
        </row>
        <row r="53">
          <cell r="A53" t="str">
            <v xml:space="preserve">1070010959000       </v>
          </cell>
          <cell r="B53" t="str">
            <v xml:space="preserve">VOLMA SERV.CORP.SA DE CV                          </v>
          </cell>
          <cell r="C53">
            <v>0</v>
          </cell>
          <cell r="D53">
            <v>0</v>
          </cell>
          <cell r="E53">
            <v>0</v>
          </cell>
          <cell r="F53">
            <v>0</v>
          </cell>
          <cell r="G53">
            <v>0</v>
          </cell>
          <cell r="H53">
            <v>0</v>
          </cell>
          <cell r="I53">
            <v>0</v>
          </cell>
          <cell r="J53">
            <v>0</v>
          </cell>
          <cell r="K53">
            <v>0</v>
          </cell>
          <cell r="L53">
            <v>0</v>
          </cell>
          <cell r="M53">
            <v>0</v>
          </cell>
          <cell r="N53">
            <v>0</v>
          </cell>
          <cell r="O53">
            <v>0</v>
          </cell>
        </row>
        <row r="54">
          <cell r="A54" t="str">
            <v xml:space="preserve">1070010960000       </v>
          </cell>
          <cell r="B54" t="str">
            <v xml:space="preserve">SECORDI S.C.                                      </v>
          </cell>
          <cell r="C54">
            <v>0</v>
          </cell>
          <cell r="D54">
            <v>0</v>
          </cell>
          <cell r="E54">
            <v>0</v>
          </cell>
          <cell r="F54">
            <v>0</v>
          </cell>
          <cell r="G54">
            <v>0</v>
          </cell>
          <cell r="H54">
            <v>0</v>
          </cell>
          <cell r="I54">
            <v>0</v>
          </cell>
          <cell r="J54">
            <v>0</v>
          </cell>
          <cell r="K54">
            <v>0</v>
          </cell>
          <cell r="L54">
            <v>0</v>
          </cell>
          <cell r="M54">
            <v>0</v>
          </cell>
          <cell r="N54">
            <v>0</v>
          </cell>
          <cell r="O54">
            <v>0</v>
          </cell>
        </row>
        <row r="55">
          <cell r="A55" t="str">
            <v xml:space="preserve">1070020001001       </v>
          </cell>
          <cell r="B55" t="str">
            <v xml:space="preserve">CAT ARREND FINANC DLLS                            </v>
          </cell>
          <cell r="C55">
            <v>0</v>
          </cell>
          <cell r="D55">
            <v>0</v>
          </cell>
          <cell r="E55">
            <v>0</v>
          </cell>
          <cell r="F55">
            <v>0</v>
          </cell>
          <cell r="G55">
            <v>0</v>
          </cell>
          <cell r="H55">
            <v>0</v>
          </cell>
          <cell r="I55">
            <v>0</v>
          </cell>
          <cell r="J55">
            <v>0</v>
          </cell>
          <cell r="K55">
            <v>0</v>
          </cell>
          <cell r="L55">
            <v>0</v>
          </cell>
          <cell r="M55">
            <v>0</v>
          </cell>
          <cell r="N55">
            <v>0</v>
          </cell>
          <cell r="O55">
            <v>0</v>
          </cell>
        </row>
        <row r="56">
          <cell r="A56" t="str">
            <v xml:space="preserve">1070020001002       </v>
          </cell>
          <cell r="B56" t="str">
            <v xml:space="preserve">CAT ARREND FINAN COMPLEMENTARIA DLLS              </v>
          </cell>
          <cell r="C56">
            <v>0</v>
          </cell>
          <cell r="D56">
            <v>0</v>
          </cell>
          <cell r="E56">
            <v>0</v>
          </cell>
          <cell r="F56">
            <v>0</v>
          </cell>
          <cell r="G56">
            <v>0</v>
          </cell>
          <cell r="H56">
            <v>0</v>
          </cell>
          <cell r="I56">
            <v>0</v>
          </cell>
          <cell r="J56">
            <v>0</v>
          </cell>
          <cell r="K56">
            <v>0</v>
          </cell>
          <cell r="L56">
            <v>0</v>
          </cell>
          <cell r="M56">
            <v>0</v>
          </cell>
          <cell r="N56">
            <v>0</v>
          </cell>
          <cell r="O56">
            <v>0</v>
          </cell>
        </row>
        <row r="57">
          <cell r="A57" t="str">
            <v xml:space="preserve">1071000104000       </v>
          </cell>
          <cell r="B57" t="str">
            <v xml:space="preserve">TECNOLOGIA Y ORGANIZACION AP                      </v>
          </cell>
          <cell r="C57">
            <v>0</v>
          </cell>
          <cell r="D57">
            <v>0</v>
          </cell>
          <cell r="E57">
            <v>0</v>
          </cell>
          <cell r="F57">
            <v>0</v>
          </cell>
          <cell r="G57">
            <v>0</v>
          </cell>
          <cell r="H57">
            <v>0</v>
          </cell>
          <cell r="I57">
            <v>0</v>
          </cell>
          <cell r="J57">
            <v>0</v>
          </cell>
          <cell r="K57">
            <v>0</v>
          </cell>
          <cell r="L57">
            <v>0</v>
          </cell>
          <cell r="M57">
            <v>0</v>
          </cell>
          <cell r="N57">
            <v>0</v>
          </cell>
          <cell r="O57">
            <v>0</v>
          </cell>
        </row>
        <row r="58">
          <cell r="B58" t="str">
            <v xml:space="preserve">TOTAL OTRAS CTAS.COBRAR                                 </v>
          </cell>
          <cell r="C58">
            <v>1663500</v>
          </cell>
          <cell r="D58">
            <v>1663500</v>
          </cell>
          <cell r="E58">
            <v>1664419.5</v>
          </cell>
          <cell r="F58">
            <v>1664419.5</v>
          </cell>
          <cell r="G58">
            <v>0</v>
          </cell>
          <cell r="H58">
            <v>0</v>
          </cell>
          <cell r="I58">
            <v>0</v>
          </cell>
          <cell r="J58">
            <v>0</v>
          </cell>
          <cell r="K58">
            <v>0</v>
          </cell>
          <cell r="L58">
            <v>0</v>
          </cell>
          <cell r="M58">
            <v>0</v>
          </cell>
          <cell r="N58">
            <v>0</v>
          </cell>
          <cell r="O58">
            <v>1</v>
          </cell>
        </row>
        <row r="61">
          <cell r="B61" t="str">
            <v xml:space="preserve">CLIENTES                                          </v>
          </cell>
        </row>
        <row r="63">
          <cell r="A63" t="str">
            <v xml:space="preserve">1080010001000       </v>
          </cell>
          <cell r="B63" t="str">
            <v xml:space="preserve">PEMEX EXPLORACION Y PRODUCCION                    </v>
          </cell>
          <cell r="C63">
            <v>508076.72</v>
          </cell>
          <cell r="D63">
            <v>691832.28</v>
          </cell>
          <cell r="E63">
            <v>339688.59</v>
          </cell>
          <cell r="F63">
            <v>387473.43</v>
          </cell>
          <cell r="G63">
            <v>0</v>
          </cell>
          <cell r="H63">
            <v>0</v>
          </cell>
          <cell r="I63">
            <v>0</v>
          </cell>
          <cell r="J63">
            <v>0</v>
          </cell>
          <cell r="K63">
            <v>0</v>
          </cell>
          <cell r="L63">
            <v>0</v>
          </cell>
          <cell r="M63">
            <v>0</v>
          </cell>
          <cell r="N63">
            <v>0</v>
          </cell>
          <cell r="O63">
            <v>7.1237371065674043E-2</v>
          </cell>
        </row>
        <row r="64">
          <cell r="A64" t="str">
            <v xml:space="preserve">1080010002001       </v>
          </cell>
          <cell r="B64" t="str">
            <v xml:space="preserve">PEMEX DLLS                                        </v>
          </cell>
          <cell r="C64">
            <v>690816.38</v>
          </cell>
          <cell r="D64">
            <v>556653.34</v>
          </cell>
          <cell r="E64">
            <v>514423.26</v>
          </cell>
          <cell r="F64">
            <v>577790.53</v>
          </cell>
          <cell r="G64">
            <v>0</v>
          </cell>
          <cell r="H64">
            <v>0</v>
          </cell>
          <cell r="I64">
            <v>0</v>
          </cell>
          <cell r="J64">
            <v>0</v>
          </cell>
          <cell r="K64">
            <v>0</v>
          </cell>
          <cell r="L64">
            <v>0</v>
          </cell>
          <cell r="M64">
            <v>0</v>
          </cell>
          <cell r="N64">
            <v>0</v>
          </cell>
          <cell r="O64">
            <v>8.6490274955257573E-2</v>
          </cell>
        </row>
        <row r="65">
          <cell r="A65" t="str">
            <v xml:space="preserve">1080010002002       </v>
          </cell>
          <cell r="B65" t="str">
            <v xml:space="preserve">COMPLEMENTARIA DLLS                               </v>
          </cell>
          <cell r="C65">
            <v>6522411.9299999997</v>
          </cell>
          <cell r="D65">
            <v>5269336.18</v>
          </cell>
          <cell r="E65">
            <v>5104519.12</v>
          </cell>
          <cell r="F65">
            <v>5843484.5300000003</v>
          </cell>
          <cell r="G65">
            <v>0</v>
          </cell>
          <cell r="H65">
            <v>0</v>
          </cell>
          <cell r="I65">
            <v>0</v>
          </cell>
          <cell r="J65">
            <v>0</v>
          </cell>
          <cell r="K65">
            <v>0</v>
          </cell>
          <cell r="L65">
            <v>0</v>
          </cell>
          <cell r="M65">
            <v>0</v>
          </cell>
          <cell r="N65">
            <v>0</v>
          </cell>
          <cell r="O65">
            <v>0.84061257590207261</v>
          </cell>
        </row>
        <row r="66">
          <cell r="A66" t="str">
            <v xml:space="preserve">1080010003000       </v>
          </cell>
          <cell r="B66" t="str">
            <v xml:space="preserve">GEOCIENTIFICOS MEXICANOS S.A. DE C.V.             </v>
          </cell>
          <cell r="C66">
            <v>0</v>
          </cell>
          <cell r="D66">
            <v>44899.33</v>
          </cell>
          <cell r="E66">
            <v>0</v>
          </cell>
          <cell r="F66">
            <v>0</v>
          </cell>
          <cell r="G66">
            <v>0</v>
          </cell>
          <cell r="H66">
            <v>0</v>
          </cell>
          <cell r="I66">
            <v>0</v>
          </cell>
          <cell r="J66">
            <v>0</v>
          </cell>
          <cell r="K66">
            <v>0</v>
          </cell>
          <cell r="L66">
            <v>0</v>
          </cell>
          <cell r="M66">
            <v>0</v>
          </cell>
          <cell r="N66">
            <v>0</v>
          </cell>
          <cell r="O66">
            <v>1.659778076995912E-3</v>
          </cell>
        </row>
        <row r="67">
          <cell r="B67" t="str">
            <v xml:space="preserve">TOTAL CLIENTES                                          </v>
          </cell>
          <cell r="C67">
            <v>7721305.0299999993</v>
          </cell>
          <cell r="D67">
            <v>6562721.1299999999</v>
          </cell>
          <cell r="E67">
            <v>5958630.9699999997</v>
          </cell>
          <cell r="F67">
            <v>6808748.4900000002</v>
          </cell>
          <cell r="G67">
            <v>0</v>
          </cell>
          <cell r="H67">
            <v>0</v>
          </cell>
          <cell r="I67">
            <v>0</v>
          </cell>
          <cell r="J67">
            <v>0</v>
          </cell>
          <cell r="K67">
            <v>0</v>
          </cell>
          <cell r="L67">
            <v>0</v>
          </cell>
          <cell r="M67">
            <v>0</v>
          </cell>
          <cell r="N67">
            <v>0</v>
          </cell>
          <cell r="O67">
            <v>1</v>
          </cell>
        </row>
        <row r="70">
          <cell r="B70" t="str">
            <v xml:space="preserve">DOCTOS. POR COBRAR  BNTE                          </v>
          </cell>
        </row>
        <row r="72">
          <cell r="A72" t="str">
            <v xml:space="preserve">1100010001000       </v>
          </cell>
          <cell r="B72" t="str">
            <v xml:space="preserve">DOC X COB BNTE                                    </v>
          </cell>
          <cell r="C72">
            <v>776243.48</v>
          </cell>
          <cell r="D72">
            <v>652572.64</v>
          </cell>
          <cell r="E72">
            <v>578018.32999999996</v>
          </cell>
          <cell r="F72">
            <v>665927.98</v>
          </cell>
          <cell r="G72">
            <v>0</v>
          </cell>
          <cell r="H72">
            <v>0</v>
          </cell>
          <cell r="I72">
            <v>0</v>
          </cell>
          <cell r="J72">
            <v>0</v>
          </cell>
          <cell r="K72">
            <v>0</v>
          </cell>
          <cell r="L72">
            <v>0</v>
          </cell>
          <cell r="M72">
            <v>0</v>
          </cell>
          <cell r="N72">
            <v>0</v>
          </cell>
          <cell r="O72">
            <v>1</v>
          </cell>
        </row>
        <row r="73">
          <cell r="B73" t="str">
            <v xml:space="preserve">TOTAL DOCTOS. POR COBRAR  BNTE                          </v>
          </cell>
          <cell r="C73">
            <v>776243.48</v>
          </cell>
          <cell r="D73">
            <v>652572.64</v>
          </cell>
          <cell r="E73">
            <v>578018.32999999996</v>
          </cell>
          <cell r="F73">
            <v>665927.98</v>
          </cell>
          <cell r="G73">
            <v>0</v>
          </cell>
          <cell r="H73">
            <v>0</v>
          </cell>
          <cell r="I73">
            <v>0</v>
          </cell>
          <cell r="J73">
            <v>0</v>
          </cell>
          <cell r="K73">
            <v>0</v>
          </cell>
          <cell r="L73">
            <v>0</v>
          </cell>
          <cell r="M73">
            <v>0</v>
          </cell>
          <cell r="N73">
            <v>0</v>
          </cell>
          <cell r="O73">
            <v>1</v>
          </cell>
        </row>
        <row r="76">
          <cell r="B76" t="str">
            <v xml:space="preserve">DEUDORES DIVERSOS                                 </v>
          </cell>
        </row>
        <row r="78">
          <cell r="A78" t="str">
            <v xml:space="preserve">1120010002000       </v>
          </cell>
          <cell r="B78" t="str">
            <v xml:space="preserve">JUAN MANUEL JIMENEZ GALVAN                        </v>
          </cell>
          <cell r="C78">
            <v>11374.67</v>
          </cell>
          <cell r="D78">
            <v>10595.14</v>
          </cell>
          <cell r="E78">
            <v>10595.21</v>
          </cell>
          <cell r="F78">
            <v>8226.23</v>
          </cell>
          <cell r="G78">
            <v>0</v>
          </cell>
          <cell r="H78">
            <v>0</v>
          </cell>
          <cell r="I78">
            <v>0</v>
          </cell>
          <cell r="J78">
            <v>0</v>
          </cell>
          <cell r="K78">
            <v>0</v>
          </cell>
          <cell r="L78">
            <v>0</v>
          </cell>
          <cell r="M78">
            <v>0</v>
          </cell>
          <cell r="N78">
            <v>0</v>
          </cell>
          <cell r="O78">
            <v>1.6012481266186918E-2</v>
          </cell>
        </row>
        <row r="79">
          <cell r="A79" t="str">
            <v xml:space="preserve">1120010007000       </v>
          </cell>
          <cell r="B79" t="str">
            <v xml:space="preserve">DOUGLAS TENIAS MORA                               </v>
          </cell>
          <cell r="C79">
            <v>16445.240000000002</v>
          </cell>
          <cell r="D79">
            <v>16445.240000000002</v>
          </cell>
          <cell r="E79">
            <v>5845.24</v>
          </cell>
          <cell r="F79">
            <v>6300</v>
          </cell>
          <cell r="G79">
            <v>0</v>
          </cell>
          <cell r="H79">
            <v>0</v>
          </cell>
          <cell r="I79">
            <v>0</v>
          </cell>
          <cell r="J79">
            <v>0</v>
          </cell>
          <cell r="K79">
            <v>0</v>
          </cell>
          <cell r="L79">
            <v>0</v>
          </cell>
          <cell r="M79">
            <v>0</v>
          </cell>
          <cell r="N79">
            <v>0</v>
          </cell>
          <cell r="O79">
            <v>1.767863507024765E-2</v>
          </cell>
        </row>
        <row r="80">
          <cell r="A80" t="str">
            <v xml:space="preserve">1120010009000       </v>
          </cell>
          <cell r="B80" t="str">
            <v xml:space="preserve">JOSE LUIS RODRIGUEZ                               </v>
          </cell>
          <cell r="C80">
            <v>36534.6</v>
          </cell>
          <cell r="D80">
            <v>33214.15</v>
          </cell>
          <cell r="E80">
            <v>29893.7</v>
          </cell>
          <cell r="F80">
            <v>26573.25</v>
          </cell>
          <cell r="G80">
            <v>0</v>
          </cell>
          <cell r="H80">
            <v>0</v>
          </cell>
          <cell r="I80">
            <v>0</v>
          </cell>
          <cell r="J80">
            <v>0</v>
          </cell>
          <cell r="K80">
            <v>0</v>
          </cell>
          <cell r="L80">
            <v>0</v>
          </cell>
          <cell r="M80">
            <v>0</v>
          </cell>
          <cell r="N80">
            <v>0</v>
          </cell>
          <cell r="O80">
            <v>4.954558959945253E-2</v>
          </cell>
        </row>
        <row r="81">
          <cell r="A81" t="str">
            <v xml:space="preserve">1120010013000       </v>
          </cell>
          <cell r="B81" t="str">
            <v xml:space="preserve">RAMON PERALTA MORALES                             </v>
          </cell>
          <cell r="C81">
            <v>8304.7800000000007</v>
          </cell>
          <cell r="D81">
            <v>5020.03</v>
          </cell>
          <cell r="E81">
            <v>22735.96</v>
          </cell>
          <cell r="F81">
            <v>25557.919999999998</v>
          </cell>
          <cell r="G81">
            <v>0</v>
          </cell>
          <cell r="H81">
            <v>0</v>
          </cell>
          <cell r="I81">
            <v>0</v>
          </cell>
          <cell r="J81">
            <v>0</v>
          </cell>
          <cell r="K81">
            <v>0</v>
          </cell>
          <cell r="L81">
            <v>0</v>
          </cell>
          <cell r="M81">
            <v>0</v>
          </cell>
          <cell r="N81">
            <v>0</v>
          </cell>
          <cell r="O81">
            <v>2.4188229565702917E-2</v>
          </cell>
        </row>
        <row r="82">
          <cell r="A82" t="str">
            <v xml:space="preserve">1120010019000       </v>
          </cell>
          <cell r="B82" t="str">
            <v xml:space="preserve">COMPAÑIA MEXICANA DE AVIACION                     </v>
          </cell>
          <cell r="C82">
            <v>0</v>
          </cell>
          <cell r="D82">
            <v>0</v>
          </cell>
          <cell r="E82">
            <v>0</v>
          </cell>
          <cell r="F82">
            <v>3549.38</v>
          </cell>
          <cell r="G82">
            <v>0</v>
          </cell>
          <cell r="H82">
            <v>0</v>
          </cell>
          <cell r="I82">
            <v>0</v>
          </cell>
          <cell r="J82">
            <v>0</v>
          </cell>
          <cell r="K82">
            <v>0</v>
          </cell>
          <cell r="L82">
            <v>0</v>
          </cell>
          <cell r="M82">
            <v>0</v>
          </cell>
          <cell r="N82">
            <v>0</v>
          </cell>
          <cell r="O82">
            <v>1.3932983362014775E-3</v>
          </cell>
        </row>
        <row r="83">
          <cell r="A83" t="str">
            <v xml:space="preserve">1120010032000       </v>
          </cell>
          <cell r="B83" t="str">
            <v xml:space="preserve">JAVIER PASCAL S.C.                                </v>
          </cell>
          <cell r="C83">
            <v>47607</v>
          </cell>
          <cell r="D83">
            <v>47203.22</v>
          </cell>
          <cell r="E83">
            <v>55281.22</v>
          </cell>
          <cell r="F83">
            <v>53934.22</v>
          </cell>
          <cell r="G83">
            <v>0</v>
          </cell>
          <cell r="H83">
            <v>0</v>
          </cell>
          <cell r="I83">
            <v>0</v>
          </cell>
          <cell r="J83">
            <v>0</v>
          </cell>
          <cell r="K83">
            <v>0</v>
          </cell>
          <cell r="L83">
            <v>0</v>
          </cell>
          <cell r="M83">
            <v>0</v>
          </cell>
          <cell r="N83">
            <v>0</v>
          </cell>
          <cell r="O83">
            <v>8.0089653015571263E-2</v>
          </cell>
        </row>
        <row r="84">
          <cell r="A84" t="str">
            <v xml:space="preserve">1120010411001       </v>
          </cell>
          <cell r="B84" t="str">
            <v xml:space="preserve">CATERPILLAR C-1 DLLS                              </v>
          </cell>
          <cell r="C84">
            <v>163251.63</v>
          </cell>
          <cell r="D84">
            <v>0</v>
          </cell>
          <cell r="E84">
            <v>0</v>
          </cell>
          <cell r="F84">
            <v>0</v>
          </cell>
          <cell r="G84">
            <v>0</v>
          </cell>
          <cell r="H84">
            <v>0</v>
          </cell>
          <cell r="I84">
            <v>0</v>
          </cell>
          <cell r="J84">
            <v>0</v>
          </cell>
          <cell r="K84">
            <v>0</v>
          </cell>
          <cell r="L84">
            <v>0</v>
          </cell>
          <cell r="M84">
            <v>0</v>
          </cell>
          <cell r="N84">
            <v>0</v>
          </cell>
          <cell r="O84">
            <v>6.4083931408071046E-2</v>
          </cell>
        </row>
        <row r="85">
          <cell r="A85" t="str">
            <v xml:space="preserve">1120010411002       </v>
          </cell>
          <cell r="B85" t="str">
            <v xml:space="preserve">COMPL CATERPILLAR C-1 DLLS                        </v>
          </cell>
          <cell r="C85">
            <v>1541356.59</v>
          </cell>
          <cell r="D85">
            <v>0.01</v>
          </cell>
          <cell r="E85">
            <v>0</v>
          </cell>
          <cell r="F85">
            <v>0</v>
          </cell>
          <cell r="G85">
            <v>0</v>
          </cell>
          <cell r="H85">
            <v>0</v>
          </cell>
          <cell r="I85">
            <v>0</v>
          </cell>
          <cell r="J85">
            <v>0</v>
          </cell>
          <cell r="K85">
            <v>0</v>
          </cell>
          <cell r="L85">
            <v>0</v>
          </cell>
          <cell r="M85">
            <v>0</v>
          </cell>
          <cell r="N85">
            <v>0</v>
          </cell>
          <cell r="O85">
            <v>0.60505485078328225</v>
          </cell>
        </row>
        <row r="86">
          <cell r="A86" t="str">
            <v xml:space="preserve">1120012033000       </v>
          </cell>
          <cell r="B86" t="str">
            <v xml:space="preserve">SISTEMAS CONTINO S.A. DE C.V.                     </v>
          </cell>
          <cell r="C86">
            <v>0</v>
          </cell>
          <cell r="D86">
            <v>0</v>
          </cell>
          <cell r="E86">
            <v>0</v>
          </cell>
          <cell r="F86">
            <v>5114.62</v>
          </cell>
          <cell r="G86">
            <v>0</v>
          </cell>
          <cell r="H86">
            <v>0</v>
          </cell>
          <cell r="I86">
            <v>0</v>
          </cell>
          <cell r="J86">
            <v>0</v>
          </cell>
          <cell r="K86">
            <v>0</v>
          </cell>
          <cell r="L86">
            <v>0</v>
          </cell>
          <cell r="M86">
            <v>0</v>
          </cell>
          <cell r="N86">
            <v>0</v>
          </cell>
          <cell r="O86">
            <v>2.0077285430984567E-3</v>
          </cell>
        </row>
        <row r="87">
          <cell r="A87" t="str">
            <v xml:space="preserve">1120012035000       </v>
          </cell>
          <cell r="B87" t="str">
            <v xml:space="preserve">VIAJES DISCOVERY S.A. DE C.V.                     </v>
          </cell>
          <cell r="C87">
            <v>18</v>
          </cell>
          <cell r="D87">
            <v>18</v>
          </cell>
          <cell r="E87">
            <v>18</v>
          </cell>
          <cell r="F87">
            <v>18</v>
          </cell>
          <cell r="G87">
            <v>0</v>
          </cell>
          <cell r="H87">
            <v>0</v>
          </cell>
          <cell r="I87">
            <v>0</v>
          </cell>
          <cell r="J87">
            <v>0</v>
          </cell>
          <cell r="K87">
            <v>0</v>
          </cell>
          <cell r="L87">
            <v>0</v>
          </cell>
          <cell r="M87">
            <v>0</v>
          </cell>
          <cell r="N87">
            <v>0</v>
          </cell>
          <cell r="O87">
            <v>2.8263381268420508E-5</v>
          </cell>
        </row>
        <row r="88">
          <cell r="A88" t="str">
            <v xml:space="preserve">1120012036000       </v>
          </cell>
          <cell r="B88" t="str">
            <v xml:space="preserve">MANIOBRAS ESPECIALIZADAS S.A. DE C.V.             </v>
          </cell>
          <cell r="C88">
            <v>19780</v>
          </cell>
          <cell r="D88">
            <v>0</v>
          </cell>
          <cell r="E88">
            <v>0</v>
          </cell>
          <cell r="F88">
            <v>0</v>
          </cell>
          <cell r="G88">
            <v>0</v>
          </cell>
          <cell r="H88">
            <v>0</v>
          </cell>
          <cell r="I88">
            <v>0</v>
          </cell>
          <cell r="J88">
            <v>0</v>
          </cell>
          <cell r="K88">
            <v>0</v>
          </cell>
          <cell r="L88">
            <v>0</v>
          </cell>
          <cell r="M88">
            <v>0</v>
          </cell>
          <cell r="N88">
            <v>0</v>
          </cell>
          <cell r="O88">
            <v>7.7645789095744117E-3</v>
          </cell>
        </row>
        <row r="89">
          <cell r="A89" t="str">
            <v xml:space="preserve">1120012040000       </v>
          </cell>
          <cell r="B89" t="str">
            <v xml:space="preserve">MARIA MIRELDA BELTRAN GURRIA                      </v>
          </cell>
          <cell r="C89">
            <v>0</v>
          </cell>
          <cell r="D89">
            <v>0</v>
          </cell>
          <cell r="E89">
            <v>0</v>
          </cell>
          <cell r="F89">
            <v>12000</v>
          </cell>
          <cell r="G89">
            <v>0</v>
          </cell>
          <cell r="H89">
            <v>0</v>
          </cell>
          <cell r="I89">
            <v>0</v>
          </cell>
          <cell r="J89">
            <v>0</v>
          </cell>
          <cell r="K89">
            <v>0</v>
          </cell>
          <cell r="L89">
            <v>0</v>
          </cell>
          <cell r="M89">
            <v>0</v>
          </cell>
          <cell r="N89">
            <v>0</v>
          </cell>
          <cell r="O89">
            <v>4.7105635447367514E-3</v>
          </cell>
        </row>
        <row r="90">
          <cell r="A90" t="str">
            <v xml:space="preserve">1120012045000       </v>
          </cell>
          <cell r="B90" t="str">
            <v xml:space="preserve">MANUFACTURERA CENTURY                             </v>
          </cell>
          <cell r="C90">
            <v>0</v>
          </cell>
          <cell r="D90">
            <v>2070</v>
          </cell>
          <cell r="E90">
            <v>0</v>
          </cell>
          <cell r="F90">
            <v>0</v>
          </cell>
          <cell r="G90">
            <v>0</v>
          </cell>
          <cell r="H90">
            <v>0</v>
          </cell>
          <cell r="I90">
            <v>0</v>
          </cell>
          <cell r="J90">
            <v>0</v>
          </cell>
          <cell r="K90">
            <v>0</v>
          </cell>
          <cell r="L90">
            <v>0</v>
          </cell>
          <cell r="M90">
            <v>0</v>
          </cell>
          <cell r="N90">
            <v>0</v>
          </cell>
          <cell r="O90">
            <v>8.1257221146708962E-4</v>
          </cell>
        </row>
        <row r="91">
          <cell r="A91" t="str">
            <v xml:space="preserve">1120012046000       </v>
          </cell>
          <cell r="B91" t="str">
            <v xml:space="preserve">ARRENDADORA UNIFIN S.A. DE C.V.                   </v>
          </cell>
          <cell r="C91">
            <v>0</v>
          </cell>
          <cell r="D91">
            <v>27860.15</v>
          </cell>
          <cell r="E91">
            <v>79161.84</v>
          </cell>
          <cell r="F91">
            <v>27864.18</v>
          </cell>
          <cell r="G91">
            <v>0</v>
          </cell>
          <cell r="H91">
            <v>0</v>
          </cell>
          <cell r="I91">
            <v>0</v>
          </cell>
          <cell r="J91">
            <v>0</v>
          </cell>
          <cell r="K91">
            <v>0</v>
          </cell>
          <cell r="L91">
            <v>0</v>
          </cell>
          <cell r="M91">
            <v>0</v>
          </cell>
          <cell r="N91">
            <v>0</v>
          </cell>
          <cell r="O91">
            <v>5.2949156257596997E-2</v>
          </cell>
        </row>
        <row r="92">
          <cell r="A92" t="str">
            <v xml:space="preserve">1120012052000       </v>
          </cell>
          <cell r="B92" t="str">
            <v xml:space="preserve">AGUSTIN DE JESUS FINOL PINO                       </v>
          </cell>
          <cell r="C92">
            <v>5473.08</v>
          </cell>
          <cell r="D92">
            <v>10985.78</v>
          </cell>
          <cell r="E92">
            <v>-414.22</v>
          </cell>
          <cell r="F92">
            <v>0</v>
          </cell>
          <cell r="G92">
            <v>0</v>
          </cell>
          <cell r="H92">
            <v>0</v>
          </cell>
          <cell r="I92">
            <v>0</v>
          </cell>
          <cell r="J92">
            <v>0</v>
          </cell>
          <cell r="K92">
            <v>0</v>
          </cell>
          <cell r="L92">
            <v>0</v>
          </cell>
          <cell r="M92">
            <v>0</v>
          </cell>
          <cell r="N92">
            <v>0</v>
          </cell>
          <cell r="O92">
            <v>6.2982746893687561E-3</v>
          </cell>
        </row>
        <row r="93">
          <cell r="A93" t="str">
            <v xml:space="preserve">1120012055000       </v>
          </cell>
          <cell r="B93" t="str">
            <v xml:space="preserve">ILDEFONSO AGUILAR BUENO                           </v>
          </cell>
          <cell r="C93">
            <v>0</v>
          </cell>
          <cell r="D93">
            <v>0</v>
          </cell>
          <cell r="E93">
            <v>234.5</v>
          </cell>
          <cell r="F93">
            <v>0</v>
          </cell>
          <cell r="G93">
            <v>0</v>
          </cell>
          <cell r="H93">
            <v>0</v>
          </cell>
          <cell r="I93">
            <v>0</v>
          </cell>
          <cell r="J93">
            <v>0</v>
          </cell>
          <cell r="K93">
            <v>0</v>
          </cell>
          <cell r="L93">
            <v>0</v>
          </cell>
          <cell r="M93">
            <v>0</v>
          </cell>
          <cell r="N93">
            <v>0</v>
          </cell>
          <cell r="O93">
            <v>9.2052262603397353E-5</v>
          </cell>
        </row>
        <row r="94">
          <cell r="A94" t="str">
            <v xml:space="preserve">1120012061000       </v>
          </cell>
          <cell r="B94" t="str">
            <v xml:space="preserve">OCHOA VALENZUELA IRENE                            </v>
          </cell>
          <cell r="C94">
            <v>0</v>
          </cell>
          <cell r="D94">
            <v>0</v>
          </cell>
          <cell r="E94">
            <v>3760</v>
          </cell>
          <cell r="F94">
            <v>0</v>
          </cell>
          <cell r="G94">
            <v>0</v>
          </cell>
          <cell r="H94">
            <v>0</v>
          </cell>
          <cell r="I94">
            <v>0</v>
          </cell>
          <cell r="J94">
            <v>0</v>
          </cell>
          <cell r="K94">
            <v>0</v>
          </cell>
          <cell r="L94">
            <v>0</v>
          </cell>
          <cell r="M94">
            <v>0</v>
          </cell>
          <cell r="N94">
            <v>0</v>
          </cell>
          <cell r="O94">
            <v>1.4759765773508487E-3</v>
          </cell>
        </row>
        <row r="95">
          <cell r="A95" t="str">
            <v xml:space="preserve">1120012063000       </v>
          </cell>
          <cell r="B95" t="str">
            <v xml:space="preserve">GRUPO SIGNACOM COMUNICACIONES S.A. DE C.V.        </v>
          </cell>
          <cell r="C95">
            <v>0</v>
          </cell>
          <cell r="D95">
            <v>0</v>
          </cell>
          <cell r="E95">
            <v>0</v>
          </cell>
          <cell r="F95">
            <v>7329.34</v>
          </cell>
          <cell r="G95">
            <v>0</v>
          </cell>
          <cell r="H95">
            <v>0</v>
          </cell>
          <cell r="I95">
            <v>0</v>
          </cell>
          <cell r="J95">
            <v>0</v>
          </cell>
          <cell r="K95">
            <v>0</v>
          </cell>
          <cell r="L95">
            <v>0</v>
          </cell>
          <cell r="M95">
            <v>0</v>
          </cell>
          <cell r="N95">
            <v>0</v>
          </cell>
          <cell r="O95">
            <v>2.8771101509150717E-3</v>
          </cell>
        </row>
        <row r="96">
          <cell r="A96" t="str">
            <v xml:space="preserve">1120012064000       </v>
          </cell>
          <cell r="B96" t="str">
            <v xml:space="preserve">GASOLINERA SERVICIO COMALCALCO S.A. DE C.V.       </v>
          </cell>
          <cell r="C96">
            <v>56150</v>
          </cell>
          <cell r="D96">
            <v>27150</v>
          </cell>
          <cell r="E96">
            <v>23980</v>
          </cell>
          <cell r="F96">
            <v>51900</v>
          </cell>
          <cell r="G96">
            <v>0</v>
          </cell>
          <cell r="H96">
            <v>0</v>
          </cell>
          <cell r="I96">
            <v>0</v>
          </cell>
          <cell r="J96">
            <v>0</v>
          </cell>
          <cell r="K96">
            <v>0</v>
          </cell>
          <cell r="L96">
            <v>0</v>
          </cell>
          <cell r="M96">
            <v>0</v>
          </cell>
          <cell r="N96">
            <v>0</v>
          </cell>
          <cell r="O96">
            <v>6.2485625420933007E-2</v>
          </cell>
        </row>
        <row r="97">
          <cell r="A97" t="str">
            <v xml:space="preserve">1120012065000       </v>
          </cell>
          <cell r="B97" t="str">
            <v xml:space="preserve">OMEGA INDUSTRIAL AUTOMOTRIZ S.A. DE C.V.          </v>
          </cell>
          <cell r="C97">
            <v>575</v>
          </cell>
          <cell r="D97">
            <v>575</v>
          </cell>
          <cell r="E97">
            <v>0</v>
          </cell>
          <cell r="F97">
            <v>0</v>
          </cell>
          <cell r="G97">
            <v>0</v>
          </cell>
          <cell r="H97">
            <v>0</v>
          </cell>
          <cell r="I97">
            <v>0</v>
          </cell>
          <cell r="J97">
            <v>0</v>
          </cell>
          <cell r="K97">
            <v>0</v>
          </cell>
          <cell r="L97">
            <v>0</v>
          </cell>
          <cell r="M97">
            <v>0</v>
          </cell>
          <cell r="N97">
            <v>0</v>
          </cell>
          <cell r="O97">
            <v>4.5142900637060531E-4</v>
          </cell>
        </row>
        <row r="98">
          <cell r="B98" t="str">
            <v xml:space="preserve">TOTAL DEUDORES DIVERSOS                                 </v>
          </cell>
          <cell r="C98">
            <v>1906870.59</v>
          </cell>
          <cell r="D98">
            <v>181136.72</v>
          </cell>
          <cell r="E98">
            <v>231091.45</v>
          </cell>
          <cell r="F98">
            <v>228367.14</v>
          </cell>
          <cell r="G98">
            <v>0</v>
          </cell>
          <cell r="H98">
            <v>0</v>
          </cell>
          <cell r="I98">
            <v>0</v>
          </cell>
          <cell r="J98">
            <v>0</v>
          </cell>
          <cell r="K98">
            <v>0</v>
          </cell>
          <cell r="L98">
            <v>0</v>
          </cell>
          <cell r="M98">
            <v>0</v>
          </cell>
          <cell r="N98">
            <v>0</v>
          </cell>
          <cell r="O98">
            <v>1</v>
          </cell>
        </row>
        <row r="101">
          <cell r="B101" t="str">
            <v xml:space="preserve">FUNCIONARIOS Y EMPLEADOS                          </v>
          </cell>
        </row>
        <row r="103">
          <cell r="A103" t="str">
            <v xml:space="preserve">1130010001000       </v>
          </cell>
          <cell r="B103" t="str">
            <v xml:space="preserve">JIMENEZ SEGOVIA VICTOR MANUEL                     </v>
          </cell>
          <cell r="C103">
            <v>0</v>
          </cell>
          <cell r="D103">
            <v>0</v>
          </cell>
          <cell r="E103">
            <v>0</v>
          </cell>
          <cell r="F103">
            <v>800.64</v>
          </cell>
          <cell r="G103">
            <v>0</v>
          </cell>
          <cell r="H103">
            <v>0</v>
          </cell>
          <cell r="I103">
            <v>0</v>
          </cell>
          <cell r="J103">
            <v>0</v>
          </cell>
          <cell r="K103">
            <v>0</v>
          </cell>
          <cell r="L103">
            <v>0</v>
          </cell>
          <cell r="M103">
            <v>0</v>
          </cell>
          <cell r="N103">
            <v>0</v>
          </cell>
          <cell r="O103">
            <v>3.2283285182325316E-2</v>
          </cell>
        </row>
        <row r="104">
          <cell r="A104" t="str">
            <v xml:space="preserve">1130012004000       </v>
          </cell>
          <cell r="B104" t="str">
            <v xml:space="preserve">EMPLEADOS ENX VARIOS                              </v>
          </cell>
          <cell r="C104">
            <v>7200.05</v>
          </cell>
          <cell r="D104">
            <v>5599.92</v>
          </cell>
          <cell r="E104">
            <v>5599.92</v>
          </cell>
          <cell r="F104">
            <v>5599.92</v>
          </cell>
          <cell r="G104">
            <v>0</v>
          </cell>
          <cell r="H104">
            <v>0</v>
          </cell>
          <cell r="I104">
            <v>0</v>
          </cell>
          <cell r="J104">
            <v>0</v>
          </cell>
          <cell r="K104">
            <v>0</v>
          </cell>
          <cell r="L104">
            <v>0</v>
          </cell>
          <cell r="M104">
            <v>0</v>
          </cell>
          <cell r="N104">
            <v>0</v>
          </cell>
          <cell r="O104">
            <v>0.96771671481767452</v>
          </cell>
        </row>
        <row r="105">
          <cell r="B105" t="str">
            <v xml:space="preserve">TOTAL FUNCIONARIOS Y EMPLEADOS                          </v>
          </cell>
          <cell r="C105">
            <v>7200.05</v>
          </cell>
          <cell r="D105">
            <v>5599.92</v>
          </cell>
          <cell r="E105">
            <v>5599.92</v>
          </cell>
          <cell r="F105">
            <v>6400.56</v>
          </cell>
          <cell r="G105">
            <v>0</v>
          </cell>
          <cell r="H105">
            <v>0</v>
          </cell>
          <cell r="I105">
            <v>0</v>
          </cell>
          <cell r="J105">
            <v>0</v>
          </cell>
          <cell r="K105">
            <v>0</v>
          </cell>
          <cell r="L105">
            <v>0</v>
          </cell>
          <cell r="M105">
            <v>0</v>
          </cell>
          <cell r="N105">
            <v>0</v>
          </cell>
          <cell r="O105">
            <v>1</v>
          </cell>
        </row>
        <row r="108">
          <cell r="B108" t="str">
            <v xml:space="preserve">DEPOSITOS EN GARANTIA                             </v>
          </cell>
        </row>
        <row r="110">
          <cell r="A110" t="str">
            <v xml:space="preserve">1650010001000       </v>
          </cell>
          <cell r="B110" t="str">
            <v xml:space="preserve">DANIEL VAZQUEZ DIAZ                               </v>
          </cell>
          <cell r="C110">
            <v>22000</v>
          </cell>
          <cell r="D110">
            <v>22000</v>
          </cell>
          <cell r="E110">
            <v>22000</v>
          </cell>
          <cell r="F110">
            <v>22000</v>
          </cell>
          <cell r="G110">
            <v>0</v>
          </cell>
          <cell r="H110">
            <v>0</v>
          </cell>
          <cell r="I110">
            <v>0</v>
          </cell>
          <cell r="J110">
            <v>0</v>
          </cell>
          <cell r="K110">
            <v>0</v>
          </cell>
          <cell r="L110">
            <v>0</v>
          </cell>
          <cell r="M110">
            <v>0</v>
          </cell>
          <cell r="N110">
            <v>0</v>
          </cell>
          <cell r="O110">
            <v>0.17713365539452497</v>
          </cell>
        </row>
        <row r="111">
          <cell r="A111" t="str">
            <v xml:space="preserve">1650010002000       </v>
          </cell>
          <cell r="B111" t="str">
            <v xml:space="preserve">JOSE LUIS RGZ ARELLANO                            </v>
          </cell>
          <cell r="C111">
            <v>15000</v>
          </cell>
          <cell r="D111">
            <v>15000</v>
          </cell>
          <cell r="E111">
            <v>15000</v>
          </cell>
          <cell r="F111">
            <v>15000</v>
          </cell>
          <cell r="G111">
            <v>0</v>
          </cell>
          <cell r="H111">
            <v>0</v>
          </cell>
          <cell r="I111">
            <v>0</v>
          </cell>
          <cell r="J111">
            <v>0</v>
          </cell>
          <cell r="K111">
            <v>0</v>
          </cell>
          <cell r="L111">
            <v>0</v>
          </cell>
          <cell r="M111">
            <v>0</v>
          </cell>
          <cell r="N111">
            <v>0</v>
          </cell>
          <cell r="O111">
            <v>0.12077294685990338</v>
          </cell>
        </row>
        <row r="112">
          <cell r="A112" t="str">
            <v xml:space="preserve">1650010004000       </v>
          </cell>
          <cell r="B112" t="str">
            <v xml:space="preserve">ARRENDADORA UNIFIN S.A. DE C.V.                   </v>
          </cell>
          <cell r="C112">
            <v>65200</v>
          </cell>
          <cell r="D112">
            <v>65200</v>
          </cell>
          <cell r="E112">
            <v>65200</v>
          </cell>
          <cell r="F112">
            <v>65200</v>
          </cell>
          <cell r="G112">
            <v>0</v>
          </cell>
          <cell r="H112">
            <v>0</v>
          </cell>
          <cell r="I112">
            <v>0</v>
          </cell>
          <cell r="J112">
            <v>0</v>
          </cell>
          <cell r="K112">
            <v>0</v>
          </cell>
          <cell r="L112">
            <v>0</v>
          </cell>
          <cell r="M112">
            <v>0</v>
          </cell>
          <cell r="N112">
            <v>0</v>
          </cell>
          <cell r="O112">
            <v>0.5249597423510467</v>
          </cell>
        </row>
        <row r="113">
          <cell r="A113" t="str">
            <v xml:space="preserve">1650010007000       </v>
          </cell>
          <cell r="B113" t="str">
            <v xml:space="preserve">MARIO DORANTES  GRANIEL                           </v>
          </cell>
          <cell r="C113">
            <v>10000</v>
          </cell>
          <cell r="D113">
            <v>10000</v>
          </cell>
          <cell r="E113">
            <v>10000</v>
          </cell>
          <cell r="F113">
            <v>10000</v>
          </cell>
          <cell r="G113">
            <v>0</v>
          </cell>
          <cell r="H113">
            <v>0</v>
          </cell>
          <cell r="I113">
            <v>0</v>
          </cell>
          <cell r="J113">
            <v>0</v>
          </cell>
          <cell r="K113">
            <v>0</v>
          </cell>
          <cell r="L113">
            <v>0</v>
          </cell>
          <cell r="M113">
            <v>0</v>
          </cell>
          <cell r="N113">
            <v>0</v>
          </cell>
          <cell r="O113">
            <v>8.0515297906602251E-2</v>
          </cell>
        </row>
        <row r="114">
          <cell r="A114" t="str">
            <v xml:space="preserve">1650010008000       </v>
          </cell>
          <cell r="B114" t="str">
            <v xml:space="preserve">MARIA MIRELDA BELTRAN GURRIA                      </v>
          </cell>
          <cell r="C114">
            <v>12000</v>
          </cell>
          <cell r="D114">
            <v>12000</v>
          </cell>
          <cell r="E114">
            <v>12000</v>
          </cell>
          <cell r="F114">
            <v>12000</v>
          </cell>
          <cell r="G114">
            <v>0</v>
          </cell>
          <cell r="H114">
            <v>0</v>
          </cell>
          <cell r="I114">
            <v>0</v>
          </cell>
          <cell r="J114">
            <v>0</v>
          </cell>
          <cell r="K114">
            <v>0</v>
          </cell>
          <cell r="L114">
            <v>0</v>
          </cell>
          <cell r="M114">
            <v>0</v>
          </cell>
          <cell r="N114">
            <v>0</v>
          </cell>
          <cell r="O114">
            <v>9.6618357487922704E-2</v>
          </cell>
        </row>
        <row r="115">
          <cell r="B115" t="str">
            <v xml:space="preserve">TOTAL DEPOSITOS EN GARANTIA                             </v>
          </cell>
          <cell r="C115">
            <v>124200</v>
          </cell>
          <cell r="D115">
            <v>124200</v>
          </cell>
          <cell r="E115">
            <v>124200</v>
          </cell>
          <cell r="F115">
            <v>124200</v>
          </cell>
          <cell r="G115">
            <v>0</v>
          </cell>
          <cell r="H115">
            <v>0</v>
          </cell>
          <cell r="I115">
            <v>0</v>
          </cell>
          <cell r="J115">
            <v>0</v>
          </cell>
          <cell r="K115">
            <v>0</v>
          </cell>
          <cell r="L115">
            <v>0</v>
          </cell>
          <cell r="M115">
            <v>0</v>
          </cell>
          <cell r="N115">
            <v>0</v>
          </cell>
          <cell r="O115">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NUAPA"/>
      <sheetName val="SAMARIA85"/>
      <sheetName val="MPAATG"/>
      <sheetName val="OXI3"/>
      <sheetName val="SUNUAPAFG"/>
      <sheetName val="SAMARIA85FG"/>
      <sheetName val="MPAATGFG"/>
      <sheetName val="OXI3FG"/>
      <sheetName val="QSUNUAPA"/>
      <sheetName val="QSAMARIA"/>
      <sheetName val="QATG"/>
      <sheetName val="QOXI"/>
      <sheetName val="Consolidado"/>
      <sheetName val="Descuen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F4">
            <v>0.33</v>
          </cell>
        </row>
        <row r="5">
          <cell r="F5">
            <v>0</v>
          </cell>
        </row>
        <row r="6">
          <cell r="F6">
            <v>0</v>
          </cell>
        </row>
        <row r="7">
          <cell r="F7">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2"/>
      <sheetName val="CTAS AJUSTE"/>
      <sheetName val="Enero 2013"/>
      <sheetName val="Marzo 2013"/>
      <sheetName val="GEO"/>
      <sheetName val="LISTA ESTATUS"/>
      <sheetName val="LIST"/>
      <sheetName val="Head Count"/>
      <sheetName val="Data"/>
      <sheetName val="BDATOS"/>
      <sheetName val="Hoja1"/>
      <sheetName val="Inversión"/>
      <sheetName val="Mexi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x"/>
      <sheetName val="ds"/>
      <sheetName val="CITIPLUS"/>
      <sheetName val="BANORTE"/>
      <sheetName val="Banorte nom"/>
      <sheetName val="NÓM BMX"/>
      <sheetName val="scotia"/>
      <sheetName val="INVERLAT"/>
      <sheetName val="REDY"/>
      <sheetName val="CAJA"/>
      <sheetName val="D'fondos"/>
      <sheetName val="RECIBO D FON"/>
      <sheetName val="TARJETAS"/>
      <sheetName val="EDO CTA TARJ"/>
      <sheetName val="VOCHERS YA CARGADOS"/>
      <sheetName val="Autom"/>
      <sheetName val="L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za comp 10-07"/>
      <sheetName val="Origen"/>
      <sheetName val="Agrupacion mayor"/>
      <sheetName val="Mayor USD"/>
      <sheetName val="Para merge"/>
      <sheetName val="Hoja2"/>
      <sheetName val="Hoja3"/>
      <sheetName val="MACRO2"/>
    </sheetNames>
    <sheetDataSet>
      <sheetData sheetId="0"/>
      <sheetData sheetId="1"/>
      <sheetData sheetId="2"/>
      <sheetData sheetId="3"/>
      <sheetData sheetId="4">
        <row r="4">
          <cell r="A4" t="str">
            <v>Digito Verific</v>
          </cell>
          <cell r="B4" t="str">
            <v>CUENTA_x000D_</v>
          </cell>
          <cell r="C4" t="str">
            <v>SUB_x000D_CUENTA_x000D_</v>
          </cell>
          <cell r="D4" t="str">
            <v>SUB _x000D_SUB CUENTA_x000D_</v>
          </cell>
          <cell r="E4" t="str">
            <v>DETALLE</v>
          </cell>
          <cell r="F4" t="str">
            <v>NOMBRE DE LA CUENTA</v>
          </cell>
        </row>
        <row r="5">
          <cell r="A5">
            <v>100000000000</v>
          </cell>
          <cell r="B5" t="str">
            <v>100</v>
          </cell>
          <cell r="C5" t="str">
            <v>000</v>
          </cell>
          <cell r="D5" t="str">
            <v>000</v>
          </cell>
          <cell r="E5" t="str">
            <v>000</v>
          </cell>
          <cell r="F5" t="str">
            <v>ACTIVO</v>
          </cell>
        </row>
        <row r="6">
          <cell r="A6">
            <v>0</v>
          </cell>
          <cell r="F6" t="str">
            <v>CIRCULANTE</v>
          </cell>
        </row>
        <row r="7">
          <cell r="A7">
            <v>101000000000</v>
          </cell>
          <cell r="B7" t="str">
            <v>101</v>
          </cell>
          <cell r="C7" t="str">
            <v>000</v>
          </cell>
          <cell r="D7" t="str">
            <v>000</v>
          </cell>
          <cell r="E7" t="str">
            <v>000</v>
          </cell>
          <cell r="F7" t="str">
            <v>CAJA CHICA</v>
          </cell>
        </row>
        <row r="8">
          <cell r="A8">
            <v>101001000000</v>
          </cell>
          <cell r="B8" t="str">
            <v>101</v>
          </cell>
          <cell r="C8" t="str">
            <v>001</v>
          </cell>
          <cell r="D8" t="str">
            <v>000</v>
          </cell>
          <cell r="E8" t="str">
            <v>000</v>
          </cell>
          <cell r="F8" t="str">
            <v>GEOCIENCIAS</v>
          </cell>
        </row>
        <row r="9">
          <cell r="A9">
            <v>101002000000</v>
          </cell>
          <cell r="B9" t="str">
            <v>101</v>
          </cell>
          <cell r="C9" t="str">
            <v>002</v>
          </cell>
          <cell r="D9" t="str">
            <v>000</v>
          </cell>
          <cell r="E9" t="str">
            <v>000</v>
          </cell>
          <cell r="F9" t="str">
            <v>PERFORACIÓN</v>
          </cell>
        </row>
        <row r="10">
          <cell r="A10">
            <v>101003000000</v>
          </cell>
          <cell r="B10" t="str">
            <v>101</v>
          </cell>
          <cell r="C10" t="str">
            <v>003</v>
          </cell>
          <cell r="D10" t="str">
            <v>000</v>
          </cell>
          <cell r="E10" t="str">
            <v>000</v>
          </cell>
          <cell r="F10" t="str">
            <v>PRODUCCIÓN</v>
          </cell>
        </row>
        <row r="11">
          <cell r="A11">
            <v>101004000000</v>
          </cell>
          <cell r="B11" t="str">
            <v>101</v>
          </cell>
          <cell r="C11" t="str">
            <v>004</v>
          </cell>
          <cell r="D11" t="str">
            <v>000</v>
          </cell>
          <cell r="E11" t="str">
            <v>000</v>
          </cell>
          <cell r="F11" t="str">
            <v>INFRAESTRUCTURA</v>
          </cell>
        </row>
        <row r="12">
          <cell r="A12">
            <v>101005000000</v>
          </cell>
          <cell r="B12" t="str">
            <v>101</v>
          </cell>
          <cell r="C12" t="str">
            <v>005</v>
          </cell>
          <cell r="D12" t="str">
            <v>000</v>
          </cell>
          <cell r="E12" t="str">
            <v>000</v>
          </cell>
          <cell r="F12" t="str">
            <v>GERENCIA GENERAL</v>
          </cell>
        </row>
        <row r="13">
          <cell r="A13">
            <v>101006000000</v>
          </cell>
          <cell r="B13" t="str">
            <v>101</v>
          </cell>
          <cell r="C13" t="str">
            <v>006</v>
          </cell>
          <cell r="D13" t="str">
            <v>000</v>
          </cell>
          <cell r="E13" t="str">
            <v>000</v>
          </cell>
          <cell r="F13" t="str">
            <v>ADMINISTRACIÓN Y FINANZAS</v>
          </cell>
        </row>
        <row r="14">
          <cell r="A14">
            <v>101100000000</v>
          </cell>
          <cell r="B14" t="str">
            <v>101</v>
          </cell>
          <cell r="C14" t="str">
            <v>100</v>
          </cell>
          <cell r="D14" t="str">
            <v>000</v>
          </cell>
          <cell r="E14" t="str">
            <v>000</v>
          </cell>
          <cell r="F14" t="str">
            <v>CAJA GENERAL</v>
          </cell>
        </row>
        <row r="15">
          <cell r="A15">
            <v>102000000000</v>
          </cell>
          <cell r="B15" t="str">
            <v>102</v>
          </cell>
          <cell r="C15" t="str">
            <v>000</v>
          </cell>
          <cell r="D15" t="str">
            <v>000</v>
          </cell>
          <cell r="E15" t="str">
            <v>000</v>
          </cell>
          <cell r="F15" t="str">
            <v>BANCOS</v>
          </cell>
        </row>
        <row r="16">
          <cell r="A16">
            <v>102001000000</v>
          </cell>
          <cell r="B16" t="str">
            <v>102</v>
          </cell>
          <cell r="C16" t="str">
            <v>001</v>
          </cell>
          <cell r="D16" t="str">
            <v>000</v>
          </cell>
          <cell r="E16" t="str">
            <v>000</v>
          </cell>
          <cell r="F16" t="str">
            <v>BANCOS MXN</v>
          </cell>
        </row>
        <row r="17">
          <cell r="A17">
            <v>102001001000</v>
          </cell>
          <cell r="B17" t="str">
            <v>102</v>
          </cell>
          <cell r="C17" t="str">
            <v>001</v>
          </cell>
          <cell r="D17" t="str">
            <v>001</v>
          </cell>
          <cell r="E17" t="str">
            <v>000</v>
          </cell>
          <cell r="F17" t="str">
            <v>Santander Cta. 92000715939</v>
          </cell>
        </row>
        <row r="18">
          <cell r="A18">
            <v>102001002000</v>
          </cell>
          <cell r="B18" t="str">
            <v>102</v>
          </cell>
          <cell r="C18" t="str">
            <v>001</v>
          </cell>
          <cell r="D18" t="str">
            <v>002</v>
          </cell>
          <cell r="E18" t="str">
            <v>000</v>
          </cell>
          <cell r="F18" t="str">
            <v>Santander Cta. 655021148650</v>
          </cell>
        </row>
        <row r="19">
          <cell r="A19">
            <v>102002000000</v>
          </cell>
          <cell r="B19" t="str">
            <v>102</v>
          </cell>
          <cell r="C19" t="str">
            <v>002</v>
          </cell>
          <cell r="D19" t="str">
            <v>000</v>
          </cell>
          <cell r="E19" t="str">
            <v>000</v>
          </cell>
          <cell r="F19" t="str">
            <v>BANCOS M.E.</v>
          </cell>
        </row>
        <row r="20">
          <cell r="A20">
            <v>102002001000</v>
          </cell>
          <cell r="B20" t="str">
            <v>102</v>
          </cell>
          <cell r="C20" t="str">
            <v>002</v>
          </cell>
          <cell r="D20" t="str">
            <v>001</v>
          </cell>
          <cell r="E20" t="str">
            <v>000</v>
          </cell>
          <cell r="F20" t="str">
            <v>Santander Cta. 82500383653</v>
          </cell>
        </row>
        <row r="21">
          <cell r="A21">
            <v>102002050000</v>
          </cell>
          <cell r="B21" t="str">
            <v>102</v>
          </cell>
          <cell r="C21" t="str">
            <v>002</v>
          </cell>
          <cell r="D21" t="str">
            <v>050</v>
          </cell>
          <cell r="E21" t="str">
            <v>000</v>
          </cell>
          <cell r="F21" t="str">
            <v>Complementaria M.E. Bancos</v>
          </cell>
        </row>
        <row r="22">
          <cell r="A22">
            <v>103000000000</v>
          </cell>
          <cell r="B22" t="str">
            <v>103</v>
          </cell>
          <cell r="C22" t="str">
            <v>000</v>
          </cell>
          <cell r="D22" t="str">
            <v>000</v>
          </cell>
          <cell r="E22" t="str">
            <v>000</v>
          </cell>
          <cell r="F22" t="str">
            <v>INVERSIONES EN VALORES</v>
          </cell>
        </row>
        <row r="23">
          <cell r="A23">
            <v>103001000000</v>
          </cell>
          <cell r="B23" t="str">
            <v>103</v>
          </cell>
          <cell r="C23" t="str">
            <v>001</v>
          </cell>
          <cell r="D23" t="str">
            <v>000</v>
          </cell>
          <cell r="E23" t="str">
            <v>000</v>
          </cell>
          <cell r="F23" t="str">
            <v>INVERSIONES EN VALORES MXN</v>
          </cell>
        </row>
        <row r="24">
          <cell r="A24">
            <v>103001001000</v>
          </cell>
          <cell r="B24" t="str">
            <v>103</v>
          </cell>
          <cell r="C24" t="str">
            <v>001</v>
          </cell>
          <cell r="D24" t="str">
            <v>001</v>
          </cell>
          <cell r="E24" t="str">
            <v>000</v>
          </cell>
          <cell r="F24" t="str">
            <v>aaaaa</v>
          </cell>
        </row>
        <row r="25">
          <cell r="A25">
            <v>103002000000</v>
          </cell>
          <cell r="B25" t="str">
            <v>103</v>
          </cell>
          <cell r="C25" t="str">
            <v>002</v>
          </cell>
          <cell r="D25" t="str">
            <v>000</v>
          </cell>
          <cell r="E25" t="str">
            <v>000</v>
          </cell>
          <cell r="F25" t="str">
            <v>INVERSIONES EN VALORES M.E.</v>
          </cell>
        </row>
        <row r="26">
          <cell r="A26">
            <v>103002001000</v>
          </cell>
          <cell r="B26" t="str">
            <v>103</v>
          </cell>
          <cell r="C26" t="str">
            <v>002</v>
          </cell>
          <cell r="D26" t="str">
            <v>001</v>
          </cell>
          <cell r="E26" t="str">
            <v>000</v>
          </cell>
          <cell r="F26" t="str">
            <v>aaaaa</v>
          </cell>
        </row>
        <row r="27">
          <cell r="A27">
            <v>103002050000</v>
          </cell>
          <cell r="B27" t="str">
            <v>103</v>
          </cell>
          <cell r="C27" t="str">
            <v>002</v>
          </cell>
          <cell r="D27" t="str">
            <v>050</v>
          </cell>
          <cell r="E27" t="str">
            <v>000</v>
          </cell>
          <cell r="F27" t="str">
            <v>Complementaria en M.E. Inversiones en valores</v>
          </cell>
        </row>
        <row r="28">
          <cell r="A28">
            <v>104000000000</v>
          </cell>
          <cell r="B28" t="str">
            <v>104</v>
          </cell>
          <cell r="C28" t="str">
            <v>000</v>
          </cell>
          <cell r="D28" t="str">
            <v>000</v>
          </cell>
          <cell r="E28" t="str">
            <v>000</v>
          </cell>
          <cell r="F28" t="str">
            <v>CLIENTES</v>
          </cell>
        </row>
        <row r="29">
          <cell r="A29">
            <v>104001000000</v>
          </cell>
          <cell r="B29" t="str">
            <v>104</v>
          </cell>
          <cell r="C29" t="str">
            <v>001</v>
          </cell>
          <cell r="D29" t="str">
            <v>000</v>
          </cell>
          <cell r="E29" t="str">
            <v>000</v>
          </cell>
          <cell r="F29" t="str">
            <v>FACTURADO CLIENTES</v>
          </cell>
        </row>
        <row r="30">
          <cell r="A30">
            <v>104001001000</v>
          </cell>
          <cell r="B30" t="str">
            <v>104</v>
          </cell>
          <cell r="C30" t="str">
            <v>001</v>
          </cell>
          <cell r="D30" t="str">
            <v>001</v>
          </cell>
          <cell r="E30" t="str">
            <v>000</v>
          </cell>
          <cell r="F30" t="str">
            <v>Facturado Clientes MXN</v>
          </cell>
        </row>
        <row r="31">
          <cell r="A31">
            <v>104001001001</v>
          </cell>
          <cell r="B31" t="str">
            <v>104</v>
          </cell>
          <cell r="C31" t="str">
            <v>001</v>
          </cell>
          <cell r="D31" t="str">
            <v>001</v>
          </cell>
          <cell r="E31" t="str">
            <v>001</v>
          </cell>
          <cell r="F31" t="str">
            <v>Facturado Clientes MXN Pemex</v>
          </cell>
        </row>
        <row r="32">
          <cell r="A32">
            <v>104001002000</v>
          </cell>
          <cell r="B32" t="str">
            <v>104</v>
          </cell>
          <cell r="C32" t="str">
            <v>001</v>
          </cell>
          <cell r="D32" t="str">
            <v>002</v>
          </cell>
          <cell r="E32" t="str">
            <v>000</v>
          </cell>
          <cell r="F32" t="str">
            <v>Facturado Clientes M.E.</v>
          </cell>
        </row>
        <row r="33">
          <cell r="A33">
            <v>104001002001</v>
          </cell>
          <cell r="B33" t="str">
            <v>104</v>
          </cell>
          <cell r="C33" t="str">
            <v>001</v>
          </cell>
          <cell r="D33" t="str">
            <v>002</v>
          </cell>
          <cell r="E33" t="str">
            <v>001</v>
          </cell>
          <cell r="F33" t="str">
            <v>Facturado Clientes M.E. Pemex</v>
          </cell>
        </row>
        <row r="34">
          <cell r="A34">
            <v>104001002050</v>
          </cell>
          <cell r="B34" t="str">
            <v>104</v>
          </cell>
          <cell r="C34" t="str">
            <v>001</v>
          </cell>
          <cell r="D34" t="str">
            <v>002</v>
          </cell>
          <cell r="E34" t="str">
            <v>050</v>
          </cell>
          <cell r="F34" t="str">
            <v>Complementaria en M.E. Facturado Clientes M.E. Pemex</v>
          </cell>
        </row>
        <row r="35">
          <cell r="A35">
            <v>104201000000</v>
          </cell>
          <cell r="B35" t="str">
            <v>104</v>
          </cell>
          <cell r="C35" t="str">
            <v>201</v>
          </cell>
          <cell r="D35" t="str">
            <v>000</v>
          </cell>
          <cell r="E35" t="str">
            <v>000</v>
          </cell>
          <cell r="F35" t="str">
            <v>PRODUCTO EN CURSO CLIENTES</v>
          </cell>
        </row>
        <row r="36">
          <cell r="A36">
            <v>104201001000</v>
          </cell>
          <cell r="B36" t="str">
            <v>104</v>
          </cell>
          <cell r="C36" t="str">
            <v>201</v>
          </cell>
          <cell r="D36" t="str">
            <v>001</v>
          </cell>
          <cell r="E36" t="str">
            <v>000</v>
          </cell>
          <cell r="F36" t="str">
            <v>PEC Clientes MXN</v>
          </cell>
        </row>
        <row r="37">
          <cell r="A37">
            <v>104201001001</v>
          </cell>
          <cell r="B37" t="str">
            <v>104</v>
          </cell>
          <cell r="C37" t="str">
            <v>201</v>
          </cell>
          <cell r="D37" t="str">
            <v>001</v>
          </cell>
          <cell r="E37" t="str">
            <v>001</v>
          </cell>
          <cell r="F37" t="str">
            <v>PEC Clientes MXN Pemex</v>
          </cell>
        </row>
        <row r="38">
          <cell r="A38">
            <v>104201002000</v>
          </cell>
          <cell r="B38" t="str">
            <v>104</v>
          </cell>
          <cell r="C38" t="str">
            <v>201</v>
          </cell>
          <cell r="D38" t="str">
            <v>002</v>
          </cell>
          <cell r="E38" t="str">
            <v>000</v>
          </cell>
          <cell r="F38" t="str">
            <v>PEC Clientes M.E.</v>
          </cell>
        </row>
        <row r="39">
          <cell r="A39">
            <v>104201002001</v>
          </cell>
          <cell r="B39" t="str">
            <v>104</v>
          </cell>
          <cell r="C39" t="str">
            <v>201</v>
          </cell>
          <cell r="D39" t="str">
            <v>002</v>
          </cell>
          <cell r="E39" t="str">
            <v>001</v>
          </cell>
          <cell r="F39" t="str">
            <v>PEC Clientes M.E. Pemex</v>
          </cell>
        </row>
        <row r="40">
          <cell r="A40">
            <v>104201002050</v>
          </cell>
          <cell r="B40" t="str">
            <v>104</v>
          </cell>
          <cell r="C40" t="str">
            <v>201</v>
          </cell>
          <cell r="D40" t="str">
            <v>002</v>
          </cell>
          <cell r="E40" t="str">
            <v>050</v>
          </cell>
          <cell r="F40" t="str">
            <v>Complementaria en M.E. PEC Clientes M.E. Pemex</v>
          </cell>
        </row>
        <row r="41">
          <cell r="A41">
            <v>104301000000</v>
          </cell>
          <cell r="B41" t="str">
            <v>104</v>
          </cell>
          <cell r="C41" t="str">
            <v>301</v>
          </cell>
          <cell r="D41" t="str">
            <v>000</v>
          </cell>
          <cell r="E41" t="str">
            <v>000</v>
          </cell>
          <cell r="F41" t="str">
            <v>TRABAJOS EN PROCESO CLIENTES</v>
          </cell>
        </row>
        <row r="42">
          <cell r="A42">
            <v>104301001000</v>
          </cell>
          <cell r="B42" t="str">
            <v>104</v>
          </cell>
          <cell r="C42" t="str">
            <v>301</v>
          </cell>
          <cell r="D42" t="str">
            <v>001</v>
          </cell>
          <cell r="E42" t="str">
            <v>000</v>
          </cell>
          <cell r="F42" t="str">
            <v>TEP Clientes MXN</v>
          </cell>
        </row>
        <row r="43">
          <cell r="A43">
            <v>104301001001</v>
          </cell>
          <cell r="B43" t="str">
            <v>104</v>
          </cell>
          <cell r="C43" t="str">
            <v>301</v>
          </cell>
          <cell r="D43" t="str">
            <v>001</v>
          </cell>
          <cell r="E43" t="str">
            <v>001</v>
          </cell>
          <cell r="F43" t="str">
            <v>TEP Clientes MXN Pemex</v>
          </cell>
        </row>
        <row r="44">
          <cell r="A44">
            <v>104301002000</v>
          </cell>
          <cell r="B44" t="str">
            <v>104</v>
          </cell>
          <cell r="C44" t="str">
            <v>301</v>
          </cell>
          <cell r="D44" t="str">
            <v>002</v>
          </cell>
          <cell r="E44" t="str">
            <v>000</v>
          </cell>
          <cell r="F44" t="str">
            <v>TEP Clientes M.E.</v>
          </cell>
        </row>
        <row r="45">
          <cell r="A45">
            <v>104301002001</v>
          </cell>
          <cell r="B45" t="str">
            <v>104</v>
          </cell>
          <cell r="C45" t="str">
            <v>301</v>
          </cell>
          <cell r="D45" t="str">
            <v>002</v>
          </cell>
          <cell r="E45" t="str">
            <v>001</v>
          </cell>
          <cell r="F45" t="str">
            <v>TEP Clientes M.E. Pemex</v>
          </cell>
        </row>
        <row r="46">
          <cell r="A46">
            <v>104301002050</v>
          </cell>
          <cell r="B46" t="str">
            <v>104</v>
          </cell>
          <cell r="C46" t="str">
            <v>301</v>
          </cell>
          <cell r="D46" t="str">
            <v>002</v>
          </cell>
          <cell r="E46" t="str">
            <v>050</v>
          </cell>
          <cell r="F46" t="str">
            <v>Complementaria en M.E. TEP Clientes M.E. Pemex</v>
          </cell>
        </row>
        <row r="47">
          <cell r="A47">
            <v>105000000000</v>
          </cell>
          <cell r="B47" t="str">
            <v>105</v>
          </cell>
          <cell r="C47" t="str">
            <v>000</v>
          </cell>
          <cell r="D47" t="str">
            <v>000</v>
          </cell>
          <cell r="E47" t="str">
            <v>000</v>
          </cell>
          <cell r="F47" t="str">
            <v>DEUDORES DIVERSOS</v>
          </cell>
        </row>
        <row r="48">
          <cell r="A48">
            <v>105001000000</v>
          </cell>
          <cell r="B48" t="str">
            <v>105</v>
          </cell>
          <cell r="C48" t="str">
            <v>001</v>
          </cell>
          <cell r="D48" t="str">
            <v>000</v>
          </cell>
          <cell r="E48" t="str">
            <v>000</v>
          </cell>
          <cell r="F48" t="str">
            <v>DEUDORES DIVERSOS PERSONAS FISICAS (NOMBRE Y NUM EMPLEADO)</v>
          </cell>
        </row>
        <row r="49">
          <cell r="A49">
            <v>105001801000</v>
          </cell>
          <cell r="B49" t="str">
            <v>105</v>
          </cell>
          <cell r="C49" t="str">
            <v>001</v>
          </cell>
          <cell r="D49" t="str">
            <v>801</v>
          </cell>
          <cell r="E49" t="str">
            <v>000</v>
          </cell>
          <cell r="F49" t="str">
            <v>Sofia Elisa Marun Lamar</v>
          </cell>
        </row>
        <row r="50">
          <cell r="A50">
            <v>105001802000</v>
          </cell>
          <cell r="B50" t="str">
            <v>105</v>
          </cell>
          <cell r="C50" t="str">
            <v>001</v>
          </cell>
          <cell r="D50" t="str">
            <v>802</v>
          </cell>
          <cell r="E50" t="str">
            <v>000</v>
          </cell>
          <cell r="F50" t="str">
            <v>Stewart Bostock Galloway</v>
          </cell>
        </row>
        <row r="51">
          <cell r="A51">
            <v>105001803000</v>
          </cell>
          <cell r="B51" t="str">
            <v>105</v>
          </cell>
          <cell r="C51" t="str">
            <v>001</v>
          </cell>
          <cell r="D51" t="str">
            <v>803</v>
          </cell>
          <cell r="E51" t="str">
            <v>000</v>
          </cell>
          <cell r="F51" t="str">
            <v>Erika Cristy Gutierrez Espinosa</v>
          </cell>
        </row>
        <row r="52">
          <cell r="A52">
            <v>105001804000</v>
          </cell>
          <cell r="B52" t="str">
            <v>105</v>
          </cell>
          <cell r="C52" t="str">
            <v>001</v>
          </cell>
          <cell r="D52" t="str">
            <v>804</v>
          </cell>
          <cell r="E52" t="str">
            <v>000</v>
          </cell>
          <cell r="F52" t="str">
            <v>Rosa Alicia Chapa Saénz</v>
          </cell>
        </row>
        <row r="53">
          <cell r="A53">
            <v>105001805000</v>
          </cell>
          <cell r="B53" t="str">
            <v>105</v>
          </cell>
          <cell r="C53" t="str">
            <v>001</v>
          </cell>
          <cell r="D53" t="str">
            <v>805</v>
          </cell>
          <cell r="E53" t="str">
            <v>000</v>
          </cell>
          <cell r="F53" t="str">
            <v>Orlando Piran</v>
          </cell>
        </row>
        <row r="54">
          <cell r="A54">
            <v>105001011000</v>
          </cell>
          <cell r="B54" t="str">
            <v>105</v>
          </cell>
          <cell r="C54" t="str">
            <v>001</v>
          </cell>
          <cell r="D54" t="str">
            <v>011</v>
          </cell>
          <cell r="E54" t="str">
            <v>000</v>
          </cell>
          <cell r="F54" t="str">
            <v>Nestor Luis Parra Bethancourt</v>
          </cell>
        </row>
        <row r="55">
          <cell r="A55">
            <v>105001014000</v>
          </cell>
          <cell r="B55" t="str">
            <v>105</v>
          </cell>
          <cell r="C55" t="str">
            <v>001</v>
          </cell>
          <cell r="D55" t="str">
            <v>014</v>
          </cell>
          <cell r="E55" t="str">
            <v>000</v>
          </cell>
          <cell r="F55" t="str">
            <v>Raúl Victorino Cervantes Obando</v>
          </cell>
        </row>
        <row r="56">
          <cell r="A56">
            <v>105001017000</v>
          </cell>
          <cell r="B56" t="str">
            <v>105</v>
          </cell>
          <cell r="C56" t="str">
            <v>001</v>
          </cell>
          <cell r="D56" t="str">
            <v>017</v>
          </cell>
          <cell r="E56" t="str">
            <v>000</v>
          </cell>
          <cell r="F56" t="str">
            <v>Luis Felipe Ortega Carrera</v>
          </cell>
        </row>
        <row r="57">
          <cell r="A57">
            <v>105001103000</v>
          </cell>
          <cell r="B57" t="str">
            <v>105</v>
          </cell>
          <cell r="C57" t="str">
            <v>001</v>
          </cell>
          <cell r="D57" t="str">
            <v>103</v>
          </cell>
          <cell r="E57" t="str">
            <v>000</v>
          </cell>
          <cell r="F57" t="str">
            <v>Roberto Martínez García</v>
          </cell>
        </row>
        <row r="58">
          <cell r="A58">
            <v>105001302000</v>
          </cell>
          <cell r="B58" t="str">
            <v>105</v>
          </cell>
          <cell r="C58" t="str">
            <v>001</v>
          </cell>
          <cell r="D58" t="str">
            <v>302</v>
          </cell>
          <cell r="E58" t="str">
            <v>000</v>
          </cell>
          <cell r="F58" t="str">
            <v>Rosa Elena Garza Morales</v>
          </cell>
        </row>
        <row r="59">
          <cell r="A59">
            <v>105002000000</v>
          </cell>
          <cell r="B59" t="str">
            <v>105</v>
          </cell>
          <cell r="C59" t="str">
            <v>002</v>
          </cell>
          <cell r="D59" t="str">
            <v>000</v>
          </cell>
          <cell r="E59" t="str">
            <v>000</v>
          </cell>
          <cell r="F59" t="str">
            <v>DEUDORES DIVERSOS PERSONAS MORALES ( &gt;500)</v>
          </cell>
        </row>
        <row r="60">
          <cell r="A60">
            <v>105002001000</v>
          </cell>
          <cell r="B60" t="str">
            <v>105</v>
          </cell>
          <cell r="C60" t="str">
            <v>002</v>
          </cell>
          <cell r="D60" t="str">
            <v>001</v>
          </cell>
          <cell r="E60" t="str">
            <v>000</v>
          </cell>
          <cell r="F60" t="str">
            <v>Visión Systems de México, SA de CV</v>
          </cell>
        </row>
        <row r="61">
          <cell r="A61">
            <v>105002002000</v>
          </cell>
          <cell r="B61" t="str">
            <v>105</v>
          </cell>
          <cell r="C61" t="str">
            <v>002</v>
          </cell>
          <cell r="D61" t="str">
            <v>002</v>
          </cell>
          <cell r="E61" t="str">
            <v>000</v>
          </cell>
          <cell r="F61" t="str">
            <v>Secordi, SC</v>
          </cell>
        </row>
        <row r="62">
          <cell r="A62">
            <v>105003000000</v>
          </cell>
          <cell r="B62" t="str">
            <v>105</v>
          </cell>
          <cell r="C62" t="str">
            <v>003</v>
          </cell>
          <cell r="D62" t="str">
            <v>000</v>
          </cell>
          <cell r="E62" t="str">
            <v>000</v>
          </cell>
          <cell r="F62" t="str">
            <v>GASTOS A COMPROBAR (NOMBRE Y NUM EMPLEADO)</v>
          </cell>
        </row>
        <row r="63">
          <cell r="A63">
            <v>105003001000</v>
          </cell>
          <cell r="B63" t="str">
            <v>105</v>
          </cell>
          <cell r="C63" t="str">
            <v>003</v>
          </cell>
          <cell r="D63" t="str">
            <v>001</v>
          </cell>
          <cell r="E63" t="str">
            <v>000</v>
          </cell>
          <cell r="F63" t="str">
            <v>aaaaa</v>
          </cell>
        </row>
        <row r="64">
          <cell r="A64">
            <v>106000000000</v>
          </cell>
          <cell r="B64" t="str">
            <v>106</v>
          </cell>
          <cell r="C64" t="str">
            <v>000</v>
          </cell>
          <cell r="D64" t="str">
            <v>000</v>
          </cell>
          <cell r="E64" t="str">
            <v>000</v>
          </cell>
          <cell r="F64" t="str">
            <v>ANTICIPOS A PROVEEDORES  MXN</v>
          </cell>
        </row>
        <row r="65">
          <cell r="A65">
            <v>106001000000</v>
          </cell>
          <cell r="B65" t="str">
            <v>106</v>
          </cell>
          <cell r="C65" t="str">
            <v>001</v>
          </cell>
          <cell r="D65" t="str">
            <v>000</v>
          </cell>
          <cell r="E65" t="str">
            <v>000</v>
          </cell>
          <cell r="F65" t="str">
            <v>ANTICIPO A PROVEEDORES MXN "A"</v>
          </cell>
        </row>
        <row r="66">
          <cell r="A66">
            <v>106001001000</v>
          </cell>
          <cell r="B66" t="str">
            <v>106</v>
          </cell>
          <cell r="C66" t="str">
            <v>001</v>
          </cell>
          <cell r="D66" t="str">
            <v>001</v>
          </cell>
          <cell r="E66" t="str">
            <v>000</v>
          </cell>
          <cell r="F66" t="str">
            <v>American Express Bank, SA de CV</v>
          </cell>
        </row>
        <row r="67">
          <cell r="A67">
            <v>106001002000</v>
          </cell>
          <cell r="B67" t="str">
            <v>106</v>
          </cell>
          <cell r="C67" t="str">
            <v>001</v>
          </cell>
          <cell r="D67" t="str">
            <v>002</v>
          </cell>
          <cell r="E67" t="str">
            <v>000</v>
          </cell>
          <cell r="F67" t="str">
            <v xml:space="preserve">Villalba y Asociados SA de CV </v>
          </cell>
        </row>
        <row r="68">
          <cell r="A68">
            <v>106002000000</v>
          </cell>
          <cell r="B68" t="str">
            <v>106</v>
          </cell>
          <cell r="C68" t="str">
            <v>002</v>
          </cell>
          <cell r="D68" t="str">
            <v>000</v>
          </cell>
          <cell r="E68" t="str">
            <v>000</v>
          </cell>
          <cell r="F68" t="str">
            <v>ANTICIPO A PROVEEDORES MXN "B"</v>
          </cell>
        </row>
        <row r="69">
          <cell r="A69">
            <v>106002001000</v>
          </cell>
          <cell r="B69" t="str">
            <v>106</v>
          </cell>
          <cell r="C69" t="str">
            <v>002</v>
          </cell>
          <cell r="D69" t="str">
            <v>001</v>
          </cell>
          <cell r="E69" t="str">
            <v>000</v>
          </cell>
          <cell r="F69" t="str">
            <v>aaaaa</v>
          </cell>
        </row>
        <row r="70">
          <cell r="A70">
            <v>106003000000</v>
          </cell>
          <cell r="B70" t="str">
            <v>106</v>
          </cell>
          <cell r="C70" t="str">
            <v>003</v>
          </cell>
          <cell r="D70" t="str">
            <v>000</v>
          </cell>
          <cell r="E70" t="str">
            <v>000</v>
          </cell>
          <cell r="F70" t="str">
            <v>ANTICIPO A PROVEEDORES MXN "C"</v>
          </cell>
        </row>
        <row r="71">
          <cell r="A71">
            <v>106003001000</v>
          </cell>
          <cell r="B71" t="str">
            <v>106</v>
          </cell>
          <cell r="C71" t="str">
            <v>003</v>
          </cell>
          <cell r="D71" t="str">
            <v>001</v>
          </cell>
          <cell r="E71" t="str">
            <v>000</v>
          </cell>
          <cell r="F71" t="str">
            <v>Chapa Saénz Rosa Alicia</v>
          </cell>
        </row>
        <row r="72">
          <cell r="A72">
            <v>106004000000</v>
          </cell>
          <cell r="B72" t="str">
            <v>106</v>
          </cell>
          <cell r="C72" t="str">
            <v>004</v>
          </cell>
          <cell r="D72" t="str">
            <v>000</v>
          </cell>
          <cell r="E72" t="str">
            <v>000</v>
          </cell>
          <cell r="F72" t="str">
            <v>ANTICIPO A PROVEEDORES MXN "D"</v>
          </cell>
        </row>
        <row r="73">
          <cell r="A73">
            <v>106004001000</v>
          </cell>
          <cell r="B73" t="str">
            <v>106</v>
          </cell>
          <cell r="C73" t="str">
            <v>004</v>
          </cell>
          <cell r="D73" t="str">
            <v>001</v>
          </cell>
          <cell r="E73" t="str">
            <v>000</v>
          </cell>
          <cell r="F73" t="str">
            <v>Dell México, SA de CV</v>
          </cell>
        </row>
        <row r="74">
          <cell r="A74">
            <v>106004002000</v>
          </cell>
          <cell r="B74" t="str">
            <v>106</v>
          </cell>
          <cell r="C74" t="str">
            <v>004</v>
          </cell>
          <cell r="D74" t="str">
            <v>002</v>
          </cell>
          <cell r="E74" t="str">
            <v>000</v>
          </cell>
          <cell r="F74" t="str">
            <v>Domótica y Telecomunicaciones, SA de CV</v>
          </cell>
        </row>
        <row r="75">
          <cell r="A75">
            <v>106004003000</v>
          </cell>
          <cell r="B75" t="str">
            <v>106</v>
          </cell>
          <cell r="C75" t="str">
            <v>004</v>
          </cell>
          <cell r="D75" t="str">
            <v>003</v>
          </cell>
          <cell r="E75" t="str">
            <v>000</v>
          </cell>
          <cell r="F75" t="str">
            <v>Delgado Sepulveda Ena Graciela</v>
          </cell>
        </row>
        <row r="76">
          <cell r="A76">
            <v>106005000000</v>
          </cell>
          <cell r="B76" t="str">
            <v>106</v>
          </cell>
          <cell r="C76" t="str">
            <v>005</v>
          </cell>
          <cell r="D76" t="str">
            <v>000</v>
          </cell>
          <cell r="E76" t="str">
            <v>000</v>
          </cell>
          <cell r="F76" t="str">
            <v>ANTICIPO A PROVEEDORES MXN "E"</v>
          </cell>
        </row>
        <row r="77">
          <cell r="A77">
            <v>106006000000</v>
          </cell>
          <cell r="B77" t="str">
            <v>106</v>
          </cell>
          <cell r="C77" t="str">
            <v>006</v>
          </cell>
          <cell r="D77" t="str">
            <v>000</v>
          </cell>
          <cell r="E77" t="str">
            <v>000</v>
          </cell>
          <cell r="F77" t="str">
            <v>ANTICIPO A PROVEEDORES MXN "F"</v>
          </cell>
        </row>
        <row r="78">
          <cell r="A78">
            <v>106006001000</v>
          </cell>
          <cell r="B78" t="str">
            <v>106</v>
          </cell>
          <cell r="C78" t="str">
            <v>006</v>
          </cell>
          <cell r="D78" t="str">
            <v>001</v>
          </cell>
          <cell r="E78" t="str">
            <v>000</v>
          </cell>
          <cell r="F78" t="str">
            <v>Feler, SA de CV</v>
          </cell>
        </row>
        <row r="79">
          <cell r="A79">
            <v>106007000000</v>
          </cell>
          <cell r="B79" t="str">
            <v>106</v>
          </cell>
          <cell r="C79" t="str">
            <v>007</v>
          </cell>
          <cell r="D79" t="str">
            <v>000</v>
          </cell>
          <cell r="E79" t="str">
            <v>000</v>
          </cell>
          <cell r="F79" t="str">
            <v>ANTICIPO A PROVEEDORES MXN "G"</v>
          </cell>
        </row>
        <row r="80">
          <cell r="A80">
            <v>106007001000</v>
          </cell>
          <cell r="B80" t="str">
            <v>106</v>
          </cell>
          <cell r="C80" t="str">
            <v>007</v>
          </cell>
          <cell r="D80" t="str">
            <v>001</v>
          </cell>
          <cell r="E80" t="str">
            <v>000</v>
          </cell>
          <cell r="F80" t="str">
            <v>Gutierrez Espinosa Erika Cristy</v>
          </cell>
        </row>
        <row r="81">
          <cell r="A81">
            <v>106008000000</v>
          </cell>
          <cell r="B81" t="str">
            <v>106</v>
          </cell>
          <cell r="C81" t="str">
            <v>008</v>
          </cell>
          <cell r="D81" t="str">
            <v>000</v>
          </cell>
          <cell r="E81" t="str">
            <v>000</v>
          </cell>
          <cell r="F81" t="str">
            <v>ANTICIPO A PROVEEDORES MXN "H"</v>
          </cell>
        </row>
        <row r="82">
          <cell r="A82">
            <v>106008001000</v>
          </cell>
          <cell r="B82" t="str">
            <v>106</v>
          </cell>
          <cell r="C82" t="str">
            <v>008</v>
          </cell>
          <cell r="D82" t="str">
            <v>001</v>
          </cell>
          <cell r="E82" t="str">
            <v>000</v>
          </cell>
          <cell r="F82" t="str">
            <v>Hernández Álvarez Antonia</v>
          </cell>
        </row>
        <row r="83">
          <cell r="A83">
            <v>106009000000</v>
          </cell>
          <cell r="B83" t="str">
            <v>106</v>
          </cell>
          <cell r="C83" t="str">
            <v>009</v>
          </cell>
          <cell r="D83" t="str">
            <v>000</v>
          </cell>
          <cell r="E83" t="str">
            <v>000</v>
          </cell>
          <cell r="F83" t="str">
            <v>ANTICIPO A PROVEEDORES MXN "I"</v>
          </cell>
        </row>
        <row r="84">
          <cell r="A84">
            <v>106009001000</v>
          </cell>
          <cell r="B84" t="str">
            <v>106</v>
          </cell>
          <cell r="C84" t="str">
            <v>009</v>
          </cell>
          <cell r="D84" t="str">
            <v>001</v>
          </cell>
          <cell r="E84" t="str">
            <v>000</v>
          </cell>
          <cell r="F84" t="str">
            <v>Implementos del Futuro, SA de CV</v>
          </cell>
        </row>
        <row r="85">
          <cell r="A85">
            <v>106009002000</v>
          </cell>
          <cell r="B85" t="str">
            <v>106</v>
          </cell>
          <cell r="C85" t="str">
            <v>009</v>
          </cell>
          <cell r="D85" t="str">
            <v>002</v>
          </cell>
          <cell r="E85" t="str">
            <v>000</v>
          </cell>
          <cell r="F85" t="str">
            <v>Industrias Riviera, SA de CV</v>
          </cell>
        </row>
        <row r="86">
          <cell r="A86">
            <v>106010000000</v>
          </cell>
          <cell r="B86" t="str">
            <v>106</v>
          </cell>
          <cell r="C86" t="str">
            <v>010</v>
          </cell>
          <cell r="D86" t="str">
            <v>000</v>
          </cell>
          <cell r="E86" t="str">
            <v>000</v>
          </cell>
          <cell r="F86" t="str">
            <v>ANTICIPO A PROVEEDORES MXN "J"</v>
          </cell>
        </row>
        <row r="87">
          <cell r="A87">
            <v>106010001000</v>
          </cell>
          <cell r="B87" t="str">
            <v>106</v>
          </cell>
          <cell r="C87" t="str">
            <v>010</v>
          </cell>
          <cell r="D87" t="str">
            <v>001</v>
          </cell>
          <cell r="E87" t="str">
            <v>000</v>
          </cell>
          <cell r="F87" t="str">
            <v>Jiménez Etienne Carmen Cecilia</v>
          </cell>
        </row>
        <row r="88">
          <cell r="A88">
            <v>106011000000</v>
          </cell>
          <cell r="B88" t="str">
            <v>106</v>
          </cell>
          <cell r="C88" t="str">
            <v>011</v>
          </cell>
          <cell r="D88" t="str">
            <v>000</v>
          </cell>
          <cell r="E88" t="str">
            <v>000</v>
          </cell>
          <cell r="F88" t="str">
            <v>ANTICIPO A PROVEEDORES MXN "K"</v>
          </cell>
        </row>
        <row r="89">
          <cell r="A89">
            <v>106011001000</v>
          </cell>
          <cell r="B89" t="str">
            <v>106</v>
          </cell>
          <cell r="C89" t="str">
            <v>011</v>
          </cell>
          <cell r="D89" t="str">
            <v>001</v>
          </cell>
          <cell r="E89" t="str">
            <v>000</v>
          </cell>
          <cell r="F89" t="str">
            <v>Kidde de México, SA de CV</v>
          </cell>
        </row>
        <row r="90">
          <cell r="A90">
            <v>106012000000</v>
          </cell>
          <cell r="B90" t="str">
            <v>106</v>
          </cell>
          <cell r="C90" t="str">
            <v>012</v>
          </cell>
          <cell r="D90" t="str">
            <v>000</v>
          </cell>
          <cell r="E90" t="str">
            <v>000</v>
          </cell>
          <cell r="F90" t="str">
            <v>ANTICIPO A PROVEEDORES MXN "L"</v>
          </cell>
        </row>
        <row r="91">
          <cell r="A91">
            <v>106012001000</v>
          </cell>
          <cell r="B91" t="str">
            <v>106</v>
          </cell>
          <cell r="C91" t="str">
            <v>012</v>
          </cell>
          <cell r="D91" t="str">
            <v>001</v>
          </cell>
          <cell r="E91" t="str">
            <v>000</v>
          </cell>
          <cell r="F91" t="str">
            <v>López Narvaez Ricardo</v>
          </cell>
        </row>
        <row r="92">
          <cell r="A92">
            <v>106013000000</v>
          </cell>
          <cell r="B92" t="str">
            <v>106</v>
          </cell>
          <cell r="C92" t="str">
            <v>013</v>
          </cell>
          <cell r="D92" t="str">
            <v>000</v>
          </cell>
          <cell r="E92" t="str">
            <v>000</v>
          </cell>
          <cell r="F92" t="str">
            <v>ANTICIPO A PROVEEDORES MXN "M"</v>
          </cell>
        </row>
        <row r="93">
          <cell r="A93">
            <v>106013001000</v>
          </cell>
          <cell r="B93" t="str">
            <v>106</v>
          </cell>
          <cell r="C93" t="str">
            <v>013</v>
          </cell>
          <cell r="D93" t="str">
            <v>001</v>
          </cell>
          <cell r="E93" t="str">
            <v>000</v>
          </cell>
          <cell r="F93" t="str">
            <v>Marun Lamar Sofia Elisa</v>
          </cell>
        </row>
        <row r="94">
          <cell r="A94">
            <v>106013002000</v>
          </cell>
          <cell r="B94" t="str">
            <v>106</v>
          </cell>
          <cell r="C94" t="str">
            <v>013</v>
          </cell>
          <cell r="D94" t="str">
            <v>002</v>
          </cell>
          <cell r="E94" t="str">
            <v>000</v>
          </cell>
          <cell r="F94" t="str">
            <v>Martell Andrade José Bernardo</v>
          </cell>
        </row>
        <row r="95">
          <cell r="A95">
            <v>106014000000</v>
          </cell>
          <cell r="B95" t="str">
            <v>106</v>
          </cell>
          <cell r="C95" t="str">
            <v>014</v>
          </cell>
          <cell r="D95" t="str">
            <v>000</v>
          </cell>
          <cell r="E95" t="str">
            <v>000</v>
          </cell>
          <cell r="F95" t="str">
            <v>ANTICIPO A PROVEEDORES MXN "N"</v>
          </cell>
        </row>
        <row r="96">
          <cell r="A96">
            <v>106014001000</v>
          </cell>
          <cell r="B96" t="str">
            <v>106</v>
          </cell>
          <cell r="C96" t="str">
            <v>014</v>
          </cell>
          <cell r="D96" t="str">
            <v>001</v>
          </cell>
          <cell r="E96" t="str">
            <v>000</v>
          </cell>
          <cell r="F96" t="str">
            <v>aaaaa</v>
          </cell>
        </row>
        <row r="97">
          <cell r="A97">
            <v>106015000000</v>
          </cell>
          <cell r="B97" t="str">
            <v>106</v>
          </cell>
          <cell r="C97" t="str">
            <v>015</v>
          </cell>
          <cell r="D97" t="str">
            <v>000</v>
          </cell>
          <cell r="E97" t="str">
            <v>000</v>
          </cell>
          <cell r="F97" t="str">
            <v>ANTICIPO A PROVEEDORES MXN "O"</v>
          </cell>
        </row>
        <row r="98">
          <cell r="A98">
            <v>106015001000</v>
          </cell>
          <cell r="B98" t="str">
            <v>106</v>
          </cell>
          <cell r="C98" t="str">
            <v>015</v>
          </cell>
          <cell r="D98" t="str">
            <v>001</v>
          </cell>
          <cell r="E98" t="str">
            <v>000</v>
          </cell>
          <cell r="F98" t="str">
            <v>aaaaa</v>
          </cell>
        </row>
        <row r="99">
          <cell r="A99">
            <v>106016000000</v>
          </cell>
          <cell r="B99" t="str">
            <v>106</v>
          </cell>
          <cell r="C99" t="str">
            <v>016</v>
          </cell>
          <cell r="D99" t="str">
            <v>000</v>
          </cell>
          <cell r="E99" t="str">
            <v>000</v>
          </cell>
          <cell r="F99" t="str">
            <v>ANTICIPO A PROVEEDORES MXN "P"</v>
          </cell>
        </row>
        <row r="100">
          <cell r="A100">
            <v>106016001000</v>
          </cell>
          <cell r="B100" t="str">
            <v>106</v>
          </cell>
          <cell r="C100" t="str">
            <v>016</v>
          </cell>
          <cell r="D100" t="str">
            <v>001</v>
          </cell>
          <cell r="E100" t="str">
            <v>000</v>
          </cell>
          <cell r="F100" t="str">
            <v>Proyecto y Construcciones Eléctricas Tampico, SA de CV</v>
          </cell>
        </row>
        <row r="101">
          <cell r="A101">
            <v>106016002000</v>
          </cell>
          <cell r="B101" t="str">
            <v>106</v>
          </cell>
          <cell r="C101" t="str">
            <v>016</v>
          </cell>
          <cell r="D101" t="str">
            <v>002</v>
          </cell>
          <cell r="E101" t="str">
            <v>000</v>
          </cell>
          <cell r="F101" t="str">
            <v>Proveedora de Seguridad Industrial del Golfo, SA de CV</v>
          </cell>
        </row>
        <row r="102">
          <cell r="A102">
            <v>106016003000</v>
          </cell>
          <cell r="B102" t="str">
            <v>106</v>
          </cell>
          <cell r="C102" t="str">
            <v>016</v>
          </cell>
          <cell r="D102" t="str">
            <v>003</v>
          </cell>
          <cell r="E102" t="str">
            <v>000</v>
          </cell>
          <cell r="F102" t="str">
            <v>Perez Sandi y de Alba Guillermo Rafael</v>
          </cell>
        </row>
        <row r="103">
          <cell r="A103">
            <v>106017000000</v>
          </cell>
          <cell r="B103" t="str">
            <v>106</v>
          </cell>
          <cell r="C103" t="str">
            <v>017</v>
          </cell>
          <cell r="D103" t="str">
            <v>000</v>
          </cell>
          <cell r="E103" t="str">
            <v>000</v>
          </cell>
          <cell r="F103" t="str">
            <v>ANTICIPO A PROVEEDORES MXN "Q"</v>
          </cell>
        </row>
        <row r="104">
          <cell r="A104">
            <v>106017001000</v>
          </cell>
          <cell r="B104" t="str">
            <v>106</v>
          </cell>
          <cell r="C104" t="str">
            <v>017</v>
          </cell>
          <cell r="D104" t="str">
            <v>001</v>
          </cell>
          <cell r="E104" t="str">
            <v>000</v>
          </cell>
          <cell r="F104" t="str">
            <v>aaaaa</v>
          </cell>
        </row>
        <row r="105">
          <cell r="A105">
            <v>106018000000</v>
          </cell>
          <cell r="B105" t="str">
            <v>106</v>
          </cell>
          <cell r="C105" t="str">
            <v>018</v>
          </cell>
          <cell r="D105" t="str">
            <v>000</v>
          </cell>
          <cell r="E105" t="str">
            <v>000</v>
          </cell>
          <cell r="F105" t="str">
            <v>ANTICIPO A PROVEEDORES MXN "R"</v>
          </cell>
        </row>
        <row r="106">
          <cell r="A106">
            <v>106018001000</v>
          </cell>
          <cell r="B106" t="str">
            <v>106</v>
          </cell>
          <cell r="C106" t="str">
            <v>018</v>
          </cell>
          <cell r="D106" t="str">
            <v>001</v>
          </cell>
          <cell r="E106" t="str">
            <v>000</v>
          </cell>
          <cell r="F106" t="str">
            <v>Ramirez Villaseñor Gerardo</v>
          </cell>
        </row>
        <row r="107">
          <cell r="A107">
            <v>106019000000</v>
          </cell>
          <cell r="B107" t="str">
            <v>106</v>
          </cell>
          <cell r="C107" t="str">
            <v>019</v>
          </cell>
          <cell r="D107" t="str">
            <v>000</v>
          </cell>
          <cell r="E107" t="str">
            <v>000</v>
          </cell>
          <cell r="F107" t="str">
            <v>ANTICIPO A PROVEEDORES MXN "S"</v>
          </cell>
        </row>
        <row r="108">
          <cell r="A108">
            <v>106019001000</v>
          </cell>
          <cell r="B108" t="str">
            <v>106</v>
          </cell>
          <cell r="C108" t="str">
            <v>019</v>
          </cell>
          <cell r="D108" t="str">
            <v>001</v>
          </cell>
          <cell r="E108" t="str">
            <v>000</v>
          </cell>
          <cell r="F108" t="str">
            <v>Salazar Hernández Cruz María</v>
          </cell>
        </row>
        <row r="109">
          <cell r="A109">
            <v>106019002000</v>
          </cell>
          <cell r="B109" t="str">
            <v>106</v>
          </cell>
          <cell r="C109" t="str">
            <v>019</v>
          </cell>
          <cell r="D109" t="str">
            <v>002</v>
          </cell>
          <cell r="E109" t="str">
            <v>000</v>
          </cell>
          <cell r="F109" t="str">
            <v>Sistemas Contino, SA de CV</v>
          </cell>
        </row>
        <row r="110">
          <cell r="A110">
            <v>106019003000</v>
          </cell>
          <cell r="B110" t="str">
            <v>106</v>
          </cell>
          <cell r="C110" t="str">
            <v>019</v>
          </cell>
          <cell r="D110" t="str">
            <v>003</v>
          </cell>
          <cell r="E110" t="str">
            <v>000</v>
          </cell>
          <cell r="F110" t="str">
            <v>Sánchez Felizardo Patricia</v>
          </cell>
        </row>
        <row r="111">
          <cell r="A111">
            <v>106020000000</v>
          </cell>
          <cell r="B111" t="str">
            <v>106</v>
          </cell>
          <cell r="C111" t="str">
            <v>020</v>
          </cell>
          <cell r="D111" t="str">
            <v>000</v>
          </cell>
          <cell r="E111" t="str">
            <v>000</v>
          </cell>
          <cell r="F111" t="str">
            <v>ANTICIPO A PROVEEDORES MXN "T"</v>
          </cell>
        </row>
        <row r="112">
          <cell r="A112">
            <v>106020001000</v>
          </cell>
          <cell r="B112" t="str">
            <v>106</v>
          </cell>
          <cell r="C112" t="str">
            <v>020</v>
          </cell>
          <cell r="D112" t="str">
            <v>001</v>
          </cell>
          <cell r="E112" t="str">
            <v>000</v>
          </cell>
          <cell r="F112" t="str">
            <v>Tecnoeléctrica del Golfo, SA de CV</v>
          </cell>
        </row>
        <row r="113">
          <cell r="A113">
            <v>106021000000</v>
          </cell>
          <cell r="B113" t="str">
            <v>106</v>
          </cell>
          <cell r="C113" t="str">
            <v>021</v>
          </cell>
          <cell r="D113" t="str">
            <v>000</v>
          </cell>
          <cell r="E113" t="str">
            <v>000</v>
          </cell>
          <cell r="F113" t="str">
            <v>ANTICIPO A PROVEEDORES MXN "U"</v>
          </cell>
        </row>
        <row r="114">
          <cell r="A114">
            <v>106021001000</v>
          </cell>
          <cell r="B114" t="str">
            <v>106</v>
          </cell>
          <cell r="C114" t="str">
            <v>021</v>
          </cell>
          <cell r="D114" t="str">
            <v>001</v>
          </cell>
          <cell r="E114" t="str">
            <v>000</v>
          </cell>
          <cell r="F114" t="str">
            <v>aaaaa</v>
          </cell>
        </row>
        <row r="115">
          <cell r="A115">
            <v>106022000000</v>
          </cell>
          <cell r="B115" t="str">
            <v>106</v>
          </cell>
          <cell r="C115" t="str">
            <v>022</v>
          </cell>
          <cell r="D115" t="str">
            <v>000</v>
          </cell>
          <cell r="E115" t="str">
            <v>000</v>
          </cell>
          <cell r="F115" t="str">
            <v>ANTICIPO A PROVEEDORES MXN "V"</v>
          </cell>
        </row>
        <row r="116">
          <cell r="A116">
            <v>106022001000</v>
          </cell>
          <cell r="B116" t="str">
            <v>106</v>
          </cell>
          <cell r="C116" t="str">
            <v>022</v>
          </cell>
          <cell r="D116" t="str">
            <v>001</v>
          </cell>
          <cell r="E116" t="str">
            <v>000</v>
          </cell>
          <cell r="F116" t="str">
            <v>VA Seguridad Privada, SA de CV</v>
          </cell>
        </row>
        <row r="117">
          <cell r="A117">
            <v>106022002000</v>
          </cell>
          <cell r="B117" t="str">
            <v>106</v>
          </cell>
          <cell r="C117" t="str">
            <v>022</v>
          </cell>
          <cell r="D117" t="str">
            <v>002</v>
          </cell>
          <cell r="E117" t="str">
            <v>000</v>
          </cell>
          <cell r="F117" t="str">
            <v>Villarreal Fuentes Dolores Guadalupe</v>
          </cell>
        </row>
        <row r="118">
          <cell r="A118">
            <v>106022003000</v>
          </cell>
          <cell r="B118" t="str">
            <v>106</v>
          </cell>
          <cell r="C118" t="str">
            <v>022</v>
          </cell>
          <cell r="D118" t="str">
            <v>003</v>
          </cell>
          <cell r="E118" t="str">
            <v>000</v>
          </cell>
          <cell r="F118" t="str">
            <v xml:space="preserve">Villalba y Asociados SA de CV </v>
          </cell>
        </row>
        <row r="119">
          <cell r="A119">
            <v>106023000000</v>
          </cell>
          <cell r="B119" t="str">
            <v>106</v>
          </cell>
          <cell r="C119" t="str">
            <v>023</v>
          </cell>
          <cell r="D119" t="str">
            <v>000</v>
          </cell>
          <cell r="E119" t="str">
            <v>000</v>
          </cell>
          <cell r="F119" t="str">
            <v>ANTICIPO A PROVEEDORES MXN "W"</v>
          </cell>
        </row>
        <row r="120">
          <cell r="A120">
            <v>106023001000</v>
          </cell>
          <cell r="B120" t="str">
            <v>106</v>
          </cell>
          <cell r="C120" t="str">
            <v>023</v>
          </cell>
          <cell r="D120" t="str">
            <v>001</v>
          </cell>
          <cell r="E120" t="str">
            <v>000</v>
          </cell>
          <cell r="F120" t="str">
            <v>aaaaa</v>
          </cell>
        </row>
        <row r="121">
          <cell r="A121">
            <v>106024000000</v>
          </cell>
          <cell r="B121" t="str">
            <v>106</v>
          </cell>
          <cell r="C121" t="str">
            <v>024</v>
          </cell>
          <cell r="D121" t="str">
            <v>000</v>
          </cell>
          <cell r="E121" t="str">
            <v>000</v>
          </cell>
          <cell r="F121" t="str">
            <v>ANTICIPO A PROVEEDORES MXN "X"</v>
          </cell>
        </row>
        <row r="122">
          <cell r="A122">
            <v>106024001000</v>
          </cell>
          <cell r="B122" t="str">
            <v>106</v>
          </cell>
          <cell r="C122" t="str">
            <v>024</v>
          </cell>
          <cell r="D122" t="str">
            <v>001</v>
          </cell>
          <cell r="E122" t="str">
            <v>000</v>
          </cell>
          <cell r="F122" t="str">
            <v>aaaaa</v>
          </cell>
        </row>
        <row r="123">
          <cell r="A123">
            <v>106025000000</v>
          </cell>
          <cell r="B123" t="str">
            <v>106</v>
          </cell>
          <cell r="C123" t="str">
            <v>025</v>
          </cell>
          <cell r="D123" t="str">
            <v>000</v>
          </cell>
          <cell r="E123" t="str">
            <v>000</v>
          </cell>
          <cell r="F123" t="str">
            <v>ANTICIPO A PROVEEDORES MXN "Y"</v>
          </cell>
        </row>
        <row r="124">
          <cell r="A124">
            <v>106025001000</v>
          </cell>
          <cell r="B124" t="str">
            <v>106</v>
          </cell>
          <cell r="C124" t="str">
            <v>025</v>
          </cell>
          <cell r="D124" t="str">
            <v>001</v>
          </cell>
          <cell r="E124" t="str">
            <v>000</v>
          </cell>
          <cell r="F124" t="str">
            <v>aaaaa</v>
          </cell>
        </row>
        <row r="125">
          <cell r="A125">
            <v>106026000000</v>
          </cell>
          <cell r="B125" t="str">
            <v>106</v>
          </cell>
          <cell r="C125" t="str">
            <v>026</v>
          </cell>
          <cell r="D125" t="str">
            <v>000</v>
          </cell>
          <cell r="E125" t="str">
            <v>000</v>
          </cell>
          <cell r="F125" t="str">
            <v>ANTICIPO A PROVEEDORES MXN "Z"</v>
          </cell>
        </row>
        <row r="126">
          <cell r="A126">
            <v>106026001000</v>
          </cell>
          <cell r="B126" t="str">
            <v>106</v>
          </cell>
          <cell r="C126" t="str">
            <v>026</v>
          </cell>
          <cell r="D126" t="str">
            <v>001</v>
          </cell>
          <cell r="E126" t="str">
            <v>000</v>
          </cell>
          <cell r="F126" t="str">
            <v>aaaaa</v>
          </cell>
        </row>
        <row r="127">
          <cell r="A127">
            <v>107000000000</v>
          </cell>
          <cell r="B127" t="str">
            <v>107</v>
          </cell>
          <cell r="C127" t="str">
            <v>000</v>
          </cell>
          <cell r="D127" t="str">
            <v>000</v>
          </cell>
          <cell r="E127" t="str">
            <v>000</v>
          </cell>
          <cell r="F127" t="str">
            <v>ANTICIPOS A PROVEEDORES M.E.</v>
          </cell>
        </row>
        <row r="128">
          <cell r="A128">
            <v>107001000000</v>
          </cell>
          <cell r="B128">
            <v>107</v>
          </cell>
          <cell r="C128" t="str">
            <v>001</v>
          </cell>
          <cell r="D128" t="str">
            <v>000</v>
          </cell>
          <cell r="E128" t="str">
            <v>000</v>
          </cell>
          <cell r="F128" t="str">
            <v xml:space="preserve">ANTICIPO A PROVEEDORES M.E. "A" </v>
          </cell>
        </row>
        <row r="129">
          <cell r="A129">
            <v>107001001000</v>
          </cell>
          <cell r="B129">
            <v>107</v>
          </cell>
          <cell r="C129" t="str">
            <v>001</v>
          </cell>
          <cell r="D129" t="str">
            <v>001</v>
          </cell>
          <cell r="E129" t="str">
            <v>000</v>
          </cell>
          <cell r="F129" t="str">
            <v>aaaaa</v>
          </cell>
        </row>
        <row r="130">
          <cell r="A130">
            <v>107001001001</v>
          </cell>
          <cell r="B130">
            <v>107</v>
          </cell>
          <cell r="C130" t="str">
            <v>001</v>
          </cell>
          <cell r="D130" t="str">
            <v>001</v>
          </cell>
          <cell r="E130" t="str">
            <v>001</v>
          </cell>
          <cell r="F130" t="str">
            <v>aaaaa M.E.</v>
          </cell>
        </row>
        <row r="131">
          <cell r="A131">
            <v>107001001050</v>
          </cell>
          <cell r="B131">
            <v>107</v>
          </cell>
          <cell r="C131" t="str">
            <v>001</v>
          </cell>
          <cell r="D131" t="str">
            <v>001</v>
          </cell>
          <cell r="E131" t="str">
            <v>050</v>
          </cell>
          <cell r="F131" t="str">
            <v>aaaaa Complementaria en M.E.</v>
          </cell>
        </row>
        <row r="132">
          <cell r="A132">
            <v>107002000000</v>
          </cell>
          <cell r="B132">
            <v>107</v>
          </cell>
          <cell r="C132" t="str">
            <v>002</v>
          </cell>
          <cell r="D132" t="str">
            <v>000</v>
          </cell>
          <cell r="E132" t="str">
            <v>000</v>
          </cell>
          <cell r="F132" t="str">
            <v xml:space="preserve">ANTICIPO A PROVEEDORES M.E. "B" </v>
          </cell>
        </row>
        <row r="133">
          <cell r="A133">
            <v>107002001000</v>
          </cell>
          <cell r="B133">
            <v>107</v>
          </cell>
          <cell r="C133" t="str">
            <v>002</v>
          </cell>
          <cell r="D133" t="str">
            <v>001</v>
          </cell>
          <cell r="E133" t="str">
            <v>000</v>
          </cell>
          <cell r="F133" t="str">
            <v>aaaaa</v>
          </cell>
        </row>
        <row r="134">
          <cell r="A134">
            <v>107002001001</v>
          </cell>
          <cell r="B134">
            <v>107</v>
          </cell>
          <cell r="C134" t="str">
            <v>002</v>
          </cell>
          <cell r="D134" t="str">
            <v>001</v>
          </cell>
          <cell r="E134" t="str">
            <v>001</v>
          </cell>
          <cell r="F134" t="str">
            <v>aaaaa M.E.</v>
          </cell>
        </row>
        <row r="135">
          <cell r="A135">
            <v>107002001050</v>
          </cell>
          <cell r="B135">
            <v>107</v>
          </cell>
          <cell r="C135" t="str">
            <v>002</v>
          </cell>
          <cell r="D135" t="str">
            <v>001</v>
          </cell>
          <cell r="E135" t="str">
            <v>050</v>
          </cell>
          <cell r="F135" t="str">
            <v>aaaaa Complementaria en M.E.</v>
          </cell>
        </row>
        <row r="136">
          <cell r="A136">
            <v>107003000000</v>
          </cell>
          <cell r="B136">
            <v>107</v>
          </cell>
          <cell r="C136" t="str">
            <v>003</v>
          </cell>
          <cell r="D136" t="str">
            <v>000</v>
          </cell>
          <cell r="E136" t="str">
            <v>000</v>
          </cell>
          <cell r="F136" t="str">
            <v xml:space="preserve">ANTICIPO A PROVEEDORES M.E. "C" </v>
          </cell>
        </row>
        <row r="137">
          <cell r="A137">
            <v>107003001000</v>
          </cell>
          <cell r="B137">
            <v>107</v>
          </cell>
          <cell r="C137" t="str">
            <v>003</v>
          </cell>
          <cell r="D137" t="str">
            <v>001</v>
          </cell>
          <cell r="E137" t="str">
            <v>000</v>
          </cell>
          <cell r="F137" t="str">
            <v>aaaaa</v>
          </cell>
        </row>
        <row r="138">
          <cell r="A138">
            <v>107003001001</v>
          </cell>
          <cell r="B138">
            <v>107</v>
          </cell>
          <cell r="C138" t="str">
            <v>003</v>
          </cell>
          <cell r="D138" t="str">
            <v>001</v>
          </cell>
          <cell r="E138" t="str">
            <v>001</v>
          </cell>
          <cell r="F138" t="str">
            <v>aaaaa M.E.</v>
          </cell>
        </row>
        <row r="139">
          <cell r="A139">
            <v>107003001050</v>
          </cell>
          <cell r="B139">
            <v>107</v>
          </cell>
          <cell r="C139" t="str">
            <v>003</v>
          </cell>
          <cell r="D139" t="str">
            <v>001</v>
          </cell>
          <cell r="E139" t="str">
            <v>050</v>
          </cell>
          <cell r="F139" t="str">
            <v>aaaaa Complementaria en M.E.</v>
          </cell>
        </row>
        <row r="140">
          <cell r="A140">
            <v>107004000000</v>
          </cell>
          <cell r="B140">
            <v>107</v>
          </cell>
          <cell r="C140" t="str">
            <v>004</v>
          </cell>
          <cell r="D140" t="str">
            <v>000</v>
          </cell>
          <cell r="E140" t="str">
            <v>000</v>
          </cell>
          <cell r="F140" t="str">
            <v xml:space="preserve">ANTICIPO A PROVEEDORES M.E. "D" </v>
          </cell>
        </row>
        <row r="141">
          <cell r="A141">
            <v>107004001000</v>
          </cell>
          <cell r="B141">
            <v>107</v>
          </cell>
          <cell r="C141" t="str">
            <v>004</v>
          </cell>
          <cell r="D141" t="str">
            <v>001</v>
          </cell>
          <cell r="E141" t="str">
            <v>000</v>
          </cell>
          <cell r="F141" t="str">
            <v>aaaaa</v>
          </cell>
        </row>
        <row r="142">
          <cell r="A142">
            <v>107004001001</v>
          </cell>
          <cell r="B142">
            <v>107</v>
          </cell>
          <cell r="C142" t="str">
            <v>004</v>
          </cell>
          <cell r="D142" t="str">
            <v>001</v>
          </cell>
          <cell r="E142" t="str">
            <v>001</v>
          </cell>
          <cell r="F142" t="str">
            <v>aaaaa M.E.</v>
          </cell>
        </row>
        <row r="143">
          <cell r="A143">
            <v>107004001050</v>
          </cell>
          <cell r="B143">
            <v>107</v>
          </cell>
          <cell r="C143" t="str">
            <v>004</v>
          </cell>
          <cell r="D143" t="str">
            <v>001</v>
          </cell>
          <cell r="E143" t="str">
            <v>050</v>
          </cell>
          <cell r="F143" t="str">
            <v>aaaaa Complementaria en M.E.</v>
          </cell>
        </row>
        <row r="144">
          <cell r="A144">
            <v>107005000000</v>
          </cell>
          <cell r="B144">
            <v>107</v>
          </cell>
          <cell r="C144" t="str">
            <v>005</v>
          </cell>
          <cell r="D144" t="str">
            <v>000</v>
          </cell>
          <cell r="E144" t="str">
            <v>000</v>
          </cell>
          <cell r="F144" t="str">
            <v xml:space="preserve">ANTICIPO A PROVEEDORES M.E. "E" </v>
          </cell>
        </row>
        <row r="145">
          <cell r="A145">
            <v>107005001000</v>
          </cell>
          <cell r="B145">
            <v>107</v>
          </cell>
          <cell r="C145" t="str">
            <v>005</v>
          </cell>
          <cell r="D145" t="str">
            <v>001</v>
          </cell>
          <cell r="E145" t="str">
            <v>000</v>
          </cell>
          <cell r="F145" t="str">
            <v>aaaaa</v>
          </cell>
        </row>
        <row r="146">
          <cell r="A146">
            <v>107005001001</v>
          </cell>
          <cell r="B146">
            <v>107</v>
          </cell>
          <cell r="C146" t="str">
            <v>005</v>
          </cell>
          <cell r="D146" t="str">
            <v>001</v>
          </cell>
          <cell r="E146" t="str">
            <v>001</v>
          </cell>
          <cell r="F146" t="str">
            <v>aaaaa M.E.</v>
          </cell>
        </row>
        <row r="147">
          <cell r="A147">
            <v>107005001050</v>
          </cell>
          <cell r="B147">
            <v>107</v>
          </cell>
          <cell r="C147" t="str">
            <v>005</v>
          </cell>
          <cell r="D147" t="str">
            <v>001</v>
          </cell>
          <cell r="E147" t="str">
            <v>050</v>
          </cell>
          <cell r="F147" t="str">
            <v>aaaaa Complementaria en M.E.</v>
          </cell>
        </row>
        <row r="148">
          <cell r="A148">
            <v>107006000000</v>
          </cell>
          <cell r="B148">
            <v>107</v>
          </cell>
          <cell r="C148" t="str">
            <v>006</v>
          </cell>
          <cell r="D148" t="str">
            <v>000</v>
          </cell>
          <cell r="E148" t="str">
            <v>000</v>
          </cell>
          <cell r="F148" t="str">
            <v xml:space="preserve">ANTICIPO A PROVEEDORES M.E. "F" </v>
          </cell>
        </row>
        <row r="149">
          <cell r="A149">
            <v>107006001000</v>
          </cell>
          <cell r="B149">
            <v>107</v>
          </cell>
          <cell r="C149" t="str">
            <v>006</v>
          </cell>
          <cell r="D149" t="str">
            <v>001</v>
          </cell>
          <cell r="E149" t="str">
            <v>000</v>
          </cell>
          <cell r="F149" t="str">
            <v>aaaaa</v>
          </cell>
        </row>
        <row r="150">
          <cell r="A150">
            <v>107006001001</v>
          </cell>
          <cell r="B150">
            <v>107</v>
          </cell>
          <cell r="C150" t="str">
            <v>006</v>
          </cell>
          <cell r="D150" t="str">
            <v>001</v>
          </cell>
          <cell r="E150" t="str">
            <v>001</v>
          </cell>
          <cell r="F150" t="str">
            <v>aaaaa M.E.</v>
          </cell>
        </row>
        <row r="151">
          <cell r="A151">
            <v>107006001050</v>
          </cell>
          <cell r="B151">
            <v>107</v>
          </cell>
          <cell r="C151" t="str">
            <v>006</v>
          </cell>
          <cell r="D151" t="str">
            <v>001</v>
          </cell>
          <cell r="E151" t="str">
            <v>050</v>
          </cell>
          <cell r="F151" t="str">
            <v>aaaaa Complementaria en M.E.</v>
          </cell>
        </row>
        <row r="152">
          <cell r="A152">
            <v>107007000000</v>
          </cell>
          <cell r="B152">
            <v>107</v>
          </cell>
          <cell r="C152" t="str">
            <v>007</v>
          </cell>
          <cell r="D152" t="str">
            <v>000</v>
          </cell>
          <cell r="E152" t="str">
            <v>000</v>
          </cell>
          <cell r="F152" t="str">
            <v xml:space="preserve">ANTICIPO A PROVEEDORES M.E. "G" </v>
          </cell>
        </row>
        <row r="153">
          <cell r="A153">
            <v>107007001000</v>
          </cell>
          <cell r="B153">
            <v>107</v>
          </cell>
          <cell r="C153" t="str">
            <v>007</v>
          </cell>
          <cell r="D153" t="str">
            <v>001</v>
          </cell>
          <cell r="E153" t="str">
            <v>000</v>
          </cell>
          <cell r="F153" t="str">
            <v>aaaaa</v>
          </cell>
        </row>
        <row r="154">
          <cell r="A154">
            <v>107007001001</v>
          </cell>
          <cell r="B154">
            <v>107</v>
          </cell>
          <cell r="C154" t="str">
            <v>007</v>
          </cell>
          <cell r="D154" t="str">
            <v>001</v>
          </cell>
          <cell r="E154" t="str">
            <v>001</v>
          </cell>
          <cell r="F154" t="str">
            <v>aaaaa M.E.</v>
          </cell>
        </row>
        <row r="155">
          <cell r="A155">
            <v>107007001050</v>
          </cell>
          <cell r="B155">
            <v>107</v>
          </cell>
          <cell r="C155" t="str">
            <v>007</v>
          </cell>
          <cell r="D155" t="str">
            <v>001</v>
          </cell>
          <cell r="E155" t="str">
            <v>050</v>
          </cell>
          <cell r="F155" t="str">
            <v>aaaaa Complementaria en M.E.</v>
          </cell>
        </row>
        <row r="156">
          <cell r="A156">
            <v>107008000000</v>
          </cell>
          <cell r="B156">
            <v>107</v>
          </cell>
          <cell r="C156" t="str">
            <v>008</v>
          </cell>
          <cell r="D156" t="str">
            <v>000</v>
          </cell>
          <cell r="E156" t="str">
            <v>000</v>
          </cell>
          <cell r="F156" t="str">
            <v xml:space="preserve">ANTICIPO A PROVEEDORES M.E. "H" </v>
          </cell>
        </row>
        <row r="157">
          <cell r="A157">
            <v>107008001000</v>
          </cell>
          <cell r="B157">
            <v>107</v>
          </cell>
          <cell r="C157" t="str">
            <v>008</v>
          </cell>
          <cell r="D157" t="str">
            <v>001</v>
          </cell>
          <cell r="E157" t="str">
            <v>000</v>
          </cell>
          <cell r="F157" t="str">
            <v>aaaaa</v>
          </cell>
        </row>
        <row r="158">
          <cell r="A158">
            <v>107008001001</v>
          </cell>
          <cell r="B158">
            <v>107</v>
          </cell>
          <cell r="C158" t="str">
            <v>008</v>
          </cell>
          <cell r="D158" t="str">
            <v>001</v>
          </cell>
          <cell r="E158" t="str">
            <v>001</v>
          </cell>
          <cell r="F158" t="str">
            <v>aaaaa M.E.</v>
          </cell>
        </row>
        <row r="159">
          <cell r="A159">
            <v>107008001050</v>
          </cell>
          <cell r="B159">
            <v>107</v>
          </cell>
          <cell r="C159" t="str">
            <v>008</v>
          </cell>
          <cell r="D159" t="str">
            <v>001</v>
          </cell>
          <cell r="E159" t="str">
            <v>050</v>
          </cell>
          <cell r="F159" t="str">
            <v>aaaaa Complementaria en M.E.</v>
          </cell>
        </row>
        <row r="160">
          <cell r="A160">
            <v>107009000000</v>
          </cell>
          <cell r="B160">
            <v>107</v>
          </cell>
          <cell r="C160" t="str">
            <v>009</v>
          </cell>
          <cell r="D160" t="str">
            <v>000</v>
          </cell>
          <cell r="E160" t="str">
            <v>000</v>
          </cell>
          <cell r="F160" t="str">
            <v xml:space="preserve">ANTICIPO A PROVEEDORES M.E. "I" </v>
          </cell>
        </row>
        <row r="161">
          <cell r="A161">
            <v>107009001000</v>
          </cell>
          <cell r="B161">
            <v>107</v>
          </cell>
          <cell r="C161" t="str">
            <v>009</v>
          </cell>
          <cell r="D161" t="str">
            <v>001</v>
          </cell>
          <cell r="E161" t="str">
            <v>000</v>
          </cell>
          <cell r="F161" t="str">
            <v>aaaaa</v>
          </cell>
        </row>
        <row r="162">
          <cell r="A162">
            <v>107009001001</v>
          </cell>
          <cell r="B162">
            <v>107</v>
          </cell>
          <cell r="C162" t="str">
            <v>009</v>
          </cell>
          <cell r="D162" t="str">
            <v>001</v>
          </cell>
          <cell r="E162" t="str">
            <v>001</v>
          </cell>
          <cell r="F162" t="str">
            <v>aaaaa M.E.</v>
          </cell>
        </row>
        <row r="163">
          <cell r="A163">
            <v>107009001050</v>
          </cell>
          <cell r="B163">
            <v>107</v>
          </cell>
          <cell r="C163" t="str">
            <v>009</v>
          </cell>
          <cell r="D163" t="str">
            <v>001</v>
          </cell>
          <cell r="E163" t="str">
            <v>050</v>
          </cell>
          <cell r="F163" t="str">
            <v>aaaaa Complementaria en M.E.</v>
          </cell>
        </row>
        <row r="164">
          <cell r="A164">
            <v>107010000000</v>
          </cell>
          <cell r="B164">
            <v>107</v>
          </cell>
          <cell r="C164" t="str">
            <v>010</v>
          </cell>
          <cell r="D164" t="str">
            <v>000</v>
          </cell>
          <cell r="E164" t="str">
            <v>000</v>
          </cell>
          <cell r="F164" t="str">
            <v xml:space="preserve">ANTICIPO A PROVEEDORES M.E. "J" </v>
          </cell>
        </row>
        <row r="165">
          <cell r="A165">
            <v>107010001000</v>
          </cell>
          <cell r="B165">
            <v>107</v>
          </cell>
          <cell r="C165" t="str">
            <v>010</v>
          </cell>
          <cell r="D165" t="str">
            <v>001</v>
          </cell>
          <cell r="E165" t="str">
            <v>000</v>
          </cell>
          <cell r="F165" t="str">
            <v>aaaaa</v>
          </cell>
        </row>
        <row r="166">
          <cell r="A166">
            <v>107010001001</v>
          </cell>
          <cell r="B166">
            <v>107</v>
          </cell>
          <cell r="C166" t="str">
            <v>010</v>
          </cell>
          <cell r="D166" t="str">
            <v>001</v>
          </cell>
          <cell r="E166" t="str">
            <v>001</v>
          </cell>
          <cell r="F166" t="str">
            <v>aaaaa M.E.</v>
          </cell>
        </row>
        <row r="167">
          <cell r="A167">
            <v>107010001050</v>
          </cell>
          <cell r="B167">
            <v>107</v>
          </cell>
          <cell r="C167" t="str">
            <v>010</v>
          </cell>
          <cell r="D167" t="str">
            <v>001</v>
          </cell>
          <cell r="E167" t="str">
            <v>050</v>
          </cell>
          <cell r="F167" t="str">
            <v>aaaaa Complementaria en M.E.</v>
          </cell>
        </row>
        <row r="168">
          <cell r="A168">
            <v>107011000000</v>
          </cell>
          <cell r="B168">
            <v>107</v>
          </cell>
          <cell r="C168" t="str">
            <v>011</v>
          </cell>
          <cell r="D168" t="str">
            <v>000</v>
          </cell>
          <cell r="E168" t="str">
            <v>000</v>
          </cell>
          <cell r="F168" t="str">
            <v xml:space="preserve">ANTICIPO A PROVEEDORES M.E. "K" </v>
          </cell>
        </row>
        <row r="169">
          <cell r="A169">
            <v>107011001000</v>
          </cell>
          <cell r="B169">
            <v>107</v>
          </cell>
          <cell r="C169" t="str">
            <v>011</v>
          </cell>
          <cell r="D169" t="str">
            <v>001</v>
          </cell>
          <cell r="E169" t="str">
            <v>000</v>
          </cell>
          <cell r="F169" t="str">
            <v>aaaaa</v>
          </cell>
        </row>
        <row r="170">
          <cell r="A170">
            <v>107011001001</v>
          </cell>
          <cell r="B170">
            <v>107</v>
          </cell>
          <cell r="C170" t="str">
            <v>011</v>
          </cell>
          <cell r="D170" t="str">
            <v>001</v>
          </cell>
          <cell r="E170" t="str">
            <v>001</v>
          </cell>
          <cell r="F170" t="str">
            <v>aaaaa M.E.</v>
          </cell>
        </row>
        <row r="171">
          <cell r="A171">
            <v>107011001050</v>
          </cell>
          <cell r="B171">
            <v>107</v>
          </cell>
          <cell r="C171" t="str">
            <v>011</v>
          </cell>
          <cell r="D171" t="str">
            <v>001</v>
          </cell>
          <cell r="E171" t="str">
            <v>050</v>
          </cell>
          <cell r="F171" t="str">
            <v>aaaaa Complementaria en M.E.</v>
          </cell>
        </row>
        <row r="172">
          <cell r="A172">
            <v>107012000000</v>
          </cell>
          <cell r="B172">
            <v>107</v>
          </cell>
          <cell r="C172" t="str">
            <v>012</v>
          </cell>
          <cell r="D172" t="str">
            <v>000</v>
          </cell>
          <cell r="E172" t="str">
            <v>000</v>
          </cell>
          <cell r="F172" t="str">
            <v xml:space="preserve">ANTICIPO A PROVEEDORES M.E. "L" </v>
          </cell>
        </row>
        <row r="173">
          <cell r="A173">
            <v>107012001000</v>
          </cell>
          <cell r="B173">
            <v>107</v>
          </cell>
          <cell r="C173" t="str">
            <v>012</v>
          </cell>
          <cell r="D173" t="str">
            <v>001</v>
          </cell>
          <cell r="E173" t="str">
            <v>000</v>
          </cell>
          <cell r="F173" t="str">
            <v>aaaaa</v>
          </cell>
        </row>
        <row r="174">
          <cell r="A174">
            <v>107012001001</v>
          </cell>
          <cell r="B174">
            <v>107</v>
          </cell>
          <cell r="C174" t="str">
            <v>012</v>
          </cell>
          <cell r="D174" t="str">
            <v>001</v>
          </cell>
          <cell r="E174" t="str">
            <v>001</v>
          </cell>
          <cell r="F174" t="str">
            <v>aaaaa M.E.</v>
          </cell>
        </row>
        <row r="175">
          <cell r="A175">
            <v>107012001050</v>
          </cell>
          <cell r="B175">
            <v>107</v>
          </cell>
          <cell r="C175" t="str">
            <v>012</v>
          </cell>
          <cell r="D175" t="str">
            <v>001</v>
          </cell>
          <cell r="E175" t="str">
            <v>050</v>
          </cell>
          <cell r="F175" t="str">
            <v>aaaaa Complementaria en M.E.</v>
          </cell>
        </row>
        <row r="176">
          <cell r="A176">
            <v>107013000000</v>
          </cell>
          <cell r="B176">
            <v>107</v>
          </cell>
          <cell r="C176" t="str">
            <v>013</v>
          </cell>
          <cell r="D176" t="str">
            <v>000</v>
          </cell>
          <cell r="E176" t="str">
            <v>000</v>
          </cell>
          <cell r="F176" t="str">
            <v xml:space="preserve">ANTICIPO A PROVEEDORES M.E. "M" </v>
          </cell>
        </row>
        <row r="177">
          <cell r="A177">
            <v>107013001000</v>
          </cell>
          <cell r="B177">
            <v>107</v>
          </cell>
          <cell r="C177" t="str">
            <v>013</v>
          </cell>
          <cell r="D177" t="str">
            <v>001</v>
          </cell>
          <cell r="E177" t="str">
            <v>000</v>
          </cell>
          <cell r="F177" t="str">
            <v>aaaaa</v>
          </cell>
        </row>
        <row r="178">
          <cell r="A178">
            <v>107013001001</v>
          </cell>
          <cell r="B178">
            <v>107</v>
          </cell>
          <cell r="C178" t="str">
            <v>013</v>
          </cell>
          <cell r="D178" t="str">
            <v>001</v>
          </cell>
          <cell r="E178" t="str">
            <v>001</v>
          </cell>
          <cell r="F178" t="str">
            <v>aaaaa M.E.</v>
          </cell>
        </row>
        <row r="179">
          <cell r="A179">
            <v>107013001050</v>
          </cell>
          <cell r="B179">
            <v>107</v>
          </cell>
          <cell r="C179" t="str">
            <v>013</v>
          </cell>
          <cell r="D179" t="str">
            <v>001</v>
          </cell>
          <cell r="E179" t="str">
            <v>050</v>
          </cell>
          <cell r="F179" t="str">
            <v>aaaaa Complementaria en M.E.</v>
          </cell>
        </row>
        <row r="180">
          <cell r="A180">
            <v>107014000000</v>
          </cell>
          <cell r="B180">
            <v>107</v>
          </cell>
          <cell r="C180" t="str">
            <v>014</v>
          </cell>
          <cell r="D180" t="str">
            <v>000</v>
          </cell>
          <cell r="E180" t="str">
            <v>000</v>
          </cell>
          <cell r="F180" t="str">
            <v xml:space="preserve">ANTICIPO A PROVEEDORES M.E. "N" </v>
          </cell>
        </row>
        <row r="181">
          <cell r="A181">
            <v>107014001000</v>
          </cell>
          <cell r="B181">
            <v>107</v>
          </cell>
          <cell r="C181" t="str">
            <v>014</v>
          </cell>
          <cell r="D181" t="str">
            <v>001</v>
          </cell>
          <cell r="E181" t="str">
            <v>000</v>
          </cell>
          <cell r="F181" t="str">
            <v>aaaaa</v>
          </cell>
        </row>
        <row r="182">
          <cell r="A182">
            <v>107014001001</v>
          </cell>
          <cell r="B182">
            <v>107</v>
          </cell>
          <cell r="C182" t="str">
            <v>014</v>
          </cell>
          <cell r="D182" t="str">
            <v>001</v>
          </cell>
          <cell r="E182" t="str">
            <v>001</v>
          </cell>
          <cell r="F182" t="str">
            <v>aaaaa M.E.</v>
          </cell>
        </row>
        <row r="183">
          <cell r="A183">
            <v>107014001050</v>
          </cell>
          <cell r="B183">
            <v>107</v>
          </cell>
          <cell r="C183" t="str">
            <v>014</v>
          </cell>
          <cell r="D183" t="str">
            <v>001</v>
          </cell>
          <cell r="E183" t="str">
            <v>050</v>
          </cell>
          <cell r="F183" t="str">
            <v>aaaaa Complementaria en M.E.</v>
          </cell>
        </row>
        <row r="184">
          <cell r="A184">
            <v>107015000000</v>
          </cell>
          <cell r="B184">
            <v>107</v>
          </cell>
          <cell r="C184" t="str">
            <v>015</v>
          </cell>
          <cell r="D184" t="str">
            <v>000</v>
          </cell>
          <cell r="E184" t="str">
            <v>000</v>
          </cell>
          <cell r="F184" t="str">
            <v xml:space="preserve">ANTICIPO A PROVEEDORES M.E. "O" </v>
          </cell>
        </row>
        <row r="185">
          <cell r="A185">
            <v>107015001000</v>
          </cell>
          <cell r="B185">
            <v>107</v>
          </cell>
          <cell r="C185" t="str">
            <v>015</v>
          </cell>
          <cell r="D185" t="str">
            <v>001</v>
          </cell>
          <cell r="E185" t="str">
            <v>000</v>
          </cell>
          <cell r="F185" t="str">
            <v>aaaaa</v>
          </cell>
        </row>
        <row r="186">
          <cell r="A186">
            <v>107015001001</v>
          </cell>
          <cell r="B186">
            <v>107</v>
          </cell>
          <cell r="C186" t="str">
            <v>015</v>
          </cell>
          <cell r="D186" t="str">
            <v>001</v>
          </cell>
          <cell r="E186" t="str">
            <v>001</v>
          </cell>
          <cell r="F186" t="str">
            <v>aaaaa M.E.</v>
          </cell>
        </row>
        <row r="187">
          <cell r="A187">
            <v>107015001050</v>
          </cell>
          <cell r="B187">
            <v>107</v>
          </cell>
          <cell r="C187" t="str">
            <v>015</v>
          </cell>
          <cell r="D187" t="str">
            <v>001</v>
          </cell>
          <cell r="E187" t="str">
            <v>050</v>
          </cell>
          <cell r="F187" t="str">
            <v>aaaaa Complementaria en M.E.</v>
          </cell>
        </row>
        <row r="188">
          <cell r="A188">
            <v>107016000000</v>
          </cell>
          <cell r="B188">
            <v>107</v>
          </cell>
          <cell r="C188" t="str">
            <v>016</v>
          </cell>
          <cell r="D188" t="str">
            <v>000</v>
          </cell>
          <cell r="E188" t="str">
            <v>000</v>
          </cell>
          <cell r="F188" t="str">
            <v xml:space="preserve">ANTICIPO A PROVEEDORES M.E. "P" </v>
          </cell>
        </row>
        <row r="189">
          <cell r="A189">
            <v>107016001000</v>
          </cell>
          <cell r="B189">
            <v>107</v>
          </cell>
          <cell r="C189" t="str">
            <v>016</v>
          </cell>
          <cell r="D189" t="str">
            <v>001</v>
          </cell>
          <cell r="E189" t="str">
            <v>000</v>
          </cell>
          <cell r="F189" t="str">
            <v>aaaaa</v>
          </cell>
        </row>
        <row r="190">
          <cell r="A190">
            <v>107016001001</v>
          </cell>
          <cell r="B190">
            <v>107</v>
          </cell>
          <cell r="C190" t="str">
            <v>016</v>
          </cell>
          <cell r="D190" t="str">
            <v>001</v>
          </cell>
          <cell r="E190" t="str">
            <v>001</v>
          </cell>
          <cell r="F190" t="str">
            <v>aaaaa M.E.</v>
          </cell>
        </row>
        <row r="191">
          <cell r="A191">
            <v>107016001050</v>
          </cell>
          <cell r="B191">
            <v>107</v>
          </cell>
          <cell r="C191" t="str">
            <v>016</v>
          </cell>
          <cell r="D191" t="str">
            <v>001</v>
          </cell>
          <cell r="E191" t="str">
            <v>050</v>
          </cell>
          <cell r="F191" t="str">
            <v>aaaaa Complementaria en M.E.</v>
          </cell>
        </row>
        <row r="192">
          <cell r="A192">
            <v>107017000000</v>
          </cell>
          <cell r="B192">
            <v>107</v>
          </cell>
          <cell r="C192" t="str">
            <v>017</v>
          </cell>
          <cell r="D192" t="str">
            <v>000</v>
          </cell>
          <cell r="E192" t="str">
            <v>000</v>
          </cell>
          <cell r="F192" t="str">
            <v xml:space="preserve">ANTICIPO A PROVEEDORES M.E. "Q" </v>
          </cell>
        </row>
        <row r="193">
          <cell r="A193">
            <v>107017001000</v>
          </cell>
          <cell r="B193">
            <v>107</v>
          </cell>
          <cell r="C193" t="str">
            <v>017</v>
          </cell>
          <cell r="D193" t="str">
            <v>001</v>
          </cell>
          <cell r="E193" t="str">
            <v>000</v>
          </cell>
          <cell r="F193" t="str">
            <v>aaaaa</v>
          </cell>
        </row>
        <row r="194">
          <cell r="A194">
            <v>107017001001</v>
          </cell>
          <cell r="B194">
            <v>107</v>
          </cell>
          <cell r="C194" t="str">
            <v>017</v>
          </cell>
          <cell r="D194" t="str">
            <v>001</v>
          </cell>
          <cell r="E194" t="str">
            <v>001</v>
          </cell>
          <cell r="F194" t="str">
            <v>aaaaa M.E.</v>
          </cell>
        </row>
        <row r="195">
          <cell r="A195">
            <v>107017001050</v>
          </cell>
          <cell r="B195">
            <v>107</v>
          </cell>
          <cell r="C195" t="str">
            <v>017</v>
          </cell>
          <cell r="D195" t="str">
            <v>001</v>
          </cell>
          <cell r="E195" t="str">
            <v>050</v>
          </cell>
          <cell r="F195" t="str">
            <v>aaaaa Complementaria en M.E.</v>
          </cell>
        </row>
        <row r="196">
          <cell r="A196">
            <v>107018000000</v>
          </cell>
          <cell r="B196">
            <v>107</v>
          </cell>
          <cell r="C196" t="str">
            <v>018</v>
          </cell>
          <cell r="D196" t="str">
            <v>000</v>
          </cell>
          <cell r="E196" t="str">
            <v>000</v>
          </cell>
          <cell r="F196" t="str">
            <v xml:space="preserve">ANTICIPO A PROVEEDORES M.E. "R" </v>
          </cell>
        </row>
        <row r="197">
          <cell r="A197">
            <v>107018001000</v>
          </cell>
          <cell r="B197">
            <v>107</v>
          </cell>
          <cell r="C197" t="str">
            <v>018</v>
          </cell>
          <cell r="D197" t="str">
            <v>001</v>
          </cell>
          <cell r="E197" t="str">
            <v>000</v>
          </cell>
          <cell r="F197" t="str">
            <v>aaaaa</v>
          </cell>
        </row>
        <row r="198">
          <cell r="A198">
            <v>107018001001</v>
          </cell>
          <cell r="B198">
            <v>107</v>
          </cell>
          <cell r="C198" t="str">
            <v>018</v>
          </cell>
          <cell r="D198" t="str">
            <v>001</v>
          </cell>
          <cell r="E198" t="str">
            <v>001</v>
          </cell>
          <cell r="F198" t="str">
            <v>aaaaa M.E.</v>
          </cell>
        </row>
        <row r="199">
          <cell r="A199">
            <v>107018001050</v>
          </cell>
          <cell r="B199">
            <v>107</v>
          </cell>
          <cell r="C199" t="str">
            <v>018</v>
          </cell>
          <cell r="D199" t="str">
            <v>001</v>
          </cell>
          <cell r="E199" t="str">
            <v>050</v>
          </cell>
          <cell r="F199" t="str">
            <v>aaaaa Complementaria en M.E.</v>
          </cell>
        </row>
        <row r="200">
          <cell r="A200">
            <v>107019000000</v>
          </cell>
          <cell r="B200">
            <v>107</v>
          </cell>
          <cell r="C200" t="str">
            <v>019</v>
          </cell>
          <cell r="D200" t="str">
            <v>000</v>
          </cell>
          <cell r="E200" t="str">
            <v>000</v>
          </cell>
          <cell r="F200" t="str">
            <v xml:space="preserve">ANTICIPO A PROVEEDORES M.E. "S" </v>
          </cell>
        </row>
        <row r="201">
          <cell r="A201">
            <v>107019001000</v>
          </cell>
          <cell r="B201">
            <v>107</v>
          </cell>
          <cell r="C201" t="str">
            <v>019</v>
          </cell>
          <cell r="D201" t="str">
            <v>001</v>
          </cell>
          <cell r="E201" t="str">
            <v>000</v>
          </cell>
          <cell r="F201" t="str">
            <v>aaaaa</v>
          </cell>
        </row>
        <row r="202">
          <cell r="A202">
            <v>107019001001</v>
          </cell>
          <cell r="B202">
            <v>107</v>
          </cell>
          <cell r="C202" t="str">
            <v>019</v>
          </cell>
          <cell r="D202" t="str">
            <v>001</v>
          </cell>
          <cell r="E202" t="str">
            <v>001</v>
          </cell>
          <cell r="F202" t="str">
            <v>aaaaa M.E.</v>
          </cell>
        </row>
        <row r="203">
          <cell r="A203">
            <v>107019001050</v>
          </cell>
          <cell r="B203">
            <v>107</v>
          </cell>
          <cell r="C203" t="str">
            <v>019</v>
          </cell>
          <cell r="D203" t="str">
            <v>001</v>
          </cell>
          <cell r="E203" t="str">
            <v>050</v>
          </cell>
          <cell r="F203" t="str">
            <v>aaaaa Complementaria en M.E.</v>
          </cell>
        </row>
        <row r="204">
          <cell r="A204">
            <v>107020000000</v>
          </cell>
          <cell r="B204">
            <v>107</v>
          </cell>
          <cell r="C204" t="str">
            <v>020</v>
          </cell>
          <cell r="D204" t="str">
            <v>000</v>
          </cell>
          <cell r="E204" t="str">
            <v>000</v>
          </cell>
          <cell r="F204" t="str">
            <v xml:space="preserve">ANTICIPO A PROVEEDORES M.E. "T" </v>
          </cell>
        </row>
        <row r="205">
          <cell r="A205">
            <v>107020001000</v>
          </cell>
          <cell r="B205">
            <v>107</v>
          </cell>
          <cell r="C205" t="str">
            <v>020</v>
          </cell>
          <cell r="D205" t="str">
            <v>001</v>
          </cell>
          <cell r="E205" t="str">
            <v>000</v>
          </cell>
          <cell r="F205" t="str">
            <v>aaaaa</v>
          </cell>
        </row>
        <row r="206">
          <cell r="A206">
            <v>107020001001</v>
          </cell>
          <cell r="B206">
            <v>107</v>
          </cell>
          <cell r="C206" t="str">
            <v>020</v>
          </cell>
          <cell r="D206" t="str">
            <v>001</v>
          </cell>
          <cell r="E206" t="str">
            <v>001</v>
          </cell>
          <cell r="F206" t="str">
            <v>aaaaa M.E.</v>
          </cell>
        </row>
        <row r="207">
          <cell r="A207">
            <v>107020001050</v>
          </cell>
          <cell r="B207">
            <v>107</v>
          </cell>
          <cell r="C207" t="str">
            <v>020</v>
          </cell>
          <cell r="D207" t="str">
            <v>001</v>
          </cell>
          <cell r="E207" t="str">
            <v>050</v>
          </cell>
          <cell r="F207" t="str">
            <v>aaaaa Complementaria en M.E.</v>
          </cell>
        </row>
        <row r="208">
          <cell r="A208">
            <v>107021000000</v>
          </cell>
          <cell r="B208">
            <v>107</v>
          </cell>
          <cell r="C208" t="str">
            <v>021</v>
          </cell>
          <cell r="D208" t="str">
            <v>000</v>
          </cell>
          <cell r="E208" t="str">
            <v>000</v>
          </cell>
          <cell r="F208" t="str">
            <v xml:space="preserve">ANTICIPO A PROVEEDORES M.E. "U" </v>
          </cell>
        </row>
        <row r="209">
          <cell r="A209">
            <v>107021001000</v>
          </cell>
          <cell r="B209">
            <v>107</v>
          </cell>
          <cell r="C209" t="str">
            <v>021</v>
          </cell>
          <cell r="D209" t="str">
            <v>001</v>
          </cell>
          <cell r="E209" t="str">
            <v>000</v>
          </cell>
          <cell r="F209" t="str">
            <v>aaaaa</v>
          </cell>
        </row>
        <row r="210">
          <cell r="A210">
            <v>107021001001</v>
          </cell>
          <cell r="B210">
            <v>107</v>
          </cell>
          <cell r="C210" t="str">
            <v>021</v>
          </cell>
          <cell r="D210" t="str">
            <v>001</v>
          </cell>
          <cell r="E210" t="str">
            <v>001</v>
          </cell>
          <cell r="F210" t="str">
            <v>aaaaa M.E.</v>
          </cell>
        </row>
        <row r="211">
          <cell r="A211">
            <v>107021001050</v>
          </cell>
          <cell r="B211">
            <v>107</v>
          </cell>
          <cell r="C211" t="str">
            <v>021</v>
          </cell>
          <cell r="D211" t="str">
            <v>001</v>
          </cell>
          <cell r="E211" t="str">
            <v>050</v>
          </cell>
          <cell r="F211" t="str">
            <v>aaaaa Complementaria en M.E.</v>
          </cell>
        </row>
        <row r="212">
          <cell r="A212">
            <v>107022000000</v>
          </cell>
          <cell r="B212">
            <v>107</v>
          </cell>
          <cell r="C212" t="str">
            <v>022</v>
          </cell>
          <cell r="D212" t="str">
            <v>000</v>
          </cell>
          <cell r="E212" t="str">
            <v>000</v>
          </cell>
          <cell r="F212" t="str">
            <v xml:space="preserve">ANTICIPO A PROVEEDORES M.E. "V" </v>
          </cell>
        </row>
        <row r="213">
          <cell r="A213">
            <v>107022001000</v>
          </cell>
          <cell r="B213">
            <v>107</v>
          </cell>
          <cell r="C213" t="str">
            <v>022</v>
          </cell>
          <cell r="D213" t="str">
            <v>001</v>
          </cell>
          <cell r="E213" t="str">
            <v>000</v>
          </cell>
          <cell r="F213" t="str">
            <v>aaaaa</v>
          </cell>
        </row>
        <row r="214">
          <cell r="A214">
            <v>107022001001</v>
          </cell>
          <cell r="B214">
            <v>107</v>
          </cell>
          <cell r="C214" t="str">
            <v>022</v>
          </cell>
          <cell r="D214" t="str">
            <v>001</v>
          </cell>
          <cell r="E214" t="str">
            <v>001</v>
          </cell>
          <cell r="F214" t="str">
            <v>aaaaa M.E.</v>
          </cell>
        </row>
        <row r="215">
          <cell r="A215">
            <v>107022001050</v>
          </cell>
          <cell r="B215">
            <v>107</v>
          </cell>
          <cell r="C215" t="str">
            <v>022</v>
          </cell>
          <cell r="D215" t="str">
            <v>001</v>
          </cell>
          <cell r="E215" t="str">
            <v>050</v>
          </cell>
          <cell r="F215" t="str">
            <v>aaaaa Complementaria en M.E.</v>
          </cell>
        </row>
        <row r="216">
          <cell r="A216">
            <v>107023000000</v>
          </cell>
          <cell r="B216">
            <v>107</v>
          </cell>
          <cell r="C216" t="str">
            <v>023</v>
          </cell>
          <cell r="D216" t="str">
            <v>000</v>
          </cell>
          <cell r="E216" t="str">
            <v>000</v>
          </cell>
          <cell r="F216" t="str">
            <v xml:space="preserve">ANTICIPO A PROVEEDORES M.E. "W" </v>
          </cell>
        </row>
        <row r="217">
          <cell r="A217">
            <v>107023001000</v>
          </cell>
          <cell r="B217">
            <v>107</v>
          </cell>
          <cell r="C217" t="str">
            <v>023</v>
          </cell>
          <cell r="D217" t="str">
            <v>001</v>
          </cell>
          <cell r="E217" t="str">
            <v>000</v>
          </cell>
          <cell r="F217" t="str">
            <v>aaaaa</v>
          </cell>
        </row>
        <row r="218">
          <cell r="A218">
            <v>107023001001</v>
          </cell>
          <cell r="B218">
            <v>107</v>
          </cell>
          <cell r="C218" t="str">
            <v>023</v>
          </cell>
          <cell r="D218" t="str">
            <v>001</v>
          </cell>
          <cell r="E218" t="str">
            <v>001</v>
          </cell>
          <cell r="F218" t="str">
            <v>aaaaa M.E.</v>
          </cell>
        </row>
        <row r="219">
          <cell r="A219">
            <v>107023001050</v>
          </cell>
          <cell r="B219">
            <v>107</v>
          </cell>
          <cell r="C219" t="str">
            <v>023</v>
          </cell>
          <cell r="D219" t="str">
            <v>001</v>
          </cell>
          <cell r="E219" t="str">
            <v>050</v>
          </cell>
          <cell r="F219" t="str">
            <v>aaaaa Complementaria en M.E.</v>
          </cell>
        </row>
        <row r="220">
          <cell r="A220">
            <v>107024000000</v>
          </cell>
          <cell r="B220">
            <v>107</v>
          </cell>
          <cell r="C220" t="str">
            <v>024</v>
          </cell>
          <cell r="D220" t="str">
            <v>000</v>
          </cell>
          <cell r="E220" t="str">
            <v>000</v>
          </cell>
          <cell r="F220" t="str">
            <v xml:space="preserve">ANTICIPO A PROVEEDORES M.E. "X" </v>
          </cell>
        </row>
        <row r="221">
          <cell r="A221">
            <v>107024001000</v>
          </cell>
          <cell r="B221">
            <v>107</v>
          </cell>
          <cell r="C221" t="str">
            <v>024</v>
          </cell>
          <cell r="D221" t="str">
            <v>001</v>
          </cell>
          <cell r="E221" t="str">
            <v>000</v>
          </cell>
          <cell r="F221" t="str">
            <v>aaaaa</v>
          </cell>
        </row>
        <row r="222">
          <cell r="A222">
            <v>107024001001</v>
          </cell>
          <cell r="B222">
            <v>107</v>
          </cell>
          <cell r="C222" t="str">
            <v>024</v>
          </cell>
          <cell r="D222" t="str">
            <v>001</v>
          </cell>
          <cell r="E222" t="str">
            <v>001</v>
          </cell>
          <cell r="F222" t="str">
            <v>aaaaa M.E.</v>
          </cell>
        </row>
        <row r="223">
          <cell r="A223">
            <v>107024001050</v>
          </cell>
          <cell r="B223">
            <v>107</v>
          </cell>
          <cell r="C223" t="str">
            <v>024</v>
          </cell>
          <cell r="D223" t="str">
            <v>001</v>
          </cell>
          <cell r="E223" t="str">
            <v>050</v>
          </cell>
          <cell r="F223" t="str">
            <v>aaaaa Complementaria en M.E.</v>
          </cell>
        </row>
        <row r="224">
          <cell r="A224">
            <v>107025000000</v>
          </cell>
          <cell r="B224">
            <v>107</v>
          </cell>
          <cell r="C224" t="str">
            <v>025</v>
          </cell>
          <cell r="D224" t="str">
            <v>000</v>
          </cell>
          <cell r="E224" t="str">
            <v>000</v>
          </cell>
          <cell r="F224" t="str">
            <v xml:space="preserve">ANTICIPO A PROVEEDORES M.E. "Y" </v>
          </cell>
        </row>
        <row r="225">
          <cell r="A225">
            <v>107025001000</v>
          </cell>
          <cell r="B225">
            <v>107</v>
          </cell>
          <cell r="C225" t="str">
            <v>025</v>
          </cell>
          <cell r="D225" t="str">
            <v>001</v>
          </cell>
          <cell r="E225" t="str">
            <v>000</v>
          </cell>
          <cell r="F225" t="str">
            <v>aaaaa</v>
          </cell>
        </row>
        <row r="226">
          <cell r="A226">
            <v>107025001001</v>
          </cell>
          <cell r="B226">
            <v>107</v>
          </cell>
          <cell r="C226" t="str">
            <v>025</v>
          </cell>
          <cell r="D226" t="str">
            <v>001</v>
          </cell>
          <cell r="E226" t="str">
            <v>001</v>
          </cell>
          <cell r="F226" t="str">
            <v>aaaaa M.E.</v>
          </cell>
        </row>
        <row r="227">
          <cell r="A227">
            <v>107025001050</v>
          </cell>
          <cell r="B227">
            <v>107</v>
          </cell>
          <cell r="C227" t="str">
            <v>025</v>
          </cell>
          <cell r="D227" t="str">
            <v>001</v>
          </cell>
          <cell r="E227" t="str">
            <v>050</v>
          </cell>
          <cell r="F227" t="str">
            <v>aaaaa Complementaria en M.E.</v>
          </cell>
        </row>
        <row r="228">
          <cell r="A228">
            <v>107026000000</v>
          </cell>
          <cell r="B228">
            <v>107</v>
          </cell>
          <cell r="C228" t="str">
            <v>026</v>
          </cell>
          <cell r="D228" t="str">
            <v>000</v>
          </cell>
          <cell r="E228" t="str">
            <v>000</v>
          </cell>
          <cell r="F228" t="str">
            <v xml:space="preserve">ANTICIPO A PROVEEDORES M.E. "Z" </v>
          </cell>
        </row>
        <row r="229">
          <cell r="A229">
            <v>107026001000</v>
          </cell>
          <cell r="B229">
            <v>107</v>
          </cell>
          <cell r="C229" t="str">
            <v>026</v>
          </cell>
          <cell r="D229" t="str">
            <v>001</v>
          </cell>
          <cell r="E229" t="str">
            <v>000</v>
          </cell>
          <cell r="F229" t="str">
            <v>aaaaa</v>
          </cell>
        </row>
        <row r="230">
          <cell r="A230">
            <v>107026001001</v>
          </cell>
          <cell r="B230">
            <v>107</v>
          </cell>
          <cell r="C230" t="str">
            <v>026</v>
          </cell>
          <cell r="D230" t="str">
            <v>001</v>
          </cell>
          <cell r="E230" t="str">
            <v>001</v>
          </cell>
          <cell r="F230" t="str">
            <v>aaaaa M.E.</v>
          </cell>
        </row>
        <row r="231">
          <cell r="A231">
            <v>107026001050</v>
          </cell>
          <cell r="B231">
            <v>107</v>
          </cell>
          <cell r="C231" t="str">
            <v>026</v>
          </cell>
          <cell r="D231" t="str">
            <v>001</v>
          </cell>
          <cell r="E231" t="str">
            <v>050</v>
          </cell>
          <cell r="F231" t="str">
            <v>aaaaa Complementaria en M.E.</v>
          </cell>
        </row>
        <row r="232">
          <cell r="A232">
            <v>108000000000</v>
          </cell>
          <cell r="B232" t="str">
            <v>108</v>
          </cell>
          <cell r="C232" t="str">
            <v>000</v>
          </cell>
          <cell r="D232" t="str">
            <v>000</v>
          </cell>
          <cell r="E232" t="str">
            <v>000</v>
          </cell>
          <cell r="F232" t="str">
            <v>IMPUESTOS ACREDITABLES</v>
          </cell>
        </row>
        <row r="233">
          <cell r="A233">
            <v>108001000000</v>
          </cell>
          <cell r="B233" t="str">
            <v>108</v>
          </cell>
          <cell r="C233" t="str">
            <v>001</v>
          </cell>
          <cell r="D233" t="str">
            <v>000</v>
          </cell>
          <cell r="E233" t="str">
            <v>000</v>
          </cell>
          <cell r="F233" t="str">
            <v>CREDITO AL SALARIO</v>
          </cell>
        </row>
        <row r="234">
          <cell r="A234">
            <v>108002000000</v>
          </cell>
          <cell r="B234" t="str">
            <v>108</v>
          </cell>
          <cell r="C234" t="str">
            <v>002</v>
          </cell>
          <cell r="D234" t="str">
            <v>000</v>
          </cell>
          <cell r="E234" t="str">
            <v>000</v>
          </cell>
          <cell r="F234" t="str">
            <v>IVA ACREDITABLE</v>
          </cell>
        </row>
        <row r="235">
          <cell r="A235">
            <v>108003000000</v>
          </cell>
          <cell r="B235" t="str">
            <v>108</v>
          </cell>
          <cell r="C235" t="str">
            <v>003</v>
          </cell>
          <cell r="D235" t="str">
            <v>000</v>
          </cell>
          <cell r="E235" t="str">
            <v>000</v>
          </cell>
          <cell r="F235" t="str">
            <v xml:space="preserve">IVA PENDIENTE DE ACREDITAR </v>
          </cell>
        </row>
        <row r="236">
          <cell r="A236">
            <v>108004000000</v>
          </cell>
          <cell r="B236" t="str">
            <v>108</v>
          </cell>
          <cell r="C236" t="str">
            <v>004</v>
          </cell>
          <cell r="D236" t="str">
            <v>000</v>
          </cell>
          <cell r="E236" t="str">
            <v>000</v>
          </cell>
          <cell r="F236" t="str">
            <v>PAGO PROVISIONAL DE ISR</v>
          </cell>
        </row>
        <row r="237">
          <cell r="A237">
            <v>108005000000</v>
          </cell>
          <cell r="B237" t="str">
            <v>108</v>
          </cell>
          <cell r="C237" t="str">
            <v>005</v>
          </cell>
          <cell r="D237" t="str">
            <v>000</v>
          </cell>
          <cell r="E237" t="str">
            <v>000</v>
          </cell>
          <cell r="F237" t="str">
            <v>PAGO PROVISIONAL DE IETU</v>
          </cell>
        </row>
        <row r="238">
          <cell r="A238">
            <v>109000000000</v>
          </cell>
          <cell r="B238" t="str">
            <v>109</v>
          </cell>
          <cell r="C238" t="str">
            <v>000</v>
          </cell>
          <cell r="D238" t="str">
            <v>000</v>
          </cell>
          <cell r="E238" t="str">
            <v>000</v>
          </cell>
          <cell r="F238" t="str">
            <v>IMPUESTOS A FAVOR</v>
          </cell>
        </row>
        <row r="239">
          <cell r="A239">
            <v>109001000000</v>
          </cell>
          <cell r="B239" t="str">
            <v>109</v>
          </cell>
          <cell r="C239" t="str">
            <v>001</v>
          </cell>
          <cell r="D239" t="str">
            <v>000</v>
          </cell>
          <cell r="E239" t="str">
            <v>000</v>
          </cell>
          <cell r="F239" t="str">
            <v>ISR</v>
          </cell>
        </row>
        <row r="240">
          <cell r="A240">
            <v>109002000000</v>
          </cell>
          <cell r="B240" t="str">
            <v>109</v>
          </cell>
          <cell r="C240" t="str">
            <v>002</v>
          </cell>
          <cell r="D240" t="str">
            <v>000</v>
          </cell>
          <cell r="E240" t="str">
            <v>000</v>
          </cell>
          <cell r="F240" t="str">
            <v>IVA</v>
          </cell>
        </row>
        <row r="241">
          <cell r="A241">
            <v>109003000000</v>
          </cell>
          <cell r="B241" t="str">
            <v>109</v>
          </cell>
          <cell r="C241" t="str">
            <v>003</v>
          </cell>
          <cell r="D241" t="str">
            <v>000</v>
          </cell>
          <cell r="E241" t="str">
            <v>000</v>
          </cell>
          <cell r="F241" t="str">
            <v>IETU</v>
          </cell>
        </row>
        <row r="242">
          <cell r="A242">
            <v>110000000000</v>
          </cell>
          <cell r="B242" t="str">
            <v>110</v>
          </cell>
          <cell r="C242" t="str">
            <v>000</v>
          </cell>
          <cell r="D242" t="str">
            <v>000</v>
          </cell>
          <cell r="E242" t="str">
            <v>000</v>
          </cell>
          <cell r="F242" t="str">
            <v>INVENTARIOS</v>
          </cell>
        </row>
        <row r="243">
          <cell r="A243">
            <v>110001000000</v>
          </cell>
          <cell r="B243" t="str">
            <v>110</v>
          </cell>
          <cell r="C243" t="str">
            <v>001</v>
          </cell>
          <cell r="D243" t="str">
            <v>000</v>
          </cell>
          <cell r="E243" t="str">
            <v>000</v>
          </cell>
          <cell r="F243" t="str">
            <v>aaaaa</v>
          </cell>
        </row>
        <row r="244">
          <cell r="A244">
            <v>110002000000</v>
          </cell>
          <cell r="B244" t="str">
            <v>110</v>
          </cell>
          <cell r="C244" t="str">
            <v>002</v>
          </cell>
          <cell r="D244" t="str">
            <v>000</v>
          </cell>
          <cell r="E244" t="str">
            <v>000</v>
          </cell>
          <cell r="F244" t="str">
            <v>aaaaa</v>
          </cell>
        </row>
        <row r="245">
          <cell r="A245">
            <v>110003000000</v>
          </cell>
          <cell r="B245" t="str">
            <v>110</v>
          </cell>
          <cell r="C245" t="str">
            <v>003</v>
          </cell>
          <cell r="D245" t="str">
            <v>000</v>
          </cell>
          <cell r="E245" t="str">
            <v>000</v>
          </cell>
          <cell r="F245" t="str">
            <v>aaaaa</v>
          </cell>
        </row>
        <row r="246">
          <cell r="A246">
            <v>110000000000</v>
          </cell>
          <cell r="B246" t="str">
            <v>110</v>
          </cell>
          <cell r="C246" t="str">
            <v>000</v>
          </cell>
          <cell r="D246" t="str">
            <v>000</v>
          </cell>
          <cell r="E246" t="str">
            <v>000</v>
          </cell>
          <cell r="F246" t="str">
            <v>AAAAA EN PROCESO</v>
          </cell>
        </row>
        <row r="247">
          <cell r="A247">
            <v>110001000000</v>
          </cell>
          <cell r="B247" t="str">
            <v>110</v>
          </cell>
          <cell r="C247" t="str">
            <v>001</v>
          </cell>
          <cell r="D247" t="str">
            <v>000</v>
          </cell>
          <cell r="E247" t="str">
            <v>000</v>
          </cell>
          <cell r="F247" t="str">
            <v>AAAAA EN PROCESO GEOCIENCIAS</v>
          </cell>
        </row>
        <row r="248">
          <cell r="A248">
            <v>110001001000</v>
          </cell>
          <cell r="B248" t="str">
            <v>110</v>
          </cell>
          <cell r="C248" t="str">
            <v>001</v>
          </cell>
          <cell r="D248" t="str">
            <v>001</v>
          </cell>
          <cell r="E248" t="str">
            <v>000</v>
          </cell>
          <cell r="F248" t="str">
            <v>Sinopec</v>
          </cell>
        </row>
        <row r="249">
          <cell r="A249">
            <v>110001002000</v>
          </cell>
          <cell r="B249" t="str">
            <v>110</v>
          </cell>
          <cell r="C249" t="str">
            <v>001</v>
          </cell>
          <cell r="D249" t="str">
            <v>002</v>
          </cell>
          <cell r="E249" t="str">
            <v>000</v>
          </cell>
          <cell r="F249" t="str">
            <v>Schulemberger</v>
          </cell>
        </row>
        <row r="250">
          <cell r="A250">
            <v>110001003000</v>
          </cell>
          <cell r="B250" t="str">
            <v>110</v>
          </cell>
          <cell r="C250" t="str">
            <v>001</v>
          </cell>
          <cell r="D250" t="str">
            <v>003</v>
          </cell>
          <cell r="E250" t="str">
            <v>000</v>
          </cell>
          <cell r="F250" t="str">
            <v>Geomex</v>
          </cell>
        </row>
        <row r="251">
          <cell r="A251">
            <v>110002000000</v>
          </cell>
          <cell r="B251" t="str">
            <v>110</v>
          </cell>
          <cell r="C251" t="str">
            <v>002</v>
          </cell>
          <cell r="D251" t="str">
            <v>000</v>
          </cell>
          <cell r="E251" t="str">
            <v>000</v>
          </cell>
          <cell r="F251" t="str">
            <v>AAAAA EN PROCESO PERFORACIÓN</v>
          </cell>
        </row>
        <row r="252">
          <cell r="A252">
            <v>110002001000</v>
          </cell>
          <cell r="B252" t="str">
            <v>110</v>
          </cell>
          <cell r="C252" t="str">
            <v>002</v>
          </cell>
          <cell r="D252" t="str">
            <v>001</v>
          </cell>
          <cell r="E252" t="str">
            <v>000</v>
          </cell>
          <cell r="F252" t="str">
            <v>Sinopec</v>
          </cell>
        </row>
        <row r="253">
          <cell r="A253">
            <v>110002002000</v>
          </cell>
          <cell r="B253" t="str">
            <v>110</v>
          </cell>
          <cell r="C253" t="str">
            <v>002</v>
          </cell>
          <cell r="D253" t="str">
            <v>002</v>
          </cell>
          <cell r="E253" t="str">
            <v>000</v>
          </cell>
          <cell r="F253" t="str">
            <v>Schulemberger</v>
          </cell>
        </row>
        <row r="254">
          <cell r="A254">
            <v>110002003000</v>
          </cell>
          <cell r="B254" t="str">
            <v>110</v>
          </cell>
          <cell r="C254" t="str">
            <v>002</v>
          </cell>
          <cell r="D254" t="str">
            <v>003</v>
          </cell>
          <cell r="E254" t="str">
            <v>000</v>
          </cell>
          <cell r="F254" t="str">
            <v>Otros proveedores</v>
          </cell>
        </row>
        <row r="255">
          <cell r="A255">
            <v>110003000000</v>
          </cell>
          <cell r="B255" t="str">
            <v>110</v>
          </cell>
          <cell r="C255" t="str">
            <v>003</v>
          </cell>
          <cell r="D255" t="str">
            <v>000</v>
          </cell>
          <cell r="E255" t="str">
            <v>000</v>
          </cell>
          <cell r="F255" t="str">
            <v>AAAAA EN PROCESO PRODUCCIÓN</v>
          </cell>
        </row>
        <row r="256">
          <cell r="A256">
            <v>110003001000</v>
          </cell>
          <cell r="B256" t="str">
            <v>110</v>
          </cell>
          <cell r="C256" t="str">
            <v>003</v>
          </cell>
          <cell r="D256" t="str">
            <v>001</v>
          </cell>
          <cell r="E256" t="str">
            <v>000</v>
          </cell>
          <cell r="F256" t="str">
            <v>Bombas</v>
          </cell>
        </row>
        <row r="257">
          <cell r="A257">
            <v>110003002000</v>
          </cell>
          <cell r="B257" t="str">
            <v>110</v>
          </cell>
          <cell r="C257" t="str">
            <v>003</v>
          </cell>
          <cell r="D257" t="str">
            <v>002</v>
          </cell>
          <cell r="E257" t="str">
            <v>000</v>
          </cell>
          <cell r="F257" t="str">
            <v>Accesorios</v>
          </cell>
        </row>
        <row r="258">
          <cell r="A258">
            <v>110003003000</v>
          </cell>
          <cell r="B258" t="str">
            <v>110</v>
          </cell>
          <cell r="C258" t="str">
            <v>003</v>
          </cell>
          <cell r="D258" t="str">
            <v>003</v>
          </cell>
          <cell r="E258" t="str">
            <v>000</v>
          </cell>
          <cell r="F258" t="str">
            <v>Telemetría</v>
          </cell>
        </row>
        <row r="259">
          <cell r="A259">
            <v>110003004000</v>
          </cell>
          <cell r="B259" t="str">
            <v>110</v>
          </cell>
          <cell r="C259" t="str">
            <v>003</v>
          </cell>
          <cell r="D259" t="str">
            <v>004</v>
          </cell>
          <cell r="E259" t="str">
            <v>000</v>
          </cell>
          <cell r="F259" t="str">
            <v>Sistemas suplentes</v>
          </cell>
        </row>
        <row r="260">
          <cell r="A260">
            <v>110004000000</v>
          </cell>
          <cell r="B260" t="str">
            <v>110</v>
          </cell>
          <cell r="C260" t="str">
            <v>004</v>
          </cell>
          <cell r="D260" t="str">
            <v>000</v>
          </cell>
          <cell r="E260" t="str">
            <v>000</v>
          </cell>
          <cell r="F260" t="str">
            <v>AAAAA EN PROCESO INFRAESTRUCTURA</v>
          </cell>
        </row>
        <row r="261">
          <cell r="A261">
            <v>110004001000</v>
          </cell>
          <cell r="B261" t="str">
            <v>110</v>
          </cell>
          <cell r="C261" t="str">
            <v>004</v>
          </cell>
          <cell r="D261" t="str">
            <v>001</v>
          </cell>
          <cell r="E261" t="str">
            <v>000</v>
          </cell>
          <cell r="F261" t="str">
            <v xml:space="preserve">DEM </v>
          </cell>
        </row>
        <row r="262">
          <cell r="A262">
            <v>110004002000</v>
          </cell>
          <cell r="B262" t="str">
            <v>110</v>
          </cell>
          <cell r="C262" t="str">
            <v>004</v>
          </cell>
          <cell r="D262" t="str">
            <v>002</v>
          </cell>
          <cell r="E262" t="str">
            <v>000</v>
          </cell>
          <cell r="F262" t="str">
            <v xml:space="preserve">PROASSPA </v>
          </cell>
        </row>
        <row r="263">
          <cell r="A263">
            <v>110004003000</v>
          </cell>
          <cell r="B263" t="str">
            <v>110</v>
          </cell>
          <cell r="C263" t="str">
            <v>004</v>
          </cell>
          <cell r="D263" t="str">
            <v>003</v>
          </cell>
          <cell r="E263" t="str">
            <v>000</v>
          </cell>
          <cell r="F263" t="str">
            <v>INFRAESTRUCTURA</v>
          </cell>
        </row>
        <row r="264">
          <cell r="A264">
            <v>110004004000</v>
          </cell>
          <cell r="B264" t="str">
            <v>110</v>
          </cell>
          <cell r="C264" t="str">
            <v>004</v>
          </cell>
          <cell r="D264" t="str">
            <v>004</v>
          </cell>
          <cell r="E264" t="str">
            <v>000</v>
          </cell>
          <cell r="F264" t="str">
            <v xml:space="preserve">CECSA </v>
          </cell>
        </row>
        <row r="265">
          <cell r="A265">
            <v>0</v>
          </cell>
          <cell r="F265" t="str">
            <v>FIJO</v>
          </cell>
        </row>
        <row r="266">
          <cell r="A266">
            <v>151000000000</v>
          </cell>
          <cell r="B266" t="str">
            <v>151</v>
          </cell>
          <cell r="C266" t="str">
            <v>000</v>
          </cell>
          <cell r="D266" t="str">
            <v>000</v>
          </cell>
          <cell r="E266" t="str">
            <v>000</v>
          </cell>
          <cell r="F266" t="str">
            <v>TERRENO</v>
          </cell>
        </row>
        <row r="267">
          <cell r="A267">
            <v>0</v>
          </cell>
          <cell r="F267" t="str">
            <v>aaaaa</v>
          </cell>
        </row>
        <row r="268">
          <cell r="A268">
            <v>0</v>
          </cell>
          <cell r="F268" t="str">
            <v>aaaaa</v>
          </cell>
        </row>
        <row r="269">
          <cell r="A269">
            <v>0</v>
          </cell>
          <cell r="F269" t="str">
            <v>aaaaa</v>
          </cell>
        </row>
        <row r="270">
          <cell r="A270">
            <v>152000000000</v>
          </cell>
          <cell r="B270" t="str">
            <v>152</v>
          </cell>
          <cell r="C270" t="str">
            <v>000</v>
          </cell>
          <cell r="D270" t="str">
            <v>000</v>
          </cell>
          <cell r="E270" t="str">
            <v>000</v>
          </cell>
          <cell r="F270" t="str">
            <v>CONSTRUCCIONES</v>
          </cell>
        </row>
        <row r="271">
          <cell r="A271">
            <v>0</v>
          </cell>
          <cell r="F271" t="str">
            <v>aaaaa</v>
          </cell>
        </row>
        <row r="272">
          <cell r="A272">
            <v>0</v>
          </cell>
          <cell r="F272" t="str">
            <v>aaaaa</v>
          </cell>
        </row>
        <row r="273">
          <cell r="A273">
            <v>153000000000</v>
          </cell>
          <cell r="B273" t="str">
            <v>153</v>
          </cell>
          <cell r="C273" t="str">
            <v>000</v>
          </cell>
          <cell r="D273" t="str">
            <v>000</v>
          </cell>
          <cell r="E273" t="str">
            <v>000</v>
          </cell>
          <cell r="F273" t="str">
            <v>MAQUINARIA Y EQUIPO NETO</v>
          </cell>
        </row>
        <row r="274">
          <cell r="A274">
            <v>153001001000</v>
          </cell>
          <cell r="B274" t="str">
            <v>153</v>
          </cell>
          <cell r="C274" t="str">
            <v>001</v>
          </cell>
          <cell r="D274" t="str">
            <v>001</v>
          </cell>
          <cell r="E274" t="str">
            <v>000</v>
          </cell>
          <cell r="F274" t="str">
            <v>MAQUINARIA Y EQUIPO</v>
          </cell>
        </row>
        <row r="275">
          <cell r="A275">
            <v>153001001001</v>
          </cell>
          <cell r="B275" t="str">
            <v>153</v>
          </cell>
          <cell r="C275" t="str">
            <v>001</v>
          </cell>
          <cell r="D275" t="str">
            <v>001</v>
          </cell>
          <cell r="E275" t="str">
            <v>001</v>
          </cell>
          <cell r="F275" t="str">
            <v>Histórico</v>
          </cell>
        </row>
        <row r="276">
          <cell r="A276">
            <v>153001001002</v>
          </cell>
          <cell r="B276" t="str">
            <v>153</v>
          </cell>
          <cell r="C276" t="str">
            <v>001</v>
          </cell>
          <cell r="D276" t="str">
            <v>001</v>
          </cell>
          <cell r="E276" t="str">
            <v>002</v>
          </cell>
          <cell r="F276" t="str">
            <v>Actualización</v>
          </cell>
        </row>
        <row r="277">
          <cell r="A277">
            <v>153001002000</v>
          </cell>
          <cell r="B277" t="str">
            <v>153</v>
          </cell>
          <cell r="C277" t="str">
            <v>001</v>
          </cell>
          <cell r="D277" t="str">
            <v>002</v>
          </cell>
          <cell r="E277" t="str">
            <v>000</v>
          </cell>
          <cell r="F277" t="str">
            <v xml:space="preserve">DEPRECIACIÒN </v>
          </cell>
        </row>
        <row r="278">
          <cell r="A278">
            <v>153001002001</v>
          </cell>
          <cell r="B278" t="str">
            <v>153</v>
          </cell>
          <cell r="C278" t="str">
            <v>001</v>
          </cell>
          <cell r="D278" t="str">
            <v>002</v>
          </cell>
          <cell r="E278" t="str">
            <v>001</v>
          </cell>
          <cell r="F278" t="str">
            <v>Histórico</v>
          </cell>
        </row>
        <row r="279">
          <cell r="A279">
            <v>153001002002</v>
          </cell>
          <cell r="B279" t="str">
            <v>153</v>
          </cell>
          <cell r="C279" t="str">
            <v>001</v>
          </cell>
          <cell r="D279" t="str">
            <v>002</v>
          </cell>
          <cell r="E279" t="str">
            <v>002</v>
          </cell>
          <cell r="F279" t="str">
            <v>Actualización</v>
          </cell>
        </row>
        <row r="280">
          <cell r="A280">
            <v>154000000000</v>
          </cell>
          <cell r="B280" t="str">
            <v>154</v>
          </cell>
          <cell r="C280" t="str">
            <v>000</v>
          </cell>
          <cell r="D280" t="str">
            <v>000</v>
          </cell>
          <cell r="E280" t="str">
            <v>000</v>
          </cell>
          <cell r="F280" t="str">
            <v>EQUIPO DE TRANSPORTE NETO</v>
          </cell>
        </row>
        <row r="281">
          <cell r="A281">
            <v>154001000000</v>
          </cell>
          <cell r="B281" t="str">
            <v>154</v>
          </cell>
          <cell r="C281" t="str">
            <v>001</v>
          </cell>
          <cell r="D281" t="str">
            <v>000</v>
          </cell>
          <cell r="E281" t="str">
            <v>000</v>
          </cell>
          <cell r="F281" t="str">
            <v xml:space="preserve">EQUIPO DE TRANSPORTE </v>
          </cell>
        </row>
        <row r="282">
          <cell r="A282">
            <v>154001001000</v>
          </cell>
          <cell r="B282" t="str">
            <v>154</v>
          </cell>
          <cell r="C282" t="str">
            <v>001</v>
          </cell>
          <cell r="D282" t="str">
            <v>001</v>
          </cell>
          <cell r="E282" t="str">
            <v>000</v>
          </cell>
          <cell r="F282" t="str">
            <v>Histórico</v>
          </cell>
        </row>
        <row r="283">
          <cell r="A283">
            <v>154001002000</v>
          </cell>
          <cell r="B283" t="str">
            <v>154</v>
          </cell>
          <cell r="C283" t="str">
            <v>001</v>
          </cell>
          <cell r="D283" t="str">
            <v>002</v>
          </cell>
          <cell r="E283" t="str">
            <v>000</v>
          </cell>
          <cell r="F283" t="str">
            <v>Actualización</v>
          </cell>
        </row>
        <row r="284">
          <cell r="A284">
            <v>154002000000</v>
          </cell>
          <cell r="B284" t="str">
            <v>154</v>
          </cell>
          <cell r="C284" t="str">
            <v>002</v>
          </cell>
          <cell r="D284" t="str">
            <v>000</v>
          </cell>
          <cell r="E284" t="str">
            <v>000</v>
          </cell>
          <cell r="F284" t="str">
            <v>DEPRECIACIÒN</v>
          </cell>
        </row>
        <row r="285">
          <cell r="A285">
            <v>154002001000</v>
          </cell>
          <cell r="B285" t="str">
            <v>154</v>
          </cell>
          <cell r="C285" t="str">
            <v>002</v>
          </cell>
          <cell r="D285" t="str">
            <v>001</v>
          </cell>
          <cell r="E285" t="str">
            <v>000</v>
          </cell>
          <cell r="F285" t="str">
            <v>Histórico</v>
          </cell>
        </row>
        <row r="286">
          <cell r="A286">
            <v>154002002000</v>
          </cell>
          <cell r="B286" t="str">
            <v>154</v>
          </cell>
          <cell r="C286" t="str">
            <v>002</v>
          </cell>
          <cell r="D286" t="str">
            <v>002</v>
          </cell>
          <cell r="E286" t="str">
            <v>000</v>
          </cell>
          <cell r="F286" t="str">
            <v>Actualización</v>
          </cell>
        </row>
        <row r="287">
          <cell r="A287">
            <v>155000000000</v>
          </cell>
          <cell r="B287" t="str">
            <v>155</v>
          </cell>
          <cell r="C287" t="str">
            <v>000</v>
          </cell>
          <cell r="D287" t="str">
            <v>000</v>
          </cell>
          <cell r="E287" t="str">
            <v>000</v>
          </cell>
          <cell r="F287" t="str">
            <v>EQUIPO DE CÒMPUTO NETO</v>
          </cell>
        </row>
        <row r="288">
          <cell r="A288">
            <v>155001000000</v>
          </cell>
          <cell r="B288" t="str">
            <v>155</v>
          </cell>
          <cell r="C288" t="str">
            <v>001</v>
          </cell>
          <cell r="D288" t="str">
            <v>000</v>
          </cell>
          <cell r="E288" t="str">
            <v>000</v>
          </cell>
          <cell r="F288" t="str">
            <v xml:space="preserve">EQUIPO DE CÒMPUTO </v>
          </cell>
        </row>
        <row r="289">
          <cell r="A289">
            <v>155001001000</v>
          </cell>
          <cell r="B289" t="str">
            <v>155</v>
          </cell>
          <cell r="C289" t="str">
            <v>001</v>
          </cell>
          <cell r="D289" t="str">
            <v>001</v>
          </cell>
          <cell r="E289" t="str">
            <v>000</v>
          </cell>
          <cell r="F289" t="str">
            <v>Histórico</v>
          </cell>
        </row>
        <row r="290">
          <cell r="A290">
            <v>155001002000</v>
          </cell>
          <cell r="B290" t="str">
            <v>155</v>
          </cell>
          <cell r="C290" t="str">
            <v>001</v>
          </cell>
          <cell r="D290" t="str">
            <v>002</v>
          </cell>
          <cell r="E290" t="str">
            <v>000</v>
          </cell>
          <cell r="F290" t="str">
            <v>Actualización</v>
          </cell>
        </row>
        <row r="291">
          <cell r="A291">
            <v>155002000000</v>
          </cell>
          <cell r="B291" t="str">
            <v>155</v>
          </cell>
          <cell r="C291" t="str">
            <v>002</v>
          </cell>
          <cell r="D291" t="str">
            <v>000</v>
          </cell>
          <cell r="E291" t="str">
            <v>000</v>
          </cell>
          <cell r="F291" t="str">
            <v xml:space="preserve">DEPRECIACIÒN </v>
          </cell>
        </row>
        <row r="292">
          <cell r="A292">
            <v>155002001000</v>
          </cell>
          <cell r="B292" t="str">
            <v>155</v>
          </cell>
          <cell r="C292" t="str">
            <v>002</v>
          </cell>
          <cell r="D292" t="str">
            <v>001</v>
          </cell>
          <cell r="E292" t="str">
            <v>000</v>
          </cell>
          <cell r="F292" t="str">
            <v>Histórico</v>
          </cell>
        </row>
        <row r="293">
          <cell r="A293">
            <v>155002002000</v>
          </cell>
          <cell r="B293" t="str">
            <v>155</v>
          </cell>
          <cell r="C293" t="str">
            <v>002</v>
          </cell>
          <cell r="D293" t="str">
            <v>002</v>
          </cell>
          <cell r="E293" t="str">
            <v>000</v>
          </cell>
          <cell r="F293" t="str">
            <v>Actualización</v>
          </cell>
        </row>
        <row r="294">
          <cell r="A294">
            <v>156000000000</v>
          </cell>
          <cell r="B294" t="str">
            <v>156</v>
          </cell>
          <cell r="C294" t="str">
            <v>000</v>
          </cell>
          <cell r="D294" t="str">
            <v>000</v>
          </cell>
          <cell r="E294" t="str">
            <v>000</v>
          </cell>
          <cell r="F294" t="str">
            <v>EQUIPO DE COMUNICACIÓN NETO</v>
          </cell>
        </row>
        <row r="295">
          <cell r="A295">
            <v>156001000000</v>
          </cell>
          <cell r="B295">
            <v>156</v>
          </cell>
          <cell r="C295" t="str">
            <v>001</v>
          </cell>
          <cell r="D295" t="str">
            <v>000</v>
          </cell>
          <cell r="E295" t="str">
            <v>000</v>
          </cell>
          <cell r="F295" t="str">
            <v xml:space="preserve">EQUIPO DE COMUNICACIÓN </v>
          </cell>
        </row>
        <row r="296">
          <cell r="A296">
            <v>156001001000</v>
          </cell>
          <cell r="B296">
            <v>156</v>
          </cell>
          <cell r="C296" t="str">
            <v>001</v>
          </cell>
          <cell r="D296" t="str">
            <v>001</v>
          </cell>
          <cell r="E296" t="str">
            <v>000</v>
          </cell>
          <cell r="F296" t="str">
            <v>Histórico</v>
          </cell>
        </row>
        <row r="297">
          <cell r="A297">
            <v>156001002000</v>
          </cell>
          <cell r="B297">
            <v>156</v>
          </cell>
          <cell r="C297" t="str">
            <v>001</v>
          </cell>
          <cell r="D297" t="str">
            <v>002</v>
          </cell>
          <cell r="E297" t="str">
            <v>000</v>
          </cell>
          <cell r="F297" t="str">
            <v>Actualización</v>
          </cell>
        </row>
        <row r="298">
          <cell r="A298">
            <v>156002000000</v>
          </cell>
          <cell r="B298">
            <v>156</v>
          </cell>
          <cell r="C298" t="str">
            <v>002</v>
          </cell>
          <cell r="D298" t="str">
            <v>000</v>
          </cell>
          <cell r="E298" t="str">
            <v>000</v>
          </cell>
          <cell r="F298" t="str">
            <v xml:space="preserve">DEPRECIACIÒN </v>
          </cell>
        </row>
        <row r="299">
          <cell r="A299">
            <v>156002001000</v>
          </cell>
          <cell r="B299">
            <v>156</v>
          </cell>
          <cell r="C299" t="str">
            <v>002</v>
          </cell>
          <cell r="D299" t="str">
            <v>001</v>
          </cell>
          <cell r="E299" t="str">
            <v>000</v>
          </cell>
          <cell r="F299" t="str">
            <v>Histórico</v>
          </cell>
        </row>
        <row r="300">
          <cell r="A300">
            <v>156002002000</v>
          </cell>
          <cell r="B300">
            <v>156</v>
          </cell>
          <cell r="C300" t="str">
            <v>002</v>
          </cell>
          <cell r="D300" t="str">
            <v>002</v>
          </cell>
          <cell r="E300" t="str">
            <v>000</v>
          </cell>
          <cell r="F300" t="str">
            <v>Actualización</v>
          </cell>
        </row>
        <row r="301">
          <cell r="A301">
            <v>157000000000</v>
          </cell>
          <cell r="B301">
            <v>157</v>
          </cell>
          <cell r="C301" t="str">
            <v>000</v>
          </cell>
          <cell r="D301" t="str">
            <v>000</v>
          </cell>
          <cell r="E301" t="str">
            <v>000</v>
          </cell>
          <cell r="F301" t="str">
            <v>MOBILIARIO Y EQUIPO DE OFICINA NETO</v>
          </cell>
        </row>
        <row r="302">
          <cell r="A302">
            <v>157001000000</v>
          </cell>
          <cell r="B302">
            <v>157</v>
          </cell>
          <cell r="C302" t="str">
            <v>001</v>
          </cell>
          <cell r="D302" t="str">
            <v>000</v>
          </cell>
          <cell r="E302" t="str">
            <v>000</v>
          </cell>
          <cell r="F302" t="str">
            <v>MOBILIARIO Y EQUIPO DE OFICINA</v>
          </cell>
        </row>
        <row r="303">
          <cell r="A303">
            <v>157001001000</v>
          </cell>
          <cell r="B303">
            <v>157</v>
          </cell>
          <cell r="C303" t="str">
            <v>001</v>
          </cell>
          <cell r="D303" t="str">
            <v>001</v>
          </cell>
          <cell r="E303" t="str">
            <v>000</v>
          </cell>
          <cell r="F303" t="str">
            <v>Histórico</v>
          </cell>
        </row>
        <row r="304">
          <cell r="A304">
            <v>157001002000</v>
          </cell>
          <cell r="B304">
            <v>157</v>
          </cell>
          <cell r="C304" t="str">
            <v>001</v>
          </cell>
          <cell r="D304" t="str">
            <v>002</v>
          </cell>
          <cell r="E304" t="str">
            <v>000</v>
          </cell>
          <cell r="F304" t="str">
            <v>Actualización</v>
          </cell>
        </row>
        <row r="305">
          <cell r="A305">
            <v>157002000000</v>
          </cell>
          <cell r="B305">
            <v>157</v>
          </cell>
          <cell r="C305" t="str">
            <v>002</v>
          </cell>
          <cell r="D305" t="str">
            <v>000</v>
          </cell>
          <cell r="E305" t="str">
            <v>000</v>
          </cell>
          <cell r="F305" t="str">
            <v>DEPRECIACIÒN</v>
          </cell>
        </row>
        <row r="306">
          <cell r="A306">
            <v>157002001000</v>
          </cell>
          <cell r="B306">
            <v>157</v>
          </cell>
          <cell r="C306" t="str">
            <v>002</v>
          </cell>
          <cell r="D306" t="str">
            <v>001</v>
          </cell>
          <cell r="E306" t="str">
            <v>000</v>
          </cell>
          <cell r="F306" t="str">
            <v>Histórico</v>
          </cell>
        </row>
        <row r="307">
          <cell r="A307">
            <v>157002002000</v>
          </cell>
          <cell r="B307">
            <v>157</v>
          </cell>
          <cell r="C307" t="str">
            <v>002</v>
          </cell>
          <cell r="D307" t="str">
            <v>002</v>
          </cell>
          <cell r="E307" t="str">
            <v>000</v>
          </cell>
          <cell r="F307" t="str">
            <v>Actualización</v>
          </cell>
        </row>
        <row r="308">
          <cell r="A308">
            <v>158000000000</v>
          </cell>
          <cell r="B308" t="str">
            <v>158</v>
          </cell>
          <cell r="C308" t="str">
            <v>000</v>
          </cell>
          <cell r="D308" t="str">
            <v>000</v>
          </cell>
          <cell r="E308" t="str">
            <v>000</v>
          </cell>
          <cell r="F308" t="str">
            <v>GASTOS DE INSTALACIÓN EN PROPIEDAD DE TERCEROS NETO</v>
          </cell>
        </row>
        <row r="309">
          <cell r="A309">
            <v>158001000000</v>
          </cell>
          <cell r="B309" t="str">
            <v>158</v>
          </cell>
          <cell r="C309" t="str">
            <v>001</v>
          </cell>
          <cell r="D309" t="str">
            <v>000</v>
          </cell>
          <cell r="E309" t="str">
            <v>000</v>
          </cell>
          <cell r="F309" t="str">
            <v xml:space="preserve">GASTOS DE INSTALACIÓN EN PROPIEDAD DE TERCEROS </v>
          </cell>
        </row>
        <row r="310">
          <cell r="A310">
            <v>158001001000</v>
          </cell>
          <cell r="B310" t="str">
            <v>158</v>
          </cell>
          <cell r="C310" t="str">
            <v>001</v>
          </cell>
          <cell r="D310" t="str">
            <v>001</v>
          </cell>
          <cell r="E310" t="str">
            <v>000</v>
          </cell>
          <cell r="F310" t="str">
            <v>Histórico</v>
          </cell>
        </row>
        <row r="311">
          <cell r="A311">
            <v>158001002000</v>
          </cell>
          <cell r="B311" t="str">
            <v>158</v>
          </cell>
          <cell r="C311" t="str">
            <v>001</v>
          </cell>
          <cell r="D311" t="str">
            <v>002</v>
          </cell>
          <cell r="E311" t="str">
            <v>000</v>
          </cell>
          <cell r="F311" t="str">
            <v>Actualización</v>
          </cell>
        </row>
        <row r="312">
          <cell r="A312">
            <v>158002000000</v>
          </cell>
          <cell r="B312" t="str">
            <v>158</v>
          </cell>
          <cell r="C312" t="str">
            <v>002</v>
          </cell>
          <cell r="D312" t="str">
            <v>000</v>
          </cell>
          <cell r="E312" t="str">
            <v>000</v>
          </cell>
          <cell r="F312" t="str">
            <v>DEPRECIACIÒN</v>
          </cell>
        </row>
        <row r="313">
          <cell r="A313">
            <v>158002001000</v>
          </cell>
          <cell r="B313" t="str">
            <v>158</v>
          </cell>
          <cell r="C313" t="str">
            <v>002</v>
          </cell>
          <cell r="D313" t="str">
            <v>001</v>
          </cell>
          <cell r="E313" t="str">
            <v>000</v>
          </cell>
          <cell r="F313" t="str">
            <v>Histórico</v>
          </cell>
        </row>
        <row r="314">
          <cell r="A314">
            <v>158002002000</v>
          </cell>
          <cell r="B314" t="str">
            <v>158</v>
          </cell>
          <cell r="C314" t="str">
            <v>002</v>
          </cell>
          <cell r="D314" t="str">
            <v>002</v>
          </cell>
          <cell r="E314" t="str">
            <v>000</v>
          </cell>
          <cell r="F314" t="str">
            <v>Actualización</v>
          </cell>
        </row>
        <row r="315">
          <cell r="A315">
            <v>0</v>
          </cell>
          <cell r="F315" t="str">
            <v>CARGOS DIFERIDOS</v>
          </cell>
        </row>
        <row r="316">
          <cell r="A316">
            <v>180000000000</v>
          </cell>
          <cell r="B316" t="str">
            <v>180</v>
          </cell>
          <cell r="C316" t="str">
            <v>000</v>
          </cell>
          <cell r="D316" t="str">
            <v>000</v>
          </cell>
          <cell r="E316" t="str">
            <v>000</v>
          </cell>
          <cell r="F316" t="str">
            <v>INTERESES PAGADOS POR ANTICIPADO</v>
          </cell>
        </row>
        <row r="317">
          <cell r="A317">
            <v>180001000000</v>
          </cell>
          <cell r="B317" t="str">
            <v>180</v>
          </cell>
          <cell r="C317" t="str">
            <v>001</v>
          </cell>
          <cell r="D317" t="str">
            <v>000</v>
          </cell>
          <cell r="E317" t="str">
            <v>000</v>
          </cell>
          <cell r="F317" t="str">
            <v>aaaaa</v>
          </cell>
        </row>
        <row r="318">
          <cell r="A318">
            <v>181000000000</v>
          </cell>
          <cell r="B318" t="str">
            <v>181</v>
          </cell>
          <cell r="C318" t="str">
            <v>000</v>
          </cell>
          <cell r="D318" t="str">
            <v>000</v>
          </cell>
          <cell r="E318" t="str">
            <v>000</v>
          </cell>
          <cell r="F318" t="str">
            <v>DEPOSITOS EN GARANTIA</v>
          </cell>
        </row>
        <row r="319">
          <cell r="A319">
            <v>181001000000</v>
          </cell>
          <cell r="B319" t="str">
            <v>181</v>
          </cell>
          <cell r="C319" t="str">
            <v>001</v>
          </cell>
          <cell r="D319" t="str">
            <v>000</v>
          </cell>
          <cell r="E319" t="str">
            <v>000</v>
          </cell>
          <cell r="F319" t="str">
            <v>Sofía Elisa Marun Lamar</v>
          </cell>
        </row>
        <row r="320">
          <cell r="A320">
            <v>181002000000</v>
          </cell>
          <cell r="B320" t="str">
            <v>181</v>
          </cell>
          <cell r="C320" t="str">
            <v>002</v>
          </cell>
          <cell r="D320" t="str">
            <v>000</v>
          </cell>
          <cell r="E320" t="str">
            <v>000</v>
          </cell>
          <cell r="F320" t="str">
            <v>Patricia Sánchez Felizardo</v>
          </cell>
        </row>
        <row r="321">
          <cell r="A321">
            <v>181003000000</v>
          </cell>
          <cell r="B321" t="str">
            <v>181</v>
          </cell>
          <cell r="C321" t="str">
            <v>003</v>
          </cell>
          <cell r="D321" t="str">
            <v>000</v>
          </cell>
          <cell r="E321" t="str">
            <v>000</v>
          </cell>
          <cell r="F321" t="str">
            <v>Patricia Chapa Saénz</v>
          </cell>
        </row>
        <row r="322">
          <cell r="A322">
            <v>181004000000</v>
          </cell>
          <cell r="B322" t="str">
            <v>181</v>
          </cell>
          <cell r="C322" t="str">
            <v>004</v>
          </cell>
          <cell r="D322" t="str">
            <v>000</v>
          </cell>
          <cell r="E322" t="str">
            <v>000</v>
          </cell>
          <cell r="F322" t="str">
            <v>Carmen Cecilia Jiménez Etienne</v>
          </cell>
        </row>
        <row r="323">
          <cell r="A323">
            <v>181005000000</v>
          </cell>
          <cell r="B323" t="str">
            <v>181</v>
          </cell>
          <cell r="C323" t="str">
            <v>005</v>
          </cell>
          <cell r="D323" t="str">
            <v>000</v>
          </cell>
          <cell r="E323" t="str">
            <v>000</v>
          </cell>
          <cell r="F323" t="str">
            <v>Leticia Orozco Pérez</v>
          </cell>
        </row>
        <row r="324">
          <cell r="A324">
            <v>181006000000</v>
          </cell>
          <cell r="B324" t="str">
            <v>181</v>
          </cell>
          <cell r="C324" t="str">
            <v>006</v>
          </cell>
          <cell r="D324" t="str">
            <v>000</v>
          </cell>
          <cell r="E324" t="str">
            <v>000</v>
          </cell>
          <cell r="F324" t="str">
            <v>Jorge Luis Gerez Velázquez</v>
          </cell>
        </row>
        <row r="325">
          <cell r="A325">
            <v>181007000000</v>
          </cell>
          <cell r="B325" t="str">
            <v>181</v>
          </cell>
          <cell r="C325" t="str">
            <v>007</v>
          </cell>
          <cell r="D325" t="str">
            <v>000</v>
          </cell>
          <cell r="E325" t="str">
            <v>000</v>
          </cell>
          <cell r="F325" t="str">
            <v>Rosa Alicia Chapa Saénz</v>
          </cell>
        </row>
        <row r="326">
          <cell r="A326">
            <v>181008000000</v>
          </cell>
          <cell r="B326" t="str">
            <v>181</v>
          </cell>
          <cell r="C326" t="str">
            <v>008</v>
          </cell>
          <cell r="D326" t="str">
            <v>000</v>
          </cell>
          <cell r="E326" t="str">
            <v>000</v>
          </cell>
          <cell r="F326" t="str">
            <v>Inmobiliaria HZ, SA de CV</v>
          </cell>
        </row>
        <row r="327">
          <cell r="A327">
            <v>181009000000</v>
          </cell>
          <cell r="B327" t="str">
            <v>181</v>
          </cell>
          <cell r="C327" t="str">
            <v>009</v>
          </cell>
          <cell r="D327" t="str">
            <v>000</v>
          </cell>
          <cell r="E327" t="str">
            <v>000</v>
          </cell>
          <cell r="F327" t="str">
            <v>Comisión Federal de Electricidad</v>
          </cell>
        </row>
        <row r="328">
          <cell r="A328">
            <v>181010000000</v>
          </cell>
          <cell r="B328" t="str">
            <v>181</v>
          </cell>
          <cell r="C328" t="str">
            <v>010</v>
          </cell>
          <cell r="D328" t="str">
            <v>000</v>
          </cell>
          <cell r="E328" t="str">
            <v>000</v>
          </cell>
          <cell r="F328" t="str">
            <v>Louis Balat Joseph</v>
          </cell>
        </row>
        <row r="329">
          <cell r="A329">
            <v>182000000000</v>
          </cell>
          <cell r="B329" t="str">
            <v>182</v>
          </cell>
          <cell r="C329" t="str">
            <v>000</v>
          </cell>
          <cell r="D329" t="str">
            <v>000</v>
          </cell>
          <cell r="E329" t="str">
            <v>000</v>
          </cell>
          <cell r="F329" t="str">
            <v xml:space="preserve">SEGUROS </v>
          </cell>
        </row>
        <row r="330">
          <cell r="A330">
            <v>182001000000</v>
          </cell>
          <cell r="B330" t="str">
            <v>182</v>
          </cell>
          <cell r="C330" t="str">
            <v>001</v>
          </cell>
          <cell r="D330" t="str">
            <v>000</v>
          </cell>
          <cell r="E330" t="str">
            <v>000</v>
          </cell>
          <cell r="F330" t="str">
            <v>aaaaa</v>
          </cell>
        </row>
        <row r="331">
          <cell r="A331">
            <v>183000000000</v>
          </cell>
          <cell r="B331" t="str">
            <v>183</v>
          </cell>
          <cell r="C331" t="str">
            <v>000</v>
          </cell>
          <cell r="D331" t="str">
            <v>000</v>
          </cell>
          <cell r="E331" t="str">
            <v>000</v>
          </cell>
          <cell r="F331" t="str">
            <v>FIANZAS</v>
          </cell>
        </row>
        <row r="332">
          <cell r="A332">
            <v>183001000000</v>
          </cell>
          <cell r="B332" t="str">
            <v>183</v>
          </cell>
          <cell r="C332" t="str">
            <v>001</v>
          </cell>
          <cell r="D332" t="str">
            <v>000</v>
          </cell>
          <cell r="E332" t="str">
            <v>000</v>
          </cell>
          <cell r="F332" t="str">
            <v>Fianzas Monterrey, SA</v>
          </cell>
        </row>
        <row r="333">
          <cell r="A333">
            <v>184000000000</v>
          </cell>
          <cell r="B333" t="str">
            <v>184</v>
          </cell>
          <cell r="C333" t="str">
            <v>000</v>
          </cell>
          <cell r="D333" t="str">
            <v>000</v>
          </cell>
          <cell r="E333" t="str">
            <v>000</v>
          </cell>
          <cell r="F333" t="str">
            <v>ESTUDIO DE IMPACTO MEDIO AMBIENTAL</v>
          </cell>
        </row>
        <row r="334">
          <cell r="A334">
            <v>184001000000</v>
          </cell>
          <cell r="B334" t="str">
            <v>184</v>
          </cell>
          <cell r="C334" t="str">
            <v>001</v>
          </cell>
          <cell r="D334" t="str">
            <v>000</v>
          </cell>
          <cell r="E334" t="str">
            <v>000</v>
          </cell>
          <cell r="F334" t="str">
            <v>Juan Ramón López Mortera</v>
          </cell>
        </row>
        <row r="335">
          <cell r="A335">
            <v>200000000000</v>
          </cell>
          <cell r="B335" t="str">
            <v>200</v>
          </cell>
          <cell r="C335" t="str">
            <v>000</v>
          </cell>
          <cell r="D335" t="str">
            <v>000</v>
          </cell>
          <cell r="E335" t="str">
            <v>000</v>
          </cell>
          <cell r="F335" t="str">
            <v>PASIVO</v>
          </cell>
        </row>
        <row r="336">
          <cell r="A336">
            <v>0</v>
          </cell>
          <cell r="F336" t="str">
            <v>CORTO PLAZO</v>
          </cell>
        </row>
        <row r="337">
          <cell r="A337">
            <v>201000000000</v>
          </cell>
          <cell r="B337" t="str">
            <v>201</v>
          </cell>
          <cell r="C337" t="str">
            <v>000</v>
          </cell>
          <cell r="D337" t="str">
            <v>000</v>
          </cell>
          <cell r="E337" t="str">
            <v>000</v>
          </cell>
          <cell r="F337" t="str">
            <v>PRESTAMOS</v>
          </cell>
        </row>
        <row r="338">
          <cell r="A338">
            <v>201001000000</v>
          </cell>
          <cell r="B338" t="str">
            <v>201</v>
          </cell>
          <cell r="C338" t="str">
            <v>001</v>
          </cell>
          <cell r="D338" t="str">
            <v>000</v>
          </cell>
          <cell r="E338" t="str">
            <v>000</v>
          </cell>
          <cell r="F338" t="str">
            <v>PRESTAMOS POR PAGAR MXN</v>
          </cell>
        </row>
        <row r="339">
          <cell r="A339">
            <v>201001001000</v>
          </cell>
          <cell r="B339" t="str">
            <v>201</v>
          </cell>
          <cell r="C339" t="str">
            <v>001</v>
          </cell>
          <cell r="D339" t="str">
            <v>001</v>
          </cell>
          <cell r="E339" t="str">
            <v>000</v>
          </cell>
          <cell r="F339" t="str">
            <v>aaaaa</v>
          </cell>
        </row>
        <row r="340">
          <cell r="A340">
            <v>201002000000</v>
          </cell>
          <cell r="B340" t="str">
            <v>201</v>
          </cell>
          <cell r="C340" t="str">
            <v>002</v>
          </cell>
          <cell r="D340" t="str">
            <v>000</v>
          </cell>
          <cell r="E340" t="str">
            <v>000</v>
          </cell>
          <cell r="F340" t="str">
            <v>PRESTAMOS EN M.E.</v>
          </cell>
        </row>
        <row r="341">
          <cell r="A341">
            <v>201002001000</v>
          </cell>
          <cell r="B341" t="str">
            <v>201</v>
          </cell>
          <cell r="C341" t="str">
            <v>002</v>
          </cell>
          <cell r="D341" t="str">
            <v>001</v>
          </cell>
          <cell r="E341" t="str">
            <v>000</v>
          </cell>
          <cell r="F341" t="str">
            <v>aaaaa</v>
          </cell>
        </row>
        <row r="342">
          <cell r="A342">
            <v>201002050000</v>
          </cell>
          <cell r="B342" t="str">
            <v>201</v>
          </cell>
          <cell r="C342" t="str">
            <v>002</v>
          </cell>
          <cell r="D342" t="str">
            <v>050</v>
          </cell>
          <cell r="E342" t="str">
            <v>000</v>
          </cell>
          <cell r="F342" t="str">
            <v>Complementaria en M.E. Préstamos por pagar</v>
          </cell>
        </row>
        <row r="343">
          <cell r="A343">
            <v>202000000000</v>
          </cell>
          <cell r="B343" t="str">
            <v>202</v>
          </cell>
          <cell r="C343" t="str">
            <v>000</v>
          </cell>
          <cell r="D343" t="str">
            <v>000</v>
          </cell>
          <cell r="E343" t="str">
            <v>000</v>
          </cell>
          <cell r="F343" t="str">
            <v>PROVEEDORES MXN</v>
          </cell>
        </row>
        <row r="344">
          <cell r="A344">
            <v>202001000000</v>
          </cell>
          <cell r="B344">
            <v>202</v>
          </cell>
          <cell r="C344" t="str">
            <v>001</v>
          </cell>
          <cell r="D344" t="str">
            <v>000</v>
          </cell>
          <cell r="E344" t="str">
            <v>000</v>
          </cell>
          <cell r="F344" t="str">
            <v>PROVEEDORES MXN "A"</v>
          </cell>
        </row>
        <row r="345">
          <cell r="A345">
            <v>202001001000</v>
          </cell>
          <cell r="B345" t="str">
            <v>202</v>
          </cell>
          <cell r="C345" t="str">
            <v>001</v>
          </cell>
          <cell r="D345" t="str">
            <v>001</v>
          </cell>
          <cell r="E345" t="str">
            <v>000</v>
          </cell>
          <cell r="F345" t="str">
            <v>Auto Rentas Rayto, SA de CV</v>
          </cell>
        </row>
        <row r="346">
          <cell r="A346">
            <v>202001002000</v>
          </cell>
          <cell r="B346" t="str">
            <v>202</v>
          </cell>
          <cell r="C346" t="str">
            <v>001</v>
          </cell>
          <cell r="D346" t="str">
            <v>002</v>
          </cell>
          <cell r="E346" t="str">
            <v>000</v>
          </cell>
          <cell r="F346" t="str">
            <v>Aire Proyectos del Golfo, SA de CV</v>
          </cell>
        </row>
        <row r="347">
          <cell r="A347">
            <v>202001003000</v>
          </cell>
          <cell r="B347" t="str">
            <v>202</v>
          </cell>
          <cell r="C347" t="str">
            <v>001</v>
          </cell>
          <cell r="D347" t="str">
            <v>003</v>
          </cell>
          <cell r="E347" t="str">
            <v>000</v>
          </cell>
          <cell r="F347" t="str">
            <v>Administradora Inmobiliaria del Golfo, SA de CV</v>
          </cell>
        </row>
        <row r="348">
          <cell r="A348">
            <v>202001004000</v>
          </cell>
          <cell r="B348" t="str">
            <v>202</v>
          </cell>
          <cell r="C348" t="str">
            <v>001</v>
          </cell>
          <cell r="D348" t="str">
            <v>004</v>
          </cell>
          <cell r="E348" t="str">
            <v>000</v>
          </cell>
          <cell r="F348" t="str">
            <v>Aeropuerto de Tampico, SA de CV</v>
          </cell>
        </row>
        <row r="349">
          <cell r="A349">
            <v>202001005000</v>
          </cell>
          <cell r="B349" t="str">
            <v>202</v>
          </cell>
          <cell r="C349" t="str">
            <v>001</v>
          </cell>
          <cell r="D349" t="str">
            <v>005</v>
          </cell>
          <cell r="E349" t="str">
            <v>000</v>
          </cell>
          <cell r="F349" t="str">
            <v>Auti Express, SA de CV</v>
          </cell>
        </row>
        <row r="350">
          <cell r="A350">
            <v>202001006000</v>
          </cell>
          <cell r="B350" t="str">
            <v>202</v>
          </cell>
          <cell r="C350" t="str">
            <v>001</v>
          </cell>
          <cell r="D350" t="str">
            <v>006</v>
          </cell>
          <cell r="E350" t="str">
            <v>000</v>
          </cell>
          <cell r="F350" t="str">
            <v>Apoyo para el rescate de autopistas concesionadas Farac 1936</v>
          </cell>
        </row>
        <row r="351">
          <cell r="A351">
            <v>202001007000</v>
          </cell>
          <cell r="B351" t="str">
            <v>202</v>
          </cell>
          <cell r="C351" t="str">
            <v>001</v>
          </cell>
          <cell r="D351" t="str">
            <v>007</v>
          </cell>
          <cell r="E351" t="str">
            <v>000</v>
          </cell>
          <cell r="F351" t="str">
            <v>Auto PARK Huateco, SA de CV</v>
          </cell>
        </row>
        <row r="352">
          <cell r="A352">
            <v>202001008000</v>
          </cell>
          <cell r="B352" t="str">
            <v>202</v>
          </cell>
          <cell r="C352" t="str">
            <v>001</v>
          </cell>
          <cell r="D352" t="str">
            <v>008</v>
          </cell>
          <cell r="E352" t="str">
            <v>000</v>
          </cell>
          <cell r="F352" t="str">
            <v>Asociación Cooperativa de Transporte TAXIVEN, R.L.</v>
          </cell>
        </row>
        <row r="353">
          <cell r="A353">
            <v>202001009000</v>
          </cell>
          <cell r="B353" t="str">
            <v>202</v>
          </cell>
          <cell r="C353" t="str">
            <v>001</v>
          </cell>
          <cell r="D353" t="str">
            <v>009</v>
          </cell>
          <cell r="E353" t="str">
            <v>000</v>
          </cell>
          <cell r="F353" t="str">
            <v>Autobuses de Oriente ADO, SA de CV</v>
          </cell>
        </row>
        <row r="354">
          <cell r="A354">
            <v>202001010000</v>
          </cell>
          <cell r="B354" t="str">
            <v>202</v>
          </cell>
          <cell r="C354" t="str">
            <v>001</v>
          </cell>
          <cell r="D354" t="str">
            <v>010</v>
          </cell>
          <cell r="E354" t="str">
            <v>000</v>
          </cell>
          <cell r="F354" t="str">
            <v>Arenas Flores Francisco</v>
          </cell>
        </row>
        <row r="355">
          <cell r="A355">
            <v>202001011000</v>
          </cell>
          <cell r="B355" t="str">
            <v>202</v>
          </cell>
          <cell r="C355" t="str">
            <v>001</v>
          </cell>
          <cell r="D355" t="str">
            <v>011</v>
          </cell>
          <cell r="E355" t="str">
            <v>000</v>
          </cell>
          <cell r="F355" t="str">
            <v xml:space="preserve">Aguilar Hernández María del Carmen </v>
          </cell>
        </row>
        <row r="356">
          <cell r="A356">
            <v>202001012000</v>
          </cell>
          <cell r="B356" t="str">
            <v>202</v>
          </cell>
          <cell r="C356" t="str">
            <v>001</v>
          </cell>
          <cell r="D356" t="str">
            <v>012</v>
          </cell>
          <cell r="E356" t="str">
            <v>000</v>
          </cell>
          <cell r="F356" t="str">
            <v>Autopistas y Puentes del Golfo Centro</v>
          </cell>
        </row>
        <row r="357">
          <cell r="A357">
            <v>202001013000</v>
          </cell>
          <cell r="B357" t="str">
            <v>202</v>
          </cell>
          <cell r="C357" t="str">
            <v>001</v>
          </cell>
          <cell r="D357" t="str">
            <v>013</v>
          </cell>
          <cell r="E357" t="str">
            <v>000</v>
          </cell>
          <cell r="F357" t="str">
            <v>Autos Monclova, SA de CV</v>
          </cell>
        </row>
        <row r="358">
          <cell r="A358">
            <v>202001014000</v>
          </cell>
          <cell r="B358" t="str">
            <v>202</v>
          </cell>
          <cell r="C358" t="str">
            <v>001</v>
          </cell>
          <cell r="D358" t="str">
            <v>014</v>
          </cell>
          <cell r="E358" t="str">
            <v>000</v>
          </cell>
          <cell r="F358" t="str">
            <v>Axtel, SAB de CV</v>
          </cell>
        </row>
        <row r="359">
          <cell r="A359">
            <v>202002000000</v>
          </cell>
          <cell r="B359">
            <v>202</v>
          </cell>
          <cell r="C359" t="str">
            <v>002</v>
          </cell>
          <cell r="D359" t="str">
            <v>000</v>
          </cell>
          <cell r="E359" t="str">
            <v>000</v>
          </cell>
          <cell r="F359" t="str">
            <v>PROVEEDORES MXN "B"</v>
          </cell>
        </row>
        <row r="360">
          <cell r="A360">
            <v>202002001000</v>
          </cell>
          <cell r="B360" t="str">
            <v>202</v>
          </cell>
          <cell r="C360" t="str">
            <v>002</v>
          </cell>
          <cell r="D360" t="str">
            <v>001</v>
          </cell>
          <cell r="E360" t="str">
            <v>000</v>
          </cell>
          <cell r="F360" t="str">
            <v>Briceño Camacho Bardo de Jesús</v>
          </cell>
        </row>
        <row r="361">
          <cell r="A361">
            <v>202002002000</v>
          </cell>
          <cell r="B361" t="str">
            <v>202</v>
          </cell>
          <cell r="C361" t="str">
            <v>002</v>
          </cell>
          <cell r="D361" t="str">
            <v>002</v>
          </cell>
          <cell r="E361" t="str">
            <v>000</v>
          </cell>
          <cell r="F361" t="str">
            <v>Bufete de Control de Calidad, SA de CV</v>
          </cell>
        </row>
        <row r="362">
          <cell r="A362">
            <v>202002003000</v>
          </cell>
          <cell r="B362" t="str">
            <v>202</v>
          </cell>
          <cell r="C362" t="str">
            <v>002</v>
          </cell>
          <cell r="D362" t="str">
            <v>003</v>
          </cell>
          <cell r="E362" t="str">
            <v>000</v>
          </cell>
          <cell r="F362" t="str">
            <v>Banco Nacional de Obras y Servicios Públicos, S.N.C.</v>
          </cell>
        </row>
        <row r="363">
          <cell r="A363">
            <v>202002004000</v>
          </cell>
          <cell r="B363" t="str">
            <v>202</v>
          </cell>
          <cell r="C363" t="str">
            <v>002</v>
          </cell>
          <cell r="D363" t="str">
            <v>004</v>
          </cell>
          <cell r="E363" t="str">
            <v>000</v>
          </cell>
          <cell r="F363" t="str">
            <v>Bolk Transporte, SA de CV</v>
          </cell>
        </row>
        <row r="364">
          <cell r="A364">
            <v>202002005000</v>
          </cell>
          <cell r="B364" t="str">
            <v>202</v>
          </cell>
          <cell r="C364" t="str">
            <v>002</v>
          </cell>
          <cell r="D364" t="str">
            <v>005</v>
          </cell>
          <cell r="E364" t="str">
            <v>000</v>
          </cell>
          <cell r="F364" t="str">
            <v>Balat Joseph Louis</v>
          </cell>
        </row>
        <row r="365">
          <cell r="A365">
            <v>202002006000</v>
          </cell>
          <cell r="B365" t="str">
            <v>202</v>
          </cell>
          <cell r="C365" t="str">
            <v>002</v>
          </cell>
          <cell r="D365" t="str">
            <v>006</v>
          </cell>
          <cell r="E365" t="str">
            <v>000</v>
          </cell>
          <cell r="F365" t="str">
            <v xml:space="preserve">Bostock Galloway Stewart </v>
          </cell>
        </row>
        <row r="366">
          <cell r="A366">
            <v>202003000000</v>
          </cell>
          <cell r="B366">
            <v>202</v>
          </cell>
          <cell r="C366" t="str">
            <v>003</v>
          </cell>
          <cell r="D366" t="str">
            <v>000</v>
          </cell>
          <cell r="E366" t="str">
            <v>000</v>
          </cell>
          <cell r="F366" t="str">
            <v>PROVEEDORES MXN "C"</v>
          </cell>
        </row>
        <row r="367">
          <cell r="A367">
            <v>202003001000</v>
          </cell>
          <cell r="B367" t="str">
            <v>202</v>
          </cell>
          <cell r="C367" t="str">
            <v>003</v>
          </cell>
          <cell r="D367" t="str">
            <v>001</v>
          </cell>
          <cell r="E367" t="str">
            <v>000</v>
          </cell>
          <cell r="F367" t="str">
            <v>Chambers Aguilar Adriana Ivette</v>
          </cell>
        </row>
        <row r="368">
          <cell r="A368">
            <v>202003002000</v>
          </cell>
          <cell r="B368" t="str">
            <v>202</v>
          </cell>
          <cell r="C368" t="str">
            <v>003</v>
          </cell>
          <cell r="D368" t="str">
            <v>002</v>
          </cell>
          <cell r="E368" t="str">
            <v>000</v>
          </cell>
          <cell r="F368" t="str">
            <v>Cavazos Sandoval Ana Bertha</v>
          </cell>
        </row>
        <row r="369">
          <cell r="A369">
            <v>202003003000</v>
          </cell>
          <cell r="B369" t="str">
            <v>202</v>
          </cell>
          <cell r="C369" t="str">
            <v>003</v>
          </cell>
          <cell r="D369" t="str">
            <v>003</v>
          </cell>
          <cell r="E369" t="str">
            <v>000</v>
          </cell>
          <cell r="F369" t="str">
            <v>Consultores Aguilar Ballesteros y Pantoja, S.C.</v>
          </cell>
        </row>
        <row r="370">
          <cell r="A370">
            <v>202003004000</v>
          </cell>
          <cell r="B370" t="str">
            <v>202</v>
          </cell>
          <cell r="C370" t="str">
            <v>003</v>
          </cell>
          <cell r="D370" t="str">
            <v>004</v>
          </cell>
          <cell r="E370" t="str">
            <v>000</v>
          </cell>
          <cell r="F370" t="str">
            <v>Cadena Comercial OXXO, sa de CV</v>
          </cell>
        </row>
        <row r="371">
          <cell r="A371">
            <v>202003005000</v>
          </cell>
          <cell r="B371" t="str">
            <v>202</v>
          </cell>
          <cell r="C371" t="str">
            <v>003</v>
          </cell>
          <cell r="D371" t="str">
            <v>005</v>
          </cell>
          <cell r="E371" t="str">
            <v>000</v>
          </cell>
          <cell r="F371" t="str">
            <v>Concesionaria Ecatepec Pirámides, SA de CV</v>
          </cell>
        </row>
        <row r="372">
          <cell r="A372">
            <v>202003006000</v>
          </cell>
          <cell r="B372" t="str">
            <v>202</v>
          </cell>
          <cell r="C372" t="str">
            <v>003</v>
          </cell>
          <cell r="D372" t="str">
            <v>006</v>
          </cell>
          <cell r="E372" t="str">
            <v>000</v>
          </cell>
          <cell r="F372" t="str">
            <v>Caminos y Puentes Federales de Ingresos y Servicios Conexos</v>
          </cell>
        </row>
        <row r="373">
          <cell r="A373">
            <v>202003007000</v>
          </cell>
          <cell r="B373" t="str">
            <v>202</v>
          </cell>
          <cell r="C373" t="str">
            <v>003</v>
          </cell>
          <cell r="D373" t="str">
            <v>007</v>
          </cell>
          <cell r="E373" t="str">
            <v>000</v>
          </cell>
          <cell r="F373" t="str">
            <v>Corporativo de Alimentos del Bajío, SA de CV</v>
          </cell>
        </row>
        <row r="374">
          <cell r="A374">
            <v>202003008000</v>
          </cell>
          <cell r="B374" t="str">
            <v>202</v>
          </cell>
          <cell r="C374" t="str">
            <v>003</v>
          </cell>
          <cell r="D374" t="str">
            <v>008</v>
          </cell>
          <cell r="E374" t="str">
            <v>000</v>
          </cell>
          <cell r="F374" t="str">
            <v>Consorcio La Pureza de Bebidas, SA de CV</v>
          </cell>
        </row>
        <row r="375">
          <cell r="A375">
            <v>202003009000</v>
          </cell>
          <cell r="B375" t="str">
            <v>202</v>
          </cell>
          <cell r="C375" t="str">
            <v>003</v>
          </cell>
          <cell r="D375" t="str">
            <v>009</v>
          </cell>
          <cell r="E375" t="str">
            <v>000</v>
          </cell>
          <cell r="F375" t="str">
            <v>Club de Ingeniero Petroleros de Tampico, A.C.</v>
          </cell>
        </row>
        <row r="376">
          <cell r="A376">
            <v>202003010000</v>
          </cell>
          <cell r="B376" t="str">
            <v>202</v>
          </cell>
          <cell r="C376" t="str">
            <v>003</v>
          </cell>
          <cell r="D376" t="str">
            <v>010</v>
          </cell>
          <cell r="E376" t="str">
            <v>000</v>
          </cell>
          <cell r="F376" t="str">
            <v>COMAPA</v>
          </cell>
        </row>
        <row r="377">
          <cell r="A377">
            <v>202003011000</v>
          </cell>
          <cell r="B377" t="str">
            <v>202</v>
          </cell>
          <cell r="C377" t="str">
            <v>003</v>
          </cell>
          <cell r="D377" t="str">
            <v>011</v>
          </cell>
          <cell r="E377" t="str">
            <v>000</v>
          </cell>
          <cell r="F377" t="str">
            <v>Cablevisión Red, SA de CV</v>
          </cell>
        </row>
        <row r="378">
          <cell r="A378">
            <v>202003012000</v>
          </cell>
          <cell r="B378" t="str">
            <v>202</v>
          </cell>
          <cell r="C378" t="str">
            <v>003</v>
          </cell>
          <cell r="D378" t="str">
            <v>012</v>
          </cell>
          <cell r="E378" t="str">
            <v>000</v>
          </cell>
          <cell r="F378" t="str">
            <v>Central de Combustibles y Lubricantes, SA de CV</v>
          </cell>
        </row>
        <row r="379">
          <cell r="A379">
            <v>202003013000</v>
          </cell>
          <cell r="B379" t="str">
            <v>202</v>
          </cell>
          <cell r="C379" t="str">
            <v>003</v>
          </cell>
          <cell r="D379" t="str">
            <v>013</v>
          </cell>
          <cell r="E379" t="str">
            <v>000</v>
          </cell>
          <cell r="F379" t="str">
            <v>CIA Periodística del Sol de Tampico, SA de CV</v>
          </cell>
        </row>
        <row r="380">
          <cell r="A380">
            <v>202003014000</v>
          </cell>
          <cell r="B380" t="str">
            <v>202</v>
          </cell>
          <cell r="C380" t="str">
            <v>003</v>
          </cell>
          <cell r="D380" t="str">
            <v>014</v>
          </cell>
          <cell r="E380" t="str">
            <v>000</v>
          </cell>
          <cell r="F380" t="str">
            <v>Comisón Federal de Electricidad</v>
          </cell>
        </row>
        <row r="381">
          <cell r="A381">
            <v>202003015000</v>
          </cell>
          <cell r="B381" t="str">
            <v>202</v>
          </cell>
          <cell r="C381" t="str">
            <v>003</v>
          </cell>
          <cell r="D381" t="str">
            <v>015</v>
          </cell>
          <cell r="E381" t="str">
            <v>000</v>
          </cell>
          <cell r="F381" t="str">
            <v>Compañía Mexicana de Aviación</v>
          </cell>
        </row>
        <row r="382">
          <cell r="A382">
            <v>202003016000</v>
          </cell>
          <cell r="B382" t="str">
            <v>202</v>
          </cell>
          <cell r="C382" t="str">
            <v>003</v>
          </cell>
          <cell r="D382" t="str">
            <v>016</v>
          </cell>
          <cell r="E382" t="str">
            <v>000</v>
          </cell>
          <cell r="F382" t="str">
            <v xml:space="preserve">Cervantes Ayala José Benjamín </v>
          </cell>
        </row>
        <row r="383">
          <cell r="A383">
            <v>202003017000</v>
          </cell>
          <cell r="B383" t="str">
            <v>202</v>
          </cell>
          <cell r="C383" t="str">
            <v>003</v>
          </cell>
          <cell r="D383" t="str">
            <v>017</v>
          </cell>
          <cell r="E383" t="str">
            <v>000</v>
          </cell>
          <cell r="F383" t="str">
            <v>Campos Gómez Martín Antonio</v>
          </cell>
        </row>
        <row r="384">
          <cell r="A384">
            <v>202003018000</v>
          </cell>
          <cell r="B384" t="str">
            <v>202</v>
          </cell>
          <cell r="C384" t="str">
            <v>003</v>
          </cell>
          <cell r="D384" t="str">
            <v>018</v>
          </cell>
          <cell r="E384" t="str">
            <v>000</v>
          </cell>
          <cell r="F384" t="str">
            <v>Chapa Saénz Rosa Alicia</v>
          </cell>
        </row>
        <row r="385">
          <cell r="A385">
            <v>202003019000</v>
          </cell>
          <cell r="B385" t="str">
            <v>202</v>
          </cell>
          <cell r="C385" t="str">
            <v>003</v>
          </cell>
          <cell r="D385" t="str">
            <v>019</v>
          </cell>
          <cell r="E385" t="str">
            <v>000</v>
          </cell>
          <cell r="F385" t="str">
            <v xml:space="preserve">Cruz Pérez Sara Yolanda </v>
          </cell>
        </row>
        <row r="386">
          <cell r="A386">
            <v>202003020000</v>
          </cell>
          <cell r="B386" t="str">
            <v>202</v>
          </cell>
          <cell r="C386" t="str">
            <v>003</v>
          </cell>
          <cell r="D386" t="str">
            <v>020</v>
          </cell>
          <cell r="E386" t="str">
            <v>000</v>
          </cell>
          <cell r="F386" t="str">
            <v xml:space="preserve">Chong Chang Yu Lie </v>
          </cell>
        </row>
        <row r="387">
          <cell r="A387">
            <v>202003021000</v>
          </cell>
          <cell r="B387" t="str">
            <v>202</v>
          </cell>
          <cell r="C387" t="str">
            <v>003</v>
          </cell>
          <cell r="D387" t="str">
            <v>021</v>
          </cell>
          <cell r="E387" t="str">
            <v>000</v>
          </cell>
          <cell r="F387" t="str">
            <v>Combustibles y Gases de Tampico, SA de CV</v>
          </cell>
        </row>
        <row r="388">
          <cell r="A388">
            <v>202003022000</v>
          </cell>
          <cell r="B388" t="str">
            <v>202</v>
          </cell>
          <cell r="C388" t="str">
            <v>003</v>
          </cell>
          <cell r="D388" t="str">
            <v>022</v>
          </cell>
          <cell r="E388" t="str">
            <v>000</v>
          </cell>
          <cell r="F388" t="str">
            <v>Canales Aguirre Himilce</v>
          </cell>
        </row>
        <row r="389">
          <cell r="A389">
            <v>202003023000</v>
          </cell>
          <cell r="B389" t="str">
            <v>202</v>
          </cell>
          <cell r="C389" t="str">
            <v>003</v>
          </cell>
          <cell r="D389" t="str">
            <v>023</v>
          </cell>
          <cell r="E389" t="str">
            <v>000</v>
          </cell>
          <cell r="F389" t="str">
            <v>Canton Sánchez Ma Teresa Rosa</v>
          </cell>
        </row>
        <row r="390">
          <cell r="A390">
            <v>202004000000</v>
          </cell>
          <cell r="B390">
            <v>202</v>
          </cell>
          <cell r="C390" t="str">
            <v>004</v>
          </cell>
          <cell r="D390" t="str">
            <v>000</v>
          </cell>
          <cell r="E390" t="str">
            <v>000</v>
          </cell>
          <cell r="F390" t="str">
            <v>PROVEEDORES MXN "D"</v>
          </cell>
        </row>
        <row r="391">
          <cell r="A391">
            <v>202004001000</v>
          </cell>
          <cell r="B391">
            <v>202</v>
          </cell>
          <cell r="C391" t="str">
            <v>004</v>
          </cell>
          <cell r="D391" t="str">
            <v>001</v>
          </cell>
          <cell r="E391" t="str">
            <v>000</v>
          </cell>
          <cell r="F391" t="str">
            <v>Domótica y Telecomunicaciones, SA de CV</v>
          </cell>
        </row>
        <row r="392">
          <cell r="A392">
            <v>202004002000</v>
          </cell>
          <cell r="B392" t="str">
            <v>202</v>
          </cell>
          <cell r="C392" t="str">
            <v>004</v>
          </cell>
          <cell r="D392" t="str">
            <v>002</v>
          </cell>
          <cell r="E392" t="str">
            <v>000</v>
          </cell>
          <cell r="F392" t="str">
            <v>Desarrolladora de Estacionamientos Privados, SA de CV</v>
          </cell>
        </row>
        <row r="393">
          <cell r="A393">
            <v>202004003000</v>
          </cell>
          <cell r="B393" t="str">
            <v>202</v>
          </cell>
          <cell r="C393" t="str">
            <v>004</v>
          </cell>
          <cell r="D393" t="str">
            <v>003</v>
          </cell>
          <cell r="E393" t="str">
            <v>000</v>
          </cell>
          <cell r="F393" t="str">
            <v>Dell México, SA de CV</v>
          </cell>
        </row>
        <row r="394">
          <cell r="A394">
            <v>202004004000</v>
          </cell>
          <cell r="B394" t="str">
            <v>202</v>
          </cell>
          <cell r="C394" t="str">
            <v>004</v>
          </cell>
          <cell r="D394" t="str">
            <v>004</v>
          </cell>
          <cell r="E394" t="str">
            <v>000</v>
          </cell>
          <cell r="F394" t="str">
            <v>DHL Express, SA de CV</v>
          </cell>
        </row>
        <row r="395">
          <cell r="A395">
            <v>202004005000</v>
          </cell>
          <cell r="B395" t="str">
            <v>202</v>
          </cell>
          <cell r="C395" t="str">
            <v>004</v>
          </cell>
          <cell r="D395" t="str">
            <v>005</v>
          </cell>
          <cell r="E395" t="str">
            <v>000</v>
          </cell>
          <cell r="F395" t="str">
            <v>Digiequipos, SA de CV</v>
          </cell>
        </row>
        <row r="396">
          <cell r="A396">
            <v>202004006000</v>
          </cell>
          <cell r="B396" t="str">
            <v>202</v>
          </cell>
          <cell r="C396" t="str">
            <v>004</v>
          </cell>
          <cell r="D396" t="str">
            <v>006</v>
          </cell>
          <cell r="E396" t="str">
            <v>000</v>
          </cell>
          <cell r="F396" t="str">
            <v>De la Fuente García Gaelo</v>
          </cell>
        </row>
        <row r="397">
          <cell r="A397">
            <v>202004007000</v>
          </cell>
          <cell r="B397" t="str">
            <v>202</v>
          </cell>
          <cell r="C397" t="str">
            <v>004</v>
          </cell>
          <cell r="D397" t="str">
            <v>007</v>
          </cell>
          <cell r="E397" t="str">
            <v>000</v>
          </cell>
          <cell r="F397" t="str">
            <v>Delgado Díaz Marta Elena</v>
          </cell>
        </row>
        <row r="398">
          <cell r="A398">
            <v>202005000000</v>
          </cell>
          <cell r="B398">
            <v>202</v>
          </cell>
          <cell r="C398" t="str">
            <v>005</v>
          </cell>
          <cell r="D398" t="str">
            <v>000</v>
          </cell>
          <cell r="E398" t="str">
            <v>000</v>
          </cell>
          <cell r="F398" t="str">
            <v>PROVEEDORES MXN "E"</v>
          </cell>
        </row>
        <row r="399">
          <cell r="A399">
            <v>202005001000</v>
          </cell>
          <cell r="B399" t="str">
            <v>202</v>
          </cell>
          <cell r="C399" t="str">
            <v>005</v>
          </cell>
          <cell r="D399" t="str">
            <v>001</v>
          </cell>
          <cell r="E399" t="str">
            <v>000</v>
          </cell>
          <cell r="F399" t="str">
            <v>Excelencia en Telefonía Celular y Accesorios, SA de CV</v>
          </cell>
        </row>
        <row r="400">
          <cell r="A400">
            <v>202005002000</v>
          </cell>
          <cell r="B400" t="str">
            <v>202</v>
          </cell>
          <cell r="C400" t="str">
            <v>005</v>
          </cell>
          <cell r="D400" t="str">
            <v>002</v>
          </cell>
          <cell r="E400" t="str">
            <v>000</v>
          </cell>
          <cell r="F400" t="str">
            <v>Edcano Travel, SA de CV</v>
          </cell>
        </row>
        <row r="401">
          <cell r="A401">
            <v>202005003000</v>
          </cell>
          <cell r="B401" t="str">
            <v>202</v>
          </cell>
          <cell r="C401" t="str">
            <v>005</v>
          </cell>
          <cell r="D401" t="str">
            <v>003</v>
          </cell>
          <cell r="E401" t="str">
            <v>000</v>
          </cell>
          <cell r="F401" t="str">
            <v>El Oasis en el libramiento, SA de CV</v>
          </cell>
        </row>
        <row r="402">
          <cell r="A402">
            <v>202005004000</v>
          </cell>
          <cell r="B402" t="str">
            <v>202</v>
          </cell>
          <cell r="C402" t="str">
            <v>005</v>
          </cell>
          <cell r="D402" t="str">
            <v>004</v>
          </cell>
          <cell r="E402" t="str">
            <v>000</v>
          </cell>
          <cell r="F402" t="str">
            <v>Eléctrico, SA de CV</v>
          </cell>
        </row>
        <row r="403">
          <cell r="A403">
            <v>202005005000</v>
          </cell>
          <cell r="B403" t="str">
            <v>202</v>
          </cell>
          <cell r="C403" t="str">
            <v>005</v>
          </cell>
          <cell r="D403" t="str">
            <v>005</v>
          </cell>
          <cell r="E403" t="str">
            <v>000</v>
          </cell>
          <cell r="F403" t="str">
            <v>Especialistas en Alta Cocina, SA de CV</v>
          </cell>
        </row>
        <row r="404">
          <cell r="A404">
            <v>202005006000</v>
          </cell>
          <cell r="B404" t="str">
            <v>202</v>
          </cell>
          <cell r="C404" t="str">
            <v>005</v>
          </cell>
          <cell r="D404" t="str">
            <v>006</v>
          </cell>
          <cell r="E404" t="str">
            <v>000</v>
          </cell>
          <cell r="F404" t="str">
            <v>Erik Namur Campesino, S.C.</v>
          </cell>
        </row>
        <row r="405">
          <cell r="A405">
            <v>202006000000</v>
          </cell>
          <cell r="B405">
            <v>202</v>
          </cell>
          <cell r="C405" t="str">
            <v>006</v>
          </cell>
          <cell r="D405" t="str">
            <v>000</v>
          </cell>
          <cell r="E405" t="str">
            <v>000</v>
          </cell>
          <cell r="F405" t="str">
            <v>PROVEEDORES MXN "F"</v>
          </cell>
        </row>
        <row r="406">
          <cell r="A406">
            <v>202006001000</v>
          </cell>
          <cell r="B406">
            <v>202</v>
          </cell>
          <cell r="C406" t="str">
            <v>006</v>
          </cell>
          <cell r="D406" t="str">
            <v>001</v>
          </cell>
          <cell r="E406" t="str">
            <v>000</v>
          </cell>
          <cell r="F406" t="str">
            <v>Feler, SA de CV</v>
          </cell>
        </row>
        <row r="407">
          <cell r="A407">
            <v>202006002000</v>
          </cell>
          <cell r="B407" t="str">
            <v>202</v>
          </cell>
          <cell r="C407" t="str">
            <v>006</v>
          </cell>
          <cell r="D407" t="str">
            <v>002</v>
          </cell>
          <cell r="E407" t="str">
            <v>000</v>
          </cell>
          <cell r="F407" t="str">
            <v>Famsa Metropolitano, SA de CV</v>
          </cell>
        </row>
        <row r="408">
          <cell r="A408">
            <v>202006003000</v>
          </cell>
          <cell r="B408" t="str">
            <v>202</v>
          </cell>
          <cell r="C408" t="str">
            <v>006</v>
          </cell>
          <cell r="D408" t="str">
            <v>003</v>
          </cell>
          <cell r="E408" t="str">
            <v>000</v>
          </cell>
          <cell r="F408" t="str">
            <v>Foly Tampico, SA de CV</v>
          </cell>
        </row>
        <row r="409">
          <cell r="A409">
            <v>202006004000</v>
          </cell>
          <cell r="B409" t="str">
            <v>202</v>
          </cell>
          <cell r="C409" t="str">
            <v>006</v>
          </cell>
          <cell r="D409" t="str">
            <v>004</v>
          </cell>
          <cell r="E409" t="str">
            <v>000</v>
          </cell>
          <cell r="F409" t="str">
            <v>Farmacias Benavides, SAB de CV</v>
          </cell>
        </row>
        <row r="410">
          <cell r="A410">
            <v>202006005000</v>
          </cell>
          <cell r="B410" t="str">
            <v>202</v>
          </cell>
          <cell r="C410" t="str">
            <v>006</v>
          </cell>
          <cell r="D410" t="str">
            <v>005</v>
          </cell>
          <cell r="E410" t="str">
            <v>000</v>
          </cell>
          <cell r="F410" t="str">
            <v>Franco Chavarría José Manuel Guadalupe</v>
          </cell>
        </row>
        <row r="411">
          <cell r="A411">
            <v>202006006000</v>
          </cell>
          <cell r="B411" t="str">
            <v>202</v>
          </cell>
          <cell r="C411" t="str">
            <v>006</v>
          </cell>
          <cell r="D411" t="str">
            <v>006</v>
          </cell>
          <cell r="E411" t="str">
            <v>000</v>
          </cell>
          <cell r="F411" t="str">
            <v>Fernández Barrios Angel Ismael</v>
          </cell>
        </row>
        <row r="412">
          <cell r="A412">
            <v>202006007000</v>
          </cell>
          <cell r="B412" t="str">
            <v>202</v>
          </cell>
          <cell r="C412" t="str">
            <v>006</v>
          </cell>
          <cell r="D412" t="str">
            <v>007</v>
          </cell>
          <cell r="E412" t="str">
            <v>000</v>
          </cell>
          <cell r="F412" t="str">
            <v>Fernández Reynoso Constantino</v>
          </cell>
        </row>
        <row r="413">
          <cell r="A413">
            <v>202006008000</v>
          </cell>
          <cell r="B413" t="str">
            <v>202</v>
          </cell>
          <cell r="C413" t="str">
            <v>006</v>
          </cell>
          <cell r="D413" t="str">
            <v>008</v>
          </cell>
          <cell r="E413" t="str">
            <v>000</v>
          </cell>
          <cell r="F413" t="str">
            <v>Franco Chávez Pedro Ramón</v>
          </cell>
        </row>
        <row r="414">
          <cell r="A414">
            <v>202006009000</v>
          </cell>
          <cell r="B414" t="str">
            <v>202</v>
          </cell>
          <cell r="C414" t="str">
            <v>006</v>
          </cell>
          <cell r="D414" t="str">
            <v>009</v>
          </cell>
          <cell r="E414" t="str">
            <v>000</v>
          </cell>
          <cell r="F414" t="str">
            <v>Fianzas  Monterrey, SA de CV</v>
          </cell>
        </row>
        <row r="415">
          <cell r="A415">
            <v>202006010000</v>
          </cell>
          <cell r="B415" t="str">
            <v>202</v>
          </cell>
          <cell r="C415" t="str">
            <v>006</v>
          </cell>
          <cell r="D415" t="str">
            <v>010</v>
          </cell>
          <cell r="E415" t="str">
            <v>000</v>
          </cell>
          <cell r="F415" t="str">
            <v>Fideicomiso de Autopistas y Puentes del Golfo Centro</v>
          </cell>
        </row>
        <row r="416">
          <cell r="A416">
            <v>202007000000</v>
          </cell>
          <cell r="B416">
            <v>202</v>
          </cell>
          <cell r="C416" t="str">
            <v>007</v>
          </cell>
          <cell r="D416" t="str">
            <v>000</v>
          </cell>
          <cell r="E416" t="str">
            <v>000</v>
          </cell>
          <cell r="F416" t="str">
            <v>PROVEEDORES MXN "G"</v>
          </cell>
        </row>
        <row r="417">
          <cell r="A417">
            <v>202007001000</v>
          </cell>
          <cell r="B417" t="str">
            <v>202</v>
          </cell>
          <cell r="C417" t="str">
            <v>007</v>
          </cell>
          <cell r="D417" t="str">
            <v>001</v>
          </cell>
          <cell r="E417" t="str">
            <v>000</v>
          </cell>
          <cell r="F417" t="str">
            <v>Guerrero Cruz Augusto Eduardo</v>
          </cell>
        </row>
        <row r="418">
          <cell r="A418">
            <v>202007002000</v>
          </cell>
          <cell r="B418" t="str">
            <v>202</v>
          </cell>
          <cell r="C418" t="str">
            <v>007</v>
          </cell>
          <cell r="D418" t="str">
            <v>002</v>
          </cell>
          <cell r="E418" t="str">
            <v>000</v>
          </cell>
          <cell r="F418" t="str">
            <v>González Garrido Arturo</v>
          </cell>
        </row>
        <row r="419">
          <cell r="A419">
            <v>202007003000</v>
          </cell>
          <cell r="B419" t="str">
            <v>202</v>
          </cell>
          <cell r="C419" t="str">
            <v>007</v>
          </cell>
          <cell r="D419" t="str">
            <v>003</v>
          </cell>
          <cell r="E419" t="str">
            <v>000</v>
          </cell>
          <cell r="F419" t="str">
            <v>González Rivas Aldo Alejandro</v>
          </cell>
        </row>
        <row r="420">
          <cell r="A420">
            <v>202007004000</v>
          </cell>
          <cell r="B420" t="str">
            <v>202</v>
          </cell>
          <cell r="C420" t="str">
            <v>007</v>
          </cell>
          <cell r="D420" t="str">
            <v>004</v>
          </cell>
          <cell r="E420" t="str">
            <v>000</v>
          </cell>
          <cell r="F420" t="str">
            <v>García Marroquín Concepción</v>
          </cell>
        </row>
        <row r="421">
          <cell r="A421">
            <v>202007005000</v>
          </cell>
          <cell r="B421" t="str">
            <v>202</v>
          </cell>
          <cell r="C421" t="str">
            <v>007</v>
          </cell>
          <cell r="D421" t="str">
            <v>005</v>
          </cell>
          <cell r="E421" t="str">
            <v>000</v>
          </cell>
          <cell r="F421" t="str">
            <v>Gutierrez Espinosa Erika Cristy</v>
          </cell>
        </row>
        <row r="422">
          <cell r="A422">
            <v>202007006000</v>
          </cell>
          <cell r="B422" t="str">
            <v>202</v>
          </cell>
          <cell r="C422" t="str">
            <v>007</v>
          </cell>
          <cell r="D422" t="str">
            <v>006</v>
          </cell>
          <cell r="E422" t="str">
            <v>000</v>
          </cell>
          <cell r="F422" t="str">
            <v>Golfobit, SA de CV</v>
          </cell>
        </row>
        <row r="423">
          <cell r="A423">
            <v>202007007000</v>
          </cell>
          <cell r="B423" t="str">
            <v>202</v>
          </cell>
          <cell r="C423" t="str">
            <v>007</v>
          </cell>
          <cell r="D423" t="str">
            <v>007</v>
          </cell>
          <cell r="E423" t="str">
            <v>000</v>
          </cell>
          <cell r="F423" t="str">
            <v>Grupo Proalimex, SA de CV</v>
          </cell>
        </row>
        <row r="424">
          <cell r="A424">
            <v>202007008000</v>
          </cell>
          <cell r="B424" t="str">
            <v>202</v>
          </cell>
          <cell r="C424" t="str">
            <v>007</v>
          </cell>
          <cell r="D424" t="str">
            <v>008</v>
          </cell>
          <cell r="E424" t="str">
            <v>000</v>
          </cell>
          <cell r="F424" t="str">
            <v>Gasolinera Foy de Tihuatlán, SA de CV</v>
          </cell>
        </row>
        <row r="425">
          <cell r="A425">
            <v>202007009000</v>
          </cell>
          <cell r="B425" t="str">
            <v>202</v>
          </cell>
          <cell r="C425" t="str">
            <v>007</v>
          </cell>
          <cell r="D425" t="str">
            <v>009</v>
          </cell>
          <cell r="E425" t="str">
            <v>000</v>
          </cell>
          <cell r="F425" t="str">
            <v>Gasolinera Costa de Oro, SA de CV</v>
          </cell>
        </row>
        <row r="426">
          <cell r="A426">
            <v>202007010000</v>
          </cell>
          <cell r="B426" t="str">
            <v>202</v>
          </cell>
          <cell r="C426" t="str">
            <v>007</v>
          </cell>
          <cell r="D426" t="str">
            <v>010</v>
          </cell>
          <cell r="E426" t="str">
            <v>000</v>
          </cell>
          <cell r="F426" t="str">
            <v>Gasolinera Gama, SA de CV</v>
          </cell>
        </row>
        <row r="427">
          <cell r="A427">
            <v>202007011000</v>
          </cell>
          <cell r="B427" t="str">
            <v>202</v>
          </cell>
          <cell r="C427" t="str">
            <v>007</v>
          </cell>
          <cell r="D427" t="str">
            <v>011</v>
          </cell>
          <cell r="E427" t="str">
            <v>000</v>
          </cell>
          <cell r="F427" t="str">
            <v>Gasolinera Vidal Rodríguez Gtz y Cops, SA</v>
          </cell>
        </row>
        <row r="428">
          <cell r="A428">
            <v>202007012000</v>
          </cell>
          <cell r="B428" t="str">
            <v>202</v>
          </cell>
          <cell r="C428" t="str">
            <v>007</v>
          </cell>
          <cell r="D428" t="str">
            <v>012</v>
          </cell>
          <cell r="E428" t="str">
            <v>000</v>
          </cell>
          <cell r="F428" t="str">
            <v>Gobierno del Estado de Veracruz</v>
          </cell>
        </row>
        <row r="429">
          <cell r="A429">
            <v>202007013000</v>
          </cell>
          <cell r="B429" t="str">
            <v>202</v>
          </cell>
          <cell r="C429" t="str">
            <v>007</v>
          </cell>
          <cell r="D429" t="str">
            <v>013</v>
          </cell>
          <cell r="E429" t="str">
            <v>000</v>
          </cell>
          <cell r="F429" t="str">
            <v>Grupo Gasolinero y Automotriz de Tamaulipas, SA de CV</v>
          </cell>
        </row>
        <row r="430">
          <cell r="A430">
            <v>202007014000</v>
          </cell>
          <cell r="B430" t="str">
            <v>202</v>
          </cell>
          <cell r="C430" t="str">
            <v>007</v>
          </cell>
          <cell r="D430" t="str">
            <v>014</v>
          </cell>
          <cell r="E430" t="str">
            <v>000</v>
          </cell>
          <cell r="F430" t="str">
            <v>Gastronomía Montealban, SA de CV</v>
          </cell>
        </row>
        <row r="431">
          <cell r="A431">
            <v>202007015000</v>
          </cell>
          <cell r="B431" t="str">
            <v>202</v>
          </cell>
          <cell r="C431" t="str">
            <v>007</v>
          </cell>
          <cell r="D431" t="str">
            <v>015</v>
          </cell>
          <cell r="E431" t="str">
            <v>000</v>
          </cell>
          <cell r="F431" t="str">
            <v>Gutiérrez Pérez Julio César</v>
          </cell>
        </row>
        <row r="432">
          <cell r="A432">
            <v>202007016000</v>
          </cell>
          <cell r="B432" t="str">
            <v>202</v>
          </cell>
          <cell r="C432" t="str">
            <v>007</v>
          </cell>
          <cell r="D432" t="str">
            <v>016</v>
          </cell>
          <cell r="E432" t="str">
            <v>000</v>
          </cell>
          <cell r="F432" t="str">
            <v xml:space="preserve">García Escalante Silvia </v>
          </cell>
        </row>
        <row r="433">
          <cell r="A433">
            <v>202007017000</v>
          </cell>
          <cell r="B433" t="str">
            <v>202</v>
          </cell>
          <cell r="C433" t="str">
            <v>007</v>
          </cell>
          <cell r="D433" t="str">
            <v>017</v>
          </cell>
          <cell r="E433" t="str">
            <v>000</v>
          </cell>
          <cell r="F433" t="str">
            <v>Guillén Flores Enrique</v>
          </cell>
        </row>
        <row r="434">
          <cell r="A434">
            <v>202007018000</v>
          </cell>
          <cell r="B434" t="str">
            <v>202</v>
          </cell>
          <cell r="C434" t="str">
            <v>007</v>
          </cell>
          <cell r="D434" t="str">
            <v>018</v>
          </cell>
          <cell r="E434" t="str">
            <v>000</v>
          </cell>
          <cell r="F434" t="str">
            <v xml:space="preserve">González Nuñez y Compañía, S.C. </v>
          </cell>
        </row>
        <row r="435">
          <cell r="A435">
            <v>202007019000</v>
          </cell>
          <cell r="B435" t="str">
            <v>202</v>
          </cell>
          <cell r="C435" t="str">
            <v>007</v>
          </cell>
          <cell r="D435" t="str">
            <v>019</v>
          </cell>
          <cell r="E435" t="str">
            <v>000</v>
          </cell>
          <cell r="F435" t="str">
            <v>GR Suministros Tamaulipas, SA de CV</v>
          </cell>
        </row>
        <row r="436">
          <cell r="A436">
            <v>202007020000</v>
          </cell>
          <cell r="B436" t="str">
            <v>202</v>
          </cell>
          <cell r="C436" t="str">
            <v>007</v>
          </cell>
          <cell r="D436" t="str">
            <v>020</v>
          </cell>
          <cell r="E436" t="str">
            <v>000</v>
          </cell>
          <cell r="F436" t="str">
            <v xml:space="preserve">Gropius And Bonks, S de RL </v>
          </cell>
        </row>
        <row r="437">
          <cell r="A437">
            <v>202007021000</v>
          </cell>
          <cell r="B437" t="str">
            <v>202</v>
          </cell>
          <cell r="C437" t="str">
            <v>007</v>
          </cell>
          <cell r="D437" t="str">
            <v>021</v>
          </cell>
          <cell r="E437" t="str">
            <v>000</v>
          </cell>
          <cell r="F437" t="str">
            <v>Gastronomía Oriental, SA de cv</v>
          </cell>
        </row>
        <row r="438">
          <cell r="A438">
            <v>202008000000</v>
          </cell>
          <cell r="B438">
            <v>202</v>
          </cell>
          <cell r="C438" t="str">
            <v>008</v>
          </cell>
          <cell r="D438" t="str">
            <v>000</v>
          </cell>
          <cell r="E438" t="str">
            <v>000</v>
          </cell>
          <cell r="F438" t="str">
            <v>PROVEEDORES MXN "H"</v>
          </cell>
        </row>
        <row r="439">
          <cell r="A439">
            <v>202008001000</v>
          </cell>
          <cell r="B439">
            <v>202</v>
          </cell>
          <cell r="C439" t="str">
            <v>008</v>
          </cell>
          <cell r="D439" t="str">
            <v>001</v>
          </cell>
          <cell r="E439" t="str">
            <v>000</v>
          </cell>
          <cell r="F439" t="str">
            <v>Home Depot México, S de RL de CV</v>
          </cell>
        </row>
        <row r="440">
          <cell r="A440">
            <v>202008002000</v>
          </cell>
          <cell r="B440" t="str">
            <v>202</v>
          </cell>
          <cell r="C440" t="str">
            <v>008</v>
          </cell>
          <cell r="D440" t="str">
            <v>002</v>
          </cell>
          <cell r="E440" t="str">
            <v>000</v>
          </cell>
          <cell r="F440" t="str">
            <v>Hotelera Aztlán de Tampico, SA de CV</v>
          </cell>
        </row>
        <row r="441">
          <cell r="A441">
            <v>202008003000</v>
          </cell>
          <cell r="B441" t="str">
            <v>202</v>
          </cell>
          <cell r="C441" t="str">
            <v>008</v>
          </cell>
          <cell r="D441" t="str">
            <v>003</v>
          </cell>
          <cell r="E441" t="str">
            <v>000</v>
          </cell>
          <cell r="F441" t="str">
            <v>Hotel Flamingos Plaza, SA de CV</v>
          </cell>
        </row>
        <row r="442">
          <cell r="A442">
            <v>202008004000</v>
          </cell>
          <cell r="B442" t="str">
            <v>202</v>
          </cell>
          <cell r="C442" t="str">
            <v>008</v>
          </cell>
          <cell r="D442" t="str">
            <v>004</v>
          </cell>
          <cell r="E442" t="str">
            <v>000</v>
          </cell>
          <cell r="F442" t="str">
            <v>Hidrosina Plus, SA de CV</v>
          </cell>
        </row>
        <row r="443">
          <cell r="A443">
            <v>202008005000</v>
          </cell>
          <cell r="B443" t="str">
            <v>202</v>
          </cell>
          <cell r="C443" t="str">
            <v>008</v>
          </cell>
          <cell r="D443" t="str">
            <v>005</v>
          </cell>
          <cell r="E443" t="str">
            <v>000</v>
          </cell>
          <cell r="F443" t="str">
            <v>Hernández Álvarez Antonia</v>
          </cell>
        </row>
        <row r="444">
          <cell r="A444">
            <v>202008006000</v>
          </cell>
          <cell r="B444" t="str">
            <v>202</v>
          </cell>
          <cell r="C444" t="str">
            <v>008</v>
          </cell>
          <cell r="D444" t="str">
            <v>006</v>
          </cell>
          <cell r="E444" t="str">
            <v>000</v>
          </cell>
          <cell r="F444" t="str">
            <v>Hernández Díaz Rosa Guadalupe</v>
          </cell>
        </row>
        <row r="445">
          <cell r="A445">
            <v>202008007000</v>
          </cell>
          <cell r="B445" t="str">
            <v>202</v>
          </cell>
          <cell r="C445" t="str">
            <v>008</v>
          </cell>
          <cell r="D445" t="str">
            <v>007</v>
          </cell>
          <cell r="E445" t="str">
            <v>000</v>
          </cell>
          <cell r="F445" t="str">
            <v xml:space="preserve">Hernández Alvarado Sergio Ramón </v>
          </cell>
        </row>
        <row r="446">
          <cell r="A446">
            <v>202008008000</v>
          </cell>
          <cell r="B446" t="str">
            <v>202</v>
          </cell>
          <cell r="C446" t="str">
            <v>008</v>
          </cell>
          <cell r="D446" t="str">
            <v>008</v>
          </cell>
          <cell r="E446" t="str">
            <v>000</v>
          </cell>
          <cell r="F446" t="str">
            <v xml:space="preserve">Hernández Castro Víctor Manuel </v>
          </cell>
        </row>
        <row r="447">
          <cell r="A447">
            <v>202009000000</v>
          </cell>
          <cell r="B447">
            <v>202</v>
          </cell>
          <cell r="C447" t="str">
            <v>009</v>
          </cell>
          <cell r="D447" t="str">
            <v>000</v>
          </cell>
          <cell r="E447" t="str">
            <v>000</v>
          </cell>
          <cell r="F447" t="str">
            <v>PROVEEDORES MXN "I"</v>
          </cell>
        </row>
        <row r="448">
          <cell r="A448">
            <v>202009001000</v>
          </cell>
          <cell r="B448">
            <v>202</v>
          </cell>
          <cell r="C448" t="str">
            <v>009</v>
          </cell>
          <cell r="D448" t="str">
            <v>001</v>
          </cell>
          <cell r="E448" t="str">
            <v>000</v>
          </cell>
          <cell r="F448" t="str">
            <v>Industrias Riviera, SA de CV</v>
          </cell>
        </row>
        <row r="449">
          <cell r="A449">
            <v>202009002000</v>
          </cell>
          <cell r="B449" t="str">
            <v>202</v>
          </cell>
          <cell r="C449" t="str">
            <v>009</v>
          </cell>
          <cell r="D449" t="str">
            <v>002</v>
          </cell>
          <cell r="E449" t="str">
            <v>000</v>
          </cell>
          <cell r="F449" t="str">
            <v>Inmobiliaria H.Z., SA de CV</v>
          </cell>
        </row>
        <row r="450">
          <cell r="A450">
            <v>202009003000</v>
          </cell>
          <cell r="B450" t="str">
            <v>202</v>
          </cell>
          <cell r="C450" t="str">
            <v>009</v>
          </cell>
          <cell r="D450" t="str">
            <v>003</v>
          </cell>
          <cell r="E450" t="str">
            <v>000</v>
          </cell>
          <cell r="F450" t="str">
            <v>Inmobiliaria Hascor, SA de CV</v>
          </cell>
        </row>
        <row r="451">
          <cell r="A451">
            <v>202009004000</v>
          </cell>
          <cell r="B451" t="str">
            <v>202</v>
          </cell>
          <cell r="C451" t="str">
            <v>009</v>
          </cell>
          <cell r="D451" t="str">
            <v>004</v>
          </cell>
          <cell r="E451" t="str">
            <v>000</v>
          </cell>
          <cell r="F451" t="str">
            <v>Impulsora Plaza Tamaulipas, SA de CV</v>
          </cell>
        </row>
        <row r="452">
          <cell r="A452">
            <v>202009005000</v>
          </cell>
          <cell r="B452" t="str">
            <v>202</v>
          </cell>
          <cell r="C452" t="str">
            <v>009</v>
          </cell>
          <cell r="D452" t="str">
            <v>005</v>
          </cell>
          <cell r="E452" t="str">
            <v>000</v>
          </cell>
          <cell r="F452" t="str">
            <v>Inmobiliaria Rog, SA de CV</v>
          </cell>
        </row>
        <row r="453">
          <cell r="A453">
            <v>202009006000</v>
          </cell>
          <cell r="B453" t="str">
            <v>202</v>
          </cell>
          <cell r="C453" t="str">
            <v>009</v>
          </cell>
          <cell r="D453" t="str">
            <v>006</v>
          </cell>
          <cell r="E453" t="str">
            <v>000</v>
          </cell>
          <cell r="F453" t="str">
            <v>Inmobiliaria Carasol, SA de CV</v>
          </cell>
        </row>
        <row r="454">
          <cell r="A454">
            <v>202009007000</v>
          </cell>
          <cell r="B454" t="str">
            <v>202</v>
          </cell>
          <cell r="C454" t="str">
            <v>009</v>
          </cell>
          <cell r="D454" t="str">
            <v>007</v>
          </cell>
          <cell r="E454" t="str">
            <v>000</v>
          </cell>
          <cell r="F454" t="str">
            <v>Inversiones Hoteleras Laguna, SA de CV</v>
          </cell>
        </row>
        <row r="455">
          <cell r="A455">
            <v>202009008000</v>
          </cell>
          <cell r="B455" t="str">
            <v>202</v>
          </cell>
          <cell r="C455" t="str">
            <v>009</v>
          </cell>
          <cell r="D455" t="str">
            <v>008</v>
          </cell>
          <cell r="E455" t="str">
            <v>000</v>
          </cell>
          <cell r="F455" t="str">
            <v>Instituto Nacional de Antropología e Historia</v>
          </cell>
        </row>
        <row r="456">
          <cell r="A456">
            <v>202009009000</v>
          </cell>
          <cell r="B456" t="str">
            <v>202</v>
          </cell>
          <cell r="C456" t="str">
            <v>009</v>
          </cell>
          <cell r="D456" t="str">
            <v>009</v>
          </cell>
          <cell r="E456" t="str">
            <v>000</v>
          </cell>
          <cell r="F456" t="str">
            <v>Inmobiliaria Hedal, SA de CV</v>
          </cell>
        </row>
        <row r="457">
          <cell r="A457">
            <v>202009010000</v>
          </cell>
          <cell r="B457" t="str">
            <v>202</v>
          </cell>
          <cell r="C457" t="str">
            <v>009</v>
          </cell>
          <cell r="D457" t="str">
            <v>010</v>
          </cell>
          <cell r="E457" t="str">
            <v>000</v>
          </cell>
          <cell r="F457" t="str">
            <v>Inmobiliaria Mansión Real, SA de CV</v>
          </cell>
        </row>
        <row r="458">
          <cell r="A458">
            <v>202009011000</v>
          </cell>
          <cell r="B458" t="str">
            <v>202</v>
          </cell>
          <cell r="C458" t="str">
            <v>009</v>
          </cell>
          <cell r="D458" t="str">
            <v>011</v>
          </cell>
          <cell r="E458" t="str">
            <v>000</v>
          </cell>
          <cell r="F458" t="str">
            <v>Inmobiliaria La Zamorana, SA de CV</v>
          </cell>
        </row>
        <row r="459">
          <cell r="A459">
            <v>202009012000</v>
          </cell>
          <cell r="B459" t="str">
            <v>202</v>
          </cell>
          <cell r="C459" t="str">
            <v>009</v>
          </cell>
          <cell r="D459" t="str">
            <v>012</v>
          </cell>
          <cell r="E459" t="str">
            <v>000</v>
          </cell>
          <cell r="F459" t="str">
            <v>Inmobiliaria y Operadora Turística de México, SA de CV</v>
          </cell>
        </row>
        <row r="460">
          <cell r="A460">
            <v>202009013000</v>
          </cell>
          <cell r="B460" t="str">
            <v>202</v>
          </cell>
          <cell r="C460" t="str">
            <v>009</v>
          </cell>
          <cell r="D460" t="str">
            <v>013</v>
          </cell>
          <cell r="E460" t="str">
            <v>000</v>
          </cell>
          <cell r="F460" t="str">
            <v>Indossa TM, SA de CV</v>
          </cell>
        </row>
        <row r="461">
          <cell r="A461">
            <v>202009014000</v>
          </cell>
          <cell r="B461" t="str">
            <v>202</v>
          </cell>
          <cell r="C461" t="str">
            <v>009</v>
          </cell>
          <cell r="D461" t="str">
            <v>014</v>
          </cell>
          <cell r="E461" t="str">
            <v>000</v>
          </cell>
          <cell r="F461" t="str">
            <v>Ibarra Ruiz Alfredo</v>
          </cell>
        </row>
        <row r="462">
          <cell r="A462">
            <v>202010000000</v>
          </cell>
          <cell r="B462">
            <v>202</v>
          </cell>
          <cell r="C462" t="str">
            <v>010</v>
          </cell>
          <cell r="D462" t="str">
            <v>000</v>
          </cell>
          <cell r="E462" t="str">
            <v>000</v>
          </cell>
          <cell r="F462" t="str">
            <v>PROVEEDORES MXN "J"</v>
          </cell>
        </row>
        <row r="463">
          <cell r="A463">
            <v>202010001000</v>
          </cell>
          <cell r="B463" t="str">
            <v>202</v>
          </cell>
          <cell r="C463" t="str">
            <v>010</v>
          </cell>
          <cell r="D463" t="str">
            <v>001</v>
          </cell>
          <cell r="E463" t="str">
            <v>000</v>
          </cell>
          <cell r="F463" t="str">
            <v>Jiménez Etienne Carmen Cecilia</v>
          </cell>
        </row>
        <row r="464">
          <cell r="A464">
            <v>202011000000</v>
          </cell>
          <cell r="B464">
            <v>202</v>
          </cell>
          <cell r="C464" t="str">
            <v>011</v>
          </cell>
          <cell r="D464" t="str">
            <v>000</v>
          </cell>
          <cell r="E464" t="str">
            <v>000</v>
          </cell>
          <cell r="F464" t="str">
            <v>PROVEEDORES MXN "K"</v>
          </cell>
        </row>
        <row r="465">
          <cell r="A465">
            <v>202011001000</v>
          </cell>
          <cell r="B465">
            <v>202</v>
          </cell>
          <cell r="C465" t="str">
            <v>011</v>
          </cell>
          <cell r="D465" t="str">
            <v>001</v>
          </cell>
          <cell r="E465" t="str">
            <v>000</v>
          </cell>
          <cell r="F465" t="str">
            <v>aaaaa</v>
          </cell>
        </row>
        <row r="466">
          <cell r="A466">
            <v>202012000000</v>
          </cell>
          <cell r="B466">
            <v>202</v>
          </cell>
          <cell r="C466" t="str">
            <v>012</v>
          </cell>
          <cell r="D466" t="str">
            <v>000</v>
          </cell>
          <cell r="E466" t="str">
            <v>000</v>
          </cell>
          <cell r="F466" t="str">
            <v>PROVEEDORES MXN "L"</v>
          </cell>
        </row>
        <row r="467">
          <cell r="A467">
            <v>202012001000</v>
          </cell>
          <cell r="B467">
            <v>202</v>
          </cell>
          <cell r="C467" t="str">
            <v>012</v>
          </cell>
          <cell r="D467" t="str">
            <v>001</v>
          </cell>
          <cell r="E467" t="str">
            <v>000</v>
          </cell>
          <cell r="F467" t="str">
            <v>La Dolce Vita México, SA de CV</v>
          </cell>
        </row>
        <row r="468">
          <cell r="A468">
            <v>202012002000</v>
          </cell>
          <cell r="B468" t="str">
            <v>202</v>
          </cell>
          <cell r="C468" t="str">
            <v>012</v>
          </cell>
          <cell r="D468" t="str">
            <v>002</v>
          </cell>
          <cell r="E468" t="str">
            <v>000</v>
          </cell>
          <cell r="F468" t="str">
            <v>Lannet Multimedios, SA de CV</v>
          </cell>
        </row>
        <row r="469">
          <cell r="A469">
            <v>202012003000</v>
          </cell>
          <cell r="B469" t="str">
            <v>202</v>
          </cell>
          <cell r="C469" t="str">
            <v>012</v>
          </cell>
          <cell r="D469" t="str">
            <v>003</v>
          </cell>
          <cell r="E469" t="str">
            <v>000</v>
          </cell>
          <cell r="F469" t="str">
            <v>Loredo Soto Claudio Antonio</v>
          </cell>
        </row>
        <row r="470">
          <cell r="A470">
            <v>202012004000</v>
          </cell>
          <cell r="B470" t="str">
            <v>202</v>
          </cell>
          <cell r="C470" t="str">
            <v>012</v>
          </cell>
          <cell r="D470" t="str">
            <v>004</v>
          </cell>
          <cell r="E470" t="str">
            <v>000</v>
          </cell>
          <cell r="F470" t="str">
            <v xml:space="preserve">Landy Jiménez Rodrigo </v>
          </cell>
        </row>
        <row r="471">
          <cell r="A471">
            <v>202012005000</v>
          </cell>
          <cell r="B471" t="str">
            <v>202</v>
          </cell>
          <cell r="C471" t="str">
            <v>012</v>
          </cell>
          <cell r="D471" t="str">
            <v>005</v>
          </cell>
          <cell r="E471" t="str">
            <v>000</v>
          </cell>
          <cell r="F471" t="str">
            <v>La Mansión del Prado, SA de CV</v>
          </cell>
        </row>
        <row r="472">
          <cell r="A472">
            <v>202012006000</v>
          </cell>
          <cell r="B472" t="str">
            <v>202</v>
          </cell>
          <cell r="C472" t="str">
            <v>012</v>
          </cell>
          <cell r="D472" t="str">
            <v>006</v>
          </cell>
          <cell r="E472" t="str">
            <v>000</v>
          </cell>
          <cell r="F472" t="str">
            <v>López Mortera Juan Ramón</v>
          </cell>
        </row>
        <row r="473">
          <cell r="A473">
            <v>202012007000</v>
          </cell>
          <cell r="B473" t="str">
            <v>202</v>
          </cell>
          <cell r="C473" t="str">
            <v>012</v>
          </cell>
          <cell r="D473" t="str">
            <v>007</v>
          </cell>
          <cell r="E473" t="str">
            <v>000</v>
          </cell>
          <cell r="F473" t="str">
            <v>López Narvaez Ricardo</v>
          </cell>
        </row>
        <row r="474">
          <cell r="A474">
            <v>202012008000</v>
          </cell>
          <cell r="B474" t="str">
            <v>202</v>
          </cell>
          <cell r="C474" t="str">
            <v>012</v>
          </cell>
          <cell r="D474" t="str">
            <v>008</v>
          </cell>
          <cell r="E474" t="str">
            <v>000</v>
          </cell>
          <cell r="F474" t="str">
            <v>Lozano Torres Tomasa</v>
          </cell>
        </row>
        <row r="475">
          <cell r="A475">
            <v>202013000000</v>
          </cell>
          <cell r="B475">
            <v>202</v>
          </cell>
          <cell r="C475" t="str">
            <v>013</v>
          </cell>
          <cell r="D475" t="str">
            <v>000</v>
          </cell>
          <cell r="E475" t="str">
            <v>000</v>
          </cell>
          <cell r="F475" t="str">
            <v>PROVEEDORES MXN "M"</v>
          </cell>
        </row>
        <row r="476">
          <cell r="A476">
            <v>202013001000</v>
          </cell>
          <cell r="B476" t="str">
            <v>202</v>
          </cell>
          <cell r="C476" t="str">
            <v>013</v>
          </cell>
          <cell r="D476" t="str">
            <v>001</v>
          </cell>
          <cell r="E476" t="str">
            <v>000</v>
          </cell>
          <cell r="F476" t="str">
            <v>Medina Fonseca Arturo</v>
          </cell>
        </row>
        <row r="477">
          <cell r="A477">
            <v>202013002000</v>
          </cell>
          <cell r="B477" t="str">
            <v>202</v>
          </cell>
          <cell r="C477" t="str">
            <v>013</v>
          </cell>
          <cell r="D477" t="str">
            <v>002</v>
          </cell>
          <cell r="E477" t="str">
            <v>000</v>
          </cell>
          <cell r="F477" t="str">
            <v>Martínez Tiburcio Bertha Laura</v>
          </cell>
        </row>
        <row r="478">
          <cell r="A478">
            <v>202013003000</v>
          </cell>
          <cell r="B478" t="str">
            <v>202</v>
          </cell>
          <cell r="C478" t="str">
            <v>013</v>
          </cell>
          <cell r="D478" t="str">
            <v>003</v>
          </cell>
          <cell r="E478" t="str">
            <v>000</v>
          </cell>
          <cell r="F478" t="str">
            <v>Morales Navarro Carlos Eugenio</v>
          </cell>
        </row>
        <row r="479">
          <cell r="A479">
            <v>202013004000</v>
          </cell>
          <cell r="B479" t="str">
            <v>202</v>
          </cell>
          <cell r="C479" t="str">
            <v>013</v>
          </cell>
          <cell r="D479" t="str">
            <v>004</v>
          </cell>
          <cell r="E479" t="str">
            <v>000</v>
          </cell>
          <cell r="F479" t="str">
            <v>Mariño Morales Diego</v>
          </cell>
        </row>
        <row r="480">
          <cell r="A480">
            <v>202013005000</v>
          </cell>
          <cell r="B480" t="str">
            <v>202</v>
          </cell>
          <cell r="C480" t="str">
            <v>013</v>
          </cell>
          <cell r="D480" t="str">
            <v>005</v>
          </cell>
          <cell r="E480" t="str">
            <v>000</v>
          </cell>
          <cell r="F480" t="str">
            <v>Montalvo Elvira Gerardo</v>
          </cell>
        </row>
        <row r="481">
          <cell r="A481">
            <v>202013006000</v>
          </cell>
          <cell r="B481" t="str">
            <v>202</v>
          </cell>
          <cell r="C481" t="str">
            <v>013</v>
          </cell>
          <cell r="D481" t="str">
            <v>006</v>
          </cell>
          <cell r="E481" t="str">
            <v>000</v>
          </cell>
          <cell r="F481" t="str">
            <v>Martell Andrade José Bernardo</v>
          </cell>
        </row>
        <row r="482">
          <cell r="A482">
            <v>202013007000</v>
          </cell>
          <cell r="B482" t="str">
            <v>202</v>
          </cell>
          <cell r="C482" t="str">
            <v>013</v>
          </cell>
          <cell r="D482" t="str">
            <v>007</v>
          </cell>
          <cell r="E482" t="str">
            <v>000</v>
          </cell>
          <cell r="F482" t="str">
            <v>Moreno Abogados, S.C.</v>
          </cell>
        </row>
        <row r="483">
          <cell r="A483">
            <v>202013008000</v>
          </cell>
          <cell r="B483" t="str">
            <v>202</v>
          </cell>
          <cell r="C483" t="str">
            <v>013</v>
          </cell>
          <cell r="D483" t="str">
            <v>008</v>
          </cell>
          <cell r="E483" t="str">
            <v>000</v>
          </cell>
          <cell r="F483" t="str">
            <v>Megamotors, SA de CV</v>
          </cell>
        </row>
        <row r="484">
          <cell r="A484">
            <v>202013009000</v>
          </cell>
          <cell r="B484" t="str">
            <v>202</v>
          </cell>
          <cell r="C484" t="str">
            <v>013</v>
          </cell>
          <cell r="D484" t="str">
            <v>009</v>
          </cell>
          <cell r="E484" t="str">
            <v>000</v>
          </cell>
          <cell r="F484" t="str">
            <v>Martínez López María Elena</v>
          </cell>
        </row>
        <row r="485">
          <cell r="A485">
            <v>202013010000</v>
          </cell>
          <cell r="B485" t="str">
            <v>202</v>
          </cell>
          <cell r="C485" t="str">
            <v>013</v>
          </cell>
          <cell r="D485" t="str">
            <v>010</v>
          </cell>
          <cell r="E485" t="str">
            <v>000</v>
          </cell>
          <cell r="F485" t="str">
            <v>Martínez Pérez Néstor</v>
          </cell>
        </row>
        <row r="486">
          <cell r="A486">
            <v>202013011000</v>
          </cell>
          <cell r="B486" t="str">
            <v>202</v>
          </cell>
          <cell r="C486" t="str">
            <v>013</v>
          </cell>
          <cell r="D486" t="str">
            <v>011</v>
          </cell>
          <cell r="E486" t="str">
            <v>000</v>
          </cell>
          <cell r="F486" t="str">
            <v>Marun Lamar Sofía Elisa</v>
          </cell>
        </row>
        <row r="487">
          <cell r="A487">
            <v>202014000000</v>
          </cell>
          <cell r="B487">
            <v>202</v>
          </cell>
          <cell r="C487" t="str">
            <v>014</v>
          </cell>
          <cell r="D487" t="str">
            <v>000</v>
          </cell>
          <cell r="E487" t="str">
            <v>000</v>
          </cell>
          <cell r="F487" t="str">
            <v>PROVEEDORES MXN "N"</v>
          </cell>
        </row>
        <row r="488">
          <cell r="A488">
            <v>202014001000</v>
          </cell>
          <cell r="B488">
            <v>202</v>
          </cell>
          <cell r="C488" t="str">
            <v>014</v>
          </cell>
          <cell r="D488" t="str">
            <v>001</v>
          </cell>
          <cell r="E488" t="str">
            <v>000</v>
          </cell>
          <cell r="F488" t="str">
            <v>Nueva Wal Mart de México, SA de CV</v>
          </cell>
        </row>
        <row r="489">
          <cell r="A489">
            <v>202014002000</v>
          </cell>
          <cell r="B489" t="str">
            <v>202</v>
          </cell>
          <cell r="C489" t="str">
            <v>014</v>
          </cell>
          <cell r="D489" t="str">
            <v>002</v>
          </cell>
          <cell r="E489" t="str">
            <v>000</v>
          </cell>
          <cell r="F489" t="str">
            <v>Network Information Center México, S.C.</v>
          </cell>
        </row>
        <row r="490">
          <cell r="A490">
            <v>202015000000</v>
          </cell>
          <cell r="B490">
            <v>202</v>
          </cell>
          <cell r="C490" t="str">
            <v>015</v>
          </cell>
          <cell r="D490" t="str">
            <v>000</v>
          </cell>
          <cell r="E490" t="str">
            <v>000</v>
          </cell>
          <cell r="F490" t="str">
            <v>PROVEEDORES MXN "O"</v>
          </cell>
        </row>
        <row r="491">
          <cell r="A491">
            <v>202015001000</v>
          </cell>
          <cell r="B491">
            <v>202</v>
          </cell>
          <cell r="C491" t="str">
            <v>015</v>
          </cell>
          <cell r="D491" t="str">
            <v>001</v>
          </cell>
          <cell r="E491" t="str">
            <v>000</v>
          </cell>
          <cell r="F491" t="str">
            <v>Office Depot de México, SA de CV</v>
          </cell>
        </row>
        <row r="492">
          <cell r="A492">
            <v>202015002000</v>
          </cell>
          <cell r="B492" t="str">
            <v>202</v>
          </cell>
          <cell r="C492" t="str">
            <v>015</v>
          </cell>
          <cell r="D492" t="str">
            <v>002</v>
          </cell>
          <cell r="E492" t="str">
            <v>000</v>
          </cell>
          <cell r="F492" t="str">
            <v>Operadora de Franquicias Rebendeta, SA de CV</v>
          </cell>
        </row>
        <row r="493">
          <cell r="A493">
            <v>202015003000</v>
          </cell>
          <cell r="B493" t="str">
            <v>202</v>
          </cell>
          <cell r="C493" t="str">
            <v>015</v>
          </cell>
          <cell r="D493" t="str">
            <v>003</v>
          </cell>
          <cell r="E493" t="str">
            <v>000</v>
          </cell>
          <cell r="F493" t="str">
            <v>Operativos de Franquicias, SA de CV</v>
          </cell>
        </row>
        <row r="494">
          <cell r="A494">
            <v>202015004000</v>
          </cell>
          <cell r="B494" t="str">
            <v>202</v>
          </cell>
          <cell r="C494" t="str">
            <v>015</v>
          </cell>
          <cell r="D494" t="str">
            <v>004</v>
          </cell>
          <cell r="E494" t="str">
            <v>000</v>
          </cell>
          <cell r="F494" t="str">
            <v>Operadora VIPS, SA de CV</v>
          </cell>
        </row>
        <row r="495">
          <cell r="A495">
            <v>202015005000</v>
          </cell>
          <cell r="B495" t="str">
            <v>202</v>
          </cell>
          <cell r="C495" t="str">
            <v>015</v>
          </cell>
          <cell r="D495" t="str">
            <v>005</v>
          </cell>
          <cell r="E495" t="str">
            <v>000</v>
          </cell>
          <cell r="F495" t="str">
            <v>OGSA, SA de CV</v>
          </cell>
        </row>
        <row r="496">
          <cell r="A496">
            <v>202015006000</v>
          </cell>
          <cell r="B496" t="str">
            <v>202</v>
          </cell>
          <cell r="C496" t="str">
            <v>015</v>
          </cell>
          <cell r="D496" t="str">
            <v>006</v>
          </cell>
          <cell r="E496" t="str">
            <v>000</v>
          </cell>
          <cell r="F496" t="str">
            <v>OperadorA Subtam, SA de C V</v>
          </cell>
        </row>
        <row r="497">
          <cell r="A497">
            <v>202015007000</v>
          </cell>
          <cell r="B497" t="str">
            <v>202</v>
          </cell>
          <cell r="C497" t="str">
            <v>015</v>
          </cell>
          <cell r="D497" t="str">
            <v>007</v>
          </cell>
          <cell r="E497" t="str">
            <v>000</v>
          </cell>
          <cell r="F497" t="str">
            <v>Operadora de Restaurantes Kolache Inn, SA de CV</v>
          </cell>
        </row>
        <row r="498">
          <cell r="A498">
            <v>202015008000</v>
          </cell>
          <cell r="B498" t="str">
            <v>202</v>
          </cell>
          <cell r="C498" t="str">
            <v>015</v>
          </cell>
          <cell r="D498" t="str">
            <v>008</v>
          </cell>
          <cell r="E498" t="str">
            <v>000</v>
          </cell>
          <cell r="F498" t="str">
            <v>Organización Riga, SA de CV</v>
          </cell>
        </row>
        <row r="499">
          <cell r="A499">
            <v>202015009000</v>
          </cell>
          <cell r="B499" t="str">
            <v>202</v>
          </cell>
          <cell r="C499" t="str">
            <v>015</v>
          </cell>
          <cell r="D499" t="str">
            <v>009</v>
          </cell>
          <cell r="E499" t="str">
            <v>000</v>
          </cell>
          <cell r="F499" t="str">
            <v>Operación Restaurantera, SA de CV</v>
          </cell>
        </row>
        <row r="500">
          <cell r="A500">
            <v>202015010000</v>
          </cell>
          <cell r="B500" t="str">
            <v>202</v>
          </cell>
          <cell r="C500" t="str">
            <v>015</v>
          </cell>
          <cell r="D500" t="str">
            <v>010</v>
          </cell>
          <cell r="E500" t="str">
            <v>000</v>
          </cell>
          <cell r="F500" t="str">
            <v>Olvera Obele Carlos</v>
          </cell>
        </row>
        <row r="501">
          <cell r="A501">
            <v>202015011000</v>
          </cell>
          <cell r="B501" t="str">
            <v>202</v>
          </cell>
          <cell r="C501" t="str">
            <v>015</v>
          </cell>
          <cell r="D501" t="str">
            <v>011</v>
          </cell>
          <cell r="E501" t="str">
            <v>000</v>
          </cell>
          <cell r="F501" t="str">
            <v>Osuna Herrera Esteban Jacinto</v>
          </cell>
        </row>
        <row r="502">
          <cell r="A502">
            <v>202015012000</v>
          </cell>
          <cell r="B502" t="str">
            <v>202</v>
          </cell>
          <cell r="C502" t="str">
            <v>015</v>
          </cell>
          <cell r="D502" t="str">
            <v>012</v>
          </cell>
          <cell r="E502" t="str">
            <v>000</v>
          </cell>
          <cell r="F502" t="str">
            <v xml:space="preserve">Orozco Pérez Leticia </v>
          </cell>
        </row>
        <row r="503">
          <cell r="A503">
            <v>202015013000</v>
          </cell>
          <cell r="B503" t="str">
            <v>202</v>
          </cell>
          <cell r="C503" t="str">
            <v>015</v>
          </cell>
          <cell r="D503" t="str">
            <v>013</v>
          </cell>
          <cell r="E503" t="str">
            <v>000</v>
          </cell>
          <cell r="F503" t="str">
            <v>Operadora Brisas del Mar, SA de CV</v>
          </cell>
        </row>
        <row r="504">
          <cell r="A504">
            <v>202015014000</v>
          </cell>
          <cell r="B504" t="str">
            <v>202</v>
          </cell>
          <cell r="C504" t="str">
            <v>015</v>
          </cell>
          <cell r="D504" t="str">
            <v>014</v>
          </cell>
          <cell r="E504" t="str">
            <v>000</v>
          </cell>
          <cell r="F504" t="str">
            <v>Operadora Hotelera de Poza Rica, SA de CV</v>
          </cell>
        </row>
        <row r="505">
          <cell r="A505">
            <v>202015015000</v>
          </cell>
          <cell r="B505" t="str">
            <v>202</v>
          </cell>
          <cell r="C505" t="str">
            <v>015</v>
          </cell>
          <cell r="D505" t="str">
            <v>015</v>
          </cell>
          <cell r="E505" t="str">
            <v>000</v>
          </cell>
          <cell r="F505" t="str">
            <v>Operadora de Franquicias Alsea, SA de CV</v>
          </cell>
        </row>
        <row r="506">
          <cell r="A506">
            <v>202016000000</v>
          </cell>
          <cell r="B506">
            <v>202</v>
          </cell>
          <cell r="C506" t="str">
            <v>016</v>
          </cell>
          <cell r="D506" t="str">
            <v>000</v>
          </cell>
          <cell r="E506" t="str">
            <v>000</v>
          </cell>
          <cell r="F506" t="str">
            <v>PROVEEDORES MXN "P"</v>
          </cell>
        </row>
        <row r="507">
          <cell r="A507">
            <v>202016001000</v>
          </cell>
          <cell r="B507" t="str">
            <v>202</v>
          </cell>
          <cell r="C507" t="str">
            <v>016</v>
          </cell>
          <cell r="D507" t="str">
            <v>001</v>
          </cell>
          <cell r="E507" t="str">
            <v>000</v>
          </cell>
          <cell r="F507" t="str">
            <v>Plata Gutiérrez Angélica</v>
          </cell>
        </row>
        <row r="508">
          <cell r="A508">
            <v>202016002000</v>
          </cell>
          <cell r="B508" t="str">
            <v>202</v>
          </cell>
          <cell r="C508" t="str">
            <v>016</v>
          </cell>
          <cell r="D508" t="str">
            <v>002</v>
          </cell>
          <cell r="E508" t="str">
            <v>000</v>
          </cell>
          <cell r="F508" t="str">
            <v xml:space="preserve">Pérez Hernández Carlos </v>
          </cell>
        </row>
        <row r="509">
          <cell r="A509">
            <v>202016003000</v>
          </cell>
          <cell r="B509" t="str">
            <v>202</v>
          </cell>
          <cell r="C509" t="str">
            <v>016</v>
          </cell>
          <cell r="D509" t="str">
            <v>003</v>
          </cell>
          <cell r="E509" t="str">
            <v>000</v>
          </cell>
          <cell r="F509" t="str">
            <v>Proveedora de Seguridad Industrial del Golfo, SA de CV</v>
          </cell>
        </row>
        <row r="510">
          <cell r="A510">
            <v>202016004000</v>
          </cell>
          <cell r="B510" t="str">
            <v>202</v>
          </cell>
          <cell r="C510" t="str">
            <v>016</v>
          </cell>
          <cell r="D510" t="str">
            <v>004</v>
          </cell>
          <cell r="E510" t="str">
            <v>000</v>
          </cell>
          <cell r="F510" t="str">
            <v>Proyectos y Construcciones Eléctricas Tampico, SA de CV</v>
          </cell>
        </row>
        <row r="511">
          <cell r="A511">
            <v>202016005000</v>
          </cell>
          <cell r="B511" t="str">
            <v>202</v>
          </cell>
          <cell r="C511" t="str">
            <v>016</v>
          </cell>
          <cell r="D511" t="str">
            <v>005</v>
          </cell>
          <cell r="E511" t="str">
            <v>000</v>
          </cell>
          <cell r="F511" t="str">
            <v>Promotora Turística Costa de Oro, SA de CV</v>
          </cell>
        </row>
        <row r="512">
          <cell r="A512">
            <v>202016006000</v>
          </cell>
          <cell r="B512" t="str">
            <v>202</v>
          </cell>
          <cell r="C512" t="str">
            <v>016</v>
          </cell>
          <cell r="D512" t="str">
            <v>006</v>
          </cell>
          <cell r="E512" t="str">
            <v>000</v>
          </cell>
          <cell r="F512" t="str">
            <v>Papelería Mita de Tampico, SA de CV</v>
          </cell>
        </row>
        <row r="513">
          <cell r="A513">
            <v>202016007000</v>
          </cell>
          <cell r="B513" t="str">
            <v>202</v>
          </cell>
          <cell r="C513" t="str">
            <v>016</v>
          </cell>
          <cell r="D513" t="str">
            <v>007</v>
          </cell>
          <cell r="E513" t="str">
            <v>000</v>
          </cell>
          <cell r="F513" t="str">
            <v>Publiestatic, SA de CV</v>
          </cell>
        </row>
        <row r="514">
          <cell r="A514">
            <v>202016008000</v>
          </cell>
          <cell r="B514" t="str">
            <v>202</v>
          </cell>
          <cell r="C514" t="str">
            <v>016</v>
          </cell>
          <cell r="D514" t="str">
            <v>008</v>
          </cell>
          <cell r="E514" t="str">
            <v>000</v>
          </cell>
          <cell r="F514" t="str">
            <v>Petro Ingeniería Maritima, SA de CV</v>
          </cell>
        </row>
        <row r="515">
          <cell r="A515">
            <v>202016009000</v>
          </cell>
          <cell r="B515" t="str">
            <v>202</v>
          </cell>
          <cell r="C515" t="str">
            <v>016</v>
          </cell>
          <cell r="D515" t="str">
            <v>009</v>
          </cell>
          <cell r="E515" t="str">
            <v>000</v>
          </cell>
          <cell r="F515" t="str">
            <v>Productora de Hielo La Libertad de Tampico, SA de CV</v>
          </cell>
        </row>
        <row r="516">
          <cell r="A516">
            <v>202016010000</v>
          </cell>
          <cell r="B516" t="str">
            <v>202</v>
          </cell>
          <cell r="C516" t="str">
            <v>016</v>
          </cell>
          <cell r="D516" t="str">
            <v>010</v>
          </cell>
          <cell r="E516" t="str">
            <v>000</v>
          </cell>
          <cell r="F516" t="str">
            <v>Pier González Rogelio A en P</v>
          </cell>
        </row>
        <row r="517">
          <cell r="A517">
            <v>202016011000</v>
          </cell>
          <cell r="B517" t="str">
            <v>202</v>
          </cell>
          <cell r="C517" t="str">
            <v>016</v>
          </cell>
          <cell r="D517" t="str">
            <v>011</v>
          </cell>
          <cell r="E517" t="str">
            <v>000</v>
          </cell>
          <cell r="F517" t="str">
            <v>Posada del Rey de Tampico, SA de CV</v>
          </cell>
        </row>
        <row r="518">
          <cell r="A518">
            <v>202016012000</v>
          </cell>
          <cell r="B518" t="str">
            <v>202</v>
          </cell>
          <cell r="C518" t="str">
            <v>016</v>
          </cell>
          <cell r="D518" t="str">
            <v>012</v>
          </cell>
          <cell r="E518" t="str">
            <v>000</v>
          </cell>
          <cell r="F518" t="str">
            <v>Parador el viajero, SA de CV</v>
          </cell>
        </row>
        <row r="519">
          <cell r="A519">
            <v>202016013000</v>
          </cell>
          <cell r="B519" t="str">
            <v>202</v>
          </cell>
          <cell r="C519" t="str">
            <v>016</v>
          </cell>
          <cell r="D519" t="str">
            <v>013</v>
          </cell>
          <cell r="E519" t="str">
            <v>000</v>
          </cell>
          <cell r="F519" t="str">
            <v>Promotora de Higiene y Seguridad, SA de CV</v>
          </cell>
        </row>
        <row r="520">
          <cell r="A520">
            <v>202016014000</v>
          </cell>
          <cell r="B520" t="str">
            <v>202</v>
          </cell>
          <cell r="C520" t="str">
            <v>016</v>
          </cell>
          <cell r="D520" t="str">
            <v>014</v>
          </cell>
          <cell r="E520" t="str">
            <v>000</v>
          </cell>
          <cell r="F520" t="str">
            <v>Pantoja Zavala Roberto</v>
          </cell>
        </row>
        <row r="521">
          <cell r="A521">
            <v>202016015000</v>
          </cell>
          <cell r="B521" t="str">
            <v>202</v>
          </cell>
          <cell r="C521" t="str">
            <v>016</v>
          </cell>
          <cell r="D521" t="str">
            <v>015</v>
          </cell>
          <cell r="E521" t="str">
            <v>000</v>
          </cell>
          <cell r="F521" t="str">
            <v>Promotora y Comercializadora Aeroportuaria, SA de CV</v>
          </cell>
        </row>
        <row r="522">
          <cell r="A522">
            <v>202016016000</v>
          </cell>
          <cell r="B522" t="str">
            <v>202</v>
          </cell>
          <cell r="C522" t="str">
            <v>016</v>
          </cell>
          <cell r="D522" t="str">
            <v>016</v>
          </cell>
          <cell r="E522" t="str">
            <v>000</v>
          </cell>
          <cell r="F522" t="str">
            <v>Pumarejo Villarreal Francisco</v>
          </cell>
        </row>
        <row r="523">
          <cell r="A523">
            <v>202016017000</v>
          </cell>
          <cell r="B523" t="str">
            <v>202</v>
          </cell>
          <cell r="C523" t="str">
            <v>016</v>
          </cell>
          <cell r="D523" t="str">
            <v>017</v>
          </cell>
          <cell r="E523" t="str">
            <v>000</v>
          </cell>
          <cell r="F523" t="str">
            <v>Petro Mar del Golfo, SA de CV</v>
          </cell>
        </row>
        <row r="524">
          <cell r="A524">
            <v>202017000000</v>
          </cell>
          <cell r="B524">
            <v>202</v>
          </cell>
          <cell r="C524" t="str">
            <v>017</v>
          </cell>
          <cell r="D524" t="str">
            <v>000</v>
          </cell>
          <cell r="E524" t="str">
            <v>000</v>
          </cell>
          <cell r="F524" t="str">
            <v>PROVEEDORES MXN "Q"</v>
          </cell>
        </row>
        <row r="525">
          <cell r="A525">
            <v>202017001000</v>
          </cell>
          <cell r="B525">
            <v>202</v>
          </cell>
          <cell r="C525" t="str">
            <v>017</v>
          </cell>
          <cell r="D525" t="str">
            <v>001</v>
          </cell>
          <cell r="E525" t="str">
            <v>000</v>
          </cell>
          <cell r="F525" t="str">
            <v>Quiroz Rodríguez Oscar Ramón</v>
          </cell>
        </row>
        <row r="526">
          <cell r="A526">
            <v>202018000000</v>
          </cell>
          <cell r="B526">
            <v>202</v>
          </cell>
          <cell r="C526" t="str">
            <v>018</v>
          </cell>
          <cell r="D526" t="str">
            <v>000</v>
          </cell>
          <cell r="E526" t="str">
            <v>000</v>
          </cell>
          <cell r="F526" t="str">
            <v>PROVEEDORES MXN "R"</v>
          </cell>
        </row>
        <row r="527">
          <cell r="A527">
            <v>202018001000</v>
          </cell>
          <cell r="B527">
            <v>202</v>
          </cell>
          <cell r="C527" t="str">
            <v>018</v>
          </cell>
          <cell r="D527" t="str">
            <v>001</v>
          </cell>
          <cell r="E527" t="str">
            <v>000</v>
          </cell>
          <cell r="F527" t="str">
            <v>Rodriguez Ramos Amado</v>
          </cell>
        </row>
        <row r="528">
          <cell r="A528">
            <v>202018002000</v>
          </cell>
          <cell r="B528">
            <v>202</v>
          </cell>
          <cell r="C528" t="str">
            <v>018</v>
          </cell>
          <cell r="D528" t="str">
            <v>002</v>
          </cell>
          <cell r="E528" t="str">
            <v>000</v>
          </cell>
          <cell r="F528" t="str">
            <v xml:space="preserve">Ramírez Villaseñor Gerardo </v>
          </cell>
        </row>
        <row r="529">
          <cell r="A529">
            <v>202018003000</v>
          </cell>
          <cell r="B529">
            <v>202</v>
          </cell>
          <cell r="C529" t="str">
            <v>018</v>
          </cell>
          <cell r="D529" t="str">
            <v>003</v>
          </cell>
          <cell r="E529" t="str">
            <v>000</v>
          </cell>
          <cell r="F529" t="str">
            <v>Ruiz Guevara Julio César</v>
          </cell>
        </row>
        <row r="530">
          <cell r="A530">
            <v>202018004000</v>
          </cell>
          <cell r="B530">
            <v>202</v>
          </cell>
          <cell r="C530" t="str">
            <v>018</v>
          </cell>
          <cell r="D530" t="str">
            <v>004</v>
          </cell>
          <cell r="E530" t="str">
            <v>000</v>
          </cell>
          <cell r="F530" t="str">
            <v>Ríos Zertuche, González, Lutteroth y Rodríguez, S.C.</v>
          </cell>
        </row>
        <row r="531">
          <cell r="A531">
            <v>202018005000</v>
          </cell>
          <cell r="B531">
            <v>202</v>
          </cell>
          <cell r="C531" t="str">
            <v>018</v>
          </cell>
          <cell r="D531" t="str">
            <v>005</v>
          </cell>
          <cell r="E531" t="str">
            <v>000</v>
          </cell>
          <cell r="F531" t="str">
            <v>Radio Móvil Dipsa, SA de CV</v>
          </cell>
        </row>
        <row r="532">
          <cell r="A532">
            <v>202018006000</v>
          </cell>
          <cell r="B532">
            <v>202</v>
          </cell>
          <cell r="C532" t="str">
            <v>018</v>
          </cell>
          <cell r="D532" t="str">
            <v>006</v>
          </cell>
          <cell r="E532" t="str">
            <v>000</v>
          </cell>
          <cell r="F532" t="str">
            <v>Refaccionaria Oscar, SA de CV</v>
          </cell>
        </row>
        <row r="533">
          <cell r="A533">
            <v>202018007000</v>
          </cell>
          <cell r="B533">
            <v>202</v>
          </cell>
          <cell r="C533" t="str">
            <v>018</v>
          </cell>
          <cell r="D533" t="str">
            <v>007</v>
          </cell>
          <cell r="E533" t="str">
            <v>000</v>
          </cell>
          <cell r="F533" t="str">
            <v>Rovi-gas, SA de CV</v>
          </cell>
        </row>
        <row r="534">
          <cell r="A534">
            <v>202018008000</v>
          </cell>
          <cell r="B534">
            <v>202</v>
          </cell>
          <cell r="C534" t="str">
            <v>018</v>
          </cell>
          <cell r="D534" t="str">
            <v>008</v>
          </cell>
          <cell r="E534" t="str">
            <v>000</v>
          </cell>
          <cell r="F534" t="str">
            <v>Reactivos y Seguridad Industrial, SA de CV</v>
          </cell>
        </row>
        <row r="535">
          <cell r="A535">
            <v>202018009000</v>
          </cell>
          <cell r="B535">
            <v>202</v>
          </cell>
          <cell r="C535" t="str">
            <v>018</v>
          </cell>
          <cell r="D535" t="str">
            <v>009</v>
          </cell>
          <cell r="E535" t="str">
            <v>000</v>
          </cell>
          <cell r="F535" t="str">
            <v xml:space="preserve">República Bolivariana de Venezuela </v>
          </cell>
        </row>
        <row r="536">
          <cell r="A536">
            <v>202018010000</v>
          </cell>
          <cell r="B536">
            <v>202</v>
          </cell>
          <cell r="C536" t="str">
            <v>018</v>
          </cell>
          <cell r="D536" t="str">
            <v>010</v>
          </cell>
          <cell r="E536" t="str">
            <v>000</v>
          </cell>
          <cell r="F536" t="str">
            <v>Restaurant Bar La Mansión, SA de CV</v>
          </cell>
        </row>
        <row r="537">
          <cell r="A537">
            <v>202018011000</v>
          </cell>
          <cell r="B537">
            <v>202</v>
          </cell>
          <cell r="C537" t="str">
            <v>018</v>
          </cell>
          <cell r="D537" t="str">
            <v>011</v>
          </cell>
          <cell r="E537" t="str">
            <v>000</v>
          </cell>
          <cell r="F537" t="str">
            <v xml:space="preserve">Ruiz Ortiz Yolanda </v>
          </cell>
        </row>
        <row r="538">
          <cell r="A538">
            <v>203019012000</v>
          </cell>
          <cell r="B538">
            <v>203</v>
          </cell>
          <cell r="C538" t="str">
            <v>019</v>
          </cell>
          <cell r="D538" t="str">
            <v>012</v>
          </cell>
          <cell r="E538" t="str">
            <v>000</v>
          </cell>
          <cell r="F538" t="str">
            <v>Ramírez Padilla Eric</v>
          </cell>
        </row>
        <row r="539">
          <cell r="A539">
            <v>204020013000</v>
          </cell>
          <cell r="B539">
            <v>204</v>
          </cell>
          <cell r="C539" t="str">
            <v>020</v>
          </cell>
          <cell r="D539" t="str">
            <v>013</v>
          </cell>
          <cell r="E539" t="str">
            <v>000</v>
          </cell>
          <cell r="F539" t="str">
            <v>Rótulos Valdes, SA de CV</v>
          </cell>
        </row>
        <row r="540">
          <cell r="A540">
            <v>202019000000</v>
          </cell>
          <cell r="B540">
            <v>202</v>
          </cell>
          <cell r="C540" t="str">
            <v>019</v>
          </cell>
          <cell r="D540" t="str">
            <v>000</v>
          </cell>
          <cell r="E540" t="str">
            <v>000</v>
          </cell>
          <cell r="F540" t="str">
            <v>PROVEEDORES MXN "S"</v>
          </cell>
        </row>
        <row r="541">
          <cell r="A541">
            <v>202019001000</v>
          </cell>
          <cell r="B541">
            <v>202</v>
          </cell>
          <cell r="C541" t="str">
            <v>019</v>
          </cell>
          <cell r="D541" t="str">
            <v>001</v>
          </cell>
          <cell r="E541" t="str">
            <v>000</v>
          </cell>
          <cell r="F541" t="str">
            <v>Sistemas y Máquinas Xerográficas, SA de CV</v>
          </cell>
        </row>
        <row r="542">
          <cell r="A542">
            <v>202019002000</v>
          </cell>
          <cell r="B542" t="str">
            <v>202</v>
          </cell>
          <cell r="C542" t="str">
            <v>019</v>
          </cell>
          <cell r="D542" t="str">
            <v>002</v>
          </cell>
          <cell r="E542" t="str">
            <v>000</v>
          </cell>
          <cell r="F542" t="str">
            <v>Selecta del Golfo, SA de CV</v>
          </cell>
        </row>
        <row r="543">
          <cell r="A543">
            <v>202019003000</v>
          </cell>
          <cell r="B543" t="str">
            <v>202</v>
          </cell>
          <cell r="C543" t="str">
            <v>019</v>
          </cell>
          <cell r="D543" t="str">
            <v>003</v>
          </cell>
          <cell r="E543" t="str">
            <v>000</v>
          </cell>
          <cell r="F543" t="str">
            <v>Sears Roebuck de México, SA de CV</v>
          </cell>
        </row>
        <row r="544">
          <cell r="A544">
            <v>202019004000</v>
          </cell>
          <cell r="B544" t="str">
            <v>202</v>
          </cell>
          <cell r="C544" t="str">
            <v>019</v>
          </cell>
          <cell r="D544" t="str">
            <v>004</v>
          </cell>
          <cell r="E544" t="str">
            <v>000</v>
          </cell>
          <cell r="F544" t="str">
            <v>Sistemas Contino, SA de CV</v>
          </cell>
        </row>
        <row r="545">
          <cell r="A545">
            <v>202019005000</v>
          </cell>
          <cell r="B545" t="str">
            <v>202</v>
          </cell>
          <cell r="C545" t="str">
            <v>019</v>
          </cell>
          <cell r="D545" t="str">
            <v>005</v>
          </cell>
          <cell r="E545" t="str">
            <v>000</v>
          </cell>
          <cell r="F545" t="str">
            <v>Sanborn Hermanos, SA</v>
          </cell>
        </row>
        <row r="546">
          <cell r="A546">
            <v>202019006000</v>
          </cell>
          <cell r="B546" t="str">
            <v>202</v>
          </cell>
          <cell r="C546" t="str">
            <v>019</v>
          </cell>
          <cell r="D546" t="str">
            <v>006</v>
          </cell>
          <cell r="E546" t="str">
            <v>000</v>
          </cell>
          <cell r="F546" t="str">
            <v>Servicios Cadu, SA de CV</v>
          </cell>
        </row>
        <row r="547">
          <cell r="A547">
            <v>202019007000</v>
          </cell>
          <cell r="B547" t="str">
            <v>202</v>
          </cell>
          <cell r="C547" t="str">
            <v>019</v>
          </cell>
          <cell r="D547" t="str">
            <v>007</v>
          </cell>
          <cell r="E547" t="str">
            <v>000</v>
          </cell>
          <cell r="F547" t="str">
            <v>Soriano Aguilar Adriana</v>
          </cell>
        </row>
        <row r="548">
          <cell r="A548">
            <v>202019008000</v>
          </cell>
          <cell r="B548" t="str">
            <v>202</v>
          </cell>
          <cell r="C548" t="str">
            <v>019</v>
          </cell>
          <cell r="D548" t="str">
            <v>008</v>
          </cell>
          <cell r="E548" t="str">
            <v>000</v>
          </cell>
          <cell r="F548" t="str">
            <v>Soto Rodríguez Alberto</v>
          </cell>
        </row>
        <row r="549">
          <cell r="A549">
            <v>202019009000</v>
          </cell>
          <cell r="B549" t="str">
            <v>202</v>
          </cell>
          <cell r="C549" t="str">
            <v>019</v>
          </cell>
          <cell r="D549" t="str">
            <v>009</v>
          </cell>
          <cell r="E549" t="str">
            <v>000</v>
          </cell>
          <cell r="F549" t="str">
            <v>Santoyo Zamarron Demetrio</v>
          </cell>
        </row>
        <row r="550">
          <cell r="A550">
            <v>202019010000</v>
          </cell>
          <cell r="B550" t="str">
            <v>202</v>
          </cell>
          <cell r="C550" t="str">
            <v>019</v>
          </cell>
          <cell r="D550" t="str">
            <v>010</v>
          </cell>
          <cell r="E550" t="str">
            <v>000</v>
          </cell>
          <cell r="F550" t="str">
            <v>Servicio Revolución 0036, SA de CV</v>
          </cell>
        </row>
        <row r="551">
          <cell r="A551">
            <v>202019011000</v>
          </cell>
          <cell r="B551" t="str">
            <v>202</v>
          </cell>
          <cell r="C551" t="str">
            <v>019</v>
          </cell>
          <cell r="D551" t="str">
            <v>011</v>
          </cell>
          <cell r="E551" t="str">
            <v>000</v>
          </cell>
          <cell r="F551" t="str">
            <v>Secretaria de Finanzas y Planeación</v>
          </cell>
        </row>
        <row r="552">
          <cell r="A552">
            <v>202019012000</v>
          </cell>
          <cell r="B552" t="str">
            <v>202</v>
          </cell>
          <cell r="C552" t="str">
            <v>019</v>
          </cell>
          <cell r="D552" t="str">
            <v>012</v>
          </cell>
          <cell r="E552" t="str">
            <v>000</v>
          </cell>
          <cell r="F552" t="str">
            <v>Supermercados Internacionales HEB, SA de CV</v>
          </cell>
        </row>
        <row r="553">
          <cell r="A553">
            <v>202019013000</v>
          </cell>
          <cell r="B553" t="str">
            <v>202</v>
          </cell>
          <cell r="C553" t="str">
            <v>019</v>
          </cell>
          <cell r="D553" t="str">
            <v>013</v>
          </cell>
          <cell r="E553" t="str">
            <v>000</v>
          </cell>
          <cell r="F553" t="str">
            <v>Servicio de Gasolinería Lepacaba, SA de CV</v>
          </cell>
        </row>
        <row r="554">
          <cell r="A554">
            <v>202019014000</v>
          </cell>
          <cell r="B554" t="str">
            <v>202</v>
          </cell>
          <cell r="C554" t="str">
            <v>019</v>
          </cell>
          <cell r="D554" t="str">
            <v>014</v>
          </cell>
          <cell r="E554" t="str">
            <v>000</v>
          </cell>
          <cell r="F554" t="str">
            <v>Servicio de Combustibles Raymel, SA de CV</v>
          </cell>
        </row>
        <row r="555">
          <cell r="A555">
            <v>202019015000</v>
          </cell>
          <cell r="B555" t="str">
            <v>202</v>
          </cell>
          <cell r="C555" t="str">
            <v>019</v>
          </cell>
          <cell r="D555" t="str">
            <v>015</v>
          </cell>
          <cell r="E555" t="str">
            <v>000</v>
          </cell>
          <cell r="F555" t="str">
            <v>Servicio Boulevard, SA de CV</v>
          </cell>
        </row>
        <row r="556">
          <cell r="A556">
            <v>202019016000</v>
          </cell>
          <cell r="B556" t="str">
            <v>202</v>
          </cell>
          <cell r="C556" t="str">
            <v>019</v>
          </cell>
          <cell r="D556" t="str">
            <v>016</v>
          </cell>
          <cell r="E556" t="str">
            <v>000</v>
          </cell>
          <cell r="F556" t="str">
            <v>Servicio de Gasolina y Lubricantes de Motores, SA de CV</v>
          </cell>
        </row>
        <row r="557">
          <cell r="A557">
            <v>202019017000</v>
          </cell>
          <cell r="B557" t="str">
            <v>202</v>
          </cell>
          <cell r="C557" t="str">
            <v>019</v>
          </cell>
          <cell r="D557" t="str">
            <v>017</v>
          </cell>
          <cell r="E557" t="str">
            <v>000</v>
          </cell>
          <cell r="F557" t="str">
            <v>Secretaria de Gobernación</v>
          </cell>
        </row>
        <row r="558">
          <cell r="A558">
            <v>202019018000</v>
          </cell>
          <cell r="B558" t="str">
            <v>202</v>
          </cell>
          <cell r="C558" t="str">
            <v>019</v>
          </cell>
          <cell r="D558" t="str">
            <v>018</v>
          </cell>
          <cell r="E558" t="str">
            <v>000</v>
          </cell>
          <cell r="F558" t="str">
            <v>Servicios Unidos, SA de CV</v>
          </cell>
        </row>
        <row r="559">
          <cell r="A559">
            <v>202019019000</v>
          </cell>
          <cell r="B559" t="str">
            <v>202</v>
          </cell>
          <cell r="C559" t="str">
            <v>019</v>
          </cell>
          <cell r="D559" t="str">
            <v>019</v>
          </cell>
          <cell r="E559" t="str">
            <v>000</v>
          </cell>
          <cell r="F559" t="str">
            <v>Servicio Tampico, SA de CV</v>
          </cell>
        </row>
        <row r="560">
          <cell r="A560">
            <v>202019020000</v>
          </cell>
          <cell r="B560" t="str">
            <v>202</v>
          </cell>
          <cell r="C560" t="str">
            <v>019</v>
          </cell>
          <cell r="D560" t="str">
            <v>020</v>
          </cell>
          <cell r="E560" t="str">
            <v>000</v>
          </cell>
          <cell r="F560" t="str">
            <v>Super Servicio Unidad, SA de CV</v>
          </cell>
        </row>
        <row r="561">
          <cell r="A561">
            <v>202019021000</v>
          </cell>
          <cell r="B561" t="str">
            <v>202</v>
          </cell>
          <cell r="C561" t="str">
            <v>019</v>
          </cell>
          <cell r="D561" t="str">
            <v>021</v>
          </cell>
          <cell r="E561" t="str">
            <v>000</v>
          </cell>
          <cell r="F561" t="str">
            <v>Sistema Radio Taxi</v>
          </cell>
        </row>
        <row r="562">
          <cell r="A562">
            <v>202019022000</v>
          </cell>
          <cell r="B562" t="str">
            <v>202</v>
          </cell>
          <cell r="C562" t="str">
            <v>019</v>
          </cell>
          <cell r="D562" t="str">
            <v>022</v>
          </cell>
          <cell r="E562" t="str">
            <v>000</v>
          </cell>
          <cell r="F562" t="str">
            <v>Servitaxis ciento cincuenta y dos</v>
          </cell>
        </row>
        <row r="563">
          <cell r="A563">
            <v>202019023000</v>
          </cell>
          <cell r="B563" t="str">
            <v>202</v>
          </cell>
          <cell r="C563" t="str">
            <v>019</v>
          </cell>
          <cell r="D563" t="str">
            <v>023</v>
          </cell>
          <cell r="E563" t="str">
            <v>000</v>
          </cell>
          <cell r="F563" t="str">
            <v>Servicios Gasolineros Sánchez Juárez, SA de CV</v>
          </cell>
        </row>
        <row r="564">
          <cell r="A564">
            <v>202019024000</v>
          </cell>
          <cell r="B564" t="str">
            <v>202</v>
          </cell>
          <cell r="C564" t="str">
            <v>019</v>
          </cell>
          <cell r="D564" t="str">
            <v>024</v>
          </cell>
          <cell r="E564" t="str">
            <v>000</v>
          </cell>
          <cell r="F564" t="str">
            <v>Servicio Yu Gar, SA de CV</v>
          </cell>
        </row>
        <row r="565">
          <cell r="A565">
            <v>202019025000</v>
          </cell>
          <cell r="B565" t="str">
            <v>202</v>
          </cell>
          <cell r="C565" t="str">
            <v>019</v>
          </cell>
          <cell r="D565" t="str">
            <v>025</v>
          </cell>
          <cell r="E565" t="str">
            <v>000</v>
          </cell>
          <cell r="F565" t="str">
            <v>Sánchez Felizardo Patricia</v>
          </cell>
        </row>
        <row r="566">
          <cell r="A566">
            <v>202019026000</v>
          </cell>
          <cell r="B566" t="str">
            <v>202</v>
          </cell>
          <cell r="C566" t="str">
            <v>019</v>
          </cell>
          <cell r="D566" t="str">
            <v>026</v>
          </cell>
          <cell r="E566" t="str">
            <v>000</v>
          </cell>
          <cell r="F566" t="str">
            <v>Servicio Ejecutivo RJS, SA de CV</v>
          </cell>
        </row>
        <row r="567">
          <cell r="A567">
            <v>202019027000</v>
          </cell>
          <cell r="B567" t="str">
            <v>202</v>
          </cell>
          <cell r="C567" t="str">
            <v>019</v>
          </cell>
          <cell r="D567" t="str">
            <v>027</v>
          </cell>
          <cell r="E567" t="str">
            <v>000</v>
          </cell>
          <cell r="F567" t="str">
            <v>Servicio 18 de Marzo, SA de cv</v>
          </cell>
        </row>
        <row r="568">
          <cell r="A568">
            <v>202019028000</v>
          </cell>
          <cell r="B568" t="str">
            <v>202</v>
          </cell>
          <cell r="C568" t="str">
            <v>019</v>
          </cell>
          <cell r="D568" t="str">
            <v>028</v>
          </cell>
          <cell r="E568" t="str">
            <v>000</v>
          </cell>
          <cell r="F568" t="str">
            <v>Super servicio Poza Rica, SA de CV</v>
          </cell>
        </row>
        <row r="569">
          <cell r="A569">
            <v>202020000000</v>
          </cell>
          <cell r="B569">
            <v>202</v>
          </cell>
          <cell r="C569" t="str">
            <v>020</v>
          </cell>
          <cell r="D569" t="str">
            <v>000</v>
          </cell>
          <cell r="E569" t="str">
            <v>000</v>
          </cell>
          <cell r="F569" t="str">
            <v>PROVEEDORES MXN "T"</v>
          </cell>
        </row>
        <row r="570">
          <cell r="A570">
            <v>202020001000</v>
          </cell>
          <cell r="B570">
            <v>202</v>
          </cell>
          <cell r="C570" t="str">
            <v>020</v>
          </cell>
          <cell r="D570" t="str">
            <v>001</v>
          </cell>
          <cell r="E570" t="str">
            <v>000</v>
          </cell>
          <cell r="F570" t="str">
            <v>Tony Tiendas, SA de CV</v>
          </cell>
        </row>
        <row r="571">
          <cell r="A571">
            <v>202020002000</v>
          </cell>
          <cell r="B571" t="str">
            <v>202</v>
          </cell>
          <cell r="C571" t="str">
            <v>020</v>
          </cell>
          <cell r="D571" t="str">
            <v>002</v>
          </cell>
          <cell r="E571" t="str">
            <v>000</v>
          </cell>
          <cell r="F571" t="str">
            <v>Tienda de Descuento Arteli, SA de CV</v>
          </cell>
        </row>
        <row r="572">
          <cell r="A572">
            <v>202020003000</v>
          </cell>
          <cell r="B572" t="str">
            <v>202</v>
          </cell>
          <cell r="C572" t="str">
            <v>020</v>
          </cell>
          <cell r="D572" t="str">
            <v>003</v>
          </cell>
          <cell r="E572" t="str">
            <v>000</v>
          </cell>
          <cell r="F572" t="str">
            <v>TG del Norte, SA de CV</v>
          </cell>
        </row>
        <row r="573">
          <cell r="A573">
            <v>202020004000</v>
          </cell>
          <cell r="B573" t="str">
            <v>202</v>
          </cell>
          <cell r="C573" t="str">
            <v>020</v>
          </cell>
          <cell r="D573" t="str">
            <v>004</v>
          </cell>
          <cell r="E573" t="str">
            <v>000</v>
          </cell>
          <cell r="F573" t="str">
            <v>Tiendas Chedraui, SA de CV</v>
          </cell>
        </row>
        <row r="574">
          <cell r="A574">
            <v>202020005000</v>
          </cell>
          <cell r="B574" t="str">
            <v>202</v>
          </cell>
          <cell r="C574" t="str">
            <v>020</v>
          </cell>
          <cell r="D574" t="str">
            <v>005</v>
          </cell>
          <cell r="E574" t="str">
            <v>000</v>
          </cell>
          <cell r="F574" t="str">
            <v>Transportación Turística de Tampico, SA de CV</v>
          </cell>
        </row>
        <row r="575">
          <cell r="A575">
            <v>202020006000</v>
          </cell>
          <cell r="B575" t="str">
            <v>202</v>
          </cell>
          <cell r="C575" t="str">
            <v>020</v>
          </cell>
          <cell r="D575" t="str">
            <v>006</v>
          </cell>
          <cell r="E575" t="str">
            <v>000</v>
          </cell>
          <cell r="F575" t="str">
            <v>Trini Taxis 23, C.A.</v>
          </cell>
        </row>
        <row r="576">
          <cell r="A576">
            <v>202020007000</v>
          </cell>
          <cell r="B576" t="str">
            <v>202</v>
          </cell>
          <cell r="C576" t="str">
            <v>020</v>
          </cell>
          <cell r="D576" t="str">
            <v>007</v>
          </cell>
          <cell r="E576" t="str">
            <v>000</v>
          </cell>
          <cell r="F576" t="str">
            <v>Taxistas agremiados para el servicio de transportación terrestre sitio 300, A.C.</v>
          </cell>
        </row>
        <row r="577">
          <cell r="A577">
            <v>202020008000</v>
          </cell>
          <cell r="B577" t="str">
            <v>202</v>
          </cell>
          <cell r="C577" t="str">
            <v>020</v>
          </cell>
          <cell r="D577" t="str">
            <v>008</v>
          </cell>
          <cell r="E577" t="str">
            <v>000</v>
          </cell>
          <cell r="F577" t="str">
            <v>Transportes turísticos omega, SA de CV</v>
          </cell>
        </row>
        <row r="578">
          <cell r="A578">
            <v>202020009000</v>
          </cell>
          <cell r="B578" t="str">
            <v>202</v>
          </cell>
          <cell r="C578" t="str">
            <v>020</v>
          </cell>
          <cell r="D578" t="str">
            <v>009</v>
          </cell>
          <cell r="E578" t="str">
            <v>000</v>
          </cell>
          <cell r="F578" t="str">
            <v>Telefónos de México, SAB de CV</v>
          </cell>
        </row>
        <row r="579">
          <cell r="A579">
            <v>202020010000</v>
          </cell>
          <cell r="B579" t="str">
            <v>202</v>
          </cell>
          <cell r="C579" t="str">
            <v>020</v>
          </cell>
          <cell r="D579" t="str">
            <v>010</v>
          </cell>
          <cell r="E579" t="str">
            <v>000</v>
          </cell>
          <cell r="F579" t="str">
            <v>Tiendas Soriana, SA de CV</v>
          </cell>
        </row>
        <row r="580">
          <cell r="A580">
            <v>202020011000</v>
          </cell>
          <cell r="B580" t="str">
            <v>202</v>
          </cell>
          <cell r="C580" t="str">
            <v>020</v>
          </cell>
          <cell r="D580" t="str">
            <v>011</v>
          </cell>
          <cell r="E580" t="str">
            <v>000</v>
          </cell>
          <cell r="F580" t="str">
            <v>Tecno Eléctrica del Golfo, SA de CV</v>
          </cell>
        </row>
        <row r="581">
          <cell r="A581">
            <v>202020012000</v>
          </cell>
          <cell r="B581" t="str">
            <v>202</v>
          </cell>
          <cell r="C581" t="str">
            <v>020</v>
          </cell>
          <cell r="D581" t="str">
            <v>012</v>
          </cell>
          <cell r="E581" t="str">
            <v>000</v>
          </cell>
          <cell r="F581" t="str">
            <v>Treviño Cantú Rosa María</v>
          </cell>
        </row>
        <row r="582">
          <cell r="A582">
            <v>202020013000</v>
          </cell>
          <cell r="B582" t="str">
            <v>202</v>
          </cell>
          <cell r="C582" t="str">
            <v>020</v>
          </cell>
          <cell r="D582" t="str">
            <v>013</v>
          </cell>
          <cell r="E582" t="str">
            <v>000</v>
          </cell>
          <cell r="F582" t="str">
            <v>Torres Cano Escobar Ma. Del Rocío</v>
          </cell>
        </row>
        <row r="583">
          <cell r="A583">
            <v>202020014000</v>
          </cell>
          <cell r="B583" t="str">
            <v>202</v>
          </cell>
          <cell r="C583" t="str">
            <v>020</v>
          </cell>
          <cell r="D583" t="str">
            <v>014</v>
          </cell>
          <cell r="E583" t="str">
            <v>000</v>
          </cell>
          <cell r="F583" t="str">
            <v>Tampico Subs, SA de CV</v>
          </cell>
        </row>
        <row r="584">
          <cell r="A584">
            <v>202021000000</v>
          </cell>
          <cell r="B584">
            <v>202</v>
          </cell>
          <cell r="C584" t="str">
            <v>021</v>
          </cell>
          <cell r="D584" t="str">
            <v>000</v>
          </cell>
          <cell r="E584" t="str">
            <v>000</v>
          </cell>
          <cell r="F584" t="str">
            <v>PROVEEDORES MXN "U"</v>
          </cell>
        </row>
        <row r="585">
          <cell r="A585">
            <v>202021001000</v>
          </cell>
          <cell r="B585">
            <v>202</v>
          </cell>
          <cell r="C585" t="str">
            <v>021</v>
          </cell>
          <cell r="D585" t="str">
            <v>001</v>
          </cell>
          <cell r="E585" t="str">
            <v>000</v>
          </cell>
          <cell r="F585" t="str">
            <v>Unión de Trabajadores Propietarios_x000D_de Automóviles de Alquiler, SA de CV</v>
          </cell>
        </row>
        <row r="586">
          <cell r="A586">
            <v>202021002000</v>
          </cell>
          <cell r="B586" t="str">
            <v>202</v>
          </cell>
          <cell r="C586" t="str">
            <v>021</v>
          </cell>
          <cell r="D586" t="str">
            <v>002</v>
          </cell>
          <cell r="E586" t="str">
            <v>000</v>
          </cell>
          <cell r="F586" t="str">
            <v>Unión de Gasolineros del Sur de Tamaulipas, SA de CV</v>
          </cell>
        </row>
        <row r="587">
          <cell r="A587">
            <v>202021003000</v>
          </cell>
          <cell r="B587" t="str">
            <v>202</v>
          </cell>
          <cell r="C587" t="str">
            <v>021</v>
          </cell>
          <cell r="D587" t="str">
            <v>003</v>
          </cell>
          <cell r="E587" t="str">
            <v>000</v>
          </cell>
          <cell r="F587" t="str">
            <v>Uniformes de Tampico, SA de CV</v>
          </cell>
        </row>
        <row r="588">
          <cell r="A588">
            <v>202022000000</v>
          </cell>
          <cell r="B588">
            <v>202</v>
          </cell>
          <cell r="C588" t="str">
            <v>022</v>
          </cell>
          <cell r="D588" t="str">
            <v>000</v>
          </cell>
          <cell r="E588" t="str">
            <v>000</v>
          </cell>
          <cell r="F588" t="str">
            <v>PROVEEDORES MXN "V"</v>
          </cell>
        </row>
        <row r="589">
          <cell r="A589">
            <v>202022001000</v>
          </cell>
          <cell r="B589">
            <v>202</v>
          </cell>
          <cell r="C589" t="str">
            <v>022</v>
          </cell>
          <cell r="D589" t="str">
            <v>001</v>
          </cell>
          <cell r="E589" t="str">
            <v>000</v>
          </cell>
          <cell r="F589" t="str">
            <v>Viajes Discovery, SA de CV</v>
          </cell>
        </row>
        <row r="590">
          <cell r="A590">
            <v>202022002000</v>
          </cell>
          <cell r="B590" t="str">
            <v>202</v>
          </cell>
          <cell r="C590" t="str">
            <v>022</v>
          </cell>
          <cell r="D590" t="str">
            <v>002</v>
          </cell>
          <cell r="E590" t="str">
            <v>000</v>
          </cell>
          <cell r="F590" t="str">
            <v>Visión Systems de México, SA de CV</v>
          </cell>
        </row>
        <row r="591">
          <cell r="A591">
            <v>202022003000</v>
          </cell>
          <cell r="B591" t="str">
            <v>202</v>
          </cell>
          <cell r="C591" t="str">
            <v>022</v>
          </cell>
          <cell r="D591" t="str">
            <v>003</v>
          </cell>
          <cell r="E591" t="str">
            <v>000</v>
          </cell>
          <cell r="F591" t="str">
            <v>VA Seguridad Privada, SA de CV</v>
          </cell>
        </row>
        <row r="592">
          <cell r="A592">
            <v>202022004000</v>
          </cell>
          <cell r="B592" t="str">
            <v>202</v>
          </cell>
          <cell r="C592" t="str">
            <v>022</v>
          </cell>
          <cell r="D592" t="str">
            <v>004</v>
          </cell>
          <cell r="E592" t="str">
            <v>000</v>
          </cell>
          <cell r="F592" t="str">
            <v>Videotam, SA de CV</v>
          </cell>
        </row>
        <row r="593">
          <cell r="A593">
            <v>202023000000</v>
          </cell>
          <cell r="B593">
            <v>202</v>
          </cell>
          <cell r="C593" t="str">
            <v>023</v>
          </cell>
          <cell r="D593" t="str">
            <v>000</v>
          </cell>
          <cell r="E593" t="str">
            <v>000</v>
          </cell>
          <cell r="F593" t="str">
            <v>PROVEEDORES MXN "W"</v>
          </cell>
        </row>
        <row r="594">
          <cell r="A594">
            <v>202023001000</v>
          </cell>
          <cell r="B594">
            <v>202</v>
          </cell>
          <cell r="C594" t="str">
            <v>023</v>
          </cell>
          <cell r="D594" t="str">
            <v>001</v>
          </cell>
          <cell r="E594" t="str">
            <v>000</v>
          </cell>
          <cell r="F594" t="str">
            <v>aaaaa</v>
          </cell>
        </row>
        <row r="595">
          <cell r="A595">
            <v>202024000000</v>
          </cell>
          <cell r="B595">
            <v>202</v>
          </cell>
          <cell r="C595" t="str">
            <v>024</v>
          </cell>
          <cell r="D595" t="str">
            <v>000</v>
          </cell>
          <cell r="E595" t="str">
            <v>000</v>
          </cell>
          <cell r="F595" t="str">
            <v>PROVEEDORES MXN "X"</v>
          </cell>
        </row>
        <row r="596">
          <cell r="A596">
            <v>202024001000</v>
          </cell>
          <cell r="B596">
            <v>202</v>
          </cell>
          <cell r="C596" t="str">
            <v>024</v>
          </cell>
          <cell r="D596" t="str">
            <v>001</v>
          </cell>
          <cell r="E596" t="str">
            <v>000</v>
          </cell>
          <cell r="F596" t="str">
            <v>aaaaa</v>
          </cell>
        </row>
        <row r="597">
          <cell r="A597">
            <v>202025000000</v>
          </cell>
          <cell r="B597">
            <v>202</v>
          </cell>
          <cell r="C597" t="str">
            <v>025</v>
          </cell>
          <cell r="D597" t="str">
            <v>000</v>
          </cell>
          <cell r="E597" t="str">
            <v>000</v>
          </cell>
          <cell r="F597" t="str">
            <v>PROVEEDORES MXN "Y"</v>
          </cell>
        </row>
        <row r="598">
          <cell r="A598">
            <v>202025001000</v>
          </cell>
          <cell r="B598" t="str">
            <v>202</v>
          </cell>
          <cell r="C598" t="str">
            <v>025</v>
          </cell>
          <cell r="D598" t="str">
            <v>001</v>
          </cell>
          <cell r="E598" t="str">
            <v>000</v>
          </cell>
          <cell r="F598" t="str">
            <v>YB Operadora, S de RL de CV</v>
          </cell>
        </row>
        <row r="599">
          <cell r="A599">
            <v>202026000000</v>
          </cell>
          <cell r="B599">
            <v>202</v>
          </cell>
          <cell r="C599" t="str">
            <v>026</v>
          </cell>
          <cell r="D599" t="str">
            <v>000</v>
          </cell>
          <cell r="E599" t="str">
            <v>000</v>
          </cell>
          <cell r="F599" t="str">
            <v>PROVEEDORES MXN "Z"</v>
          </cell>
        </row>
        <row r="600">
          <cell r="A600">
            <v>202026001000</v>
          </cell>
          <cell r="B600">
            <v>202</v>
          </cell>
          <cell r="C600" t="str">
            <v>026</v>
          </cell>
          <cell r="D600" t="str">
            <v>001</v>
          </cell>
          <cell r="E600" t="str">
            <v>000</v>
          </cell>
          <cell r="F600" t="str">
            <v>Zuñiga Abraham Florencio</v>
          </cell>
        </row>
        <row r="601">
          <cell r="A601">
            <v>203000000000</v>
          </cell>
          <cell r="B601" t="str">
            <v>203</v>
          </cell>
          <cell r="C601" t="str">
            <v>000</v>
          </cell>
          <cell r="D601" t="str">
            <v>000</v>
          </cell>
          <cell r="E601" t="str">
            <v>000</v>
          </cell>
          <cell r="F601" t="str">
            <v>PROVEEDORES M.E.</v>
          </cell>
        </row>
        <row r="602">
          <cell r="A602">
            <v>203001000000</v>
          </cell>
          <cell r="B602">
            <v>203</v>
          </cell>
          <cell r="C602" t="str">
            <v>001</v>
          </cell>
          <cell r="D602" t="str">
            <v>000</v>
          </cell>
          <cell r="E602" t="str">
            <v>000</v>
          </cell>
          <cell r="F602" t="str">
            <v xml:space="preserve">PROVEEDORES M.E. "A" </v>
          </cell>
        </row>
        <row r="603">
          <cell r="A603">
            <v>203001001000</v>
          </cell>
          <cell r="B603">
            <v>203</v>
          </cell>
          <cell r="C603" t="str">
            <v>001</v>
          </cell>
          <cell r="D603" t="str">
            <v>001</v>
          </cell>
          <cell r="E603" t="str">
            <v>000</v>
          </cell>
          <cell r="F603" t="str">
            <v>aaaaa</v>
          </cell>
        </row>
        <row r="604">
          <cell r="A604">
            <v>203001001001</v>
          </cell>
          <cell r="B604">
            <v>203</v>
          </cell>
          <cell r="C604" t="str">
            <v>001</v>
          </cell>
          <cell r="D604" t="str">
            <v>001</v>
          </cell>
          <cell r="E604" t="str">
            <v>001</v>
          </cell>
          <cell r="F604" t="str">
            <v>aaaaa M.E.</v>
          </cell>
        </row>
        <row r="605">
          <cell r="A605">
            <v>203001001050</v>
          </cell>
          <cell r="B605">
            <v>203</v>
          </cell>
          <cell r="C605" t="str">
            <v>001</v>
          </cell>
          <cell r="D605" t="str">
            <v>001</v>
          </cell>
          <cell r="E605" t="str">
            <v>050</v>
          </cell>
          <cell r="F605" t="str">
            <v>aaaaa Complementaria en M.E.</v>
          </cell>
        </row>
        <row r="606">
          <cell r="A606">
            <v>203002000000</v>
          </cell>
          <cell r="B606">
            <v>203</v>
          </cell>
          <cell r="C606" t="str">
            <v>002</v>
          </cell>
          <cell r="D606" t="str">
            <v>000</v>
          </cell>
          <cell r="E606" t="str">
            <v>000</v>
          </cell>
          <cell r="F606" t="str">
            <v xml:space="preserve">PROVEEDORES M.E. "B" </v>
          </cell>
        </row>
        <row r="607">
          <cell r="A607">
            <v>203002001000</v>
          </cell>
          <cell r="B607">
            <v>203</v>
          </cell>
          <cell r="C607" t="str">
            <v>002</v>
          </cell>
          <cell r="D607" t="str">
            <v>001</v>
          </cell>
          <cell r="E607" t="str">
            <v>000</v>
          </cell>
          <cell r="F607" t="str">
            <v>aaaaa</v>
          </cell>
        </row>
        <row r="608">
          <cell r="A608">
            <v>203002001001</v>
          </cell>
          <cell r="B608">
            <v>203</v>
          </cell>
          <cell r="C608" t="str">
            <v>002</v>
          </cell>
          <cell r="D608" t="str">
            <v>001</v>
          </cell>
          <cell r="E608" t="str">
            <v>001</v>
          </cell>
          <cell r="F608" t="str">
            <v>aaaaa M.E.</v>
          </cell>
        </row>
        <row r="609">
          <cell r="A609">
            <v>203002001050</v>
          </cell>
          <cell r="B609">
            <v>203</v>
          </cell>
          <cell r="C609" t="str">
            <v>002</v>
          </cell>
          <cell r="D609" t="str">
            <v>001</v>
          </cell>
          <cell r="E609" t="str">
            <v>050</v>
          </cell>
          <cell r="F609" t="str">
            <v>aaaaa Complementaria en M.E.</v>
          </cell>
        </row>
        <row r="610">
          <cell r="A610">
            <v>203003000000</v>
          </cell>
          <cell r="B610">
            <v>203</v>
          </cell>
          <cell r="C610" t="str">
            <v>003</v>
          </cell>
          <cell r="D610" t="str">
            <v>000</v>
          </cell>
          <cell r="E610" t="str">
            <v>000</v>
          </cell>
          <cell r="F610" t="str">
            <v xml:space="preserve">PROVEEDORES M.E. "C" </v>
          </cell>
        </row>
        <row r="611">
          <cell r="A611">
            <v>203003001000</v>
          </cell>
          <cell r="B611">
            <v>203</v>
          </cell>
          <cell r="C611" t="str">
            <v>003</v>
          </cell>
          <cell r="D611" t="str">
            <v>001</v>
          </cell>
          <cell r="E611" t="str">
            <v>000</v>
          </cell>
          <cell r="F611" t="str">
            <v>aaaaa</v>
          </cell>
        </row>
        <row r="612">
          <cell r="A612">
            <v>203003001001</v>
          </cell>
          <cell r="B612">
            <v>203</v>
          </cell>
          <cell r="C612" t="str">
            <v>003</v>
          </cell>
          <cell r="D612" t="str">
            <v>001</v>
          </cell>
          <cell r="E612" t="str">
            <v>001</v>
          </cell>
          <cell r="F612" t="str">
            <v>aaaaa M.E.</v>
          </cell>
        </row>
        <row r="613">
          <cell r="A613">
            <v>203003001050</v>
          </cell>
          <cell r="B613">
            <v>203</v>
          </cell>
          <cell r="C613" t="str">
            <v>003</v>
          </cell>
          <cell r="D613" t="str">
            <v>001</v>
          </cell>
          <cell r="E613" t="str">
            <v>050</v>
          </cell>
          <cell r="F613" t="str">
            <v>aaaaa Complementaria en M.E.</v>
          </cell>
        </row>
        <row r="614">
          <cell r="A614">
            <v>203004000000</v>
          </cell>
          <cell r="B614">
            <v>203</v>
          </cell>
          <cell r="C614" t="str">
            <v>004</v>
          </cell>
          <cell r="D614" t="str">
            <v>000</v>
          </cell>
          <cell r="E614" t="str">
            <v>000</v>
          </cell>
          <cell r="F614" t="str">
            <v xml:space="preserve">PROVEEDORES M.E. "D" </v>
          </cell>
        </row>
        <row r="615">
          <cell r="A615">
            <v>203004001000</v>
          </cell>
          <cell r="B615">
            <v>203</v>
          </cell>
          <cell r="C615" t="str">
            <v>004</v>
          </cell>
          <cell r="D615" t="str">
            <v>001</v>
          </cell>
          <cell r="E615" t="str">
            <v>000</v>
          </cell>
          <cell r="F615" t="str">
            <v>aaaaa</v>
          </cell>
        </row>
        <row r="616">
          <cell r="A616">
            <v>203004001001</v>
          </cell>
          <cell r="B616">
            <v>203</v>
          </cell>
          <cell r="C616" t="str">
            <v>004</v>
          </cell>
          <cell r="D616" t="str">
            <v>001</v>
          </cell>
          <cell r="E616" t="str">
            <v>001</v>
          </cell>
          <cell r="F616" t="str">
            <v>aaaaa M.E.</v>
          </cell>
        </row>
        <row r="617">
          <cell r="A617">
            <v>203004001050</v>
          </cell>
          <cell r="B617">
            <v>203</v>
          </cell>
          <cell r="C617" t="str">
            <v>004</v>
          </cell>
          <cell r="D617" t="str">
            <v>001</v>
          </cell>
          <cell r="E617" t="str">
            <v>050</v>
          </cell>
          <cell r="F617" t="str">
            <v>aaaaa Complementaria en M.E.</v>
          </cell>
        </row>
        <row r="618">
          <cell r="A618">
            <v>203005000000</v>
          </cell>
          <cell r="B618">
            <v>203</v>
          </cell>
          <cell r="C618" t="str">
            <v>005</v>
          </cell>
          <cell r="D618" t="str">
            <v>000</v>
          </cell>
          <cell r="E618" t="str">
            <v>000</v>
          </cell>
          <cell r="F618" t="str">
            <v xml:space="preserve">PROVEEDORES M.E. "E" </v>
          </cell>
        </row>
        <row r="619">
          <cell r="A619">
            <v>203005001000</v>
          </cell>
          <cell r="B619">
            <v>203</v>
          </cell>
          <cell r="C619" t="str">
            <v>005</v>
          </cell>
          <cell r="D619" t="str">
            <v>001</v>
          </cell>
          <cell r="E619" t="str">
            <v>000</v>
          </cell>
          <cell r="F619" t="str">
            <v>aaaaa</v>
          </cell>
        </row>
        <row r="620">
          <cell r="A620">
            <v>203005001001</v>
          </cell>
          <cell r="B620">
            <v>203</v>
          </cell>
          <cell r="C620" t="str">
            <v>005</v>
          </cell>
          <cell r="D620" t="str">
            <v>001</v>
          </cell>
          <cell r="E620" t="str">
            <v>001</v>
          </cell>
          <cell r="F620" t="str">
            <v>aaaaa M.E.</v>
          </cell>
        </row>
        <row r="621">
          <cell r="A621">
            <v>203005001050</v>
          </cell>
          <cell r="B621">
            <v>203</v>
          </cell>
          <cell r="C621" t="str">
            <v>005</v>
          </cell>
          <cell r="D621" t="str">
            <v>001</v>
          </cell>
          <cell r="E621" t="str">
            <v>050</v>
          </cell>
          <cell r="F621" t="str">
            <v>aaaaa Complementaria en M.E.</v>
          </cell>
        </row>
        <row r="622">
          <cell r="A622">
            <v>203006000000</v>
          </cell>
          <cell r="B622">
            <v>203</v>
          </cell>
          <cell r="C622" t="str">
            <v>006</v>
          </cell>
          <cell r="D622" t="str">
            <v>000</v>
          </cell>
          <cell r="E622" t="str">
            <v>000</v>
          </cell>
          <cell r="F622" t="str">
            <v xml:space="preserve">PROVEEDORES M.E. "F" </v>
          </cell>
        </row>
        <row r="623">
          <cell r="A623">
            <v>203006001000</v>
          </cell>
          <cell r="B623">
            <v>203</v>
          </cell>
          <cell r="C623" t="str">
            <v>006</v>
          </cell>
          <cell r="D623" t="str">
            <v>001</v>
          </cell>
          <cell r="E623" t="str">
            <v>000</v>
          </cell>
          <cell r="F623" t="str">
            <v>aaaaa</v>
          </cell>
        </row>
        <row r="624">
          <cell r="A624">
            <v>203006001001</v>
          </cell>
          <cell r="B624">
            <v>203</v>
          </cell>
          <cell r="C624" t="str">
            <v>006</v>
          </cell>
          <cell r="D624" t="str">
            <v>001</v>
          </cell>
          <cell r="E624" t="str">
            <v>001</v>
          </cell>
          <cell r="F624" t="str">
            <v>aaaaa M.E.</v>
          </cell>
        </row>
        <row r="625">
          <cell r="A625">
            <v>203006001050</v>
          </cell>
          <cell r="B625">
            <v>203</v>
          </cell>
          <cell r="C625" t="str">
            <v>006</v>
          </cell>
          <cell r="D625" t="str">
            <v>001</v>
          </cell>
          <cell r="E625" t="str">
            <v>050</v>
          </cell>
          <cell r="F625" t="str">
            <v>aaaaa Complementaria en M.E.</v>
          </cell>
        </row>
        <row r="626">
          <cell r="A626">
            <v>203007000000</v>
          </cell>
          <cell r="B626">
            <v>203</v>
          </cell>
          <cell r="C626" t="str">
            <v>007</v>
          </cell>
          <cell r="D626" t="str">
            <v>000</v>
          </cell>
          <cell r="E626" t="str">
            <v>000</v>
          </cell>
          <cell r="F626" t="str">
            <v xml:space="preserve">PROVEEDORES M.E. "G" </v>
          </cell>
        </row>
        <row r="627">
          <cell r="A627">
            <v>203007001000</v>
          </cell>
          <cell r="B627">
            <v>203</v>
          </cell>
          <cell r="C627" t="str">
            <v>007</v>
          </cell>
          <cell r="D627" t="str">
            <v>001</v>
          </cell>
          <cell r="E627" t="str">
            <v>000</v>
          </cell>
          <cell r="F627" t="str">
            <v>aaaaa</v>
          </cell>
        </row>
        <row r="628">
          <cell r="A628">
            <v>203007001001</v>
          </cell>
          <cell r="B628">
            <v>203</v>
          </cell>
          <cell r="C628" t="str">
            <v>007</v>
          </cell>
          <cell r="D628" t="str">
            <v>001</v>
          </cell>
          <cell r="E628" t="str">
            <v>001</v>
          </cell>
          <cell r="F628" t="str">
            <v>aaaaa M.E.</v>
          </cell>
        </row>
        <row r="629">
          <cell r="A629">
            <v>203007001050</v>
          </cell>
          <cell r="B629">
            <v>203</v>
          </cell>
          <cell r="C629" t="str">
            <v>007</v>
          </cell>
          <cell r="D629" t="str">
            <v>001</v>
          </cell>
          <cell r="E629" t="str">
            <v>050</v>
          </cell>
          <cell r="F629" t="str">
            <v>aaaaa Complementaria en M.E.</v>
          </cell>
        </row>
        <row r="630">
          <cell r="A630">
            <v>203008000000</v>
          </cell>
          <cell r="B630">
            <v>203</v>
          </cell>
          <cell r="C630" t="str">
            <v>008</v>
          </cell>
          <cell r="D630" t="str">
            <v>000</v>
          </cell>
          <cell r="E630" t="str">
            <v>000</v>
          </cell>
          <cell r="F630" t="str">
            <v xml:space="preserve">PROVEEDORES M.E. "H" </v>
          </cell>
        </row>
        <row r="631">
          <cell r="A631">
            <v>203008001000</v>
          </cell>
          <cell r="B631">
            <v>203</v>
          </cell>
          <cell r="C631" t="str">
            <v>008</v>
          </cell>
          <cell r="D631" t="str">
            <v>001</v>
          </cell>
          <cell r="E631" t="str">
            <v>000</v>
          </cell>
          <cell r="F631" t="str">
            <v>aaaaa</v>
          </cell>
        </row>
        <row r="632">
          <cell r="A632">
            <v>203008001001</v>
          </cell>
          <cell r="B632">
            <v>203</v>
          </cell>
          <cell r="C632" t="str">
            <v>008</v>
          </cell>
          <cell r="D632" t="str">
            <v>001</v>
          </cell>
          <cell r="E632" t="str">
            <v>001</v>
          </cell>
          <cell r="F632" t="str">
            <v>aaaaa M.E.</v>
          </cell>
        </row>
        <row r="633">
          <cell r="A633">
            <v>203008001050</v>
          </cell>
          <cell r="B633">
            <v>203</v>
          </cell>
          <cell r="C633" t="str">
            <v>008</v>
          </cell>
          <cell r="D633" t="str">
            <v>001</v>
          </cell>
          <cell r="E633" t="str">
            <v>050</v>
          </cell>
          <cell r="F633" t="str">
            <v>aaaaa Complementaria en M.E.</v>
          </cell>
        </row>
        <row r="634">
          <cell r="A634">
            <v>203009000000</v>
          </cell>
          <cell r="B634">
            <v>203</v>
          </cell>
          <cell r="C634" t="str">
            <v>009</v>
          </cell>
          <cell r="D634" t="str">
            <v>000</v>
          </cell>
          <cell r="E634" t="str">
            <v>000</v>
          </cell>
          <cell r="F634" t="str">
            <v xml:space="preserve">PROVEEDORES M.E. "I" </v>
          </cell>
        </row>
        <row r="635">
          <cell r="A635">
            <v>203009001000</v>
          </cell>
          <cell r="B635">
            <v>203</v>
          </cell>
          <cell r="C635" t="str">
            <v>009</v>
          </cell>
          <cell r="D635" t="str">
            <v>001</v>
          </cell>
          <cell r="E635" t="str">
            <v>000</v>
          </cell>
          <cell r="F635" t="str">
            <v>aaaaa</v>
          </cell>
        </row>
        <row r="636">
          <cell r="A636">
            <v>203009001001</v>
          </cell>
          <cell r="B636">
            <v>203</v>
          </cell>
          <cell r="C636" t="str">
            <v>009</v>
          </cell>
          <cell r="D636" t="str">
            <v>001</v>
          </cell>
          <cell r="E636" t="str">
            <v>001</v>
          </cell>
          <cell r="F636" t="str">
            <v>aaaaa M.E.</v>
          </cell>
        </row>
        <row r="637">
          <cell r="A637">
            <v>203009001050</v>
          </cell>
          <cell r="B637">
            <v>203</v>
          </cell>
          <cell r="C637" t="str">
            <v>009</v>
          </cell>
          <cell r="D637" t="str">
            <v>001</v>
          </cell>
          <cell r="E637" t="str">
            <v>050</v>
          </cell>
          <cell r="F637" t="str">
            <v>aaaaa Complementaria en M.E.</v>
          </cell>
        </row>
        <row r="638">
          <cell r="A638">
            <v>203010000000</v>
          </cell>
          <cell r="B638">
            <v>203</v>
          </cell>
          <cell r="C638" t="str">
            <v>010</v>
          </cell>
          <cell r="D638" t="str">
            <v>000</v>
          </cell>
          <cell r="E638" t="str">
            <v>000</v>
          </cell>
          <cell r="F638" t="str">
            <v xml:space="preserve">PROVEEDORES M.E. "J" </v>
          </cell>
        </row>
        <row r="639">
          <cell r="A639">
            <v>203010001000</v>
          </cell>
          <cell r="B639">
            <v>203</v>
          </cell>
          <cell r="C639" t="str">
            <v>010</v>
          </cell>
          <cell r="D639" t="str">
            <v>001</v>
          </cell>
          <cell r="E639" t="str">
            <v>000</v>
          </cell>
          <cell r="F639" t="str">
            <v>aaaaa</v>
          </cell>
        </row>
        <row r="640">
          <cell r="A640">
            <v>203010001001</v>
          </cell>
          <cell r="B640">
            <v>203</v>
          </cell>
          <cell r="C640" t="str">
            <v>010</v>
          </cell>
          <cell r="D640" t="str">
            <v>001</v>
          </cell>
          <cell r="E640" t="str">
            <v>001</v>
          </cell>
          <cell r="F640" t="str">
            <v>aaaaa M.E.</v>
          </cell>
        </row>
        <row r="641">
          <cell r="A641">
            <v>203010001050</v>
          </cell>
          <cell r="B641">
            <v>203</v>
          </cell>
          <cell r="C641" t="str">
            <v>010</v>
          </cell>
          <cell r="D641" t="str">
            <v>001</v>
          </cell>
          <cell r="E641" t="str">
            <v>050</v>
          </cell>
          <cell r="F641" t="str">
            <v>aaaaa Complementaria en M.E.</v>
          </cell>
        </row>
        <row r="642">
          <cell r="A642">
            <v>203011000000</v>
          </cell>
          <cell r="B642">
            <v>203</v>
          </cell>
          <cell r="C642" t="str">
            <v>011</v>
          </cell>
          <cell r="D642" t="str">
            <v>000</v>
          </cell>
          <cell r="E642" t="str">
            <v>000</v>
          </cell>
          <cell r="F642" t="str">
            <v xml:space="preserve">PROVEEDORES M.E. "K" </v>
          </cell>
        </row>
        <row r="643">
          <cell r="A643">
            <v>203011001000</v>
          </cell>
          <cell r="B643">
            <v>203</v>
          </cell>
          <cell r="C643" t="str">
            <v>011</v>
          </cell>
          <cell r="D643" t="str">
            <v>001</v>
          </cell>
          <cell r="E643" t="str">
            <v>000</v>
          </cell>
          <cell r="F643" t="str">
            <v>aaaaa</v>
          </cell>
        </row>
        <row r="644">
          <cell r="A644">
            <v>203011001001</v>
          </cell>
          <cell r="B644">
            <v>203</v>
          </cell>
          <cell r="C644" t="str">
            <v>011</v>
          </cell>
          <cell r="D644" t="str">
            <v>001</v>
          </cell>
          <cell r="E644" t="str">
            <v>001</v>
          </cell>
          <cell r="F644" t="str">
            <v>aaaaa M.E.</v>
          </cell>
        </row>
        <row r="645">
          <cell r="A645">
            <v>203011001050</v>
          </cell>
          <cell r="B645">
            <v>203</v>
          </cell>
          <cell r="C645" t="str">
            <v>011</v>
          </cell>
          <cell r="D645" t="str">
            <v>001</v>
          </cell>
          <cell r="E645" t="str">
            <v>050</v>
          </cell>
          <cell r="F645" t="str">
            <v>aaaaa Complementaria en M.E.</v>
          </cell>
        </row>
        <row r="646">
          <cell r="A646">
            <v>203012000000</v>
          </cell>
          <cell r="B646">
            <v>203</v>
          </cell>
          <cell r="C646" t="str">
            <v>012</v>
          </cell>
          <cell r="D646" t="str">
            <v>000</v>
          </cell>
          <cell r="E646" t="str">
            <v>000</v>
          </cell>
          <cell r="F646" t="str">
            <v xml:space="preserve">PROVEEDORES M.E. "L" </v>
          </cell>
        </row>
        <row r="647">
          <cell r="A647">
            <v>203012001000</v>
          </cell>
          <cell r="B647">
            <v>203</v>
          </cell>
          <cell r="C647" t="str">
            <v>012</v>
          </cell>
          <cell r="D647" t="str">
            <v>001</v>
          </cell>
          <cell r="E647" t="str">
            <v>000</v>
          </cell>
          <cell r="F647" t="str">
            <v>aaaaa</v>
          </cell>
        </row>
        <row r="648">
          <cell r="A648">
            <v>203012001001</v>
          </cell>
          <cell r="B648">
            <v>203</v>
          </cell>
          <cell r="C648" t="str">
            <v>012</v>
          </cell>
          <cell r="D648" t="str">
            <v>001</v>
          </cell>
          <cell r="E648" t="str">
            <v>001</v>
          </cell>
          <cell r="F648" t="str">
            <v>aaaaa M.E.</v>
          </cell>
        </row>
        <row r="649">
          <cell r="A649">
            <v>203012001050</v>
          </cell>
          <cell r="B649">
            <v>203</v>
          </cell>
          <cell r="C649" t="str">
            <v>012</v>
          </cell>
          <cell r="D649" t="str">
            <v>001</v>
          </cell>
          <cell r="E649" t="str">
            <v>050</v>
          </cell>
          <cell r="F649" t="str">
            <v>aaaaa Complementaria en M.E.</v>
          </cell>
        </row>
        <row r="650">
          <cell r="A650">
            <v>203013000000</v>
          </cell>
          <cell r="B650">
            <v>203</v>
          </cell>
          <cell r="C650" t="str">
            <v>013</v>
          </cell>
          <cell r="D650" t="str">
            <v>000</v>
          </cell>
          <cell r="E650" t="str">
            <v>000</v>
          </cell>
          <cell r="F650" t="str">
            <v xml:space="preserve">PROVEEDORES M.E. "M" </v>
          </cell>
        </row>
        <row r="651">
          <cell r="A651">
            <v>203013001000</v>
          </cell>
          <cell r="B651">
            <v>203</v>
          </cell>
          <cell r="C651" t="str">
            <v>013</v>
          </cell>
          <cell r="D651" t="str">
            <v>001</v>
          </cell>
          <cell r="E651" t="str">
            <v>000</v>
          </cell>
          <cell r="F651" t="str">
            <v>aaaaa</v>
          </cell>
        </row>
        <row r="652">
          <cell r="A652">
            <v>203013001001</v>
          </cell>
          <cell r="B652">
            <v>203</v>
          </cell>
          <cell r="C652" t="str">
            <v>013</v>
          </cell>
          <cell r="D652" t="str">
            <v>001</v>
          </cell>
          <cell r="E652" t="str">
            <v>001</v>
          </cell>
          <cell r="F652" t="str">
            <v>aaaaa M.E.</v>
          </cell>
        </row>
        <row r="653">
          <cell r="A653">
            <v>203013001050</v>
          </cell>
          <cell r="B653">
            <v>203</v>
          </cell>
          <cell r="C653" t="str">
            <v>013</v>
          </cell>
          <cell r="D653" t="str">
            <v>001</v>
          </cell>
          <cell r="E653" t="str">
            <v>050</v>
          </cell>
          <cell r="F653" t="str">
            <v>aaaaa Complementaria en M.E.</v>
          </cell>
        </row>
        <row r="654">
          <cell r="A654">
            <v>203014000000</v>
          </cell>
          <cell r="B654">
            <v>203</v>
          </cell>
          <cell r="C654" t="str">
            <v>014</v>
          </cell>
          <cell r="D654" t="str">
            <v>000</v>
          </cell>
          <cell r="E654" t="str">
            <v>000</v>
          </cell>
          <cell r="F654" t="str">
            <v xml:space="preserve">PROVEEDORES M.E. "N" </v>
          </cell>
        </row>
        <row r="655">
          <cell r="A655">
            <v>203014001000</v>
          </cell>
          <cell r="B655">
            <v>203</v>
          </cell>
          <cell r="C655" t="str">
            <v>014</v>
          </cell>
          <cell r="D655" t="str">
            <v>001</v>
          </cell>
          <cell r="E655" t="str">
            <v>000</v>
          </cell>
          <cell r="F655" t="str">
            <v>aaaaa</v>
          </cell>
        </row>
        <row r="656">
          <cell r="A656">
            <v>203014001001</v>
          </cell>
          <cell r="B656">
            <v>203</v>
          </cell>
          <cell r="C656" t="str">
            <v>014</v>
          </cell>
          <cell r="D656" t="str">
            <v>001</v>
          </cell>
          <cell r="E656" t="str">
            <v>001</v>
          </cell>
          <cell r="F656" t="str">
            <v>aaaaa M.E.</v>
          </cell>
        </row>
        <row r="657">
          <cell r="A657">
            <v>203014001050</v>
          </cell>
          <cell r="B657">
            <v>203</v>
          </cell>
          <cell r="C657" t="str">
            <v>014</v>
          </cell>
          <cell r="D657" t="str">
            <v>001</v>
          </cell>
          <cell r="E657" t="str">
            <v>050</v>
          </cell>
          <cell r="F657" t="str">
            <v>aaaaa Complementaria en M.E.</v>
          </cell>
        </row>
        <row r="658">
          <cell r="A658">
            <v>203015000000</v>
          </cell>
          <cell r="B658">
            <v>203</v>
          </cell>
          <cell r="C658" t="str">
            <v>015</v>
          </cell>
          <cell r="D658" t="str">
            <v>000</v>
          </cell>
          <cell r="E658" t="str">
            <v>000</v>
          </cell>
          <cell r="F658" t="str">
            <v xml:space="preserve">PROVEEDORES M.E. "O" </v>
          </cell>
        </row>
        <row r="659">
          <cell r="A659">
            <v>203015001000</v>
          </cell>
          <cell r="B659">
            <v>203</v>
          </cell>
          <cell r="C659" t="str">
            <v>015</v>
          </cell>
          <cell r="D659" t="str">
            <v>001</v>
          </cell>
          <cell r="E659" t="str">
            <v>000</v>
          </cell>
          <cell r="F659" t="str">
            <v>aaaaa</v>
          </cell>
        </row>
        <row r="660">
          <cell r="A660">
            <v>203015001001</v>
          </cell>
          <cell r="B660">
            <v>203</v>
          </cell>
          <cell r="C660" t="str">
            <v>015</v>
          </cell>
          <cell r="D660" t="str">
            <v>001</v>
          </cell>
          <cell r="E660" t="str">
            <v>001</v>
          </cell>
          <cell r="F660" t="str">
            <v>aaaaa M.E.</v>
          </cell>
        </row>
        <row r="661">
          <cell r="A661">
            <v>203015001050</v>
          </cell>
          <cell r="B661">
            <v>203</v>
          </cell>
          <cell r="C661" t="str">
            <v>015</v>
          </cell>
          <cell r="D661" t="str">
            <v>001</v>
          </cell>
          <cell r="E661" t="str">
            <v>050</v>
          </cell>
          <cell r="F661" t="str">
            <v>aaaaa Complementaria en M.E.</v>
          </cell>
        </row>
        <row r="662">
          <cell r="A662">
            <v>203016000000</v>
          </cell>
          <cell r="B662">
            <v>203</v>
          </cell>
          <cell r="C662" t="str">
            <v>016</v>
          </cell>
          <cell r="D662" t="str">
            <v>000</v>
          </cell>
          <cell r="E662" t="str">
            <v>000</v>
          </cell>
          <cell r="F662" t="str">
            <v xml:space="preserve">PROVEEDORES M.E. "P" </v>
          </cell>
        </row>
        <row r="663">
          <cell r="A663">
            <v>203016001000</v>
          </cell>
          <cell r="B663">
            <v>203</v>
          </cell>
          <cell r="C663" t="str">
            <v>016</v>
          </cell>
          <cell r="D663" t="str">
            <v>001</v>
          </cell>
          <cell r="E663" t="str">
            <v>000</v>
          </cell>
          <cell r="F663" t="str">
            <v>aaaaa</v>
          </cell>
        </row>
        <row r="664">
          <cell r="A664">
            <v>203016001001</v>
          </cell>
          <cell r="B664">
            <v>203</v>
          </cell>
          <cell r="C664" t="str">
            <v>016</v>
          </cell>
          <cell r="D664" t="str">
            <v>001</v>
          </cell>
          <cell r="E664" t="str">
            <v>001</v>
          </cell>
          <cell r="F664" t="str">
            <v>aaaaa M.E.</v>
          </cell>
        </row>
        <row r="665">
          <cell r="A665">
            <v>203016001050</v>
          </cell>
          <cell r="B665">
            <v>203</v>
          </cell>
          <cell r="C665" t="str">
            <v>016</v>
          </cell>
          <cell r="D665" t="str">
            <v>001</v>
          </cell>
          <cell r="E665" t="str">
            <v>050</v>
          </cell>
          <cell r="F665" t="str">
            <v>aaaaa Complementaria en M.E.</v>
          </cell>
        </row>
        <row r="666">
          <cell r="A666">
            <v>203017000000</v>
          </cell>
          <cell r="B666">
            <v>203</v>
          </cell>
          <cell r="C666" t="str">
            <v>017</v>
          </cell>
          <cell r="D666" t="str">
            <v>000</v>
          </cell>
          <cell r="E666" t="str">
            <v>000</v>
          </cell>
          <cell r="F666" t="str">
            <v xml:space="preserve">PROVEEDORES M.E. "Q" </v>
          </cell>
        </row>
        <row r="667">
          <cell r="A667">
            <v>203017001000</v>
          </cell>
          <cell r="B667">
            <v>203</v>
          </cell>
          <cell r="C667" t="str">
            <v>017</v>
          </cell>
          <cell r="D667" t="str">
            <v>001</v>
          </cell>
          <cell r="E667" t="str">
            <v>000</v>
          </cell>
          <cell r="F667" t="str">
            <v>aaaaa</v>
          </cell>
        </row>
        <row r="668">
          <cell r="A668">
            <v>203017001001</v>
          </cell>
          <cell r="B668">
            <v>203</v>
          </cell>
          <cell r="C668" t="str">
            <v>017</v>
          </cell>
          <cell r="D668" t="str">
            <v>001</v>
          </cell>
          <cell r="E668" t="str">
            <v>001</v>
          </cell>
          <cell r="F668" t="str">
            <v>aaaaa M.E.</v>
          </cell>
        </row>
        <row r="669">
          <cell r="A669">
            <v>203017001050</v>
          </cell>
          <cell r="B669">
            <v>203</v>
          </cell>
          <cell r="C669" t="str">
            <v>017</v>
          </cell>
          <cell r="D669" t="str">
            <v>001</v>
          </cell>
          <cell r="E669" t="str">
            <v>050</v>
          </cell>
          <cell r="F669" t="str">
            <v>aaaaa Complementaria en M.E.</v>
          </cell>
        </row>
        <row r="670">
          <cell r="A670">
            <v>203018000000</v>
          </cell>
          <cell r="B670">
            <v>203</v>
          </cell>
          <cell r="C670" t="str">
            <v>018</v>
          </cell>
          <cell r="D670" t="str">
            <v>000</v>
          </cell>
          <cell r="E670" t="str">
            <v>000</v>
          </cell>
          <cell r="F670" t="str">
            <v xml:space="preserve">PROVEEDORES M.E. "R" </v>
          </cell>
        </row>
        <row r="671">
          <cell r="A671">
            <v>203018001000</v>
          </cell>
          <cell r="B671">
            <v>203</v>
          </cell>
          <cell r="C671" t="str">
            <v>018</v>
          </cell>
          <cell r="D671" t="str">
            <v>001</v>
          </cell>
          <cell r="E671" t="str">
            <v>000</v>
          </cell>
          <cell r="F671" t="str">
            <v>aaaaa</v>
          </cell>
        </row>
        <row r="672">
          <cell r="A672">
            <v>203018001001</v>
          </cell>
          <cell r="B672">
            <v>203</v>
          </cell>
          <cell r="C672" t="str">
            <v>018</v>
          </cell>
          <cell r="D672" t="str">
            <v>001</v>
          </cell>
          <cell r="E672" t="str">
            <v>001</v>
          </cell>
          <cell r="F672" t="str">
            <v>aaaaa M.E.</v>
          </cell>
        </row>
        <row r="673">
          <cell r="A673">
            <v>203018001050</v>
          </cell>
          <cell r="B673">
            <v>203</v>
          </cell>
          <cell r="C673" t="str">
            <v>018</v>
          </cell>
          <cell r="D673" t="str">
            <v>001</v>
          </cell>
          <cell r="E673" t="str">
            <v>050</v>
          </cell>
          <cell r="F673" t="str">
            <v>aaaaa Complementaria en M.E.</v>
          </cell>
        </row>
        <row r="674">
          <cell r="A674">
            <v>203019000000</v>
          </cell>
          <cell r="B674">
            <v>203</v>
          </cell>
          <cell r="C674" t="str">
            <v>019</v>
          </cell>
          <cell r="D674" t="str">
            <v>000</v>
          </cell>
          <cell r="E674" t="str">
            <v>000</v>
          </cell>
          <cell r="F674" t="str">
            <v xml:space="preserve">PROVEEDORES M.E. "S" </v>
          </cell>
        </row>
        <row r="675">
          <cell r="A675">
            <v>203019001000</v>
          </cell>
          <cell r="B675">
            <v>203</v>
          </cell>
          <cell r="C675" t="str">
            <v>019</v>
          </cell>
          <cell r="D675" t="str">
            <v>001</v>
          </cell>
          <cell r="E675" t="str">
            <v>000</v>
          </cell>
          <cell r="F675" t="str">
            <v>aaaaa</v>
          </cell>
        </row>
        <row r="676">
          <cell r="A676">
            <v>203019001001</v>
          </cell>
          <cell r="B676">
            <v>203</v>
          </cell>
          <cell r="C676" t="str">
            <v>019</v>
          </cell>
          <cell r="D676" t="str">
            <v>001</v>
          </cell>
          <cell r="E676" t="str">
            <v>001</v>
          </cell>
          <cell r="F676" t="str">
            <v>aaaaa M.E.</v>
          </cell>
        </row>
        <row r="677">
          <cell r="A677">
            <v>203019001050</v>
          </cell>
          <cell r="B677">
            <v>203</v>
          </cell>
          <cell r="C677" t="str">
            <v>019</v>
          </cell>
          <cell r="D677" t="str">
            <v>001</v>
          </cell>
          <cell r="E677" t="str">
            <v>050</v>
          </cell>
          <cell r="F677" t="str">
            <v>aaaaa Complementaria en M.E.</v>
          </cell>
        </row>
        <row r="678">
          <cell r="A678">
            <v>203020000000</v>
          </cell>
          <cell r="B678">
            <v>203</v>
          </cell>
          <cell r="C678" t="str">
            <v>020</v>
          </cell>
          <cell r="D678" t="str">
            <v>000</v>
          </cell>
          <cell r="E678" t="str">
            <v>000</v>
          </cell>
          <cell r="F678" t="str">
            <v xml:space="preserve">PROVEEDORES M.E. "T" </v>
          </cell>
        </row>
        <row r="679">
          <cell r="A679">
            <v>203020001000</v>
          </cell>
          <cell r="B679">
            <v>203</v>
          </cell>
          <cell r="C679" t="str">
            <v>020</v>
          </cell>
          <cell r="D679" t="str">
            <v>001</v>
          </cell>
          <cell r="E679" t="str">
            <v>000</v>
          </cell>
          <cell r="F679" t="str">
            <v>aaaaa</v>
          </cell>
        </row>
        <row r="680">
          <cell r="A680">
            <v>203020001001</v>
          </cell>
          <cell r="B680">
            <v>203</v>
          </cell>
          <cell r="C680" t="str">
            <v>020</v>
          </cell>
          <cell r="D680" t="str">
            <v>001</v>
          </cell>
          <cell r="E680" t="str">
            <v>001</v>
          </cell>
          <cell r="F680" t="str">
            <v>aaaaa M.E.</v>
          </cell>
        </row>
        <row r="681">
          <cell r="A681">
            <v>203020001050</v>
          </cell>
          <cell r="B681">
            <v>203</v>
          </cell>
          <cell r="C681" t="str">
            <v>020</v>
          </cell>
          <cell r="D681" t="str">
            <v>001</v>
          </cell>
          <cell r="E681" t="str">
            <v>050</v>
          </cell>
          <cell r="F681" t="str">
            <v>aaaaa Complementaria en M.E.</v>
          </cell>
        </row>
        <row r="682">
          <cell r="A682">
            <v>203021000000</v>
          </cell>
          <cell r="B682">
            <v>203</v>
          </cell>
          <cell r="C682" t="str">
            <v>021</v>
          </cell>
          <cell r="D682" t="str">
            <v>000</v>
          </cell>
          <cell r="E682" t="str">
            <v>000</v>
          </cell>
          <cell r="F682" t="str">
            <v xml:space="preserve">PROVEEDORES M.E. "U" </v>
          </cell>
        </row>
        <row r="683">
          <cell r="A683">
            <v>203021001000</v>
          </cell>
          <cell r="B683">
            <v>203</v>
          </cell>
          <cell r="C683" t="str">
            <v>021</v>
          </cell>
          <cell r="D683" t="str">
            <v>001</v>
          </cell>
          <cell r="E683" t="str">
            <v>000</v>
          </cell>
          <cell r="F683" t="str">
            <v>aaaaa</v>
          </cell>
        </row>
        <row r="684">
          <cell r="A684">
            <v>203021001001</v>
          </cell>
          <cell r="B684">
            <v>203</v>
          </cell>
          <cell r="C684" t="str">
            <v>021</v>
          </cell>
          <cell r="D684" t="str">
            <v>001</v>
          </cell>
          <cell r="E684" t="str">
            <v>001</v>
          </cell>
          <cell r="F684" t="str">
            <v>aaaaa M.E.</v>
          </cell>
        </row>
        <row r="685">
          <cell r="A685">
            <v>203021001050</v>
          </cell>
          <cell r="B685">
            <v>203</v>
          </cell>
          <cell r="C685" t="str">
            <v>021</v>
          </cell>
          <cell r="D685" t="str">
            <v>001</v>
          </cell>
          <cell r="E685" t="str">
            <v>050</v>
          </cell>
          <cell r="F685" t="str">
            <v>aaaaa Complementaria en M.E.</v>
          </cell>
        </row>
        <row r="686">
          <cell r="A686">
            <v>203022000000</v>
          </cell>
          <cell r="B686">
            <v>203</v>
          </cell>
          <cell r="C686" t="str">
            <v>022</v>
          </cell>
          <cell r="D686" t="str">
            <v>000</v>
          </cell>
          <cell r="E686" t="str">
            <v>000</v>
          </cell>
          <cell r="F686" t="str">
            <v xml:space="preserve">PROVEEDORES M.E. "V" </v>
          </cell>
        </row>
        <row r="687">
          <cell r="A687">
            <v>203022001000</v>
          </cell>
          <cell r="B687">
            <v>203</v>
          </cell>
          <cell r="C687" t="str">
            <v>022</v>
          </cell>
          <cell r="D687" t="str">
            <v>001</v>
          </cell>
          <cell r="E687" t="str">
            <v>000</v>
          </cell>
          <cell r="F687" t="str">
            <v>aaaaa</v>
          </cell>
        </row>
        <row r="688">
          <cell r="A688">
            <v>203022001001</v>
          </cell>
          <cell r="B688">
            <v>203</v>
          </cell>
          <cell r="C688" t="str">
            <v>022</v>
          </cell>
          <cell r="D688" t="str">
            <v>001</v>
          </cell>
          <cell r="E688" t="str">
            <v>001</v>
          </cell>
          <cell r="F688" t="str">
            <v>aaaaa M.E.</v>
          </cell>
        </row>
        <row r="689">
          <cell r="A689">
            <v>203022001050</v>
          </cell>
          <cell r="B689">
            <v>203</v>
          </cell>
          <cell r="C689" t="str">
            <v>022</v>
          </cell>
          <cell r="D689" t="str">
            <v>001</v>
          </cell>
          <cell r="E689" t="str">
            <v>050</v>
          </cell>
          <cell r="F689" t="str">
            <v>aaaaa Complementaria en M.E.</v>
          </cell>
        </row>
        <row r="690">
          <cell r="A690">
            <v>203023000000</v>
          </cell>
          <cell r="B690">
            <v>203</v>
          </cell>
          <cell r="C690" t="str">
            <v>023</v>
          </cell>
          <cell r="D690" t="str">
            <v>000</v>
          </cell>
          <cell r="E690" t="str">
            <v>000</v>
          </cell>
          <cell r="F690" t="str">
            <v xml:space="preserve">PROVEEDORES M.E. "W" </v>
          </cell>
        </row>
        <row r="691">
          <cell r="A691">
            <v>203023001000</v>
          </cell>
          <cell r="B691">
            <v>203</v>
          </cell>
          <cell r="C691" t="str">
            <v>023</v>
          </cell>
          <cell r="D691" t="str">
            <v>001</v>
          </cell>
          <cell r="E691" t="str">
            <v>000</v>
          </cell>
          <cell r="F691" t="str">
            <v>aaaaa</v>
          </cell>
        </row>
        <row r="692">
          <cell r="A692">
            <v>203023001001</v>
          </cell>
          <cell r="B692">
            <v>203</v>
          </cell>
          <cell r="C692" t="str">
            <v>023</v>
          </cell>
          <cell r="D692" t="str">
            <v>001</v>
          </cell>
          <cell r="E692" t="str">
            <v>001</v>
          </cell>
          <cell r="F692" t="str">
            <v>aaaaa M.E.</v>
          </cell>
        </row>
        <row r="693">
          <cell r="A693">
            <v>203023001050</v>
          </cell>
          <cell r="B693">
            <v>203</v>
          </cell>
          <cell r="C693" t="str">
            <v>023</v>
          </cell>
          <cell r="D693" t="str">
            <v>001</v>
          </cell>
          <cell r="E693" t="str">
            <v>050</v>
          </cell>
          <cell r="F693" t="str">
            <v>aaaaa Complementaria en M.E.</v>
          </cell>
        </row>
        <row r="694">
          <cell r="A694">
            <v>203024000000</v>
          </cell>
          <cell r="B694">
            <v>203</v>
          </cell>
          <cell r="C694" t="str">
            <v>024</v>
          </cell>
          <cell r="D694" t="str">
            <v>000</v>
          </cell>
          <cell r="E694" t="str">
            <v>000</v>
          </cell>
          <cell r="F694" t="str">
            <v xml:space="preserve">PROVEEDORES M.E. "X" </v>
          </cell>
        </row>
        <row r="695">
          <cell r="A695">
            <v>203024001000</v>
          </cell>
          <cell r="B695">
            <v>203</v>
          </cell>
          <cell r="C695" t="str">
            <v>024</v>
          </cell>
          <cell r="D695" t="str">
            <v>001</v>
          </cell>
          <cell r="E695" t="str">
            <v>000</v>
          </cell>
          <cell r="F695" t="str">
            <v>aaaaa</v>
          </cell>
        </row>
        <row r="696">
          <cell r="A696">
            <v>203024001001</v>
          </cell>
          <cell r="B696">
            <v>203</v>
          </cell>
          <cell r="C696" t="str">
            <v>024</v>
          </cell>
          <cell r="D696" t="str">
            <v>001</v>
          </cell>
          <cell r="E696" t="str">
            <v>001</v>
          </cell>
          <cell r="F696" t="str">
            <v>aaaaa M.E.</v>
          </cell>
        </row>
        <row r="697">
          <cell r="A697">
            <v>203024001050</v>
          </cell>
          <cell r="B697">
            <v>203</v>
          </cell>
          <cell r="C697" t="str">
            <v>024</v>
          </cell>
          <cell r="D697" t="str">
            <v>001</v>
          </cell>
          <cell r="E697" t="str">
            <v>050</v>
          </cell>
          <cell r="F697" t="str">
            <v>aaaaa Complementaria en M.E.</v>
          </cell>
        </row>
        <row r="698">
          <cell r="A698">
            <v>203025000000</v>
          </cell>
          <cell r="B698">
            <v>203</v>
          </cell>
          <cell r="C698" t="str">
            <v>025</v>
          </cell>
          <cell r="D698" t="str">
            <v>000</v>
          </cell>
          <cell r="E698" t="str">
            <v>000</v>
          </cell>
          <cell r="F698" t="str">
            <v xml:space="preserve">PROVEEDORES M.E. "Y" </v>
          </cell>
        </row>
        <row r="699">
          <cell r="A699">
            <v>203025001000</v>
          </cell>
          <cell r="B699">
            <v>203</v>
          </cell>
          <cell r="C699" t="str">
            <v>025</v>
          </cell>
          <cell r="D699" t="str">
            <v>001</v>
          </cell>
          <cell r="E699" t="str">
            <v>000</v>
          </cell>
          <cell r="F699" t="str">
            <v>aaaaa</v>
          </cell>
        </row>
        <row r="700">
          <cell r="A700">
            <v>203025001001</v>
          </cell>
          <cell r="B700">
            <v>203</v>
          </cell>
          <cell r="C700" t="str">
            <v>025</v>
          </cell>
          <cell r="D700" t="str">
            <v>001</v>
          </cell>
          <cell r="E700" t="str">
            <v>001</v>
          </cell>
          <cell r="F700" t="str">
            <v>aaaaa M.E.</v>
          </cell>
        </row>
        <row r="701">
          <cell r="A701">
            <v>203025001050</v>
          </cell>
          <cell r="B701">
            <v>203</v>
          </cell>
          <cell r="C701" t="str">
            <v>025</v>
          </cell>
          <cell r="D701" t="str">
            <v>001</v>
          </cell>
          <cell r="E701" t="str">
            <v>050</v>
          </cell>
          <cell r="F701" t="str">
            <v>aaaaa Complementaria en M.E.</v>
          </cell>
        </row>
        <row r="702">
          <cell r="A702">
            <v>203026000000</v>
          </cell>
          <cell r="B702">
            <v>203</v>
          </cell>
          <cell r="C702" t="str">
            <v>026</v>
          </cell>
          <cell r="D702" t="str">
            <v>000</v>
          </cell>
          <cell r="E702" t="str">
            <v>000</v>
          </cell>
          <cell r="F702" t="str">
            <v xml:space="preserve">PROVEEDORES M.E. "Z" </v>
          </cell>
        </row>
        <row r="703">
          <cell r="A703">
            <v>203026001000</v>
          </cell>
          <cell r="B703">
            <v>203</v>
          </cell>
          <cell r="C703" t="str">
            <v>026</v>
          </cell>
          <cell r="D703" t="str">
            <v>001</v>
          </cell>
          <cell r="E703" t="str">
            <v>000</v>
          </cell>
          <cell r="F703" t="str">
            <v>aaaaa</v>
          </cell>
        </row>
        <row r="704">
          <cell r="A704">
            <v>203026001001</v>
          </cell>
          <cell r="B704">
            <v>203</v>
          </cell>
          <cell r="C704" t="str">
            <v>026</v>
          </cell>
          <cell r="D704" t="str">
            <v>001</v>
          </cell>
          <cell r="E704" t="str">
            <v>001</v>
          </cell>
          <cell r="F704" t="str">
            <v>aaaaa M.E.</v>
          </cell>
        </row>
        <row r="705">
          <cell r="A705">
            <v>203026001050</v>
          </cell>
          <cell r="B705">
            <v>203</v>
          </cell>
          <cell r="C705" t="str">
            <v>026</v>
          </cell>
          <cell r="D705" t="str">
            <v>001</v>
          </cell>
          <cell r="E705" t="str">
            <v>050</v>
          </cell>
          <cell r="F705" t="str">
            <v>aaaaa Complementaria en M.E.</v>
          </cell>
        </row>
        <row r="706">
          <cell r="A706">
            <v>204000000000</v>
          </cell>
          <cell r="B706">
            <v>204</v>
          </cell>
          <cell r="C706" t="str">
            <v>000</v>
          </cell>
          <cell r="D706" t="str">
            <v>000</v>
          </cell>
          <cell r="E706" t="str">
            <v>000</v>
          </cell>
          <cell r="F706" t="str">
            <v>ACREEDORES</v>
          </cell>
        </row>
        <row r="707">
          <cell r="A707">
            <v>204002000000</v>
          </cell>
          <cell r="B707" t="str">
            <v>204</v>
          </cell>
          <cell r="C707" t="str">
            <v>002</v>
          </cell>
          <cell r="D707" t="str">
            <v>000</v>
          </cell>
          <cell r="E707" t="str">
            <v>000</v>
          </cell>
          <cell r="F707" t="str">
            <v>ACREEDORES DIVERSOS PERSONAS FISICAS</v>
          </cell>
        </row>
        <row r="708">
          <cell r="A708">
            <v>204002001000</v>
          </cell>
          <cell r="B708" t="str">
            <v>204</v>
          </cell>
          <cell r="C708" t="str">
            <v>002</v>
          </cell>
          <cell r="D708" t="str">
            <v>001</v>
          </cell>
          <cell r="E708" t="str">
            <v>000</v>
          </cell>
          <cell r="F708" t="str">
            <v>Luis Felipe Ortega Carrera</v>
          </cell>
        </row>
        <row r="709">
          <cell r="A709">
            <v>204003000000</v>
          </cell>
          <cell r="B709" t="str">
            <v>204</v>
          </cell>
          <cell r="C709" t="str">
            <v>003</v>
          </cell>
          <cell r="D709" t="str">
            <v>000</v>
          </cell>
          <cell r="E709" t="str">
            <v>000</v>
          </cell>
          <cell r="F709" t="str">
            <v>ACREEDORES DIVERSOS PERSONAS MORALES</v>
          </cell>
        </row>
        <row r="710">
          <cell r="A710">
            <v>204003001000</v>
          </cell>
          <cell r="B710" t="str">
            <v>204</v>
          </cell>
          <cell r="C710" t="str">
            <v>003</v>
          </cell>
          <cell r="D710" t="str">
            <v>001</v>
          </cell>
          <cell r="E710" t="str">
            <v>000</v>
          </cell>
          <cell r="F710" t="str">
            <v>aaaaa</v>
          </cell>
        </row>
        <row r="711">
          <cell r="A711">
            <v>205000000000</v>
          </cell>
          <cell r="B711">
            <v>205</v>
          </cell>
          <cell r="C711" t="str">
            <v>000</v>
          </cell>
          <cell r="D711" t="str">
            <v>000</v>
          </cell>
          <cell r="E711" t="str">
            <v>000</v>
          </cell>
          <cell r="F711" t="str">
            <v>ANTICIPO DE CLIENTES</v>
          </cell>
        </row>
        <row r="712">
          <cell r="A712">
            <v>205001000000</v>
          </cell>
          <cell r="B712">
            <v>205</v>
          </cell>
          <cell r="C712" t="str">
            <v>001</v>
          </cell>
          <cell r="D712" t="str">
            <v>000</v>
          </cell>
          <cell r="E712" t="str">
            <v>000</v>
          </cell>
          <cell r="F712" t="str">
            <v>ANTICIPO DE CLIENTES MXN</v>
          </cell>
        </row>
        <row r="713">
          <cell r="A713">
            <v>205001001000</v>
          </cell>
          <cell r="B713">
            <v>205</v>
          </cell>
          <cell r="C713" t="str">
            <v>001</v>
          </cell>
          <cell r="D713" t="str">
            <v>001</v>
          </cell>
          <cell r="E713" t="str">
            <v>000</v>
          </cell>
          <cell r="F713" t="str">
            <v>Anticipo de clientes MXN Pemex</v>
          </cell>
        </row>
        <row r="714">
          <cell r="A714">
            <v>205002000000</v>
          </cell>
          <cell r="B714">
            <v>205</v>
          </cell>
          <cell r="C714" t="str">
            <v>002</v>
          </cell>
          <cell r="D714" t="str">
            <v>000</v>
          </cell>
          <cell r="E714" t="str">
            <v>000</v>
          </cell>
          <cell r="F714" t="str">
            <v>ANTICIPO DE CLIENTES M.E.</v>
          </cell>
        </row>
        <row r="715">
          <cell r="A715">
            <v>205002001000</v>
          </cell>
          <cell r="B715">
            <v>205</v>
          </cell>
          <cell r="C715" t="str">
            <v>002</v>
          </cell>
          <cell r="D715" t="str">
            <v>001</v>
          </cell>
          <cell r="E715" t="str">
            <v>000</v>
          </cell>
          <cell r="F715" t="str">
            <v>Anticipo de clientes en M.E. Pemex</v>
          </cell>
        </row>
        <row r="716">
          <cell r="A716">
            <v>205002050000</v>
          </cell>
          <cell r="B716">
            <v>205</v>
          </cell>
          <cell r="C716" t="str">
            <v>002</v>
          </cell>
          <cell r="D716" t="str">
            <v>050</v>
          </cell>
          <cell r="E716" t="str">
            <v>000</v>
          </cell>
          <cell r="F716" t="str">
            <v>Complementaria M.E. Anticipo de clientes Pemex</v>
          </cell>
        </row>
        <row r="717">
          <cell r="A717">
            <v>206000000000</v>
          </cell>
          <cell r="B717">
            <v>206</v>
          </cell>
          <cell r="C717" t="str">
            <v>000</v>
          </cell>
          <cell r="D717" t="str">
            <v>000</v>
          </cell>
          <cell r="E717" t="str">
            <v>000</v>
          </cell>
          <cell r="F717" t="str">
            <v>IVA TRASLADADO</v>
          </cell>
        </row>
        <row r="718">
          <cell r="A718">
            <v>206001000000</v>
          </cell>
          <cell r="B718">
            <v>206</v>
          </cell>
          <cell r="C718" t="str">
            <v>001</v>
          </cell>
          <cell r="D718" t="str">
            <v>000</v>
          </cell>
          <cell r="E718" t="str">
            <v>000</v>
          </cell>
          <cell r="F718" t="str">
            <v>Iva Trasladado por Cobrar</v>
          </cell>
        </row>
        <row r="719">
          <cell r="A719">
            <v>206002000000</v>
          </cell>
          <cell r="B719">
            <v>206</v>
          </cell>
          <cell r="C719" t="str">
            <v>002</v>
          </cell>
          <cell r="D719" t="str">
            <v>000</v>
          </cell>
          <cell r="E719" t="str">
            <v>000</v>
          </cell>
          <cell r="F719" t="str">
            <v>Iva Trasladado Cobrado</v>
          </cell>
        </row>
        <row r="720">
          <cell r="A720">
            <v>207000000000</v>
          </cell>
          <cell r="B720">
            <v>207</v>
          </cell>
          <cell r="C720" t="str">
            <v>000</v>
          </cell>
          <cell r="D720" t="str">
            <v>000</v>
          </cell>
          <cell r="E720" t="str">
            <v>000</v>
          </cell>
          <cell r="F720" t="str">
            <v>IMPUESTOS POR PAGAR</v>
          </cell>
        </row>
        <row r="721">
          <cell r="A721">
            <v>207001000000</v>
          </cell>
          <cell r="B721">
            <v>207</v>
          </cell>
          <cell r="C721" t="str">
            <v>001</v>
          </cell>
          <cell r="D721" t="str">
            <v>000</v>
          </cell>
          <cell r="E721" t="str">
            <v>000</v>
          </cell>
          <cell r="F721" t="str">
            <v>ISR</v>
          </cell>
        </row>
        <row r="722">
          <cell r="A722">
            <v>207002000000</v>
          </cell>
          <cell r="B722">
            <v>207</v>
          </cell>
          <cell r="C722" t="str">
            <v>002</v>
          </cell>
          <cell r="D722" t="str">
            <v>000</v>
          </cell>
          <cell r="E722" t="str">
            <v>000</v>
          </cell>
          <cell r="F722" t="str">
            <v>IVA</v>
          </cell>
        </row>
        <row r="723">
          <cell r="A723">
            <v>207003000000</v>
          </cell>
          <cell r="B723" t="str">
            <v>207</v>
          </cell>
          <cell r="C723" t="str">
            <v>003</v>
          </cell>
          <cell r="D723" t="str">
            <v>000</v>
          </cell>
          <cell r="E723" t="str">
            <v>000</v>
          </cell>
          <cell r="F723" t="str">
            <v>IETU</v>
          </cell>
        </row>
        <row r="724">
          <cell r="A724">
            <v>207004000000</v>
          </cell>
          <cell r="B724">
            <v>207</v>
          </cell>
          <cell r="C724" t="str">
            <v>004</v>
          </cell>
          <cell r="D724" t="str">
            <v>000</v>
          </cell>
          <cell r="E724" t="str">
            <v>000</v>
          </cell>
          <cell r="F724" t="str">
            <v>Retenciones ISR por Salarios</v>
          </cell>
        </row>
        <row r="725">
          <cell r="A725">
            <v>207005000000</v>
          </cell>
          <cell r="B725">
            <v>207</v>
          </cell>
          <cell r="C725" t="str">
            <v>005</v>
          </cell>
          <cell r="D725" t="str">
            <v>000</v>
          </cell>
          <cell r="E725" t="str">
            <v>000</v>
          </cell>
          <cell r="F725" t="str">
            <v>Retenciones ISR por Honorarios</v>
          </cell>
        </row>
        <row r="726">
          <cell r="A726">
            <v>207006000000</v>
          </cell>
          <cell r="B726">
            <v>207</v>
          </cell>
          <cell r="C726" t="str">
            <v>006</v>
          </cell>
          <cell r="D726" t="str">
            <v>000</v>
          </cell>
          <cell r="E726" t="str">
            <v>000</v>
          </cell>
          <cell r="F726" t="str">
            <v>Retenciones ISR por Arrendamiento</v>
          </cell>
        </row>
        <row r="727">
          <cell r="A727">
            <v>207007000000</v>
          </cell>
          <cell r="B727">
            <v>207</v>
          </cell>
          <cell r="C727" t="str">
            <v>007</v>
          </cell>
          <cell r="D727" t="str">
            <v>000</v>
          </cell>
          <cell r="E727" t="str">
            <v>000</v>
          </cell>
          <cell r="F727" t="str">
            <v>Retenciones IVA por Honorarios</v>
          </cell>
        </row>
        <row r="728">
          <cell r="A728">
            <v>207008000000</v>
          </cell>
          <cell r="B728">
            <v>207</v>
          </cell>
          <cell r="C728" t="str">
            <v>008</v>
          </cell>
          <cell r="D728" t="str">
            <v>000</v>
          </cell>
          <cell r="E728" t="str">
            <v>000</v>
          </cell>
          <cell r="F728" t="str">
            <v>Retenciones IVA por Arrendamiento</v>
          </cell>
        </row>
        <row r="729">
          <cell r="A729">
            <v>207009000000</v>
          </cell>
          <cell r="B729">
            <v>207</v>
          </cell>
          <cell r="C729" t="str">
            <v>009</v>
          </cell>
          <cell r="D729" t="str">
            <v>000</v>
          </cell>
          <cell r="E729" t="str">
            <v>000</v>
          </cell>
          <cell r="F729" t="str">
            <v>Retenciones IVA por Fletes</v>
          </cell>
        </row>
        <row r="730">
          <cell r="A730">
            <v>207010000000</v>
          </cell>
          <cell r="B730">
            <v>207</v>
          </cell>
          <cell r="C730" t="str">
            <v>010</v>
          </cell>
          <cell r="D730" t="str">
            <v>000</v>
          </cell>
          <cell r="E730" t="str">
            <v>000</v>
          </cell>
          <cell r="F730" t="str">
            <v>Imss (Obrero Patronal)</v>
          </cell>
        </row>
        <row r="731">
          <cell r="A731">
            <v>207011000000</v>
          </cell>
          <cell r="B731">
            <v>207</v>
          </cell>
          <cell r="C731" t="str">
            <v>011</v>
          </cell>
          <cell r="D731" t="str">
            <v>000</v>
          </cell>
          <cell r="E731" t="str">
            <v>000</v>
          </cell>
          <cell r="F731" t="str">
            <v>Sar (Retiro, Cesantìa y Vejez)</v>
          </cell>
        </row>
        <row r="732">
          <cell r="A732">
            <v>207012000000</v>
          </cell>
          <cell r="B732">
            <v>207</v>
          </cell>
          <cell r="C732" t="str">
            <v>012</v>
          </cell>
          <cell r="D732" t="str">
            <v>000</v>
          </cell>
          <cell r="E732" t="str">
            <v>000</v>
          </cell>
          <cell r="F732" t="str">
            <v>Infonavit</v>
          </cell>
        </row>
        <row r="733">
          <cell r="A733">
            <v>207013000000</v>
          </cell>
          <cell r="B733">
            <v>207</v>
          </cell>
          <cell r="C733" t="str">
            <v>013</v>
          </cell>
          <cell r="D733" t="str">
            <v>000</v>
          </cell>
          <cell r="E733" t="str">
            <v>000</v>
          </cell>
          <cell r="F733" t="str">
            <v>Retenciones Crèditos Infonavit</v>
          </cell>
        </row>
        <row r="734">
          <cell r="A734">
            <v>207014000000</v>
          </cell>
          <cell r="B734">
            <v>207</v>
          </cell>
          <cell r="C734" t="str">
            <v>014</v>
          </cell>
          <cell r="D734" t="str">
            <v>000</v>
          </cell>
          <cell r="E734" t="str">
            <v>000</v>
          </cell>
          <cell r="F734" t="str">
            <v>2% s/nòminas Tamaulipas</v>
          </cell>
        </row>
        <row r="735">
          <cell r="A735">
            <v>207015000000</v>
          </cell>
          <cell r="B735">
            <v>207</v>
          </cell>
          <cell r="C735" t="str">
            <v>015</v>
          </cell>
          <cell r="D735" t="str">
            <v>000</v>
          </cell>
          <cell r="E735" t="str">
            <v>000</v>
          </cell>
          <cell r="F735" t="str">
            <v>2% s/nòminas Veracruz</v>
          </cell>
        </row>
        <row r="736">
          <cell r="A736">
            <v>207016000000</v>
          </cell>
          <cell r="B736">
            <v>207</v>
          </cell>
          <cell r="C736" t="str">
            <v>016</v>
          </cell>
          <cell r="D736" t="str">
            <v>000</v>
          </cell>
          <cell r="E736" t="str">
            <v>000</v>
          </cell>
          <cell r="F736" t="str">
            <v>2% s/nòminas SLP</v>
          </cell>
        </row>
        <row r="737">
          <cell r="A737">
            <v>208000000000</v>
          </cell>
          <cell r="B737">
            <v>208</v>
          </cell>
          <cell r="C737" t="str">
            <v>000</v>
          </cell>
          <cell r="D737" t="str">
            <v>000</v>
          </cell>
          <cell r="E737" t="str">
            <v>000</v>
          </cell>
          <cell r="F737" t="str">
            <v>FONDO DE AHORRO</v>
          </cell>
        </row>
        <row r="738">
          <cell r="A738">
            <v>208001000000</v>
          </cell>
          <cell r="B738">
            <v>208</v>
          </cell>
          <cell r="C738" t="str">
            <v>001</v>
          </cell>
          <cell r="D738" t="str">
            <v>000</v>
          </cell>
          <cell r="E738" t="str">
            <v>000</v>
          </cell>
          <cell r="F738" t="str">
            <v>Fondo de Ahorro</v>
          </cell>
        </row>
        <row r="739">
          <cell r="A739">
            <v>210000000000</v>
          </cell>
          <cell r="B739" t="str">
            <v>210</v>
          </cell>
          <cell r="C739" t="str">
            <v>000</v>
          </cell>
          <cell r="D739" t="str">
            <v>000</v>
          </cell>
          <cell r="E739" t="str">
            <v>000</v>
          </cell>
          <cell r="F739" t="str">
            <v>FILIALES ACREEDORAS</v>
          </cell>
        </row>
        <row r="740">
          <cell r="A740">
            <v>210001001000</v>
          </cell>
          <cell r="B740" t="str">
            <v>210</v>
          </cell>
          <cell r="C740" t="str">
            <v>001</v>
          </cell>
          <cell r="D740" t="str">
            <v>001</v>
          </cell>
          <cell r="E740" t="str">
            <v>000</v>
          </cell>
          <cell r="F740" t="str">
            <v>ENX Compressors, SA de CV</v>
          </cell>
        </row>
        <row r="741">
          <cell r="A741">
            <v>210001002000</v>
          </cell>
          <cell r="B741" t="str">
            <v>210</v>
          </cell>
          <cell r="C741" t="str">
            <v>001</v>
          </cell>
          <cell r="D741" t="str">
            <v>002</v>
          </cell>
          <cell r="E741" t="str">
            <v>000</v>
          </cell>
          <cell r="F741" t="str">
            <v>Secordi, S.C.</v>
          </cell>
        </row>
        <row r="742">
          <cell r="A742">
            <v>230000000000</v>
          </cell>
          <cell r="B742" t="str">
            <v>230</v>
          </cell>
          <cell r="C742" t="str">
            <v>000</v>
          </cell>
          <cell r="D742" t="str">
            <v>000</v>
          </cell>
          <cell r="E742" t="str">
            <v>000</v>
          </cell>
          <cell r="F742" t="str">
            <v>SUELDO POR PAGAR</v>
          </cell>
        </row>
        <row r="743">
          <cell r="A743">
            <v>230001001000</v>
          </cell>
          <cell r="B743" t="str">
            <v>230</v>
          </cell>
          <cell r="C743" t="str">
            <v>001</v>
          </cell>
          <cell r="D743" t="str">
            <v>001</v>
          </cell>
          <cell r="E743" t="str">
            <v>000</v>
          </cell>
          <cell r="F743" t="str">
            <v>Sueldos por pagar</v>
          </cell>
        </row>
        <row r="744">
          <cell r="A744">
            <v>0</v>
          </cell>
          <cell r="F744" t="str">
            <v>LARGO PLAZO</v>
          </cell>
        </row>
        <row r="745">
          <cell r="A745">
            <v>250000000000</v>
          </cell>
          <cell r="B745" t="str">
            <v>250</v>
          </cell>
          <cell r="C745" t="str">
            <v>000</v>
          </cell>
          <cell r="D745" t="str">
            <v>000</v>
          </cell>
          <cell r="E745" t="str">
            <v>000</v>
          </cell>
          <cell r="F745" t="str">
            <v>DOCUMENTOS POR PAGAR A LARGO PLAZO</v>
          </cell>
        </row>
        <row r="746">
          <cell r="A746">
            <v>250001000000</v>
          </cell>
          <cell r="B746" t="str">
            <v>250</v>
          </cell>
          <cell r="C746" t="str">
            <v>001</v>
          </cell>
          <cell r="D746" t="str">
            <v>000</v>
          </cell>
          <cell r="E746" t="str">
            <v>000</v>
          </cell>
          <cell r="F746" t="str">
            <v>aaaaa</v>
          </cell>
        </row>
        <row r="747">
          <cell r="A747">
            <v>251000000000</v>
          </cell>
          <cell r="B747" t="str">
            <v>251</v>
          </cell>
          <cell r="C747" t="str">
            <v>000</v>
          </cell>
          <cell r="D747" t="str">
            <v>000</v>
          </cell>
          <cell r="E747" t="str">
            <v>000</v>
          </cell>
          <cell r="F747" t="str">
            <v>ACREEDORES DIVERSOS A LARGO PLAZO</v>
          </cell>
        </row>
        <row r="748">
          <cell r="A748">
            <v>251001000000</v>
          </cell>
          <cell r="B748" t="str">
            <v>251</v>
          </cell>
          <cell r="C748" t="str">
            <v>001</v>
          </cell>
          <cell r="D748" t="str">
            <v>000</v>
          </cell>
          <cell r="E748" t="str">
            <v>000</v>
          </cell>
          <cell r="F748" t="str">
            <v>ACREEDORES DIVERSOS A LARGO PLAZO</v>
          </cell>
        </row>
        <row r="749">
          <cell r="A749">
            <v>251001001000</v>
          </cell>
          <cell r="B749" t="str">
            <v>251</v>
          </cell>
          <cell r="C749" t="str">
            <v>001</v>
          </cell>
          <cell r="D749" t="str">
            <v>001</v>
          </cell>
          <cell r="E749" t="str">
            <v>000</v>
          </cell>
          <cell r="F749" t="str">
            <v>aaaaa</v>
          </cell>
        </row>
        <row r="750">
          <cell r="A750">
            <v>252000000000</v>
          </cell>
          <cell r="B750" t="str">
            <v>252</v>
          </cell>
          <cell r="C750" t="str">
            <v>000</v>
          </cell>
          <cell r="D750" t="str">
            <v>000</v>
          </cell>
          <cell r="E750" t="str">
            <v>000</v>
          </cell>
          <cell r="F750" t="str">
            <v>IMPUESTOS DIFERIDOS</v>
          </cell>
        </row>
        <row r="751">
          <cell r="A751">
            <v>252001000000</v>
          </cell>
          <cell r="B751" t="str">
            <v>252</v>
          </cell>
          <cell r="C751" t="str">
            <v>001</v>
          </cell>
          <cell r="D751" t="str">
            <v>000</v>
          </cell>
          <cell r="E751" t="str">
            <v>000</v>
          </cell>
          <cell r="F751" t="str">
            <v>ISR Diferido</v>
          </cell>
        </row>
        <row r="752">
          <cell r="A752">
            <v>252002000000</v>
          </cell>
          <cell r="B752" t="str">
            <v>252</v>
          </cell>
          <cell r="C752" t="str">
            <v>002</v>
          </cell>
          <cell r="D752" t="str">
            <v>000</v>
          </cell>
          <cell r="E752" t="str">
            <v>000</v>
          </cell>
          <cell r="F752" t="str">
            <v>PTU Diferido</v>
          </cell>
        </row>
        <row r="753">
          <cell r="A753">
            <v>253000000000</v>
          </cell>
          <cell r="B753" t="str">
            <v>253</v>
          </cell>
          <cell r="C753" t="str">
            <v>000</v>
          </cell>
          <cell r="D753" t="str">
            <v>000</v>
          </cell>
          <cell r="E753" t="str">
            <v>000</v>
          </cell>
          <cell r="F753" t="str">
            <v>PROVISIONES</v>
          </cell>
        </row>
        <row r="754">
          <cell r="A754">
            <v>253001000000</v>
          </cell>
          <cell r="B754">
            <v>253</v>
          </cell>
          <cell r="C754" t="str">
            <v>001</v>
          </cell>
          <cell r="D754" t="str">
            <v>000</v>
          </cell>
          <cell r="E754" t="str">
            <v>000</v>
          </cell>
          <cell r="F754" t="str">
            <v>Provisiones GEOCIENCIAS</v>
          </cell>
        </row>
        <row r="755">
          <cell r="A755">
            <v>253001001000</v>
          </cell>
          <cell r="B755">
            <v>253</v>
          </cell>
          <cell r="C755" t="str">
            <v>001</v>
          </cell>
          <cell r="D755" t="str">
            <v>001</v>
          </cell>
          <cell r="E755" t="str">
            <v>000</v>
          </cell>
          <cell r="F755" t="str">
            <v>Provision Aguinaldo</v>
          </cell>
        </row>
        <row r="756">
          <cell r="A756">
            <v>253001010000</v>
          </cell>
          <cell r="B756">
            <v>253</v>
          </cell>
          <cell r="C756" t="str">
            <v>001</v>
          </cell>
          <cell r="D756" t="str">
            <v>010</v>
          </cell>
          <cell r="E756" t="str">
            <v>000</v>
          </cell>
          <cell r="F756" t="str">
            <v>Provision Vacaciones</v>
          </cell>
        </row>
        <row r="757">
          <cell r="A757">
            <v>253001002000</v>
          </cell>
          <cell r="B757">
            <v>253</v>
          </cell>
          <cell r="C757" t="str">
            <v>001</v>
          </cell>
          <cell r="D757" t="str">
            <v>002</v>
          </cell>
          <cell r="E757" t="str">
            <v>000</v>
          </cell>
          <cell r="F757" t="str">
            <v>Provision Prima Vacacional</v>
          </cell>
        </row>
        <row r="758">
          <cell r="A758">
            <v>253001003000</v>
          </cell>
          <cell r="B758">
            <v>253</v>
          </cell>
          <cell r="C758" t="str">
            <v>001</v>
          </cell>
          <cell r="D758" t="str">
            <v>003</v>
          </cell>
          <cell r="E758" t="str">
            <v>000</v>
          </cell>
          <cell r="F758" t="str">
            <v>Provision Indemnización</v>
          </cell>
        </row>
        <row r="759">
          <cell r="A759">
            <v>253001004000</v>
          </cell>
          <cell r="B759">
            <v>253</v>
          </cell>
          <cell r="C759" t="str">
            <v>001</v>
          </cell>
          <cell r="D759" t="str">
            <v>004</v>
          </cell>
          <cell r="E759" t="str">
            <v>000</v>
          </cell>
          <cell r="F759" t="str">
            <v>Provision PTU del Ejercicio</v>
          </cell>
        </row>
        <row r="760">
          <cell r="A760">
            <v>253002000000</v>
          </cell>
          <cell r="B760">
            <v>253</v>
          </cell>
          <cell r="C760" t="str">
            <v>002</v>
          </cell>
          <cell r="D760" t="str">
            <v>000</v>
          </cell>
          <cell r="E760" t="str">
            <v>000</v>
          </cell>
          <cell r="F760" t="str">
            <v>Provisiones PERFORACIÓN</v>
          </cell>
        </row>
        <row r="761">
          <cell r="A761">
            <v>253002001000</v>
          </cell>
          <cell r="B761">
            <v>253</v>
          </cell>
          <cell r="C761" t="str">
            <v>002</v>
          </cell>
          <cell r="D761" t="str">
            <v>001</v>
          </cell>
          <cell r="E761" t="str">
            <v>000</v>
          </cell>
          <cell r="F761" t="str">
            <v>Provision Aguinaldo</v>
          </cell>
        </row>
        <row r="762">
          <cell r="A762">
            <v>253002010000</v>
          </cell>
          <cell r="B762">
            <v>253</v>
          </cell>
          <cell r="C762" t="str">
            <v>002</v>
          </cell>
          <cell r="D762" t="str">
            <v>010</v>
          </cell>
          <cell r="E762" t="str">
            <v>000</v>
          </cell>
          <cell r="F762" t="str">
            <v>Provision Vacaciones</v>
          </cell>
        </row>
        <row r="763">
          <cell r="A763">
            <v>253002002000</v>
          </cell>
          <cell r="B763">
            <v>253</v>
          </cell>
          <cell r="C763" t="str">
            <v>002</v>
          </cell>
          <cell r="D763" t="str">
            <v>002</v>
          </cell>
          <cell r="E763" t="str">
            <v>000</v>
          </cell>
          <cell r="F763" t="str">
            <v>Provision Prima Vacacional</v>
          </cell>
        </row>
        <row r="764">
          <cell r="A764">
            <v>253002003000</v>
          </cell>
          <cell r="B764">
            <v>253</v>
          </cell>
          <cell r="C764" t="str">
            <v>002</v>
          </cell>
          <cell r="D764" t="str">
            <v>003</v>
          </cell>
          <cell r="E764" t="str">
            <v>000</v>
          </cell>
          <cell r="F764" t="str">
            <v>Provision Indemnización</v>
          </cell>
        </row>
        <row r="765">
          <cell r="A765">
            <v>253002004000</v>
          </cell>
          <cell r="B765">
            <v>253</v>
          </cell>
          <cell r="C765" t="str">
            <v>002</v>
          </cell>
          <cell r="D765" t="str">
            <v>004</v>
          </cell>
          <cell r="E765" t="str">
            <v>000</v>
          </cell>
          <cell r="F765" t="str">
            <v>Provision PTU del Ejercicio</v>
          </cell>
        </row>
        <row r="766">
          <cell r="A766">
            <v>253003000000</v>
          </cell>
          <cell r="B766">
            <v>253</v>
          </cell>
          <cell r="C766" t="str">
            <v>003</v>
          </cell>
          <cell r="D766" t="str">
            <v>000</v>
          </cell>
          <cell r="E766" t="str">
            <v>000</v>
          </cell>
          <cell r="F766" t="str">
            <v>Provisiones PRODUCCIÒN</v>
          </cell>
        </row>
        <row r="767">
          <cell r="A767">
            <v>253003001000</v>
          </cell>
          <cell r="B767">
            <v>253</v>
          </cell>
          <cell r="C767" t="str">
            <v>003</v>
          </cell>
          <cell r="D767" t="str">
            <v>001</v>
          </cell>
          <cell r="E767" t="str">
            <v>000</v>
          </cell>
          <cell r="F767" t="str">
            <v>Provision Aguinaldo</v>
          </cell>
        </row>
        <row r="768">
          <cell r="A768">
            <v>253003010000</v>
          </cell>
          <cell r="B768">
            <v>253</v>
          </cell>
          <cell r="C768" t="str">
            <v>003</v>
          </cell>
          <cell r="D768" t="str">
            <v>010</v>
          </cell>
          <cell r="E768" t="str">
            <v>000</v>
          </cell>
          <cell r="F768" t="str">
            <v>Provision Vacaciones</v>
          </cell>
        </row>
        <row r="769">
          <cell r="A769">
            <v>253003002000</v>
          </cell>
          <cell r="B769">
            <v>253</v>
          </cell>
          <cell r="C769" t="str">
            <v>003</v>
          </cell>
          <cell r="D769" t="str">
            <v>002</v>
          </cell>
          <cell r="E769" t="str">
            <v>000</v>
          </cell>
          <cell r="F769" t="str">
            <v>Provision Prima Vacacional</v>
          </cell>
        </row>
        <row r="770">
          <cell r="A770">
            <v>253003003000</v>
          </cell>
          <cell r="B770">
            <v>253</v>
          </cell>
          <cell r="C770" t="str">
            <v>003</v>
          </cell>
          <cell r="D770" t="str">
            <v>003</v>
          </cell>
          <cell r="E770" t="str">
            <v>000</v>
          </cell>
          <cell r="F770" t="str">
            <v>Provision Indemnización</v>
          </cell>
        </row>
        <row r="771">
          <cell r="A771">
            <v>253003004000</v>
          </cell>
          <cell r="B771">
            <v>253</v>
          </cell>
          <cell r="C771" t="str">
            <v>003</v>
          </cell>
          <cell r="D771" t="str">
            <v>004</v>
          </cell>
          <cell r="E771" t="str">
            <v>000</v>
          </cell>
          <cell r="F771" t="str">
            <v>Provision PTU del Ejercicio</v>
          </cell>
        </row>
        <row r="772">
          <cell r="A772">
            <v>253004000000</v>
          </cell>
          <cell r="B772">
            <v>253</v>
          </cell>
          <cell r="C772" t="str">
            <v>004</v>
          </cell>
          <cell r="D772" t="str">
            <v>000</v>
          </cell>
          <cell r="E772" t="str">
            <v>000</v>
          </cell>
          <cell r="F772" t="str">
            <v>Provisiones INFRAESTRUCTURA</v>
          </cell>
        </row>
        <row r="773">
          <cell r="A773">
            <v>253004001000</v>
          </cell>
          <cell r="B773">
            <v>253</v>
          </cell>
          <cell r="C773" t="str">
            <v>004</v>
          </cell>
          <cell r="D773" t="str">
            <v>001</v>
          </cell>
          <cell r="E773" t="str">
            <v>000</v>
          </cell>
          <cell r="F773" t="str">
            <v>Provision Aguinaldo</v>
          </cell>
        </row>
        <row r="774">
          <cell r="A774">
            <v>253004010000</v>
          </cell>
          <cell r="B774">
            <v>253</v>
          </cell>
          <cell r="C774" t="str">
            <v>004</v>
          </cell>
          <cell r="D774" t="str">
            <v>010</v>
          </cell>
          <cell r="E774" t="str">
            <v>000</v>
          </cell>
          <cell r="F774" t="str">
            <v>Provision Vacaciones</v>
          </cell>
        </row>
        <row r="775">
          <cell r="A775">
            <v>253004002000</v>
          </cell>
          <cell r="B775">
            <v>253</v>
          </cell>
          <cell r="C775" t="str">
            <v>004</v>
          </cell>
          <cell r="D775" t="str">
            <v>002</v>
          </cell>
          <cell r="E775" t="str">
            <v>000</v>
          </cell>
          <cell r="F775" t="str">
            <v>Provision Prima Vacacional</v>
          </cell>
        </row>
        <row r="776">
          <cell r="A776">
            <v>253004003000</v>
          </cell>
          <cell r="B776">
            <v>253</v>
          </cell>
          <cell r="C776" t="str">
            <v>004</v>
          </cell>
          <cell r="D776" t="str">
            <v>003</v>
          </cell>
          <cell r="E776" t="str">
            <v>000</v>
          </cell>
          <cell r="F776" t="str">
            <v>Provision Indemnización</v>
          </cell>
        </row>
        <row r="777">
          <cell r="A777">
            <v>253004004000</v>
          </cell>
          <cell r="B777">
            <v>253</v>
          </cell>
          <cell r="C777" t="str">
            <v>004</v>
          </cell>
          <cell r="D777" t="str">
            <v>004</v>
          </cell>
          <cell r="E777" t="str">
            <v>000</v>
          </cell>
          <cell r="F777" t="str">
            <v>Provision PTU del Ejercicio</v>
          </cell>
        </row>
        <row r="778">
          <cell r="A778">
            <v>300000000000</v>
          </cell>
          <cell r="B778" t="str">
            <v>300</v>
          </cell>
          <cell r="C778" t="str">
            <v>000</v>
          </cell>
          <cell r="D778" t="str">
            <v>000</v>
          </cell>
          <cell r="E778" t="str">
            <v>000</v>
          </cell>
          <cell r="F778" t="str">
            <v>CAPITAL</v>
          </cell>
        </row>
        <row r="779">
          <cell r="A779">
            <v>310000000000</v>
          </cell>
          <cell r="B779" t="str">
            <v>310</v>
          </cell>
          <cell r="C779" t="str">
            <v>000</v>
          </cell>
          <cell r="D779" t="str">
            <v>000</v>
          </cell>
          <cell r="E779" t="str">
            <v>000</v>
          </cell>
          <cell r="F779" t="str">
            <v xml:space="preserve">CAPITAL </v>
          </cell>
        </row>
        <row r="780">
          <cell r="A780">
            <v>310001000000</v>
          </cell>
          <cell r="B780" t="str">
            <v>310</v>
          </cell>
          <cell r="C780" t="str">
            <v>001</v>
          </cell>
          <cell r="D780" t="str">
            <v>000</v>
          </cell>
          <cell r="E780" t="str">
            <v>000</v>
          </cell>
          <cell r="F780" t="str">
            <v>Capital Fijo</v>
          </cell>
        </row>
        <row r="781">
          <cell r="A781">
            <v>310002000000</v>
          </cell>
          <cell r="B781" t="str">
            <v>310</v>
          </cell>
          <cell r="C781" t="str">
            <v>002</v>
          </cell>
          <cell r="D781" t="str">
            <v>000</v>
          </cell>
          <cell r="E781" t="str">
            <v>000</v>
          </cell>
          <cell r="F781" t="str">
            <v>Capital Variable</v>
          </cell>
        </row>
        <row r="782">
          <cell r="A782">
            <v>315000000000</v>
          </cell>
          <cell r="B782" t="str">
            <v>315</v>
          </cell>
          <cell r="C782" t="str">
            <v>000</v>
          </cell>
          <cell r="D782" t="str">
            <v>000</v>
          </cell>
          <cell r="E782" t="str">
            <v>000</v>
          </cell>
          <cell r="F782" t="str">
            <v>RESERVA LEGAL</v>
          </cell>
        </row>
        <row r="783">
          <cell r="A783">
            <v>320000000000</v>
          </cell>
          <cell r="B783" t="str">
            <v>320</v>
          </cell>
          <cell r="C783" t="str">
            <v>000</v>
          </cell>
          <cell r="D783" t="str">
            <v>000</v>
          </cell>
          <cell r="E783" t="str">
            <v>000</v>
          </cell>
          <cell r="F783" t="str">
            <v>RESULTADO DE EJERCICIOS ANT.</v>
          </cell>
        </row>
        <row r="784">
          <cell r="A784">
            <v>320001000000</v>
          </cell>
          <cell r="B784" t="str">
            <v>320</v>
          </cell>
          <cell r="C784" t="str">
            <v>001</v>
          </cell>
          <cell r="D784" t="str">
            <v>000</v>
          </cell>
          <cell r="E784" t="str">
            <v>000</v>
          </cell>
          <cell r="F784" t="str">
            <v>Resultados 2006</v>
          </cell>
        </row>
        <row r="785">
          <cell r="A785">
            <v>325000000000</v>
          </cell>
          <cell r="B785" t="str">
            <v>325</v>
          </cell>
          <cell r="C785" t="str">
            <v>000</v>
          </cell>
          <cell r="D785" t="str">
            <v>000</v>
          </cell>
          <cell r="E785" t="str">
            <v>000</v>
          </cell>
          <cell r="F785" t="str">
            <v>APORTACIONES POR CAPITALIZAR</v>
          </cell>
        </row>
        <row r="786">
          <cell r="A786">
            <v>345000000000</v>
          </cell>
          <cell r="B786" t="str">
            <v>345</v>
          </cell>
          <cell r="C786" t="str">
            <v>000</v>
          </cell>
          <cell r="D786" t="str">
            <v>000</v>
          </cell>
          <cell r="E786" t="str">
            <v>000</v>
          </cell>
          <cell r="F786" t="str">
            <v>Act. Capital Social</v>
          </cell>
        </row>
        <row r="787">
          <cell r="A787">
            <v>345001000000</v>
          </cell>
          <cell r="B787" t="str">
            <v>345</v>
          </cell>
          <cell r="C787" t="str">
            <v>001</v>
          </cell>
          <cell r="D787" t="str">
            <v>000</v>
          </cell>
          <cell r="E787" t="str">
            <v>000</v>
          </cell>
          <cell r="F787" t="str">
            <v>Act Capital Social Ejercicio 2006</v>
          </cell>
        </row>
        <row r="788">
          <cell r="A788">
            <v>350000000000</v>
          </cell>
          <cell r="B788" t="str">
            <v>350</v>
          </cell>
          <cell r="C788" t="str">
            <v>000</v>
          </cell>
          <cell r="D788" t="str">
            <v>000</v>
          </cell>
          <cell r="E788" t="str">
            <v>000</v>
          </cell>
          <cell r="F788" t="str">
            <v>Act. Res. Ejercicios Anteriores</v>
          </cell>
        </row>
        <row r="789">
          <cell r="A789">
            <v>350001000000</v>
          </cell>
          <cell r="B789" t="str">
            <v>350</v>
          </cell>
          <cell r="C789" t="str">
            <v>001</v>
          </cell>
          <cell r="D789" t="str">
            <v>000</v>
          </cell>
          <cell r="E789" t="str">
            <v>000</v>
          </cell>
          <cell r="F789" t="str">
            <v>Act. Res. Ejercicios anteriores Ejercicio 2006</v>
          </cell>
        </row>
        <row r="790">
          <cell r="A790">
            <v>355000000000</v>
          </cell>
          <cell r="B790" t="str">
            <v>355</v>
          </cell>
          <cell r="C790" t="str">
            <v>000</v>
          </cell>
          <cell r="D790" t="str">
            <v>000</v>
          </cell>
          <cell r="E790" t="str">
            <v>000</v>
          </cell>
          <cell r="F790" t="str">
            <v>Act. Reserva Legal</v>
          </cell>
        </row>
        <row r="791">
          <cell r="A791">
            <v>355001000000</v>
          </cell>
          <cell r="B791" t="str">
            <v>355</v>
          </cell>
          <cell r="C791" t="str">
            <v>001</v>
          </cell>
          <cell r="D791" t="str">
            <v>000</v>
          </cell>
          <cell r="E791" t="str">
            <v>000</v>
          </cell>
          <cell r="F791" t="str">
            <v>Act. Reserva legal Ejercicio 2006</v>
          </cell>
        </row>
        <row r="792">
          <cell r="A792">
            <v>360000000000</v>
          </cell>
          <cell r="B792" t="str">
            <v>360</v>
          </cell>
          <cell r="C792" t="str">
            <v>000</v>
          </cell>
          <cell r="D792" t="str">
            <v>000</v>
          </cell>
          <cell r="E792" t="str">
            <v>000</v>
          </cell>
          <cell r="F792" t="str">
            <v>Exceso (insuf) Act. Capital Contable</v>
          </cell>
        </row>
        <row r="793">
          <cell r="A793">
            <v>360001000000</v>
          </cell>
          <cell r="B793" t="str">
            <v>360</v>
          </cell>
          <cell r="C793" t="str">
            <v>001</v>
          </cell>
          <cell r="D793" t="str">
            <v>000</v>
          </cell>
          <cell r="E793" t="str">
            <v>000</v>
          </cell>
          <cell r="F793" t="str">
            <v>Exceso (insuf) Act. Capital Contable Ejercicio 2006</v>
          </cell>
        </row>
        <row r="794">
          <cell r="A794">
            <v>400000000000</v>
          </cell>
          <cell r="B794" t="str">
            <v>400</v>
          </cell>
          <cell r="C794" t="str">
            <v>000</v>
          </cell>
          <cell r="D794" t="str">
            <v>000</v>
          </cell>
          <cell r="E794" t="str">
            <v>000</v>
          </cell>
          <cell r="F794" t="str">
            <v>INGRESOS</v>
          </cell>
        </row>
        <row r="795">
          <cell r="A795">
            <v>400001000000</v>
          </cell>
          <cell r="B795">
            <v>400</v>
          </cell>
          <cell r="C795" t="str">
            <v>001</v>
          </cell>
          <cell r="D795" t="str">
            <v>000</v>
          </cell>
          <cell r="E795" t="str">
            <v>000</v>
          </cell>
          <cell r="F795" t="str">
            <v>INGRESOS POR SERVICIOS FACTURADOS</v>
          </cell>
        </row>
        <row r="796">
          <cell r="A796">
            <v>400001001000</v>
          </cell>
          <cell r="B796" t="str">
            <v>400</v>
          </cell>
          <cell r="C796" t="str">
            <v>001</v>
          </cell>
          <cell r="D796" t="str">
            <v>001</v>
          </cell>
          <cell r="E796" t="str">
            <v>000</v>
          </cell>
          <cell r="F796" t="str">
            <v>Ingresos por servicios facturados MXN</v>
          </cell>
        </row>
        <row r="797">
          <cell r="A797">
            <v>400001001001</v>
          </cell>
          <cell r="B797">
            <v>400</v>
          </cell>
          <cell r="C797" t="str">
            <v>001</v>
          </cell>
          <cell r="D797" t="str">
            <v>001</v>
          </cell>
          <cell r="E797" t="str">
            <v>001</v>
          </cell>
          <cell r="F797" t="str">
            <v>Ingresos por servicios facturados MXN Pemex</v>
          </cell>
        </row>
        <row r="798">
          <cell r="A798">
            <v>400001002000</v>
          </cell>
          <cell r="B798">
            <v>400</v>
          </cell>
          <cell r="C798" t="str">
            <v>001</v>
          </cell>
          <cell r="D798" t="str">
            <v>002</v>
          </cell>
          <cell r="E798" t="str">
            <v>000</v>
          </cell>
          <cell r="F798" t="str">
            <v>Ingresos por servicios facturados M.E.</v>
          </cell>
        </row>
        <row r="799">
          <cell r="A799">
            <v>400001002001</v>
          </cell>
          <cell r="B799">
            <v>400</v>
          </cell>
          <cell r="C799" t="str">
            <v>001</v>
          </cell>
          <cell r="D799" t="str">
            <v>002</v>
          </cell>
          <cell r="E799" t="str">
            <v>001</v>
          </cell>
          <cell r="F799" t="str">
            <v>Ingresos por servicios facturados M.E. Pemex</v>
          </cell>
        </row>
        <row r="800">
          <cell r="A800">
            <v>400001002050</v>
          </cell>
          <cell r="B800">
            <v>400</v>
          </cell>
          <cell r="C800" t="str">
            <v>001</v>
          </cell>
          <cell r="D800" t="str">
            <v>002</v>
          </cell>
          <cell r="E800" t="str">
            <v>050</v>
          </cell>
          <cell r="F800" t="str">
            <v>Complementaria en M.E. Ingresos por servicios facturados M.E. Pemex</v>
          </cell>
        </row>
        <row r="801">
          <cell r="A801">
            <v>400201000000</v>
          </cell>
          <cell r="B801">
            <v>400</v>
          </cell>
          <cell r="C801" t="str">
            <v>201</v>
          </cell>
          <cell r="D801" t="str">
            <v>000</v>
          </cell>
          <cell r="E801" t="str">
            <v>000</v>
          </cell>
          <cell r="F801" t="str">
            <v>PRODUCTO EN CURSO INGRESOS POR SERVICIOS</v>
          </cell>
        </row>
        <row r="802">
          <cell r="A802">
            <v>400201001000</v>
          </cell>
          <cell r="B802">
            <v>400</v>
          </cell>
          <cell r="C802" t="str">
            <v>201</v>
          </cell>
          <cell r="D802" t="str">
            <v>001</v>
          </cell>
          <cell r="E802" t="str">
            <v>000</v>
          </cell>
          <cell r="F802" t="str">
            <v>PEC Ingresos por servicios MXN</v>
          </cell>
        </row>
        <row r="803">
          <cell r="A803">
            <v>400201001001</v>
          </cell>
          <cell r="B803">
            <v>400</v>
          </cell>
          <cell r="C803" t="str">
            <v>201</v>
          </cell>
          <cell r="D803" t="str">
            <v>001</v>
          </cell>
          <cell r="E803" t="str">
            <v>001</v>
          </cell>
          <cell r="F803" t="str">
            <v>PEC Ingresos por servicios MXN Pemex</v>
          </cell>
        </row>
        <row r="804">
          <cell r="A804">
            <v>400201002000</v>
          </cell>
          <cell r="B804">
            <v>400</v>
          </cell>
          <cell r="C804" t="str">
            <v>201</v>
          </cell>
          <cell r="D804" t="str">
            <v>002</v>
          </cell>
          <cell r="E804" t="str">
            <v>000</v>
          </cell>
          <cell r="F804" t="str">
            <v>PEC Ingresos por servicios M.E.</v>
          </cell>
        </row>
        <row r="805">
          <cell r="A805">
            <v>400201002001</v>
          </cell>
          <cell r="B805">
            <v>400</v>
          </cell>
          <cell r="C805" t="str">
            <v>201</v>
          </cell>
          <cell r="D805" t="str">
            <v>002</v>
          </cell>
          <cell r="E805" t="str">
            <v>001</v>
          </cell>
          <cell r="F805" t="str">
            <v>PEC Ingresos por servicios M.E. Pemex</v>
          </cell>
        </row>
        <row r="806">
          <cell r="A806">
            <v>400201002050</v>
          </cell>
          <cell r="B806">
            <v>400</v>
          </cell>
          <cell r="C806" t="str">
            <v>201</v>
          </cell>
          <cell r="D806" t="str">
            <v>002</v>
          </cell>
          <cell r="E806" t="str">
            <v>050</v>
          </cell>
          <cell r="F806" t="str">
            <v>Complementaria en M.E. PEC ingresos por servicios M.E. Pemex</v>
          </cell>
        </row>
        <row r="807">
          <cell r="A807">
            <v>400301000000</v>
          </cell>
          <cell r="B807">
            <v>400</v>
          </cell>
          <cell r="C807" t="str">
            <v>301</v>
          </cell>
          <cell r="D807" t="str">
            <v>000</v>
          </cell>
          <cell r="E807" t="str">
            <v>000</v>
          </cell>
          <cell r="F807" t="str">
            <v>TRABAJOS EN PROCESO INGRESOS POR SERVICIOS</v>
          </cell>
        </row>
        <row r="808">
          <cell r="A808">
            <v>400301001000</v>
          </cell>
          <cell r="B808">
            <v>400</v>
          </cell>
          <cell r="C808" t="str">
            <v>301</v>
          </cell>
          <cell r="D808" t="str">
            <v>001</v>
          </cell>
          <cell r="E808" t="str">
            <v>000</v>
          </cell>
          <cell r="F808" t="str">
            <v>TEP Ingresos por servicios MXN</v>
          </cell>
        </row>
        <row r="809">
          <cell r="A809">
            <v>400301001001</v>
          </cell>
          <cell r="B809">
            <v>400</v>
          </cell>
          <cell r="C809" t="str">
            <v>301</v>
          </cell>
          <cell r="D809" t="str">
            <v>001</v>
          </cell>
          <cell r="E809" t="str">
            <v>001</v>
          </cell>
          <cell r="F809" t="str">
            <v>TEP Ingresos por servicios MXN Pemex</v>
          </cell>
        </row>
        <row r="810">
          <cell r="A810">
            <v>400301002000</v>
          </cell>
          <cell r="B810">
            <v>400</v>
          </cell>
          <cell r="C810" t="str">
            <v>301</v>
          </cell>
          <cell r="D810" t="str">
            <v>002</v>
          </cell>
          <cell r="E810" t="str">
            <v>000</v>
          </cell>
          <cell r="F810" t="str">
            <v>TEP Ingresos por servicios M.E.</v>
          </cell>
        </row>
        <row r="811">
          <cell r="A811">
            <v>400301002001</v>
          </cell>
          <cell r="B811">
            <v>400</v>
          </cell>
          <cell r="C811" t="str">
            <v>301</v>
          </cell>
          <cell r="D811" t="str">
            <v>002</v>
          </cell>
          <cell r="E811" t="str">
            <v>001</v>
          </cell>
          <cell r="F811" t="str">
            <v>TEP Ingresos por servicios M.E. Pemex</v>
          </cell>
        </row>
        <row r="812">
          <cell r="A812">
            <v>400301002050</v>
          </cell>
          <cell r="B812">
            <v>400</v>
          </cell>
          <cell r="C812" t="str">
            <v>301</v>
          </cell>
          <cell r="D812" t="str">
            <v>002</v>
          </cell>
          <cell r="E812" t="str">
            <v>050</v>
          </cell>
          <cell r="F812" t="str">
            <v>Complementaria en M.E. TEP Ingresos por servicios M.E. Pemex</v>
          </cell>
        </row>
        <row r="813">
          <cell r="A813">
            <v>450001000000</v>
          </cell>
          <cell r="B813" t="str">
            <v>450</v>
          </cell>
          <cell r="C813" t="str">
            <v>001</v>
          </cell>
          <cell r="D813" t="str">
            <v>000</v>
          </cell>
          <cell r="E813" t="str">
            <v>000</v>
          </cell>
          <cell r="F813" t="str">
            <v>INGRESOS EXTRAORDINARIOS</v>
          </cell>
        </row>
        <row r="814">
          <cell r="A814">
            <v>450001002000</v>
          </cell>
          <cell r="B814" t="str">
            <v>450</v>
          </cell>
          <cell r="C814" t="str">
            <v>001</v>
          </cell>
          <cell r="D814" t="str">
            <v>002</v>
          </cell>
          <cell r="E814" t="str">
            <v>000</v>
          </cell>
          <cell r="F814" t="str">
            <v>Recuperación de seguros</v>
          </cell>
        </row>
        <row r="815">
          <cell r="A815">
            <v>450001004000</v>
          </cell>
          <cell r="B815" t="str">
            <v>450</v>
          </cell>
          <cell r="C815" t="str">
            <v>001</v>
          </cell>
          <cell r="D815" t="str">
            <v>004</v>
          </cell>
          <cell r="E815" t="str">
            <v>000</v>
          </cell>
          <cell r="F815" t="str">
            <v>Otros ingresos extraordinarios</v>
          </cell>
        </row>
        <row r="816">
          <cell r="A816">
            <v>460001000000</v>
          </cell>
          <cell r="B816" t="str">
            <v>460</v>
          </cell>
          <cell r="C816" t="str">
            <v>001</v>
          </cell>
          <cell r="D816" t="str">
            <v>000</v>
          </cell>
          <cell r="E816" t="str">
            <v>000</v>
          </cell>
          <cell r="F816" t="str">
            <v>PRECIO DE VENTA DE ACTIVO FIJO</v>
          </cell>
        </row>
        <row r="817">
          <cell r="A817">
            <v>460001001000</v>
          </cell>
          <cell r="B817">
            <v>460</v>
          </cell>
          <cell r="C817" t="str">
            <v>001</v>
          </cell>
          <cell r="D817" t="str">
            <v>001</v>
          </cell>
          <cell r="E817">
            <v>0</v>
          </cell>
          <cell r="F817" t="str">
            <v>Precio de venta de activo fijo</v>
          </cell>
        </row>
        <row r="818">
          <cell r="A818">
            <v>470001003000</v>
          </cell>
          <cell r="B818" t="str">
            <v>470</v>
          </cell>
          <cell r="C818" t="str">
            <v>001</v>
          </cell>
          <cell r="D818" t="str">
            <v>003</v>
          </cell>
          <cell r="E818" t="str">
            <v>000</v>
          </cell>
          <cell r="F818" t="str">
            <v>ACTUALIZACIÓN DE IMPUESTOS A FAVOR</v>
          </cell>
        </row>
        <row r="819">
          <cell r="A819">
            <v>470001001000</v>
          </cell>
          <cell r="B819">
            <v>470</v>
          </cell>
          <cell r="C819" t="str">
            <v>001</v>
          </cell>
          <cell r="D819" t="str">
            <v>001</v>
          </cell>
          <cell r="E819" t="str">
            <v>000</v>
          </cell>
          <cell r="F819" t="str">
            <v>Actualización de impuestos a favor</v>
          </cell>
        </row>
        <row r="820">
          <cell r="A820">
            <v>500000000000</v>
          </cell>
          <cell r="B820" t="str">
            <v>500</v>
          </cell>
          <cell r="C820" t="str">
            <v>000</v>
          </cell>
          <cell r="D820" t="str">
            <v>000</v>
          </cell>
          <cell r="E820" t="str">
            <v>000</v>
          </cell>
          <cell r="F820" t="str">
            <v>COSTOS</v>
          </cell>
        </row>
        <row r="821">
          <cell r="A821">
            <v>501000000000</v>
          </cell>
          <cell r="B821" t="str">
            <v>501</v>
          </cell>
          <cell r="C821" t="str">
            <v>000</v>
          </cell>
          <cell r="D821" t="str">
            <v>000</v>
          </cell>
          <cell r="E821" t="str">
            <v>000</v>
          </cell>
          <cell r="F821" t="str">
            <v>COSTOS DE PERSONAL</v>
          </cell>
        </row>
        <row r="822">
          <cell r="A822">
            <v>501001000000</v>
          </cell>
          <cell r="B822" t="str">
            <v>501</v>
          </cell>
          <cell r="C822" t="str">
            <v>001</v>
          </cell>
          <cell r="D822" t="str">
            <v>000</v>
          </cell>
          <cell r="E822" t="str">
            <v>000</v>
          </cell>
          <cell r="F822" t="str">
            <v>Costos de personal GEOCIENCIAS</v>
          </cell>
        </row>
        <row r="823">
          <cell r="A823">
            <v>501001001001</v>
          </cell>
          <cell r="B823" t="str">
            <v>501</v>
          </cell>
          <cell r="C823" t="str">
            <v>001</v>
          </cell>
          <cell r="D823" t="str">
            <v>001</v>
          </cell>
          <cell r="E823" t="str">
            <v>001</v>
          </cell>
          <cell r="F823" t="str">
            <v xml:space="preserve">Sueldos </v>
          </cell>
        </row>
        <row r="824">
          <cell r="A824">
            <v>501001001002</v>
          </cell>
          <cell r="B824" t="str">
            <v>501</v>
          </cell>
          <cell r="C824" t="str">
            <v>001</v>
          </cell>
          <cell r="D824" t="str">
            <v>001</v>
          </cell>
          <cell r="E824" t="str">
            <v>002</v>
          </cell>
          <cell r="F824" t="str">
            <v xml:space="preserve">Horas Extras </v>
          </cell>
        </row>
        <row r="825">
          <cell r="A825">
            <v>501001001003</v>
          </cell>
          <cell r="B825" t="str">
            <v>501</v>
          </cell>
          <cell r="C825" t="str">
            <v>001</v>
          </cell>
          <cell r="D825" t="str">
            <v>001</v>
          </cell>
          <cell r="E825" t="str">
            <v>003</v>
          </cell>
          <cell r="F825" t="str">
            <v xml:space="preserve">Prima de puntualidad </v>
          </cell>
        </row>
        <row r="826">
          <cell r="A826">
            <v>501001001004</v>
          </cell>
          <cell r="B826" t="str">
            <v>501</v>
          </cell>
          <cell r="C826" t="str">
            <v>001</v>
          </cell>
          <cell r="D826" t="str">
            <v>001</v>
          </cell>
          <cell r="E826" t="str">
            <v>004</v>
          </cell>
          <cell r="F826" t="str">
            <v xml:space="preserve">Prima de asistencia </v>
          </cell>
        </row>
        <row r="827">
          <cell r="A827">
            <v>501001001005</v>
          </cell>
          <cell r="B827" t="str">
            <v>501</v>
          </cell>
          <cell r="C827" t="str">
            <v>001</v>
          </cell>
          <cell r="D827" t="str">
            <v>001</v>
          </cell>
          <cell r="E827" t="str">
            <v>005</v>
          </cell>
          <cell r="F827" t="str">
            <v xml:space="preserve">Vacaciones </v>
          </cell>
        </row>
        <row r="828">
          <cell r="A828">
            <v>501001001006</v>
          </cell>
          <cell r="B828" t="str">
            <v>501</v>
          </cell>
          <cell r="C828" t="str">
            <v>001</v>
          </cell>
          <cell r="D828" t="str">
            <v>001</v>
          </cell>
          <cell r="E828" t="str">
            <v>006</v>
          </cell>
          <cell r="F828" t="str">
            <v xml:space="preserve">Prima Vacacional </v>
          </cell>
        </row>
        <row r="829">
          <cell r="A829">
            <v>501001001007</v>
          </cell>
          <cell r="B829" t="str">
            <v>501</v>
          </cell>
          <cell r="C829" t="str">
            <v>001</v>
          </cell>
          <cell r="D829" t="str">
            <v>001</v>
          </cell>
          <cell r="E829" t="str">
            <v>007</v>
          </cell>
          <cell r="F829" t="str">
            <v xml:space="preserve">Séptimo día </v>
          </cell>
        </row>
        <row r="830">
          <cell r="A830">
            <v>501001001008</v>
          </cell>
          <cell r="B830" t="str">
            <v>501</v>
          </cell>
          <cell r="C830" t="str">
            <v>001</v>
          </cell>
          <cell r="D830" t="str">
            <v>001</v>
          </cell>
          <cell r="E830" t="str">
            <v>008</v>
          </cell>
          <cell r="F830" t="str">
            <v xml:space="preserve">Prima dominical </v>
          </cell>
        </row>
        <row r="831">
          <cell r="A831">
            <v>501001001009</v>
          </cell>
          <cell r="B831" t="str">
            <v>501</v>
          </cell>
          <cell r="C831" t="str">
            <v>001</v>
          </cell>
          <cell r="D831" t="str">
            <v>001</v>
          </cell>
          <cell r="E831" t="str">
            <v>009</v>
          </cell>
          <cell r="F831" t="str">
            <v xml:space="preserve">Dia de descanso trabajado </v>
          </cell>
        </row>
        <row r="832">
          <cell r="A832">
            <v>501001001010</v>
          </cell>
          <cell r="B832" t="str">
            <v>501</v>
          </cell>
          <cell r="C832" t="str">
            <v>001</v>
          </cell>
          <cell r="D832" t="str">
            <v>001</v>
          </cell>
          <cell r="E832" t="str">
            <v>010</v>
          </cell>
          <cell r="F832" t="str">
            <v xml:space="preserve">Fondo de Ahorro </v>
          </cell>
        </row>
        <row r="833">
          <cell r="A833">
            <v>501001001011</v>
          </cell>
          <cell r="B833" t="str">
            <v>501</v>
          </cell>
          <cell r="C833" t="str">
            <v>001</v>
          </cell>
          <cell r="D833" t="str">
            <v>001</v>
          </cell>
          <cell r="E833" t="str">
            <v>011</v>
          </cell>
          <cell r="F833" t="str">
            <v xml:space="preserve">Vales de despensa </v>
          </cell>
        </row>
        <row r="834">
          <cell r="A834">
            <v>501001001012</v>
          </cell>
          <cell r="B834" t="str">
            <v>501</v>
          </cell>
          <cell r="C834" t="str">
            <v>001</v>
          </cell>
          <cell r="D834" t="str">
            <v>001</v>
          </cell>
          <cell r="E834" t="str">
            <v>012</v>
          </cell>
          <cell r="F834" t="str">
            <v xml:space="preserve">Costos médicos mayores </v>
          </cell>
        </row>
        <row r="835">
          <cell r="A835">
            <v>501001001013</v>
          </cell>
          <cell r="B835" t="str">
            <v>501</v>
          </cell>
          <cell r="C835" t="str">
            <v>001</v>
          </cell>
          <cell r="D835" t="str">
            <v>001</v>
          </cell>
          <cell r="E835" t="str">
            <v>013</v>
          </cell>
          <cell r="F835" t="str">
            <v xml:space="preserve">Seguro de vida </v>
          </cell>
        </row>
        <row r="836">
          <cell r="A836">
            <v>501001001014</v>
          </cell>
          <cell r="B836" t="str">
            <v>501</v>
          </cell>
          <cell r="C836" t="str">
            <v>001</v>
          </cell>
          <cell r="D836" t="str">
            <v>001</v>
          </cell>
          <cell r="E836" t="str">
            <v>014</v>
          </cell>
          <cell r="F836" t="str">
            <v xml:space="preserve">Aguinaldo </v>
          </cell>
        </row>
        <row r="837">
          <cell r="A837">
            <v>501001001015</v>
          </cell>
          <cell r="B837" t="str">
            <v>501</v>
          </cell>
          <cell r="C837" t="str">
            <v>001</v>
          </cell>
          <cell r="D837" t="str">
            <v>001</v>
          </cell>
          <cell r="E837" t="str">
            <v>015</v>
          </cell>
          <cell r="F837" t="str">
            <v xml:space="preserve">Bono de Productividad </v>
          </cell>
        </row>
        <row r="838">
          <cell r="A838">
            <v>501001001016</v>
          </cell>
          <cell r="B838" t="str">
            <v>501</v>
          </cell>
          <cell r="C838" t="str">
            <v>001</v>
          </cell>
          <cell r="D838" t="str">
            <v>001</v>
          </cell>
          <cell r="E838" t="str">
            <v>016</v>
          </cell>
          <cell r="F838" t="str">
            <v>Indemnizaciòn Constitucional</v>
          </cell>
        </row>
        <row r="839">
          <cell r="A839">
            <v>501001001017</v>
          </cell>
          <cell r="B839" t="str">
            <v>501</v>
          </cell>
          <cell r="C839" t="str">
            <v>001</v>
          </cell>
          <cell r="D839" t="str">
            <v>001</v>
          </cell>
          <cell r="E839" t="str">
            <v>017</v>
          </cell>
          <cell r="F839" t="str">
            <v>Indemnizaciòn 20 dìas por año</v>
          </cell>
        </row>
        <row r="840">
          <cell r="A840">
            <v>501001001018</v>
          </cell>
          <cell r="B840" t="str">
            <v>501</v>
          </cell>
          <cell r="C840" t="str">
            <v>001</v>
          </cell>
          <cell r="D840" t="str">
            <v>001</v>
          </cell>
          <cell r="E840" t="str">
            <v>018</v>
          </cell>
          <cell r="F840" t="str">
            <v>Prima de Antigûedad</v>
          </cell>
        </row>
        <row r="841">
          <cell r="A841">
            <v>501001001019</v>
          </cell>
          <cell r="B841" t="str">
            <v>501</v>
          </cell>
          <cell r="C841" t="str">
            <v>001</v>
          </cell>
          <cell r="D841" t="str">
            <v>001</v>
          </cell>
          <cell r="E841" t="str">
            <v>019</v>
          </cell>
          <cell r="F841" t="str">
            <v>Indemnizaciones por riesgo de trabajo</v>
          </cell>
        </row>
        <row r="842">
          <cell r="A842">
            <v>501001001020</v>
          </cell>
          <cell r="B842" t="str">
            <v>501</v>
          </cell>
          <cell r="C842" t="str">
            <v>001</v>
          </cell>
          <cell r="D842" t="str">
            <v>001</v>
          </cell>
          <cell r="E842" t="str">
            <v>020</v>
          </cell>
          <cell r="F842" t="str">
            <v xml:space="preserve">Gratificaciones </v>
          </cell>
        </row>
        <row r="843">
          <cell r="A843">
            <v>501001001021</v>
          </cell>
          <cell r="B843" t="str">
            <v>501</v>
          </cell>
          <cell r="C843" t="str">
            <v>001</v>
          </cell>
          <cell r="D843" t="str">
            <v>001</v>
          </cell>
          <cell r="E843" t="str">
            <v>021</v>
          </cell>
          <cell r="F843" t="str">
            <v xml:space="preserve">IMSS Patronal </v>
          </cell>
        </row>
        <row r="844">
          <cell r="A844">
            <v>501001001022</v>
          </cell>
          <cell r="B844" t="str">
            <v>501</v>
          </cell>
          <cell r="C844" t="str">
            <v>001</v>
          </cell>
          <cell r="D844" t="str">
            <v>001</v>
          </cell>
          <cell r="E844" t="str">
            <v>022</v>
          </cell>
          <cell r="F844" t="str">
            <v xml:space="preserve">5% Infonavit </v>
          </cell>
        </row>
        <row r="845">
          <cell r="A845">
            <v>501001001023</v>
          </cell>
          <cell r="B845" t="str">
            <v>501</v>
          </cell>
          <cell r="C845" t="str">
            <v>001</v>
          </cell>
          <cell r="D845" t="str">
            <v>001</v>
          </cell>
          <cell r="E845" t="str">
            <v>023</v>
          </cell>
          <cell r="F845" t="str">
            <v xml:space="preserve">2% Retiro </v>
          </cell>
        </row>
        <row r="846">
          <cell r="A846">
            <v>501001001024</v>
          </cell>
          <cell r="B846" t="str">
            <v>501</v>
          </cell>
          <cell r="C846" t="str">
            <v>001</v>
          </cell>
          <cell r="D846" t="str">
            <v>001</v>
          </cell>
          <cell r="E846" t="str">
            <v>024</v>
          </cell>
          <cell r="F846" t="str">
            <v xml:space="preserve">2% s/nóminas </v>
          </cell>
        </row>
        <row r="847">
          <cell r="A847">
            <v>501001001030</v>
          </cell>
          <cell r="B847" t="str">
            <v>501</v>
          </cell>
          <cell r="C847" t="str">
            <v>001</v>
          </cell>
          <cell r="D847" t="str">
            <v>001</v>
          </cell>
          <cell r="E847" t="str">
            <v>030</v>
          </cell>
          <cell r="F847" t="str">
            <v>Selecta outsourcing</v>
          </cell>
        </row>
        <row r="848">
          <cell r="A848">
            <v>501002000000</v>
          </cell>
          <cell r="B848" t="str">
            <v>501</v>
          </cell>
          <cell r="C848" t="str">
            <v>002</v>
          </cell>
          <cell r="D848" t="str">
            <v>000</v>
          </cell>
          <cell r="E848" t="str">
            <v>000</v>
          </cell>
          <cell r="F848" t="str">
            <v>Costos de personal PERFORACIÒN</v>
          </cell>
        </row>
        <row r="849">
          <cell r="A849">
            <v>501002002001</v>
          </cell>
          <cell r="B849" t="str">
            <v>501</v>
          </cell>
          <cell r="C849" t="str">
            <v>002</v>
          </cell>
          <cell r="D849" t="str">
            <v>002</v>
          </cell>
          <cell r="E849" t="str">
            <v>001</v>
          </cell>
          <cell r="F849" t="str">
            <v xml:space="preserve">Sueldos </v>
          </cell>
        </row>
        <row r="850">
          <cell r="A850">
            <v>501002002002</v>
          </cell>
          <cell r="B850" t="str">
            <v>501</v>
          </cell>
          <cell r="C850" t="str">
            <v>002</v>
          </cell>
          <cell r="D850" t="str">
            <v>002</v>
          </cell>
          <cell r="E850" t="str">
            <v>002</v>
          </cell>
          <cell r="F850" t="str">
            <v xml:space="preserve">Horas Extras </v>
          </cell>
        </row>
        <row r="851">
          <cell r="A851">
            <v>501002002003</v>
          </cell>
          <cell r="B851" t="str">
            <v>501</v>
          </cell>
          <cell r="C851" t="str">
            <v>002</v>
          </cell>
          <cell r="D851" t="str">
            <v>002</v>
          </cell>
          <cell r="E851" t="str">
            <v>003</v>
          </cell>
          <cell r="F851" t="str">
            <v xml:space="preserve">Prima de puntualidad </v>
          </cell>
        </row>
        <row r="852">
          <cell r="A852">
            <v>501002002004</v>
          </cell>
          <cell r="B852" t="str">
            <v>501</v>
          </cell>
          <cell r="C852" t="str">
            <v>002</v>
          </cell>
          <cell r="D852" t="str">
            <v>002</v>
          </cell>
          <cell r="E852" t="str">
            <v>004</v>
          </cell>
          <cell r="F852" t="str">
            <v xml:space="preserve">Prima de asistencia </v>
          </cell>
        </row>
        <row r="853">
          <cell r="A853">
            <v>501002002005</v>
          </cell>
          <cell r="B853" t="str">
            <v>501</v>
          </cell>
          <cell r="C853" t="str">
            <v>002</v>
          </cell>
          <cell r="D853" t="str">
            <v>002</v>
          </cell>
          <cell r="E853" t="str">
            <v>005</v>
          </cell>
          <cell r="F853" t="str">
            <v xml:space="preserve">Vacaciones </v>
          </cell>
        </row>
        <row r="854">
          <cell r="A854">
            <v>501002002006</v>
          </cell>
          <cell r="B854" t="str">
            <v>501</v>
          </cell>
          <cell r="C854" t="str">
            <v>002</v>
          </cell>
          <cell r="D854" t="str">
            <v>002</v>
          </cell>
          <cell r="E854" t="str">
            <v>006</v>
          </cell>
          <cell r="F854" t="str">
            <v xml:space="preserve">Prima Vacacional </v>
          </cell>
        </row>
        <row r="855">
          <cell r="A855">
            <v>501002002007</v>
          </cell>
          <cell r="B855" t="str">
            <v>501</v>
          </cell>
          <cell r="C855" t="str">
            <v>002</v>
          </cell>
          <cell r="D855" t="str">
            <v>002</v>
          </cell>
          <cell r="E855" t="str">
            <v>007</v>
          </cell>
          <cell r="F855" t="str">
            <v xml:space="preserve">Séptimo día </v>
          </cell>
        </row>
        <row r="856">
          <cell r="A856">
            <v>501002002008</v>
          </cell>
          <cell r="B856" t="str">
            <v>501</v>
          </cell>
          <cell r="C856" t="str">
            <v>002</v>
          </cell>
          <cell r="D856" t="str">
            <v>002</v>
          </cell>
          <cell r="E856" t="str">
            <v>008</v>
          </cell>
          <cell r="F856" t="str">
            <v xml:space="preserve">Prima dominical </v>
          </cell>
        </row>
        <row r="857">
          <cell r="A857">
            <v>501002002009</v>
          </cell>
          <cell r="B857" t="str">
            <v>501</v>
          </cell>
          <cell r="C857" t="str">
            <v>002</v>
          </cell>
          <cell r="D857" t="str">
            <v>002</v>
          </cell>
          <cell r="E857" t="str">
            <v>009</v>
          </cell>
          <cell r="F857" t="str">
            <v xml:space="preserve">Dia de descanso trabajado </v>
          </cell>
        </row>
        <row r="858">
          <cell r="A858">
            <v>501002002010</v>
          </cell>
          <cell r="B858" t="str">
            <v>501</v>
          </cell>
          <cell r="C858" t="str">
            <v>002</v>
          </cell>
          <cell r="D858" t="str">
            <v>002</v>
          </cell>
          <cell r="E858" t="str">
            <v>010</v>
          </cell>
          <cell r="F858" t="str">
            <v xml:space="preserve">Fondo de Ahorro </v>
          </cell>
        </row>
        <row r="859">
          <cell r="A859">
            <v>501002002011</v>
          </cell>
          <cell r="B859" t="str">
            <v>501</v>
          </cell>
          <cell r="C859" t="str">
            <v>002</v>
          </cell>
          <cell r="D859" t="str">
            <v>002</v>
          </cell>
          <cell r="E859" t="str">
            <v>011</v>
          </cell>
          <cell r="F859" t="str">
            <v xml:space="preserve">Vales de despensa </v>
          </cell>
        </row>
        <row r="860">
          <cell r="A860">
            <v>501002002012</v>
          </cell>
          <cell r="B860" t="str">
            <v>501</v>
          </cell>
          <cell r="C860" t="str">
            <v>002</v>
          </cell>
          <cell r="D860" t="str">
            <v>002</v>
          </cell>
          <cell r="E860" t="str">
            <v>012</v>
          </cell>
          <cell r="F860" t="str">
            <v xml:space="preserve">Costos médicos mayores </v>
          </cell>
        </row>
        <row r="861">
          <cell r="A861">
            <v>501002002013</v>
          </cell>
          <cell r="B861" t="str">
            <v>501</v>
          </cell>
          <cell r="C861" t="str">
            <v>002</v>
          </cell>
          <cell r="D861" t="str">
            <v>002</v>
          </cell>
          <cell r="E861" t="str">
            <v>013</v>
          </cell>
          <cell r="F861" t="str">
            <v xml:space="preserve">Seguro de vida </v>
          </cell>
        </row>
        <row r="862">
          <cell r="A862">
            <v>501002002014</v>
          </cell>
          <cell r="B862" t="str">
            <v>501</v>
          </cell>
          <cell r="C862" t="str">
            <v>002</v>
          </cell>
          <cell r="D862" t="str">
            <v>002</v>
          </cell>
          <cell r="E862" t="str">
            <v>014</v>
          </cell>
          <cell r="F862" t="str">
            <v xml:space="preserve">Aguinaldo </v>
          </cell>
        </row>
        <row r="863">
          <cell r="A863">
            <v>501002002015</v>
          </cell>
          <cell r="B863" t="str">
            <v>501</v>
          </cell>
          <cell r="C863" t="str">
            <v>002</v>
          </cell>
          <cell r="D863" t="str">
            <v>002</v>
          </cell>
          <cell r="E863" t="str">
            <v>015</v>
          </cell>
          <cell r="F863" t="str">
            <v xml:space="preserve">Bono de Productividad </v>
          </cell>
        </row>
        <row r="864">
          <cell r="A864">
            <v>501002002016</v>
          </cell>
          <cell r="B864" t="str">
            <v>501</v>
          </cell>
          <cell r="C864" t="str">
            <v>002</v>
          </cell>
          <cell r="D864" t="str">
            <v>002</v>
          </cell>
          <cell r="E864" t="str">
            <v>016</v>
          </cell>
          <cell r="F864" t="str">
            <v>Indemnizaciòn Constitucional</v>
          </cell>
        </row>
        <row r="865">
          <cell r="A865">
            <v>501002002017</v>
          </cell>
          <cell r="B865" t="str">
            <v>501</v>
          </cell>
          <cell r="C865" t="str">
            <v>002</v>
          </cell>
          <cell r="D865" t="str">
            <v>002</v>
          </cell>
          <cell r="E865" t="str">
            <v>017</v>
          </cell>
          <cell r="F865" t="str">
            <v>Indemnizaciòn 20 dìas por año</v>
          </cell>
        </row>
        <row r="866">
          <cell r="A866">
            <v>501002002018</v>
          </cell>
          <cell r="B866" t="str">
            <v>501</v>
          </cell>
          <cell r="C866" t="str">
            <v>002</v>
          </cell>
          <cell r="D866" t="str">
            <v>002</v>
          </cell>
          <cell r="E866" t="str">
            <v>018</v>
          </cell>
          <cell r="F866" t="str">
            <v>Prima de Antigûedad</v>
          </cell>
        </row>
        <row r="867">
          <cell r="A867">
            <v>501002002019</v>
          </cell>
          <cell r="B867" t="str">
            <v>501</v>
          </cell>
          <cell r="C867" t="str">
            <v>002</v>
          </cell>
          <cell r="D867" t="str">
            <v>002</v>
          </cell>
          <cell r="E867" t="str">
            <v>019</v>
          </cell>
          <cell r="F867" t="str">
            <v>Indemnizaciones por riesgo de trabajo</v>
          </cell>
        </row>
        <row r="868">
          <cell r="A868">
            <v>501002002020</v>
          </cell>
          <cell r="B868" t="str">
            <v>501</v>
          </cell>
          <cell r="C868" t="str">
            <v>002</v>
          </cell>
          <cell r="D868" t="str">
            <v>002</v>
          </cell>
          <cell r="E868" t="str">
            <v>020</v>
          </cell>
          <cell r="F868" t="str">
            <v xml:space="preserve">Gratificaciones </v>
          </cell>
        </row>
        <row r="869">
          <cell r="A869">
            <v>501002002021</v>
          </cell>
          <cell r="B869" t="str">
            <v>501</v>
          </cell>
          <cell r="C869" t="str">
            <v>002</v>
          </cell>
          <cell r="D869" t="str">
            <v>002</v>
          </cell>
          <cell r="E869" t="str">
            <v>021</v>
          </cell>
          <cell r="F869" t="str">
            <v xml:space="preserve">IMSS Patronal </v>
          </cell>
        </row>
        <row r="870">
          <cell r="A870">
            <v>501002002022</v>
          </cell>
          <cell r="B870" t="str">
            <v>501</v>
          </cell>
          <cell r="C870" t="str">
            <v>002</v>
          </cell>
          <cell r="D870" t="str">
            <v>002</v>
          </cell>
          <cell r="E870" t="str">
            <v>022</v>
          </cell>
          <cell r="F870" t="str">
            <v xml:space="preserve">5% Infonavit </v>
          </cell>
        </row>
        <row r="871">
          <cell r="A871">
            <v>501002002023</v>
          </cell>
          <cell r="B871" t="str">
            <v>501</v>
          </cell>
          <cell r="C871" t="str">
            <v>002</v>
          </cell>
          <cell r="D871" t="str">
            <v>002</v>
          </cell>
          <cell r="E871" t="str">
            <v>023</v>
          </cell>
          <cell r="F871" t="str">
            <v xml:space="preserve">2% Retiro </v>
          </cell>
        </row>
        <row r="872">
          <cell r="A872">
            <v>501002002024</v>
          </cell>
          <cell r="B872" t="str">
            <v>501</v>
          </cell>
          <cell r="C872" t="str">
            <v>002</v>
          </cell>
          <cell r="D872" t="str">
            <v>002</v>
          </cell>
          <cell r="E872" t="str">
            <v>024</v>
          </cell>
          <cell r="F872" t="str">
            <v xml:space="preserve">2% s/nóminas </v>
          </cell>
        </row>
        <row r="873">
          <cell r="A873">
            <v>501002002030</v>
          </cell>
          <cell r="B873" t="str">
            <v>501</v>
          </cell>
          <cell r="C873" t="str">
            <v>002</v>
          </cell>
          <cell r="D873" t="str">
            <v>002</v>
          </cell>
          <cell r="E873" t="str">
            <v>030</v>
          </cell>
          <cell r="F873" t="str">
            <v>Selecta outsourcing</v>
          </cell>
        </row>
        <row r="874">
          <cell r="A874">
            <v>501003000000</v>
          </cell>
          <cell r="B874" t="str">
            <v>501</v>
          </cell>
          <cell r="C874" t="str">
            <v>003</v>
          </cell>
          <cell r="D874" t="str">
            <v>000</v>
          </cell>
          <cell r="E874" t="str">
            <v>000</v>
          </cell>
          <cell r="F874" t="str">
            <v>Costos de personal PRODUCCIÓN</v>
          </cell>
        </row>
        <row r="875">
          <cell r="A875">
            <v>501003003001</v>
          </cell>
          <cell r="B875" t="str">
            <v>501</v>
          </cell>
          <cell r="C875" t="str">
            <v>003</v>
          </cell>
          <cell r="D875" t="str">
            <v>003</v>
          </cell>
          <cell r="E875" t="str">
            <v>001</v>
          </cell>
          <cell r="F875" t="str">
            <v xml:space="preserve">Sueldos </v>
          </cell>
        </row>
        <row r="876">
          <cell r="A876">
            <v>501003003002</v>
          </cell>
          <cell r="B876" t="str">
            <v>501</v>
          </cell>
          <cell r="C876" t="str">
            <v>003</v>
          </cell>
          <cell r="D876" t="str">
            <v>003</v>
          </cell>
          <cell r="E876" t="str">
            <v>002</v>
          </cell>
          <cell r="F876" t="str">
            <v xml:space="preserve">Horas Extras </v>
          </cell>
        </row>
        <row r="877">
          <cell r="A877">
            <v>501003003003</v>
          </cell>
          <cell r="B877" t="str">
            <v>501</v>
          </cell>
          <cell r="C877" t="str">
            <v>003</v>
          </cell>
          <cell r="D877" t="str">
            <v>003</v>
          </cell>
          <cell r="E877" t="str">
            <v>003</v>
          </cell>
          <cell r="F877" t="str">
            <v xml:space="preserve">Prima de puntualidad </v>
          </cell>
        </row>
        <row r="878">
          <cell r="A878">
            <v>501003003004</v>
          </cell>
          <cell r="B878" t="str">
            <v>501</v>
          </cell>
          <cell r="C878" t="str">
            <v>003</v>
          </cell>
          <cell r="D878" t="str">
            <v>003</v>
          </cell>
          <cell r="E878" t="str">
            <v>004</v>
          </cell>
          <cell r="F878" t="str">
            <v xml:space="preserve">Prima de asistencia </v>
          </cell>
        </row>
        <row r="879">
          <cell r="A879">
            <v>501003003005</v>
          </cell>
          <cell r="B879" t="str">
            <v>501</v>
          </cell>
          <cell r="C879" t="str">
            <v>003</v>
          </cell>
          <cell r="D879" t="str">
            <v>003</v>
          </cell>
          <cell r="E879" t="str">
            <v>005</v>
          </cell>
          <cell r="F879" t="str">
            <v xml:space="preserve">Vacaciones </v>
          </cell>
        </row>
        <row r="880">
          <cell r="A880">
            <v>501003003006</v>
          </cell>
          <cell r="B880" t="str">
            <v>501</v>
          </cell>
          <cell r="C880" t="str">
            <v>003</v>
          </cell>
          <cell r="D880" t="str">
            <v>003</v>
          </cell>
          <cell r="E880" t="str">
            <v>006</v>
          </cell>
          <cell r="F880" t="str">
            <v xml:space="preserve">Prima Vacacional </v>
          </cell>
        </row>
        <row r="881">
          <cell r="A881">
            <v>501003003007</v>
          </cell>
          <cell r="B881" t="str">
            <v>501</v>
          </cell>
          <cell r="C881" t="str">
            <v>003</v>
          </cell>
          <cell r="D881" t="str">
            <v>003</v>
          </cell>
          <cell r="E881" t="str">
            <v>007</v>
          </cell>
          <cell r="F881" t="str">
            <v xml:space="preserve">Séptimo día </v>
          </cell>
        </row>
        <row r="882">
          <cell r="A882">
            <v>501003003008</v>
          </cell>
          <cell r="B882" t="str">
            <v>501</v>
          </cell>
          <cell r="C882" t="str">
            <v>003</v>
          </cell>
          <cell r="D882" t="str">
            <v>003</v>
          </cell>
          <cell r="E882" t="str">
            <v>008</v>
          </cell>
          <cell r="F882" t="str">
            <v xml:space="preserve">Prima dominical </v>
          </cell>
        </row>
        <row r="883">
          <cell r="A883">
            <v>501003003009</v>
          </cell>
          <cell r="B883" t="str">
            <v>501</v>
          </cell>
          <cell r="C883" t="str">
            <v>003</v>
          </cell>
          <cell r="D883" t="str">
            <v>003</v>
          </cell>
          <cell r="E883" t="str">
            <v>009</v>
          </cell>
          <cell r="F883" t="str">
            <v xml:space="preserve">Dia de descanso trabajado </v>
          </cell>
        </row>
        <row r="884">
          <cell r="A884">
            <v>501003003010</v>
          </cell>
          <cell r="B884" t="str">
            <v>501</v>
          </cell>
          <cell r="C884" t="str">
            <v>003</v>
          </cell>
          <cell r="D884" t="str">
            <v>003</v>
          </cell>
          <cell r="E884" t="str">
            <v>010</v>
          </cell>
          <cell r="F884" t="str">
            <v xml:space="preserve">Fondo de Ahorro </v>
          </cell>
        </row>
        <row r="885">
          <cell r="A885">
            <v>501003003011</v>
          </cell>
          <cell r="B885" t="str">
            <v>501</v>
          </cell>
          <cell r="C885" t="str">
            <v>003</v>
          </cell>
          <cell r="D885" t="str">
            <v>003</v>
          </cell>
          <cell r="E885" t="str">
            <v>011</v>
          </cell>
          <cell r="F885" t="str">
            <v xml:space="preserve">Vales de despensa </v>
          </cell>
        </row>
        <row r="886">
          <cell r="A886">
            <v>501003003012</v>
          </cell>
          <cell r="B886" t="str">
            <v>501</v>
          </cell>
          <cell r="C886" t="str">
            <v>003</v>
          </cell>
          <cell r="D886" t="str">
            <v>003</v>
          </cell>
          <cell r="E886" t="str">
            <v>012</v>
          </cell>
          <cell r="F886" t="str">
            <v xml:space="preserve">Costos médicos mayores </v>
          </cell>
        </row>
        <row r="887">
          <cell r="A887">
            <v>501003003013</v>
          </cell>
          <cell r="B887" t="str">
            <v>501</v>
          </cell>
          <cell r="C887" t="str">
            <v>003</v>
          </cell>
          <cell r="D887" t="str">
            <v>003</v>
          </cell>
          <cell r="E887" t="str">
            <v>013</v>
          </cell>
          <cell r="F887" t="str">
            <v xml:space="preserve">Seguro de vida </v>
          </cell>
        </row>
        <row r="888">
          <cell r="A888">
            <v>501003003014</v>
          </cell>
          <cell r="B888" t="str">
            <v>501</v>
          </cell>
          <cell r="C888" t="str">
            <v>003</v>
          </cell>
          <cell r="D888" t="str">
            <v>003</v>
          </cell>
          <cell r="E888" t="str">
            <v>014</v>
          </cell>
          <cell r="F888" t="str">
            <v xml:space="preserve">Aguinaldo </v>
          </cell>
        </row>
        <row r="889">
          <cell r="A889">
            <v>501003003015</v>
          </cell>
          <cell r="B889" t="str">
            <v>501</v>
          </cell>
          <cell r="C889" t="str">
            <v>003</v>
          </cell>
          <cell r="D889" t="str">
            <v>003</v>
          </cell>
          <cell r="E889" t="str">
            <v>015</v>
          </cell>
          <cell r="F889" t="str">
            <v xml:space="preserve">Bono de Productividad </v>
          </cell>
        </row>
        <row r="890">
          <cell r="A890">
            <v>501003003016</v>
          </cell>
          <cell r="B890" t="str">
            <v>501</v>
          </cell>
          <cell r="C890" t="str">
            <v>003</v>
          </cell>
          <cell r="D890" t="str">
            <v>003</v>
          </cell>
          <cell r="E890" t="str">
            <v>016</v>
          </cell>
          <cell r="F890" t="str">
            <v>Indemnizaciòn Constitucional</v>
          </cell>
        </row>
        <row r="891">
          <cell r="A891">
            <v>501003003017</v>
          </cell>
          <cell r="B891" t="str">
            <v>501</v>
          </cell>
          <cell r="C891" t="str">
            <v>003</v>
          </cell>
          <cell r="D891" t="str">
            <v>003</v>
          </cell>
          <cell r="E891" t="str">
            <v>017</v>
          </cell>
          <cell r="F891" t="str">
            <v>Indemnizaciòn 20 dìas por año</v>
          </cell>
        </row>
        <row r="892">
          <cell r="A892">
            <v>501003003018</v>
          </cell>
          <cell r="B892" t="str">
            <v>501</v>
          </cell>
          <cell r="C892" t="str">
            <v>003</v>
          </cell>
          <cell r="D892" t="str">
            <v>003</v>
          </cell>
          <cell r="E892" t="str">
            <v>018</v>
          </cell>
          <cell r="F892" t="str">
            <v>Prima de Antigûedad</v>
          </cell>
        </row>
        <row r="893">
          <cell r="A893">
            <v>501003003019</v>
          </cell>
          <cell r="B893" t="str">
            <v>501</v>
          </cell>
          <cell r="C893" t="str">
            <v>003</v>
          </cell>
          <cell r="D893" t="str">
            <v>003</v>
          </cell>
          <cell r="E893" t="str">
            <v>019</v>
          </cell>
          <cell r="F893" t="str">
            <v>Indemnizaciones por riesgo de trabajo</v>
          </cell>
        </row>
        <row r="894">
          <cell r="A894">
            <v>501003003020</v>
          </cell>
          <cell r="B894" t="str">
            <v>501</v>
          </cell>
          <cell r="C894" t="str">
            <v>003</v>
          </cell>
          <cell r="D894" t="str">
            <v>003</v>
          </cell>
          <cell r="E894" t="str">
            <v>020</v>
          </cell>
          <cell r="F894" t="str">
            <v xml:space="preserve">Gratificaciones </v>
          </cell>
        </row>
        <row r="895">
          <cell r="A895">
            <v>501003003021</v>
          </cell>
          <cell r="B895" t="str">
            <v>501</v>
          </cell>
          <cell r="C895" t="str">
            <v>003</v>
          </cell>
          <cell r="D895" t="str">
            <v>003</v>
          </cell>
          <cell r="E895" t="str">
            <v>021</v>
          </cell>
          <cell r="F895" t="str">
            <v xml:space="preserve">IMSS Patronal </v>
          </cell>
        </row>
        <row r="896">
          <cell r="A896">
            <v>501003003022</v>
          </cell>
          <cell r="B896" t="str">
            <v>501</v>
          </cell>
          <cell r="C896" t="str">
            <v>003</v>
          </cell>
          <cell r="D896" t="str">
            <v>003</v>
          </cell>
          <cell r="E896" t="str">
            <v>022</v>
          </cell>
          <cell r="F896" t="str">
            <v xml:space="preserve">5% Infonavit </v>
          </cell>
        </row>
        <row r="897">
          <cell r="A897">
            <v>501003003023</v>
          </cell>
          <cell r="B897" t="str">
            <v>501</v>
          </cell>
          <cell r="C897" t="str">
            <v>003</v>
          </cell>
          <cell r="D897" t="str">
            <v>003</v>
          </cell>
          <cell r="E897" t="str">
            <v>023</v>
          </cell>
          <cell r="F897" t="str">
            <v xml:space="preserve">2% Retiro </v>
          </cell>
        </row>
        <row r="898">
          <cell r="A898">
            <v>501003003024</v>
          </cell>
          <cell r="B898" t="str">
            <v>501</v>
          </cell>
          <cell r="C898" t="str">
            <v>003</v>
          </cell>
          <cell r="D898" t="str">
            <v>003</v>
          </cell>
          <cell r="E898" t="str">
            <v>024</v>
          </cell>
          <cell r="F898" t="str">
            <v xml:space="preserve">2% s/nóminas </v>
          </cell>
        </row>
        <row r="899">
          <cell r="A899">
            <v>501003003030</v>
          </cell>
          <cell r="B899" t="str">
            <v>501</v>
          </cell>
          <cell r="C899" t="str">
            <v>003</v>
          </cell>
          <cell r="D899" t="str">
            <v>003</v>
          </cell>
          <cell r="E899" t="str">
            <v>030</v>
          </cell>
          <cell r="F899" t="str">
            <v>Selecta outsourcing</v>
          </cell>
        </row>
        <row r="900">
          <cell r="A900">
            <v>501004000000</v>
          </cell>
          <cell r="B900" t="str">
            <v>501</v>
          </cell>
          <cell r="C900" t="str">
            <v>004</v>
          </cell>
          <cell r="D900" t="str">
            <v>000</v>
          </cell>
          <cell r="E900" t="str">
            <v>000</v>
          </cell>
          <cell r="F900" t="str">
            <v>Costos de personal INFRAESTRUCTURA</v>
          </cell>
        </row>
        <row r="901">
          <cell r="A901">
            <v>501004004001</v>
          </cell>
          <cell r="B901" t="str">
            <v>501</v>
          </cell>
          <cell r="C901" t="str">
            <v>004</v>
          </cell>
          <cell r="D901" t="str">
            <v>004</v>
          </cell>
          <cell r="E901" t="str">
            <v>001</v>
          </cell>
          <cell r="F901" t="str">
            <v xml:space="preserve">Sueldos </v>
          </cell>
        </row>
        <row r="902">
          <cell r="A902">
            <v>501004004002</v>
          </cell>
          <cell r="B902" t="str">
            <v>501</v>
          </cell>
          <cell r="C902" t="str">
            <v>004</v>
          </cell>
          <cell r="D902" t="str">
            <v>004</v>
          </cell>
          <cell r="E902" t="str">
            <v>002</v>
          </cell>
          <cell r="F902" t="str">
            <v xml:space="preserve">Horas Extras </v>
          </cell>
        </row>
        <row r="903">
          <cell r="A903">
            <v>501004004003</v>
          </cell>
          <cell r="B903" t="str">
            <v>501</v>
          </cell>
          <cell r="C903" t="str">
            <v>004</v>
          </cell>
          <cell r="D903" t="str">
            <v>004</v>
          </cell>
          <cell r="E903" t="str">
            <v>003</v>
          </cell>
          <cell r="F903" t="str">
            <v xml:space="preserve">Prima de puntualidad </v>
          </cell>
        </row>
        <row r="904">
          <cell r="A904">
            <v>501004004004</v>
          </cell>
          <cell r="B904" t="str">
            <v>501</v>
          </cell>
          <cell r="C904" t="str">
            <v>004</v>
          </cell>
          <cell r="D904" t="str">
            <v>004</v>
          </cell>
          <cell r="E904" t="str">
            <v>004</v>
          </cell>
          <cell r="F904" t="str">
            <v xml:space="preserve">Prima de asistencia </v>
          </cell>
        </row>
        <row r="905">
          <cell r="A905">
            <v>501004004005</v>
          </cell>
          <cell r="B905" t="str">
            <v>501</v>
          </cell>
          <cell r="C905" t="str">
            <v>004</v>
          </cell>
          <cell r="D905" t="str">
            <v>004</v>
          </cell>
          <cell r="E905" t="str">
            <v>005</v>
          </cell>
          <cell r="F905" t="str">
            <v xml:space="preserve">Vacaciones </v>
          </cell>
        </row>
        <row r="906">
          <cell r="A906">
            <v>501004004006</v>
          </cell>
          <cell r="B906" t="str">
            <v>501</v>
          </cell>
          <cell r="C906" t="str">
            <v>004</v>
          </cell>
          <cell r="D906" t="str">
            <v>004</v>
          </cell>
          <cell r="E906" t="str">
            <v>006</v>
          </cell>
          <cell r="F906" t="str">
            <v xml:space="preserve">Prima Vacacional </v>
          </cell>
        </row>
        <row r="907">
          <cell r="A907">
            <v>501004004007</v>
          </cell>
          <cell r="B907" t="str">
            <v>501</v>
          </cell>
          <cell r="C907" t="str">
            <v>004</v>
          </cell>
          <cell r="D907" t="str">
            <v>004</v>
          </cell>
          <cell r="E907" t="str">
            <v>007</v>
          </cell>
          <cell r="F907" t="str">
            <v xml:space="preserve">Séptimo día </v>
          </cell>
        </row>
        <row r="908">
          <cell r="A908">
            <v>501004004008</v>
          </cell>
          <cell r="B908" t="str">
            <v>501</v>
          </cell>
          <cell r="C908" t="str">
            <v>004</v>
          </cell>
          <cell r="D908" t="str">
            <v>004</v>
          </cell>
          <cell r="E908" t="str">
            <v>008</v>
          </cell>
          <cell r="F908" t="str">
            <v xml:space="preserve">Prima dominical </v>
          </cell>
        </row>
        <row r="909">
          <cell r="A909">
            <v>501004004009</v>
          </cell>
          <cell r="B909" t="str">
            <v>501</v>
          </cell>
          <cell r="C909" t="str">
            <v>004</v>
          </cell>
          <cell r="D909" t="str">
            <v>004</v>
          </cell>
          <cell r="E909" t="str">
            <v>009</v>
          </cell>
          <cell r="F909" t="str">
            <v xml:space="preserve">Dia de descanso trabajado </v>
          </cell>
        </row>
        <row r="910">
          <cell r="A910">
            <v>501004004010</v>
          </cell>
          <cell r="B910" t="str">
            <v>501</v>
          </cell>
          <cell r="C910" t="str">
            <v>004</v>
          </cell>
          <cell r="D910" t="str">
            <v>004</v>
          </cell>
          <cell r="E910" t="str">
            <v>010</v>
          </cell>
          <cell r="F910" t="str">
            <v xml:space="preserve">Fondo de Ahorro </v>
          </cell>
        </row>
        <row r="911">
          <cell r="A911">
            <v>501004004011</v>
          </cell>
          <cell r="B911" t="str">
            <v>501</v>
          </cell>
          <cell r="C911" t="str">
            <v>004</v>
          </cell>
          <cell r="D911" t="str">
            <v>004</v>
          </cell>
          <cell r="E911" t="str">
            <v>011</v>
          </cell>
          <cell r="F911" t="str">
            <v xml:space="preserve">Vales de despensa </v>
          </cell>
        </row>
        <row r="912">
          <cell r="A912">
            <v>501004004012</v>
          </cell>
          <cell r="B912" t="str">
            <v>501</v>
          </cell>
          <cell r="C912" t="str">
            <v>004</v>
          </cell>
          <cell r="D912" t="str">
            <v>004</v>
          </cell>
          <cell r="E912" t="str">
            <v>012</v>
          </cell>
          <cell r="F912" t="str">
            <v xml:space="preserve">Costos médicos mayores </v>
          </cell>
        </row>
        <row r="913">
          <cell r="A913">
            <v>501004004013</v>
          </cell>
          <cell r="B913" t="str">
            <v>501</v>
          </cell>
          <cell r="C913" t="str">
            <v>004</v>
          </cell>
          <cell r="D913" t="str">
            <v>004</v>
          </cell>
          <cell r="E913" t="str">
            <v>013</v>
          </cell>
          <cell r="F913" t="str">
            <v xml:space="preserve">Seguro de vida </v>
          </cell>
        </row>
        <row r="914">
          <cell r="A914">
            <v>501004004014</v>
          </cell>
          <cell r="B914" t="str">
            <v>501</v>
          </cell>
          <cell r="C914" t="str">
            <v>004</v>
          </cell>
          <cell r="D914" t="str">
            <v>004</v>
          </cell>
          <cell r="E914" t="str">
            <v>014</v>
          </cell>
          <cell r="F914" t="str">
            <v xml:space="preserve">Aguinaldo </v>
          </cell>
        </row>
        <row r="915">
          <cell r="A915">
            <v>501004004015</v>
          </cell>
          <cell r="B915" t="str">
            <v>501</v>
          </cell>
          <cell r="C915" t="str">
            <v>004</v>
          </cell>
          <cell r="D915" t="str">
            <v>004</v>
          </cell>
          <cell r="E915" t="str">
            <v>015</v>
          </cell>
          <cell r="F915" t="str">
            <v xml:space="preserve">Bono de Productividad </v>
          </cell>
        </row>
        <row r="916">
          <cell r="A916">
            <v>501004004016</v>
          </cell>
          <cell r="B916" t="str">
            <v>501</v>
          </cell>
          <cell r="C916" t="str">
            <v>004</v>
          </cell>
          <cell r="D916" t="str">
            <v>004</v>
          </cell>
          <cell r="E916" t="str">
            <v>016</v>
          </cell>
          <cell r="F916" t="str">
            <v>Indemnizaciòn Constitucional</v>
          </cell>
        </row>
        <row r="917">
          <cell r="A917">
            <v>501004004017</v>
          </cell>
          <cell r="B917" t="str">
            <v>501</v>
          </cell>
          <cell r="C917" t="str">
            <v>004</v>
          </cell>
          <cell r="D917" t="str">
            <v>004</v>
          </cell>
          <cell r="E917" t="str">
            <v>017</v>
          </cell>
          <cell r="F917" t="str">
            <v>Indemnizaciòn 20 dìas por año</v>
          </cell>
        </row>
        <row r="918">
          <cell r="A918">
            <v>501004004018</v>
          </cell>
          <cell r="B918" t="str">
            <v>501</v>
          </cell>
          <cell r="C918" t="str">
            <v>004</v>
          </cell>
          <cell r="D918" t="str">
            <v>004</v>
          </cell>
          <cell r="E918" t="str">
            <v>018</v>
          </cell>
          <cell r="F918" t="str">
            <v>Prima de Antigûedad</v>
          </cell>
        </row>
        <row r="919">
          <cell r="A919">
            <v>501004004019</v>
          </cell>
          <cell r="B919" t="str">
            <v>501</v>
          </cell>
          <cell r="C919" t="str">
            <v>004</v>
          </cell>
          <cell r="D919" t="str">
            <v>004</v>
          </cell>
          <cell r="E919" t="str">
            <v>019</v>
          </cell>
          <cell r="F919" t="str">
            <v>Indemnizaciones por riesgo de trabajo</v>
          </cell>
        </row>
        <row r="920">
          <cell r="A920">
            <v>501004004020</v>
          </cell>
          <cell r="B920" t="str">
            <v>501</v>
          </cell>
          <cell r="C920" t="str">
            <v>004</v>
          </cell>
          <cell r="D920" t="str">
            <v>004</v>
          </cell>
          <cell r="E920" t="str">
            <v>020</v>
          </cell>
          <cell r="F920" t="str">
            <v xml:space="preserve">Gratificaciones </v>
          </cell>
        </row>
        <row r="921">
          <cell r="A921">
            <v>501004004021</v>
          </cell>
          <cell r="B921" t="str">
            <v>501</v>
          </cell>
          <cell r="C921" t="str">
            <v>004</v>
          </cell>
          <cell r="D921" t="str">
            <v>004</v>
          </cell>
          <cell r="E921" t="str">
            <v>021</v>
          </cell>
          <cell r="F921" t="str">
            <v xml:space="preserve">IMSS Patronal </v>
          </cell>
        </row>
        <row r="922">
          <cell r="A922">
            <v>501004004022</v>
          </cell>
          <cell r="B922" t="str">
            <v>501</v>
          </cell>
          <cell r="C922" t="str">
            <v>004</v>
          </cell>
          <cell r="D922" t="str">
            <v>004</v>
          </cell>
          <cell r="E922" t="str">
            <v>022</v>
          </cell>
          <cell r="F922" t="str">
            <v xml:space="preserve">5% Infonavit </v>
          </cell>
        </row>
        <row r="923">
          <cell r="A923">
            <v>501004004023</v>
          </cell>
          <cell r="B923" t="str">
            <v>501</v>
          </cell>
          <cell r="C923" t="str">
            <v>004</v>
          </cell>
          <cell r="D923" t="str">
            <v>004</v>
          </cell>
          <cell r="E923" t="str">
            <v>023</v>
          </cell>
          <cell r="F923" t="str">
            <v xml:space="preserve">2% Retiro </v>
          </cell>
        </row>
        <row r="924">
          <cell r="A924">
            <v>501004004024</v>
          </cell>
          <cell r="B924" t="str">
            <v>501</v>
          </cell>
          <cell r="C924" t="str">
            <v>004</v>
          </cell>
          <cell r="D924" t="str">
            <v>004</v>
          </cell>
          <cell r="E924" t="str">
            <v>024</v>
          </cell>
          <cell r="F924" t="str">
            <v xml:space="preserve">2% s/nóminas </v>
          </cell>
        </row>
        <row r="925">
          <cell r="A925">
            <v>501004004030</v>
          </cell>
          <cell r="B925" t="str">
            <v>501</v>
          </cell>
          <cell r="C925" t="str">
            <v>004</v>
          </cell>
          <cell r="D925" t="str">
            <v>004</v>
          </cell>
          <cell r="E925" t="str">
            <v>030</v>
          </cell>
          <cell r="F925" t="str">
            <v>Selecta outsourcing</v>
          </cell>
        </row>
        <row r="926">
          <cell r="A926">
            <v>502000000000</v>
          </cell>
          <cell r="B926" t="str">
            <v>502</v>
          </cell>
          <cell r="C926" t="str">
            <v>000</v>
          </cell>
          <cell r="D926" t="str">
            <v>000</v>
          </cell>
          <cell r="E926" t="str">
            <v>000</v>
          </cell>
          <cell r="F926" t="str">
            <v>COSTOS DE VIAJE</v>
          </cell>
        </row>
        <row r="927">
          <cell r="A927">
            <v>502001000000</v>
          </cell>
          <cell r="B927" t="str">
            <v>502</v>
          </cell>
          <cell r="C927" t="str">
            <v>001</v>
          </cell>
          <cell r="D927" t="str">
            <v>000</v>
          </cell>
          <cell r="E927" t="str">
            <v>000</v>
          </cell>
          <cell r="F927" t="str">
            <v>Costos de viaje GEOCIENCIAS</v>
          </cell>
        </row>
        <row r="928">
          <cell r="A928">
            <v>502001001051</v>
          </cell>
          <cell r="B928" t="str">
            <v>502</v>
          </cell>
          <cell r="C928" t="str">
            <v>001</v>
          </cell>
          <cell r="D928" t="str">
            <v>001</v>
          </cell>
          <cell r="E928" t="str">
            <v>051</v>
          </cell>
          <cell r="F928" t="str">
            <v>Transportación aérea</v>
          </cell>
        </row>
        <row r="929">
          <cell r="A929">
            <v>502001001052</v>
          </cell>
          <cell r="B929" t="str">
            <v>502</v>
          </cell>
          <cell r="C929" t="str">
            <v>001</v>
          </cell>
          <cell r="D929" t="str">
            <v>001</v>
          </cell>
          <cell r="E929" t="str">
            <v>052</v>
          </cell>
          <cell r="F929" t="str">
            <v>Transportación terrestre</v>
          </cell>
        </row>
        <row r="930">
          <cell r="A930">
            <v>502001001053</v>
          </cell>
          <cell r="B930" t="str">
            <v>502</v>
          </cell>
          <cell r="C930" t="str">
            <v>001</v>
          </cell>
          <cell r="D930" t="str">
            <v>001</v>
          </cell>
          <cell r="E930" t="str">
            <v>053</v>
          </cell>
          <cell r="F930" t="str">
            <v>Hospedaje</v>
          </cell>
        </row>
        <row r="931">
          <cell r="A931">
            <v>502001001054</v>
          </cell>
          <cell r="B931" t="str">
            <v>502</v>
          </cell>
          <cell r="C931" t="str">
            <v>001</v>
          </cell>
          <cell r="D931" t="str">
            <v>001</v>
          </cell>
          <cell r="E931" t="str">
            <v>054</v>
          </cell>
          <cell r="F931" t="str">
            <v>Alimentación</v>
          </cell>
        </row>
        <row r="932">
          <cell r="A932">
            <v>502001001055</v>
          </cell>
          <cell r="B932" t="str">
            <v>502</v>
          </cell>
          <cell r="C932" t="str">
            <v>001</v>
          </cell>
          <cell r="D932" t="str">
            <v>001</v>
          </cell>
          <cell r="E932" t="str">
            <v>055</v>
          </cell>
          <cell r="F932" t="str">
            <v>Puentes y peajes</v>
          </cell>
        </row>
        <row r="933">
          <cell r="A933">
            <v>502001001056</v>
          </cell>
          <cell r="B933" t="str">
            <v>502</v>
          </cell>
          <cell r="C933" t="str">
            <v>001</v>
          </cell>
          <cell r="D933" t="str">
            <v>001</v>
          </cell>
          <cell r="E933" t="str">
            <v>056</v>
          </cell>
          <cell r="F933" t="str">
            <v>Diversos de Costos de viaje</v>
          </cell>
        </row>
        <row r="934">
          <cell r="A934">
            <v>502002000000</v>
          </cell>
          <cell r="B934" t="str">
            <v>502</v>
          </cell>
          <cell r="C934" t="str">
            <v>002</v>
          </cell>
          <cell r="D934" t="str">
            <v>000</v>
          </cell>
          <cell r="E934" t="str">
            <v>000</v>
          </cell>
          <cell r="F934" t="str">
            <v>Costos de viaje PERFORACIÓN</v>
          </cell>
        </row>
        <row r="935">
          <cell r="A935">
            <v>502002002051</v>
          </cell>
          <cell r="B935" t="str">
            <v>502</v>
          </cell>
          <cell r="C935" t="str">
            <v>002</v>
          </cell>
          <cell r="D935" t="str">
            <v>002</v>
          </cell>
          <cell r="E935" t="str">
            <v>051</v>
          </cell>
          <cell r="F935" t="str">
            <v>Transportación aérea</v>
          </cell>
        </row>
        <row r="936">
          <cell r="A936">
            <v>502002002052</v>
          </cell>
          <cell r="B936" t="str">
            <v>502</v>
          </cell>
          <cell r="C936" t="str">
            <v>002</v>
          </cell>
          <cell r="D936" t="str">
            <v>002</v>
          </cell>
          <cell r="E936" t="str">
            <v>052</v>
          </cell>
          <cell r="F936" t="str">
            <v>Transportación terrestre</v>
          </cell>
        </row>
        <row r="937">
          <cell r="A937">
            <v>502002002053</v>
          </cell>
          <cell r="B937" t="str">
            <v>502</v>
          </cell>
          <cell r="C937" t="str">
            <v>002</v>
          </cell>
          <cell r="D937" t="str">
            <v>002</v>
          </cell>
          <cell r="E937" t="str">
            <v>053</v>
          </cell>
          <cell r="F937" t="str">
            <v>Hospedaje</v>
          </cell>
        </row>
        <row r="938">
          <cell r="A938">
            <v>502002002054</v>
          </cell>
          <cell r="B938" t="str">
            <v>502</v>
          </cell>
          <cell r="C938" t="str">
            <v>002</v>
          </cell>
          <cell r="D938" t="str">
            <v>002</v>
          </cell>
          <cell r="E938" t="str">
            <v>054</v>
          </cell>
          <cell r="F938" t="str">
            <v>Alimentación</v>
          </cell>
        </row>
        <row r="939">
          <cell r="A939">
            <v>502002002055</v>
          </cell>
          <cell r="B939" t="str">
            <v>502</v>
          </cell>
          <cell r="C939" t="str">
            <v>002</v>
          </cell>
          <cell r="D939" t="str">
            <v>002</v>
          </cell>
          <cell r="E939" t="str">
            <v>055</v>
          </cell>
          <cell r="F939" t="str">
            <v>Puentes y peajes</v>
          </cell>
        </row>
        <row r="940">
          <cell r="A940">
            <v>502002002056</v>
          </cell>
          <cell r="B940" t="str">
            <v>502</v>
          </cell>
          <cell r="C940" t="str">
            <v>002</v>
          </cell>
          <cell r="D940" t="str">
            <v>002</v>
          </cell>
          <cell r="E940" t="str">
            <v>056</v>
          </cell>
          <cell r="F940" t="str">
            <v>Diversos de Costos de viaje</v>
          </cell>
        </row>
        <row r="941">
          <cell r="A941">
            <v>502003000000</v>
          </cell>
          <cell r="B941" t="str">
            <v>502</v>
          </cell>
          <cell r="C941" t="str">
            <v>003</v>
          </cell>
          <cell r="D941" t="str">
            <v>000</v>
          </cell>
          <cell r="E941" t="str">
            <v>000</v>
          </cell>
          <cell r="F941" t="str">
            <v>Costos de viaje PRODUCCIÓN</v>
          </cell>
        </row>
        <row r="942">
          <cell r="A942">
            <v>502003003051</v>
          </cell>
          <cell r="B942" t="str">
            <v>502</v>
          </cell>
          <cell r="C942" t="str">
            <v>003</v>
          </cell>
          <cell r="D942" t="str">
            <v>003</v>
          </cell>
          <cell r="E942" t="str">
            <v>051</v>
          </cell>
          <cell r="F942" t="str">
            <v>Transportación aérea</v>
          </cell>
        </row>
        <row r="943">
          <cell r="A943">
            <v>502003003052</v>
          </cell>
          <cell r="B943" t="str">
            <v>502</v>
          </cell>
          <cell r="C943" t="str">
            <v>003</v>
          </cell>
          <cell r="D943" t="str">
            <v>003</v>
          </cell>
          <cell r="E943" t="str">
            <v>052</v>
          </cell>
          <cell r="F943" t="str">
            <v>Transportación terrestre</v>
          </cell>
        </row>
        <row r="944">
          <cell r="A944">
            <v>502003003053</v>
          </cell>
          <cell r="B944" t="str">
            <v>502</v>
          </cell>
          <cell r="C944" t="str">
            <v>003</v>
          </cell>
          <cell r="D944" t="str">
            <v>003</v>
          </cell>
          <cell r="E944" t="str">
            <v>053</v>
          </cell>
          <cell r="F944" t="str">
            <v>Hospedaje</v>
          </cell>
        </row>
        <row r="945">
          <cell r="A945">
            <v>502003003054</v>
          </cell>
          <cell r="B945" t="str">
            <v>502</v>
          </cell>
          <cell r="C945" t="str">
            <v>003</v>
          </cell>
          <cell r="D945" t="str">
            <v>003</v>
          </cell>
          <cell r="E945" t="str">
            <v>054</v>
          </cell>
          <cell r="F945" t="str">
            <v>Alimentación</v>
          </cell>
        </row>
        <row r="946">
          <cell r="A946">
            <v>502003003055</v>
          </cell>
          <cell r="B946" t="str">
            <v>502</v>
          </cell>
          <cell r="C946" t="str">
            <v>003</v>
          </cell>
          <cell r="D946" t="str">
            <v>003</v>
          </cell>
          <cell r="E946" t="str">
            <v>055</v>
          </cell>
          <cell r="F946" t="str">
            <v>Puentes y peajes</v>
          </cell>
        </row>
        <row r="947">
          <cell r="A947">
            <v>502003003056</v>
          </cell>
          <cell r="B947" t="str">
            <v>502</v>
          </cell>
          <cell r="C947" t="str">
            <v>003</v>
          </cell>
          <cell r="D947" t="str">
            <v>003</v>
          </cell>
          <cell r="E947" t="str">
            <v>056</v>
          </cell>
          <cell r="F947" t="str">
            <v>Diversos de Costos de viaje</v>
          </cell>
        </row>
        <row r="948">
          <cell r="A948">
            <v>502004000000</v>
          </cell>
          <cell r="B948" t="str">
            <v>502</v>
          </cell>
          <cell r="C948" t="str">
            <v>004</v>
          </cell>
          <cell r="D948" t="str">
            <v>000</v>
          </cell>
          <cell r="E948" t="str">
            <v>000</v>
          </cell>
          <cell r="F948" t="str">
            <v>Costos de viaje INFRAESTRUCTURA</v>
          </cell>
        </row>
        <row r="949">
          <cell r="A949">
            <v>502004004051</v>
          </cell>
          <cell r="B949" t="str">
            <v>502</v>
          </cell>
          <cell r="C949" t="str">
            <v>004</v>
          </cell>
          <cell r="D949" t="str">
            <v>004</v>
          </cell>
          <cell r="E949" t="str">
            <v>051</v>
          </cell>
          <cell r="F949" t="str">
            <v>Transportación aérea</v>
          </cell>
        </row>
        <row r="950">
          <cell r="A950">
            <v>502004004052</v>
          </cell>
          <cell r="B950" t="str">
            <v>502</v>
          </cell>
          <cell r="C950" t="str">
            <v>004</v>
          </cell>
          <cell r="D950" t="str">
            <v>004</v>
          </cell>
          <cell r="E950" t="str">
            <v>052</v>
          </cell>
          <cell r="F950" t="str">
            <v>Transportación terrestre</v>
          </cell>
        </row>
        <row r="951">
          <cell r="A951">
            <v>502004004053</v>
          </cell>
          <cell r="B951" t="str">
            <v>502</v>
          </cell>
          <cell r="C951" t="str">
            <v>004</v>
          </cell>
          <cell r="D951" t="str">
            <v>004</v>
          </cell>
          <cell r="E951" t="str">
            <v>053</v>
          </cell>
          <cell r="F951" t="str">
            <v>Hospedaje</v>
          </cell>
        </row>
        <row r="952">
          <cell r="A952">
            <v>502004004054</v>
          </cell>
          <cell r="B952" t="str">
            <v>502</v>
          </cell>
          <cell r="C952" t="str">
            <v>004</v>
          </cell>
          <cell r="D952" t="str">
            <v>004</v>
          </cell>
          <cell r="E952" t="str">
            <v>054</v>
          </cell>
          <cell r="F952" t="str">
            <v>Alimentación</v>
          </cell>
        </row>
        <row r="953">
          <cell r="A953">
            <v>502004004055</v>
          </cell>
          <cell r="B953" t="str">
            <v>502</v>
          </cell>
          <cell r="C953" t="str">
            <v>004</v>
          </cell>
          <cell r="D953" t="str">
            <v>004</v>
          </cell>
          <cell r="E953" t="str">
            <v>055</v>
          </cell>
          <cell r="F953" t="str">
            <v>Puentes y peajes</v>
          </cell>
        </row>
        <row r="954">
          <cell r="A954">
            <v>502004004056</v>
          </cell>
          <cell r="B954" t="str">
            <v>502</v>
          </cell>
          <cell r="C954" t="str">
            <v>004</v>
          </cell>
          <cell r="D954" t="str">
            <v>004</v>
          </cell>
          <cell r="E954" t="str">
            <v>056</v>
          </cell>
          <cell r="F954" t="str">
            <v>Diversos de Costos de viaje</v>
          </cell>
        </row>
        <row r="955">
          <cell r="A955">
            <v>503000000000</v>
          </cell>
          <cell r="B955" t="str">
            <v>503</v>
          </cell>
          <cell r="C955" t="str">
            <v>000</v>
          </cell>
          <cell r="D955" t="str">
            <v>000</v>
          </cell>
          <cell r="E955" t="str">
            <v>000</v>
          </cell>
          <cell r="F955" t="str">
            <v>MATERIALES</v>
          </cell>
        </row>
        <row r="956">
          <cell r="A956">
            <v>0</v>
          </cell>
        </row>
        <row r="957">
          <cell r="A957">
            <v>0</v>
          </cell>
        </row>
        <row r="958">
          <cell r="A958">
            <v>504000000000</v>
          </cell>
          <cell r="B958" t="str">
            <v>504</v>
          </cell>
          <cell r="C958" t="str">
            <v>000</v>
          </cell>
          <cell r="D958" t="str">
            <v>000</v>
          </cell>
          <cell r="E958" t="str">
            <v>000</v>
          </cell>
          <cell r="F958" t="str">
            <v>COSTOS DE IMPORTACIÓN</v>
          </cell>
        </row>
        <row r="959">
          <cell r="A959">
            <v>504001000000</v>
          </cell>
          <cell r="B959" t="str">
            <v>504</v>
          </cell>
          <cell r="C959" t="str">
            <v>001</v>
          </cell>
          <cell r="D959" t="str">
            <v>000</v>
          </cell>
          <cell r="E959" t="str">
            <v>000</v>
          </cell>
          <cell r="F959" t="str">
            <v>Costos de importación GEOCIENCIAS</v>
          </cell>
        </row>
        <row r="960">
          <cell r="A960">
            <v>504001001151</v>
          </cell>
          <cell r="B960" t="str">
            <v>504</v>
          </cell>
          <cell r="C960" t="str">
            <v>001</v>
          </cell>
          <cell r="D960" t="str">
            <v>001</v>
          </cell>
          <cell r="E960" t="str">
            <v>151</v>
          </cell>
          <cell r="F960" t="str">
            <v>Honorarios aduanales</v>
          </cell>
        </row>
        <row r="961">
          <cell r="A961">
            <v>504001001152</v>
          </cell>
          <cell r="B961" t="str">
            <v>504</v>
          </cell>
          <cell r="C961" t="str">
            <v>001</v>
          </cell>
          <cell r="D961" t="str">
            <v>001</v>
          </cell>
          <cell r="E961" t="str">
            <v>152</v>
          </cell>
          <cell r="F961" t="str">
            <v>Fletes</v>
          </cell>
        </row>
        <row r="962">
          <cell r="A962">
            <v>504002000000</v>
          </cell>
          <cell r="B962" t="str">
            <v>504</v>
          </cell>
          <cell r="C962" t="str">
            <v>002</v>
          </cell>
          <cell r="D962" t="str">
            <v>000</v>
          </cell>
          <cell r="E962" t="str">
            <v>000</v>
          </cell>
          <cell r="F962" t="str">
            <v>Costos de importación PERFORACIÓN</v>
          </cell>
        </row>
        <row r="963">
          <cell r="A963">
            <v>504002002151</v>
          </cell>
          <cell r="B963" t="str">
            <v>504</v>
          </cell>
          <cell r="C963" t="str">
            <v>002</v>
          </cell>
          <cell r="D963" t="str">
            <v>002</v>
          </cell>
          <cell r="E963" t="str">
            <v>151</v>
          </cell>
          <cell r="F963" t="str">
            <v>Honorarios aduanales</v>
          </cell>
        </row>
        <row r="964">
          <cell r="A964">
            <v>504002002152</v>
          </cell>
          <cell r="B964" t="str">
            <v>504</v>
          </cell>
          <cell r="C964" t="str">
            <v>002</v>
          </cell>
          <cell r="D964" t="str">
            <v>002</v>
          </cell>
          <cell r="E964" t="str">
            <v>152</v>
          </cell>
          <cell r="F964" t="str">
            <v>Fletes</v>
          </cell>
        </row>
        <row r="965">
          <cell r="A965">
            <v>504003000000</v>
          </cell>
          <cell r="B965" t="str">
            <v>504</v>
          </cell>
          <cell r="C965" t="str">
            <v>003</v>
          </cell>
          <cell r="D965" t="str">
            <v>000</v>
          </cell>
          <cell r="E965" t="str">
            <v>000</v>
          </cell>
          <cell r="F965" t="str">
            <v>Costos de importación PRODUCCIÓN</v>
          </cell>
        </row>
        <row r="966">
          <cell r="A966">
            <v>504003003151</v>
          </cell>
          <cell r="B966" t="str">
            <v>504</v>
          </cell>
          <cell r="C966" t="str">
            <v>003</v>
          </cell>
          <cell r="D966" t="str">
            <v>003</v>
          </cell>
          <cell r="E966" t="str">
            <v>151</v>
          </cell>
          <cell r="F966" t="str">
            <v>Honorarios aduanales</v>
          </cell>
        </row>
        <row r="967">
          <cell r="A967">
            <v>504003003152</v>
          </cell>
          <cell r="B967" t="str">
            <v>504</v>
          </cell>
          <cell r="C967" t="str">
            <v>003</v>
          </cell>
          <cell r="D967" t="str">
            <v>003</v>
          </cell>
          <cell r="E967" t="str">
            <v>152</v>
          </cell>
          <cell r="F967" t="str">
            <v>Fletes</v>
          </cell>
        </row>
        <row r="968">
          <cell r="A968">
            <v>504004000000</v>
          </cell>
          <cell r="B968" t="str">
            <v>504</v>
          </cell>
          <cell r="C968" t="str">
            <v>004</v>
          </cell>
          <cell r="D968" t="str">
            <v>000</v>
          </cell>
          <cell r="E968" t="str">
            <v>000</v>
          </cell>
          <cell r="F968" t="str">
            <v>Costos de importación INFRAESTRUCTURA</v>
          </cell>
        </row>
        <row r="969">
          <cell r="A969">
            <v>504004004151</v>
          </cell>
          <cell r="B969" t="str">
            <v>504</v>
          </cell>
          <cell r="C969" t="str">
            <v>004</v>
          </cell>
          <cell r="D969" t="str">
            <v>004</v>
          </cell>
          <cell r="E969" t="str">
            <v>151</v>
          </cell>
          <cell r="F969" t="str">
            <v>Honorarios aduanales</v>
          </cell>
        </row>
        <row r="970">
          <cell r="A970">
            <v>504004004152</v>
          </cell>
          <cell r="B970" t="str">
            <v>504</v>
          </cell>
          <cell r="C970" t="str">
            <v>004</v>
          </cell>
          <cell r="D970" t="str">
            <v>004</v>
          </cell>
          <cell r="E970" t="str">
            <v>152</v>
          </cell>
          <cell r="F970" t="str">
            <v>Fletes</v>
          </cell>
        </row>
        <row r="971">
          <cell r="A971">
            <v>505000000000</v>
          </cell>
          <cell r="B971">
            <v>505</v>
          </cell>
          <cell r="C971" t="str">
            <v>000</v>
          </cell>
          <cell r="D971" t="str">
            <v>000</v>
          </cell>
          <cell r="E971" t="str">
            <v>000</v>
          </cell>
          <cell r="F971" t="str">
            <v>SUBCONTRATOS</v>
          </cell>
        </row>
        <row r="972">
          <cell r="A972">
            <v>505001000000</v>
          </cell>
          <cell r="B972">
            <v>505</v>
          </cell>
          <cell r="C972" t="str">
            <v>001</v>
          </cell>
          <cell r="D972" t="str">
            <v>000</v>
          </cell>
          <cell r="E972" t="str">
            <v>000</v>
          </cell>
          <cell r="F972" t="str">
            <v>Subcontratos GEOCIENCIAS</v>
          </cell>
        </row>
        <row r="973">
          <cell r="A973">
            <v>505001001201</v>
          </cell>
          <cell r="B973">
            <v>505</v>
          </cell>
          <cell r="C973" t="str">
            <v>001</v>
          </cell>
          <cell r="D973" t="str">
            <v>001</v>
          </cell>
          <cell r="E973" t="str">
            <v>201</v>
          </cell>
          <cell r="F973" t="str">
            <v>Geofísica</v>
          </cell>
        </row>
        <row r="974">
          <cell r="A974">
            <v>505001001202</v>
          </cell>
          <cell r="B974">
            <v>505</v>
          </cell>
          <cell r="C974" t="str">
            <v>001</v>
          </cell>
          <cell r="D974" t="str">
            <v>001</v>
          </cell>
          <cell r="E974" t="str">
            <v>202</v>
          </cell>
          <cell r="F974" t="str">
            <v>Geoquímica de yacimientos</v>
          </cell>
        </row>
        <row r="975">
          <cell r="A975">
            <v>505001001203</v>
          </cell>
          <cell r="B975">
            <v>505</v>
          </cell>
          <cell r="C975" t="str">
            <v>001</v>
          </cell>
          <cell r="D975" t="str">
            <v>001</v>
          </cell>
          <cell r="E975" t="str">
            <v>203</v>
          </cell>
          <cell r="F975" t="str">
            <v>Geología</v>
          </cell>
        </row>
        <row r="976">
          <cell r="A976">
            <v>505001001204</v>
          </cell>
          <cell r="B976">
            <v>505</v>
          </cell>
          <cell r="C976" t="str">
            <v>001</v>
          </cell>
          <cell r="D976" t="str">
            <v>001</v>
          </cell>
          <cell r="E976" t="str">
            <v>204</v>
          </cell>
          <cell r="F976" t="str">
            <v>Ingeniería de yacimientos</v>
          </cell>
        </row>
        <row r="977">
          <cell r="A977">
            <v>505002000000</v>
          </cell>
          <cell r="B977">
            <v>505</v>
          </cell>
          <cell r="C977" t="str">
            <v>002</v>
          </cell>
          <cell r="D977" t="str">
            <v>000</v>
          </cell>
          <cell r="E977" t="str">
            <v>000</v>
          </cell>
          <cell r="F977" t="str">
            <v>Subcontratos PERFORACIÒN</v>
          </cell>
        </row>
        <row r="978">
          <cell r="A978">
            <v>505002002211</v>
          </cell>
          <cell r="B978">
            <v>505</v>
          </cell>
          <cell r="C978" t="str">
            <v>002</v>
          </cell>
          <cell r="D978" t="str">
            <v>002</v>
          </cell>
          <cell r="E978" t="str">
            <v>211</v>
          </cell>
          <cell r="F978" t="str">
            <v>Trabajos de perforación con equipo y personal del contratista</v>
          </cell>
        </row>
        <row r="979">
          <cell r="A979">
            <v>505002002212</v>
          </cell>
          <cell r="B979">
            <v>505</v>
          </cell>
          <cell r="C979" t="str">
            <v>002</v>
          </cell>
          <cell r="D979" t="str">
            <v>002</v>
          </cell>
          <cell r="E979" t="str">
            <v>212</v>
          </cell>
          <cell r="F979" t="str">
            <v>Profundización de etapa</v>
          </cell>
        </row>
        <row r="980">
          <cell r="A980">
            <v>505002002213</v>
          </cell>
          <cell r="B980">
            <v>505</v>
          </cell>
          <cell r="C980" t="str">
            <v>002</v>
          </cell>
          <cell r="D980" t="str">
            <v>002</v>
          </cell>
          <cell r="E980" t="str">
            <v>213</v>
          </cell>
          <cell r="F980" t="str">
            <v>Movimiento de los equipos de perforación</v>
          </cell>
        </row>
        <row r="981">
          <cell r="A981">
            <v>505002002214</v>
          </cell>
          <cell r="B981">
            <v>505</v>
          </cell>
          <cell r="C981" t="str">
            <v>002</v>
          </cell>
          <cell r="D981" t="str">
            <v>002</v>
          </cell>
          <cell r="E981" t="str">
            <v>214</v>
          </cell>
          <cell r="F981" t="str">
            <v>Servicios opcionales de perforación</v>
          </cell>
        </row>
        <row r="982">
          <cell r="A982">
            <v>505002002215</v>
          </cell>
          <cell r="B982">
            <v>505</v>
          </cell>
          <cell r="C982" t="str">
            <v>002</v>
          </cell>
          <cell r="D982" t="str">
            <v>002</v>
          </cell>
          <cell r="E982" t="str">
            <v>215</v>
          </cell>
          <cell r="F982" t="str">
            <v>Trabajos de perforación con equipo del contratista, tripulado por personal de PEP</v>
          </cell>
        </row>
        <row r="983">
          <cell r="A983">
            <v>505002002216</v>
          </cell>
          <cell r="B983">
            <v>505</v>
          </cell>
          <cell r="C983" t="str">
            <v>002</v>
          </cell>
          <cell r="D983" t="str">
            <v>002</v>
          </cell>
          <cell r="E983" t="str">
            <v>216</v>
          </cell>
          <cell r="F983" t="str">
            <v>Trabajo de terminación, con equipo y personal del contratista</v>
          </cell>
        </row>
        <row r="984">
          <cell r="A984">
            <v>505002002217</v>
          </cell>
          <cell r="B984">
            <v>505</v>
          </cell>
          <cell r="C984" t="str">
            <v>002</v>
          </cell>
          <cell r="D984" t="str">
            <v>002</v>
          </cell>
          <cell r="E984" t="str">
            <v>217</v>
          </cell>
          <cell r="F984" t="str">
            <v>Bombeo mecánico</v>
          </cell>
        </row>
        <row r="985">
          <cell r="A985">
            <v>505002002218</v>
          </cell>
          <cell r="B985">
            <v>505</v>
          </cell>
          <cell r="C985" t="str">
            <v>002</v>
          </cell>
          <cell r="D985" t="str">
            <v>002</v>
          </cell>
          <cell r="E985" t="str">
            <v>218</v>
          </cell>
          <cell r="F985" t="str">
            <v>Bombeo neumático</v>
          </cell>
        </row>
        <row r="986">
          <cell r="A986">
            <v>505002002219</v>
          </cell>
          <cell r="B986">
            <v>505</v>
          </cell>
          <cell r="C986" t="str">
            <v>002</v>
          </cell>
          <cell r="D986" t="str">
            <v>002</v>
          </cell>
          <cell r="E986" t="str">
            <v>219</v>
          </cell>
          <cell r="F986" t="str">
            <v>Sistema de cavidades progresivas</v>
          </cell>
        </row>
        <row r="987">
          <cell r="A987">
            <v>505002002220</v>
          </cell>
          <cell r="B987">
            <v>505</v>
          </cell>
          <cell r="C987" t="str">
            <v>002</v>
          </cell>
          <cell r="D987" t="str">
            <v>002</v>
          </cell>
          <cell r="E987" t="str">
            <v>220</v>
          </cell>
          <cell r="F987" t="str">
            <v>Equipo de superficial</v>
          </cell>
        </row>
        <row r="988">
          <cell r="A988">
            <v>505002002221</v>
          </cell>
          <cell r="B988">
            <v>505</v>
          </cell>
          <cell r="C988" t="str">
            <v>002</v>
          </cell>
          <cell r="D988" t="str">
            <v>002</v>
          </cell>
          <cell r="E988" t="str">
            <v>221</v>
          </cell>
          <cell r="F988" t="str">
            <v>Sistema de bombeo hidráulico</v>
          </cell>
        </row>
        <row r="989">
          <cell r="A989">
            <v>505002002222</v>
          </cell>
          <cell r="B989">
            <v>505</v>
          </cell>
          <cell r="C989" t="str">
            <v>002</v>
          </cell>
          <cell r="D989" t="str">
            <v>002</v>
          </cell>
          <cell r="E989" t="str">
            <v>222</v>
          </cell>
          <cell r="F989" t="str">
            <v>Servicios opcionales de terminación</v>
          </cell>
        </row>
        <row r="990">
          <cell r="A990">
            <v>505002002223</v>
          </cell>
          <cell r="B990">
            <v>505</v>
          </cell>
          <cell r="C990" t="str">
            <v>002</v>
          </cell>
          <cell r="D990" t="str">
            <v>002</v>
          </cell>
          <cell r="E990" t="str">
            <v>223</v>
          </cell>
          <cell r="F990" t="str">
            <v>Trabajos de terminación con equipo del contratista, tripulado por personal de PEP</v>
          </cell>
        </row>
        <row r="991">
          <cell r="A991">
            <v>505002002224</v>
          </cell>
          <cell r="B991">
            <v>505</v>
          </cell>
          <cell r="C991" t="str">
            <v>002</v>
          </cell>
          <cell r="D991" t="str">
            <v>002</v>
          </cell>
          <cell r="E991" t="str">
            <v>224</v>
          </cell>
          <cell r="F991" t="str">
            <v>Trabajos de reparación con equipo y personal del contratista</v>
          </cell>
        </row>
        <row r="992">
          <cell r="A992">
            <v>505002002225</v>
          </cell>
          <cell r="B992">
            <v>505</v>
          </cell>
          <cell r="C992" t="str">
            <v>002</v>
          </cell>
          <cell r="D992" t="str">
            <v>002</v>
          </cell>
          <cell r="E992" t="str">
            <v>225</v>
          </cell>
          <cell r="F992" t="str">
            <v>Reparaciones menores</v>
          </cell>
        </row>
        <row r="993">
          <cell r="A993">
            <v>505002002226</v>
          </cell>
          <cell r="B993">
            <v>505</v>
          </cell>
          <cell r="C993" t="str">
            <v>002</v>
          </cell>
          <cell r="D993" t="str">
            <v>002</v>
          </cell>
          <cell r="E993" t="str">
            <v>226</v>
          </cell>
          <cell r="F993" t="str">
            <v>Reparaciones sin equipo (Ebano)</v>
          </cell>
        </row>
        <row r="994">
          <cell r="A994">
            <v>505002002227</v>
          </cell>
          <cell r="B994">
            <v>505</v>
          </cell>
          <cell r="C994" t="str">
            <v>002</v>
          </cell>
          <cell r="D994" t="str">
            <v>002</v>
          </cell>
          <cell r="E994" t="str">
            <v>227</v>
          </cell>
          <cell r="F994" t="str">
            <v>Cambio de accesorios y conexiones superficiales</v>
          </cell>
        </row>
        <row r="995">
          <cell r="A995">
            <v>505002002228</v>
          </cell>
          <cell r="B995">
            <v>505</v>
          </cell>
          <cell r="C995" t="str">
            <v>002</v>
          </cell>
          <cell r="D995" t="str">
            <v>002</v>
          </cell>
          <cell r="E995" t="str">
            <v>228</v>
          </cell>
          <cell r="F995" t="str">
            <v>Recuperación de tuberías</v>
          </cell>
        </row>
        <row r="996">
          <cell r="A996">
            <v>505002002229</v>
          </cell>
          <cell r="B996">
            <v>505</v>
          </cell>
          <cell r="C996" t="str">
            <v>002</v>
          </cell>
          <cell r="D996" t="str">
            <v>002</v>
          </cell>
          <cell r="E996" t="str">
            <v>229</v>
          </cell>
          <cell r="F996" t="str">
            <v>Pescantes</v>
          </cell>
        </row>
        <row r="997">
          <cell r="A997">
            <v>505002002230</v>
          </cell>
          <cell r="B997">
            <v>505</v>
          </cell>
          <cell r="C997" t="str">
            <v>002</v>
          </cell>
          <cell r="D997" t="str">
            <v>002</v>
          </cell>
          <cell r="E997" t="str">
            <v>230</v>
          </cell>
          <cell r="F997" t="str">
            <v>Trabajos de reparación con equipo del contratista, tripulado por personal de PEP</v>
          </cell>
        </row>
        <row r="998">
          <cell r="A998">
            <v>505003000000</v>
          </cell>
          <cell r="B998">
            <v>505</v>
          </cell>
          <cell r="C998" t="str">
            <v>003</v>
          </cell>
          <cell r="D998" t="str">
            <v>000</v>
          </cell>
          <cell r="E998" t="str">
            <v>000</v>
          </cell>
          <cell r="F998" t="str">
            <v>Subcontratos PRODUCCIÒN</v>
          </cell>
        </row>
        <row r="999">
          <cell r="A999">
            <v>505003003250</v>
          </cell>
          <cell r="B999">
            <v>505</v>
          </cell>
          <cell r="C999" t="str">
            <v>003</v>
          </cell>
          <cell r="D999" t="str">
            <v>003</v>
          </cell>
          <cell r="E999" t="str">
            <v>250</v>
          </cell>
          <cell r="F999" t="str">
            <v>Diseño e ingeniería</v>
          </cell>
        </row>
        <row r="1000">
          <cell r="A1000">
            <v>505003003251</v>
          </cell>
          <cell r="B1000">
            <v>505</v>
          </cell>
          <cell r="C1000" t="str">
            <v>003</v>
          </cell>
          <cell r="D1000" t="str">
            <v>003</v>
          </cell>
          <cell r="E1000" t="str">
            <v>251</v>
          </cell>
          <cell r="F1000" t="str">
            <v>Sistema de bombeo mecánico</v>
          </cell>
        </row>
        <row r="1001">
          <cell r="A1001">
            <v>505003003252</v>
          </cell>
          <cell r="B1001">
            <v>505</v>
          </cell>
          <cell r="C1001" t="str">
            <v>003</v>
          </cell>
          <cell r="D1001" t="str">
            <v>003</v>
          </cell>
          <cell r="E1001" t="str">
            <v>252</v>
          </cell>
          <cell r="F1001" t="str">
            <v>Suministro e instalación de accesorios y conexiones superficiales</v>
          </cell>
        </row>
        <row r="1002">
          <cell r="A1002">
            <v>505003003253</v>
          </cell>
          <cell r="B1002">
            <v>505</v>
          </cell>
          <cell r="C1002" t="str">
            <v>003</v>
          </cell>
          <cell r="D1002" t="str">
            <v>003</v>
          </cell>
          <cell r="E1002" t="str">
            <v>253</v>
          </cell>
          <cell r="F1002" t="str">
            <v>Sistema de bombeo neumático convencional, accesorios y conexiones superficiales_x000D_ (para manejo de CO2)</v>
          </cell>
        </row>
        <row r="1003">
          <cell r="A1003">
            <v>505003003254</v>
          </cell>
          <cell r="B1003">
            <v>505</v>
          </cell>
          <cell r="C1003" t="str">
            <v>003</v>
          </cell>
          <cell r="D1003" t="str">
            <v>003</v>
          </cell>
          <cell r="E1003" t="str">
            <v>254</v>
          </cell>
          <cell r="F1003" t="str">
            <v>Sistema de cavidades progresivas</v>
          </cell>
        </row>
        <row r="1004">
          <cell r="A1004">
            <v>505003003255</v>
          </cell>
          <cell r="B1004">
            <v>505</v>
          </cell>
          <cell r="C1004" t="str">
            <v>003</v>
          </cell>
          <cell r="D1004" t="str">
            <v>003</v>
          </cell>
          <cell r="E1004" t="str">
            <v>255</v>
          </cell>
          <cell r="F1004" t="str">
            <v>Sistema de bombeo hidraúlico</v>
          </cell>
        </row>
        <row r="1005">
          <cell r="A1005">
            <v>505003003256</v>
          </cell>
          <cell r="B1005">
            <v>505</v>
          </cell>
          <cell r="C1005" t="str">
            <v>003</v>
          </cell>
          <cell r="D1005" t="str">
            <v>003</v>
          </cell>
          <cell r="E1005" t="str">
            <v>256</v>
          </cell>
          <cell r="F1005" t="str">
            <v>Sistemas altenos de producción</v>
          </cell>
        </row>
        <row r="1006">
          <cell r="A1006">
            <v>505003003257</v>
          </cell>
          <cell r="B1006">
            <v>505</v>
          </cell>
          <cell r="C1006" t="str">
            <v>003</v>
          </cell>
          <cell r="D1006" t="str">
            <v>003</v>
          </cell>
          <cell r="E1006" t="str">
            <v>257</v>
          </cell>
          <cell r="F1006" t="str">
            <v>Equipos individuales de inyección</v>
          </cell>
        </row>
        <row r="1007">
          <cell r="A1007">
            <v>505003003258</v>
          </cell>
          <cell r="B1007">
            <v>505</v>
          </cell>
          <cell r="C1007" t="str">
            <v>003</v>
          </cell>
          <cell r="D1007" t="str">
            <v>003</v>
          </cell>
          <cell r="E1007" t="str">
            <v>258</v>
          </cell>
          <cell r="F1007" t="str">
            <v>Tanques a boca de pozo</v>
          </cell>
        </row>
        <row r="1008">
          <cell r="A1008">
            <v>505003003259</v>
          </cell>
          <cell r="B1008">
            <v>505</v>
          </cell>
          <cell r="C1008" t="str">
            <v>003</v>
          </cell>
          <cell r="D1008" t="str">
            <v>003</v>
          </cell>
          <cell r="E1008" t="str">
            <v>259</v>
          </cell>
          <cell r="F1008" t="str">
            <v>Equipo de bombeo portátil</v>
          </cell>
        </row>
        <row r="1009">
          <cell r="A1009">
            <v>505003003260</v>
          </cell>
          <cell r="B1009">
            <v>505</v>
          </cell>
          <cell r="C1009" t="str">
            <v>003</v>
          </cell>
          <cell r="D1009" t="str">
            <v>003</v>
          </cell>
          <cell r="E1009" t="str">
            <v>260</v>
          </cell>
          <cell r="F1009" t="str">
            <v>Compresor a boca de pozo</v>
          </cell>
        </row>
        <row r="1010">
          <cell r="A1010">
            <v>505003003261</v>
          </cell>
          <cell r="B1010">
            <v>505</v>
          </cell>
          <cell r="C1010" t="str">
            <v>003</v>
          </cell>
          <cell r="D1010" t="str">
            <v>003</v>
          </cell>
          <cell r="E1010" t="str">
            <v>261</v>
          </cell>
          <cell r="F1010" t="str">
            <v>Sistema de calentamiento en aparejos de producción</v>
          </cell>
        </row>
        <row r="1011">
          <cell r="A1011">
            <v>505003003262</v>
          </cell>
          <cell r="B1011">
            <v>505</v>
          </cell>
          <cell r="C1011" t="str">
            <v>003</v>
          </cell>
          <cell r="D1011" t="str">
            <v>003</v>
          </cell>
          <cell r="E1011" t="str">
            <v>262</v>
          </cell>
          <cell r="F1011" t="str">
            <v>Toma de información</v>
          </cell>
        </row>
        <row r="1012">
          <cell r="A1012">
            <v>505003003263</v>
          </cell>
          <cell r="B1012">
            <v>505</v>
          </cell>
          <cell r="C1012" t="str">
            <v>003</v>
          </cell>
          <cell r="D1012" t="str">
            <v>003</v>
          </cell>
          <cell r="E1012" t="str">
            <v>263</v>
          </cell>
          <cell r="F1012" t="str">
            <v>Unidades superficiales de bombeo mecánico sin operar (Equipo de espera)</v>
          </cell>
        </row>
        <row r="1013">
          <cell r="A1013">
            <v>505003003264</v>
          </cell>
          <cell r="B1013">
            <v>505</v>
          </cell>
          <cell r="C1013" t="str">
            <v>003</v>
          </cell>
          <cell r="D1013" t="str">
            <v>003</v>
          </cell>
          <cell r="E1013" t="str">
            <v>264</v>
          </cell>
          <cell r="F1013" t="str">
            <v>Unidades superficiales dfe cavidades progresivas sin operar (Equipo en espera)</v>
          </cell>
        </row>
        <row r="1014">
          <cell r="A1014">
            <v>505003003265</v>
          </cell>
          <cell r="B1014">
            <v>505</v>
          </cell>
          <cell r="C1014" t="str">
            <v>003</v>
          </cell>
          <cell r="D1014" t="str">
            <v>003</v>
          </cell>
          <cell r="E1014" t="str">
            <v>265</v>
          </cell>
          <cell r="F1014" t="str">
            <v>Sistema de bombeo hidráulico sin operar (Equipo en espera)</v>
          </cell>
        </row>
        <row r="1015">
          <cell r="A1015">
            <v>505003003266</v>
          </cell>
          <cell r="B1015">
            <v>505</v>
          </cell>
          <cell r="C1015" t="str">
            <v>003</v>
          </cell>
          <cell r="D1015" t="str">
            <v>003</v>
          </cell>
          <cell r="E1015" t="str">
            <v>266</v>
          </cell>
          <cell r="F1015" t="str">
            <v>Equipos de inyección de producto químicon sin operar (Equipo en espera)</v>
          </cell>
        </row>
        <row r="1016">
          <cell r="A1016">
            <v>505003003267</v>
          </cell>
          <cell r="B1016">
            <v>505</v>
          </cell>
          <cell r="C1016" t="str">
            <v>003</v>
          </cell>
          <cell r="D1016" t="str">
            <v>003</v>
          </cell>
          <cell r="E1016" t="str">
            <v>267</v>
          </cell>
          <cell r="F1016" t="str">
            <v>Equipo de bombeo portátil sin operar (Equipo en espera)</v>
          </cell>
        </row>
        <row r="1017">
          <cell r="A1017">
            <v>505003003268</v>
          </cell>
          <cell r="B1017">
            <v>505</v>
          </cell>
          <cell r="C1017" t="str">
            <v>003</v>
          </cell>
          <cell r="D1017" t="str">
            <v>003</v>
          </cell>
          <cell r="E1017" t="str">
            <v>268</v>
          </cell>
          <cell r="F1017" t="str">
            <v>Compresor a boca de pozo sin operar (Equipo en espera)</v>
          </cell>
        </row>
        <row r="1018">
          <cell r="A1018">
            <v>505003003269</v>
          </cell>
          <cell r="B1018">
            <v>505</v>
          </cell>
          <cell r="C1018" t="str">
            <v>003</v>
          </cell>
          <cell r="D1018" t="str">
            <v>003</v>
          </cell>
          <cell r="E1018" t="str">
            <v>269</v>
          </cell>
          <cell r="F1018" t="str">
            <v>Equipo complementario</v>
          </cell>
        </row>
        <row r="1019">
          <cell r="A1019">
            <v>505004000000</v>
          </cell>
          <cell r="B1019">
            <v>505</v>
          </cell>
          <cell r="C1019" t="str">
            <v>004</v>
          </cell>
          <cell r="D1019" t="str">
            <v>000</v>
          </cell>
          <cell r="E1019" t="str">
            <v>000</v>
          </cell>
          <cell r="F1019" t="str">
            <v>Subcontratos INFRAESTRUCTURA</v>
          </cell>
        </row>
        <row r="1020">
          <cell r="A1020">
            <v>505004004301</v>
          </cell>
          <cell r="B1020">
            <v>505</v>
          </cell>
          <cell r="C1020" t="str">
            <v>004</v>
          </cell>
          <cell r="D1020" t="str">
            <v>004</v>
          </cell>
          <cell r="E1020" t="str">
            <v>301</v>
          </cell>
          <cell r="F1020" t="str">
            <v>Levantamiento topográfico</v>
          </cell>
        </row>
        <row r="1021">
          <cell r="A1021">
            <v>505004004302</v>
          </cell>
          <cell r="B1021">
            <v>505</v>
          </cell>
          <cell r="C1021" t="str">
            <v>004</v>
          </cell>
          <cell r="D1021" t="str">
            <v>004</v>
          </cell>
          <cell r="E1021" t="str">
            <v>302</v>
          </cell>
          <cell r="F1021" t="str">
            <v>Corte en terreno natural y/o ampliación de talud</v>
          </cell>
        </row>
        <row r="1022">
          <cell r="A1022">
            <v>505004004303</v>
          </cell>
          <cell r="B1022">
            <v>505</v>
          </cell>
          <cell r="C1022" t="str">
            <v>004</v>
          </cell>
          <cell r="D1022" t="str">
            <v>004</v>
          </cell>
          <cell r="E1022" t="str">
            <v>303</v>
          </cell>
          <cell r="F1022" t="str">
            <v>Carga y acarrero de material de revestimiento y/o producto del corte y desplame</v>
          </cell>
        </row>
        <row r="1023">
          <cell r="A1023">
            <v>505004004304</v>
          </cell>
          <cell r="B1023">
            <v>505</v>
          </cell>
          <cell r="C1023" t="str">
            <v>004</v>
          </cell>
          <cell r="D1023" t="str">
            <v>004</v>
          </cell>
          <cell r="E1023" t="str">
            <v>304</v>
          </cell>
          <cell r="F1023" t="str">
            <v>Rehabilitación de camino de acceso</v>
          </cell>
        </row>
        <row r="1024">
          <cell r="A1024">
            <v>505004004305</v>
          </cell>
          <cell r="B1024">
            <v>505</v>
          </cell>
          <cell r="C1024" t="str">
            <v>004</v>
          </cell>
          <cell r="D1024" t="str">
            <v>004</v>
          </cell>
          <cell r="E1024" t="str">
            <v>305</v>
          </cell>
          <cell r="F1024" t="str">
            <v>Acondicionamiento de camino de acceso</v>
          </cell>
        </row>
        <row r="1025">
          <cell r="A1025">
            <v>505004004306</v>
          </cell>
          <cell r="B1025">
            <v>505</v>
          </cell>
          <cell r="C1025" t="str">
            <v>004</v>
          </cell>
          <cell r="D1025" t="str">
            <v>004</v>
          </cell>
          <cell r="E1025" t="str">
            <v>306</v>
          </cell>
          <cell r="F1025" t="str">
            <v>Suministro e instalación de alcantarilla</v>
          </cell>
        </row>
        <row r="1026">
          <cell r="A1026">
            <v>505004004307</v>
          </cell>
          <cell r="B1026">
            <v>505</v>
          </cell>
          <cell r="C1026" t="str">
            <v>004</v>
          </cell>
          <cell r="D1026" t="str">
            <v>004</v>
          </cell>
          <cell r="E1026" t="str">
            <v>307</v>
          </cell>
          <cell r="F1026" t="str">
            <v>Fabricación de punta de pilote</v>
          </cell>
        </row>
        <row r="1027">
          <cell r="A1027">
            <v>505004004308</v>
          </cell>
          <cell r="B1027">
            <v>505</v>
          </cell>
          <cell r="C1027" t="str">
            <v>004</v>
          </cell>
          <cell r="D1027" t="str">
            <v>004</v>
          </cell>
          <cell r="E1027" t="str">
            <v>308</v>
          </cell>
          <cell r="F1027" t="str">
            <v>Hincado de pilote</v>
          </cell>
        </row>
        <row r="1028">
          <cell r="A1028">
            <v>505004004309</v>
          </cell>
          <cell r="B1028">
            <v>505</v>
          </cell>
          <cell r="C1028" t="str">
            <v>004</v>
          </cell>
          <cell r="D1028" t="str">
            <v>004</v>
          </cell>
          <cell r="E1028" t="str">
            <v>309</v>
          </cell>
          <cell r="F1028" t="str">
            <v>Suministro, habilitado e instalación</v>
          </cell>
        </row>
        <row r="1029">
          <cell r="A1029">
            <v>505004004310</v>
          </cell>
          <cell r="B1029">
            <v>505</v>
          </cell>
          <cell r="C1029" t="str">
            <v>004</v>
          </cell>
          <cell r="D1029" t="str">
            <v>004</v>
          </cell>
          <cell r="E1029" t="str">
            <v>310</v>
          </cell>
          <cell r="F1029" t="str">
            <v>Inspección ultrasónica en tubería de acero al carbón</v>
          </cell>
        </row>
        <row r="1030">
          <cell r="A1030">
            <v>505004004311</v>
          </cell>
          <cell r="B1030">
            <v>505</v>
          </cell>
          <cell r="C1030" t="str">
            <v>004</v>
          </cell>
          <cell r="D1030" t="str">
            <v>004</v>
          </cell>
          <cell r="E1030" t="str">
            <v>311</v>
          </cell>
          <cell r="F1030" t="str">
            <v>Inspección ultrasónica en placa de acero al carbón</v>
          </cell>
        </row>
        <row r="1031">
          <cell r="A1031">
            <v>505004004312</v>
          </cell>
          <cell r="B1031">
            <v>505</v>
          </cell>
          <cell r="C1031" t="str">
            <v>004</v>
          </cell>
          <cell r="D1031" t="str">
            <v>004</v>
          </cell>
          <cell r="E1031" t="str">
            <v>312</v>
          </cell>
          <cell r="F1031" t="str">
            <v>Inspección radiográfica en tubería de acero al carbón</v>
          </cell>
        </row>
        <row r="1032">
          <cell r="A1032">
            <v>505004004313</v>
          </cell>
          <cell r="B1032">
            <v>505</v>
          </cell>
          <cell r="C1032" t="str">
            <v>004</v>
          </cell>
          <cell r="D1032" t="str">
            <v>004</v>
          </cell>
          <cell r="E1032" t="str">
            <v>313</v>
          </cell>
          <cell r="F1032" t="str">
            <v>Inspección radiográfica en placa de acero al carbón</v>
          </cell>
        </row>
        <row r="1033">
          <cell r="A1033">
            <v>505004004314</v>
          </cell>
          <cell r="B1033">
            <v>505</v>
          </cell>
          <cell r="C1033" t="str">
            <v>004</v>
          </cell>
          <cell r="D1033" t="str">
            <v>004</v>
          </cell>
          <cell r="E1033" t="str">
            <v>314</v>
          </cell>
          <cell r="F1033" t="str">
            <v>Desmantelamiento de placa de acero al carbón</v>
          </cell>
        </row>
        <row r="1034">
          <cell r="A1034">
            <v>505004004315</v>
          </cell>
          <cell r="B1034">
            <v>505</v>
          </cell>
          <cell r="C1034" t="str">
            <v>004</v>
          </cell>
          <cell r="D1034" t="str">
            <v>004</v>
          </cell>
          <cell r="E1034" t="str">
            <v>315</v>
          </cell>
          <cell r="F1034" t="str">
            <v xml:space="preserve">Desmantelamiento de separador horizontal o vertical de dos fases de Ø </v>
          </cell>
        </row>
        <row r="1035">
          <cell r="A1035">
            <v>505004004316</v>
          </cell>
          <cell r="B1035">
            <v>505</v>
          </cell>
          <cell r="C1035" t="str">
            <v>004</v>
          </cell>
          <cell r="D1035" t="str">
            <v>004</v>
          </cell>
          <cell r="E1035" t="str">
            <v>316</v>
          </cell>
          <cell r="F1035" t="str">
            <v>Desmantelamiento de válvula</v>
          </cell>
        </row>
        <row r="1036">
          <cell r="A1036">
            <v>505004004317</v>
          </cell>
          <cell r="B1036">
            <v>505</v>
          </cell>
          <cell r="C1036" t="str">
            <v>004</v>
          </cell>
          <cell r="D1036" t="str">
            <v>004</v>
          </cell>
          <cell r="E1036" t="str">
            <v>317</v>
          </cell>
          <cell r="F1036" t="str">
            <v>Desmantelamiento de tapa de registro de entrada en cúpula de tanque</v>
          </cell>
        </row>
        <row r="1037">
          <cell r="A1037">
            <v>505004004318</v>
          </cell>
          <cell r="B1037">
            <v>505</v>
          </cell>
          <cell r="C1037" t="str">
            <v>004</v>
          </cell>
          <cell r="D1037" t="str">
            <v>004</v>
          </cell>
          <cell r="E1037" t="str">
            <v>318</v>
          </cell>
          <cell r="F1037" t="str">
            <v>Desmantelamiento de tapa de registro de entrada envolvente de tanque</v>
          </cell>
        </row>
        <row r="1038">
          <cell r="A1038">
            <v>505004004319</v>
          </cell>
          <cell r="B1038">
            <v>505</v>
          </cell>
          <cell r="C1038" t="str">
            <v>004</v>
          </cell>
          <cell r="D1038" t="str">
            <v>004</v>
          </cell>
          <cell r="E1038" t="str">
            <v>319</v>
          </cell>
          <cell r="F1038" t="str">
            <v>Desmantelamiento de ventila en cúpula con tubería de acero al carbón</v>
          </cell>
        </row>
        <row r="1039">
          <cell r="A1039">
            <v>505004004320</v>
          </cell>
          <cell r="B1039">
            <v>505</v>
          </cell>
          <cell r="C1039" t="str">
            <v>004</v>
          </cell>
          <cell r="D1039" t="str">
            <v>004</v>
          </cell>
          <cell r="E1039" t="str">
            <v>320</v>
          </cell>
          <cell r="F1039" t="str">
            <v>Fabricación e instalación de junta ciega de acero al carbón clase 150 LB</v>
          </cell>
        </row>
        <row r="1040">
          <cell r="A1040">
            <v>505004004321</v>
          </cell>
          <cell r="B1040">
            <v>505</v>
          </cell>
          <cell r="C1040" t="str">
            <v>004</v>
          </cell>
          <cell r="D1040" t="str">
            <v>004</v>
          </cell>
          <cell r="E1040" t="str">
            <v>321</v>
          </cell>
          <cell r="F1040" t="str">
            <v>Fabricación e instalación de junta ciega de acero al carbón calse 300 LB</v>
          </cell>
        </row>
        <row r="1041">
          <cell r="A1041">
            <v>505004004322</v>
          </cell>
          <cell r="B1041">
            <v>505</v>
          </cell>
          <cell r="C1041" t="str">
            <v>004</v>
          </cell>
          <cell r="D1041" t="str">
            <v>004</v>
          </cell>
          <cell r="E1041" t="str">
            <v>322</v>
          </cell>
          <cell r="F1041" t="str">
            <v>Fabricación e instalación de junta ciega de acero al carbón clase 600 LB</v>
          </cell>
        </row>
        <row r="1042">
          <cell r="A1042">
            <v>505004004323</v>
          </cell>
          <cell r="B1042">
            <v>505</v>
          </cell>
          <cell r="C1042" t="str">
            <v>004</v>
          </cell>
          <cell r="D1042" t="str">
            <v>004</v>
          </cell>
          <cell r="E1042" t="str">
            <v>323</v>
          </cell>
          <cell r="F1042" t="str">
            <v>Corte con herramienta de desvastado manual (corta tubo) en tubería de acero al carbón</v>
          </cell>
        </row>
        <row r="1043">
          <cell r="A1043">
            <v>505004004324</v>
          </cell>
          <cell r="B1043">
            <v>505</v>
          </cell>
          <cell r="C1043" t="str">
            <v>004</v>
          </cell>
          <cell r="D1043" t="str">
            <v>004</v>
          </cell>
          <cell r="E1043" t="str">
            <v>324</v>
          </cell>
          <cell r="F1043" t="str">
            <v>Corte biselado en tubería al carbón en forma manual con equipo oxiacetileno en tubería</v>
          </cell>
        </row>
        <row r="1044">
          <cell r="A1044">
            <v>505004004325</v>
          </cell>
          <cell r="B1044">
            <v>505</v>
          </cell>
          <cell r="C1044" t="str">
            <v>004</v>
          </cell>
          <cell r="D1044" t="str">
            <v>004</v>
          </cell>
          <cell r="E1044" t="str">
            <v>325</v>
          </cell>
          <cell r="F1044" t="str">
            <v>Corte biselado con biseladora en tubería de acero al carbón</v>
          </cell>
        </row>
        <row r="1045">
          <cell r="A1045">
            <v>505004004326</v>
          </cell>
          <cell r="B1045">
            <v>505</v>
          </cell>
          <cell r="C1045" t="str">
            <v>004</v>
          </cell>
          <cell r="D1045" t="str">
            <v>004</v>
          </cell>
          <cell r="E1045" t="str">
            <v>326</v>
          </cell>
          <cell r="F1045" t="str">
            <v>Suministro, manejo y erección de tubería de acero al carbón cédula 41</v>
          </cell>
        </row>
        <row r="1046">
          <cell r="A1046">
            <v>505004004327</v>
          </cell>
          <cell r="B1046">
            <v>505</v>
          </cell>
          <cell r="C1046" t="str">
            <v>004</v>
          </cell>
          <cell r="D1046" t="str">
            <v>004</v>
          </cell>
          <cell r="E1046" t="str">
            <v>327</v>
          </cell>
          <cell r="F1046" t="str">
            <v>Suministro, manejo y erección de tubería de acero al carbón cédula 80</v>
          </cell>
        </row>
        <row r="1047">
          <cell r="A1047">
            <v>505004004328</v>
          </cell>
          <cell r="B1047">
            <v>505</v>
          </cell>
          <cell r="C1047" t="str">
            <v>004</v>
          </cell>
          <cell r="D1047" t="str">
            <v>004</v>
          </cell>
          <cell r="E1047" t="str">
            <v>328</v>
          </cell>
          <cell r="F1047" t="str">
            <v>Suministro, manejo y tendido de tubería de acero al carbón cédula 40</v>
          </cell>
        </row>
        <row r="1048">
          <cell r="A1048">
            <v>505004004329</v>
          </cell>
          <cell r="B1048">
            <v>505</v>
          </cell>
          <cell r="C1048" t="str">
            <v>004</v>
          </cell>
          <cell r="D1048" t="str">
            <v>004</v>
          </cell>
          <cell r="E1048" t="str">
            <v>329</v>
          </cell>
          <cell r="F1048" t="str">
            <v>Suministro, manejo y tendido de tubería de acero al carbón cédula 80</v>
          </cell>
        </row>
        <row r="1049">
          <cell r="A1049">
            <v>505004004330</v>
          </cell>
          <cell r="B1049">
            <v>505</v>
          </cell>
          <cell r="C1049" t="str">
            <v>004</v>
          </cell>
          <cell r="D1049" t="str">
            <v>004</v>
          </cell>
          <cell r="E1049" t="str">
            <v>330</v>
          </cell>
          <cell r="F1049" t="str">
            <v>Suministro e instalación de curva de tubería de acero al carbón</v>
          </cell>
        </row>
        <row r="1050">
          <cell r="A1050">
            <v>505004004331</v>
          </cell>
          <cell r="B1050">
            <v>505</v>
          </cell>
          <cell r="C1050" t="str">
            <v>004</v>
          </cell>
          <cell r="D1050" t="str">
            <v>004</v>
          </cell>
          <cell r="E1050" t="str">
            <v>331</v>
          </cell>
          <cell r="F1050" t="str">
            <v>Protección catódica de tubería de acero al carbón</v>
          </cell>
        </row>
        <row r="1051">
          <cell r="A1051">
            <v>505004004332</v>
          </cell>
          <cell r="B1051">
            <v>505</v>
          </cell>
          <cell r="C1051" t="str">
            <v>004</v>
          </cell>
          <cell r="D1051" t="str">
            <v>004</v>
          </cell>
          <cell r="E1051" t="str">
            <v>332</v>
          </cell>
          <cell r="F1051" t="str">
            <v>Cruzamiento barrenado de carretera pavimentada con tubería de acero al carbón</v>
          </cell>
        </row>
        <row r="1052">
          <cell r="A1052">
            <v>505004004333</v>
          </cell>
          <cell r="B1052">
            <v>505</v>
          </cell>
          <cell r="C1052" t="str">
            <v>004</v>
          </cell>
          <cell r="D1052" t="str">
            <v>004</v>
          </cell>
          <cell r="E1052" t="str">
            <v>333</v>
          </cell>
          <cell r="F1052" t="str">
            <v>Cruzamiento a cielo abierto de camino con tubería de acero al carbón</v>
          </cell>
        </row>
        <row r="1053">
          <cell r="A1053">
            <v>505004004334</v>
          </cell>
          <cell r="B1053">
            <v>505</v>
          </cell>
          <cell r="C1053" t="str">
            <v>004</v>
          </cell>
          <cell r="D1053" t="str">
            <v>004</v>
          </cell>
          <cell r="E1053" t="str">
            <v>334</v>
          </cell>
          <cell r="F1053" t="str">
            <v>Cruzamiento de dren, arroyo y río con tubería de acero al carbón</v>
          </cell>
        </row>
        <row r="1054">
          <cell r="A1054">
            <v>505004004335</v>
          </cell>
          <cell r="B1054">
            <v>505</v>
          </cell>
          <cell r="C1054" t="str">
            <v>004</v>
          </cell>
          <cell r="D1054" t="str">
            <v>004</v>
          </cell>
          <cell r="E1054" t="str">
            <v>335</v>
          </cell>
          <cell r="F1054" t="str">
            <v>Cruzamiento de línea en operación con tubería de acero al carbón</v>
          </cell>
        </row>
        <row r="1055">
          <cell r="A1055">
            <v>505004004336</v>
          </cell>
          <cell r="B1055">
            <v>505</v>
          </cell>
          <cell r="C1055" t="str">
            <v>004</v>
          </cell>
          <cell r="D1055" t="str">
            <v>004</v>
          </cell>
          <cell r="E1055" t="str">
            <v>336</v>
          </cell>
          <cell r="F1055" t="str">
            <v>Suministro e instalación de tubo de asbesto cemento para difusor de tanque</v>
          </cell>
        </row>
        <row r="1056">
          <cell r="A1056">
            <v>505004004337</v>
          </cell>
          <cell r="B1056">
            <v>505</v>
          </cell>
          <cell r="C1056" t="str">
            <v>004</v>
          </cell>
          <cell r="D1056" t="str">
            <v>004</v>
          </cell>
          <cell r="E1056" t="str">
            <v>337</v>
          </cell>
          <cell r="F1056" t="str">
            <v>Suministro, fabricación e instalación de grapa en tubería de acero al carbón</v>
          </cell>
        </row>
        <row r="1057">
          <cell r="A1057">
            <v>505004004338</v>
          </cell>
          <cell r="B1057">
            <v>505</v>
          </cell>
          <cell r="C1057" t="str">
            <v>004</v>
          </cell>
          <cell r="D1057" t="str">
            <v>004</v>
          </cell>
          <cell r="E1057" t="str">
            <v>338</v>
          </cell>
          <cell r="F1057" t="str">
            <v>Suministro, manejo e instalación de brida clase 150 lb</v>
          </cell>
        </row>
        <row r="1058">
          <cell r="A1058">
            <v>505004004339</v>
          </cell>
          <cell r="B1058">
            <v>505</v>
          </cell>
          <cell r="C1058" t="str">
            <v>004</v>
          </cell>
          <cell r="D1058" t="str">
            <v>004</v>
          </cell>
          <cell r="E1058" t="str">
            <v>339</v>
          </cell>
          <cell r="F1058" t="str">
            <v>Suministro, manejo e instalación de brida clase 300 lb</v>
          </cell>
        </row>
        <row r="1059">
          <cell r="A1059">
            <v>505004004340</v>
          </cell>
          <cell r="B1059">
            <v>505</v>
          </cell>
          <cell r="C1059" t="str">
            <v>004</v>
          </cell>
          <cell r="D1059" t="str">
            <v>004</v>
          </cell>
          <cell r="E1059" t="str">
            <v>340</v>
          </cell>
          <cell r="F1059" t="str">
            <v>Suministro, manejo e instalación de brida clase 600 lb</v>
          </cell>
        </row>
        <row r="1060">
          <cell r="A1060">
            <v>505004004341</v>
          </cell>
          <cell r="B1060">
            <v>505</v>
          </cell>
          <cell r="C1060" t="str">
            <v>004</v>
          </cell>
          <cell r="D1060" t="str">
            <v>004</v>
          </cell>
          <cell r="E1060" t="str">
            <v>341</v>
          </cell>
          <cell r="F1060" t="str">
            <v>Suministro, manejo e instalación de brida clase 900 lb</v>
          </cell>
        </row>
        <row r="1061">
          <cell r="A1061">
            <v>505004004342</v>
          </cell>
          <cell r="B1061">
            <v>505</v>
          </cell>
          <cell r="C1061" t="str">
            <v>004</v>
          </cell>
          <cell r="D1061" t="str">
            <v>004</v>
          </cell>
          <cell r="E1061" t="str">
            <v>342</v>
          </cell>
          <cell r="F1061" t="str">
            <v>Suministro, manejo e instalación de brida ciega clase 150 lb</v>
          </cell>
        </row>
        <row r="1062">
          <cell r="A1062">
            <v>505004004343</v>
          </cell>
          <cell r="B1062">
            <v>505</v>
          </cell>
          <cell r="C1062" t="str">
            <v>004</v>
          </cell>
          <cell r="D1062" t="str">
            <v>004</v>
          </cell>
          <cell r="E1062" t="str">
            <v>343</v>
          </cell>
          <cell r="F1062" t="str">
            <v>Suministro, manejo e instalación de brida ciega clase 300 lb</v>
          </cell>
        </row>
        <row r="1063">
          <cell r="A1063">
            <v>505004004344</v>
          </cell>
          <cell r="B1063">
            <v>505</v>
          </cell>
          <cell r="C1063" t="str">
            <v>004</v>
          </cell>
          <cell r="D1063" t="str">
            <v>004</v>
          </cell>
          <cell r="E1063" t="str">
            <v>344</v>
          </cell>
          <cell r="F1063" t="str">
            <v>Suministro, manejo e instalación de brida ciega clase 600 lb</v>
          </cell>
        </row>
        <row r="1064">
          <cell r="A1064">
            <v>505004004345</v>
          </cell>
          <cell r="B1064">
            <v>505</v>
          </cell>
          <cell r="C1064" t="str">
            <v>004</v>
          </cell>
          <cell r="D1064" t="str">
            <v>004</v>
          </cell>
          <cell r="E1064" t="str">
            <v>345</v>
          </cell>
          <cell r="F1064" t="str">
            <v>Suministro, manejo e instalación de codo de 45° cédula 40</v>
          </cell>
        </row>
        <row r="1065">
          <cell r="A1065">
            <v>505004004346</v>
          </cell>
          <cell r="B1065">
            <v>505</v>
          </cell>
          <cell r="C1065" t="str">
            <v>004</v>
          </cell>
          <cell r="D1065" t="str">
            <v>004</v>
          </cell>
          <cell r="E1065" t="str">
            <v>346</v>
          </cell>
          <cell r="F1065" t="str">
            <v>Suministro, manejo e instalación de codo de 90° cédula 40</v>
          </cell>
        </row>
        <row r="1066">
          <cell r="A1066">
            <v>505004004347</v>
          </cell>
          <cell r="B1066">
            <v>505</v>
          </cell>
          <cell r="C1066" t="str">
            <v>004</v>
          </cell>
          <cell r="D1066" t="str">
            <v>004</v>
          </cell>
          <cell r="E1066" t="str">
            <v>347</v>
          </cell>
          <cell r="F1066" t="str">
            <v>Suministro, manejo e instalación de codo de 45° cédula 80</v>
          </cell>
        </row>
        <row r="1067">
          <cell r="A1067">
            <v>505004004348</v>
          </cell>
          <cell r="B1067">
            <v>505</v>
          </cell>
          <cell r="C1067" t="str">
            <v>004</v>
          </cell>
          <cell r="D1067" t="str">
            <v>004</v>
          </cell>
          <cell r="E1067" t="str">
            <v>348</v>
          </cell>
          <cell r="F1067" t="str">
            <v>Suministro, manejo e instalación de codo de 90° cédula 80</v>
          </cell>
        </row>
        <row r="1068">
          <cell r="A1068">
            <v>505004004349</v>
          </cell>
          <cell r="B1068">
            <v>505</v>
          </cell>
          <cell r="C1068" t="str">
            <v>004</v>
          </cell>
          <cell r="D1068" t="str">
            <v>004</v>
          </cell>
          <cell r="E1068" t="str">
            <v>349</v>
          </cell>
          <cell r="F1068" t="str">
            <v>Suministro, manejo e instalación de codo de 90º forjado</v>
          </cell>
        </row>
        <row r="1069">
          <cell r="A1069">
            <v>505004004350</v>
          </cell>
          <cell r="B1069">
            <v>505</v>
          </cell>
          <cell r="C1069" t="str">
            <v>004</v>
          </cell>
          <cell r="D1069" t="str">
            <v>004</v>
          </cell>
          <cell r="E1069" t="str">
            <v>350</v>
          </cell>
          <cell r="F1069" t="str">
            <v>Suministro, manejo e instalación de reducción concéntrica de acero al carbón</v>
          </cell>
        </row>
        <row r="1070">
          <cell r="A1070">
            <v>505004004351</v>
          </cell>
          <cell r="B1070">
            <v>505</v>
          </cell>
          <cell r="C1070" t="str">
            <v>004</v>
          </cell>
          <cell r="D1070" t="str">
            <v>004</v>
          </cell>
          <cell r="E1070" t="str">
            <v>351</v>
          </cell>
          <cell r="F1070" t="str">
            <v>Suministro, manejo e instalación de reducción excéntrica de acero al carbón</v>
          </cell>
        </row>
        <row r="1071">
          <cell r="A1071">
            <v>505004004352</v>
          </cell>
          <cell r="B1071">
            <v>505</v>
          </cell>
          <cell r="C1071" t="str">
            <v>004</v>
          </cell>
          <cell r="D1071" t="str">
            <v>004</v>
          </cell>
          <cell r="E1071" t="str">
            <v>352</v>
          </cell>
          <cell r="F1071" t="str">
            <v xml:space="preserve">Suministro, manejo e instalación de TEE recta de acero al carbón cédula 40 </v>
          </cell>
        </row>
        <row r="1072">
          <cell r="A1072">
            <v>505004004353</v>
          </cell>
          <cell r="B1072">
            <v>505</v>
          </cell>
          <cell r="C1072" t="str">
            <v>004</v>
          </cell>
          <cell r="D1072" t="str">
            <v>004</v>
          </cell>
          <cell r="E1072" t="str">
            <v>353</v>
          </cell>
          <cell r="F1072" t="str">
            <v>Suministro, manejo e instalación de TEE recta de acero al carbón cédula 80</v>
          </cell>
        </row>
        <row r="1073">
          <cell r="A1073">
            <v>505004004354</v>
          </cell>
          <cell r="B1073">
            <v>505</v>
          </cell>
          <cell r="C1073" t="str">
            <v>004</v>
          </cell>
          <cell r="D1073" t="str">
            <v>004</v>
          </cell>
          <cell r="E1073" t="str">
            <v>354</v>
          </cell>
          <cell r="F1073" t="str">
            <v>Suministro, manejo e instalación de TEE reducida de acero al carbón cédula 40</v>
          </cell>
        </row>
        <row r="1074">
          <cell r="A1074">
            <v>505004004355</v>
          </cell>
          <cell r="B1074">
            <v>505</v>
          </cell>
          <cell r="C1074" t="str">
            <v>004</v>
          </cell>
          <cell r="D1074" t="str">
            <v>004</v>
          </cell>
          <cell r="E1074" t="str">
            <v>355</v>
          </cell>
          <cell r="F1074" t="str">
            <v>Suministro, manejo e instalación de TEE reducida de acero al carbón cédula 80</v>
          </cell>
        </row>
        <row r="1075">
          <cell r="A1075">
            <v>505004004356</v>
          </cell>
          <cell r="B1075">
            <v>505</v>
          </cell>
          <cell r="C1075" t="str">
            <v>004</v>
          </cell>
          <cell r="D1075" t="str">
            <v>004</v>
          </cell>
          <cell r="E1075" t="str">
            <v>356</v>
          </cell>
          <cell r="F1075" t="str">
            <v>Suministro, manejo e instalación de cople de acero al carbón</v>
          </cell>
        </row>
        <row r="1076">
          <cell r="A1076">
            <v>505004004357</v>
          </cell>
          <cell r="B1076">
            <v>505</v>
          </cell>
          <cell r="C1076" t="str">
            <v>004</v>
          </cell>
          <cell r="D1076" t="str">
            <v>004</v>
          </cell>
          <cell r="E1076" t="str">
            <v>357</v>
          </cell>
          <cell r="F1076" t="str">
            <v>Suministro, manejo e instalación de niple de acero inoxidable cédula 80</v>
          </cell>
        </row>
        <row r="1077">
          <cell r="A1077">
            <v>505004004358</v>
          </cell>
          <cell r="B1077">
            <v>505</v>
          </cell>
          <cell r="C1077" t="str">
            <v>004</v>
          </cell>
          <cell r="D1077" t="str">
            <v>004</v>
          </cell>
          <cell r="E1077" t="str">
            <v>358</v>
          </cell>
          <cell r="F1077" t="str">
            <v>Suministro, manejo e instalación de tapón macho de tuerca hexagonal de acero inoxidable de 1 500 lb</v>
          </cell>
        </row>
        <row r="1078">
          <cell r="A1078">
            <v>505004004359</v>
          </cell>
          <cell r="B1078">
            <v>505</v>
          </cell>
          <cell r="C1078" t="str">
            <v>004</v>
          </cell>
          <cell r="D1078" t="str">
            <v>004</v>
          </cell>
          <cell r="E1078" t="str">
            <v>359</v>
          </cell>
          <cell r="F1078" t="str">
            <v>Suministro, manejo e instalación de tuerca unión</v>
          </cell>
        </row>
        <row r="1079">
          <cell r="A1079">
            <v>505004004360</v>
          </cell>
          <cell r="B1079">
            <v>505</v>
          </cell>
          <cell r="C1079" t="str">
            <v>004</v>
          </cell>
          <cell r="D1079" t="str">
            <v>004</v>
          </cell>
          <cell r="E1079" t="str">
            <v>360</v>
          </cell>
          <cell r="F1079" t="str">
            <v>Suministro, manejo e instalación de tapón cachucha</v>
          </cell>
        </row>
        <row r="1080">
          <cell r="A1080">
            <v>505004004361</v>
          </cell>
          <cell r="B1080">
            <v>505</v>
          </cell>
          <cell r="C1080" t="str">
            <v>004</v>
          </cell>
          <cell r="D1080" t="str">
            <v>004</v>
          </cell>
          <cell r="E1080" t="str">
            <v>361</v>
          </cell>
          <cell r="F1080" t="str">
            <v>Suministro, manejo e instalación de válvula de compuerta extremos bridados clase 150 lb, RF</v>
          </cell>
        </row>
        <row r="1081">
          <cell r="A1081">
            <v>505004004362</v>
          </cell>
          <cell r="B1081">
            <v>505</v>
          </cell>
          <cell r="C1081" t="str">
            <v>004</v>
          </cell>
          <cell r="D1081" t="str">
            <v>004</v>
          </cell>
          <cell r="E1081" t="str">
            <v>362</v>
          </cell>
          <cell r="F1081" t="str">
            <v>Suministro, manejo e instalación de válvula de compuerta extremos bridados clase 300 lb, RF</v>
          </cell>
        </row>
        <row r="1082">
          <cell r="A1082">
            <v>505004004363</v>
          </cell>
          <cell r="B1082">
            <v>505</v>
          </cell>
          <cell r="C1082" t="str">
            <v>004</v>
          </cell>
          <cell r="D1082" t="str">
            <v>004</v>
          </cell>
          <cell r="E1082" t="str">
            <v>363</v>
          </cell>
          <cell r="F1082" t="str">
            <v>Suministro, manejo e instalación de válvula de compuerta extremos bridados clase 600 lb, RF</v>
          </cell>
        </row>
        <row r="1083">
          <cell r="A1083">
            <v>505004004364</v>
          </cell>
          <cell r="B1083">
            <v>505</v>
          </cell>
          <cell r="C1083" t="str">
            <v>004</v>
          </cell>
          <cell r="D1083" t="str">
            <v>004</v>
          </cell>
          <cell r="E1083" t="str">
            <v>364</v>
          </cell>
          <cell r="F1083" t="str">
            <v>Suministro, manejo e instalación de válvula macho extremos bridados clase 150 lb, RF</v>
          </cell>
        </row>
        <row r="1084">
          <cell r="A1084">
            <v>505004004365</v>
          </cell>
          <cell r="B1084">
            <v>505</v>
          </cell>
          <cell r="C1084" t="str">
            <v>004</v>
          </cell>
          <cell r="D1084" t="str">
            <v>004</v>
          </cell>
          <cell r="E1084" t="str">
            <v>365</v>
          </cell>
          <cell r="F1084" t="str">
            <v>Suministro, manejo e instalación de válvula macho extremos bridados clase 300 lb, RF</v>
          </cell>
        </row>
        <row r="1085">
          <cell r="A1085">
            <v>505004004366</v>
          </cell>
          <cell r="B1085">
            <v>505</v>
          </cell>
          <cell r="C1085" t="str">
            <v>004</v>
          </cell>
          <cell r="D1085" t="str">
            <v>004</v>
          </cell>
          <cell r="E1085" t="str">
            <v>366</v>
          </cell>
          <cell r="F1085" t="str">
            <v>Suministro, manejo e instalación de válvula macho extremos bridados clase 600 lb, RF</v>
          </cell>
        </row>
        <row r="1086">
          <cell r="A1086">
            <v>505004004367</v>
          </cell>
          <cell r="B1086">
            <v>505</v>
          </cell>
          <cell r="C1086" t="str">
            <v>004</v>
          </cell>
          <cell r="D1086" t="str">
            <v>004</v>
          </cell>
          <cell r="E1086" t="str">
            <v>367</v>
          </cell>
          <cell r="F1086" t="str">
            <v>Suministro, manejo e instalación de válvula macho extremos bridados clase 900 lb, RF</v>
          </cell>
        </row>
        <row r="1087">
          <cell r="A1087">
            <v>505004004368</v>
          </cell>
          <cell r="B1087">
            <v>505</v>
          </cell>
          <cell r="C1087" t="str">
            <v>004</v>
          </cell>
          <cell r="D1087" t="str">
            <v>004</v>
          </cell>
          <cell r="E1087" t="str">
            <v>368</v>
          </cell>
          <cell r="F1087" t="str">
            <v>Suministro, manejo e instalación de válvula de retención extremos bridados clase 150 lb, RF</v>
          </cell>
        </row>
        <row r="1088">
          <cell r="A1088">
            <v>505004004369</v>
          </cell>
          <cell r="B1088">
            <v>505</v>
          </cell>
          <cell r="C1088" t="str">
            <v>004</v>
          </cell>
          <cell r="D1088" t="str">
            <v>004</v>
          </cell>
          <cell r="E1088" t="str">
            <v>369</v>
          </cell>
          <cell r="F1088" t="str">
            <v>Suministro, manejo e instalación de válvula de retención extremos bridados clase 300 lb, RF</v>
          </cell>
        </row>
        <row r="1089">
          <cell r="A1089">
            <v>505004004370</v>
          </cell>
          <cell r="B1089">
            <v>505</v>
          </cell>
          <cell r="C1089" t="str">
            <v>004</v>
          </cell>
          <cell r="D1089" t="str">
            <v>004</v>
          </cell>
          <cell r="E1089" t="str">
            <v>370</v>
          </cell>
          <cell r="F1089" t="str">
            <v>Suministro, manejo e instalación de válvula de retención extremos bridados clase 600 lb, RF</v>
          </cell>
        </row>
        <row r="1090">
          <cell r="A1090">
            <v>505004004371</v>
          </cell>
          <cell r="B1090">
            <v>505</v>
          </cell>
          <cell r="C1090" t="str">
            <v>004</v>
          </cell>
          <cell r="D1090" t="str">
            <v>004</v>
          </cell>
          <cell r="E1090" t="str">
            <v>371</v>
          </cell>
          <cell r="F1090" t="str">
            <v>Suministro, manejo e instalación de válvula de presión y vacío de acero al carbón extremos bridados clase 150 lb</v>
          </cell>
        </row>
        <row r="1091">
          <cell r="A1091">
            <v>505004004372</v>
          </cell>
          <cell r="B1091">
            <v>505</v>
          </cell>
          <cell r="C1091" t="str">
            <v>004</v>
          </cell>
          <cell r="D1091" t="str">
            <v>004</v>
          </cell>
          <cell r="E1091" t="str">
            <v>372</v>
          </cell>
          <cell r="F1091" t="str">
            <v>Suministro, manejo e instalación de válvula porta orificio extremos bridados clase 150 lb</v>
          </cell>
        </row>
        <row r="1092">
          <cell r="A1092">
            <v>505004004373</v>
          </cell>
          <cell r="B1092">
            <v>505</v>
          </cell>
          <cell r="C1092" t="str">
            <v>004</v>
          </cell>
          <cell r="D1092" t="str">
            <v>004</v>
          </cell>
          <cell r="E1092" t="str">
            <v>373</v>
          </cell>
          <cell r="F1092" t="str">
            <v>Suministro, manejo e instalación de válvula reguladora de presión (por piloto) clase 125-150 lb</v>
          </cell>
        </row>
        <row r="1093">
          <cell r="A1093">
            <v>505004004374</v>
          </cell>
          <cell r="B1093">
            <v>505</v>
          </cell>
          <cell r="C1093" t="str">
            <v>004</v>
          </cell>
          <cell r="D1093" t="str">
            <v>004</v>
          </cell>
          <cell r="E1093" t="str">
            <v>374</v>
          </cell>
          <cell r="F1093" t="str">
            <v>Suministro, manejo e instalación de trampa de flama (operación horizontal)</v>
          </cell>
        </row>
        <row r="1094">
          <cell r="A1094">
            <v>505004004375</v>
          </cell>
          <cell r="B1094">
            <v>505</v>
          </cell>
          <cell r="C1094" t="str">
            <v>004</v>
          </cell>
          <cell r="D1094" t="str">
            <v>004</v>
          </cell>
          <cell r="E1094" t="str">
            <v>375</v>
          </cell>
          <cell r="F1094" t="str">
            <v>Suministro, manejo e instalación de tapa de registro en tanque</v>
          </cell>
        </row>
        <row r="1095">
          <cell r="A1095">
            <v>505004004376</v>
          </cell>
          <cell r="B1095">
            <v>505</v>
          </cell>
          <cell r="C1095" t="str">
            <v>004</v>
          </cell>
          <cell r="D1095" t="str">
            <v>004</v>
          </cell>
          <cell r="E1095" t="str">
            <v>376</v>
          </cell>
          <cell r="F1095" t="str">
            <v>Suministro, manejo e instalación de válvula de compuerta de bronce para hidrante, clase 300 lb</v>
          </cell>
        </row>
        <row r="1096">
          <cell r="A1096">
            <v>505004004377</v>
          </cell>
          <cell r="B1096">
            <v>505</v>
          </cell>
          <cell r="C1096" t="str">
            <v>004</v>
          </cell>
          <cell r="D1096" t="str">
            <v>004</v>
          </cell>
          <cell r="E1096" t="str">
            <v>377</v>
          </cell>
          <cell r="F1096" t="str">
            <v>Suministro, manejo e instalación de tapón hembra de bronce para válvula de contraincendio</v>
          </cell>
        </row>
        <row r="1097">
          <cell r="A1097">
            <v>505004004378</v>
          </cell>
          <cell r="B1097">
            <v>505</v>
          </cell>
          <cell r="C1097" t="str">
            <v>004</v>
          </cell>
          <cell r="D1097" t="str">
            <v>004</v>
          </cell>
          <cell r="E1097" t="str">
            <v>378</v>
          </cell>
          <cell r="F1097" t="str">
            <v>Suministro, manejo e instalación de monitor tipo corazón contraincendio fijo para servicio de agua</v>
          </cell>
        </row>
        <row r="1098">
          <cell r="A1098">
            <v>505004004379</v>
          </cell>
          <cell r="B1098">
            <v>505</v>
          </cell>
          <cell r="C1098" t="str">
            <v>004</v>
          </cell>
          <cell r="D1098" t="str">
            <v>004</v>
          </cell>
          <cell r="E1098" t="str">
            <v>379</v>
          </cell>
          <cell r="F1098" t="str">
            <v xml:space="preserve">Suministro, manejo e instalación de niple de acero al carbón un extremo biselado para soldar y el otro rosca exterior </v>
          </cell>
        </row>
        <row r="1099">
          <cell r="A1099">
            <v>505004004380</v>
          </cell>
          <cell r="B1099">
            <v>505</v>
          </cell>
          <cell r="C1099" t="str">
            <v>004</v>
          </cell>
          <cell r="D1099" t="str">
            <v>004</v>
          </cell>
          <cell r="E1099" t="str">
            <v>380</v>
          </cell>
          <cell r="F1099" t="str">
            <v>Suministro, manejo y colocación de cople de expansión para tubería de acero al carbón en cédula 40</v>
          </cell>
        </row>
        <row r="1100">
          <cell r="A1100">
            <v>505004004381</v>
          </cell>
          <cell r="B1100">
            <v>505</v>
          </cell>
          <cell r="C1100" t="str">
            <v>004</v>
          </cell>
          <cell r="D1100" t="str">
            <v>004</v>
          </cell>
          <cell r="E1100" t="str">
            <v>381</v>
          </cell>
          <cell r="F1100" t="str">
            <v xml:space="preserve">Suministro e instalación de cople de acero roscado rango 3 000 lb </v>
          </cell>
        </row>
        <row r="1101">
          <cell r="A1101">
            <v>505004004382</v>
          </cell>
          <cell r="B1101">
            <v>505</v>
          </cell>
          <cell r="C1101" t="str">
            <v>004</v>
          </cell>
          <cell r="D1101" t="str">
            <v>004</v>
          </cell>
          <cell r="E1101" t="str">
            <v>382</v>
          </cell>
          <cell r="F1101" t="str">
            <v>Aplicación de soldadura tipo filete para tubería</v>
          </cell>
        </row>
        <row r="1102">
          <cell r="A1102">
            <v>505004004383</v>
          </cell>
          <cell r="B1102">
            <v>505</v>
          </cell>
          <cell r="C1102" t="str">
            <v>004</v>
          </cell>
          <cell r="D1102" t="str">
            <v>004</v>
          </cell>
          <cell r="E1102" t="str">
            <v>383</v>
          </cell>
          <cell r="F1102" t="str">
            <v>Soldadura a tope en tubería de acero al carbón hasta 20.0 m de altura</v>
          </cell>
        </row>
        <row r="1103">
          <cell r="A1103">
            <v>505004004384</v>
          </cell>
          <cell r="B1103">
            <v>505</v>
          </cell>
          <cell r="C1103" t="str">
            <v>004</v>
          </cell>
          <cell r="D1103" t="str">
            <v>004</v>
          </cell>
          <cell r="E1103" t="str">
            <v>384</v>
          </cell>
          <cell r="F1103" t="str">
            <v>Soldadura a tope en tubería de acero al carbón hasta 2.00 m de profundidad</v>
          </cell>
        </row>
        <row r="1104">
          <cell r="A1104">
            <v>505004004385</v>
          </cell>
          <cell r="B1104">
            <v>505</v>
          </cell>
          <cell r="C1104" t="str">
            <v>004</v>
          </cell>
          <cell r="D1104" t="str">
            <v>004</v>
          </cell>
          <cell r="E1104" t="str">
            <v>385</v>
          </cell>
          <cell r="F1104" t="str">
            <v xml:space="preserve">Empate de tubería de acero al carbón en unión de igual Ø </v>
          </cell>
        </row>
        <row r="1105">
          <cell r="A1105">
            <v>505004004386</v>
          </cell>
          <cell r="B1105">
            <v>505</v>
          </cell>
          <cell r="C1105" t="str">
            <v>004</v>
          </cell>
          <cell r="D1105" t="str">
            <v>004</v>
          </cell>
          <cell r="E1105" t="str">
            <v>386</v>
          </cell>
          <cell r="F1105" t="str">
            <v>Suministro, rolado y montaje</v>
          </cell>
        </row>
        <row r="1106">
          <cell r="A1106">
            <v>505004004387</v>
          </cell>
          <cell r="B1106">
            <v>505</v>
          </cell>
          <cell r="C1106" t="str">
            <v>004</v>
          </cell>
          <cell r="D1106" t="str">
            <v>004</v>
          </cell>
          <cell r="E1106" t="str">
            <v>387</v>
          </cell>
          <cell r="F1106" t="str">
            <v>Suministro e instalación de tubo de medición ranurado de acero al carbón</v>
          </cell>
        </row>
        <row r="1107">
          <cell r="A1107">
            <v>505004004388</v>
          </cell>
          <cell r="B1107">
            <v>505</v>
          </cell>
          <cell r="C1107" t="str">
            <v>004</v>
          </cell>
          <cell r="D1107" t="str">
            <v>004</v>
          </cell>
          <cell r="E1107" t="str">
            <v>388</v>
          </cell>
          <cell r="F1107" t="str">
            <v xml:space="preserve">Suministro y colocación de tapa para tubo de medición </v>
          </cell>
        </row>
        <row r="1108">
          <cell r="A1108">
            <v>505004004389</v>
          </cell>
          <cell r="B1108">
            <v>505</v>
          </cell>
          <cell r="C1108" t="str">
            <v>004</v>
          </cell>
          <cell r="D1108" t="str">
            <v>004</v>
          </cell>
          <cell r="E1108" t="str">
            <v>389</v>
          </cell>
          <cell r="F1108" t="str">
            <v>Sustitución de boquilla en envolvente</v>
          </cell>
        </row>
        <row r="1109">
          <cell r="A1109">
            <v>505004004390</v>
          </cell>
          <cell r="B1109">
            <v>505</v>
          </cell>
          <cell r="C1109" t="str">
            <v>004</v>
          </cell>
          <cell r="D1109" t="str">
            <v>004</v>
          </cell>
          <cell r="E1109" t="str">
            <v>390</v>
          </cell>
          <cell r="F1109" t="str">
            <v>Sustitución de boquilla en cúpula</v>
          </cell>
        </row>
        <row r="1110">
          <cell r="A1110">
            <v>505004004391</v>
          </cell>
          <cell r="B1110">
            <v>505</v>
          </cell>
          <cell r="C1110" t="str">
            <v>004</v>
          </cell>
          <cell r="D1110" t="str">
            <v>004</v>
          </cell>
          <cell r="E1110" t="str">
            <v>391</v>
          </cell>
          <cell r="F1110" t="str">
            <v>Suministro, habilitado y colocación de placa de bloqueo provisional en válvula y conexión</v>
          </cell>
        </row>
        <row r="1111">
          <cell r="A1111">
            <v>505004004392</v>
          </cell>
          <cell r="B1111">
            <v>505</v>
          </cell>
          <cell r="C1111" t="str">
            <v>004</v>
          </cell>
          <cell r="D1111" t="str">
            <v>004</v>
          </cell>
          <cell r="E1111" t="str">
            <v>392</v>
          </cell>
          <cell r="F1111" t="str">
            <v>Suministro e instalación de entrada-hombre en cúpula de tanque</v>
          </cell>
        </row>
        <row r="1112">
          <cell r="A1112">
            <v>505004004393</v>
          </cell>
          <cell r="B1112">
            <v>505</v>
          </cell>
          <cell r="C1112" t="str">
            <v>004</v>
          </cell>
          <cell r="D1112" t="str">
            <v>004</v>
          </cell>
          <cell r="E1112" t="str">
            <v>393</v>
          </cell>
          <cell r="F1112" t="str">
            <v>Suministro e instalación de tapa en cúpula de tanque</v>
          </cell>
        </row>
        <row r="1113">
          <cell r="A1113">
            <v>505004004394</v>
          </cell>
          <cell r="B1113">
            <v>505</v>
          </cell>
          <cell r="C1113" t="str">
            <v>004</v>
          </cell>
          <cell r="D1113" t="str">
            <v>004</v>
          </cell>
          <cell r="E1113" t="str">
            <v>394</v>
          </cell>
          <cell r="F1113" t="str">
            <v>Suministro e instalación de placa para cuerpo y tapa de separador</v>
          </cell>
        </row>
        <row r="1114">
          <cell r="A1114">
            <v>505004004395</v>
          </cell>
          <cell r="B1114">
            <v>505</v>
          </cell>
          <cell r="C1114" t="str">
            <v>004</v>
          </cell>
          <cell r="D1114" t="str">
            <v>004</v>
          </cell>
          <cell r="E1114" t="str">
            <v>395</v>
          </cell>
          <cell r="F1114" t="str">
            <v>Sustitución de internos de separador</v>
          </cell>
        </row>
        <row r="1115">
          <cell r="A1115">
            <v>505004004396</v>
          </cell>
          <cell r="B1115">
            <v>505</v>
          </cell>
          <cell r="C1115" t="str">
            <v>004</v>
          </cell>
          <cell r="D1115" t="str">
            <v>004</v>
          </cell>
          <cell r="E1115" t="str">
            <v>396</v>
          </cell>
          <cell r="F1115" t="str">
            <v>Instalación de separador</v>
          </cell>
        </row>
        <row r="1116">
          <cell r="A1116">
            <v>505004004397</v>
          </cell>
          <cell r="B1116">
            <v>505</v>
          </cell>
          <cell r="C1116" t="str">
            <v>004</v>
          </cell>
          <cell r="D1116" t="str">
            <v>004</v>
          </cell>
          <cell r="E1116" t="str">
            <v>397</v>
          </cell>
          <cell r="F1116" t="str">
            <v>Suministro e instalación de espárrago en junta bridada clase 150 lb</v>
          </cell>
        </row>
        <row r="1117">
          <cell r="A1117">
            <v>505004004398</v>
          </cell>
          <cell r="B1117">
            <v>505</v>
          </cell>
          <cell r="C1117" t="str">
            <v>004</v>
          </cell>
          <cell r="D1117" t="str">
            <v>004</v>
          </cell>
          <cell r="E1117" t="str">
            <v>398</v>
          </cell>
          <cell r="F1117" t="str">
            <v>Suministro e instalación de espárrago en junta bridada clase 300 lb</v>
          </cell>
        </row>
        <row r="1118">
          <cell r="A1118">
            <v>505004004399</v>
          </cell>
          <cell r="B1118">
            <v>505</v>
          </cell>
          <cell r="C1118" t="str">
            <v>004</v>
          </cell>
          <cell r="D1118" t="str">
            <v>004</v>
          </cell>
          <cell r="E1118" t="str">
            <v>399</v>
          </cell>
          <cell r="F1118" t="str">
            <v>Suministro e instalación de espárrago en junta bridada clase 600 lb</v>
          </cell>
        </row>
        <row r="1119">
          <cell r="A1119">
            <v>505004004400</v>
          </cell>
          <cell r="B1119">
            <v>505</v>
          </cell>
          <cell r="C1119" t="str">
            <v>004</v>
          </cell>
          <cell r="D1119" t="str">
            <v>004</v>
          </cell>
          <cell r="E1119" t="str">
            <v>400</v>
          </cell>
          <cell r="F1119" t="str">
            <v>Suministro e instalación de espárrago en junta bridada clase 900 lb</v>
          </cell>
        </row>
        <row r="1120">
          <cell r="A1120">
            <v>505004004401</v>
          </cell>
          <cell r="B1120">
            <v>505</v>
          </cell>
          <cell r="C1120" t="str">
            <v>004</v>
          </cell>
          <cell r="D1120" t="str">
            <v>004</v>
          </cell>
          <cell r="E1120" t="str">
            <v>401</v>
          </cell>
          <cell r="F1120" t="str">
            <v>Suministro e instalación de empaque tipo grafitado para junta de brida</v>
          </cell>
        </row>
        <row r="1121">
          <cell r="A1121">
            <v>505004004402</v>
          </cell>
          <cell r="B1121">
            <v>505</v>
          </cell>
          <cell r="C1121" t="str">
            <v>004</v>
          </cell>
          <cell r="D1121" t="str">
            <v>004</v>
          </cell>
          <cell r="E1121" t="str">
            <v>402</v>
          </cell>
          <cell r="F1121" t="str">
            <v>Suministro y fabricación de cilíndrico para soporte de tubería</v>
          </cell>
        </row>
        <row r="1122">
          <cell r="A1122">
            <v>505004004403</v>
          </cell>
          <cell r="B1122">
            <v>505</v>
          </cell>
          <cell r="C1122" t="str">
            <v>004</v>
          </cell>
          <cell r="D1122" t="str">
            <v>004</v>
          </cell>
          <cell r="E1122" t="str">
            <v>403</v>
          </cell>
          <cell r="F1122" t="str">
            <v>Suministro, fabricación y colocación de abrazadera para tubería</v>
          </cell>
        </row>
        <row r="1123">
          <cell r="A1123">
            <v>505004004404</v>
          </cell>
          <cell r="B1123">
            <v>505</v>
          </cell>
          <cell r="C1123" t="str">
            <v>004</v>
          </cell>
          <cell r="D1123" t="str">
            <v>004</v>
          </cell>
          <cell r="E1123" t="str">
            <v>404</v>
          </cell>
          <cell r="F1123" t="str">
            <v>Prueba hidrostática de tubería de acero al carbón</v>
          </cell>
        </row>
        <row r="1124">
          <cell r="A1124">
            <v>505004004405</v>
          </cell>
          <cell r="B1124">
            <v>505</v>
          </cell>
          <cell r="C1124" t="str">
            <v>004</v>
          </cell>
          <cell r="D1124" t="str">
            <v>004</v>
          </cell>
          <cell r="E1124" t="str">
            <v>405</v>
          </cell>
          <cell r="F1124" t="str">
            <v xml:space="preserve">Suministro e instalación de protección dieléctrica para tubería </v>
          </cell>
        </row>
        <row r="1125">
          <cell r="A1125">
            <v>505004004406</v>
          </cell>
          <cell r="B1125">
            <v>505</v>
          </cell>
          <cell r="C1125" t="str">
            <v>004</v>
          </cell>
          <cell r="D1125" t="str">
            <v>004</v>
          </cell>
          <cell r="E1125" t="str">
            <v>406</v>
          </cell>
          <cell r="F1125" t="str">
            <v>Reparación de mocheta y protección a tubería</v>
          </cell>
        </row>
        <row r="1126">
          <cell r="A1126">
            <v>505004004407</v>
          </cell>
          <cell r="B1126">
            <v>505</v>
          </cell>
          <cell r="C1126" t="str">
            <v>004</v>
          </cell>
          <cell r="D1126" t="str">
            <v>004</v>
          </cell>
          <cell r="E1126" t="str">
            <v>407</v>
          </cell>
          <cell r="F1126" t="str">
            <v>Suministro y colocación de protección dieléctrica en tubería</v>
          </cell>
        </row>
        <row r="1127">
          <cell r="A1127">
            <v>505004004408</v>
          </cell>
          <cell r="B1127">
            <v>505</v>
          </cell>
          <cell r="C1127" t="str">
            <v>004</v>
          </cell>
          <cell r="D1127" t="str">
            <v>004</v>
          </cell>
          <cell r="E1127" t="str">
            <v>408</v>
          </cell>
          <cell r="F1127" t="str">
            <v>Aplicación de un sistema de recubrimiento a base de RP-2 y RA-20, limpieza manual</v>
          </cell>
        </row>
        <row r="1128">
          <cell r="A1128">
            <v>505004004409</v>
          </cell>
          <cell r="B1128">
            <v>505</v>
          </cell>
          <cell r="C1128" t="str">
            <v>004</v>
          </cell>
          <cell r="D1128" t="str">
            <v>004</v>
          </cell>
          <cell r="E1128" t="str">
            <v>409</v>
          </cell>
          <cell r="F1128" t="str">
            <v>Aplicación de un sistema de recubrimiento a base de RP-2 y RA-20, limpieza a metal blanco</v>
          </cell>
        </row>
        <row r="1129">
          <cell r="A1129">
            <v>505004004410</v>
          </cell>
          <cell r="B1129">
            <v>505</v>
          </cell>
          <cell r="C1129" t="str">
            <v>004</v>
          </cell>
          <cell r="D1129" t="str">
            <v>004</v>
          </cell>
          <cell r="E1129" t="str">
            <v>410</v>
          </cell>
          <cell r="F1129" t="str">
            <v>Aplicación de un sistema de recubrimiento a base de RP-4B, RA-26 y RA-28, limpieza tipo manual</v>
          </cell>
        </row>
        <row r="1130">
          <cell r="A1130">
            <v>505004004411</v>
          </cell>
          <cell r="B1130">
            <v>505</v>
          </cell>
          <cell r="C1130" t="str">
            <v>004</v>
          </cell>
          <cell r="D1130" t="str">
            <v>004</v>
          </cell>
          <cell r="E1130" t="str">
            <v>411</v>
          </cell>
          <cell r="F1130" t="str">
            <v>Aplicación de un sistema de recubrimiento a base de RP-4B, RA-26 y RA-28, limpieza a metal blanco</v>
          </cell>
        </row>
        <row r="1131">
          <cell r="A1131">
            <v>505004004412</v>
          </cell>
          <cell r="B1131">
            <v>505</v>
          </cell>
          <cell r="C1131" t="str">
            <v>004</v>
          </cell>
          <cell r="D1131" t="str">
            <v>004</v>
          </cell>
          <cell r="E1131" t="str">
            <v>412</v>
          </cell>
          <cell r="F1131" t="str">
            <v>Aplicación de un sistema de recubrimiento a base de un RP-6, RA-26 y RA-28, limpieza tipo manual</v>
          </cell>
        </row>
        <row r="1132">
          <cell r="A1132">
            <v>505004004413</v>
          </cell>
          <cell r="B1132">
            <v>505</v>
          </cell>
          <cell r="C1132" t="str">
            <v>004</v>
          </cell>
          <cell r="D1132" t="str">
            <v>004</v>
          </cell>
          <cell r="E1132" t="str">
            <v>413</v>
          </cell>
          <cell r="F1132" t="str">
            <v>Aplicación de un sistema de recubrimiento a base de un RP-6, RA-26 y RA-28 limpieza a metal blanco</v>
          </cell>
        </row>
        <row r="1133">
          <cell r="A1133">
            <v>505004004414</v>
          </cell>
          <cell r="B1133">
            <v>505</v>
          </cell>
          <cell r="C1133" t="str">
            <v>004</v>
          </cell>
          <cell r="D1133" t="str">
            <v>004</v>
          </cell>
          <cell r="E1133" t="str">
            <v>414</v>
          </cell>
          <cell r="F1133" t="str">
            <v>Aplicación de acabado aluminio RE-30B</v>
          </cell>
        </row>
        <row r="1134">
          <cell r="A1134">
            <v>505004004415</v>
          </cell>
          <cell r="B1134">
            <v>505</v>
          </cell>
          <cell r="C1134" t="str">
            <v>004</v>
          </cell>
          <cell r="D1134" t="str">
            <v>004</v>
          </cell>
          <cell r="E1134" t="str">
            <v>415</v>
          </cell>
          <cell r="F1134" t="str">
            <v>Lavado de superficie metálica</v>
          </cell>
        </row>
        <row r="1135">
          <cell r="A1135">
            <v>505004004416</v>
          </cell>
          <cell r="B1135">
            <v>505</v>
          </cell>
          <cell r="C1135" t="str">
            <v>004</v>
          </cell>
          <cell r="D1135" t="str">
            <v>004</v>
          </cell>
          <cell r="E1135" t="str">
            <v>416</v>
          </cell>
          <cell r="F1135" t="str">
            <v>Aislamiento térmico para alta temperatura en tubería de acero al carbón</v>
          </cell>
        </row>
        <row r="1136">
          <cell r="A1136">
            <v>505004004417</v>
          </cell>
          <cell r="B1136">
            <v>505</v>
          </cell>
          <cell r="C1136" t="str">
            <v>004</v>
          </cell>
          <cell r="D1136" t="str">
            <v>004</v>
          </cell>
          <cell r="E1136" t="str">
            <v>417</v>
          </cell>
          <cell r="F1136" t="str">
            <v>Rótulo de identificación en tubería de proceso, para tubería</v>
          </cell>
        </row>
        <row r="1137">
          <cell r="A1137">
            <v>505004004418</v>
          </cell>
          <cell r="B1137">
            <v>505</v>
          </cell>
          <cell r="C1137" t="str">
            <v>004</v>
          </cell>
          <cell r="D1137" t="str">
            <v>004</v>
          </cell>
          <cell r="E1137" t="str">
            <v>418</v>
          </cell>
          <cell r="F1137" t="str">
            <v>Suministro e instalación de ánodo de zinc en tanque</v>
          </cell>
        </row>
        <row r="1138">
          <cell r="A1138">
            <v>505004004419</v>
          </cell>
          <cell r="B1138">
            <v>505</v>
          </cell>
          <cell r="C1138" t="str">
            <v>004</v>
          </cell>
          <cell r="D1138" t="str">
            <v>004</v>
          </cell>
          <cell r="E1138" t="str">
            <v>419</v>
          </cell>
          <cell r="F1138" t="str">
            <v xml:space="preserve">Desmantelamiento con recuperación de material </v>
          </cell>
        </row>
        <row r="1139">
          <cell r="A1139">
            <v>505004004420</v>
          </cell>
          <cell r="B1139">
            <v>505</v>
          </cell>
          <cell r="C1139" t="str">
            <v>004</v>
          </cell>
          <cell r="D1139" t="str">
            <v>004</v>
          </cell>
          <cell r="E1139" t="str">
            <v>420</v>
          </cell>
          <cell r="F1139" t="str">
            <v>Desmontaje de estructura metálica hasta 20.0 m de altura</v>
          </cell>
        </row>
        <row r="1140">
          <cell r="A1140">
            <v>505004004421</v>
          </cell>
          <cell r="B1140">
            <v>505</v>
          </cell>
          <cell r="C1140" t="str">
            <v>004</v>
          </cell>
          <cell r="D1140" t="str">
            <v>004</v>
          </cell>
          <cell r="E1140" t="str">
            <v>421</v>
          </cell>
          <cell r="F1140" t="str">
            <v>Demolición con herramienta manual</v>
          </cell>
        </row>
        <row r="1141">
          <cell r="A1141">
            <v>505004004422</v>
          </cell>
          <cell r="B1141">
            <v>505</v>
          </cell>
          <cell r="C1141" t="str">
            <v>004</v>
          </cell>
          <cell r="D1141" t="str">
            <v>004</v>
          </cell>
          <cell r="E1141" t="str">
            <v>422</v>
          </cell>
          <cell r="F1141" t="str">
            <v>Corte de concreto en pavimento con máquina de disco en profundidades</v>
          </cell>
        </row>
        <row r="1142">
          <cell r="A1142">
            <v>505004004423</v>
          </cell>
          <cell r="B1142">
            <v>505</v>
          </cell>
          <cell r="C1142" t="str">
            <v>004</v>
          </cell>
          <cell r="D1142" t="str">
            <v>004</v>
          </cell>
          <cell r="E1142" t="str">
            <v>423</v>
          </cell>
          <cell r="F1142" t="str">
            <v>Excavación en zanja con retroexcavadora en material tipo "A"</v>
          </cell>
        </row>
        <row r="1143">
          <cell r="A1143">
            <v>505004004424</v>
          </cell>
          <cell r="B1143">
            <v>505</v>
          </cell>
          <cell r="C1143" t="str">
            <v>004</v>
          </cell>
          <cell r="D1143" t="str">
            <v>004</v>
          </cell>
          <cell r="E1143" t="str">
            <v>424</v>
          </cell>
          <cell r="F1143" t="str">
            <v>Excavación en zanja con retroexcavadora en material tipo "B"</v>
          </cell>
        </row>
        <row r="1144">
          <cell r="A1144">
            <v>505004004425</v>
          </cell>
          <cell r="B1144">
            <v>505</v>
          </cell>
          <cell r="C1144" t="str">
            <v>004</v>
          </cell>
          <cell r="D1144" t="str">
            <v>004</v>
          </cell>
          <cell r="E1144" t="str">
            <v>425</v>
          </cell>
          <cell r="F1144" t="str">
            <v xml:space="preserve">Excavación en zanja con retroexcavadora y/o rompedora neumática en material tipo "C" </v>
          </cell>
        </row>
        <row r="1145">
          <cell r="A1145">
            <v>505004004426</v>
          </cell>
          <cell r="B1145">
            <v>505</v>
          </cell>
          <cell r="C1145" t="str">
            <v>004</v>
          </cell>
          <cell r="D1145" t="str">
            <v>004</v>
          </cell>
          <cell r="E1145" t="str">
            <v>426</v>
          </cell>
          <cell r="F1145" t="str">
            <v>Excavación en zanja con herramienta manual en material tipo "A"</v>
          </cell>
        </row>
        <row r="1146">
          <cell r="A1146">
            <v>505004004427</v>
          </cell>
          <cell r="B1146">
            <v>505</v>
          </cell>
          <cell r="C1146" t="str">
            <v>004</v>
          </cell>
          <cell r="D1146" t="str">
            <v>004</v>
          </cell>
          <cell r="E1146" t="str">
            <v>427</v>
          </cell>
          <cell r="F1146" t="str">
            <v>Excavación en zanja con herramienta manual en material tipo "B"</v>
          </cell>
        </row>
        <row r="1147">
          <cell r="A1147">
            <v>505004004428</v>
          </cell>
          <cell r="B1147">
            <v>505</v>
          </cell>
          <cell r="C1147" t="str">
            <v>004</v>
          </cell>
          <cell r="D1147" t="str">
            <v>004</v>
          </cell>
          <cell r="E1147" t="str">
            <v>428</v>
          </cell>
          <cell r="F1147" t="str">
            <v xml:space="preserve">Ademe de madera tipo resistente de área de contacto completa </v>
          </cell>
        </row>
        <row r="1148">
          <cell r="A1148">
            <v>505004004429</v>
          </cell>
          <cell r="B1148">
            <v>505</v>
          </cell>
          <cell r="C1148" t="str">
            <v>004</v>
          </cell>
          <cell r="D1148" t="str">
            <v>004</v>
          </cell>
          <cell r="E1148" t="str">
            <v>429</v>
          </cell>
          <cell r="F1148" t="str">
            <v>Ademe de placa metálica de 3/16 " de espesor</v>
          </cell>
        </row>
        <row r="1149">
          <cell r="A1149">
            <v>505004004430</v>
          </cell>
          <cell r="B1149">
            <v>505</v>
          </cell>
          <cell r="C1149" t="str">
            <v>004</v>
          </cell>
          <cell r="D1149" t="str">
            <v>004</v>
          </cell>
          <cell r="E1149" t="str">
            <v>430</v>
          </cell>
          <cell r="F1149" t="str">
            <v>Carga y acarreo en camión.</v>
          </cell>
        </row>
        <row r="1150">
          <cell r="A1150">
            <v>505004004431</v>
          </cell>
          <cell r="B1150">
            <v>505</v>
          </cell>
          <cell r="C1150" t="str">
            <v>004</v>
          </cell>
          <cell r="D1150" t="str">
            <v>004</v>
          </cell>
          <cell r="E1150" t="str">
            <v>431</v>
          </cell>
          <cell r="F1150" t="str">
            <v>Carga y acarreo</v>
          </cell>
        </row>
        <row r="1151">
          <cell r="A1151">
            <v>505004004432</v>
          </cell>
          <cell r="B1151">
            <v>505</v>
          </cell>
          <cell r="C1151" t="str">
            <v>004</v>
          </cell>
          <cell r="D1151" t="str">
            <v>004</v>
          </cell>
          <cell r="E1151" t="str">
            <v>432</v>
          </cell>
          <cell r="F1151" t="str">
            <v>Suministro,  habilitado y colocación</v>
          </cell>
        </row>
        <row r="1152">
          <cell r="A1152">
            <v>505004004433</v>
          </cell>
          <cell r="B1152">
            <v>505</v>
          </cell>
          <cell r="C1152" t="str">
            <v>004</v>
          </cell>
          <cell r="D1152" t="str">
            <v>004</v>
          </cell>
          <cell r="E1152" t="str">
            <v>433</v>
          </cell>
          <cell r="F1152" t="str">
            <v>Suministro y/o elaboración y vaciado de concreto hidráulico</v>
          </cell>
        </row>
        <row r="1153">
          <cell r="A1153">
            <v>505004004434</v>
          </cell>
          <cell r="B1153">
            <v>505</v>
          </cell>
          <cell r="C1153" t="str">
            <v>004</v>
          </cell>
          <cell r="D1153" t="str">
            <v>004</v>
          </cell>
          <cell r="E1153" t="str">
            <v>434</v>
          </cell>
          <cell r="F1153" t="str">
            <v>Suministro y aplicación de aditivo</v>
          </cell>
        </row>
        <row r="1154">
          <cell r="A1154">
            <v>505004004435</v>
          </cell>
          <cell r="B1154">
            <v>505</v>
          </cell>
          <cell r="C1154" t="str">
            <v>004</v>
          </cell>
          <cell r="D1154" t="str">
            <v>004</v>
          </cell>
          <cell r="E1154" t="str">
            <v>435</v>
          </cell>
          <cell r="F1154" t="str">
            <v>Suministro y elaboración de concreto para dala, castillo  y cerramiento</v>
          </cell>
        </row>
        <row r="1155">
          <cell r="A1155">
            <v>505004004436</v>
          </cell>
          <cell r="B1155">
            <v>505</v>
          </cell>
          <cell r="C1155" t="str">
            <v>004</v>
          </cell>
          <cell r="D1155" t="str">
            <v>004</v>
          </cell>
          <cell r="E1155" t="str">
            <v>436</v>
          </cell>
          <cell r="F1155" t="str">
            <v>Suministro y colocación de muro</v>
          </cell>
        </row>
        <row r="1156">
          <cell r="A1156">
            <v>505004004437</v>
          </cell>
          <cell r="B1156">
            <v>505</v>
          </cell>
          <cell r="C1156" t="str">
            <v>004</v>
          </cell>
          <cell r="D1156" t="str">
            <v>004</v>
          </cell>
          <cell r="E1156" t="str">
            <v>437</v>
          </cell>
          <cell r="F1156" t="str">
            <v>Suministro y colocación de muro de block hueco</v>
          </cell>
        </row>
        <row r="1157">
          <cell r="A1157">
            <v>505004004438</v>
          </cell>
          <cell r="B1157">
            <v>505</v>
          </cell>
          <cell r="C1157" t="str">
            <v>004</v>
          </cell>
          <cell r="D1157" t="str">
            <v>004</v>
          </cell>
          <cell r="E1157" t="str">
            <v>438</v>
          </cell>
          <cell r="F1157" t="str">
            <v>Suministro y aplicación de impermeabilización de techo</v>
          </cell>
        </row>
        <row r="1158">
          <cell r="A1158">
            <v>505004004439</v>
          </cell>
          <cell r="B1158">
            <v>505</v>
          </cell>
          <cell r="C1158" t="str">
            <v>004</v>
          </cell>
          <cell r="D1158" t="str">
            <v>004</v>
          </cell>
          <cell r="E1158" t="str">
            <v>439</v>
          </cell>
          <cell r="F1158" t="str">
            <v>Suministro y colocación de azulejo</v>
          </cell>
        </row>
        <row r="1159">
          <cell r="A1159">
            <v>505004004440</v>
          </cell>
          <cell r="B1159">
            <v>505</v>
          </cell>
          <cell r="C1159" t="str">
            <v>004</v>
          </cell>
          <cell r="D1159" t="str">
            <v>004</v>
          </cell>
          <cell r="E1159" t="str">
            <v>440</v>
          </cell>
          <cell r="F1159" t="str">
            <v>Desmantelamiento, suministro e instalación de cortacircuito fusible</v>
          </cell>
        </row>
        <row r="1160">
          <cell r="A1160">
            <v>505004004441</v>
          </cell>
          <cell r="B1160">
            <v>505</v>
          </cell>
          <cell r="C1160" t="str">
            <v>004</v>
          </cell>
          <cell r="D1160" t="str">
            <v>004</v>
          </cell>
          <cell r="E1160" t="str">
            <v>441</v>
          </cell>
          <cell r="F1160" t="str">
            <v>Desmantelamiento, suministro e instalación de apartarrayo</v>
          </cell>
        </row>
        <row r="1161">
          <cell r="A1161">
            <v>505004004442</v>
          </cell>
          <cell r="B1161">
            <v>505</v>
          </cell>
          <cell r="C1161" t="str">
            <v>004</v>
          </cell>
          <cell r="D1161" t="str">
            <v>004</v>
          </cell>
          <cell r="E1161" t="str">
            <v>442</v>
          </cell>
          <cell r="F1161" t="str">
            <v>Suministro e instalación de poste de concreto octagonal</v>
          </cell>
        </row>
        <row r="1162">
          <cell r="A1162">
            <v>505004004443</v>
          </cell>
          <cell r="B1162">
            <v>505</v>
          </cell>
          <cell r="C1162" t="str">
            <v>004</v>
          </cell>
          <cell r="D1162" t="str">
            <v>004</v>
          </cell>
          <cell r="E1162" t="str">
            <v>443</v>
          </cell>
          <cell r="F1162" t="str">
            <v>Desmantelamiento, suministro e instalación de juego de cuchillas de operación en grupo</v>
          </cell>
        </row>
        <row r="1163">
          <cell r="A1163">
            <v>505004004444</v>
          </cell>
          <cell r="B1163">
            <v>505</v>
          </cell>
          <cell r="C1163" t="str">
            <v>004</v>
          </cell>
          <cell r="D1163" t="str">
            <v>004</v>
          </cell>
          <cell r="E1163" t="str">
            <v>444</v>
          </cell>
          <cell r="F1163" t="str">
            <v>Desmantelamiento, suministro e instalación de cruceta</v>
          </cell>
        </row>
        <row r="1164">
          <cell r="A1164">
            <v>505004004445</v>
          </cell>
          <cell r="B1164">
            <v>505</v>
          </cell>
          <cell r="C1164" t="str">
            <v>004</v>
          </cell>
          <cell r="D1164" t="str">
            <v>004</v>
          </cell>
          <cell r="E1164" t="str">
            <v>445</v>
          </cell>
          <cell r="F1164" t="str">
            <v>Desmantelamiento, suministro e instalación de cable desnudo temple semiduro de cobre, AAC o ACSR</v>
          </cell>
        </row>
        <row r="1165">
          <cell r="A1165">
            <v>505004004446</v>
          </cell>
          <cell r="B1165">
            <v>505</v>
          </cell>
          <cell r="C1165" t="str">
            <v>004</v>
          </cell>
          <cell r="D1165" t="str">
            <v>004</v>
          </cell>
          <cell r="E1165" t="str">
            <v>446</v>
          </cell>
          <cell r="F1165" t="str">
            <v>Desmantelamiento, suministro e instalación de retenida</v>
          </cell>
        </row>
        <row r="1166">
          <cell r="A1166">
            <v>505004004447</v>
          </cell>
          <cell r="B1166">
            <v>505</v>
          </cell>
          <cell r="C1166" t="str">
            <v>004</v>
          </cell>
          <cell r="D1166" t="str">
            <v>004</v>
          </cell>
          <cell r="E1166" t="str">
            <v>447</v>
          </cell>
          <cell r="F1166" t="str">
            <v xml:space="preserve">Suministro e instalación de arrancador magnético combinado </v>
          </cell>
        </row>
        <row r="1167">
          <cell r="A1167">
            <v>505004004448</v>
          </cell>
          <cell r="B1167">
            <v>505</v>
          </cell>
          <cell r="C1167" t="str">
            <v>004</v>
          </cell>
          <cell r="D1167" t="str">
            <v>004</v>
          </cell>
          <cell r="E1167" t="str">
            <v>448</v>
          </cell>
          <cell r="F1167" t="str">
            <v>Suministro e instalación de tablero de alumbrado</v>
          </cell>
        </row>
        <row r="1168">
          <cell r="A1168">
            <v>505004004449</v>
          </cell>
          <cell r="B1168">
            <v>505</v>
          </cell>
          <cell r="C1168" t="str">
            <v>004</v>
          </cell>
          <cell r="D1168" t="str">
            <v>004</v>
          </cell>
          <cell r="E1168" t="str">
            <v>449</v>
          </cell>
          <cell r="F1168" t="str">
            <v>Suministro e instalación de interruptor termomagnético para tablero de alumbrado</v>
          </cell>
        </row>
        <row r="1169">
          <cell r="A1169">
            <v>505004004450</v>
          </cell>
          <cell r="B1169">
            <v>505</v>
          </cell>
          <cell r="C1169" t="str">
            <v>004</v>
          </cell>
          <cell r="D1169" t="str">
            <v>004</v>
          </cell>
          <cell r="E1169" t="str">
            <v>450</v>
          </cell>
          <cell r="F1169" t="str">
            <v>Suministro e instalación de tablero de alumbrado y distribución</v>
          </cell>
        </row>
        <row r="1170">
          <cell r="A1170">
            <v>505004004451</v>
          </cell>
          <cell r="B1170">
            <v>505</v>
          </cell>
          <cell r="C1170" t="str">
            <v>004</v>
          </cell>
          <cell r="D1170" t="str">
            <v>004</v>
          </cell>
          <cell r="E1170" t="str">
            <v>451</v>
          </cell>
          <cell r="F1170" t="str">
            <v xml:space="preserve">Suministro e instalación de centro de control de motor </v>
          </cell>
        </row>
        <row r="1171">
          <cell r="A1171">
            <v>505004004452</v>
          </cell>
          <cell r="B1171">
            <v>505</v>
          </cell>
          <cell r="C1171" t="str">
            <v>004</v>
          </cell>
          <cell r="D1171" t="str">
            <v>004</v>
          </cell>
          <cell r="E1171" t="str">
            <v>452</v>
          </cell>
          <cell r="F1171" t="str">
            <v>Desmantelamiento, suministro e instalación de gabinete de medición con base</v>
          </cell>
        </row>
        <row r="1172">
          <cell r="A1172">
            <v>505004004453</v>
          </cell>
          <cell r="B1172">
            <v>505</v>
          </cell>
          <cell r="C1172" t="str">
            <v>004</v>
          </cell>
          <cell r="D1172" t="str">
            <v>004</v>
          </cell>
          <cell r="E1172" t="str">
            <v>453</v>
          </cell>
          <cell r="F1172" t="str">
            <v>Desmantelamiento, suministro e instalación de gabinete para equipo de interrupción</v>
          </cell>
        </row>
        <row r="1173">
          <cell r="A1173">
            <v>505004004454</v>
          </cell>
          <cell r="B1173">
            <v>505</v>
          </cell>
          <cell r="C1173" t="str">
            <v>004</v>
          </cell>
          <cell r="D1173" t="str">
            <v>004</v>
          </cell>
          <cell r="E1173" t="str">
            <v>454</v>
          </cell>
          <cell r="F1173" t="str">
            <v>Desmantelamiento, suministro e instalación de relevador de sobrecarga</v>
          </cell>
        </row>
        <row r="1174">
          <cell r="A1174">
            <v>505004004455</v>
          </cell>
          <cell r="B1174">
            <v>505</v>
          </cell>
          <cell r="C1174" t="str">
            <v>004</v>
          </cell>
          <cell r="D1174" t="str">
            <v>004</v>
          </cell>
          <cell r="E1174" t="str">
            <v>455</v>
          </cell>
          <cell r="F1174" t="str">
            <v xml:space="preserve">Desmantelamiento, suministro e instalación de transformador de distribución tipo seco </v>
          </cell>
        </row>
        <row r="1175">
          <cell r="A1175">
            <v>505004004456</v>
          </cell>
          <cell r="B1175">
            <v>505</v>
          </cell>
          <cell r="C1175" t="str">
            <v>004</v>
          </cell>
          <cell r="D1175" t="str">
            <v>004</v>
          </cell>
          <cell r="E1175" t="str">
            <v>456</v>
          </cell>
          <cell r="F1175" t="str">
            <v>Desmantelamiento, suministro e instalación de contactor de corriente alterna</v>
          </cell>
        </row>
        <row r="1176">
          <cell r="A1176">
            <v>505004004457</v>
          </cell>
          <cell r="B1176">
            <v>505</v>
          </cell>
          <cell r="C1176" t="str">
            <v>004</v>
          </cell>
          <cell r="D1176" t="str">
            <v>004</v>
          </cell>
          <cell r="E1176" t="str">
            <v>457</v>
          </cell>
          <cell r="F1176" t="str">
            <v xml:space="preserve">Desmantelamiento, suministro e instalación de auto transformador </v>
          </cell>
        </row>
        <row r="1177">
          <cell r="A1177">
            <v>505004004458</v>
          </cell>
          <cell r="B1177">
            <v>505</v>
          </cell>
          <cell r="C1177" t="str">
            <v>004</v>
          </cell>
          <cell r="D1177" t="str">
            <v>004</v>
          </cell>
          <cell r="E1177" t="str">
            <v>458</v>
          </cell>
          <cell r="F1177" t="str">
            <v>Conservación preventiva de motor eléctrico</v>
          </cell>
        </row>
        <row r="1178">
          <cell r="A1178">
            <v>505004004459</v>
          </cell>
          <cell r="B1178">
            <v>505</v>
          </cell>
          <cell r="C1178" t="str">
            <v>004</v>
          </cell>
          <cell r="D1178" t="str">
            <v>004</v>
          </cell>
          <cell r="E1178" t="str">
            <v>459</v>
          </cell>
          <cell r="F1178" t="str">
            <v>Conservación correctiva de motor eléctrico</v>
          </cell>
        </row>
        <row r="1179">
          <cell r="A1179">
            <v>505004004460</v>
          </cell>
          <cell r="B1179">
            <v>505</v>
          </cell>
          <cell r="C1179" t="str">
            <v>004</v>
          </cell>
          <cell r="D1179" t="str">
            <v>004</v>
          </cell>
          <cell r="E1179" t="str">
            <v>460</v>
          </cell>
          <cell r="F1179" t="str">
            <v>Desmantelamiento, suministro, instalación y puesta en operación de motor eléctrico horizontal</v>
          </cell>
        </row>
        <row r="1180">
          <cell r="A1180">
            <v>505004004461</v>
          </cell>
          <cell r="B1180">
            <v>505</v>
          </cell>
          <cell r="C1180" t="str">
            <v>004</v>
          </cell>
          <cell r="D1180" t="str">
            <v>004</v>
          </cell>
          <cell r="E1180" t="str">
            <v>461</v>
          </cell>
          <cell r="F1180" t="str">
            <v xml:space="preserve">Desmantelamiento, suministro, instalación y puesta en operación de motor eléctrico vertical </v>
          </cell>
        </row>
        <row r="1181">
          <cell r="A1181">
            <v>505004004462</v>
          </cell>
          <cell r="B1181">
            <v>505</v>
          </cell>
          <cell r="C1181" t="str">
            <v>004</v>
          </cell>
          <cell r="D1181" t="str">
            <v>004</v>
          </cell>
          <cell r="E1181" t="str">
            <v>462</v>
          </cell>
          <cell r="F1181" t="str">
            <v>Conservación de transformador de potencia y distribución</v>
          </cell>
        </row>
        <row r="1182">
          <cell r="A1182">
            <v>505004004463</v>
          </cell>
          <cell r="B1182">
            <v>505</v>
          </cell>
          <cell r="C1182" t="str">
            <v>004</v>
          </cell>
          <cell r="D1182" t="str">
            <v>004</v>
          </cell>
          <cell r="E1182" t="str">
            <v>463</v>
          </cell>
          <cell r="F1182" t="str">
            <v>Desmantelamiento, suministro e instalación de transformador trifásico de 13,200 y/o 34,500 V</v>
          </cell>
        </row>
        <row r="1183">
          <cell r="A1183">
            <v>505004004464</v>
          </cell>
          <cell r="B1183">
            <v>505</v>
          </cell>
          <cell r="C1183" t="str">
            <v>004</v>
          </cell>
          <cell r="D1183" t="str">
            <v>004</v>
          </cell>
          <cell r="E1183" t="str">
            <v>464</v>
          </cell>
          <cell r="F1183" t="str">
            <v xml:space="preserve">Suministro e instalación de tubería de fierro galvanizado cédula 40 </v>
          </cell>
        </row>
        <row r="1184">
          <cell r="A1184">
            <v>505004004465</v>
          </cell>
          <cell r="B1184">
            <v>505</v>
          </cell>
          <cell r="C1184" t="str">
            <v>004</v>
          </cell>
          <cell r="D1184" t="str">
            <v>004</v>
          </cell>
          <cell r="E1184" t="str">
            <v>465</v>
          </cell>
          <cell r="F1184" t="str">
            <v xml:space="preserve">Suministro e instalación de conductor conduit eléctrico THW 600 V </v>
          </cell>
        </row>
        <row r="1185">
          <cell r="A1185">
            <v>505004004466</v>
          </cell>
          <cell r="B1185">
            <v>505</v>
          </cell>
          <cell r="C1185" t="str">
            <v>004</v>
          </cell>
          <cell r="D1185" t="str">
            <v>004</v>
          </cell>
          <cell r="E1185" t="str">
            <v>466</v>
          </cell>
          <cell r="F1185" t="str">
            <v>Suministro e instalación de sello a prueba de explosión tipo EYS</v>
          </cell>
        </row>
        <row r="1186">
          <cell r="A1186">
            <v>505004004467</v>
          </cell>
          <cell r="B1186">
            <v>505</v>
          </cell>
          <cell r="C1186" t="str">
            <v>004</v>
          </cell>
          <cell r="D1186" t="str">
            <v>004</v>
          </cell>
          <cell r="E1186" t="str">
            <v>467</v>
          </cell>
          <cell r="F1186" t="str">
            <v>Suministro e instalación de conductor de cobre suave desnudo</v>
          </cell>
        </row>
        <row r="1187">
          <cell r="A1187">
            <v>505004004468</v>
          </cell>
          <cell r="B1187">
            <v>505</v>
          </cell>
          <cell r="C1187" t="str">
            <v>004</v>
          </cell>
          <cell r="D1187" t="str">
            <v>004</v>
          </cell>
          <cell r="E1187" t="str">
            <v>468</v>
          </cell>
          <cell r="F1187" t="str">
            <v xml:space="preserve">Suministro e instalación de condulet serie ovalada </v>
          </cell>
        </row>
        <row r="1188">
          <cell r="A1188">
            <v>505004004469</v>
          </cell>
          <cell r="B1188">
            <v>505</v>
          </cell>
          <cell r="C1188" t="str">
            <v>004</v>
          </cell>
          <cell r="D1188" t="str">
            <v>004</v>
          </cell>
          <cell r="E1188" t="str">
            <v>469</v>
          </cell>
          <cell r="F1188" t="str">
            <v>Suministro e instalación de condulet serie redonda</v>
          </cell>
        </row>
        <row r="1189">
          <cell r="A1189">
            <v>505004004470</v>
          </cell>
          <cell r="B1189">
            <v>505</v>
          </cell>
          <cell r="C1189" t="str">
            <v>004</v>
          </cell>
          <cell r="D1189" t="str">
            <v>004</v>
          </cell>
          <cell r="E1189" t="str">
            <v>470</v>
          </cell>
          <cell r="F1189" t="str">
            <v xml:space="preserve">Suministro e instalación de poliducto </v>
          </cell>
        </row>
        <row r="1190">
          <cell r="A1190">
            <v>505004004471</v>
          </cell>
          <cell r="B1190">
            <v>505</v>
          </cell>
          <cell r="C1190" t="str">
            <v>004</v>
          </cell>
          <cell r="D1190" t="str">
            <v>004</v>
          </cell>
          <cell r="E1190" t="str">
            <v>471</v>
          </cell>
          <cell r="F1190" t="str">
            <v>Suministro e instalación de tubo licuatite</v>
          </cell>
        </row>
        <row r="1191">
          <cell r="A1191">
            <v>505004004472</v>
          </cell>
          <cell r="B1191">
            <v>505</v>
          </cell>
          <cell r="C1191" t="str">
            <v>004</v>
          </cell>
          <cell r="D1191" t="str">
            <v>004</v>
          </cell>
          <cell r="E1191" t="str">
            <v>472</v>
          </cell>
          <cell r="F1191" t="str">
            <v>Suministro e instalación de conector y contratuerca para tubo licuatite</v>
          </cell>
        </row>
        <row r="1192">
          <cell r="A1192">
            <v>505004004473</v>
          </cell>
          <cell r="B1192">
            <v>505</v>
          </cell>
          <cell r="C1192" t="str">
            <v>004</v>
          </cell>
          <cell r="D1192" t="str">
            <v>004</v>
          </cell>
          <cell r="E1192" t="str">
            <v>473</v>
          </cell>
          <cell r="F1192" t="str">
            <v>Desmantelamiento, suministro e instalación de reactor</v>
          </cell>
        </row>
        <row r="1193">
          <cell r="A1193">
            <v>505004004474</v>
          </cell>
          <cell r="B1193">
            <v>505</v>
          </cell>
          <cell r="C1193" t="str">
            <v>004</v>
          </cell>
          <cell r="D1193" t="str">
            <v>004</v>
          </cell>
          <cell r="E1193" t="str">
            <v>474</v>
          </cell>
          <cell r="F1193" t="str">
            <v>Desmantelamiento, suministro e instalación de lámpara fluorescente</v>
          </cell>
        </row>
        <row r="1194">
          <cell r="A1194">
            <v>505004004475</v>
          </cell>
          <cell r="B1194">
            <v>505</v>
          </cell>
          <cell r="C1194" t="str">
            <v>004</v>
          </cell>
          <cell r="D1194" t="str">
            <v>004</v>
          </cell>
          <cell r="E1194" t="str">
            <v>475</v>
          </cell>
          <cell r="F1194" t="str">
            <v xml:space="preserve">Desmantelamiento, suministro e instalación de luminaria fluorescente tipo industrial </v>
          </cell>
        </row>
        <row r="1195">
          <cell r="A1195">
            <v>505004004476</v>
          </cell>
          <cell r="B1195">
            <v>505</v>
          </cell>
          <cell r="C1195" t="str">
            <v>004</v>
          </cell>
          <cell r="D1195" t="str">
            <v>004</v>
          </cell>
          <cell r="E1195" t="str">
            <v>476</v>
          </cell>
          <cell r="F1195" t="str">
            <v>Suministro e instalación de caja de conexiones</v>
          </cell>
        </row>
        <row r="1196">
          <cell r="A1196">
            <v>505004004477</v>
          </cell>
          <cell r="B1196">
            <v>505</v>
          </cell>
          <cell r="C1196" t="str">
            <v>004</v>
          </cell>
          <cell r="D1196" t="str">
            <v>004</v>
          </cell>
          <cell r="E1196" t="str">
            <v>477</v>
          </cell>
          <cell r="F1196" t="str">
            <v>Construcción de ducto con tubería de acero al carbón</v>
          </cell>
        </row>
        <row r="1197">
          <cell r="A1197">
            <v>505004004478</v>
          </cell>
          <cell r="B1197">
            <v>505</v>
          </cell>
          <cell r="C1197" t="str">
            <v>004</v>
          </cell>
          <cell r="D1197" t="str">
            <v>004</v>
          </cell>
          <cell r="E1197" t="str">
            <v>478</v>
          </cell>
          <cell r="F1197" t="str">
            <v xml:space="preserve">Cruzamiento con perforación direccional horizontal con tubería de acero al carbón </v>
          </cell>
        </row>
        <row r="1198">
          <cell r="A1198">
            <v>505004004479</v>
          </cell>
          <cell r="B1198">
            <v>505</v>
          </cell>
          <cell r="C1198" t="str">
            <v>004</v>
          </cell>
          <cell r="D1198" t="str">
            <v>004</v>
          </cell>
          <cell r="E1198" t="str">
            <v>479</v>
          </cell>
          <cell r="F1198" t="str">
            <v>Suministro y aplicación de recubrimiento interior en tubería de acero al carbón</v>
          </cell>
        </row>
        <row r="1199">
          <cell r="A1199">
            <v>505004004480</v>
          </cell>
          <cell r="B1199">
            <v>505</v>
          </cell>
          <cell r="C1199" t="str">
            <v>004</v>
          </cell>
          <cell r="D1199" t="str">
            <v>004</v>
          </cell>
          <cell r="E1199" t="str">
            <v>480</v>
          </cell>
          <cell r="F1199" t="str">
            <v>Señalamientos sobre el derecho de vía</v>
          </cell>
        </row>
        <row r="1200">
          <cell r="A1200">
            <v>505004004481</v>
          </cell>
          <cell r="B1200">
            <v>505</v>
          </cell>
          <cell r="C1200" t="str">
            <v>004</v>
          </cell>
          <cell r="D1200" t="str">
            <v>004</v>
          </cell>
          <cell r="E1200" t="str">
            <v>481</v>
          </cell>
          <cell r="F1200" t="str">
            <v xml:space="preserve">Interconexión en tubería de acero al carbón </v>
          </cell>
        </row>
        <row r="1201">
          <cell r="A1201">
            <v>505004004482</v>
          </cell>
          <cell r="B1201">
            <v>505</v>
          </cell>
          <cell r="C1201" t="str">
            <v>004</v>
          </cell>
          <cell r="D1201" t="str">
            <v>004</v>
          </cell>
          <cell r="E1201" t="str">
            <v>482</v>
          </cell>
          <cell r="F1201" t="str">
            <v>Preparativo para ejecución de taping en tubería</v>
          </cell>
        </row>
        <row r="1202">
          <cell r="A1202">
            <v>505004004483</v>
          </cell>
          <cell r="B1202">
            <v>505</v>
          </cell>
          <cell r="C1202" t="str">
            <v>004</v>
          </cell>
          <cell r="D1202" t="str">
            <v>004</v>
          </cell>
          <cell r="E1202" t="str">
            <v>483</v>
          </cell>
          <cell r="F1202" t="str">
            <v>Suministro e instalación de equipo de separación</v>
          </cell>
        </row>
        <row r="1203">
          <cell r="A1203">
            <v>505004004484</v>
          </cell>
          <cell r="B1203">
            <v>505</v>
          </cell>
          <cell r="C1203" t="str">
            <v>004</v>
          </cell>
          <cell r="D1203" t="str">
            <v>004</v>
          </cell>
          <cell r="E1203" t="str">
            <v>484</v>
          </cell>
          <cell r="F1203" t="str">
            <v>Suministro e instalación de equipo de bombeo</v>
          </cell>
        </row>
        <row r="1204">
          <cell r="A1204">
            <v>505004004485</v>
          </cell>
          <cell r="B1204">
            <v>505</v>
          </cell>
          <cell r="C1204" t="str">
            <v>004</v>
          </cell>
          <cell r="D1204" t="str">
            <v>004</v>
          </cell>
          <cell r="E1204" t="str">
            <v>485</v>
          </cell>
          <cell r="F1204" t="str">
            <v>Suministro e instalación de equipo de calentamiento</v>
          </cell>
        </row>
        <row r="1205">
          <cell r="A1205">
            <v>505004004486</v>
          </cell>
          <cell r="B1205">
            <v>505</v>
          </cell>
          <cell r="C1205" t="str">
            <v>004</v>
          </cell>
          <cell r="D1205" t="str">
            <v>004</v>
          </cell>
          <cell r="E1205" t="str">
            <v>486</v>
          </cell>
          <cell r="F1205" t="str">
            <v>Suministro e instalación de escotilla de medición</v>
          </cell>
        </row>
        <row r="1206">
          <cell r="A1206">
            <v>505004004487</v>
          </cell>
          <cell r="B1206">
            <v>505</v>
          </cell>
          <cell r="C1206" t="str">
            <v>004</v>
          </cell>
          <cell r="D1206" t="str">
            <v>004</v>
          </cell>
          <cell r="E1206" t="str">
            <v>487</v>
          </cell>
          <cell r="F1206" t="str">
            <v>Suministro y montaje de placa de acero al carbón en envolvente de tanque</v>
          </cell>
        </row>
        <row r="1207">
          <cell r="A1207">
            <v>505004004488</v>
          </cell>
          <cell r="B1207">
            <v>505</v>
          </cell>
          <cell r="C1207" t="str">
            <v>004</v>
          </cell>
          <cell r="D1207" t="str">
            <v>004</v>
          </cell>
          <cell r="E1207" t="str">
            <v>488</v>
          </cell>
          <cell r="F1207" t="str">
            <v>Rótulo de identificación en tanque</v>
          </cell>
        </row>
        <row r="1208">
          <cell r="A1208">
            <v>505004004489</v>
          </cell>
          <cell r="B1208">
            <v>505</v>
          </cell>
          <cell r="C1208" t="str">
            <v>004</v>
          </cell>
          <cell r="D1208" t="str">
            <v>004</v>
          </cell>
          <cell r="E1208" t="str">
            <v>489</v>
          </cell>
          <cell r="F1208" t="str">
            <v>Elaboración de emblema institucional en tanque</v>
          </cell>
        </row>
        <row r="1209">
          <cell r="A1209">
            <v>505004004490</v>
          </cell>
          <cell r="B1209">
            <v>505</v>
          </cell>
          <cell r="C1209" t="str">
            <v>004</v>
          </cell>
          <cell r="D1209" t="str">
            <v>004</v>
          </cell>
          <cell r="E1209" t="str">
            <v>490</v>
          </cell>
          <cell r="F1209" t="str">
            <v>Fabricación e instalación de control</v>
          </cell>
        </row>
        <row r="1210">
          <cell r="A1210">
            <v>505004004491</v>
          </cell>
          <cell r="B1210">
            <v>505</v>
          </cell>
          <cell r="C1210" t="str">
            <v>004</v>
          </cell>
          <cell r="D1210" t="str">
            <v>004</v>
          </cell>
          <cell r="E1210" t="str">
            <v>491</v>
          </cell>
          <cell r="F1210" t="str">
            <v>Carga y transporte de material contaminado y tratado</v>
          </cell>
        </row>
        <row r="1211">
          <cell r="A1211">
            <v>505004004492</v>
          </cell>
          <cell r="B1211">
            <v>505</v>
          </cell>
          <cell r="C1211" t="str">
            <v>004</v>
          </cell>
          <cell r="D1211" t="str">
            <v>004</v>
          </cell>
          <cell r="E1211" t="str">
            <v>492</v>
          </cell>
          <cell r="F1211" t="str">
            <v>Construcción de pozo de descompresión</v>
          </cell>
        </row>
        <row r="1212">
          <cell r="A1212">
            <v>506000000000</v>
          </cell>
          <cell r="B1212" t="str">
            <v>506</v>
          </cell>
          <cell r="C1212" t="str">
            <v>000</v>
          </cell>
          <cell r="D1212" t="str">
            <v>000</v>
          </cell>
          <cell r="E1212" t="str">
            <v>000</v>
          </cell>
          <cell r="F1212" t="str">
            <v>SEGUROS Y FIANZAS</v>
          </cell>
        </row>
        <row r="1213">
          <cell r="A1213">
            <v>506001000000</v>
          </cell>
          <cell r="B1213" t="str">
            <v>506</v>
          </cell>
          <cell r="C1213" t="str">
            <v>001</v>
          </cell>
          <cell r="D1213" t="str">
            <v>000</v>
          </cell>
          <cell r="E1213" t="str">
            <v>000</v>
          </cell>
          <cell r="F1213" t="str">
            <v>Seguros y Fianzas GEOCIENCIAS</v>
          </cell>
        </row>
        <row r="1214">
          <cell r="A1214">
            <v>506001001501</v>
          </cell>
          <cell r="B1214" t="str">
            <v>506</v>
          </cell>
          <cell r="C1214" t="str">
            <v>001</v>
          </cell>
          <cell r="D1214" t="str">
            <v>001</v>
          </cell>
          <cell r="E1214" t="str">
            <v>501</v>
          </cell>
          <cell r="F1214" t="str">
            <v>Seguros</v>
          </cell>
        </row>
        <row r="1215">
          <cell r="A1215">
            <v>506001001502</v>
          </cell>
          <cell r="B1215" t="str">
            <v>506</v>
          </cell>
          <cell r="C1215" t="str">
            <v>001</v>
          </cell>
          <cell r="D1215" t="str">
            <v>001</v>
          </cell>
          <cell r="E1215" t="str">
            <v>502</v>
          </cell>
          <cell r="F1215" t="str">
            <v>Fianzas</v>
          </cell>
        </row>
        <row r="1216">
          <cell r="A1216">
            <v>506002000000</v>
          </cell>
          <cell r="B1216" t="str">
            <v>506</v>
          </cell>
          <cell r="C1216" t="str">
            <v>002</v>
          </cell>
          <cell r="D1216" t="str">
            <v>000</v>
          </cell>
          <cell r="E1216" t="str">
            <v>000</v>
          </cell>
          <cell r="F1216" t="str">
            <v>Seguros y Fianzas PERFORACIÓN</v>
          </cell>
        </row>
        <row r="1217">
          <cell r="A1217">
            <v>506002002501</v>
          </cell>
          <cell r="B1217" t="str">
            <v>506</v>
          </cell>
          <cell r="C1217" t="str">
            <v>002</v>
          </cell>
          <cell r="D1217" t="str">
            <v>002</v>
          </cell>
          <cell r="E1217" t="str">
            <v>501</v>
          </cell>
          <cell r="F1217" t="str">
            <v>Seguros</v>
          </cell>
        </row>
        <row r="1218">
          <cell r="A1218">
            <v>506002002502</v>
          </cell>
          <cell r="B1218" t="str">
            <v>506</v>
          </cell>
          <cell r="C1218" t="str">
            <v>002</v>
          </cell>
          <cell r="D1218" t="str">
            <v>002</v>
          </cell>
          <cell r="E1218" t="str">
            <v>502</v>
          </cell>
          <cell r="F1218" t="str">
            <v>Fianzas</v>
          </cell>
        </row>
        <row r="1219">
          <cell r="A1219">
            <v>506003000000</v>
          </cell>
          <cell r="B1219" t="str">
            <v>506</v>
          </cell>
          <cell r="C1219" t="str">
            <v>003</v>
          </cell>
          <cell r="D1219" t="str">
            <v>000</v>
          </cell>
          <cell r="E1219" t="str">
            <v>000</v>
          </cell>
          <cell r="F1219" t="str">
            <v>Seguros y Fianzas PRODUCCIÓN</v>
          </cell>
        </row>
        <row r="1220">
          <cell r="A1220">
            <v>506003003501</v>
          </cell>
          <cell r="B1220" t="str">
            <v>506</v>
          </cell>
          <cell r="C1220" t="str">
            <v>003</v>
          </cell>
          <cell r="D1220" t="str">
            <v>003</v>
          </cell>
          <cell r="E1220" t="str">
            <v>501</v>
          </cell>
          <cell r="F1220" t="str">
            <v>Seguros</v>
          </cell>
        </row>
        <row r="1221">
          <cell r="A1221">
            <v>506003003502</v>
          </cell>
          <cell r="B1221" t="str">
            <v>506</v>
          </cell>
          <cell r="C1221" t="str">
            <v>003</v>
          </cell>
          <cell r="D1221" t="str">
            <v>003</v>
          </cell>
          <cell r="E1221" t="str">
            <v>502</v>
          </cell>
          <cell r="F1221" t="str">
            <v>Fianzas</v>
          </cell>
        </row>
        <row r="1222">
          <cell r="A1222">
            <v>506004000000</v>
          </cell>
          <cell r="B1222" t="str">
            <v>506</v>
          </cell>
          <cell r="C1222" t="str">
            <v>004</v>
          </cell>
          <cell r="D1222" t="str">
            <v>000</v>
          </cell>
          <cell r="E1222" t="str">
            <v>000</v>
          </cell>
          <cell r="F1222" t="str">
            <v>Seguros y Fianzas INFRAESTRUCTURA</v>
          </cell>
        </row>
        <row r="1223">
          <cell r="A1223">
            <v>506004004501</v>
          </cell>
          <cell r="B1223" t="str">
            <v>506</v>
          </cell>
          <cell r="C1223" t="str">
            <v>004</v>
          </cell>
          <cell r="D1223" t="str">
            <v>004</v>
          </cell>
          <cell r="E1223" t="str">
            <v>501</v>
          </cell>
          <cell r="F1223" t="str">
            <v>Seguros</v>
          </cell>
        </row>
        <row r="1224">
          <cell r="A1224">
            <v>506004004502</v>
          </cell>
          <cell r="B1224" t="str">
            <v>506</v>
          </cell>
          <cell r="C1224" t="str">
            <v>004</v>
          </cell>
          <cell r="D1224" t="str">
            <v>004</v>
          </cell>
          <cell r="E1224" t="str">
            <v>502</v>
          </cell>
          <cell r="F1224" t="str">
            <v>Fianzas</v>
          </cell>
        </row>
        <row r="1225">
          <cell r="A1225">
            <v>507000000000</v>
          </cell>
          <cell r="B1225">
            <v>507</v>
          </cell>
          <cell r="C1225" t="str">
            <v>000</v>
          </cell>
          <cell r="D1225" t="str">
            <v>000</v>
          </cell>
          <cell r="E1225" t="str">
            <v>000</v>
          </cell>
          <cell r="F1225" t="str">
            <v>ARRENDAMIENTOS</v>
          </cell>
        </row>
        <row r="1226">
          <cell r="A1226">
            <v>507001000000</v>
          </cell>
          <cell r="B1226">
            <v>507</v>
          </cell>
          <cell r="C1226" t="str">
            <v>001</v>
          </cell>
          <cell r="D1226" t="str">
            <v>000</v>
          </cell>
          <cell r="E1226" t="str">
            <v>000</v>
          </cell>
          <cell r="F1226" t="str">
            <v>Arrendamientos GEOCIENCIAS</v>
          </cell>
        </row>
        <row r="1227">
          <cell r="A1227">
            <v>507001001551</v>
          </cell>
          <cell r="B1227">
            <v>507</v>
          </cell>
          <cell r="C1227" t="str">
            <v>001</v>
          </cell>
          <cell r="D1227" t="str">
            <v>001</v>
          </cell>
          <cell r="E1227" t="str">
            <v>551</v>
          </cell>
          <cell r="F1227" t="str">
            <v xml:space="preserve">Maquinaria y Equipo </v>
          </cell>
        </row>
        <row r="1228">
          <cell r="A1228">
            <v>507001001552</v>
          </cell>
          <cell r="B1228">
            <v>507</v>
          </cell>
          <cell r="C1228" t="str">
            <v>001</v>
          </cell>
          <cell r="D1228" t="str">
            <v>001</v>
          </cell>
          <cell r="E1228" t="str">
            <v>552</v>
          </cell>
          <cell r="F1228" t="str">
            <v xml:space="preserve">Equipo de Transporte </v>
          </cell>
        </row>
        <row r="1229">
          <cell r="A1229">
            <v>507001001553</v>
          </cell>
          <cell r="B1229">
            <v>507</v>
          </cell>
          <cell r="C1229" t="str">
            <v>001</v>
          </cell>
          <cell r="D1229" t="str">
            <v>001</v>
          </cell>
          <cell r="E1229" t="str">
            <v>553</v>
          </cell>
          <cell r="F1229" t="str">
            <v xml:space="preserve">Oficinas con retención </v>
          </cell>
        </row>
        <row r="1230">
          <cell r="A1230">
            <v>507001001554</v>
          </cell>
          <cell r="B1230">
            <v>507</v>
          </cell>
          <cell r="C1230" t="str">
            <v>001</v>
          </cell>
          <cell r="D1230" t="str">
            <v>001</v>
          </cell>
          <cell r="E1230" t="str">
            <v>554</v>
          </cell>
          <cell r="F1230" t="str">
            <v xml:space="preserve">Oficinas sin retención </v>
          </cell>
        </row>
        <row r="1231">
          <cell r="A1231">
            <v>507001001555</v>
          </cell>
          <cell r="B1231">
            <v>507</v>
          </cell>
          <cell r="C1231" t="str">
            <v>001</v>
          </cell>
          <cell r="D1231" t="str">
            <v>001</v>
          </cell>
          <cell r="E1231" t="str">
            <v>555</v>
          </cell>
          <cell r="F1231" t="str">
            <v xml:space="preserve">Casas con retención </v>
          </cell>
        </row>
        <row r="1232">
          <cell r="A1232">
            <v>507001001556</v>
          </cell>
          <cell r="B1232">
            <v>507</v>
          </cell>
          <cell r="C1232" t="str">
            <v>001</v>
          </cell>
          <cell r="D1232" t="str">
            <v>001</v>
          </cell>
          <cell r="E1232" t="str">
            <v>556</v>
          </cell>
          <cell r="F1232" t="str">
            <v xml:space="preserve">Casas sin retención </v>
          </cell>
        </row>
        <row r="1233">
          <cell r="A1233">
            <v>507001001557</v>
          </cell>
          <cell r="B1233" t="str">
            <v>507</v>
          </cell>
          <cell r="C1233" t="str">
            <v>001</v>
          </cell>
          <cell r="D1233" t="str">
            <v>001</v>
          </cell>
          <cell r="E1233" t="str">
            <v>557</v>
          </cell>
          <cell r="F1233" t="str">
            <v>Muebles</v>
          </cell>
        </row>
        <row r="1234">
          <cell r="A1234">
            <v>507002000000</v>
          </cell>
          <cell r="B1234">
            <v>507</v>
          </cell>
          <cell r="C1234" t="str">
            <v>002</v>
          </cell>
          <cell r="D1234" t="str">
            <v>000</v>
          </cell>
          <cell r="E1234" t="str">
            <v>000</v>
          </cell>
          <cell r="F1234" t="str">
            <v>Arrendamientos PERFORACIÒN</v>
          </cell>
        </row>
        <row r="1235">
          <cell r="A1235">
            <v>507002002551</v>
          </cell>
          <cell r="B1235">
            <v>507</v>
          </cell>
          <cell r="C1235" t="str">
            <v>002</v>
          </cell>
          <cell r="D1235" t="str">
            <v>002</v>
          </cell>
          <cell r="E1235" t="str">
            <v>551</v>
          </cell>
          <cell r="F1235" t="str">
            <v xml:space="preserve">Maquinaria y Equipo </v>
          </cell>
        </row>
        <row r="1236">
          <cell r="A1236">
            <v>507002002552</v>
          </cell>
          <cell r="B1236">
            <v>507</v>
          </cell>
          <cell r="C1236" t="str">
            <v>002</v>
          </cell>
          <cell r="D1236" t="str">
            <v>002</v>
          </cell>
          <cell r="E1236" t="str">
            <v>552</v>
          </cell>
          <cell r="F1236" t="str">
            <v xml:space="preserve">Equipo de Transporte </v>
          </cell>
        </row>
        <row r="1237">
          <cell r="A1237">
            <v>507002002553</v>
          </cell>
          <cell r="B1237">
            <v>507</v>
          </cell>
          <cell r="C1237" t="str">
            <v>002</v>
          </cell>
          <cell r="D1237" t="str">
            <v>002</v>
          </cell>
          <cell r="E1237" t="str">
            <v>553</v>
          </cell>
          <cell r="F1237" t="str">
            <v xml:space="preserve">Oficinas con retención </v>
          </cell>
        </row>
        <row r="1238">
          <cell r="A1238">
            <v>507002002554</v>
          </cell>
          <cell r="B1238">
            <v>507</v>
          </cell>
          <cell r="C1238" t="str">
            <v>002</v>
          </cell>
          <cell r="D1238" t="str">
            <v>002</v>
          </cell>
          <cell r="E1238" t="str">
            <v>554</v>
          </cell>
          <cell r="F1238" t="str">
            <v xml:space="preserve">Oficinas sin retención </v>
          </cell>
        </row>
        <row r="1239">
          <cell r="A1239">
            <v>507002002555</v>
          </cell>
          <cell r="B1239">
            <v>507</v>
          </cell>
          <cell r="C1239" t="str">
            <v>002</v>
          </cell>
          <cell r="D1239" t="str">
            <v>002</v>
          </cell>
          <cell r="E1239" t="str">
            <v>555</v>
          </cell>
          <cell r="F1239" t="str">
            <v xml:space="preserve">Casas con retención </v>
          </cell>
        </row>
        <row r="1240">
          <cell r="A1240">
            <v>507002002556</v>
          </cell>
          <cell r="B1240">
            <v>507</v>
          </cell>
          <cell r="C1240" t="str">
            <v>002</v>
          </cell>
          <cell r="D1240" t="str">
            <v>002</v>
          </cell>
          <cell r="E1240" t="str">
            <v>556</v>
          </cell>
          <cell r="F1240" t="str">
            <v xml:space="preserve">Casas sin retención </v>
          </cell>
        </row>
        <row r="1241">
          <cell r="A1241">
            <v>507002002557</v>
          </cell>
          <cell r="B1241" t="str">
            <v>507</v>
          </cell>
          <cell r="C1241" t="str">
            <v>002</v>
          </cell>
          <cell r="D1241" t="str">
            <v>002</v>
          </cell>
          <cell r="E1241" t="str">
            <v>557</v>
          </cell>
          <cell r="F1241" t="str">
            <v>Muebles</v>
          </cell>
        </row>
        <row r="1242">
          <cell r="A1242">
            <v>507003000000</v>
          </cell>
          <cell r="B1242">
            <v>507</v>
          </cell>
          <cell r="C1242" t="str">
            <v>003</v>
          </cell>
          <cell r="D1242" t="str">
            <v>000</v>
          </cell>
          <cell r="E1242" t="str">
            <v>000</v>
          </cell>
          <cell r="F1242" t="str">
            <v>Arrendamientos PRODUCCIÒN</v>
          </cell>
        </row>
        <row r="1243">
          <cell r="A1243">
            <v>507003003551</v>
          </cell>
          <cell r="B1243">
            <v>507</v>
          </cell>
          <cell r="C1243" t="str">
            <v>003</v>
          </cell>
          <cell r="D1243" t="str">
            <v>003</v>
          </cell>
          <cell r="E1243" t="str">
            <v>551</v>
          </cell>
          <cell r="F1243" t="str">
            <v xml:space="preserve">Maquinaria y Equipo </v>
          </cell>
        </row>
        <row r="1244">
          <cell r="A1244">
            <v>507003003552</v>
          </cell>
          <cell r="B1244">
            <v>507</v>
          </cell>
          <cell r="C1244" t="str">
            <v>003</v>
          </cell>
          <cell r="D1244" t="str">
            <v>003</v>
          </cell>
          <cell r="E1244" t="str">
            <v>552</v>
          </cell>
          <cell r="F1244" t="str">
            <v xml:space="preserve">Equipo de Transporte </v>
          </cell>
        </row>
        <row r="1245">
          <cell r="A1245">
            <v>507003003553</v>
          </cell>
          <cell r="B1245">
            <v>507</v>
          </cell>
          <cell r="C1245" t="str">
            <v>003</v>
          </cell>
          <cell r="D1245" t="str">
            <v>003</v>
          </cell>
          <cell r="E1245" t="str">
            <v>553</v>
          </cell>
          <cell r="F1245" t="str">
            <v xml:space="preserve">Oficinas con retención </v>
          </cell>
        </row>
        <row r="1246">
          <cell r="A1246">
            <v>507003003554</v>
          </cell>
          <cell r="B1246">
            <v>507</v>
          </cell>
          <cell r="C1246" t="str">
            <v>003</v>
          </cell>
          <cell r="D1246" t="str">
            <v>003</v>
          </cell>
          <cell r="E1246" t="str">
            <v>554</v>
          </cell>
          <cell r="F1246" t="str">
            <v xml:space="preserve">Oficinas sin retención </v>
          </cell>
        </row>
        <row r="1247">
          <cell r="A1247">
            <v>507003003555</v>
          </cell>
          <cell r="B1247">
            <v>507</v>
          </cell>
          <cell r="C1247" t="str">
            <v>003</v>
          </cell>
          <cell r="D1247" t="str">
            <v>003</v>
          </cell>
          <cell r="E1247" t="str">
            <v>555</v>
          </cell>
          <cell r="F1247" t="str">
            <v xml:space="preserve">Casas con retención </v>
          </cell>
        </row>
        <row r="1248">
          <cell r="A1248">
            <v>507003003556</v>
          </cell>
          <cell r="B1248">
            <v>507</v>
          </cell>
          <cell r="C1248" t="str">
            <v>003</v>
          </cell>
          <cell r="D1248" t="str">
            <v>003</v>
          </cell>
          <cell r="E1248" t="str">
            <v>556</v>
          </cell>
          <cell r="F1248" t="str">
            <v xml:space="preserve">Casas sin retención </v>
          </cell>
        </row>
        <row r="1249">
          <cell r="A1249">
            <v>507003003557</v>
          </cell>
          <cell r="B1249" t="str">
            <v>507</v>
          </cell>
          <cell r="C1249" t="str">
            <v>003</v>
          </cell>
          <cell r="D1249" t="str">
            <v>003</v>
          </cell>
          <cell r="E1249" t="str">
            <v>557</v>
          </cell>
          <cell r="F1249" t="str">
            <v>Muebles</v>
          </cell>
        </row>
        <row r="1250">
          <cell r="A1250">
            <v>507004000000</v>
          </cell>
          <cell r="B1250">
            <v>507</v>
          </cell>
          <cell r="C1250" t="str">
            <v>004</v>
          </cell>
          <cell r="D1250" t="str">
            <v>000</v>
          </cell>
          <cell r="E1250" t="str">
            <v>000</v>
          </cell>
          <cell r="F1250" t="str">
            <v>Arrendamientos INFRAESTRUCTURA</v>
          </cell>
        </row>
        <row r="1251">
          <cell r="A1251">
            <v>507004004551</v>
          </cell>
          <cell r="B1251">
            <v>507</v>
          </cell>
          <cell r="C1251" t="str">
            <v>004</v>
          </cell>
          <cell r="D1251" t="str">
            <v>004</v>
          </cell>
          <cell r="E1251" t="str">
            <v>551</v>
          </cell>
          <cell r="F1251" t="str">
            <v xml:space="preserve">Maquinaria y Equipo </v>
          </cell>
        </row>
        <row r="1252">
          <cell r="A1252">
            <v>507004004552</v>
          </cell>
          <cell r="B1252">
            <v>507</v>
          </cell>
          <cell r="C1252" t="str">
            <v>004</v>
          </cell>
          <cell r="D1252" t="str">
            <v>004</v>
          </cell>
          <cell r="E1252" t="str">
            <v>552</v>
          </cell>
          <cell r="F1252" t="str">
            <v xml:space="preserve">Equipo de Transporte </v>
          </cell>
        </row>
        <row r="1253">
          <cell r="A1253">
            <v>507004004553</v>
          </cell>
          <cell r="B1253">
            <v>507</v>
          </cell>
          <cell r="C1253" t="str">
            <v>004</v>
          </cell>
          <cell r="D1253" t="str">
            <v>004</v>
          </cell>
          <cell r="E1253" t="str">
            <v>553</v>
          </cell>
          <cell r="F1253" t="str">
            <v xml:space="preserve">Oficinas con retención </v>
          </cell>
        </row>
        <row r="1254">
          <cell r="A1254">
            <v>507004004554</v>
          </cell>
          <cell r="B1254">
            <v>507</v>
          </cell>
          <cell r="C1254" t="str">
            <v>004</v>
          </cell>
          <cell r="D1254" t="str">
            <v>004</v>
          </cell>
          <cell r="E1254" t="str">
            <v>554</v>
          </cell>
          <cell r="F1254" t="str">
            <v xml:space="preserve">Oficinas sin retención </v>
          </cell>
        </row>
        <row r="1255">
          <cell r="A1255">
            <v>507004004555</v>
          </cell>
          <cell r="B1255">
            <v>507</v>
          </cell>
          <cell r="C1255" t="str">
            <v>004</v>
          </cell>
          <cell r="D1255" t="str">
            <v>004</v>
          </cell>
          <cell r="E1255" t="str">
            <v>555</v>
          </cell>
          <cell r="F1255" t="str">
            <v xml:space="preserve">Casas con retención </v>
          </cell>
        </row>
        <row r="1256">
          <cell r="A1256">
            <v>507004004556</v>
          </cell>
          <cell r="B1256">
            <v>507</v>
          </cell>
          <cell r="C1256" t="str">
            <v>004</v>
          </cell>
          <cell r="D1256" t="str">
            <v>004</v>
          </cell>
          <cell r="E1256" t="str">
            <v>556</v>
          </cell>
          <cell r="F1256" t="str">
            <v xml:space="preserve">Casas sin retención </v>
          </cell>
        </row>
        <row r="1257">
          <cell r="A1257">
            <v>507004004557</v>
          </cell>
          <cell r="B1257" t="str">
            <v>507</v>
          </cell>
          <cell r="C1257" t="str">
            <v>004</v>
          </cell>
          <cell r="D1257" t="str">
            <v>004</v>
          </cell>
          <cell r="E1257" t="str">
            <v>557</v>
          </cell>
          <cell r="F1257" t="str">
            <v>Muebles</v>
          </cell>
        </row>
        <row r="1258">
          <cell r="A1258">
            <v>508000000000</v>
          </cell>
          <cell r="B1258">
            <v>508</v>
          </cell>
          <cell r="C1258" t="str">
            <v>000</v>
          </cell>
          <cell r="D1258" t="str">
            <v>000</v>
          </cell>
          <cell r="E1258" t="str">
            <v>000</v>
          </cell>
          <cell r="F1258" t="str">
            <v>MISCELÁNEOS</v>
          </cell>
        </row>
        <row r="1259">
          <cell r="A1259">
            <v>508001000000</v>
          </cell>
          <cell r="B1259">
            <v>508</v>
          </cell>
          <cell r="C1259" t="str">
            <v>001</v>
          </cell>
          <cell r="D1259" t="str">
            <v>000</v>
          </cell>
          <cell r="E1259" t="str">
            <v>000</v>
          </cell>
          <cell r="F1259" t="str">
            <v>Miscelàneos GEOCIENCIAS</v>
          </cell>
        </row>
        <row r="1260">
          <cell r="A1260">
            <v>508001001601</v>
          </cell>
          <cell r="B1260">
            <v>508</v>
          </cell>
          <cell r="C1260" t="str">
            <v>001</v>
          </cell>
          <cell r="D1260" t="str">
            <v>001</v>
          </cell>
          <cell r="E1260" t="str">
            <v>601</v>
          </cell>
          <cell r="F1260" t="str">
            <v xml:space="preserve">Luz </v>
          </cell>
        </row>
        <row r="1261">
          <cell r="A1261">
            <v>508001001602</v>
          </cell>
          <cell r="B1261">
            <v>508</v>
          </cell>
          <cell r="C1261" t="str">
            <v>001</v>
          </cell>
          <cell r="D1261" t="str">
            <v>001</v>
          </cell>
          <cell r="E1261" t="str">
            <v>602</v>
          </cell>
          <cell r="F1261" t="str">
            <v xml:space="preserve">Agua </v>
          </cell>
        </row>
        <row r="1262">
          <cell r="A1262">
            <v>508001001603</v>
          </cell>
          <cell r="B1262">
            <v>508</v>
          </cell>
          <cell r="C1262" t="str">
            <v>001</v>
          </cell>
          <cell r="D1262" t="str">
            <v>001</v>
          </cell>
          <cell r="E1262" t="str">
            <v>603</v>
          </cell>
          <cell r="F1262" t="str">
            <v xml:space="preserve">Telefóno </v>
          </cell>
        </row>
        <row r="1263">
          <cell r="A1263">
            <v>508001001604</v>
          </cell>
          <cell r="B1263">
            <v>508</v>
          </cell>
          <cell r="C1263" t="str">
            <v>001</v>
          </cell>
          <cell r="D1263" t="str">
            <v>001</v>
          </cell>
          <cell r="E1263" t="str">
            <v>604</v>
          </cell>
          <cell r="F1263" t="str">
            <v xml:space="preserve">Teléfono Celular </v>
          </cell>
        </row>
        <row r="1264">
          <cell r="A1264">
            <v>508001001605</v>
          </cell>
          <cell r="B1264">
            <v>508</v>
          </cell>
          <cell r="C1264" t="str">
            <v>001</v>
          </cell>
          <cell r="D1264" t="str">
            <v>001</v>
          </cell>
          <cell r="E1264" t="str">
            <v>605</v>
          </cell>
          <cell r="F1264" t="str">
            <v xml:space="preserve">Internet </v>
          </cell>
        </row>
        <row r="1265">
          <cell r="A1265">
            <v>508001001606</v>
          </cell>
          <cell r="B1265">
            <v>508</v>
          </cell>
          <cell r="C1265" t="str">
            <v>001</v>
          </cell>
          <cell r="D1265" t="str">
            <v>001</v>
          </cell>
          <cell r="E1265" t="str">
            <v>606</v>
          </cell>
          <cell r="F1265" t="str">
            <v xml:space="preserve">Papelería </v>
          </cell>
        </row>
        <row r="1266">
          <cell r="A1266">
            <v>508001001607</v>
          </cell>
          <cell r="B1266">
            <v>508</v>
          </cell>
          <cell r="C1266" t="str">
            <v>001</v>
          </cell>
          <cell r="D1266" t="str">
            <v>001</v>
          </cell>
          <cell r="E1266" t="str">
            <v>607</v>
          </cell>
          <cell r="F1266" t="str">
            <v xml:space="preserve">Combustibles </v>
          </cell>
        </row>
        <row r="1267">
          <cell r="A1267">
            <v>508001001608</v>
          </cell>
          <cell r="B1267">
            <v>508</v>
          </cell>
          <cell r="C1267" t="str">
            <v>001</v>
          </cell>
          <cell r="D1267" t="str">
            <v>001</v>
          </cell>
          <cell r="E1267" t="str">
            <v>608</v>
          </cell>
          <cell r="F1267" t="str">
            <v xml:space="preserve">Honorarios con retención </v>
          </cell>
        </row>
        <row r="1268">
          <cell r="A1268">
            <v>508001001609</v>
          </cell>
          <cell r="B1268">
            <v>508</v>
          </cell>
          <cell r="C1268" t="str">
            <v>001</v>
          </cell>
          <cell r="D1268" t="str">
            <v>001</v>
          </cell>
          <cell r="E1268" t="str">
            <v>609</v>
          </cell>
          <cell r="F1268" t="str">
            <v xml:space="preserve">Honorarios sin retención </v>
          </cell>
        </row>
        <row r="1269">
          <cell r="A1269">
            <v>508001001610</v>
          </cell>
          <cell r="B1269">
            <v>508</v>
          </cell>
          <cell r="C1269" t="str">
            <v>001</v>
          </cell>
          <cell r="D1269" t="str">
            <v>001</v>
          </cell>
          <cell r="E1269" t="str">
            <v>610</v>
          </cell>
          <cell r="F1269" t="str">
            <v xml:space="preserve">Servicio de limpieza </v>
          </cell>
        </row>
        <row r="1270">
          <cell r="A1270">
            <v>508001001611</v>
          </cell>
          <cell r="B1270">
            <v>508</v>
          </cell>
          <cell r="C1270" t="str">
            <v>001</v>
          </cell>
          <cell r="D1270" t="str">
            <v>001</v>
          </cell>
          <cell r="E1270" t="str">
            <v>611</v>
          </cell>
          <cell r="F1270" t="str">
            <v xml:space="preserve">Servicio de seguridad </v>
          </cell>
        </row>
        <row r="1271">
          <cell r="A1271">
            <v>508001001612</v>
          </cell>
          <cell r="B1271">
            <v>508</v>
          </cell>
          <cell r="C1271" t="str">
            <v>001</v>
          </cell>
          <cell r="D1271" t="str">
            <v>001</v>
          </cell>
          <cell r="E1271" t="str">
            <v>612</v>
          </cell>
          <cell r="F1271" t="str">
            <v xml:space="preserve">Paqueterìa y envìos </v>
          </cell>
        </row>
        <row r="1272">
          <cell r="A1272">
            <v>508001001613</v>
          </cell>
          <cell r="B1272">
            <v>508</v>
          </cell>
          <cell r="C1272" t="str">
            <v>001</v>
          </cell>
          <cell r="D1272" t="str">
            <v>001</v>
          </cell>
          <cell r="E1272" t="str">
            <v>613</v>
          </cell>
          <cell r="F1272" t="str">
            <v xml:space="preserve">Artìculos de limpieza </v>
          </cell>
        </row>
        <row r="1273">
          <cell r="A1273">
            <v>508001001614</v>
          </cell>
          <cell r="B1273">
            <v>508</v>
          </cell>
          <cell r="C1273" t="str">
            <v>001</v>
          </cell>
          <cell r="D1273" t="str">
            <v>001</v>
          </cell>
          <cell r="E1273" t="str">
            <v>614</v>
          </cell>
          <cell r="F1273" t="str">
            <v xml:space="preserve">Comisiòn vales </v>
          </cell>
        </row>
        <row r="1274">
          <cell r="A1274">
            <v>508001001615</v>
          </cell>
          <cell r="B1274">
            <v>508</v>
          </cell>
          <cell r="C1274" t="str">
            <v>001</v>
          </cell>
          <cell r="D1274" t="str">
            <v>001</v>
          </cell>
          <cell r="E1274" t="str">
            <v>615</v>
          </cell>
          <cell r="F1274" t="str">
            <v xml:space="preserve">Impuestos y derechos </v>
          </cell>
        </row>
        <row r="1275">
          <cell r="A1275">
            <v>508001001616</v>
          </cell>
          <cell r="B1275">
            <v>508</v>
          </cell>
          <cell r="C1275" t="str">
            <v>001</v>
          </cell>
          <cell r="D1275" t="str">
            <v>001</v>
          </cell>
          <cell r="E1275" t="str">
            <v>616</v>
          </cell>
          <cell r="F1275" t="str">
            <v>Diversos misceláneos</v>
          </cell>
        </row>
        <row r="1276">
          <cell r="A1276">
            <v>508001001617</v>
          </cell>
          <cell r="B1276">
            <v>508</v>
          </cell>
          <cell r="C1276" t="str">
            <v>001</v>
          </cell>
          <cell r="D1276" t="str">
            <v>001</v>
          </cell>
          <cell r="E1276" t="str">
            <v>617</v>
          </cell>
          <cell r="F1276" t="str">
            <v>Recargos de impuestos</v>
          </cell>
        </row>
        <row r="1277">
          <cell r="A1277">
            <v>508001001618</v>
          </cell>
          <cell r="B1277">
            <v>508</v>
          </cell>
          <cell r="C1277" t="str">
            <v>001</v>
          </cell>
          <cell r="D1277" t="str">
            <v>001</v>
          </cell>
          <cell r="E1277" t="str">
            <v>618</v>
          </cell>
          <cell r="F1277" t="str">
            <v>Cuotas y suscripciones</v>
          </cell>
        </row>
        <row r="1278">
          <cell r="A1278">
            <v>508001001619</v>
          </cell>
          <cell r="B1278">
            <v>508</v>
          </cell>
          <cell r="C1278" t="str">
            <v>001</v>
          </cell>
          <cell r="D1278" t="str">
            <v>001</v>
          </cell>
          <cell r="E1278" t="str">
            <v>619</v>
          </cell>
          <cell r="F1278" t="str">
            <v>Propaganda y Publicidad</v>
          </cell>
        </row>
        <row r="1279">
          <cell r="A1279">
            <v>508001001620</v>
          </cell>
          <cell r="B1279">
            <v>508</v>
          </cell>
          <cell r="C1279" t="str">
            <v>001</v>
          </cell>
          <cell r="D1279" t="str">
            <v>001</v>
          </cell>
          <cell r="E1279" t="str">
            <v>620</v>
          </cell>
          <cell r="F1279" t="str">
            <v>Deducible de seguros</v>
          </cell>
        </row>
        <row r="1280">
          <cell r="A1280">
            <v>508001001621</v>
          </cell>
          <cell r="B1280">
            <v>508</v>
          </cell>
          <cell r="C1280" t="str">
            <v>001</v>
          </cell>
          <cell r="D1280" t="str">
            <v>001</v>
          </cell>
          <cell r="E1280" t="str">
            <v>621</v>
          </cell>
          <cell r="F1280" t="str">
            <v>Uniformes y ropa de trabajo</v>
          </cell>
        </row>
        <row r="1281">
          <cell r="A1281">
            <v>508001001622</v>
          </cell>
          <cell r="B1281">
            <v>508</v>
          </cell>
          <cell r="C1281" t="str">
            <v>001</v>
          </cell>
          <cell r="D1281" t="str">
            <v>001</v>
          </cell>
          <cell r="E1281" t="str">
            <v>622</v>
          </cell>
          <cell r="F1281" t="str">
            <v>Equipo de seguridad</v>
          </cell>
        </row>
        <row r="1282">
          <cell r="A1282">
            <v>508001001623</v>
          </cell>
          <cell r="B1282">
            <v>508</v>
          </cell>
          <cell r="C1282" t="str">
            <v>001</v>
          </cell>
          <cell r="D1282" t="str">
            <v>001</v>
          </cell>
          <cell r="E1282" t="str">
            <v>623</v>
          </cell>
          <cell r="F1282" t="str">
            <v>Capacitaciòn al personal</v>
          </cell>
        </row>
        <row r="1283">
          <cell r="A1283">
            <v>508001001624</v>
          </cell>
          <cell r="B1283">
            <v>508</v>
          </cell>
          <cell r="C1283" t="str">
            <v>001</v>
          </cell>
          <cell r="D1283" t="str">
            <v>001</v>
          </cell>
          <cell r="E1283" t="str">
            <v>624</v>
          </cell>
          <cell r="F1283" t="str">
            <v>Festejos al personal</v>
          </cell>
        </row>
        <row r="1284">
          <cell r="A1284">
            <v>508001001625</v>
          </cell>
          <cell r="B1284">
            <v>508</v>
          </cell>
          <cell r="C1284" t="str">
            <v>001</v>
          </cell>
          <cell r="D1284" t="str">
            <v>001</v>
          </cell>
          <cell r="E1284" t="str">
            <v>625</v>
          </cell>
          <cell r="F1284" t="str">
            <v>Comisaría</v>
          </cell>
        </row>
        <row r="1285">
          <cell r="A1285">
            <v>508002000000</v>
          </cell>
          <cell r="B1285">
            <v>508</v>
          </cell>
          <cell r="C1285" t="str">
            <v>002</v>
          </cell>
          <cell r="D1285" t="str">
            <v>000</v>
          </cell>
          <cell r="E1285" t="str">
            <v>000</v>
          </cell>
          <cell r="F1285" t="str">
            <v>Miscelàneos PERFORACIÒN</v>
          </cell>
        </row>
        <row r="1286">
          <cell r="A1286">
            <v>508002002601</v>
          </cell>
          <cell r="B1286">
            <v>508</v>
          </cell>
          <cell r="C1286" t="str">
            <v>002</v>
          </cell>
          <cell r="D1286" t="str">
            <v>002</v>
          </cell>
          <cell r="E1286" t="str">
            <v>601</v>
          </cell>
          <cell r="F1286" t="str">
            <v xml:space="preserve">Luz </v>
          </cell>
        </row>
        <row r="1287">
          <cell r="A1287">
            <v>508002002602</v>
          </cell>
          <cell r="B1287">
            <v>508</v>
          </cell>
          <cell r="C1287" t="str">
            <v>002</v>
          </cell>
          <cell r="D1287" t="str">
            <v>002</v>
          </cell>
          <cell r="E1287" t="str">
            <v>602</v>
          </cell>
          <cell r="F1287" t="str">
            <v xml:space="preserve">Agua </v>
          </cell>
        </row>
        <row r="1288">
          <cell r="A1288">
            <v>508002002603</v>
          </cell>
          <cell r="B1288">
            <v>508</v>
          </cell>
          <cell r="C1288" t="str">
            <v>002</v>
          </cell>
          <cell r="D1288" t="str">
            <v>002</v>
          </cell>
          <cell r="E1288" t="str">
            <v>603</v>
          </cell>
          <cell r="F1288" t="str">
            <v xml:space="preserve">Telefóno </v>
          </cell>
        </row>
        <row r="1289">
          <cell r="A1289">
            <v>508002002604</v>
          </cell>
          <cell r="B1289">
            <v>508</v>
          </cell>
          <cell r="C1289" t="str">
            <v>002</v>
          </cell>
          <cell r="D1289" t="str">
            <v>002</v>
          </cell>
          <cell r="E1289" t="str">
            <v>604</v>
          </cell>
          <cell r="F1289" t="str">
            <v xml:space="preserve">Teléfono Celular </v>
          </cell>
        </row>
        <row r="1290">
          <cell r="A1290">
            <v>508002002605</v>
          </cell>
          <cell r="B1290">
            <v>508</v>
          </cell>
          <cell r="C1290" t="str">
            <v>002</v>
          </cell>
          <cell r="D1290" t="str">
            <v>002</v>
          </cell>
          <cell r="E1290" t="str">
            <v>605</v>
          </cell>
          <cell r="F1290" t="str">
            <v xml:space="preserve">Internet </v>
          </cell>
        </row>
        <row r="1291">
          <cell r="A1291">
            <v>508002002606</v>
          </cell>
          <cell r="B1291">
            <v>508</v>
          </cell>
          <cell r="C1291" t="str">
            <v>002</v>
          </cell>
          <cell r="D1291" t="str">
            <v>002</v>
          </cell>
          <cell r="E1291" t="str">
            <v>606</v>
          </cell>
          <cell r="F1291" t="str">
            <v xml:space="preserve">Papelería </v>
          </cell>
        </row>
        <row r="1292">
          <cell r="A1292">
            <v>508002002607</v>
          </cell>
          <cell r="B1292">
            <v>508</v>
          </cell>
          <cell r="C1292" t="str">
            <v>002</v>
          </cell>
          <cell r="D1292" t="str">
            <v>002</v>
          </cell>
          <cell r="E1292" t="str">
            <v>607</v>
          </cell>
          <cell r="F1292" t="str">
            <v xml:space="preserve">Combustibles </v>
          </cell>
        </row>
        <row r="1293">
          <cell r="A1293">
            <v>508002002608</v>
          </cell>
          <cell r="B1293">
            <v>508</v>
          </cell>
          <cell r="C1293" t="str">
            <v>002</v>
          </cell>
          <cell r="D1293" t="str">
            <v>002</v>
          </cell>
          <cell r="E1293" t="str">
            <v>608</v>
          </cell>
          <cell r="F1293" t="str">
            <v xml:space="preserve">Honorarios con retención </v>
          </cell>
        </row>
        <row r="1294">
          <cell r="A1294">
            <v>508002002609</v>
          </cell>
          <cell r="B1294">
            <v>508</v>
          </cell>
          <cell r="C1294" t="str">
            <v>002</v>
          </cell>
          <cell r="D1294" t="str">
            <v>002</v>
          </cell>
          <cell r="E1294" t="str">
            <v>609</v>
          </cell>
          <cell r="F1294" t="str">
            <v xml:space="preserve">Honorarios sin retención </v>
          </cell>
        </row>
        <row r="1295">
          <cell r="A1295">
            <v>508002002610</v>
          </cell>
          <cell r="B1295">
            <v>508</v>
          </cell>
          <cell r="C1295" t="str">
            <v>002</v>
          </cell>
          <cell r="D1295" t="str">
            <v>002</v>
          </cell>
          <cell r="E1295" t="str">
            <v>610</v>
          </cell>
          <cell r="F1295" t="str">
            <v xml:space="preserve">Servicio de limpieza </v>
          </cell>
        </row>
        <row r="1296">
          <cell r="A1296">
            <v>508002002611</v>
          </cell>
          <cell r="B1296">
            <v>508</v>
          </cell>
          <cell r="C1296" t="str">
            <v>002</v>
          </cell>
          <cell r="D1296" t="str">
            <v>002</v>
          </cell>
          <cell r="E1296" t="str">
            <v>611</v>
          </cell>
          <cell r="F1296" t="str">
            <v xml:space="preserve">Servicio de seguridad </v>
          </cell>
        </row>
        <row r="1297">
          <cell r="A1297">
            <v>508002002612</v>
          </cell>
          <cell r="B1297">
            <v>508</v>
          </cell>
          <cell r="C1297" t="str">
            <v>002</v>
          </cell>
          <cell r="D1297" t="str">
            <v>002</v>
          </cell>
          <cell r="E1297" t="str">
            <v>612</v>
          </cell>
          <cell r="F1297" t="str">
            <v xml:space="preserve">Paqueterìa y envìos </v>
          </cell>
        </row>
        <row r="1298">
          <cell r="A1298">
            <v>508002002613</v>
          </cell>
          <cell r="B1298">
            <v>508</v>
          </cell>
          <cell r="C1298" t="str">
            <v>002</v>
          </cell>
          <cell r="D1298" t="str">
            <v>002</v>
          </cell>
          <cell r="E1298" t="str">
            <v>613</v>
          </cell>
          <cell r="F1298" t="str">
            <v xml:space="preserve">Artìculos de limpieza </v>
          </cell>
        </row>
        <row r="1299">
          <cell r="A1299">
            <v>508002002614</v>
          </cell>
          <cell r="B1299">
            <v>508</v>
          </cell>
          <cell r="C1299" t="str">
            <v>002</v>
          </cell>
          <cell r="D1299" t="str">
            <v>002</v>
          </cell>
          <cell r="E1299" t="str">
            <v>614</v>
          </cell>
          <cell r="F1299" t="str">
            <v xml:space="preserve">Comisiòn vales </v>
          </cell>
        </row>
        <row r="1300">
          <cell r="A1300">
            <v>508002002615</v>
          </cell>
          <cell r="B1300">
            <v>508</v>
          </cell>
          <cell r="C1300" t="str">
            <v>002</v>
          </cell>
          <cell r="D1300" t="str">
            <v>002</v>
          </cell>
          <cell r="E1300" t="str">
            <v>615</v>
          </cell>
          <cell r="F1300" t="str">
            <v xml:space="preserve">Impuestos y derechos </v>
          </cell>
        </row>
        <row r="1301">
          <cell r="A1301">
            <v>508002002616</v>
          </cell>
          <cell r="B1301">
            <v>508</v>
          </cell>
          <cell r="C1301" t="str">
            <v>002</v>
          </cell>
          <cell r="D1301" t="str">
            <v>002</v>
          </cell>
          <cell r="E1301" t="str">
            <v>616</v>
          </cell>
          <cell r="F1301" t="str">
            <v>Diversos misceláneos</v>
          </cell>
        </row>
        <row r="1302">
          <cell r="A1302">
            <v>508002002617</v>
          </cell>
          <cell r="B1302">
            <v>508</v>
          </cell>
          <cell r="C1302" t="str">
            <v>002</v>
          </cell>
          <cell r="D1302" t="str">
            <v>002</v>
          </cell>
          <cell r="E1302" t="str">
            <v>617</v>
          </cell>
          <cell r="F1302" t="str">
            <v>Recargos de impuestos</v>
          </cell>
        </row>
        <row r="1303">
          <cell r="A1303">
            <v>508002002618</v>
          </cell>
          <cell r="B1303">
            <v>508</v>
          </cell>
          <cell r="C1303" t="str">
            <v>002</v>
          </cell>
          <cell r="D1303" t="str">
            <v>002</v>
          </cell>
          <cell r="E1303" t="str">
            <v>618</v>
          </cell>
          <cell r="F1303" t="str">
            <v>Cuotas y suscripciones</v>
          </cell>
        </row>
        <row r="1304">
          <cell r="A1304">
            <v>508002002619</v>
          </cell>
          <cell r="B1304">
            <v>508</v>
          </cell>
          <cell r="C1304" t="str">
            <v>002</v>
          </cell>
          <cell r="D1304" t="str">
            <v>002</v>
          </cell>
          <cell r="E1304" t="str">
            <v>619</v>
          </cell>
          <cell r="F1304" t="str">
            <v>Propaganda y Publicidad</v>
          </cell>
        </row>
        <row r="1305">
          <cell r="A1305">
            <v>508002002620</v>
          </cell>
          <cell r="B1305">
            <v>508</v>
          </cell>
          <cell r="C1305" t="str">
            <v>002</v>
          </cell>
          <cell r="D1305" t="str">
            <v>002</v>
          </cell>
          <cell r="E1305" t="str">
            <v>620</v>
          </cell>
          <cell r="F1305" t="str">
            <v>Deducible de seguros</v>
          </cell>
        </row>
        <row r="1306">
          <cell r="A1306">
            <v>508002002621</v>
          </cell>
          <cell r="B1306">
            <v>508</v>
          </cell>
          <cell r="C1306" t="str">
            <v>002</v>
          </cell>
          <cell r="D1306" t="str">
            <v>002</v>
          </cell>
          <cell r="E1306" t="str">
            <v>621</v>
          </cell>
          <cell r="F1306" t="str">
            <v>Uniformes y ropa de trabajo</v>
          </cell>
        </row>
        <row r="1307">
          <cell r="A1307">
            <v>508002002622</v>
          </cell>
          <cell r="B1307">
            <v>508</v>
          </cell>
          <cell r="C1307" t="str">
            <v>002</v>
          </cell>
          <cell r="D1307" t="str">
            <v>002</v>
          </cell>
          <cell r="E1307" t="str">
            <v>622</v>
          </cell>
          <cell r="F1307" t="str">
            <v>Equipo de seguridad</v>
          </cell>
        </row>
        <row r="1308">
          <cell r="A1308">
            <v>508002002623</v>
          </cell>
          <cell r="B1308">
            <v>508</v>
          </cell>
          <cell r="C1308" t="str">
            <v>002</v>
          </cell>
          <cell r="D1308" t="str">
            <v>002</v>
          </cell>
          <cell r="E1308" t="str">
            <v>623</v>
          </cell>
          <cell r="F1308" t="str">
            <v>Capacitaciòn al personal</v>
          </cell>
        </row>
        <row r="1309">
          <cell r="A1309">
            <v>508002002624</v>
          </cell>
          <cell r="B1309">
            <v>508</v>
          </cell>
          <cell r="C1309" t="str">
            <v>002</v>
          </cell>
          <cell r="D1309" t="str">
            <v>002</v>
          </cell>
          <cell r="E1309" t="str">
            <v>624</v>
          </cell>
          <cell r="F1309" t="str">
            <v>Festejos al personal</v>
          </cell>
        </row>
        <row r="1310">
          <cell r="A1310">
            <v>508002002625</v>
          </cell>
          <cell r="B1310">
            <v>508</v>
          </cell>
          <cell r="C1310" t="str">
            <v>002</v>
          </cell>
          <cell r="D1310" t="str">
            <v>002</v>
          </cell>
          <cell r="E1310" t="str">
            <v>625</v>
          </cell>
          <cell r="F1310" t="str">
            <v>Comisaría</v>
          </cell>
        </row>
        <row r="1311">
          <cell r="A1311">
            <v>508003000000</v>
          </cell>
          <cell r="B1311">
            <v>508</v>
          </cell>
          <cell r="C1311" t="str">
            <v>003</v>
          </cell>
          <cell r="D1311" t="str">
            <v>000</v>
          </cell>
          <cell r="E1311" t="str">
            <v>000</v>
          </cell>
          <cell r="F1311" t="str">
            <v>Miscelàneos PRODUCCIÒN</v>
          </cell>
        </row>
        <row r="1312">
          <cell r="A1312">
            <v>508003003601</v>
          </cell>
          <cell r="B1312">
            <v>508</v>
          </cell>
          <cell r="C1312" t="str">
            <v>003</v>
          </cell>
          <cell r="D1312" t="str">
            <v>003</v>
          </cell>
          <cell r="E1312" t="str">
            <v>601</v>
          </cell>
          <cell r="F1312" t="str">
            <v xml:space="preserve">Luz </v>
          </cell>
        </row>
        <row r="1313">
          <cell r="A1313">
            <v>508003003602</v>
          </cell>
          <cell r="B1313">
            <v>508</v>
          </cell>
          <cell r="C1313" t="str">
            <v>003</v>
          </cell>
          <cell r="D1313" t="str">
            <v>003</v>
          </cell>
          <cell r="E1313" t="str">
            <v>602</v>
          </cell>
          <cell r="F1313" t="str">
            <v xml:space="preserve">Agua </v>
          </cell>
        </row>
        <row r="1314">
          <cell r="A1314">
            <v>508003003603</v>
          </cell>
          <cell r="B1314">
            <v>508</v>
          </cell>
          <cell r="C1314" t="str">
            <v>003</v>
          </cell>
          <cell r="D1314" t="str">
            <v>003</v>
          </cell>
          <cell r="E1314" t="str">
            <v>603</v>
          </cell>
          <cell r="F1314" t="str">
            <v xml:space="preserve">Telefóno </v>
          </cell>
        </row>
        <row r="1315">
          <cell r="A1315">
            <v>508003003604</v>
          </cell>
          <cell r="B1315">
            <v>508</v>
          </cell>
          <cell r="C1315" t="str">
            <v>003</v>
          </cell>
          <cell r="D1315" t="str">
            <v>003</v>
          </cell>
          <cell r="E1315" t="str">
            <v>604</v>
          </cell>
          <cell r="F1315" t="str">
            <v xml:space="preserve">Teléfono Celular </v>
          </cell>
        </row>
        <row r="1316">
          <cell r="A1316">
            <v>508003003605</v>
          </cell>
          <cell r="B1316">
            <v>508</v>
          </cell>
          <cell r="C1316" t="str">
            <v>003</v>
          </cell>
          <cell r="D1316" t="str">
            <v>003</v>
          </cell>
          <cell r="E1316" t="str">
            <v>605</v>
          </cell>
          <cell r="F1316" t="str">
            <v xml:space="preserve">Internet </v>
          </cell>
        </row>
        <row r="1317">
          <cell r="A1317">
            <v>508003003606</v>
          </cell>
          <cell r="B1317">
            <v>508</v>
          </cell>
          <cell r="C1317" t="str">
            <v>003</v>
          </cell>
          <cell r="D1317" t="str">
            <v>003</v>
          </cell>
          <cell r="E1317" t="str">
            <v>606</v>
          </cell>
          <cell r="F1317" t="str">
            <v xml:space="preserve">Papelería </v>
          </cell>
        </row>
        <row r="1318">
          <cell r="A1318">
            <v>508003003607</v>
          </cell>
          <cell r="B1318">
            <v>508</v>
          </cell>
          <cell r="C1318" t="str">
            <v>003</v>
          </cell>
          <cell r="D1318" t="str">
            <v>003</v>
          </cell>
          <cell r="E1318" t="str">
            <v>607</v>
          </cell>
          <cell r="F1318" t="str">
            <v xml:space="preserve">Combustibles </v>
          </cell>
        </row>
        <row r="1319">
          <cell r="A1319">
            <v>508003003608</v>
          </cell>
          <cell r="B1319">
            <v>508</v>
          </cell>
          <cell r="C1319" t="str">
            <v>003</v>
          </cell>
          <cell r="D1319" t="str">
            <v>003</v>
          </cell>
          <cell r="E1319" t="str">
            <v>608</v>
          </cell>
          <cell r="F1319" t="str">
            <v xml:space="preserve">Honorarios con retención </v>
          </cell>
        </row>
        <row r="1320">
          <cell r="A1320">
            <v>508003003609</v>
          </cell>
          <cell r="B1320">
            <v>508</v>
          </cell>
          <cell r="C1320" t="str">
            <v>003</v>
          </cell>
          <cell r="D1320" t="str">
            <v>003</v>
          </cell>
          <cell r="E1320" t="str">
            <v>609</v>
          </cell>
          <cell r="F1320" t="str">
            <v xml:space="preserve">Honorarios sin retención </v>
          </cell>
        </row>
        <row r="1321">
          <cell r="A1321">
            <v>508003003610</v>
          </cell>
          <cell r="B1321">
            <v>508</v>
          </cell>
          <cell r="C1321" t="str">
            <v>003</v>
          </cell>
          <cell r="D1321" t="str">
            <v>003</v>
          </cell>
          <cell r="E1321" t="str">
            <v>610</v>
          </cell>
          <cell r="F1321" t="str">
            <v xml:space="preserve">Servicio de limpieza </v>
          </cell>
        </row>
        <row r="1322">
          <cell r="A1322">
            <v>508003003611</v>
          </cell>
          <cell r="B1322">
            <v>508</v>
          </cell>
          <cell r="C1322" t="str">
            <v>003</v>
          </cell>
          <cell r="D1322" t="str">
            <v>003</v>
          </cell>
          <cell r="E1322" t="str">
            <v>611</v>
          </cell>
          <cell r="F1322" t="str">
            <v xml:space="preserve">Servicio de seguridad </v>
          </cell>
        </row>
        <row r="1323">
          <cell r="A1323">
            <v>508003003612</v>
          </cell>
          <cell r="B1323">
            <v>508</v>
          </cell>
          <cell r="C1323" t="str">
            <v>003</v>
          </cell>
          <cell r="D1323" t="str">
            <v>003</v>
          </cell>
          <cell r="E1323" t="str">
            <v>612</v>
          </cell>
          <cell r="F1323" t="str">
            <v xml:space="preserve">Paqueterìa y envìos </v>
          </cell>
        </row>
        <row r="1324">
          <cell r="A1324">
            <v>508003003613</v>
          </cell>
          <cell r="B1324">
            <v>508</v>
          </cell>
          <cell r="C1324" t="str">
            <v>003</v>
          </cell>
          <cell r="D1324" t="str">
            <v>003</v>
          </cell>
          <cell r="E1324" t="str">
            <v>613</v>
          </cell>
          <cell r="F1324" t="str">
            <v xml:space="preserve">Artìculos de limpieza </v>
          </cell>
        </row>
        <row r="1325">
          <cell r="A1325">
            <v>508003003614</v>
          </cell>
          <cell r="B1325">
            <v>508</v>
          </cell>
          <cell r="C1325" t="str">
            <v>003</v>
          </cell>
          <cell r="D1325" t="str">
            <v>003</v>
          </cell>
          <cell r="E1325" t="str">
            <v>614</v>
          </cell>
          <cell r="F1325" t="str">
            <v xml:space="preserve">Comisiòn vales </v>
          </cell>
        </row>
        <row r="1326">
          <cell r="A1326">
            <v>508003003615</v>
          </cell>
          <cell r="B1326">
            <v>508</v>
          </cell>
          <cell r="C1326" t="str">
            <v>003</v>
          </cell>
          <cell r="D1326" t="str">
            <v>003</v>
          </cell>
          <cell r="E1326" t="str">
            <v>615</v>
          </cell>
          <cell r="F1326" t="str">
            <v xml:space="preserve">Impuestos y derechos </v>
          </cell>
        </row>
        <row r="1327">
          <cell r="A1327">
            <v>508003003616</v>
          </cell>
          <cell r="B1327">
            <v>508</v>
          </cell>
          <cell r="C1327" t="str">
            <v>003</v>
          </cell>
          <cell r="D1327" t="str">
            <v>003</v>
          </cell>
          <cell r="E1327" t="str">
            <v>616</v>
          </cell>
          <cell r="F1327" t="str">
            <v>Diversos misceláneos</v>
          </cell>
        </row>
        <row r="1328">
          <cell r="A1328">
            <v>508003003617</v>
          </cell>
          <cell r="B1328">
            <v>508</v>
          </cell>
          <cell r="C1328" t="str">
            <v>003</v>
          </cell>
          <cell r="D1328" t="str">
            <v>003</v>
          </cell>
          <cell r="E1328" t="str">
            <v>617</v>
          </cell>
          <cell r="F1328" t="str">
            <v>Recargos de impuestos</v>
          </cell>
        </row>
        <row r="1329">
          <cell r="A1329">
            <v>508003003618</v>
          </cell>
          <cell r="B1329">
            <v>508</v>
          </cell>
          <cell r="C1329" t="str">
            <v>003</v>
          </cell>
          <cell r="D1329" t="str">
            <v>003</v>
          </cell>
          <cell r="E1329" t="str">
            <v>618</v>
          </cell>
          <cell r="F1329" t="str">
            <v>Cuotas y suscripciones</v>
          </cell>
        </row>
        <row r="1330">
          <cell r="A1330">
            <v>508003003619</v>
          </cell>
          <cell r="B1330">
            <v>508</v>
          </cell>
          <cell r="C1330" t="str">
            <v>003</v>
          </cell>
          <cell r="D1330" t="str">
            <v>003</v>
          </cell>
          <cell r="E1330" t="str">
            <v>619</v>
          </cell>
          <cell r="F1330" t="str">
            <v>Propaganda y Publicidad</v>
          </cell>
        </row>
        <row r="1331">
          <cell r="A1331">
            <v>508003003620</v>
          </cell>
          <cell r="B1331">
            <v>508</v>
          </cell>
          <cell r="C1331" t="str">
            <v>003</v>
          </cell>
          <cell r="D1331" t="str">
            <v>003</v>
          </cell>
          <cell r="E1331" t="str">
            <v>620</v>
          </cell>
          <cell r="F1331" t="str">
            <v>Deducible de seguros</v>
          </cell>
        </row>
        <row r="1332">
          <cell r="A1332">
            <v>508003003621</v>
          </cell>
          <cell r="B1332">
            <v>508</v>
          </cell>
          <cell r="C1332" t="str">
            <v>003</v>
          </cell>
          <cell r="D1332" t="str">
            <v>003</v>
          </cell>
          <cell r="E1332" t="str">
            <v>621</v>
          </cell>
          <cell r="F1332" t="str">
            <v>Uniformes y ropa de trabajo</v>
          </cell>
        </row>
        <row r="1333">
          <cell r="A1333">
            <v>508003003622</v>
          </cell>
          <cell r="B1333">
            <v>508</v>
          </cell>
          <cell r="C1333" t="str">
            <v>003</v>
          </cell>
          <cell r="D1333" t="str">
            <v>003</v>
          </cell>
          <cell r="E1333" t="str">
            <v>622</v>
          </cell>
          <cell r="F1333" t="str">
            <v>Equipo de seguridad</v>
          </cell>
        </row>
        <row r="1334">
          <cell r="A1334">
            <v>508003003623</v>
          </cell>
          <cell r="B1334">
            <v>508</v>
          </cell>
          <cell r="C1334" t="str">
            <v>003</v>
          </cell>
          <cell r="D1334" t="str">
            <v>003</v>
          </cell>
          <cell r="E1334" t="str">
            <v>623</v>
          </cell>
          <cell r="F1334" t="str">
            <v>Capacitaciòn al personal</v>
          </cell>
        </row>
        <row r="1335">
          <cell r="A1335">
            <v>508003003624</v>
          </cell>
          <cell r="B1335">
            <v>508</v>
          </cell>
          <cell r="C1335" t="str">
            <v>003</v>
          </cell>
          <cell r="D1335" t="str">
            <v>003</v>
          </cell>
          <cell r="E1335" t="str">
            <v>624</v>
          </cell>
          <cell r="F1335" t="str">
            <v>Festejos al personal</v>
          </cell>
        </row>
        <row r="1336">
          <cell r="A1336">
            <v>508003003625</v>
          </cell>
          <cell r="B1336">
            <v>508</v>
          </cell>
          <cell r="C1336" t="str">
            <v>003</v>
          </cell>
          <cell r="D1336" t="str">
            <v>003</v>
          </cell>
          <cell r="E1336" t="str">
            <v>625</v>
          </cell>
          <cell r="F1336" t="str">
            <v>Comisaría</v>
          </cell>
        </row>
        <row r="1337">
          <cell r="A1337">
            <v>508004000000</v>
          </cell>
          <cell r="B1337">
            <v>508</v>
          </cell>
          <cell r="C1337" t="str">
            <v>004</v>
          </cell>
          <cell r="D1337" t="str">
            <v>000</v>
          </cell>
          <cell r="E1337" t="str">
            <v>000</v>
          </cell>
          <cell r="F1337" t="str">
            <v>Miscelàneos INFRAESTRUCTURA</v>
          </cell>
        </row>
        <row r="1338">
          <cell r="A1338">
            <v>508004004601</v>
          </cell>
          <cell r="B1338">
            <v>508</v>
          </cell>
          <cell r="C1338" t="str">
            <v>004</v>
          </cell>
          <cell r="D1338" t="str">
            <v>004</v>
          </cell>
          <cell r="E1338" t="str">
            <v>601</v>
          </cell>
          <cell r="F1338" t="str">
            <v xml:space="preserve">Luz </v>
          </cell>
        </row>
        <row r="1339">
          <cell r="A1339">
            <v>508004004602</v>
          </cell>
          <cell r="B1339">
            <v>508</v>
          </cell>
          <cell r="C1339" t="str">
            <v>004</v>
          </cell>
          <cell r="D1339" t="str">
            <v>004</v>
          </cell>
          <cell r="E1339" t="str">
            <v>602</v>
          </cell>
          <cell r="F1339" t="str">
            <v xml:space="preserve">Agua </v>
          </cell>
        </row>
        <row r="1340">
          <cell r="A1340">
            <v>508004004603</v>
          </cell>
          <cell r="B1340">
            <v>508</v>
          </cell>
          <cell r="C1340" t="str">
            <v>004</v>
          </cell>
          <cell r="D1340" t="str">
            <v>004</v>
          </cell>
          <cell r="E1340" t="str">
            <v>603</v>
          </cell>
          <cell r="F1340" t="str">
            <v xml:space="preserve">Telefóno </v>
          </cell>
        </row>
        <row r="1341">
          <cell r="A1341">
            <v>508004004604</v>
          </cell>
          <cell r="B1341">
            <v>508</v>
          </cell>
          <cell r="C1341" t="str">
            <v>004</v>
          </cell>
          <cell r="D1341" t="str">
            <v>004</v>
          </cell>
          <cell r="E1341" t="str">
            <v>604</v>
          </cell>
          <cell r="F1341" t="str">
            <v xml:space="preserve">Teléfono Celular </v>
          </cell>
        </row>
        <row r="1342">
          <cell r="A1342">
            <v>508004004605</v>
          </cell>
          <cell r="B1342">
            <v>508</v>
          </cell>
          <cell r="C1342" t="str">
            <v>004</v>
          </cell>
          <cell r="D1342" t="str">
            <v>004</v>
          </cell>
          <cell r="E1342" t="str">
            <v>605</v>
          </cell>
          <cell r="F1342" t="str">
            <v xml:space="preserve">Internet </v>
          </cell>
        </row>
        <row r="1343">
          <cell r="A1343">
            <v>508004004606</v>
          </cell>
          <cell r="B1343">
            <v>508</v>
          </cell>
          <cell r="C1343" t="str">
            <v>004</v>
          </cell>
          <cell r="D1343" t="str">
            <v>004</v>
          </cell>
          <cell r="E1343" t="str">
            <v>606</v>
          </cell>
          <cell r="F1343" t="str">
            <v xml:space="preserve">Papelería </v>
          </cell>
        </row>
        <row r="1344">
          <cell r="A1344">
            <v>508004004607</v>
          </cell>
          <cell r="B1344">
            <v>508</v>
          </cell>
          <cell r="C1344" t="str">
            <v>004</v>
          </cell>
          <cell r="D1344" t="str">
            <v>004</v>
          </cell>
          <cell r="E1344" t="str">
            <v>607</v>
          </cell>
          <cell r="F1344" t="str">
            <v xml:space="preserve">Combustibles </v>
          </cell>
        </row>
        <row r="1345">
          <cell r="A1345">
            <v>508004004608</v>
          </cell>
          <cell r="B1345">
            <v>508</v>
          </cell>
          <cell r="C1345" t="str">
            <v>004</v>
          </cell>
          <cell r="D1345" t="str">
            <v>004</v>
          </cell>
          <cell r="E1345" t="str">
            <v>608</v>
          </cell>
          <cell r="F1345" t="str">
            <v xml:space="preserve">Honorarios con retención </v>
          </cell>
        </row>
        <row r="1346">
          <cell r="A1346">
            <v>508004004609</v>
          </cell>
          <cell r="B1346">
            <v>508</v>
          </cell>
          <cell r="C1346" t="str">
            <v>004</v>
          </cell>
          <cell r="D1346" t="str">
            <v>004</v>
          </cell>
          <cell r="E1346" t="str">
            <v>609</v>
          </cell>
          <cell r="F1346" t="str">
            <v xml:space="preserve">Honorarios sin retención </v>
          </cell>
        </row>
        <row r="1347">
          <cell r="A1347">
            <v>508004004610</v>
          </cell>
          <cell r="B1347">
            <v>508</v>
          </cell>
          <cell r="C1347" t="str">
            <v>004</v>
          </cell>
          <cell r="D1347" t="str">
            <v>004</v>
          </cell>
          <cell r="E1347" t="str">
            <v>610</v>
          </cell>
          <cell r="F1347" t="str">
            <v xml:space="preserve">Servicio de limpieza </v>
          </cell>
        </row>
        <row r="1348">
          <cell r="A1348">
            <v>508004004611</v>
          </cell>
          <cell r="B1348">
            <v>508</v>
          </cell>
          <cell r="C1348" t="str">
            <v>004</v>
          </cell>
          <cell r="D1348" t="str">
            <v>004</v>
          </cell>
          <cell r="E1348" t="str">
            <v>611</v>
          </cell>
          <cell r="F1348" t="str">
            <v xml:space="preserve">Servicio de seguridad </v>
          </cell>
        </row>
        <row r="1349">
          <cell r="A1349">
            <v>508004004612</v>
          </cell>
          <cell r="B1349">
            <v>508</v>
          </cell>
          <cell r="C1349" t="str">
            <v>004</v>
          </cell>
          <cell r="D1349" t="str">
            <v>004</v>
          </cell>
          <cell r="E1349" t="str">
            <v>612</v>
          </cell>
          <cell r="F1349" t="str">
            <v xml:space="preserve">Paqueterìa y envìos </v>
          </cell>
        </row>
        <row r="1350">
          <cell r="A1350">
            <v>508004004613</v>
          </cell>
          <cell r="B1350">
            <v>508</v>
          </cell>
          <cell r="C1350" t="str">
            <v>004</v>
          </cell>
          <cell r="D1350" t="str">
            <v>004</v>
          </cell>
          <cell r="E1350" t="str">
            <v>613</v>
          </cell>
          <cell r="F1350" t="str">
            <v xml:space="preserve">Artìculos de limpieza </v>
          </cell>
        </row>
        <row r="1351">
          <cell r="A1351">
            <v>508004004614</v>
          </cell>
          <cell r="B1351">
            <v>508</v>
          </cell>
          <cell r="C1351" t="str">
            <v>004</v>
          </cell>
          <cell r="D1351" t="str">
            <v>004</v>
          </cell>
          <cell r="E1351" t="str">
            <v>614</v>
          </cell>
          <cell r="F1351" t="str">
            <v xml:space="preserve">Comisiòn vales </v>
          </cell>
        </row>
        <row r="1352">
          <cell r="A1352">
            <v>508004004615</v>
          </cell>
          <cell r="B1352">
            <v>508</v>
          </cell>
          <cell r="C1352" t="str">
            <v>004</v>
          </cell>
          <cell r="D1352" t="str">
            <v>004</v>
          </cell>
          <cell r="E1352" t="str">
            <v>615</v>
          </cell>
          <cell r="F1352" t="str">
            <v xml:space="preserve">Impuestos y derechos </v>
          </cell>
        </row>
        <row r="1353">
          <cell r="A1353">
            <v>508004004616</v>
          </cell>
          <cell r="B1353">
            <v>508</v>
          </cell>
          <cell r="C1353" t="str">
            <v>004</v>
          </cell>
          <cell r="D1353" t="str">
            <v>004</v>
          </cell>
          <cell r="E1353" t="str">
            <v>616</v>
          </cell>
          <cell r="F1353" t="str">
            <v>Diversos misceláneos</v>
          </cell>
        </row>
        <row r="1354">
          <cell r="A1354">
            <v>508004004617</v>
          </cell>
          <cell r="B1354">
            <v>508</v>
          </cell>
          <cell r="C1354" t="str">
            <v>004</v>
          </cell>
          <cell r="D1354" t="str">
            <v>004</v>
          </cell>
          <cell r="E1354" t="str">
            <v>617</v>
          </cell>
          <cell r="F1354" t="str">
            <v>Recargos de impuestos</v>
          </cell>
        </row>
        <row r="1355">
          <cell r="A1355">
            <v>508004004618</v>
          </cell>
          <cell r="B1355">
            <v>508</v>
          </cell>
          <cell r="C1355" t="str">
            <v>004</v>
          </cell>
          <cell r="D1355" t="str">
            <v>004</v>
          </cell>
          <cell r="E1355" t="str">
            <v>618</v>
          </cell>
          <cell r="F1355" t="str">
            <v>Cuotas y suscripciones</v>
          </cell>
        </row>
        <row r="1356">
          <cell r="A1356">
            <v>508004004619</v>
          </cell>
          <cell r="B1356">
            <v>508</v>
          </cell>
          <cell r="C1356" t="str">
            <v>004</v>
          </cell>
          <cell r="D1356" t="str">
            <v>004</v>
          </cell>
          <cell r="E1356" t="str">
            <v>619</v>
          </cell>
          <cell r="F1356" t="str">
            <v>Propaganda y Publicidad</v>
          </cell>
        </row>
        <row r="1357">
          <cell r="A1357">
            <v>508004004620</v>
          </cell>
          <cell r="B1357">
            <v>508</v>
          </cell>
          <cell r="C1357" t="str">
            <v>004</v>
          </cell>
          <cell r="D1357" t="str">
            <v>004</v>
          </cell>
          <cell r="E1357" t="str">
            <v>620</v>
          </cell>
          <cell r="F1357" t="str">
            <v>Deducible de seguros</v>
          </cell>
        </row>
        <row r="1358">
          <cell r="A1358">
            <v>508004004621</v>
          </cell>
          <cell r="B1358">
            <v>508</v>
          </cell>
          <cell r="C1358" t="str">
            <v>004</v>
          </cell>
          <cell r="D1358" t="str">
            <v>004</v>
          </cell>
          <cell r="E1358" t="str">
            <v>621</v>
          </cell>
          <cell r="F1358" t="str">
            <v>Uniformes y ropa de trabajo</v>
          </cell>
        </row>
        <row r="1359">
          <cell r="A1359">
            <v>508004004622</v>
          </cell>
          <cell r="B1359">
            <v>508</v>
          </cell>
          <cell r="C1359" t="str">
            <v>004</v>
          </cell>
          <cell r="D1359" t="str">
            <v>004</v>
          </cell>
          <cell r="E1359" t="str">
            <v>622</v>
          </cell>
          <cell r="F1359" t="str">
            <v>Equipo de seguridad</v>
          </cell>
        </row>
        <row r="1360">
          <cell r="A1360">
            <v>508004004623</v>
          </cell>
          <cell r="B1360">
            <v>508</v>
          </cell>
          <cell r="C1360" t="str">
            <v>004</v>
          </cell>
          <cell r="D1360" t="str">
            <v>004</v>
          </cell>
          <cell r="E1360" t="str">
            <v>623</v>
          </cell>
          <cell r="F1360" t="str">
            <v>Capacitaciòn al personal</v>
          </cell>
        </row>
        <row r="1361">
          <cell r="A1361">
            <v>508004004624</v>
          </cell>
          <cell r="B1361">
            <v>508</v>
          </cell>
          <cell r="C1361" t="str">
            <v>004</v>
          </cell>
          <cell r="D1361" t="str">
            <v>004</v>
          </cell>
          <cell r="E1361" t="str">
            <v>624</v>
          </cell>
          <cell r="F1361" t="str">
            <v>Festejos al personal</v>
          </cell>
        </row>
        <row r="1362">
          <cell r="A1362">
            <v>508004004625</v>
          </cell>
          <cell r="B1362">
            <v>508</v>
          </cell>
          <cell r="C1362" t="str">
            <v>004</v>
          </cell>
          <cell r="D1362" t="str">
            <v>004</v>
          </cell>
          <cell r="E1362" t="str">
            <v>625</v>
          </cell>
          <cell r="F1362" t="str">
            <v>Comisaría</v>
          </cell>
        </row>
        <row r="1363">
          <cell r="A1363">
            <v>511000000000</v>
          </cell>
          <cell r="B1363">
            <v>511</v>
          </cell>
          <cell r="C1363" t="str">
            <v>000</v>
          </cell>
          <cell r="D1363" t="str">
            <v>000</v>
          </cell>
          <cell r="E1363" t="str">
            <v>000</v>
          </cell>
          <cell r="F1363" t="str">
            <v>MANTENIMIENTOS</v>
          </cell>
        </row>
        <row r="1364">
          <cell r="A1364">
            <v>511001000000</v>
          </cell>
          <cell r="B1364">
            <v>511</v>
          </cell>
          <cell r="C1364" t="str">
            <v>001</v>
          </cell>
          <cell r="D1364" t="str">
            <v>000</v>
          </cell>
          <cell r="E1364" t="str">
            <v>000</v>
          </cell>
          <cell r="F1364" t="str">
            <v>Mantenimientos GEOCIENCIAS</v>
          </cell>
        </row>
        <row r="1365">
          <cell r="A1365">
            <v>511001001651</v>
          </cell>
          <cell r="B1365">
            <v>511</v>
          </cell>
          <cell r="C1365" t="str">
            <v>001</v>
          </cell>
          <cell r="D1365" t="str">
            <v>001</v>
          </cell>
          <cell r="E1365" t="str">
            <v>651</v>
          </cell>
          <cell r="F1365" t="str">
            <v>Mantenimiento Maquinaria y Equipo</v>
          </cell>
        </row>
        <row r="1366">
          <cell r="A1366">
            <v>511001001652</v>
          </cell>
          <cell r="B1366">
            <v>511</v>
          </cell>
          <cell r="C1366" t="str">
            <v>001</v>
          </cell>
          <cell r="D1366" t="str">
            <v>001</v>
          </cell>
          <cell r="E1366" t="str">
            <v>652</v>
          </cell>
          <cell r="F1366" t="str">
            <v xml:space="preserve">Mantenimiento Equipo de transporte </v>
          </cell>
        </row>
        <row r="1367">
          <cell r="A1367">
            <v>511001001653</v>
          </cell>
          <cell r="B1367">
            <v>511</v>
          </cell>
          <cell r="C1367" t="str">
            <v>001</v>
          </cell>
          <cell r="D1367" t="str">
            <v>001</v>
          </cell>
          <cell r="E1367" t="str">
            <v>653</v>
          </cell>
          <cell r="F1367" t="str">
            <v>Mantenimiento Equipo de còmputo</v>
          </cell>
        </row>
        <row r="1368">
          <cell r="A1368">
            <v>511001001654</v>
          </cell>
          <cell r="B1368">
            <v>511</v>
          </cell>
          <cell r="C1368" t="str">
            <v>001</v>
          </cell>
          <cell r="D1368" t="str">
            <v>001</v>
          </cell>
          <cell r="E1368" t="str">
            <v>654</v>
          </cell>
          <cell r="F1368" t="str">
            <v>Mantenimiento Equipo de comunicación</v>
          </cell>
        </row>
        <row r="1369">
          <cell r="A1369">
            <v>511001001655</v>
          </cell>
          <cell r="B1369">
            <v>511</v>
          </cell>
          <cell r="C1369" t="str">
            <v>001</v>
          </cell>
          <cell r="D1369" t="str">
            <v>001</v>
          </cell>
          <cell r="E1369" t="str">
            <v>655</v>
          </cell>
          <cell r="F1369" t="str">
            <v>Mantenimiento Mobiliario y Equipo</v>
          </cell>
        </row>
        <row r="1370">
          <cell r="A1370">
            <v>511001001656</v>
          </cell>
          <cell r="B1370">
            <v>511</v>
          </cell>
          <cell r="C1370" t="str">
            <v>001</v>
          </cell>
          <cell r="D1370" t="str">
            <v>001</v>
          </cell>
          <cell r="E1370" t="str">
            <v>656</v>
          </cell>
          <cell r="F1370" t="str">
            <v>Mantenimiento de Oficinas</v>
          </cell>
        </row>
        <row r="1371">
          <cell r="A1371">
            <v>511002000000</v>
          </cell>
          <cell r="B1371">
            <v>511</v>
          </cell>
          <cell r="C1371" t="str">
            <v>002</v>
          </cell>
          <cell r="D1371" t="str">
            <v>000</v>
          </cell>
          <cell r="E1371" t="str">
            <v>000</v>
          </cell>
          <cell r="F1371" t="str">
            <v>Mantenimientos PERFORACIÒN</v>
          </cell>
        </row>
        <row r="1372">
          <cell r="A1372">
            <v>511002002651</v>
          </cell>
          <cell r="B1372">
            <v>511</v>
          </cell>
          <cell r="C1372" t="str">
            <v>002</v>
          </cell>
          <cell r="D1372" t="str">
            <v>002</v>
          </cell>
          <cell r="E1372" t="str">
            <v>651</v>
          </cell>
          <cell r="F1372" t="str">
            <v>Mantenimiento Maquinaria y Equipo</v>
          </cell>
        </row>
        <row r="1373">
          <cell r="A1373">
            <v>511002002652</v>
          </cell>
          <cell r="B1373">
            <v>511</v>
          </cell>
          <cell r="C1373" t="str">
            <v>002</v>
          </cell>
          <cell r="D1373" t="str">
            <v>002</v>
          </cell>
          <cell r="E1373" t="str">
            <v>652</v>
          </cell>
          <cell r="F1373" t="str">
            <v xml:space="preserve">Mantenimiento Equipo de transporte </v>
          </cell>
        </row>
        <row r="1374">
          <cell r="A1374">
            <v>511002002653</v>
          </cell>
          <cell r="B1374">
            <v>511</v>
          </cell>
          <cell r="C1374" t="str">
            <v>002</v>
          </cell>
          <cell r="D1374" t="str">
            <v>002</v>
          </cell>
          <cell r="E1374" t="str">
            <v>653</v>
          </cell>
          <cell r="F1374" t="str">
            <v>Mantenimiento Equipo de còmputo</v>
          </cell>
        </row>
        <row r="1375">
          <cell r="A1375">
            <v>511002002654</v>
          </cell>
          <cell r="B1375">
            <v>511</v>
          </cell>
          <cell r="C1375" t="str">
            <v>002</v>
          </cell>
          <cell r="D1375" t="str">
            <v>002</v>
          </cell>
          <cell r="E1375" t="str">
            <v>654</v>
          </cell>
          <cell r="F1375" t="str">
            <v>Mantenimiento Equipo de comunicación</v>
          </cell>
        </row>
        <row r="1376">
          <cell r="A1376">
            <v>511002002655</v>
          </cell>
          <cell r="B1376">
            <v>511</v>
          </cell>
          <cell r="C1376" t="str">
            <v>002</v>
          </cell>
          <cell r="D1376" t="str">
            <v>002</v>
          </cell>
          <cell r="E1376" t="str">
            <v>655</v>
          </cell>
          <cell r="F1376" t="str">
            <v>Mantenimiento Mobiliario y Equipo</v>
          </cell>
        </row>
        <row r="1377">
          <cell r="A1377">
            <v>511002002656</v>
          </cell>
          <cell r="B1377">
            <v>511</v>
          </cell>
          <cell r="C1377" t="str">
            <v>002</v>
          </cell>
          <cell r="D1377" t="str">
            <v>002</v>
          </cell>
          <cell r="E1377" t="str">
            <v>656</v>
          </cell>
          <cell r="F1377" t="str">
            <v>Mantenimiento de Oficinas</v>
          </cell>
        </row>
        <row r="1378">
          <cell r="A1378">
            <v>511003000000</v>
          </cell>
          <cell r="B1378">
            <v>511</v>
          </cell>
          <cell r="C1378" t="str">
            <v>003</v>
          </cell>
          <cell r="D1378" t="str">
            <v>000</v>
          </cell>
          <cell r="E1378" t="str">
            <v>000</v>
          </cell>
          <cell r="F1378" t="str">
            <v>Mantenimientos PRODUCCIÒN</v>
          </cell>
        </row>
        <row r="1379">
          <cell r="A1379">
            <v>511003003651</v>
          </cell>
          <cell r="B1379">
            <v>511</v>
          </cell>
          <cell r="C1379" t="str">
            <v>003</v>
          </cell>
          <cell r="D1379" t="str">
            <v>003</v>
          </cell>
          <cell r="E1379" t="str">
            <v>651</v>
          </cell>
          <cell r="F1379" t="str">
            <v>Mantenimiento Maquinaria y Equipo</v>
          </cell>
        </row>
        <row r="1380">
          <cell r="A1380">
            <v>511003003652</v>
          </cell>
          <cell r="B1380">
            <v>511</v>
          </cell>
          <cell r="C1380" t="str">
            <v>003</v>
          </cell>
          <cell r="D1380" t="str">
            <v>003</v>
          </cell>
          <cell r="E1380" t="str">
            <v>652</v>
          </cell>
          <cell r="F1380" t="str">
            <v xml:space="preserve">Mantenimiento Equipo de transporte </v>
          </cell>
        </row>
        <row r="1381">
          <cell r="A1381">
            <v>511003003653</v>
          </cell>
          <cell r="B1381">
            <v>511</v>
          </cell>
          <cell r="C1381" t="str">
            <v>003</v>
          </cell>
          <cell r="D1381" t="str">
            <v>003</v>
          </cell>
          <cell r="E1381" t="str">
            <v>653</v>
          </cell>
          <cell r="F1381" t="str">
            <v>Mantenimiento Equipo de còmputo</v>
          </cell>
        </row>
        <row r="1382">
          <cell r="A1382">
            <v>511003003654</v>
          </cell>
          <cell r="B1382">
            <v>511</v>
          </cell>
          <cell r="C1382" t="str">
            <v>003</v>
          </cell>
          <cell r="D1382" t="str">
            <v>003</v>
          </cell>
          <cell r="E1382" t="str">
            <v>654</v>
          </cell>
          <cell r="F1382" t="str">
            <v>Mantenimiento Equipo de comunicación</v>
          </cell>
        </row>
        <row r="1383">
          <cell r="A1383">
            <v>511003003655</v>
          </cell>
          <cell r="B1383">
            <v>511</v>
          </cell>
          <cell r="C1383" t="str">
            <v>003</v>
          </cell>
          <cell r="D1383" t="str">
            <v>003</v>
          </cell>
          <cell r="E1383" t="str">
            <v>655</v>
          </cell>
          <cell r="F1383" t="str">
            <v>Mantenimiento Mobiliario y Equipo</v>
          </cell>
        </row>
        <row r="1384">
          <cell r="A1384">
            <v>511003003656</v>
          </cell>
          <cell r="B1384">
            <v>511</v>
          </cell>
          <cell r="C1384" t="str">
            <v>003</v>
          </cell>
          <cell r="D1384" t="str">
            <v>003</v>
          </cell>
          <cell r="E1384" t="str">
            <v>656</v>
          </cell>
          <cell r="F1384" t="str">
            <v>Mantenimiento de Oficinas</v>
          </cell>
        </row>
        <row r="1385">
          <cell r="A1385">
            <v>511004000000</v>
          </cell>
          <cell r="B1385">
            <v>511</v>
          </cell>
          <cell r="C1385" t="str">
            <v>004</v>
          </cell>
          <cell r="D1385" t="str">
            <v>000</v>
          </cell>
          <cell r="E1385" t="str">
            <v>000</v>
          </cell>
          <cell r="F1385" t="str">
            <v>Mantenimientos INFRAESTRUCTURA</v>
          </cell>
        </row>
        <row r="1386">
          <cell r="A1386">
            <v>511004004651</v>
          </cell>
          <cell r="B1386">
            <v>511</v>
          </cell>
          <cell r="C1386" t="str">
            <v>004</v>
          </cell>
          <cell r="D1386" t="str">
            <v>004</v>
          </cell>
          <cell r="E1386" t="str">
            <v>651</v>
          </cell>
          <cell r="F1386" t="str">
            <v>Mantenimiento Maquinaria y Equipo</v>
          </cell>
        </row>
        <row r="1387">
          <cell r="A1387">
            <v>511004004652</v>
          </cell>
          <cell r="B1387">
            <v>511</v>
          </cell>
          <cell r="C1387" t="str">
            <v>004</v>
          </cell>
          <cell r="D1387" t="str">
            <v>004</v>
          </cell>
          <cell r="E1387" t="str">
            <v>652</v>
          </cell>
          <cell r="F1387" t="str">
            <v xml:space="preserve">Mantenimiento Equipo de transporte </v>
          </cell>
        </row>
        <row r="1388">
          <cell r="A1388">
            <v>511004004653</v>
          </cell>
          <cell r="B1388">
            <v>511</v>
          </cell>
          <cell r="C1388" t="str">
            <v>004</v>
          </cell>
          <cell r="D1388" t="str">
            <v>004</v>
          </cell>
          <cell r="E1388" t="str">
            <v>653</v>
          </cell>
          <cell r="F1388" t="str">
            <v>Mantenimiento Equipo de còmputo</v>
          </cell>
        </row>
        <row r="1389">
          <cell r="A1389">
            <v>511004004654</v>
          </cell>
          <cell r="B1389">
            <v>511</v>
          </cell>
          <cell r="C1389" t="str">
            <v>004</v>
          </cell>
          <cell r="D1389" t="str">
            <v>004</v>
          </cell>
          <cell r="E1389" t="str">
            <v>654</v>
          </cell>
          <cell r="F1389" t="str">
            <v>Mantenimiento Equipo de comunicación</v>
          </cell>
        </row>
        <row r="1390">
          <cell r="A1390">
            <v>511004004655</v>
          </cell>
          <cell r="B1390">
            <v>511</v>
          </cell>
          <cell r="C1390" t="str">
            <v>004</v>
          </cell>
          <cell r="D1390" t="str">
            <v>004</v>
          </cell>
          <cell r="E1390" t="str">
            <v>655</v>
          </cell>
          <cell r="F1390" t="str">
            <v>Mantenimiento Mobiliario y Equipo</v>
          </cell>
        </row>
        <row r="1391">
          <cell r="A1391">
            <v>511004004656</v>
          </cell>
          <cell r="B1391">
            <v>511</v>
          </cell>
          <cell r="C1391" t="str">
            <v>004</v>
          </cell>
          <cell r="D1391" t="str">
            <v>004</v>
          </cell>
          <cell r="E1391" t="str">
            <v>656</v>
          </cell>
          <cell r="F1391" t="str">
            <v>Mantenimiento de Oficinas</v>
          </cell>
        </row>
        <row r="1392">
          <cell r="A1392">
            <v>512000000000</v>
          </cell>
          <cell r="B1392">
            <v>512</v>
          </cell>
          <cell r="C1392" t="str">
            <v>000</v>
          </cell>
          <cell r="D1392" t="str">
            <v>000</v>
          </cell>
          <cell r="E1392" t="str">
            <v>000</v>
          </cell>
          <cell r="F1392" t="str">
            <v>COSTOS POR DEPRECIACIONES</v>
          </cell>
        </row>
        <row r="1393">
          <cell r="A1393">
            <v>512001000000</v>
          </cell>
          <cell r="B1393">
            <v>512</v>
          </cell>
          <cell r="C1393" t="str">
            <v>001</v>
          </cell>
          <cell r="D1393" t="str">
            <v>000</v>
          </cell>
          <cell r="E1393" t="str">
            <v>000</v>
          </cell>
          <cell r="F1393" t="str">
            <v>Costos de Depreciaciones GEOCIENCIAS</v>
          </cell>
        </row>
        <row r="1394">
          <cell r="A1394">
            <v>512001001000</v>
          </cell>
          <cell r="B1394">
            <v>512</v>
          </cell>
          <cell r="C1394" t="str">
            <v>001</v>
          </cell>
          <cell r="D1394" t="str">
            <v>001</v>
          </cell>
          <cell r="E1394" t="str">
            <v>000</v>
          </cell>
          <cell r="F1394" t="str">
            <v xml:space="preserve">Costo de Depreciaciòn de Maquinaria y Equipo </v>
          </cell>
        </row>
        <row r="1395">
          <cell r="A1395">
            <v>512001001701</v>
          </cell>
          <cell r="B1395" t="str">
            <v>512</v>
          </cell>
          <cell r="C1395" t="str">
            <v>001</v>
          </cell>
          <cell r="D1395" t="str">
            <v>001</v>
          </cell>
          <cell r="E1395" t="str">
            <v>701</v>
          </cell>
          <cell r="F1395" t="str">
            <v>Histórico</v>
          </cell>
        </row>
        <row r="1396">
          <cell r="A1396">
            <v>512001001702</v>
          </cell>
          <cell r="B1396" t="str">
            <v>512</v>
          </cell>
          <cell r="C1396" t="str">
            <v>001</v>
          </cell>
          <cell r="D1396" t="str">
            <v>001</v>
          </cell>
          <cell r="E1396" t="str">
            <v>702</v>
          </cell>
          <cell r="F1396" t="str">
            <v>Actualización</v>
          </cell>
        </row>
        <row r="1397">
          <cell r="A1397">
            <v>512001002000</v>
          </cell>
          <cell r="B1397">
            <v>512</v>
          </cell>
          <cell r="C1397" t="str">
            <v>001</v>
          </cell>
          <cell r="D1397" t="str">
            <v>002</v>
          </cell>
          <cell r="E1397" t="str">
            <v>000</v>
          </cell>
          <cell r="F1397" t="str">
            <v xml:space="preserve">Costo de Depreciaciòn de Equipo de transporte </v>
          </cell>
        </row>
        <row r="1398">
          <cell r="A1398">
            <v>512001002701</v>
          </cell>
          <cell r="B1398" t="str">
            <v>512</v>
          </cell>
          <cell r="C1398" t="str">
            <v>001</v>
          </cell>
          <cell r="D1398" t="str">
            <v>002</v>
          </cell>
          <cell r="E1398" t="str">
            <v>701</v>
          </cell>
          <cell r="F1398" t="str">
            <v>Histórico</v>
          </cell>
        </row>
        <row r="1399">
          <cell r="A1399">
            <v>512001002702</v>
          </cell>
          <cell r="B1399" t="str">
            <v>512</v>
          </cell>
          <cell r="C1399" t="str">
            <v>001</v>
          </cell>
          <cell r="D1399" t="str">
            <v>002</v>
          </cell>
          <cell r="E1399" t="str">
            <v>702</v>
          </cell>
          <cell r="F1399" t="str">
            <v>Actualización</v>
          </cell>
        </row>
        <row r="1400">
          <cell r="A1400">
            <v>512001003000</v>
          </cell>
          <cell r="B1400">
            <v>512</v>
          </cell>
          <cell r="C1400" t="str">
            <v>001</v>
          </cell>
          <cell r="D1400" t="str">
            <v>003</v>
          </cell>
          <cell r="E1400" t="str">
            <v>000</v>
          </cell>
          <cell r="F1400" t="str">
            <v>Costo de Depreciaciòn de Equipo de cómputo</v>
          </cell>
        </row>
        <row r="1401">
          <cell r="A1401">
            <v>512001003701</v>
          </cell>
          <cell r="B1401" t="str">
            <v>512</v>
          </cell>
          <cell r="C1401" t="str">
            <v>001</v>
          </cell>
          <cell r="D1401" t="str">
            <v>003</v>
          </cell>
          <cell r="E1401" t="str">
            <v>701</v>
          </cell>
          <cell r="F1401" t="str">
            <v>Histórico</v>
          </cell>
        </row>
        <row r="1402">
          <cell r="A1402">
            <v>512001003702</v>
          </cell>
          <cell r="B1402" t="str">
            <v>512</v>
          </cell>
          <cell r="C1402" t="str">
            <v>001</v>
          </cell>
          <cell r="D1402" t="str">
            <v>003</v>
          </cell>
          <cell r="E1402" t="str">
            <v>702</v>
          </cell>
          <cell r="F1402" t="str">
            <v>Actualización</v>
          </cell>
        </row>
        <row r="1403">
          <cell r="A1403">
            <v>512001004000</v>
          </cell>
          <cell r="B1403">
            <v>512</v>
          </cell>
          <cell r="C1403" t="str">
            <v>001</v>
          </cell>
          <cell r="D1403" t="str">
            <v>004</v>
          </cell>
          <cell r="E1403" t="str">
            <v>000</v>
          </cell>
          <cell r="F1403" t="str">
            <v>Costo de Depreciaciòn de Equipo de comunicación</v>
          </cell>
        </row>
        <row r="1404">
          <cell r="A1404">
            <v>512001004701</v>
          </cell>
          <cell r="B1404" t="str">
            <v>512</v>
          </cell>
          <cell r="C1404" t="str">
            <v>001</v>
          </cell>
          <cell r="D1404" t="str">
            <v>004</v>
          </cell>
          <cell r="E1404" t="str">
            <v>701</v>
          </cell>
          <cell r="F1404" t="str">
            <v>Histórico</v>
          </cell>
        </row>
        <row r="1405">
          <cell r="A1405">
            <v>512001004702</v>
          </cell>
          <cell r="B1405" t="str">
            <v>512</v>
          </cell>
          <cell r="C1405" t="str">
            <v>001</v>
          </cell>
          <cell r="D1405" t="str">
            <v>004</v>
          </cell>
          <cell r="E1405" t="str">
            <v>702</v>
          </cell>
          <cell r="F1405" t="str">
            <v>Actualización</v>
          </cell>
        </row>
        <row r="1406">
          <cell r="A1406">
            <v>512001005000</v>
          </cell>
          <cell r="B1406">
            <v>512</v>
          </cell>
          <cell r="C1406" t="str">
            <v>001</v>
          </cell>
          <cell r="D1406" t="str">
            <v>005</v>
          </cell>
          <cell r="E1406" t="str">
            <v>000</v>
          </cell>
          <cell r="F1406" t="str">
            <v>Costo de Depreciaciòn de Mobiliario y Equipo de oficina</v>
          </cell>
        </row>
        <row r="1407">
          <cell r="A1407">
            <v>512001005701</v>
          </cell>
          <cell r="B1407" t="str">
            <v>512</v>
          </cell>
          <cell r="C1407" t="str">
            <v>001</v>
          </cell>
          <cell r="D1407" t="str">
            <v>005</v>
          </cell>
          <cell r="E1407" t="str">
            <v>701</v>
          </cell>
          <cell r="F1407" t="str">
            <v>Histórico</v>
          </cell>
        </row>
        <row r="1408">
          <cell r="A1408">
            <v>512001005702</v>
          </cell>
          <cell r="B1408" t="str">
            <v>512</v>
          </cell>
          <cell r="C1408" t="str">
            <v>001</v>
          </cell>
          <cell r="D1408" t="str">
            <v>005</v>
          </cell>
          <cell r="E1408" t="str">
            <v>702</v>
          </cell>
          <cell r="F1408" t="str">
            <v>Actualización</v>
          </cell>
        </row>
        <row r="1409">
          <cell r="A1409">
            <v>512002000000</v>
          </cell>
          <cell r="B1409">
            <v>512</v>
          </cell>
          <cell r="C1409" t="str">
            <v>002</v>
          </cell>
          <cell r="D1409" t="str">
            <v>000</v>
          </cell>
          <cell r="E1409" t="str">
            <v>000</v>
          </cell>
          <cell r="F1409" t="str">
            <v>Costos de Depreciaciones PERFORACIÓN</v>
          </cell>
        </row>
        <row r="1410">
          <cell r="A1410">
            <v>512002001000</v>
          </cell>
          <cell r="B1410">
            <v>512</v>
          </cell>
          <cell r="C1410" t="str">
            <v>002</v>
          </cell>
          <cell r="D1410" t="str">
            <v>001</v>
          </cell>
          <cell r="E1410" t="str">
            <v>000</v>
          </cell>
          <cell r="F1410" t="str">
            <v xml:space="preserve">Costo de Depreciaciòn de Maquinaria y Equipo </v>
          </cell>
        </row>
        <row r="1411">
          <cell r="A1411">
            <v>512002001701</v>
          </cell>
          <cell r="B1411" t="str">
            <v>512</v>
          </cell>
          <cell r="C1411" t="str">
            <v>002</v>
          </cell>
          <cell r="D1411" t="str">
            <v>001</v>
          </cell>
          <cell r="E1411" t="str">
            <v>701</v>
          </cell>
          <cell r="F1411" t="str">
            <v>Histórico</v>
          </cell>
        </row>
        <row r="1412">
          <cell r="A1412">
            <v>512002001702</v>
          </cell>
          <cell r="B1412" t="str">
            <v>512</v>
          </cell>
          <cell r="C1412" t="str">
            <v>002</v>
          </cell>
          <cell r="D1412" t="str">
            <v>001</v>
          </cell>
          <cell r="E1412" t="str">
            <v>702</v>
          </cell>
          <cell r="F1412" t="str">
            <v>Actualización</v>
          </cell>
        </row>
        <row r="1413">
          <cell r="A1413">
            <v>512002002000</v>
          </cell>
          <cell r="B1413">
            <v>512</v>
          </cell>
          <cell r="C1413" t="str">
            <v>002</v>
          </cell>
          <cell r="D1413" t="str">
            <v>002</v>
          </cell>
          <cell r="E1413" t="str">
            <v>000</v>
          </cell>
          <cell r="F1413" t="str">
            <v xml:space="preserve">Costo de Depreciaciòn de Equipo de transporte </v>
          </cell>
        </row>
        <row r="1414">
          <cell r="A1414">
            <v>512002002701</v>
          </cell>
          <cell r="B1414" t="str">
            <v>512</v>
          </cell>
          <cell r="C1414" t="str">
            <v>002</v>
          </cell>
          <cell r="D1414" t="str">
            <v>002</v>
          </cell>
          <cell r="E1414" t="str">
            <v>701</v>
          </cell>
          <cell r="F1414" t="str">
            <v>Histórico</v>
          </cell>
        </row>
        <row r="1415">
          <cell r="A1415">
            <v>512002002702</v>
          </cell>
          <cell r="B1415" t="str">
            <v>512</v>
          </cell>
          <cell r="C1415" t="str">
            <v>002</v>
          </cell>
          <cell r="D1415" t="str">
            <v>002</v>
          </cell>
          <cell r="E1415" t="str">
            <v>702</v>
          </cell>
          <cell r="F1415" t="str">
            <v>Actualización</v>
          </cell>
        </row>
        <row r="1416">
          <cell r="A1416">
            <v>512002003000</v>
          </cell>
          <cell r="B1416">
            <v>512</v>
          </cell>
          <cell r="C1416" t="str">
            <v>002</v>
          </cell>
          <cell r="D1416" t="str">
            <v>003</v>
          </cell>
          <cell r="E1416" t="str">
            <v>000</v>
          </cell>
          <cell r="F1416" t="str">
            <v>Costo de Depreciaciòn de Equipo de cómputo</v>
          </cell>
        </row>
        <row r="1417">
          <cell r="A1417">
            <v>512002003701</v>
          </cell>
          <cell r="B1417" t="str">
            <v>512</v>
          </cell>
          <cell r="C1417" t="str">
            <v>002</v>
          </cell>
          <cell r="D1417" t="str">
            <v>003</v>
          </cell>
          <cell r="E1417" t="str">
            <v>701</v>
          </cell>
          <cell r="F1417" t="str">
            <v>Histórico</v>
          </cell>
        </row>
        <row r="1418">
          <cell r="A1418">
            <v>512002003702</v>
          </cell>
          <cell r="B1418" t="str">
            <v>512</v>
          </cell>
          <cell r="C1418" t="str">
            <v>002</v>
          </cell>
          <cell r="D1418" t="str">
            <v>003</v>
          </cell>
          <cell r="E1418" t="str">
            <v>702</v>
          </cell>
          <cell r="F1418" t="str">
            <v>Actualización</v>
          </cell>
        </row>
        <row r="1419">
          <cell r="A1419">
            <v>512002004000</v>
          </cell>
          <cell r="B1419">
            <v>512</v>
          </cell>
          <cell r="C1419" t="str">
            <v>002</v>
          </cell>
          <cell r="D1419" t="str">
            <v>004</v>
          </cell>
          <cell r="E1419" t="str">
            <v>000</v>
          </cell>
          <cell r="F1419" t="str">
            <v>Costo de Depreciaciòn de Equipo de comunicación</v>
          </cell>
        </row>
        <row r="1420">
          <cell r="A1420">
            <v>512002004701</v>
          </cell>
          <cell r="B1420" t="str">
            <v>512</v>
          </cell>
          <cell r="C1420" t="str">
            <v>002</v>
          </cell>
          <cell r="D1420" t="str">
            <v>004</v>
          </cell>
          <cell r="E1420" t="str">
            <v>701</v>
          </cell>
          <cell r="F1420" t="str">
            <v>Histórico</v>
          </cell>
        </row>
        <row r="1421">
          <cell r="A1421">
            <v>512002004702</v>
          </cell>
          <cell r="B1421" t="str">
            <v>512</v>
          </cell>
          <cell r="C1421" t="str">
            <v>002</v>
          </cell>
          <cell r="D1421" t="str">
            <v>004</v>
          </cell>
          <cell r="E1421" t="str">
            <v>702</v>
          </cell>
          <cell r="F1421" t="str">
            <v>Actualización</v>
          </cell>
        </row>
        <row r="1422">
          <cell r="A1422">
            <v>512002005000</v>
          </cell>
          <cell r="B1422">
            <v>512</v>
          </cell>
          <cell r="C1422" t="str">
            <v>002</v>
          </cell>
          <cell r="D1422" t="str">
            <v>005</v>
          </cell>
          <cell r="E1422" t="str">
            <v>000</v>
          </cell>
          <cell r="F1422" t="str">
            <v>Costo de Depreciaciòn de Mobiliario y Equipo de oficina</v>
          </cell>
        </row>
        <row r="1423">
          <cell r="A1423">
            <v>512002005701</v>
          </cell>
          <cell r="B1423" t="str">
            <v>512</v>
          </cell>
          <cell r="C1423" t="str">
            <v>002</v>
          </cell>
          <cell r="D1423" t="str">
            <v>005</v>
          </cell>
          <cell r="E1423" t="str">
            <v>701</v>
          </cell>
          <cell r="F1423" t="str">
            <v>Histórico</v>
          </cell>
        </row>
        <row r="1424">
          <cell r="A1424">
            <v>512002005702</v>
          </cell>
          <cell r="B1424" t="str">
            <v>512</v>
          </cell>
          <cell r="C1424" t="str">
            <v>002</v>
          </cell>
          <cell r="D1424" t="str">
            <v>005</v>
          </cell>
          <cell r="E1424" t="str">
            <v>702</v>
          </cell>
          <cell r="F1424" t="str">
            <v>Actualización</v>
          </cell>
        </row>
        <row r="1425">
          <cell r="A1425">
            <v>512003000000</v>
          </cell>
          <cell r="B1425">
            <v>512</v>
          </cell>
          <cell r="C1425" t="str">
            <v>003</v>
          </cell>
          <cell r="D1425" t="str">
            <v>000</v>
          </cell>
          <cell r="E1425" t="str">
            <v>000</v>
          </cell>
          <cell r="F1425" t="str">
            <v>Costos de Depreciaciones PRODUCCIÓN</v>
          </cell>
        </row>
        <row r="1426">
          <cell r="A1426">
            <v>512003001000</v>
          </cell>
          <cell r="B1426">
            <v>512</v>
          </cell>
          <cell r="C1426" t="str">
            <v>003</v>
          </cell>
          <cell r="D1426" t="str">
            <v>001</v>
          </cell>
          <cell r="E1426" t="str">
            <v>000</v>
          </cell>
          <cell r="F1426" t="str">
            <v xml:space="preserve">Costo de Depreciaciòn de Maquinaria y Equipo </v>
          </cell>
        </row>
        <row r="1427">
          <cell r="A1427">
            <v>512003001701</v>
          </cell>
          <cell r="B1427" t="str">
            <v>512</v>
          </cell>
          <cell r="C1427" t="str">
            <v>003</v>
          </cell>
          <cell r="D1427" t="str">
            <v>001</v>
          </cell>
          <cell r="E1427" t="str">
            <v>701</v>
          </cell>
          <cell r="F1427" t="str">
            <v>Histórico</v>
          </cell>
        </row>
        <row r="1428">
          <cell r="A1428">
            <v>512003001702</v>
          </cell>
          <cell r="B1428" t="str">
            <v>512</v>
          </cell>
          <cell r="C1428" t="str">
            <v>003</v>
          </cell>
          <cell r="D1428" t="str">
            <v>001</v>
          </cell>
          <cell r="E1428" t="str">
            <v>702</v>
          </cell>
          <cell r="F1428" t="str">
            <v>Actualización</v>
          </cell>
        </row>
        <row r="1429">
          <cell r="A1429">
            <v>512003002000</v>
          </cell>
          <cell r="B1429">
            <v>512</v>
          </cell>
          <cell r="C1429" t="str">
            <v>003</v>
          </cell>
          <cell r="D1429" t="str">
            <v>002</v>
          </cell>
          <cell r="E1429" t="str">
            <v>000</v>
          </cell>
          <cell r="F1429" t="str">
            <v xml:space="preserve">Costo de Depreciaciòn de Equipo de transporte </v>
          </cell>
        </row>
        <row r="1430">
          <cell r="A1430">
            <v>512003002701</v>
          </cell>
          <cell r="B1430" t="str">
            <v>512</v>
          </cell>
          <cell r="C1430" t="str">
            <v>003</v>
          </cell>
          <cell r="D1430" t="str">
            <v>002</v>
          </cell>
          <cell r="E1430" t="str">
            <v>701</v>
          </cell>
          <cell r="F1430" t="str">
            <v>Histórico</v>
          </cell>
        </row>
        <row r="1431">
          <cell r="A1431">
            <v>512003002702</v>
          </cell>
          <cell r="B1431" t="str">
            <v>512</v>
          </cell>
          <cell r="C1431" t="str">
            <v>003</v>
          </cell>
          <cell r="D1431" t="str">
            <v>002</v>
          </cell>
          <cell r="E1431" t="str">
            <v>702</v>
          </cell>
          <cell r="F1431" t="str">
            <v>Actualización</v>
          </cell>
        </row>
        <row r="1432">
          <cell r="A1432">
            <v>512003003000</v>
          </cell>
          <cell r="B1432">
            <v>512</v>
          </cell>
          <cell r="C1432" t="str">
            <v>003</v>
          </cell>
          <cell r="D1432" t="str">
            <v>003</v>
          </cell>
          <cell r="E1432" t="str">
            <v>000</v>
          </cell>
          <cell r="F1432" t="str">
            <v>Costo de Depreciaciòn de Equipo de cómputo</v>
          </cell>
        </row>
        <row r="1433">
          <cell r="A1433">
            <v>512003003701</v>
          </cell>
          <cell r="B1433" t="str">
            <v>512</v>
          </cell>
          <cell r="C1433" t="str">
            <v>003</v>
          </cell>
          <cell r="D1433" t="str">
            <v>003</v>
          </cell>
          <cell r="E1433" t="str">
            <v>701</v>
          </cell>
          <cell r="F1433" t="str">
            <v>Histórico</v>
          </cell>
        </row>
        <row r="1434">
          <cell r="A1434">
            <v>512003003702</v>
          </cell>
          <cell r="B1434" t="str">
            <v>512</v>
          </cell>
          <cell r="C1434" t="str">
            <v>003</v>
          </cell>
          <cell r="D1434" t="str">
            <v>003</v>
          </cell>
          <cell r="E1434" t="str">
            <v>702</v>
          </cell>
          <cell r="F1434" t="str">
            <v>Actualización</v>
          </cell>
        </row>
        <row r="1435">
          <cell r="A1435">
            <v>512003004000</v>
          </cell>
          <cell r="B1435">
            <v>512</v>
          </cell>
          <cell r="C1435" t="str">
            <v>003</v>
          </cell>
          <cell r="D1435" t="str">
            <v>004</v>
          </cell>
          <cell r="E1435" t="str">
            <v>000</v>
          </cell>
          <cell r="F1435" t="str">
            <v>Costo de Depreciaciòn de Equipo de comunicación</v>
          </cell>
        </row>
        <row r="1436">
          <cell r="A1436">
            <v>512003004701</v>
          </cell>
          <cell r="B1436" t="str">
            <v>512</v>
          </cell>
          <cell r="C1436" t="str">
            <v>003</v>
          </cell>
          <cell r="D1436" t="str">
            <v>004</v>
          </cell>
          <cell r="E1436" t="str">
            <v>701</v>
          </cell>
          <cell r="F1436" t="str">
            <v>Histórico</v>
          </cell>
        </row>
        <row r="1437">
          <cell r="A1437">
            <v>512003004702</v>
          </cell>
          <cell r="B1437" t="str">
            <v>512</v>
          </cell>
          <cell r="C1437" t="str">
            <v>003</v>
          </cell>
          <cell r="D1437" t="str">
            <v>004</v>
          </cell>
          <cell r="E1437" t="str">
            <v>702</v>
          </cell>
          <cell r="F1437" t="str">
            <v>Actualización</v>
          </cell>
        </row>
        <row r="1438">
          <cell r="A1438">
            <v>512003005000</v>
          </cell>
          <cell r="B1438">
            <v>512</v>
          </cell>
          <cell r="C1438" t="str">
            <v>003</v>
          </cell>
          <cell r="D1438" t="str">
            <v>005</v>
          </cell>
          <cell r="E1438" t="str">
            <v>000</v>
          </cell>
          <cell r="F1438" t="str">
            <v>Costo de Depreciaciòn de Mobiliario y Equipo de oficina</v>
          </cell>
        </row>
        <row r="1439">
          <cell r="A1439">
            <v>512003005701</v>
          </cell>
          <cell r="B1439" t="str">
            <v>512</v>
          </cell>
          <cell r="C1439" t="str">
            <v>003</v>
          </cell>
          <cell r="D1439" t="str">
            <v>005</v>
          </cell>
          <cell r="E1439" t="str">
            <v>701</v>
          </cell>
          <cell r="F1439" t="str">
            <v>Histórico</v>
          </cell>
        </row>
        <row r="1440">
          <cell r="A1440">
            <v>512003005702</v>
          </cell>
          <cell r="B1440" t="str">
            <v>512</v>
          </cell>
          <cell r="C1440" t="str">
            <v>003</v>
          </cell>
          <cell r="D1440" t="str">
            <v>005</v>
          </cell>
          <cell r="E1440" t="str">
            <v>702</v>
          </cell>
          <cell r="F1440" t="str">
            <v>Actualización</v>
          </cell>
        </row>
        <row r="1441">
          <cell r="A1441">
            <v>512004000000</v>
          </cell>
          <cell r="B1441">
            <v>512</v>
          </cell>
          <cell r="C1441" t="str">
            <v>004</v>
          </cell>
          <cell r="D1441" t="str">
            <v>000</v>
          </cell>
          <cell r="E1441" t="str">
            <v>000</v>
          </cell>
          <cell r="F1441" t="str">
            <v>Costos de Depreciaciones INFRAESTRUCTURA</v>
          </cell>
        </row>
        <row r="1442">
          <cell r="A1442">
            <v>512004001000</v>
          </cell>
          <cell r="B1442">
            <v>512</v>
          </cell>
          <cell r="C1442" t="str">
            <v>004</v>
          </cell>
          <cell r="D1442" t="str">
            <v>001</v>
          </cell>
          <cell r="E1442" t="str">
            <v>000</v>
          </cell>
          <cell r="F1442" t="str">
            <v xml:space="preserve">Costo de Depreciaciòn de Maquinaria y Equipo </v>
          </cell>
        </row>
        <row r="1443">
          <cell r="A1443">
            <v>512004001701</v>
          </cell>
          <cell r="B1443" t="str">
            <v>512</v>
          </cell>
          <cell r="C1443" t="str">
            <v>004</v>
          </cell>
          <cell r="D1443" t="str">
            <v>001</v>
          </cell>
          <cell r="E1443" t="str">
            <v>701</v>
          </cell>
          <cell r="F1443" t="str">
            <v>Histórico</v>
          </cell>
        </row>
        <row r="1444">
          <cell r="A1444">
            <v>512004001702</v>
          </cell>
          <cell r="B1444" t="str">
            <v>512</v>
          </cell>
          <cell r="C1444" t="str">
            <v>004</v>
          </cell>
          <cell r="D1444" t="str">
            <v>001</v>
          </cell>
          <cell r="E1444" t="str">
            <v>702</v>
          </cell>
          <cell r="F1444" t="str">
            <v>Actualización</v>
          </cell>
        </row>
        <row r="1445">
          <cell r="A1445">
            <v>512004002000</v>
          </cell>
          <cell r="B1445">
            <v>512</v>
          </cell>
          <cell r="C1445" t="str">
            <v>004</v>
          </cell>
          <cell r="D1445" t="str">
            <v>002</v>
          </cell>
          <cell r="E1445" t="str">
            <v>000</v>
          </cell>
          <cell r="F1445" t="str">
            <v xml:space="preserve">Costo de Depreciaciòn de Equipo de transporte </v>
          </cell>
        </row>
        <row r="1446">
          <cell r="A1446">
            <v>512004002701</v>
          </cell>
          <cell r="B1446" t="str">
            <v>512</v>
          </cell>
          <cell r="C1446" t="str">
            <v>004</v>
          </cell>
          <cell r="D1446" t="str">
            <v>002</v>
          </cell>
          <cell r="E1446" t="str">
            <v>701</v>
          </cell>
          <cell r="F1446" t="str">
            <v>Histórico</v>
          </cell>
        </row>
        <row r="1447">
          <cell r="A1447">
            <v>512004002702</v>
          </cell>
          <cell r="B1447" t="str">
            <v>512</v>
          </cell>
          <cell r="C1447" t="str">
            <v>004</v>
          </cell>
          <cell r="D1447" t="str">
            <v>002</v>
          </cell>
          <cell r="E1447" t="str">
            <v>702</v>
          </cell>
          <cell r="F1447" t="str">
            <v>Actualización</v>
          </cell>
        </row>
        <row r="1448">
          <cell r="A1448">
            <v>512004003000</v>
          </cell>
          <cell r="B1448">
            <v>512</v>
          </cell>
          <cell r="C1448" t="str">
            <v>004</v>
          </cell>
          <cell r="D1448" t="str">
            <v>003</v>
          </cell>
          <cell r="E1448" t="str">
            <v>000</v>
          </cell>
          <cell r="F1448" t="str">
            <v>Costo de Depreciaciòn de Equipo de cómputo</v>
          </cell>
        </row>
        <row r="1449">
          <cell r="A1449">
            <v>512004003701</v>
          </cell>
          <cell r="B1449" t="str">
            <v>512</v>
          </cell>
          <cell r="C1449" t="str">
            <v>004</v>
          </cell>
          <cell r="D1449" t="str">
            <v>003</v>
          </cell>
          <cell r="E1449" t="str">
            <v>701</v>
          </cell>
          <cell r="F1449" t="str">
            <v>Histórico</v>
          </cell>
        </row>
        <row r="1450">
          <cell r="A1450">
            <v>512004003702</v>
          </cell>
          <cell r="B1450" t="str">
            <v>512</v>
          </cell>
          <cell r="C1450" t="str">
            <v>004</v>
          </cell>
          <cell r="D1450" t="str">
            <v>003</v>
          </cell>
          <cell r="E1450" t="str">
            <v>702</v>
          </cell>
          <cell r="F1450" t="str">
            <v>Actualización</v>
          </cell>
        </row>
        <row r="1451">
          <cell r="A1451">
            <v>512004004000</v>
          </cell>
          <cell r="B1451">
            <v>512</v>
          </cell>
          <cell r="C1451" t="str">
            <v>004</v>
          </cell>
          <cell r="D1451" t="str">
            <v>004</v>
          </cell>
          <cell r="E1451" t="str">
            <v>000</v>
          </cell>
          <cell r="F1451" t="str">
            <v>Costo de Depreciaciòn de Equipo de comunicación</v>
          </cell>
        </row>
        <row r="1452">
          <cell r="A1452">
            <v>512004004701</v>
          </cell>
          <cell r="B1452" t="str">
            <v>512</v>
          </cell>
          <cell r="C1452" t="str">
            <v>004</v>
          </cell>
          <cell r="D1452" t="str">
            <v>004</v>
          </cell>
          <cell r="E1452" t="str">
            <v>701</v>
          </cell>
          <cell r="F1452" t="str">
            <v>Histórico</v>
          </cell>
        </row>
        <row r="1453">
          <cell r="A1453">
            <v>512004004702</v>
          </cell>
          <cell r="B1453" t="str">
            <v>512</v>
          </cell>
          <cell r="C1453" t="str">
            <v>004</v>
          </cell>
          <cell r="D1453" t="str">
            <v>004</v>
          </cell>
          <cell r="E1453" t="str">
            <v>702</v>
          </cell>
          <cell r="F1453" t="str">
            <v>Actualización</v>
          </cell>
        </row>
        <row r="1454">
          <cell r="A1454">
            <v>512004005000</v>
          </cell>
          <cell r="B1454">
            <v>512</v>
          </cell>
          <cell r="C1454" t="str">
            <v>004</v>
          </cell>
          <cell r="D1454" t="str">
            <v>005</v>
          </cell>
          <cell r="E1454" t="str">
            <v>000</v>
          </cell>
          <cell r="F1454" t="str">
            <v>Costo de Depreciaciòn de Mobiliario y Equipo de oficina</v>
          </cell>
        </row>
        <row r="1455">
          <cell r="A1455">
            <v>512004005701</v>
          </cell>
          <cell r="B1455" t="str">
            <v>512</v>
          </cell>
          <cell r="C1455" t="str">
            <v>004</v>
          </cell>
          <cell r="D1455" t="str">
            <v>005</v>
          </cell>
          <cell r="E1455" t="str">
            <v>701</v>
          </cell>
          <cell r="F1455" t="str">
            <v>Histórico</v>
          </cell>
        </row>
        <row r="1456">
          <cell r="A1456">
            <v>512004005702</v>
          </cell>
          <cell r="B1456" t="str">
            <v>512</v>
          </cell>
          <cell r="C1456" t="str">
            <v>004</v>
          </cell>
          <cell r="D1456" t="str">
            <v>005</v>
          </cell>
          <cell r="E1456" t="str">
            <v>702</v>
          </cell>
          <cell r="F1456" t="str">
            <v>Actualización</v>
          </cell>
        </row>
        <row r="1457">
          <cell r="A1457">
            <v>513000000000</v>
          </cell>
          <cell r="B1457">
            <v>513</v>
          </cell>
          <cell r="C1457" t="str">
            <v>000</v>
          </cell>
          <cell r="D1457" t="str">
            <v>000</v>
          </cell>
          <cell r="E1457" t="str">
            <v>000</v>
          </cell>
          <cell r="F1457" t="str">
            <v>AMORTIZACIONES</v>
          </cell>
        </row>
        <row r="1458">
          <cell r="A1458">
            <v>513001000000</v>
          </cell>
          <cell r="B1458">
            <v>513</v>
          </cell>
          <cell r="C1458" t="str">
            <v>001</v>
          </cell>
          <cell r="D1458" t="str">
            <v>000</v>
          </cell>
          <cell r="E1458" t="str">
            <v>000</v>
          </cell>
          <cell r="F1458" t="str">
            <v>Amortizaciones GEOCIENCIAS</v>
          </cell>
        </row>
        <row r="1459">
          <cell r="A1459">
            <v>513001001000</v>
          </cell>
          <cell r="B1459">
            <v>513</v>
          </cell>
          <cell r="C1459" t="str">
            <v>001</v>
          </cell>
          <cell r="D1459" t="str">
            <v>001</v>
          </cell>
          <cell r="E1459" t="str">
            <v>000</v>
          </cell>
          <cell r="F1459" t="str">
            <v xml:space="preserve">Amortizaciones de Seguros </v>
          </cell>
        </row>
        <row r="1460">
          <cell r="A1460">
            <v>513001001751</v>
          </cell>
          <cell r="B1460" t="str">
            <v>513</v>
          </cell>
          <cell r="C1460" t="str">
            <v>001</v>
          </cell>
          <cell r="D1460" t="str">
            <v>001</v>
          </cell>
          <cell r="E1460" t="str">
            <v>751</v>
          </cell>
          <cell r="F1460" t="str">
            <v>Histórico</v>
          </cell>
        </row>
        <row r="1461">
          <cell r="A1461">
            <v>513001001752</v>
          </cell>
          <cell r="B1461" t="str">
            <v>513</v>
          </cell>
          <cell r="C1461" t="str">
            <v>001</v>
          </cell>
          <cell r="D1461" t="str">
            <v>001</v>
          </cell>
          <cell r="E1461" t="str">
            <v>752</v>
          </cell>
          <cell r="F1461" t="str">
            <v>Actualización</v>
          </cell>
        </row>
        <row r="1462">
          <cell r="A1462">
            <v>513001002000</v>
          </cell>
          <cell r="B1462">
            <v>513</v>
          </cell>
          <cell r="C1462" t="str">
            <v>001</v>
          </cell>
          <cell r="D1462" t="str">
            <v>002</v>
          </cell>
          <cell r="E1462" t="str">
            <v>000</v>
          </cell>
          <cell r="F1462" t="str">
            <v>Amortizaciones de Fianzas</v>
          </cell>
        </row>
        <row r="1463">
          <cell r="A1463">
            <v>513001002751</v>
          </cell>
          <cell r="B1463" t="str">
            <v>513</v>
          </cell>
          <cell r="C1463" t="str">
            <v>001</v>
          </cell>
          <cell r="D1463" t="str">
            <v>002</v>
          </cell>
          <cell r="E1463" t="str">
            <v>751</v>
          </cell>
          <cell r="F1463" t="str">
            <v>Histórico</v>
          </cell>
        </row>
        <row r="1464">
          <cell r="A1464">
            <v>513001002752</v>
          </cell>
          <cell r="B1464" t="str">
            <v>513</v>
          </cell>
          <cell r="C1464" t="str">
            <v>001</v>
          </cell>
          <cell r="D1464" t="str">
            <v>002</v>
          </cell>
          <cell r="E1464" t="str">
            <v>752</v>
          </cell>
          <cell r="F1464" t="str">
            <v>Actualización</v>
          </cell>
        </row>
        <row r="1465">
          <cell r="A1465">
            <v>513001003000</v>
          </cell>
          <cell r="B1465">
            <v>513</v>
          </cell>
          <cell r="C1465" t="str">
            <v>001</v>
          </cell>
          <cell r="D1465" t="str">
            <v>003</v>
          </cell>
          <cell r="E1465" t="str">
            <v>000</v>
          </cell>
          <cell r="F1465" t="str">
            <v>Amortizaciones de Gastos de Instalación</v>
          </cell>
        </row>
        <row r="1466">
          <cell r="A1466">
            <v>513001003751</v>
          </cell>
          <cell r="B1466" t="str">
            <v>513</v>
          </cell>
          <cell r="C1466" t="str">
            <v>001</v>
          </cell>
          <cell r="D1466" t="str">
            <v>003</v>
          </cell>
          <cell r="E1466" t="str">
            <v>751</v>
          </cell>
          <cell r="F1466" t="str">
            <v>Histórico</v>
          </cell>
        </row>
        <row r="1467">
          <cell r="A1467">
            <v>513001003752</v>
          </cell>
          <cell r="B1467" t="str">
            <v>513</v>
          </cell>
          <cell r="C1467" t="str">
            <v>001</v>
          </cell>
          <cell r="D1467" t="str">
            <v>003</v>
          </cell>
          <cell r="E1467" t="str">
            <v>752</v>
          </cell>
          <cell r="F1467" t="str">
            <v>Actualización</v>
          </cell>
        </row>
        <row r="1468">
          <cell r="A1468">
            <v>513002000000</v>
          </cell>
          <cell r="B1468">
            <v>513</v>
          </cell>
          <cell r="C1468" t="str">
            <v>002</v>
          </cell>
          <cell r="D1468" t="str">
            <v>000</v>
          </cell>
          <cell r="E1468" t="str">
            <v>000</v>
          </cell>
          <cell r="F1468" t="str">
            <v>Amortizaciones PERFORACIÓN</v>
          </cell>
        </row>
        <row r="1469">
          <cell r="A1469">
            <v>513002001000</v>
          </cell>
          <cell r="B1469">
            <v>513</v>
          </cell>
          <cell r="C1469" t="str">
            <v>002</v>
          </cell>
          <cell r="D1469" t="str">
            <v>001</v>
          </cell>
          <cell r="E1469" t="str">
            <v>000</v>
          </cell>
          <cell r="F1469" t="str">
            <v xml:space="preserve">Amortizaciones de Seguros </v>
          </cell>
        </row>
        <row r="1470">
          <cell r="A1470">
            <v>513002001751</v>
          </cell>
          <cell r="B1470" t="str">
            <v>513</v>
          </cell>
          <cell r="C1470" t="str">
            <v>002</v>
          </cell>
          <cell r="D1470" t="str">
            <v>001</v>
          </cell>
          <cell r="E1470" t="str">
            <v>751</v>
          </cell>
          <cell r="F1470" t="str">
            <v>Histórico</v>
          </cell>
        </row>
        <row r="1471">
          <cell r="A1471">
            <v>513002001752</v>
          </cell>
          <cell r="B1471" t="str">
            <v>513</v>
          </cell>
          <cell r="C1471" t="str">
            <v>002</v>
          </cell>
          <cell r="D1471" t="str">
            <v>001</v>
          </cell>
          <cell r="E1471" t="str">
            <v>752</v>
          </cell>
          <cell r="F1471" t="str">
            <v>Actualización</v>
          </cell>
        </row>
        <row r="1472">
          <cell r="A1472">
            <v>513002002000</v>
          </cell>
          <cell r="B1472">
            <v>513</v>
          </cell>
          <cell r="C1472" t="str">
            <v>002</v>
          </cell>
          <cell r="D1472" t="str">
            <v>002</v>
          </cell>
          <cell r="E1472" t="str">
            <v>000</v>
          </cell>
          <cell r="F1472" t="str">
            <v>Amortizaciones de Fianzas</v>
          </cell>
        </row>
        <row r="1473">
          <cell r="A1473">
            <v>513002002751</v>
          </cell>
          <cell r="B1473" t="str">
            <v>513</v>
          </cell>
          <cell r="C1473" t="str">
            <v>002</v>
          </cell>
          <cell r="D1473" t="str">
            <v>002</v>
          </cell>
          <cell r="E1473" t="str">
            <v>751</v>
          </cell>
          <cell r="F1473" t="str">
            <v>Histórico</v>
          </cell>
        </row>
        <row r="1474">
          <cell r="A1474">
            <v>513002002752</v>
          </cell>
          <cell r="B1474" t="str">
            <v>513</v>
          </cell>
          <cell r="C1474" t="str">
            <v>002</v>
          </cell>
          <cell r="D1474" t="str">
            <v>002</v>
          </cell>
          <cell r="E1474" t="str">
            <v>752</v>
          </cell>
          <cell r="F1474" t="str">
            <v>Actualización</v>
          </cell>
        </row>
        <row r="1475">
          <cell r="A1475">
            <v>513002003000</v>
          </cell>
          <cell r="B1475">
            <v>513</v>
          </cell>
          <cell r="C1475" t="str">
            <v>002</v>
          </cell>
          <cell r="D1475" t="str">
            <v>003</v>
          </cell>
          <cell r="E1475" t="str">
            <v>000</v>
          </cell>
          <cell r="F1475" t="str">
            <v>Amortizaciones de Gastos de Instalación</v>
          </cell>
        </row>
        <row r="1476">
          <cell r="A1476">
            <v>513002003751</v>
          </cell>
          <cell r="B1476" t="str">
            <v>513</v>
          </cell>
          <cell r="C1476" t="str">
            <v>002</v>
          </cell>
          <cell r="D1476" t="str">
            <v>003</v>
          </cell>
          <cell r="E1476" t="str">
            <v>751</v>
          </cell>
          <cell r="F1476" t="str">
            <v>Histórico</v>
          </cell>
        </row>
        <row r="1477">
          <cell r="A1477">
            <v>513002003752</v>
          </cell>
          <cell r="B1477" t="str">
            <v>513</v>
          </cell>
          <cell r="C1477" t="str">
            <v>002</v>
          </cell>
          <cell r="D1477" t="str">
            <v>003</v>
          </cell>
          <cell r="E1477" t="str">
            <v>752</v>
          </cell>
          <cell r="F1477" t="str">
            <v>Actualización</v>
          </cell>
        </row>
        <row r="1478">
          <cell r="A1478">
            <v>513003000000</v>
          </cell>
          <cell r="B1478">
            <v>513</v>
          </cell>
          <cell r="C1478" t="str">
            <v>003</v>
          </cell>
          <cell r="D1478" t="str">
            <v>000</v>
          </cell>
          <cell r="E1478" t="str">
            <v>000</v>
          </cell>
          <cell r="F1478" t="str">
            <v>Amortizaciones PRODUCCIÓN</v>
          </cell>
        </row>
        <row r="1479">
          <cell r="A1479">
            <v>513003001000</v>
          </cell>
          <cell r="B1479">
            <v>513</v>
          </cell>
          <cell r="C1479" t="str">
            <v>003</v>
          </cell>
          <cell r="D1479" t="str">
            <v>001</v>
          </cell>
          <cell r="E1479" t="str">
            <v>000</v>
          </cell>
          <cell r="F1479" t="str">
            <v xml:space="preserve">Amortizaciones de Seguros </v>
          </cell>
        </row>
        <row r="1480">
          <cell r="A1480">
            <v>513003001751</v>
          </cell>
          <cell r="B1480" t="str">
            <v>513</v>
          </cell>
          <cell r="C1480" t="str">
            <v>003</v>
          </cell>
          <cell r="D1480" t="str">
            <v>001</v>
          </cell>
          <cell r="E1480" t="str">
            <v>751</v>
          </cell>
          <cell r="F1480" t="str">
            <v>Histórico</v>
          </cell>
        </row>
        <row r="1481">
          <cell r="A1481">
            <v>513003001752</v>
          </cell>
          <cell r="B1481" t="str">
            <v>513</v>
          </cell>
          <cell r="C1481" t="str">
            <v>003</v>
          </cell>
          <cell r="D1481" t="str">
            <v>001</v>
          </cell>
          <cell r="E1481" t="str">
            <v>752</v>
          </cell>
          <cell r="F1481" t="str">
            <v>Actualización</v>
          </cell>
        </row>
        <row r="1482">
          <cell r="A1482">
            <v>513003002000</v>
          </cell>
          <cell r="B1482">
            <v>513</v>
          </cell>
          <cell r="C1482" t="str">
            <v>003</v>
          </cell>
          <cell r="D1482" t="str">
            <v>002</v>
          </cell>
          <cell r="E1482" t="str">
            <v>000</v>
          </cell>
          <cell r="F1482" t="str">
            <v>Amortizaciones de Fianzas</v>
          </cell>
        </row>
        <row r="1483">
          <cell r="A1483">
            <v>513003002751</v>
          </cell>
          <cell r="B1483" t="str">
            <v>513</v>
          </cell>
          <cell r="C1483" t="str">
            <v>003</v>
          </cell>
          <cell r="D1483" t="str">
            <v>002</v>
          </cell>
          <cell r="E1483" t="str">
            <v>751</v>
          </cell>
          <cell r="F1483" t="str">
            <v>Histórico</v>
          </cell>
        </row>
        <row r="1484">
          <cell r="A1484">
            <v>513003002752</v>
          </cell>
          <cell r="B1484" t="str">
            <v>513</v>
          </cell>
          <cell r="C1484" t="str">
            <v>003</v>
          </cell>
          <cell r="D1484" t="str">
            <v>002</v>
          </cell>
          <cell r="E1484" t="str">
            <v>752</v>
          </cell>
          <cell r="F1484" t="str">
            <v>Actualización</v>
          </cell>
        </row>
        <row r="1485">
          <cell r="A1485">
            <v>513003003000</v>
          </cell>
          <cell r="B1485">
            <v>513</v>
          </cell>
          <cell r="C1485" t="str">
            <v>003</v>
          </cell>
          <cell r="D1485" t="str">
            <v>003</v>
          </cell>
          <cell r="E1485" t="str">
            <v>000</v>
          </cell>
          <cell r="F1485" t="str">
            <v>Amortizaciones de Gastos de Instalación</v>
          </cell>
        </row>
        <row r="1486">
          <cell r="A1486">
            <v>513003003751</v>
          </cell>
          <cell r="B1486" t="str">
            <v>513</v>
          </cell>
          <cell r="C1486" t="str">
            <v>003</v>
          </cell>
          <cell r="D1486" t="str">
            <v>003</v>
          </cell>
          <cell r="E1486" t="str">
            <v>751</v>
          </cell>
          <cell r="F1486" t="str">
            <v>Histórico</v>
          </cell>
        </row>
        <row r="1487">
          <cell r="A1487">
            <v>513003003752</v>
          </cell>
          <cell r="B1487" t="str">
            <v>513</v>
          </cell>
          <cell r="C1487" t="str">
            <v>003</v>
          </cell>
          <cell r="D1487" t="str">
            <v>003</v>
          </cell>
          <cell r="E1487" t="str">
            <v>752</v>
          </cell>
          <cell r="F1487" t="str">
            <v>Actualización</v>
          </cell>
        </row>
        <row r="1488">
          <cell r="A1488">
            <v>513004000000</v>
          </cell>
          <cell r="B1488">
            <v>513</v>
          </cell>
          <cell r="C1488" t="str">
            <v>004</v>
          </cell>
          <cell r="D1488" t="str">
            <v>000</v>
          </cell>
          <cell r="E1488" t="str">
            <v>000</v>
          </cell>
          <cell r="F1488" t="str">
            <v>Amortizaciones PRODUCCIÓN</v>
          </cell>
        </row>
        <row r="1489">
          <cell r="A1489">
            <v>513004001000</v>
          </cell>
          <cell r="B1489">
            <v>513</v>
          </cell>
          <cell r="C1489" t="str">
            <v>004</v>
          </cell>
          <cell r="D1489" t="str">
            <v>001</v>
          </cell>
          <cell r="E1489" t="str">
            <v>000</v>
          </cell>
          <cell r="F1489" t="str">
            <v xml:space="preserve">Amortizaciones de Seguros </v>
          </cell>
        </row>
        <row r="1490">
          <cell r="A1490">
            <v>513004001751</v>
          </cell>
          <cell r="B1490" t="str">
            <v>513</v>
          </cell>
          <cell r="C1490" t="str">
            <v>004</v>
          </cell>
          <cell r="D1490" t="str">
            <v>001</v>
          </cell>
          <cell r="E1490" t="str">
            <v>751</v>
          </cell>
          <cell r="F1490" t="str">
            <v>Histórico</v>
          </cell>
        </row>
        <row r="1491">
          <cell r="A1491">
            <v>513004001752</v>
          </cell>
          <cell r="B1491" t="str">
            <v>513</v>
          </cell>
          <cell r="C1491" t="str">
            <v>004</v>
          </cell>
          <cell r="D1491" t="str">
            <v>001</v>
          </cell>
          <cell r="E1491" t="str">
            <v>752</v>
          </cell>
          <cell r="F1491" t="str">
            <v>Actualización</v>
          </cell>
        </row>
        <row r="1492">
          <cell r="A1492">
            <v>513004002000</v>
          </cell>
          <cell r="B1492">
            <v>513</v>
          </cell>
          <cell r="C1492" t="str">
            <v>004</v>
          </cell>
          <cell r="D1492" t="str">
            <v>002</v>
          </cell>
          <cell r="E1492" t="str">
            <v>000</v>
          </cell>
          <cell r="F1492" t="str">
            <v>Amortizaciones de Fianzas</v>
          </cell>
        </row>
        <row r="1493">
          <cell r="A1493">
            <v>513004002751</v>
          </cell>
          <cell r="B1493" t="str">
            <v>513</v>
          </cell>
          <cell r="C1493" t="str">
            <v>004</v>
          </cell>
          <cell r="D1493" t="str">
            <v>002</v>
          </cell>
          <cell r="E1493" t="str">
            <v>751</v>
          </cell>
          <cell r="F1493" t="str">
            <v>Histórico</v>
          </cell>
        </row>
        <row r="1494">
          <cell r="A1494">
            <v>513004002752</v>
          </cell>
          <cell r="B1494" t="str">
            <v>513</v>
          </cell>
          <cell r="C1494" t="str">
            <v>004</v>
          </cell>
          <cell r="D1494" t="str">
            <v>002</v>
          </cell>
          <cell r="E1494" t="str">
            <v>752</v>
          </cell>
          <cell r="F1494" t="str">
            <v>Actualización</v>
          </cell>
        </row>
        <row r="1495">
          <cell r="A1495">
            <v>513004003000</v>
          </cell>
          <cell r="B1495">
            <v>513</v>
          </cell>
          <cell r="C1495" t="str">
            <v>004</v>
          </cell>
          <cell r="D1495" t="str">
            <v>003</v>
          </cell>
          <cell r="E1495" t="str">
            <v>000</v>
          </cell>
          <cell r="F1495" t="str">
            <v>Amortizaciones de Gastos de Instalación</v>
          </cell>
        </row>
        <row r="1496">
          <cell r="A1496">
            <v>513004003751</v>
          </cell>
          <cell r="B1496" t="str">
            <v>513</v>
          </cell>
          <cell r="C1496" t="str">
            <v>004</v>
          </cell>
          <cell r="D1496" t="str">
            <v>003</v>
          </cell>
          <cell r="E1496" t="str">
            <v>751</v>
          </cell>
          <cell r="F1496" t="str">
            <v>Histórico</v>
          </cell>
        </row>
        <row r="1497">
          <cell r="A1497">
            <v>513004003752</v>
          </cell>
          <cell r="B1497" t="str">
            <v>513</v>
          </cell>
          <cell r="C1497" t="str">
            <v>004</v>
          </cell>
          <cell r="D1497" t="str">
            <v>003</v>
          </cell>
          <cell r="E1497" t="str">
            <v>752</v>
          </cell>
          <cell r="F1497" t="str">
            <v>Actualización</v>
          </cell>
        </row>
        <row r="1498">
          <cell r="A1498">
            <v>550000000000</v>
          </cell>
          <cell r="B1498">
            <v>550</v>
          </cell>
          <cell r="C1498" t="str">
            <v>000</v>
          </cell>
          <cell r="D1498" t="str">
            <v>000</v>
          </cell>
          <cell r="E1498" t="str">
            <v>000</v>
          </cell>
          <cell r="F1498" t="str">
            <v>OTROS COSTOS NO DEDUCIBLES</v>
          </cell>
        </row>
        <row r="1499">
          <cell r="A1499">
            <v>550001000000</v>
          </cell>
          <cell r="B1499">
            <v>550</v>
          </cell>
          <cell r="C1499" t="str">
            <v>001</v>
          </cell>
          <cell r="D1499" t="str">
            <v>000</v>
          </cell>
          <cell r="E1499" t="str">
            <v>000</v>
          </cell>
          <cell r="F1499" t="str">
            <v>Otros costos no deducibles GEOCIENCIAS</v>
          </cell>
        </row>
        <row r="1500">
          <cell r="A1500">
            <v>550001001801</v>
          </cell>
          <cell r="B1500">
            <v>550</v>
          </cell>
          <cell r="C1500" t="str">
            <v>001</v>
          </cell>
          <cell r="D1500" t="str">
            <v>001</v>
          </cell>
          <cell r="E1500" t="str">
            <v>801</v>
          </cell>
          <cell r="F1500" t="str">
            <v>Multas</v>
          </cell>
        </row>
        <row r="1501">
          <cell r="A1501">
            <v>550001001802</v>
          </cell>
          <cell r="B1501">
            <v>550</v>
          </cell>
          <cell r="C1501" t="str">
            <v>001</v>
          </cell>
          <cell r="D1501" t="str">
            <v>001</v>
          </cell>
          <cell r="E1501" t="str">
            <v>802</v>
          </cell>
          <cell r="F1501" t="str">
            <v>Actualizaciones de impuestos</v>
          </cell>
        </row>
        <row r="1502">
          <cell r="A1502">
            <v>550001001803</v>
          </cell>
          <cell r="B1502">
            <v>550</v>
          </cell>
          <cell r="C1502" t="str">
            <v>001</v>
          </cell>
          <cell r="D1502" t="str">
            <v>001</v>
          </cell>
          <cell r="E1502" t="str">
            <v>803</v>
          </cell>
          <cell r="F1502" t="str">
            <v>Arrendamiento de casas no deducible</v>
          </cell>
        </row>
        <row r="1503">
          <cell r="A1503">
            <v>550001001804</v>
          </cell>
          <cell r="B1503">
            <v>550</v>
          </cell>
          <cell r="C1503" t="str">
            <v>001</v>
          </cell>
          <cell r="D1503" t="str">
            <v>001</v>
          </cell>
          <cell r="E1503" t="str">
            <v>804</v>
          </cell>
          <cell r="F1503" t="str">
            <v>Otros costos diversos no deducibles</v>
          </cell>
        </row>
        <row r="1504">
          <cell r="A1504">
            <v>550002000000</v>
          </cell>
          <cell r="B1504">
            <v>550</v>
          </cell>
          <cell r="C1504" t="str">
            <v>002</v>
          </cell>
          <cell r="D1504" t="str">
            <v>000</v>
          </cell>
          <cell r="E1504" t="str">
            <v>000</v>
          </cell>
          <cell r="F1504" t="str">
            <v>Otros costos no deducibles PERFORACIÓN</v>
          </cell>
        </row>
        <row r="1505">
          <cell r="A1505">
            <v>550002002801</v>
          </cell>
          <cell r="B1505">
            <v>550</v>
          </cell>
          <cell r="C1505" t="str">
            <v>002</v>
          </cell>
          <cell r="D1505" t="str">
            <v>002</v>
          </cell>
          <cell r="E1505" t="str">
            <v>801</v>
          </cell>
          <cell r="F1505" t="str">
            <v>Multas</v>
          </cell>
        </row>
        <row r="1506">
          <cell r="A1506">
            <v>550002002802</v>
          </cell>
          <cell r="B1506">
            <v>550</v>
          </cell>
          <cell r="C1506" t="str">
            <v>002</v>
          </cell>
          <cell r="D1506" t="str">
            <v>002</v>
          </cell>
          <cell r="E1506" t="str">
            <v>802</v>
          </cell>
          <cell r="F1506" t="str">
            <v>Actualizaciones de impuestos</v>
          </cell>
        </row>
        <row r="1507">
          <cell r="A1507">
            <v>550002002803</v>
          </cell>
          <cell r="B1507">
            <v>550</v>
          </cell>
          <cell r="C1507" t="str">
            <v>002</v>
          </cell>
          <cell r="D1507" t="str">
            <v>002</v>
          </cell>
          <cell r="E1507" t="str">
            <v>803</v>
          </cell>
          <cell r="F1507" t="str">
            <v>Arrendamiento de casas no deducible</v>
          </cell>
        </row>
        <row r="1508">
          <cell r="A1508">
            <v>550002002804</v>
          </cell>
          <cell r="B1508">
            <v>550</v>
          </cell>
          <cell r="C1508" t="str">
            <v>002</v>
          </cell>
          <cell r="D1508" t="str">
            <v>002</v>
          </cell>
          <cell r="E1508" t="str">
            <v>804</v>
          </cell>
          <cell r="F1508" t="str">
            <v>Otros costos diversos no deducibles</v>
          </cell>
        </row>
        <row r="1509">
          <cell r="A1509">
            <v>550003000000</v>
          </cell>
          <cell r="B1509">
            <v>550</v>
          </cell>
          <cell r="C1509" t="str">
            <v>003</v>
          </cell>
          <cell r="D1509" t="str">
            <v>000</v>
          </cell>
          <cell r="E1509" t="str">
            <v>000</v>
          </cell>
          <cell r="F1509" t="str">
            <v>Otros costos no deducibles PRODUCCIÓN</v>
          </cell>
        </row>
        <row r="1510">
          <cell r="A1510">
            <v>550003003801</v>
          </cell>
          <cell r="B1510">
            <v>550</v>
          </cell>
          <cell r="C1510" t="str">
            <v>003</v>
          </cell>
          <cell r="D1510" t="str">
            <v>003</v>
          </cell>
          <cell r="E1510" t="str">
            <v>801</v>
          </cell>
          <cell r="F1510" t="str">
            <v>Multas</v>
          </cell>
        </row>
        <row r="1511">
          <cell r="A1511">
            <v>550003003802</v>
          </cell>
          <cell r="B1511">
            <v>550</v>
          </cell>
          <cell r="C1511" t="str">
            <v>003</v>
          </cell>
          <cell r="D1511" t="str">
            <v>003</v>
          </cell>
          <cell r="E1511" t="str">
            <v>802</v>
          </cell>
          <cell r="F1511" t="str">
            <v>Actualizaciones de impuestos</v>
          </cell>
        </row>
        <row r="1512">
          <cell r="A1512">
            <v>550003003803</v>
          </cell>
          <cell r="B1512">
            <v>550</v>
          </cell>
          <cell r="C1512" t="str">
            <v>003</v>
          </cell>
          <cell r="D1512" t="str">
            <v>003</v>
          </cell>
          <cell r="E1512" t="str">
            <v>803</v>
          </cell>
          <cell r="F1512" t="str">
            <v>Arrendamiento de casas no deducible</v>
          </cell>
        </row>
        <row r="1513">
          <cell r="A1513">
            <v>550003003804</v>
          </cell>
          <cell r="B1513">
            <v>550</v>
          </cell>
          <cell r="C1513" t="str">
            <v>003</v>
          </cell>
          <cell r="D1513" t="str">
            <v>003</v>
          </cell>
          <cell r="E1513" t="str">
            <v>804</v>
          </cell>
          <cell r="F1513" t="str">
            <v>Otros costos diversos no deducibles</v>
          </cell>
        </row>
        <row r="1514">
          <cell r="A1514">
            <v>550004000000</v>
          </cell>
          <cell r="B1514">
            <v>550</v>
          </cell>
          <cell r="C1514" t="str">
            <v>004</v>
          </cell>
          <cell r="D1514" t="str">
            <v>000</v>
          </cell>
          <cell r="E1514" t="str">
            <v>000</v>
          </cell>
          <cell r="F1514" t="str">
            <v>Otros costos no deducibles INFRAESTRUCTURA</v>
          </cell>
        </row>
        <row r="1515">
          <cell r="A1515">
            <v>550004004801</v>
          </cell>
          <cell r="B1515">
            <v>550</v>
          </cell>
          <cell r="C1515" t="str">
            <v>004</v>
          </cell>
          <cell r="D1515" t="str">
            <v>004</v>
          </cell>
          <cell r="E1515" t="str">
            <v>801</v>
          </cell>
          <cell r="F1515" t="str">
            <v>Multas</v>
          </cell>
        </row>
        <row r="1516">
          <cell r="A1516">
            <v>550004004802</v>
          </cell>
          <cell r="B1516">
            <v>550</v>
          </cell>
          <cell r="C1516" t="str">
            <v>004</v>
          </cell>
          <cell r="D1516" t="str">
            <v>004</v>
          </cell>
          <cell r="E1516" t="str">
            <v>802</v>
          </cell>
          <cell r="F1516" t="str">
            <v>Actualizaciones de impuestos</v>
          </cell>
        </row>
        <row r="1517">
          <cell r="A1517">
            <v>550004004803</v>
          </cell>
          <cell r="B1517">
            <v>550</v>
          </cell>
          <cell r="C1517" t="str">
            <v>004</v>
          </cell>
          <cell r="D1517" t="str">
            <v>004</v>
          </cell>
          <cell r="E1517" t="str">
            <v>803</v>
          </cell>
          <cell r="F1517" t="str">
            <v>Arrendamiento de casas no deducible</v>
          </cell>
        </row>
        <row r="1518">
          <cell r="A1518">
            <v>550004004804</v>
          </cell>
          <cell r="B1518">
            <v>550</v>
          </cell>
          <cell r="C1518" t="str">
            <v>004</v>
          </cell>
          <cell r="D1518" t="str">
            <v>004</v>
          </cell>
          <cell r="E1518" t="str">
            <v>804</v>
          </cell>
          <cell r="F1518" t="str">
            <v>Otros costos diversos no deducibles</v>
          </cell>
        </row>
        <row r="1519">
          <cell r="A1519">
            <v>555000000000</v>
          </cell>
          <cell r="B1519">
            <v>555</v>
          </cell>
          <cell r="C1519" t="str">
            <v>000</v>
          </cell>
          <cell r="D1519" t="str">
            <v>000</v>
          </cell>
          <cell r="E1519" t="str">
            <v>000</v>
          </cell>
          <cell r="F1519" t="str">
            <v>OTROS COSTOS EXTRAORDINARIOS</v>
          </cell>
        </row>
        <row r="1520">
          <cell r="A1520">
            <v>555001000000</v>
          </cell>
          <cell r="B1520">
            <v>555</v>
          </cell>
          <cell r="C1520" t="str">
            <v>001</v>
          </cell>
          <cell r="D1520" t="str">
            <v>000</v>
          </cell>
          <cell r="E1520" t="str">
            <v>000</v>
          </cell>
          <cell r="F1520" t="str">
            <v>Otros costos extraordinarios GEOCIENCIAS</v>
          </cell>
        </row>
        <row r="1521">
          <cell r="A1521">
            <v>555001001851</v>
          </cell>
          <cell r="B1521">
            <v>555</v>
          </cell>
          <cell r="C1521" t="str">
            <v>001</v>
          </cell>
          <cell r="D1521" t="str">
            <v>001</v>
          </cell>
          <cell r="E1521" t="str">
            <v>851</v>
          </cell>
          <cell r="F1521" t="str">
            <v>Costo en venta de Activo Fijo</v>
          </cell>
        </row>
        <row r="1522">
          <cell r="A1522">
            <v>555001001852</v>
          </cell>
          <cell r="B1522">
            <v>555</v>
          </cell>
          <cell r="C1522" t="str">
            <v>001</v>
          </cell>
          <cell r="D1522" t="str">
            <v>001</v>
          </cell>
          <cell r="E1522" t="str">
            <v>852</v>
          </cell>
          <cell r="F1522" t="str">
            <v>Otros costos extraordinarios</v>
          </cell>
        </row>
        <row r="1523">
          <cell r="A1523">
            <v>555002000000</v>
          </cell>
          <cell r="B1523">
            <v>555</v>
          </cell>
          <cell r="C1523" t="str">
            <v>002</v>
          </cell>
          <cell r="D1523" t="str">
            <v>000</v>
          </cell>
          <cell r="E1523" t="str">
            <v>000</v>
          </cell>
          <cell r="F1523" t="str">
            <v>Otros costos extraordinarios PERFORACIÓN</v>
          </cell>
        </row>
        <row r="1524">
          <cell r="A1524">
            <v>555002002851</v>
          </cell>
          <cell r="B1524">
            <v>555</v>
          </cell>
          <cell r="C1524" t="str">
            <v>002</v>
          </cell>
          <cell r="D1524" t="str">
            <v>002</v>
          </cell>
          <cell r="E1524" t="str">
            <v>851</v>
          </cell>
          <cell r="F1524" t="str">
            <v>Costo en venta de Activo Fijo</v>
          </cell>
        </row>
        <row r="1525">
          <cell r="A1525">
            <v>555002002852</v>
          </cell>
          <cell r="B1525">
            <v>555</v>
          </cell>
          <cell r="C1525" t="str">
            <v>002</v>
          </cell>
          <cell r="D1525" t="str">
            <v>002</v>
          </cell>
          <cell r="E1525" t="str">
            <v>852</v>
          </cell>
          <cell r="F1525" t="str">
            <v>Otros costos extraordinarios</v>
          </cell>
        </row>
        <row r="1526">
          <cell r="A1526">
            <v>555003000000</v>
          </cell>
          <cell r="B1526">
            <v>555</v>
          </cell>
          <cell r="C1526" t="str">
            <v>003</v>
          </cell>
          <cell r="D1526" t="str">
            <v>000</v>
          </cell>
          <cell r="E1526" t="str">
            <v>000</v>
          </cell>
          <cell r="F1526" t="str">
            <v>Otros costos extraordinarios PRODUCCIÓN</v>
          </cell>
        </row>
        <row r="1527">
          <cell r="A1527">
            <v>555003003851</v>
          </cell>
          <cell r="B1527">
            <v>555</v>
          </cell>
          <cell r="C1527" t="str">
            <v>003</v>
          </cell>
          <cell r="D1527" t="str">
            <v>003</v>
          </cell>
          <cell r="E1527" t="str">
            <v>851</v>
          </cell>
          <cell r="F1527" t="str">
            <v>Costo en venta de Activo Fijo</v>
          </cell>
        </row>
        <row r="1528">
          <cell r="A1528">
            <v>555003003852</v>
          </cell>
          <cell r="B1528">
            <v>555</v>
          </cell>
          <cell r="C1528" t="str">
            <v>003</v>
          </cell>
          <cell r="D1528" t="str">
            <v>003</v>
          </cell>
          <cell r="E1528" t="str">
            <v>852</v>
          </cell>
          <cell r="F1528" t="str">
            <v>Otros costos extraordinarios</v>
          </cell>
        </row>
        <row r="1529">
          <cell r="A1529">
            <v>555004000000</v>
          </cell>
          <cell r="B1529">
            <v>555</v>
          </cell>
          <cell r="C1529" t="str">
            <v>004</v>
          </cell>
          <cell r="D1529" t="str">
            <v>000</v>
          </cell>
          <cell r="E1529" t="str">
            <v>000</v>
          </cell>
          <cell r="F1529" t="str">
            <v>Otros costos extraordinarios INFRAESTRUCTURA</v>
          </cell>
        </row>
        <row r="1530">
          <cell r="A1530">
            <v>555004004851</v>
          </cell>
          <cell r="B1530">
            <v>555</v>
          </cell>
          <cell r="C1530" t="str">
            <v>004</v>
          </cell>
          <cell r="D1530" t="str">
            <v>004</v>
          </cell>
          <cell r="E1530" t="str">
            <v>851</v>
          </cell>
          <cell r="F1530" t="str">
            <v>Costo en venta de Activo Fijo</v>
          </cell>
        </row>
        <row r="1531">
          <cell r="A1531">
            <v>555004004852</v>
          </cell>
          <cell r="B1531">
            <v>555</v>
          </cell>
          <cell r="C1531" t="str">
            <v>004</v>
          </cell>
          <cell r="D1531" t="str">
            <v>004</v>
          </cell>
          <cell r="E1531" t="str">
            <v>852</v>
          </cell>
          <cell r="F1531" t="str">
            <v>Otros costos extraordinarios</v>
          </cell>
        </row>
        <row r="1532">
          <cell r="A1532">
            <v>600000000000</v>
          </cell>
          <cell r="B1532" t="str">
            <v>600</v>
          </cell>
          <cell r="C1532" t="str">
            <v>000</v>
          </cell>
          <cell r="D1532" t="str">
            <v>000</v>
          </cell>
          <cell r="E1532" t="str">
            <v>000</v>
          </cell>
          <cell r="F1532" t="str">
            <v>GASTOS</v>
          </cell>
        </row>
        <row r="1533">
          <cell r="A1533">
            <v>601000000000</v>
          </cell>
          <cell r="B1533" t="str">
            <v>601</v>
          </cell>
          <cell r="C1533" t="str">
            <v>000</v>
          </cell>
          <cell r="D1533" t="str">
            <v>000</v>
          </cell>
          <cell r="E1533" t="str">
            <v>000</v>
          </cell>
          <cell r="F1533" t="str">
            <v>GASTOS DE PERSONAL</v>
          </cell>
        </row>
        <row r="1534">
          <cell r="A1534">
            <v>601010000000</v>
          </cell>
          <cell r="B1534" t="str">
            <v>601</v>
          </cell>
          <cell r="C1534" t="str">
            <v>010</v>
          </cell>
          <cell r="D1534" t="str">
            <v>000</v>
          </cell>
          <cell r="E1534" t="str">
            <v>000</v>
          </cell>
          <cell r="F1534" t="str">
            <v>Gastos de personal GERENCIA GENERAL</v>
          </cell>
        </row>
        <row r="1535">
          <cell r="A1535">
            <v>601005005000</v>
          </cell>
          <cell r="B1535" t="str">
            <v>601</v>
          </cell>
          <cell r="C1535" t="str">
            <v>005</v>
          </cell>
          <cell r="D1535" t="str">
            <v>005</v>
          </cell>
          <cell r="E1535" t="str">
            <v>000</v>
          </cell>
          <cell r="F1535" t="str">
            <v>Gastos de personal Gerente General y asistente</v>
          </cell>
        </row>
        <row r="1536">
          <cell r="A1536">
            <v>601005005001</v>
          </cell>
          <cell r="B1536" t="str">
            <v>601</v>
          </cell>
          <cell r="C1536" t="str">
            <v>005</v>
          </cell>
          <cell r="D1536" t="str">
            <v>005</v>
          </cell>
          <cell r="E1536" t="str">
            <v>001</v>
          </cell>
          <cell r="F1536" t="str">
            <v xml:space="preserve">Sueldos </v>
          </cell>
        </row>
        <row r="1537">
          <cell r="A1537">
            <v>601005005002</v>
          </cell>
          <cell r="B1537" t="str">
            <v>601</v>
          </cell>
          <cell r="C1537" t="str">
            <v>005</v>
          </cell>
          <cell r="D1537" t="str">
            <v>005</v>
          </cell>
          <cell r="E1537" t="str">
            <v>002</v>
          </cell>
          <cell r="F1537" t="str">
            <v xml:space="preserve">Horas Extras </v>
          </cell>
        </row>
        <row r="1538">
          <cell r="A1538">
            <v>601005005003</v>
          </cell>
          <cell r="B1538" t="str">
            <v>601</v>
          </cell>
          <cell r="C1538" t="str">
            <v>005</v>
          </cell>
          <cell r="D1538" t="str">
            <v>005</v>
          </cell>
          <cell r="E1538" t="str">
            <v>003</v>
          </cell>
          <cell r="F1538" t="str">
            <v xml:space="preserve">Prima de puntualidad </v>
          </cell>
        </row>
        <row r="1539">
          <cell r="A1539">
            <v>601005005004</v>
          </cell>
          <cell r="B1539" t="str">
            <v>601</v>
          </cell>
          <cell r="C1539" t="str">
            <v>005</v>
          </cell>
          <cell r="D1539" t="str">
            <v>005</v>
          </cell>
          <cell r="E1539" t="str">
            <v>004</v>
          </cell>
          <cell r="F1539" t="str">
            <v xml:space="preserve">Prima de asistencia </v>
          </cell>
        </row>
        <row r="1540">
          <cell r="A1540">
            <v>601005005005</v>
          </cell>
          <cell r="B1540" t="str">
            <v>601</v>
          </cell>
          <cell r="C1540" t="str">
            <v>005</v>
          </cell>
          <cell r="D1540" t="str">
            <v>005</v>
          </cell>
          <cell r="E1540" t="str">
            <v>005</v>
          </cell>
          <cell r="F1540" t="str">
            <v xml:space="preserve">Vacaciones </v>
          </cell>
        </row>
        <row r="1541">
          <cell r="A1541">
            <v>601005005006</v>
          </cell>
          <cell r="B1541" t="str">
            <v>601</v>
          </cell>
          <cell r="C1541" t="str">
            <v>005</v>
          </cell>
          <cell r="D1541" t="str">
            <v>005</v>
          </cell>
          <cell r="E1541" t="str">
            <v>006</v>
          </cell>
          <cell r="F1541" t="str">
            <v xml:space="preserve">Prima Vacacional </v>
          </cell>
        </row>
        <row r="1542">
          <cell r="A1542">
            <v>601005005007</v>
          </cell>
          <cell r="B1542" t="str">
            <v>601</v>
          </cell>
          <cell r="C1542" t="str">
            <v>005</v>
          </cell>
          <cell r="D1542" t="str">
            <v>005</v>
          </cell>
          <cell r="E1542" t="str">
            <v>007</v>
          </cell>
          <cell r="F1542" t="str">
            <v xml:space="preserve">Séptimo día </v>
          </cell>
        </row>
        <row r="1543">
          <cell r="A1543">
            <v>601005005008</v>
          </cell>
          <cell r="B1543" t="str">
            <v>601</v>
          </cell>
          <cell r="C1543" t="str">
            <v>005</v>
          </cell>
          <cell r="D1543" t="str">
            <v>005</v>
          </cell>
          <cell r="E1543" t="str">
            <v>008</v>
          </cell>
          <cell r="F1543" t="str">
            <v xml:space="preserve">Prima dominical </v>
          </cell>
        </row>
        <row r="1544">
          <cell r="A1544">
            <v>601005005009</v>
          </cell>
          <cell r="B1544" t="str">
            <v>601</v>
          </cell>
          <cell r="C1544" t="str">
            <v>005</v>
          </cell>
          <cell r="D1544" t="str">
            <v>005</v>
          </cell>
          <cell r="E1544" t="str">
            <v>009</v>
          </cell>
          <cell r="F1544" t="str">
            <v xml:space="preserve">Dia de descanso trabajado </v>
          </cell>
        </row>
        <row r="1545">
          <cell r="A1545">
            <v>601005005010</v>
          </cell>
          <cell r="B1545" t="str">
            <v>601</v>
          </cell>
          <cell r="C1545" t="str">
            <v>005</v>
          </cell>
          <cell r="D1545" t="str">
            <v>005</v>
          </cell>
          <cell r="E1545" t="str">
            <v>010</v>
          </cell>
          <cell r="F1545" t="str">
            <v xml:space="preserve">Fondo de Ahorro </v>
          </cell>
        </row>
        <row r="1546">
          <cell r="A1546">
            <v>601005005011</v>
          </cell>
          <cell r="B1546" t="str">
            <v>601</v>
          </cell>
          <cell r="C1546" t="str">
            <v>005</v>
          </cell>
          <cell r="D1546" t="str">
            <v>005</v>
          </cell>
          <cell r="E1546" t="str">
            <v>011</v>
          </cell>
          <cell r="F1546" t="str">
            <v xml:space="preserve">Vales de despensa </v>
          </cell>
        </row>
        <row r="1547">
          <cell r="A1547">
            <v>601005005012</v>
          </cell>
          <cell r="B1547" t="str">
            <v>601</v>
          </cell>
          <cell r="C1547" t="str">
            <v>005</v>
          </cell>
          <cell r="D1547" t="str">
            <v>005</v>
          </cell>
          <cell r="E1547" t="str">
            <v>012</v>
          </cell>
          <cell r="F1547" t="str">
            <v xml:space="preserve">Gastos médicos mayores </v>
          </cell>
        </row>
        <row r="1548">
          <cell r="A1548">
            <v>601005005013</v>
          </cell>
          <cell r="B1548" t="str">
            <v>601</v>
          </cell>
          <cell r="C1548" t="str">
            <v>005</v>
          </cell>
          <cell r="D1548" t="str">
            <v>005</v>
          </cell>
          <cell r="E1548" t="str">
            <v>013</v>
          </cell>
          <cell r="F1548" t="str">
            <v xml:space="preserve">Seguro de vida </v>
          </cell>
        </row>
        <row r="1549">
          <cell r="A1549">
            <v>601005005014</v>
          </cell>
          <cell r="B1549" t="str">
            <v>601</v>
          </cell>
          <cell r="C1549" t="str">
            <v>005</v>
          </cell>
          <cell r="D1549" t="str">
            <v>005</v>
          </cell>
          <cell r="E1549" t="str">
            <v>014</v>
          </cell>
          <cell r="F1549" t="str">
            <v xml:space="preserve">Aguinaldo </v>
          </cell>
        </row>
        <row r="1550">
          <cell r="A1550">
            <v>601005005015</v>
          </cell>
          <cell r="B1550" t="str">
            <v>601</v>
          </cell>
          <cell r="C1550" t="str">
            <v>005</v>
          </cell>
          <cell r="D1550" t="str">
            <v>005</v>
          </cell>
          <cell r="E1550" t="str">
            <v>015</v>
          </cell>
          <cell r="F1550" t="str">
            <v xml:space="preserve">Bono de Productividad </v>
          </cell>
        </row>
        <row r="1551">
          <cell r="A1551">
            <v>601005005016</v>
          </cell>
          <cell r="B1551" t="str">
            <v>601</v>
          </cell>
          <cell r="C1551" t="str">
            <v>005</v>
          </cell>
          <cell r="D1551" t="str">
            <v>005</v>
          </cell>
          <cell r="E1551" t="str">
            <v>016</v>
          </cell>
          <cell r="F1551" t="str">
            <v>Indemnizaciòn Constitucional</v>
          </cell>
        </row>
        <row r="1552">
          <cell r="A1552">
            <v>601005005017</v>
          </cell>
          <cell r="B1552" t="str">
            <v>601</v>
          </cell>
          <cell r="C1552" t="str">
            <v>005</v>
          </cell>
          <cell r="D1552" t="str">
            <v>005</v>
          </cell>
          <cell r="E1552" t="str">
            <v>017</v>
          </cell>
          <cell r="F1552" t="str">
            <v>Indemnizaciòn 20 dìas por año</v>
          </cell>
        </row>
        <row r="1553">
          <cell r="A1553">
            <v>601005005018</v>
          </cell>
          <cell r="B1553" t="str">
            <v>601</v>
          </cell>
          <cell r="C1553" t="str">
            <v>005</v>
          </cell>
          <cell r="D1553" t="str">
            <v>005</v>
          </cell>
          <cell r="E1553" t="str">
            <v>018</v>
          </cell>
          <cell r="F1553" t="str">
            <v>Prima de Antigûedad</v>
          </cell>
        </row>
        <row r="1554">
          <cell r="A1554">
            <v>601005005019</v>
          </cell>
          <cell r="B1554" t="str">
            <v>601</v>
          </cell>
          <cell r="C1554" t="str">
            <v>005</v>
          </cell>
          <cell r="D1554" t="str">
            <v>005</v>
          </cell>
          <cell r="E1554" t="str">
            <v>019</v>
          </cell>
          <cell r="F1554" t="str">
            <v>Indemnizaciones por riesgo de trabajo</v>
          </cell>
        </row>
        <row r="1555">
          <cell r="A1555">
            <v>601005005020</v>
          </cell>
          <cell r="B1555" t="str">
            <v>601</v>
          </cell>
          <cell r="C1555" t="str">
            <v>005</v>
          </cell>
          <cell r="D1555" t="str">
            <v>005</v>
          </cell>
          <cell r="E1555" t="str">
            <v>020</v>
          </cell>
          <cell r="F1555" t="str">
            <v xml:space="preserve">Gratificaciones </v>
          </cell>
        </row>
        <row r="1556">
          <cell r="A1556">
            <v>601005005021</v>
          </cell>
          <cell r="B1556" t="str">
            <v>601</v>
          </cell>
          <cell r="C1556" t="str">
            <v>005</v>
          </cell>
          <cell r="D1556" t="str">
            <v>005</v>
          </cell>
          <cell r="E1556" t="str">
            <v>021</v>
          </cell>
          <cell r="F1556" t="str">
            <v xml:space="preserve">IMSS Patronal </v>
          </cell>
        </row>
        <row r="1557">
          <cell r="A1557">
            <v>601005005022</v>
          </cell>
          <cell r="B1557" t="str">
            <v>601</v>
          </cell>
          <cell r="C1557" t="str">
            <v>005</v>
          </cell>
          <cell r="D1557" t="str">
            <v>005</v>
          </cell>
          <cell r="E1557" t="str">
            <v>022</v>
          </cell>
          <cell r="F1557" t="str">
            <v xml:space="preserve">5% Infonavit </v>
          </cell>
        </row>
        <row r="1558">
          <cell r="A1558">
            <v>601005005023</v>
          </cell>
          <cell r="B1558" t="str">
            <v>601</v>
          </cell>
          <cell r="C1558" t="str">
            <v>005</v>
          </cell>
          <cell r="D1558" t="str">
            <v>005</v>
          </cell>
          <cell r="E1558" t="str">
            <v>023</v>
          </cell>
          <cell r="F1558" t="str">
            <v xml:space="preserve">2% Retiro </v>
          </cell>
        </row>
        <row r="1559">
          <cell r="A1559">
            <v>601005005024</v>
          </cell>
          <cell r="B1559" t="str">
            <v>601</v>
          </cell>
          <cell r="C1559" t="str">
            <v>005</v>
          </cell>
          <cell r="D1559" t="str">
            <v>005</v>
          </cell>
          <cell r="E1559" t="str">
            <v>024</v>
          </cell>
          <cell r="F1559" t="str">
            <v xml:space="preserve">2% s/nóminas </v>
          </cell>
        </row>
        <row r="1560">
          <cell r="A1560">
            <v>601005005030</v>
          </cell>
          <cell r="B1560" t="str">
            <v>601</v>
          </cell>
          <cell r="C1560" t="str">
            <v>005</v>
          </cell>
          <cell r="D1560" t="str">
            <v>005</v>
          </cell>
          <cell r="E1560" t="str">
            <v>030</v>
          </cell>
          <cell r="F1560" t="str">
            <v>Selecta Outsourcing</v>
          </cell>
        </row>
        <row r="1561">
          <cell r="A1561">
            <v>601006006000</v>
          </cell>
          <cell r="B1561" t="str">
            <v>601</v>
          </cell>
          <cell r="C1561" t="str">
            <v>006</v>
          </cell>
          <cell r="D1561" t="str">
            <v>006</v>
          </cell>
          <cell r="E1561" t="str">
            <v>000</v>
          </cell>
          <cell r="F1561" t="str">
            <v>Gastos de personal Deputy PM</v>
          </cell>
        </row>
        <row r="1562">
          <cell r="A1562">
            <v>601006006001</v>
          </cell>
          <cell r="B1562" t="str">
            <v>601</v>
          </cell>
          <cell r="C1562" t="str">
            <v>006</v>
          </cell>
          <cell r="D1562" t="str">
            <v>006</v>
          </cell>
          <cell r="E1562" t="str">
            <v>001</v>
          </cell>
          <cell r="F1562" t="str">
            <v xml:space="preserve">Sueldos </v>
          </cell>
        </row>
        <row r="1563">
          <cell r="A1563">
            <v>601006006002</v>
          </cell>
          <cell r="B1563" t="str">
            <v>601</v>
          </cell>
          <cell r="C1563" t="str">
            <v>006</v>
          </cell>
          <cell r="D1563" t="str">
            <v>006</v>
          </cell>
          <cell r="E1563" t="str">
            <v>002</v>
          </cell>
          <cell r="F1563" t="str">
            <v xml:space="preserve">Horas Extras </v>
          </cell>
        </row>
        <row r="1564">
          <cell r="A1564">
            <v>601006006003</v>
          </cell>
          <cell r="B1564" t="str">
            <v>601</v>
          </cell>
          <cell r="C1564" t="str">
            <v>006</v>
          </cell>
          <cell r="D1564" t="str">
            <v>006</v>
          </cell>
          <cell r="E1564" t="str">
            <v>003</v>
          </cell>
          <cell r="F1564" t="str">
            <v xml:space="preserve">Prima de puntualidad </v>
          </cell>
        </row>
        <row r="1565">
          <cell r="A1565">
            <v>601006006004</v>
          </cell>
          <cell r="B1565" t="str">
            <v>601</v>
          </cell>
          <cell r="C1565" t="str">
            <v>006</v>
          </cell>
          <cell r="D1565" t="str">
            <v>006</v>
          </cell>
          <cell r="E1565" t="str">
            <v>004</v>
          </cell>
          <cell r="F1565" t="str">
            <v xml:space="preserve">Prima de asistencia </v>
          </cell>
        </row>
        <row r="1566">
          <cell r="A1566">
            <v>601006006005</v>
          </cell>
          <cell r="B1566" t="str">
            <v>601</v>
          </cell>
          <cell r="C1566" t="str">
            <v>006</v>
          </cell>
          <cell r="D1566" t="str">
            <v>006</v>
          </cell>
          <cell r="E1566" t="str">
            <v>005</v>
          </cell>
          <cell r="F1566" t="str">
            <v xml:space="preserve">Vacaciones </v>
          </cell>
        </row>
        <row r="1567">
          <cell r="A1567">
            <v>601006006006</v>
          </cell>
          <cell r="B1567" t="str">
            <v>601</v>
          </cell>
          <cell r="C1567" t="str">
            <v>006</v>
          </cell>
          <cell r="D1567" t="str">
            <v>006</v>
          </cell>
          <cell r="E1567" t="str">
            <v>006</v>
          </cell>
          <cell r="F1567" t="str">
            <v xml:space="preserve">Prima Vacacional </v>
          </cell>
        </row>
        <row r="1568">
          <cell r="A1568">
            <v>601006006007</v>
          </cell>
          <cell r="B1568" t="str">
            <v>601</v>
          </cell>
          <cell r="C1568" t="str">
            <v>006</v>
          </cell>
          <cell r="D1568" t="str">
            <v>006</v>
          </cell>
          <cell r="E1568" t="str">
            <v>007</v>
          </cell>
          <cell r="F1568" t="str">
            <v xml:space="preserve">Séptimo día </v>
          </cell>
        </row>
        <row r="1569">
          <cell r="A1569">
            <v>601006006008</v>
          </cell>
          <cell r="B1569" t="str">
            <v>601</v>
          </cell>
          <cell r="C1569" t="str">
            <v>006</v>
          </cell>
          <cell r="D1569" t="str">
            <v>006</v>
          </cell>
          <cell r="E1569" t="str">
            <v>008</v>
          </cell>
          <cell r="F1569" t="str">
            <v xml:space="preserve">Prima dominical </v>
          </cell>
        </row>
        <row r="1570">
          <cell r="A1570">
            <v>601006006009</v>
          </cell>
          <cell r="B1570" t="str">
            <v>601</v>
          </cell>
          <cell r="C1570" t="str">
            <v>006</v>
          </cell>
          <cell r="D1570" t="str">
            <v>006</v>
          </cell>
          <cell r="E1570" t="str">
            <v>009</v>
          </cell>
          <cell r="F1570" t="str">
            <v xml:space="preserve">Dia de descanso trabajado </v>
          </cell>
        </row>
        <row r="1571">
          <cell r="A1571">
            <v>601006006010</v>
          </cell>
          <cell r="B1571" t="str">
            <v>601</v>
          </cell>
          <cell r="C1571" t="str">
            <v>006</v>
          </cell>
          <cell r="D1571" t="str">
            <v>006</v>
          </cell>
          <cell r="E1571" t="str">
            <v>010</v>
          </cell>
          <cell r="F1571" t="str">
            <v xml:space="preserve">Fondo de Ahorro </v>
          </cell>
        </row>
        <row r="1572">
          <cell r="A1572">
            <v>601006006011</v>
          </cell>
          <cell r="B1572" t="str">
            <v>601</v>
          </cell>
          <cell r="C1572" t="str">
            <v>006</v>
          </cell>
          <cell r="D1572" t="str">
            <v>006</v>
          </cell>
          <cell r="E1572" t="str">
            <v>011</v>
          </cell>
          <cell r="F1572" t="str">
            <v xml:space="preserve">Vales de despensa </v>
          </cell>
        </row>
        <row r="1573">
          <cell r="A1573">
            <v>601006006012</v>
          </cell>
          <cell r="B1573" t="str">
            <v>601</v>
          </cell>
          <cell r="C1573" t="str">
            <v>006</v>
          </cell>
          <cell r="D1573" t="str">
            <v>006</v>
          </cell>
          <cell r="E1573" t="str">
            <v>012</v>
          </cell>
          <cell r="F1573" t="str">
            <v xml:space="preserve">Gastos médicos mayores </v>
          </cell>
        </row>
        <row r="1574">
          <cell r="A1574">
            <v>601006006013</v>
          </cell>
          <cell r="B1574" t="str">
            <v>601</v>
          </cell>
          <cell r="C1574" t="str">
            <v>006</v>
          </cell>
          <cell r="D1574" t="str">
            <v>006</v>
          </cell>
          <cell r="E1574" t="str">
            <v>013</v>
          </cell>
          <cell r="F1574" t="str">
            <v xml:space="preserve">Seguro de vida </v>
          </cell>
        </row>
        <row r="1575">
          <cell r="A1575">
            <v>601006006014</v>
          </cell>
          <cell r="B1575" t="str">
            <v>601</v>
          </cell>
          <cell r="C1575" t="str">
            <v>006</v>
          </cell>
          <cell r="D1575" t="str">
            <v>006</v>
          </cell>
          <cell r="E1575" t="str">
            <v>014</v>
          </cell>
          <cell r="F1575" t="str">
            <v xml:space="preserve">Aguinaldo </v>
          </cell>
        </row>
        <row r="1576">
          <cell r="A1576">
            <v>601006006015</v>
          </cell>
          <cell r="B1576" t="str">
            <v>601</v>
          </cell>
          <cell r="C1576" t="str">
            <v>006</v>
          </cell>
          <cell r="D1576" t="str">
            <v>006</v>
          </cell>
          <cell r="E1576" t="str">
            <v>015</v>
          </cell>
          <cell r="F1576" t="str">
            <v xml:space="preserve">Bono de Productividad </v>
          </cell>
        </row>
        <row r="1577">
          <cell r="A1577">
            <v>601006006016</v>
          </cell>
          <cell r="B1577" t="str">
            <v>601</v>
          </cell>
          <cell r="C1577" t="str">
            <v>006</v>
          </cell>
          <cell r="D1577" t="str">
            <v>006</v>
          </cell>
          <cell r="E1577" t="str">
            <v>016</v>
          </cell>
          <cell r="F1577" t="str">
            <v>Indemnizaciòn Constitucional</v>
          </cell>
        </row>
        <row r="1578">
          <cell r="A1578">
            <v>601006006017</v>
          </cell>
          <cell r="B1578" t="str">
            <v>601</v>
          </cell>
          <cell r="C1578" t="str">
            <v>006</v>
          </cell>
          <cell r="D1578" t="str">
            <v>006</v>
          </cell>
          <cell r="E1578" t="str">
            <v>017</v>
          </cell>
          <cell r="F1578" t="str">
            <v>Indemnizaciòn 20 dìas por año</v>
          </cell>
        </row>
        <row r="1579">
          <cell r="A1579">
            <v>601006006018</v>
          </cell>
          <cell r="B1579" t="str">
            <v>601</v>
          </cell>
          <cell r="C1579" t="str">
            <v>006</v>
          </cell>
          <cell r="D1579" t="str">
            <v>006</v>
          </cell>
          <cell r="E1579" t="str">
            <v>018</v>
          </cell>
          <cell r="F1579" t="str">
            <v>Prima de Antigûedad</v>
          </cell>
        </row>
        <row r="1580">
          <cell r="A1580">
            <v>601006006019</v>
          </cell>
          <cell r="B1580" t="str">
            <v>601</v>
          </cell>
          <cell r="C1580" t="str">
            <v>006</v>
          </cell>
          <cell r="D1580" t="str">
            <v>006</v>
          </cell>
          <cell r="E1580" t="str">
            <v>019</v>
          </cell>
          <cell r="F1580" t="str">
            <v>Indemnizaciones por riesgo de trabajo</v>
          </cell>
        </row>
        <row r="1581">
          <cell r="A1581">
            <v>601006006020</v>
          </cell>
          <cell r="B1581" t="str">
            <v>601</v>
          </cell>
          <cell r="C1581" t="str">
            <v>006</v>
          </cell>
          <cell r="D1581" t="str">
            <v>006</v>
          </cell>
          <cell r="E1581" t="str">
            <v>020</v>
          </cell>
          <cell r="F1581" t="str">
            <v xml:space="preserve">Gratificaciones </v>
          </cell>
        </row>
        <row r="1582">
          <cell r="A1582">
            <v>601006006021</v>
          </cell>
          <cell r="B1582" t="str">
            <v>601</v>
          </cell>
          <cell r="C1582" t="str">
            <v>006</v>
          </cell>
          <cell r="D1582" t="str">
            <v>006</v>
          </cell>
          <cell r="E1582" t="str">
            <v>021</v>
          </cell>
          <cell r="F1582" t="str">
            <v xml:space="preserve">IMSS Patronal </v>
          </cell>
        </row>
        <row r="1583">
          <cell r="A1583">
            <v>601006006022</v>
          </cell>
          <cell r="B1583" t="str">
            <v>601</v>
          </cell>
          <cell r="C1583" t="str">
            <v>006</v>
          </cell>
          <cell r="D1583" t="str">
            <v>006</v>
          </cell>
          <cell r="E1583" t="str">
            <v>022</v>
          </cell>
          <cell r="F1583" t="str">
            <v xml:space="preserve">5% Infonavit </v>
          </cell>
        </row>
        <row r="1584">
          <cell r="A1584">
            <v>601006006023</v>
          </cell>
          <cell r="B1584" t="str">
            <v>601</v>
          </cell>
          <cell r="C1584" t="str">
            <v>006</v>
          </cell>
          <cell r="D1584" t="str">
            <v>006</v>
          </cell>
          <cell r="E1584" t="str">
            <v>023</v>
          </cell>
          <cell r="F1584" t="str">
            <v xml:space="preserve">2% Retiro </v>
          </cell>
        </row>
        <row r="1585">
          <cell r="A1585">
            <v>601006006024</v>
          </cell>
          <cell r="B1585" t="str">
            <v>601</v>
          </cell>
          <cell r="C1585" t="str">
            <v>006</v>
          </cell>
          <cell r="D1585" t="str">
            <v>006</v>
          </cell>
          <cell r="E1585" t="str">
            <v>024</v>
          </cell>
          <cell r="F1585" t="str">
            <v xml:space="preserve">2% s/nóminas </v>
          </cell>
        </row>
        <row r="1586">
          <cell r="A1586">
            <v>601006006030</v>
          </cell>
          <cell r="B1586" t="str">
            <v>601</v>
          </cell>
          <cell r="C1586" t="str">
            <v>006</v>
          </cell>
          <cell r="D1586" t="str">
            <v>006</v>
          </cell>
          <cell r="E1586" t="str">
            <v>030</v>
          </cell>
          <cell r="F1586" t="str">
            <v>Selecta Outsourcing</v>
          </cell>
        </row>
        <row r="1587">
          <cell r="A1587">
            <v>601007007000</v>
          </cell>
          <cell r="B1587" t="str">
            <v>601</v>
          </cell>
          <cell r="C1587" t="str">
            <v>007</v>
          </cell>
          <cell r="D1587" t="str">
            <v>007</v>
          </cell>
          <cell r="E1587" t="str">
            <v>000</v>
          </cell>
          <cell r="F1587" t="str">
            <v>Gastos de personal Comunicaciòn y Enlace</v>
          </cell>
        </row>
        <row r="1588">
          <cell r="A1588">
            <v>601007007001</v>
          </cell>
          <cell r="B1588" t="str">
            <v>601</v>
          </cell>
          <cell r="C1588" t="str">
            <v>007</v>
          </cell>
          <cell r="D1588" t="str">
            <v>007</v>
          </cell>
          <cell r="E1588" t="str">
            <v>001</v>
          </cell>
          <cell r="F1588" t="str">
            <v xml:space="preserve">Sueldos </v>
          </cell>
        </row>
        <row r="1589">
          <cell r="A1589">
            <v>601007007002</v>
          </cell>
          <cell r="B1589" t="str">
            <v>601</v>
          </cell>
          <cell r="C1589" t="str">
            <v>007</v>
          </cell>
          <cell r="D1589" t="str">
            <v>007</v>
          </cell>
          <cell r="E1589" t="str">
            <v>002</v>
          </cell>
          <cell r="F1589" t="str">
            <v xml:space="preserve">Horas Extras </v>
          </cell>
        </row>
        <row r="1590">
          <cell r="A1590">
            <v>601007007003</v>
          </cell>
          <cell r="B1590" t="str">
            <v>601</v>
          </cell>
          <cell r="C1590" t="str">
            <v>007</v>
          </cell>
          <cell r="D1590" t="str">
            <v>007</v>
          </cell>
          <cell r="E1590" t="str">
            <v>003</v>
          </cell>
          <cell r="F1590" t="str">
            <v xml:space="preserve">Prima de puntualidad </v>
          </cell>
        </row>
        <row r="1591">
          <cell r="A1591">
            <v>601007007004</v>
          </cell>
          <cell r="B1591" t="str">
            <v>601</v>
          </cell>
          <cell r="C1591" t="str">
            <v>007</v>
          </cell>
          <cell r="D1591" t="str">
            <v>007</v>
          </cell>
          <cell r="E1591" t="str">
            <v>004</v>
          </cell>
          <cell r="F1591" t="str">
            <v xml:space="preserve">Prima de asistencia </v>
          </cell>
        </row>
        <row r="1592">
          <cell r="A1592">
            <v>601007007005</v>
          </cell>
          <cell r="B1592" t="str">
            <v>601</v>
          </cell>
          <cell r="C1592" t="str">
            <v>007</v>
          </cell>
          <cell r="D1592" t="str">
            <v>007</v>
          </cell>
          <cell r="E1592" t="str">
            <v>005</v>
          </cell>
          <cell r="F1592" t="str">
            <v xml:space="preserve">Vacaciones </v>
          </cell>
        </row>
        <row r="1593">
          <cell r="A1593">
            <v>601007007006</v>
          </cell>
          <cell r="B1593" t="str">
            <v>601</v>
          </cell>
          <cell r="C1593" t="str">
            <v>007</v>
          </cell>
          <cell r="D1593" t="str">
            <v>007</v>
          </cell>
          <cell r="E1593" t="str">
            <v>006</v>
          </cell>
          <cell r="F1593" t="str">
            <v xml:space="preserve">Prima Vacacional </v>
          </cell>
        </row>
        <row r="1594">
          <cell r="A1594">
            <v>601007007007</v>
          </cell>
          <cell r="B1594" t="str">
            <v>601</v>
          </cell>
          <cell r="C1594" t="str">
            <v>007</v>
          </cell>
          <cell r="D1594" t="str">
            <v>007</v>
          </cell>
          <cell r="E1594" t="str">
            <v>007</v>
          </cell>
          <cell r="F1594" t="str">
            <v xml:space="preserve">Séptimo día </v>
          </cell>
        </row>
        <row r="1595">
          <cell r="A1595">
            <v>601007007008</v>
          </cell>
          <cell r="B1595" t="str">
            <v>601</v>
          </cell>
          <cell r="C1595" t="str">
            <v>007</v>
          </cell>
          <cell r="D1595" t="str">
            <v>007</v>
          </cell>
          <cell r="E1595" t="str">
            <v>008</v>
          </cell>
          <cell r="F1595" t="str">
            <v xml:space="preserve">Prima dominical </v>
          </cell>
        </row>
        <row r="1596">
          <cell r="A1596">
            <v>601007007009</v>
          </cell>
          <cell r="B1596" t="str">
            <v>601</v>
          </cell>
          <cell r="C1596" t="str">
            <v>007</v>
          </cell>
          <cell r="D1596" t="str">
            <v>007</v>
          </cell>
          <cell r="E1596" t="str">
            <v>009</v>
          </cell>
          <cell r="F1596" t="str">
            <v xml:space="preserve">Dia de descanso trabajado </v>
          </cell>
        </row>
        <row r="1597">
          <cell r="A1597">
            <v>601007007010</v>
          </cell>
          <cell r="B1597" t="str">
            <v>601</v>
          </cell>
          <cell r="C1597" t="str">
            <v>007</v>
          </cell>
          <cell r="D1597" t="str">
            <v>007</v>
          </cell>
          <cell r="E1597" t="str">
            <v>010</v>
          </cell>
          <cell r="F1597" t="str">
            <v xml:space="preserve">Fondo de Ahorro </v>
          </cell>
        </row>
        <row r="1598">
          <cell r="A1598">
            <v>601007007011</v>
          </cell>
          <cell r="B1598" t="str">
            <v>601</v>
          </cell>
          <cell r="C1598" t="str">
            <v>007</v>
          </cell>
          <cell r="D1598" t="str">
            <v>007</v>
          </cell>
          <cell r="E1598" t="str">
            <v>011</v>
          </cell>
          <cell r="F1598" t="str">
            <v xml:space="preserve">Vales de despensa </v>
          </cell>
        </row>
        <row r="1599">
          <cell r="A1599">
            <v>601007007012</v>
          </cell>
          <cell r="B1599" t="str">
            <v>601</v>
          </cell>
          <cell r="C1599" t="str">
            <v>007</v>
          </cell>
          <cell r="D1599" t="str">
            <v>007</v>
          </cell>
          <cell r="E1599" t="str">
            <v>012</v>
          </cell>
          <cell r="F1599" t="str">
            <v xml:space="preserve">Gastos médicos mayores </v>
          </cell>
        </row>
        <row r="1600">
          <cell r="A1600">
            <v>601007007013</v>
          </cell>
          <cell r="B1600" t="str">
            <v>601</v>
          </cell>
          <cell r="C1600" t="str">
            <v>007</v>
          </cell>
          <cell r="D1600" t="str">
            <v>007</v>
          </cell>
          <cell r="E1600" t="str">
            <v>013</v>
          </cell>
          <cell r="F1600" t="str">
            <v xml:space="preserve">Seguro de vida </v>
          </cell>
        </row>
        <row r="1601">
          <cell r="A1601">
            <v>601007007014</v>
          </cell>
          <cell r="B1601" t="str">
            <v>601</v>
          </cell>
          <cell r="C1601" t="str">
            <v>007</v>
          </cell>
          <cell r="D1601" t="str">
            <v>007</v>
          </cell>
          <cell r="E1601" t="str">
            <v>014</v>
          </cell>
          <cell r="F1601" t="str">
            <v xml:space="preserve">Aguinaldo </v>
          </cell>
        </row>
        <row r="1602">
          <cell r="A1602">
            <v>601007007015</v>
          </cell>
          <cell r="B1602" t="str">
            <v>601</v>
          </cell>
          <cell r="C1602" t="str">
            <v>007</v>
          </cell>
          <cell r="D1602" t="str">
            <v>007</v>
          </cell>
          <cell r="E1602" t="str">
            <v>015</v>
          </cell>
          <cell r="F1602" t="str">
            <v xml:space="preserve">Bono de Productividad </v>
          </cell>
        </row>
        <row r="1603">
          <cell r="A1603">
            <v>601007007016</v>
          </cell>
          <cell r="B1603" t="str">
            <v>601</v>
          </cell>
          <cell r="C1603" t="str">
            <v>007</v>
          </cell>
          <cell r="D1603" t="str">
            <v>007</v>
          </cell>
          <cell r="E1603" t="str">
            <v>016</v>
          </cell>
          <cell r="F1603" t="str">
            <v>Indemnizaciòn Constitucional</v>
          </cell>
        </row>
        <row r="1604">
          <cell r="A1604">
            <v>601007007017</v>
          </cell>
          <cell r="B1604" t="str">
            <v>601</v>
          </cell>
          <cell r="C1604" t="str">
            <v>007</v>
          </cell>
          <cell r="D1604" t="str">
            <v>007</v>
          </cell>
          <cell r="E1604" t="str">
            <v>017</v>
          </cell>
          <cell r="F1604" t="str">
            <v>Indemnizaciòn 20 dìas por año</v>
          </cell>
        </row>
        <row r="1605">
          <cell r="A1605">
            <v>601007007018</v>
          </cell>
          <cell r="B1605" t="str">
            <v>601</v>
          </cell>
          <cell r="C1605" t="str">
            <v>007</v>
          </cell>
          <cell r="D1605" t="str">
            <v>007</v>
          </cell>
          <cell r="E1605" t="str">
            <v>018</v>
          </cell>
          <cell r="F1605" t="str">
            <v>Prima de Antigûedad</v>
          </cell>
        </row>
        <row r="1606">
          <cell r="A1606">
            <v>601007007019</v>
          </cell>
          <cell r="B1606" t="str">
            <v>601</v>
          </cell>
          <cell r="C1606" t="str">
            <v>007</v>
          </cell>
          <cell r="D1606" t="str">
            <v>007</v>
          </cell>
          <cell r="E1606" t="str">
            <v>019</v>
          </cell>
          <cell r="F1606" t="str">
            <v>Indemnizaciones por riesgo de trabajo</v>
          </cell>
        </row>
        <row r="1607">
          <cell r="A1607">
            <v>601007007020</v>
          </cell>
          <cell r="B1607" t="str">
            <v>601</v>
          </cell>
          <cell r="C1607" t="str">
            <v>007</v>
          </cell>
          <cell r="D1607" t="str">
            <v>007</v>
          </cell>
          <cell r="E1607" t="str">
            <v>020</v>
          </cell>
          <cell r="F1607" t="str">
            <v xml:space="preserve">Gratificaciones </v>
          </cell>
        </row>
        <row r="1608">
          <cell r="A1608">
            <v>601007007021</v>
          </cell>
          <cell r="B1608" t="str">
            <v>601</v>
          </cell>
          <cell r="C1608" t="str">
            <v>007</v>
          </cell>
          <cell r="D1608" t="str">
            <v>007</v>
          </cell>
          <cell r="E1608" t="str">
            <v>021</v>
          </cell>
          <cell r="F1608" t="str">
            <v xml:space="preserve">IMSS Patronal </v>
          </cell>
        </row>
        <row r="1609">
          <cell r="A1609">
            <v>601007007022</v>
          </cell>
          <cell r="B1609" t="str">
            <v>601</v>
          </cell>
          <cell r="C1609" t="str">
            <v>007</v>
          </cell>
          <cell r="D1609" t="str">
            <v>007</v>
          </cell>
          <cell r="E1609" t="str">
            <v>022</v>
          </cell>
          <cell r="F1609" t="str">
            <v xml:space="preserve">5% Infonavit </v>
          </cell>
        </row>
        <row r="1610">
          <cell r="A1610">
            <v>601007007023</v>
          </cell>
          <cell r="B1610" t="str">
            <v>601</v>
          </cell>
          <cell r="C1610" t="str">
            <v>007</v>
          </cell>
          <cell r="D1610" t="str">
            <v>007</v>
          </cell>
          <cell r="E1610" t="str">
            <v>023</v>
          </cell>
          <cell r="F1610" t="str">
            <v xml:space="preserve">2% Retiro </v>
          </cell>
        </row>
        <row r="1611">
          <cell r="A1611">
            <v>601007007024</v>
          </cell>
          <cell r="B1611" t="str">
            <v>601</v>
          </cell>
          <cell r="C1611" t="str">
            <v>007</v>
          </cell>
          <cell r="D1611" t="str">
            <v>007</v>
          </cell>
          <cell r="E1611" t="str">
            <v>024</v>
          </cell>
          <cell r="F1611" t="str">
            <v xml:space="preserve">2% s/nóminas </v>
          </cell>
        </row>
        <row r="1612">
          <cell r="A1612">
            <v>601007007030</v>
          </cell>
          <cell r="B1612" t="str">
            <v>601</v>
          </cell>
          <cell r="C1612" t="str">
            <v>007</v>
          </cell>
          <cell r="D1612" t="str">
            <v>007</v>
          </cell>
          <cell r="E1612" t="str">
            <v>030</v>
          </cell>
          <cell r="F1612" t="str">
            <v>Selecta Outsourcing</v>
          </cell>
        </row>
        <row r="1613">
          <cell r="A1613">
            <v>601008008000</v>
          </cell>
          <cell r="B1613" t="str">
            <v>601</v>
          </cell>
          <cell r="C1613" t="str">
            <v>008</v>
          </cell>
          <cell r="D1613" t="str">
            <v>008</v>
          </cell>
          <cell r="E1613" t="str">
            <v>000</v>
          </cell>
          <cell r="F1613" t="str">
            <v>Gastos de personal Sipaso</v>
          </cell>
        </row>
        <row r="1614">
          <cell r="A1614">
            <v>601008008001</v>
          </cell>
          <cell r="B1614" t="str">
            <v>601</v>
          </cell>
          <cell r="C1614" t="str">
            <v>008</v>
          </cell>
          <cell r="D1614" t="str">
            <v>008</v>
          </cell>
          <cell r="E1614" t="str">
            <v>001</v>
          </cell>
          <cell r="F1614" t="str">
            <v xml:space="preserve">Sueldos </v>
          </cell>
        </row>
        <row r="1615">
          <cell r="A1615">
            <v>601008008002</v>
          </cell>
          <cell r="B1615" t="str">
            <v>601</v>
          </cell>
          <cell r="C1615" t="str">
            <v>008</v>
          </cell>
          <cell r="D1615" t="str">
            <v>008</v>
          </cell>
          <cell r="E1615" t="str">
            <v>002</v>
          </cell>
          <cell r="F1615" t="str">
            <v xml:space="preserve">Horas Extras </v>
          </cell>
        </row>
        <row r="1616">
          <cell r="A1616">
            <v>601008008003</v>
          </cell>
          <cell r="B1616" t="str">
            <v>601</v>
          </cell>
          <cell r="C1616" t="str">
            <v>008</v>
          </cell>
          <cell r="D1616" t="str">
            <v>008</v>
          </cell>
          <cell r="E1616" t="str">
            <v>003</v>
          </cell>
          <cell r="F1616" t="str">
            <v xml:space="preserve">Prima de puntualidad </v>
          </cell>
        </row>
        <row r="1617">
          <cell r="A1617">
            <v>601008008004</v>
          </cell>
          <cell r="B1617" t="str">
            <v>601</v>
          </cell>
          <cell r="C1617" t="str">
            <v>008</v>
          </cell>
          <cell r="D1617" t="str">
            <v>008</v>
          </cell>
          <cell r="E1617" t="str">
            <v>004</v>
          </cell>
          <cell r="F1617" t="str">
            <v xml:space="preserve">Prima de asistencia </v>
          </cell>
        </row>
        <row r="1618">
          <cell r="A1618">
            <v>601008008005</v>
          </cell>
          <cell r="B1618" t="str">
            <v>601</v>
          </cell>
          <cell r="C1618" t="str">
            <v>008</v>
          </cell>
          <cell r="D1618" t="str">
            <v>008</v>
          </cell>
          <cell r="E1618" t="str">
            <v>005</v>
          </cell>
          <cell r="F1618" t="str">
            <v xml:space="preserve">Vacaciones </v>
          </cell>
        </row>
        <row r="1619">
          <cell r="A1619">
            <v>601008008006</v>
          </cell>
          <cell r="B1619" t="str">
            <v>601</v>
          </cell>
          <cell r="C1619" t="str">
            <v>008</v>
          </cell>
          <cell r="D1619" t="str">
            <v>008</v>
          </cell>
          <cell r="E1619" t="str">
            <v>006</v>
          </cell>
          <cell r="F1619" t="str">
            <v xml:space="preserve">Prima Vacacional </v>
          </cell>
        </row>
        <row r="1620">
          <cell r="A1620">
            <v>601008008007</v>
          </cell>
          <cell r="B1620" t="str">
            <v>601</v>
          </cell>
          <cell r="C1620" t="str">
            <v>008</v>
          </cell>
          <cell r="D1620" t="str">
            <v>008</v>
          </cell>
          <cell r="E1620" t="str">
            <v>007</v>
          </cell>
          <cell r="F1620" t="str">
            <v xml:space="preserve">Séptimo día </v>
          </cell>
        </row>
        <row r="1621">
          <cell r="A1621">
            <v>601008008008</v>
          </cell>
          <cell r="B1621" t="str">
            <v>601</v>
          </cell>
          <cell r="C1621" t="str">
            <v>008</v>
          </cell>
          <cell r="D1621" t="str">
            <v>008</v>
          </cell>
          <cell r="E1621" t="str">
            <v>008</v>
          </cell>
          <cell r="F1621" t="str">
            <v xml:space="preserve">Prima dominical </v>
          </cell>
        </row>
        <row r="1622">
          <cell r="A1622">
            <v>601008008009</v>
          </cell>
          <cell r="B1622" t="str">
            <v>601</v>
          </cell>
          <cell r="C1622" t="str">
            <v>008</v>
          </cell>
          <cell r="D1622" t="str">
            <v>008</v>
          </cell>
          <cell r="E1622" t="str">
            <v>009</v>
          </cell>
          <cell r="F1622" t="str">
            <v xml:space="preserve">Dia de descanso trabajado </v>
          </cell>
        </row>
        <row r="1623">
          <cell r="A1623">
            <v>601008008010</v>
          </cell>
          <cell r="B1623" t="str">
            <v>601</v>
          </cell>
          <cell r="C1623" t="str">
            <v>008</v>
          </cell>
          <cell r="D1623" t="str">
            <v>008</v>
          </cell>
          <cell r="E1623" t="str">
            <v>010</v>
          </cell>
          <cell r="F1623" t="str">
            <v xml:space="preserve">Fondo de Ahorro </v>
          </cell>
        </row>
        <row r="1624">
          <cell r="A1624">
            <v>601008008011</v>
          </cell>
          <cell r="B1624" t="str">
            <v>601</v>
          </cell>
          <cell r="C1624" t="str">
            <v>008</v>
          </cell>
          <cell r="D1624" t="str">
            <v>008</v>
          </cell>
          <cell r="E1624" t="str">
            <v>011</v>
          </cell>
          <cell r="F1624" t="str">
            <v xml:space="preserve">Vales de despensa </v>
          </cell>
        </row>
        <row r="1625">
          <cell r="A1625">
            <v>601008008012</v>
          </cell>
          <cell r="B1625" t="str">
            <v>601</v>
          </cell>
          <cell r="C1625" t="str">
            <v>008</v>
          </cell>
          <cell r="D1625" t="str">
            <v>008</v>
          </cell>
          <cell r="E1625" t="str">
            <v>012</v>
          </cell>
          <cell r="F1625" t="str">
            <v xml:space="preserve">Gastos médicos mayores </v>
          </cell>
        </row>
        <row r="1626">
          <cell r="A1626">
            <v>601008008013</v>
          </cell>
          <cell r="B1626" t="str">
            <v>601</v>
          </cell>
          <cell r="C1626" t="str">
            <v>008</v>
          </cell>
          <cell r="D1626" t="str">
            <v>008</v>
          </cell>
          <cell r="E1626" t="str">
            <v>013</v>
          </cell>
          <cell r="F1626" t="str">
            <v xml:space="preserve">Seguro de vida </v>
          </cell>
        </row>
        <row r="1627">
          <cell r="A1627">
            <v>601008008014</v>
          </cell>
          <cell r="B1627" t="str">
            <v>601</v>
          </cell>
          <cell r="C1627" t="str">
            <v>008</v>
          </cell>
          <cell r="D1627" t="str">
            <v>008</v>
          </cell>
          <cell r="E1627" t="str">
            <v>014</v>
          </cell>
          <cell r="F1627" t="str">
            <v xml:space="preserve">Aguinaldo </v>
          </cell>
        </row>
        <row r="1628">
          <cell r="A1628">
            <v>601008008015</v>
          </cell>
          <cell r="B1628" t="str">
            <v>601</v>
          </cell>
          <cell r="C1628" t="str">
            <v>008</v>
          </cell>
          <cell r="D1628" t="str">
            <v>008</v>
          </cell>
          <cell r="E1628" t="str">
            <v>015</v>
          </cell>
          <cell r="F1628" t="str">
            <v xml:space="preserve">Bono de Productividad </v>
          </cell>
        </row>
        <row r="1629">
          <cell r="A1629">
            <v>601008008016</v>
          </cell>
          <cell r="B1629" t="str">
            <v>601</v>
          </cell>
          <cell r="C1629" t="str">
            <v>008</v>
          </cell>
          <cell r="D1629" t="str">
            <v>008</v>
          </cell>
          <cell r="E1629" t="str">
            <v>016</v>
          </cell>
          <cell r="F1629" t="str">
            <v>Indemnizaciòn Constitucional</v>
          </cell>
        </row>
        <row r="1630">
          <cell r="A1630">
            <v>601008008017</v>
          </cell>
          <cell r="B1630" t="str">
            <v>601</v>
          </cell>
          <cell r="C1630" t="str">
            <v>008</v>
          </cell>
          <cell r="D1630" t="str">
            <v>008</v>
          </cell>
          <cell r="E1630" t="str">
            <v>017</v>
          </cell>
          <cell r="F1630" t="str">
            <v>Indemnizaciòn 20 dìas por año</v>
          </cell>
        </row>
        <row r="1631">
          <cell r="A1631">
            <v>601008008018</v>
          </cell>
          <cell r="B1631" t="str">
            <v>601</v>
          </cell>
          <cell r="C1631" t="str">
            <v>008</v>
          </cell>
          <cell r="D1631" t="str">
            <v>008</v>
          </cell>
          <cell r="E1631" t="str">
            <v>018</v>
          </cell>
          <cell r="F1631" t="str">
            <v>Prima de Antigûedad</v>
          </cell>
        </row>
        <row r="1632">
          <cell r="A1632">
            <v>601008008019</v>
          </cell>
          <cell r="B1632" t="str">
            <v>601</v>
          </cell>
          <cell r="C1632" t="str">
            <v>008</v>
          </cell>
          <cell r="D1632" t="str">
            <v>008</v>
          </cell>
          <cell r="E1632" t="str">
            <v>019</v>
          </cell>
          <cell r="F1632" t="str">
            <v>Indemnizaciones por riesgo de trabajo</v>
          </cell>
        </row>
        <row r="1633">
          <cell r="A1633">
            <v>601008008020</v>
          </cell>
          <cell r="B1633" t="str">
            <v>601</v>
          </cell>
          <cell r="C1633" t="str">
            <v>008</v>
          </cell>
          <cell r="D1633" t="str">
            <v>008</v>
          </cell>
          <cell r="E1633" t="str">
            <v>020</v>
          </cell>
          <cell r="F1633" t="str">
            <v xml:space="preserve">Gratificaciones </v>
          </cell>
        </row>
        <row r="1634">
          <cell r="A1634">
            <v>601008008021</v>
          </cell>
          <cell r="B1634" t="str">
            <v>601</v>
          </cell>
          <cell r="C1634" t="str">
            <v>008</v>
          </cell>
          <cell r="D1634" t="str">
            <v>008</v>
          </cell>
          <cell r="E1634" t="str">
            <v>021</v>
          </cell>
          <cell r="F1634" t="str">
            <v xml:space="preserve">IMSS Patronal </v>
          </cell>
        </row>
        <row r="1635">
          <cell r="A1635">
            <v>601008008022</v>
          </cell>
          <cell r="B1635" t="str">
            <v>601</v>
          </cell>
          <cell r="C1635" t="str">
            <v>008</v>
          </cell>
          <cell r="D1635" t="str">
            <v>008</v>
          </cell>
          <cell r="E1635" t="str">
            <v>022</v>
          </cell>
          <cell r="F1635" t="str">
            <v xml:space="preserve">5% Infonavit </v>
          </cell>
        </row>
        <row r="1636">
          <cell r="A1636">
            <v>601008008023</v>
          </cell>
          <cell r="B1636" t="str">
            <v>601</v>
          </cell>
          <cell r="C1636" t="str">
            <v>008</v>
          </cell>
          <cell r="D1636" t="str">
            <v>008</v>
          </cell>
          <cell r="E1636" t="str">
            <v>023</v>
          </cell>
          <cell r="F1636" t="str">
            <v xml:space="preserve">2% Retiro </v>
          </cell>
        </row>
        <row r="1637">
          <cell r="A1637">
            <v>601008008024</v>
          </cell>
          <cell r="B1637" t="str">
            <v>601</v>
          </cell>
          <cell r="C1637" t="str">
            <v>008</v>
          </cell>
          <cell r="D1637" t="str">
            <v>008</v>
          </cell>
          <cell r="E1637" t="str">
            <v>024</v>
          </cell>
          <cell r="F1637" t="str">
            <v xml:space="preserve">2% s/nóminas </v>
          </cell>
        </row>
        <row r="1638">
          <cell r="A1638">
            <v>601008008030</v>
          </cell>
          <cell r="B1638" t="str">
            <v>601</v>
          </cell>
          <cell r="C1638" t="str">
            <v>008</v>
          </cell>
          <cell r="D1638" t="str">
            <v>008</v>
          </cell>
          <cell r="E1638" t="str">
            <v>030</v>
          </cell>
          <cell r="F1638" t="str">
            <v>Selecta Outsourcing</v>
          </cell>
        </row>
        <row r="1639">
          <cell r="A1639">
            <v>601009009000</v>
          </cell>
          <cell r="B1639" t="str">
            <v>601</v>
          </cell>
          <cell r="C1639" t="str">
            <v>009</v>
          </cell>
          <cell r="D1639" t="str">
            <v>009</v>
          </cell>
          <cell r="E1639" t="str">
            <v>000</v>
          </cell>
          <cell r="F1639" t="str">
            <v>Gastos de personal Ti</v>
          </cell>
        </row>
        <row r="1640">
          <cell r="A1640">
            <v>601009009001</v>
          </cell>
          <cell r="B1640" t="str">
            <v>601</v>
          </cell>
          <cell r="C1640" t="str">
            <v>009</v>
          </cell>
          <cell r="D1640" t="str">
            <v>009</v>
          </cell>
          <cell r="E1640" t="str">
            <v>001</v>
          </cell>
          <cell r="F1640" t="str">
            <v xml:space="preserve">Sueldos </v>
          </cell>
        </row>
        <row r="1641">
          <cell r="A1641">
            <v>601009009002</v>
          </cell>
          <cell r="B1641" t="str">
            <v>601</v>
          </cell>
          <cell r="C1641" t="str">
            <v>009</v>
          </cell>
          <cell r="D1641" t="str">
            <v>009</v>
          </cell>
          <cell r="E1641" t="str">
            <v>002</v>
          </cell>
          <cell r="F1641" t="str">
            <v xml:space="preserve">Horas Extras </v>
          </cell>
        </row>
        <row r="1642">
          <cell r="A1642">
            <v>601009009003</v>
          </cell>
          <cell r="B1642" t="str">
            <v>601</v>
          </cell>
          <cell r="C1642" t="str">
            <v>009</v>
          </cell>
          <cell r="D1642" t="str">
            <v>009</v>
          </cell>
          <cell r="E1642" t="str">
            <v>003</v>
          </cell>
          <cell r="F1642" t="str">
            <v xml:space="preserve">Prima de puntualidad </v>
          </cell>
        </row>
        <row r="1643">
          <cell r="A1643">
            <v>601009009004</v>
          </cell>
          <cell r="B1643" t="str">
            <v>601</v>
          </cell>
          <cell r="C1643" t="str">
            <v>009</v>
          </cell>
          <cell r="D1643" t="str">
            <v>009</v>
          </cell>
          <cell r="E1643" t="str">
            <v>004</v>
          </cell>
          <cell r="F1643" t="str">
            <v xml:space="preserve">Prima de asistencia </v>
          </cell>
        </row>
        <row r="1644">
          <cell r="A1644">
            <v>601009009005</v>
          </cell>
          <cell r="B1644" t="str">
            <v>601</v>
          </cell>
          <cell r="C1644" t="str">
            <v>009</v>
          </cell>
          <cell r="D1644" t="str">
            <v>009</v>
          </cell>
          <cell r="E1644" t="str">
            <v>005</v>
          </cell>
          <cell r="F1644" t="str">
            <v xml:space="preserve">Vacaciones </v>
          </cell>
        </row>
        <row r="1645">
          <cell r="A1645">
            <v>601009009006</v>
          </cell>
          <cell r="B1645" t="str">
            <v>601</v>
          </cell>
          <cell r="C1645" t="str">
            <v>009</v>
          </cell>
          <cell r="D1645" t="str">
            <v>009</v>
          </cell>
          <cell r="E1645" t="str">
            <v>006</v>
          </cell>
          <cell r="F1645" t="str">
            <v xml:space="preserve">Prima Vacacional </v>
          </cell>
        </row>
        <row r="1646">
          <cell r="A1646">
            <v>601009009007</v>
          </cell>
          <cell r="B1646" t="str">
            <v>601</v>
          </cell>
          <cell r="C1646" t="str">
            <v>009</v>
          </cell>
          <cell r="D1646" t="str">
            <v>009</v>
          </cell>
          <cell r="E1646" t="str">
            <v>007</v>
          </cell>
          <cell r="F1646" t="str">
            <v xml:space="preserve">Séptimo día </v>
          </cell>
        </row>
        <row r="1647">
          <cell r="A1647">
            <v>601009009008</v>
          </cell>
          <cell r="B1647" t="str">
            <v>601</v>
          </cell>
          <cell r="C1647" t="str">
            <v>009</v>
          </cell>
          <cell r="D1647" t="str">
            <v>009</v>
          </cell>
          <cell r="E1647" t="str">
            <v>008</v>
          </cell>
          <cell r="F1647" t="str">
            <v xml:space="preserve">Prima dominical </v>
          </cell>
        </row>
        <row r="1648">
          <cell r="A1648">
            <v>601009009009</v>
          </cell>
          <cell r="B1648" t="str">
            <v>601</v>
          </cell>
          <cell r="C1648" t="str">
            <v>009</v>
          </cell>
          <cell r="D1648" t="str">
            <v>009</v>
          </cell>
          <cell r="E1648" t="str">
            <v>009</v>
          </cell>
          <cell r="F1648" t="str">
            <v xml:space="preserve">Dia de descanso trabajado </v>
          </cell>
        </row>
        <row r="1649">
          <cell r="A1649">
            <v>601009009010</v>
          </cell>
          <cell r="B1649" t="str">
            <v>601</v>
          </cell>
          <cell r="C1649" t="str">
            <v>009</v>
          </cell>
          <cell r="D1649" t="str">
            <v>009</v>
          </cell>
          <cell r="E1649" t="str">
            <v>010</v>
          </cell>
          <cell r="F1649" t="str">
            <v xml:space="preserve">Fondo de Ahorro </v>
          </cell>
        </row>
        <row r="1650">
          <cell r="A1650">
            <v>601009009011</v>
          </cell>
          <cell r="B1650" t="str">
            <v>601</v>
          </cell>
          <cell r="C1650" t="str">
            <v>009</v>
          </cell>
          <cell r="D1650" t="str">
            <v>009</v>
          </cell>
          <cell r="E1650" t="str">
            <v>011</v>
          </cell>
          <cell r="F1650" t="str">
            <v xml:space="preserve">Vales de despensa </v>
          </cell>
        </row>
        <row r="1651">
          <cell r="A1651">
            <v>601009009012</v>
          </cell>
          <cell r="B1651" t="str">
            <v>601</v>
          </cell>
          <cell r="C1651" t="str">
            <v>009</v>
          </cell>
          <cell r="D1651" t="str">
            <v>009</v>
          </cell>
          <cell r="E1651" t="str">
            <v>012</v>
          </cell>
          <cell r="F1651" t="str">
            <v xml:space="preserve">Gastos médicos mayores </v>
          </cell>
        </row>
        <row r="1652">
          <cell r="A1652">
            <v>601009009013</v>
          </cell>
          <cell r="B1652" t="str">
            <v>601</v>
          </cell>
          <cell r="C1652" t="str">
            <v>009</v>
          </cell>
          <cell r="D1652" t="str">
            <v>009</v>
          </cell>
          <cell r="E1652" t="str">
            <v>013</v>
          </cell>
          <cell r="F1652" t="str">
            <v xml:space="preserve">Seguro de vida </v>
          </cell>
        </row>
        <row r="1653">
          <cell r="A1653">
            <v>601009009014</v>
          </cell>
          <cell r="B1653" t="str">
            <v>601</v>
          </cell>
          <cell r="C1653" t="str">
            <v>009</v>
          </cell>
          <cell r="D1653" t="str">
            <v>009</v>
          </cell>
          <cell r="E1653" t="str">
            <v>014</v>
          </cell>
          <cell r="F1653" t="str">
            <v xml:space="preserve">Aguinaldo </v>
          </cell>
        </row>
        <row r="1654">
          <cell r="A1654">
            <v>601009009015</v>
          </cell>
          <cell r="B1654" t="str">
            <v>601</v>
          </cell>
          <cell r="C1654" t="str">
            <v>009</v>
          </cell>
          <cell r="D1654" t="str">
            <v>009</v>
          </cell>
          <cell r="E1654" t="str">
            <v>015</v>
          </cell>
          <cell r="F1654" t="str">
            <v xml:space="preserve">Bono de Productividad </v>
          </cell>
        </row>
        <row r="1655">
          <cell r="A1655">
            <v>601009009016</v>
          </cell>
          <cell r="B1655" t="str">
            <v>601</v>
          </cell>
          <cell r="C1655" t="str">
            <v>009</v>
          </cell>
          <cell r="D1655" t="str">
            <v>009</v>
          </cell>
          <cell r="E1655" t="str">
            <v>016</v>
          </cell>
          <cell r="F1655" t="str">
            <v>Indemnizaciòn Constitucional</v>
          </cell>
        </row>
        <row r="1656">
          <cell r="A1656">
            <v>601009009017</v>
          </cell>
          <cell r="B1656" t="str">
            <v>601</v>
          </cell>
          <cell r="C1656" t="str">
            <v>009</v>
          </cell>
          <cell r="D1656" t="str">
            <v>009</v>
          </cell>
          <cell r="E1656" t="str">
            <v>017</v>
          </cell>
          <cell r="F1656" t="str">
            <v>Indemnizaciòn 20 dìas por año</v>
          </cell>
        </row>
        <row r="1657">
          <cell r="A1657">
            <v>601009009018</v>
          </cell>
          <cell r="B1657" t="str">
            <v>601</v>
          </cell>
          <cell r="C1657" t="str">
            <v>009</v>
          </cell>
          <cell r="D1657" t="str">
            <v>009</v>
          </cell>
          <cell r="E1657" t="str">
            <v>018</v>
          </cell>
          <cell r="F1657" t="str">
            <v>Prima de Antigûedad</v>
          </cell>
        </row>
        <row r="1658">
          <cell r="A1658">
            <v>601009009019</v>
          </cell>
          <cell r="B1658" t="str">
            <v>601</v>
          </cell>
          <cell r="C1658" t="str">
            <v>009</v>
          </cell>
          <cell r="D1658" t="str">
            <v>009</v>
          </cell>
          <cell r="E1658" t="str">
            <v>019</v>
          </cell>
          <cell r="F1658" t="str">
            <v>Indemnizaciones por riesgo de trabajo</v>
          </cell>
        </row>
        <row r="1659">
          <cell r="A1659">
            <v>601009009020</v>
          </cell>
          <cell r="B1659" t="str">
            <v>601</v>
          </cell>
          <cell r="C1659" t="str">
            <v>009</v>
          </cell>
          <cell r="D1659" t="str">
            <v>009</v>
          </cell>
          <cell r="E1659" t="str">
            <v>020</v>
          </cell>
          <cell r="F1659" t="str">
            <v xml:space="preserve">Gratificaciones </v>
          </cell>
        </row>
        <row r="1660">
          <cell r="A1660">
            <v>601009009021</v>
          </cell>
          <cell r="B1660" t="str">
            <v>601</v>
          </cell>
          <cell r="C1660" t="str">
            <v>009</v>
          </cell>
          <cell r="D1660" t="str">
            <v>009</v>
          </cell>
          <cell r="E1660" t="str">
            <v>021</v>
          </cell>
          <cell r="F1660" t="str">
            <v xml:space="preserve">IMSS Patronal </v>
          </cell>
        </row>
        <row r="1661">
          <cell r="A1661">
            <v>601009009022</v>
          </cell>
          <cell r="B1661" t="str">
            <v>601</v>
          </cell>
          <cell r="C1661" t="str">
            <v>009</v>
          </cell>
          <cell r="D1661" t="str">
            <v>009</v>
          </cell>
          <cell r="E1661" t="str">
            <v>022</v>
          </cell>
          <cell r="F1661" t="str">
            <v xml:space="preserve">5% Infonavit </v>
          </cell>
        </row>
        <row r="1662">
          <cell r="A1662">
            <v>601009009023</v>
          </cell>
          <cell r="B1662" t="str">
            <v>601</v>
          </cell>
          <cell r="C1662" t="str">
            <v>009</v>
          </cell>
          <cell r="D1662" t="str">
            <v>009</v>
          </cell>
          <cell r="E1662" t="str">
            <v>023</v>
          </cell>
          <cell r="F1662" t="str">
            <v xml:space="preserve">2% Retiro </v>
          </cell>
        </row>
        <row r="1663">
          <cell r="A1663">
            <v>601009009024</v>
          </cell>
          <cell r="B1663" t="str">
            <v>601</v>
          </cell>
          <cell r="C1663" t="str">
            <v>009</v>
          </cell>
          <cell r="D1663" t="str">
            <v>009</v>
          </cell>
          <cell r="E1663" t="str">
            <v>024</v>
          </cell>
          <cell r="F1663" t="str">
            <v xml:space="preserve">2% s/nóminas </v>
          </cell>
        </row>
        <row r="1664">
          <cell r="A1664">
            <v>601009009030</v>
          </cell>
          <cell r="B1664" t="str">
            <v>601</v>
          </cell>
          <cell r="C1664" t="str">
            <v>009</v>
          </cell>
          <cell r="D1664" t="str">
            <v>009</v>
          </cell>
          <cell r="E1664" t="str">
            <v>030</v>
          </cell>
          <cell r="F1664" t="str">
            <v>Selecta Outsourcing</v>
          </cell>
        </row>
        <row r="1665">
          <cell r="A1665">
            <v>601020000000</v>
          </cell>
          <cell r="B1665" t="str">
            <v>601</v>
          </cell>
          <cell r="C1665" t="str">
            <v>020</v>
          </cell>
          <cell r="D1665" t="str">
            <v>000</v>
          </cell>
          <cell r="E1665" t="str">
            <v>000</v>
          </cell>
          <cell r="F1665" t="str">
            <v>Gastos de personal ADMINISTRACIÓN Y FINANZAS</v>
          </cell>
        </row>
        <row r="1666">
          <cell r="A1666">
            <v>601011011000</v>
          </cell>
          <cell r="B1666" t="str">
            <v>601</v>
          </cell>
          <cell r="C1666" t="str">
            <v>011</v>
          </cell>
          <cell r="D1666" t="str">
            <v>011</v>
          </cell>
          <cell r="E1666" t="str">
            <v>000</v>
          </cell>
          <cell r="F1666" t="str">
            <v>Gastos de personal Gerente de Finanzas</v>
          </cell>
        </row>
        <row r="1667">
          <cell r="A1667">
            <v>601011011001</v>
          </cell>
          <cell r="B1667" t="str">
            <v>601</v>
          </cell>
          <cell r="C1667" t="str">
            <v>011</v>
          </cell>
          <cell r="D1667" t="str">
            <v>011</v>
          </cell>
          <cell r="E1667" t="str">
            <v>001</v>
          </cell>
          <cell r="F1667" t="str">
            <v xml:space="preserve">Sueldos </v>
          </cell>
        </row>
        <row r="1668">
          <cell r="A1668">
            <v>601011011002</v>
          </cell>
          <cell r="B1668" t="str">
            <v>601</v>
          </cell>
          <cell r="C1668" t="str">
            <v>011</v>
          </cell>
          <cell r="D1668" t="str">
            <v>011</v>
          </cell>
          <cell r="E1668" t="str">
            <v>002</v>
          </cell>
          <cell r="F1668" t="str">
            <v xml:space="preserve">Horas Extras </v>
          </cell>
        </row>
        <row r="1669">
          <cell r="A1669">
            <v>601011011003</v>
          </cell>
          <cell r="B1669" t="str">
            <v>601</v>
          </cell>
          <cell r="C1669" t="str">
            <v>011</v>
          </cell>
          <cell r="D1669" t="str">
            <v>011</v>
          </cell>
          <cell r="E1669" t="str">
            <v>003</v>
          </cell>
          <cell r="F1669" t="str">
            <v xml:space="preserve">Prima de puntualidad </v>
          </cell>
        </row>
        <row r="1670">
          <cell r="A1670">
            <v>601011011004</v>
          </cell>
          <cell r="B1670" t="str">
            <v>601</v>
          </cell>
          <cell r="C1670" t="str">
            <v>011</v>
          </cell>
          <cell r="D1670" t="str">
            <v>011</v>
          </cell>
          <cell r="E1670" t="str">
            <v>004</v>
          </cell>
          <cell r="F1670" t="str">
            <v xml:space="preserve">Prima de asistencia </v>
          </cell>
        </row>
        <row r="1671">
          <cell r="A1671">
            <v>601011011005</v>
          </cell>
          <cell r="B1671" t="str">
            <v>601</v>
          </cell>
          <cell r="C1671" t="str">
            <v>011</v>
          </cell>
          <cell r="D1671" t="str">
            <v>011</v>
          </cell>
          <cell r="E1671" t="str">
            <v>005</v>
          </cell>
          <cell r="F1671" t="str">
            <v xml:space="preserve">Vacaciones </v>
          </cell>
        </row>
        <row r="1672">
          <cell r="A1672">
            <v>601011011006</v>
          </cell>
          <cell r="B1672" t="str">
            <v>601</v>
          </cell>
          <cell r="C1672" t="str">
            <v>011</v>
          </cell>
          <cell r="D1672" t="str">
            <v>011</v>
          </cell>
          <cell r="E1672" t="str">
            <v>006</v>
          </cell>
          <cell r="F1672" t="str">
            <v xml:space="preserve">Prima Vacacional </v>
          </cell>
        </row>
        <row r="1673">
          <cell r="A1673">
            <v>601011011007</v>
          </cell>
          <cell r="B1673" t="str">
            <v>601</v>
          </cell>
          <cell r="C1673" t="str">
            <v>011</v>
          </cell>
          <cell r="D1673" t="str">
            <v>011</v>
          </cell>
          <cell r="E1673" t="str">
            <v>007</v>
          </cell>
          <cell r="F1673" t="str">
            <v xml:space="preserve">Séptimo día </v>
          </cell>
        </row>
        <row r="1674">
          <cell r="A1674">
            <v>601011011008</v>
          </cell>
          <cell r="B1674" t="str">
            <v>601</v>
          </cell>
          <cell r="C1674" t="str">
            <v>011</v>
          </cell>
          <cell r="D1674" t="str">
            <v>011</v>
          </cell>
          <cell r="E1674" t="str">
            <v>008</v>
          </cell>
          <cell r="F1674" t="str">
            <v xml:space="preserve">Prima dominical </v>
          </cell>
        </row>
        <row r="1675">
          <cell r="A1675">
            <v>601011011009</v>
          </cell>
          <cell r="B1675" t="str">
            <v>601</v>
          </cell>
          <cell r="C1675" t="str">
            <v>011</v>
          </cell>
          <cell r="D1675" t="str">
            <v>011</v>
          </cell>
          <cell r="E1675" t="str">
            <v>009</v>
          </cell>
          <cell r="F1675" t="str">
            <v xml:space="preserve">Dia de descanso trabajado </v>
          </cell>
        </row>
        <row r="1676">
          <cell r="A1676">
            <v>601011011010</v>
          </cell>
          <cell r="B1676" t="str">
            <v>601</v>
          </cell>
          <cell r="C1676" t="str">
            <v>011</v>
          </cell>
          <cell r="D1676" t="str">
            <v>011</v>
          </cell>
          <cell r="E1676" t="str">
            <v>010</v>
          </cell>
          <cell r="F1676" t="str">
            <v xml:space="preserve">Fondo de Ahorro </v>
          </cell>
        </row>
        <row r="1677">
          <cell r="A1677">
            <v>601011011011</v>
          </cell>
          <cell r="B1677" t="str">
            <v>601</v>
          </cell>
          <cell r="C1677" t="str">
            <v>011</v>
          </cell>
          <cell r="D1677" t="str">
            <v>011</v>
          </cell>
          <cell r="E1677" t="str">
            <v>011</v>
          </cell>
          <cell r="F1677" t="str">
            <v xml:space="preserve">Vales de despensa </v>
          </cell>
        </row>
        <row r="1678">
          <cell r="A1678">
            <v>601011011012</v>
          </cell>
          <cell r="B1678" t="str">
            <v>601</v>
          </cell>
          <cell r="C1678" t="str">
            <v>011</v>
          </cell>
          <cell r="D1678" t="str">
            <v>011</v>
          </cell>
          <cell r="E1678" t="str">
            <v>012</v>
          </cell>
          <cell r="F1678" t="str">
            <v xml:space="preserve">Gastos médicos mayores </v>
          </cell>
        </row>
        <row r="1679">
          <cell r="A1679">
            <v>601011011013</v>
          </cell>
          <cell r="B1679" t="str">
            <v>601</v>
          </cell>
          <cell r="C1679" t="str">
            <v>011</v>
          </cell>
          <cell r="D1679" t="str">
            <v>011</v>
          </cell>
          <cell r="E1679" t="str">
            <v>013</v>
          </cell>
          <cell r="F1679" t="str">
            <v xml:space="preserve">Seguro de vida </v>
          </cell>
        </row>
        <row r="1680">
          <cell r="A1680">
            <v>601011011014</v>
          </cell>
          <cell r="B1680" t="str">
            <v>601</v>
          </cell>
          <cell r="C1680" t="str">
            <v>011</v>
          </cell>
          <cell r="D1680" t="str">
            <v>011</v>
          </cell>
          <cell r="E1680" t="str">
            <v>014</v>
          </cell>
          <cell r="F1680" t="str">
            <v xml:space="preserve">Aguinaldo </v>
          </cell>
        </row>
        <row r="1681">
          <cell r="A1681">
            <v>601011011015</v>
          </cell>
          <cell r="B1681" t="str">
            <v>601</v>
          </cell>
          <cell r="C1681" t="str">
            <v>011</v>
          </cell>
          <cell r="D1681" t="str">
            <v>011</v>
          </cell>
          <cell r="E1681" t="str">
            <v>015</v>
          </cell>
          <cell r="F1681" t="str">
            <v xml:space="preserve">Bono de Productividad </v>
          </cell>
        </row>
        <row r="1682">
          <cell r="A1682">
            <v>601011011016</v>
          </cell>
          <cell r="B1682" t="str">
            <v>601</v>
          </cell>
          <cell r="C1682" t="str">
            <v>011</v>
          </cell>
          <cell r="D1682" t="str">
            <v>011</v>
          </cell>
          <cell r="E1682" t="str">
            <v>016</v>
          </cell>
          <cell r="F1682" t="str">
            <v>Indemnizaciòn Constitucional</v>
          </cell>
        </row>
        <row r="1683">
          <cell r="A1683">
            <v>601011011017</v>
          </cell>
          <cell r="B1683" t="str">
            <v>601</v>
          </cell>
          <cell r="C1683" t="str">
            <v>011</v>
          </cell>
          <cell r="D1683" t="str">
            <v>011</v>
          </cell>
          <cell r="E1683" t="str">
            <v>017</v>
          </cell>
          <cell r="F1683" t="str">
            <v>Indemnizaciòn 20 dìas por año</v>
          </cell>
        </row>
        <row r="1684">
          <cell r="A1684">
            <v>601011011018</v>
          </cell>
          <cell r="B1684" t="str">
            <v>601</v>
          </cell>
          <cell r="C1684" t="str">
            <v>011</v>
          </cell>
          <cell r="D1684" t="str">
            <v>011</v>
          </cell>
          <cell r="E1684" t="str">
            <v>018</v>
          </cell>
          <cell r="F1684" t="str">
            <v>Prima de Antigûedad</v>
          </cell>
        </row>
        <row r="1685">
          <cell r="A1685">
            <v>601011011019</v>
          </cell>
          <cell r="B1685" t="str">
            <v>601</v>
          </cell>
          <cell r="C1685" t="str">
            <v>011</v>
          </cell>
          <cell r="D1685" t="str">
            <v>011</v>
          </cell>
          <cell r="E1685" t="str">
            <v>019</v>
          </cell>
          <cell r="F1685" t="str">
            <v>Indemnizaciones por riesgo de trabajo</v>
          </cell>
        </row>
        <row r="1686">
          <cell r="A1686">
            <v>601011011020</v>
          </cell>
          <cell r="B1686" t="str">
            <v>601</v>
          </cell>
          <cell r="C1686" t="str">
            <v>011</v>
          </cell>
          <cell r="D1686" t="str">
            <v>011</v>
          </cell>
          <cell r="E1686" t="str">
            <v>020</v>
          </cell>
          <cell r="F1686" t="str">
            <v xml:space="preserve">Gratificaciones </v>
          </cell>
        </row>
        <row r="1687">
          <cell r="A1687">
            <v>601011011021</v>
          </cell>
          <cell r="B1687" t="str">
            <v>601</v>
          </cell>
          <cell r="C1687" t="str">
            <v>011</v>
          </cell>
          <cell r="D1687" t="str">
            <v>011</v>
          </cell>
          <cell r="E1687" t="str">
            <v>021</v>
          </cell>
          <cell r="F1687" t="str">
            <v xml:space="preserve">IMSS Patronal </v>
          </cell>
        </row>
        <row r="1688">
          <cell r="A1688">
            <v>601011011022</v>
          </cell>
          <cell r="B1688" t="str">
            <v>601</v>
          </cell>
          <cell r="C1688" t="str">
            <v>011</v>
          </cell>
          <cell r="D1688" t="str">
            <v>011</v>
          </cell>
          <cell r="E1688" t="str">
            <v>022</v>
          </cell>
          <cell r="F1688" t="str">
            <v xml:space="preserve">5% Infonavit </v>
          </cell>
        </row>
        <row r="1689">
          <cell r="A1689">
            <v>601011011023</v>
          </cell>
          <cell r="B1689" t="str">
            <v>601</v>
          </cell>
          <cell r="C1689" t="str">
            <v>011</v>
          </cell>
          <cell r="D1689" t="str">
            <v>011</v>
          </cell>
          <cell r="E1689" t="str">
            <v>023</v>
          </cell>
          <cell r="F1689" t="str">
            <v xml:space="preserve">2% Retiro </v>
          </cell>
        </row>
        <row r="1690">
          <cell r="A1690">
            <v>601011011024</v>
          </cell>
          <cell r="B1690" t="str">
            <v>601</v>
          </cell>
          <cell r="C1690" t="str">
            <v>011</v>
          </cell>
          <cell r="D1690" t="str">
            <v>011</v>
          </cell>
          <cell r="E1690" t="str">
            <v>024</v>
          </cell>
          <cell r="F1690" t="str">
            <v xml:space="preserve">2% s/nóminas </v>
          </cell>
        </row>
        <row r="1691">
          <cell r="A1691">
            <v>601011011030</v>
          </cell>
          <cell r="B1691" t="str">
            <v>601</v>
          </cell>
          <cell r="C1691" t="str">
            <v>011</v>
          </cell>
          <cell r="D1691" t="str">
            <v>011</v>
          </cell>
          <cell r="E1691" t="str">
            <v>030</v>
          </cell>
          <cell r="F1691" t="str">
            <v>Selecta Outsourcing</v>
          </cell>
        </row>
        <row r="1692">
          <cell r="A1692">
            <v>601012012000</v>
          </cell>
          <cell r="B1692" t="str">
            <v>601</v>
          </cell>
          <cell r="C1692" t="str">
            <v>012</v>
          </cell>
          <cell r="D1692" t="str">
            <v>012</v>
          </cell>
          <cell r="E1692" t="str">
            <v>000</v>
          </cell>
          <cell r="F1692" t="str">
            <v>Gastos de personal Contabilidad</v>
          </cell>
        </row>
        <row r="1693">
          <cell r="A1693">
            <v>601012012001</v>
          </cell>
          <cell r="B1693" t="str">
            <v>601</v>
          </cell>
          <cell r="C1693" t="str">
            <v>012</v>
          </cell>
          <cell r="D1693" t="str">
            <v>012</v>
          </cell>
          <cell r="E1693" t="str">
            <v>001</v>
          </cell>
          <cell r="F1693" t="str">
            <v xml:space="preserve">Sueldos </v>
          </cell>
        </row>
        <row r="1694">
          <cell r="A1694">
            <v>601012012002</v>
          </cell>
          <cell r="B1694" t="str">
            <v>601</v>
          </cell>
          <cell r="C1694" t="str">
            <v>012</v>
          </cell>
          <cell r="D1694" t="str">
            <v>012</v>
          </cell>
          <cell r="E1694" t="str">
            <v>002</v>
          </cell>
          <cell r="F1694" t="str">
            <v xml:space="preserve">Horas Extras </v>
          </cell>
        </row>
        <row r="1695">
          <cell r="A1695">
            <v>601012012003</v>
          </cell>
          <cell r="B1695" t="str">
            <v>601</v>
          </cell>
          <cell r="C1695" t="str">
            <v>012</v>
          </cell>
          <cell r="D1695" t="str">
            <v>012</v>
          </cell>
          <cell r="E1695" t="str">
            <v>003</v>
          </cell>
          <cell r="F1695" t="str">
            <v xml:space="preserve">Prima de puntualidad </v>
          </cell>
        </row>
        <row r="1696">
          <cell r="A1696">
            <v>601012012004</v>
          </cell>
          <cell r="B1696" t="str">
            <v>601</v>
          </cell>
          <cell r="C1696" t="str">
            <v>012</v>
          </cell>
          <cell r="D1696" t="str">
            <v>012</v>
          </cell>
          <cell r="E1696" t="str">
            <v>004</v>
          </cell>
          <cell r="F1696" t="str">
            <v xml:space="preserve">Prima de asistencia </v>
          </cell>
        </row>
        <row r="1697">
          <cell r="A1697">
            <v>601012012005</v>
          </cell>
          <cell r="B1697" t="str">
            <v>601</v>
          </cell>
          <cell r="C1697" t="str">
            <v>012</v>
          </cell>
          <cell r="D1697" t="str">
            <v>012</v>
          </cell>
          <cell r="E1697" t="str">
            <v>005</v>
          </cell>
          <cell r="F1697" t="str">
            <v xml:space="preserve">Vacaciones </v>
          </cell>
        </row>
        <row r="1698">
          <cell r="A1698">
            <v>601012012006</v>
          </cell>
          <cell r="B1698" t="str">
            <v>601</v>
          </cell>
          <cell r="C1698" t="str">
            <v>012</v>
          </cell>
          <cell r="D1698" t="str">
            <v>012</v>
          </cell>
          <cell r="E1698" t="str">
            <v>006</v>
          </cell>
          <cell r="F1698" t="str">
            <v xml:space="preserve">Prima Vacacional </v>
          </cell>
        </row>
        <row r="1699">
          <cell r="A1699">
            <v>601012012007</v>
          </cell>
          <cell r="B1699" t="str">
            <v>601</v>
          </cell>
          <cell r="C1699" t="str">
            <v>012</v>
          </cell>
          <cell r="D1699" t="str">
            <v>012</v>
          </cell>
          <cell r="E1699" t="str">
            <v>007</v>
          </cell>
          <cell r="F1699" t="str">
            <v xml:space="preserve">Séptimo día </v>
          </cell>
        </row>
        <row r="1700">
          <cell r="A1700">
            <v>601012012008</v>
          </cell>
          <cell r="B1700" t="str">
            <v>601</v>
          </cell>
          <cell r="C1700" t="str">
            <v>012</v>
          </cell>
          <cell r="D1700" t="str">
            <v>012</v>
          </cell>
          <cell r="E1700" t="str">
            <v>008</v>
          </cell>
          <cell r="F1700" t="str">
            <v xml:space="preserve">Prima dominical </v>
          </cell>
        </row>
        <row r="1701">
          <cell r="A1701">
            <v>601012012009</v>
          </cell>
          <cell r="B1701" t="str">
            <v>601</v>
          </cell>
          <cell r="C1701" t="str">
            <v>012</v>
          </cell>
          <cell r="D1701" t="str">
            <v>012</v>
          </cell>
          <cell r="E1701" t="str">
            <v>009</v>
          </cell>
          <cell r="F1701" t="str">
            <v xml:space="preserve">Dia de descanso trabajado </v>
          </cell>
        </row>
        <row r="1702">
          <cell r="A1702">
            <v>601012012010</v>
          </cell>
          <cell r="B1702" t="str">
            <v>601</v>
          </cell>
          <cell r="C1702" t="str">
            <v>012</v>
          </cell>
          <cell r="D1702" t="str">
            <v>012</v>
          </cell>
          <cell r="E1702" t="str">
            <v>010</v>
          </cell>
          <cell r="F1702" t="str">
            <v xml:space="preserve">Fondo de Ahorro </v>
          </cell>
        </row>
        <row r="1703">
          <cell r="A1703">
            <v>601012012011</v>
          </cell>
          <cell r="B1703" t="str">
            <v>601</v>
          </cell>
          <cell r="C1703" t="str">
            <v>012</v>
          </cell>
          <cell r="D1703" t="str">
            <v>012</v>
          </cell>
          <cell r="E1703" t="str">
            <v>011</v>
          </cell>
          <cell r="F1703" t="str">
            <v xml:space="preserve">Vales de despensa </v>
          </cell>
        </row>
        <row r="1704">
          <cell r="A1704">
            <v>601012012012</v>
          </cell>
          <cell r="B1704" t="str">
            <v>601</v>
          </cell>
          <cell r="C1704" t="str">
            <v>012</v>
          </cell>
          <cell r="D1704" t="str">
            <v>012</v>
          </cell>
          <cell r="E1704" t="str">
            <v>012</v>
          </cell>
          <cell r="F1704" t="str">
            <v xml:space="preserve">Gastos médicos mayores </v>
          </cell>
        </row>
        <row r="1705">
          <cell r="A1705">
            <v>601012012013</v>
          </cell>
          <cell r="B1705" t="str">
            <v>601</v>
          </cell>
          <cell r="C1705" t="str">
            <v>012</v>
          </cell>
          <cell r="D1705" t="str">
            <v>012</v>
          </cell>
          <cell r="E1705" t="str">
            <v>013</v>
          </cell>
          <cell r="F1705" t="str">
            <v xml:space="preserve">Seguro de vida </v>
          </cell>
        </row>
        <row r="1706">
          <cell r="A1706">
            <v>601012012014</v>
          </cell>
          <cell r="B1706" t="str">
            <v>601</v>
          </cell>
          <cell r="C1706" t="str">
            <v>012</v>
          </cell>
          <cell r="D1706" t="str">
            <v>012</v>
          </cell>
          <cell r="E1706" t="str">
            <v>014</v>
          </cell>
          <cell r="F1706" t="str">
            <v xml:space="preserve">Aguinaldo </v>
          </cell>
        </row>
        <row r="1707">
          <cell r="A1707">
            <v>601012012015</v>
          </cell>
          <cell r="B1707" t="str">
            <v>601</v>
          </cell>
          <cell r="C1707" t="str">
            <v>012</v>
          </cell>
          <cell r="D1707" t="str">
            <v>012</v>
          </cell>
          <cell r="E1707" t="str">
            <v>015</v>
          </cell>
          <cell r="F1707" t="str">
            <v xml:space="preserve">Bono de Productividad </v>
          </cell>
        </row>
        <row r="1708">
          <cell r="A1708">
            <v>601012012016</v>
          </cell>
          <cell r="B1708" t="str">
            <v>601</v>
          </cell>
          <cell r="C1708" t="str">
            <v>012</v>
          </cell>
          <cell r="D1708" t="str">
            <v>012</v>
          </cell>
          <cell r="E1708" t="str">
            <v>016</v>
          </cell>
          <cell r="F1708" t="str">
            <v>Indemnizaciòn Constitucional</v>
          </cell>
        </row>
        <row r="1709">
          <cell r="A1709">
            <v>601012012017</v>
          </cell>
          <cell r="B1709" t="str">
            <v>601</v>
          </cell>
          <cell r="C1709" t="str">
            <v>012</v>
          </cell>
          <cell r="D1709" t="str">
            <v>012</v>
          </cell>
          <cell r="E1709" t="str">
            <v>017</v>
          </cell>
          <cell r="F1709" t="str">
            <v>Indemnizaciòn 20 dìas por año</v>
          </cell>
        </row>
        <row r="1710">
          <cell r="A1710">
            <v>601012012018</v>
          </cell>
          <cell r="B1710" t="str">
            <v>601</v>
          </cell>
          <cell r="C1710" t="str">
            <v>012</v>
          </cell>
          <cell r="D1710" t="str">
            <v>012</v>
          </cell>
          <cell r="E1710" t="str">
            <v>018</v>
          </cell>
          <cell r="F1710" t="str">
            <v>Prima de Antigûedad</v>
          </cell>
        </row>
        <row r="1711">
          <cell r="A1711">
            <v>601012012019</v>
          </cell>
          <cell r="B1711" t="str">
            <v>601</v>
          </cell>
          <cell r="C1711" t="str">
            <v>012</v>
          </cell>
          <cell r="D1711" t="str">
            <v>012</v>
          </cell>
          <cell r="E1711" t="str">
            <v>019</v>
          </cell>
          <cell r="F1711" t="str">
            <v>Indemnizaciones por riesgo de trabajo</v>
          </cell>
        </row>
        <row r="1712">
          <cell r="A1712">
            <v>601012012020</v>
          </cell>
          <cell r="B1712" t="str">
            <v>601</v>
          </cell>
          <cell r="C1712" t="str">
            <v>012</v>
          </cell>
          <cell r="D1712" t="str">
            <v>012</v>
          </cell>
          <cell r="E1712" t="str">
            <v>020</v>
          </cell>
          <cell r="F1712" t="str">
            <v xml:space="preserve">Gratificaciones </v>
          </cell>
        </row>
        <row r="1713">
          <cell r="A1713">
            <v>601012012021</v>
          </cell>
          <cell r="B1713" t="str">
            <v>601</v>
          </cell>
          <cell r="C1713" t="str">
            <v>012</v>
          </cell>
          <cell r="D1713" t="str">
            <v>012</v>
          </cell>
          <cell r="E1713" t="str">
            <v>021</v>
          </cell>
          <cell r="F1713" t="str">
            <v xml:space="preserve">IMSS Patronal </v>
          </cell>
        </row>
        <row r="1714">
          <cell r="A1714">
            <v>601012012022</v>
          </cell>
          <cell r="B1714" t="str">
            <v>601</v>
          </cell>
          <cell r="C1714" t="str">
            <v>012</v>
          </cell>
          <cell r="D1714" t="str">
            <v>012</v>
          </cell>
          <cell r="E1714" t="str">
            <v>022</v>
          </cell>
          <cell r="F1714" t="str">
            <v xml:space="preserve">5% Infonavit </v>
          </cell>
        </row>
        <row r="1715">
          <cell r="A1715">
            <v>601012012023</v>
          </cell>
          <cell r="B1715" t="str">
            <v>601</v>
          </cell>
          <cell r="C1715" t="str">
            <v>012</v>
          </cell>
          <cell r="D1715" t="str">
            <v>012</v>
          </cell>
          <cell r="E1715" t="str">
            <v>023</v>
          </cell>
          <cell r="F1715" t="str">
            <v xml:space="preserve">2% Retiro </v>
          </cell>
        </row>
        <row r="1716">
          <cell r="A1716">
            <v>601012012024</v>
          </cell>
          <cell r="B1716" t="str">
            <v>601</v>
          </cell>
          <cell r="C1716" t="str">
            <v>012</v>
          </cell>
          <cell r="D1716" t="str">
            <v>012</v>
          </cell>
          <cell r="E1716" t="str">
            <v>024</v>
          </cell>
          <cell r="F1716" t="str">
            <v xml:space="preserve">2% s/nóminas </v>
          </cell>
        </row>
        <row r="1717">
          <cell r="A1717">
            <v>601012012030</v>
          </cell>
          <cell r="B1717" t="str">
            <v>601</v>
          </cell>
          <cell r="C1717" t="str">
            <v>012</v>
          </cell>
          <cell r="D1717" t="str">
            <v>012</v>
          </cell>
          <cell r="E1717" t="str">
            <v>030</v>
          </cell>
          <cell r="F1717" t="str">
            <v>Selecta Outsourcing</v>
          </cell>
        </row>
        <row r="1718">
          <cell r="A1718">
            <v>601013013000</v>
          </cell>
          <cell r="B1718" t="str">
            <v>601</v>
          </cell>
          <cell r="C1718" t="str">
            <v>013</v>
          </cell>
          <cell r="D1718" t="str">
            <v>013</v>
          </cell>
          <cell r="E1718" t="str">
            <v>000</v>
          </cell>
          <cell r="F1718" t="str">
            <v>Gastos de personal Recursos Humanos</v>
          </cell>
        </row>
        <row r="1719">
          <cell r="A1719">
            <v>601013013001</v>
          </cell>
          <cell r="B1719" t="str">
            <v>601</v>
          </cell>
          <cell r="C1719" t="str">
            <v>013</v>
          </cell>
          <cell r="D1719" t="str">
            <v>013</v>
          </cell>
          <cell r="E1719" t="str">
            <v>001</v>
          </cell>
          <cell r="F1719" t="str">
            <v xml:space="preserve">Sueldos </v>
          </cell>
        </row>
        <row r="1720">
          <cell r="A1720">
            <v>601013013002</v>
          </cell>
          <cell r="B1720" t="str">
            <v>601</v>
          </cell>
          <cell r="C1720" t="str">
            <v>013</v>
          </cell>
          <cell r="D1720" t="str">
            <v>013</v>
          </cell>
          <cell r="E1720" t="str">
            <v>002</v>
          </cell>
          <cell r="F1720" t="str">
            <v xml:space="preserve">Horas Extras </v>
          </cell>
        </row>
        <row r="1721">
          <cell r="A1721">
            <v>601013013003</v>
          </cell>
          <cell r="B1721" t="str">
            <v>601</v>
          </cell>
          <cell r="C1721" t="str">
            <v>013</v>
          </cell>
          <cell r="D1721" t="str">
            <v>013</v>
          </cell>
          <cell r="E1721" t="str">
            <v>003</v>
          </cell>
          <cell r="F1721" t="str">
            <v xml:space="preserve">Prima de puntualidad </v>
          </cell>
        </row>
        <row r="1722">
          <cell r="A1722">
            <v>601013013004</v>
          </cell>
          <cell r="B1722" t="str">
            <v>601</v>
          </cell>
          <cell r="C1722" t="str">
            <v>013</v>
          </cell>
          <cell r="D1722" t="str">
            <v>013</v>
          </cell>
          <cell r="E1722" t="str">
            <v>004</v>
          </cell>
          <cell r="F1722" t="str">
            <v xml:space="preserve">Prima de asistencia </v>
          </cell>
        </row>
        <row r="1723">
          <cell r="A1723">
            <v>601013013005</v>
          </cell>
          <cell r="B1723" t="str">
            <v>601</v>
          </cell>
          <cell r="C1723" t="str">
            <v>013</v>
          </cell>
          <cell r="D1723" t="str">
            <v>013</v>
          </cell>
          <cell r="E1723" t="str">
            <v>005</v>
          </cell>
          <cell r="F1723" t="str">
            <v xml:space="preserve">Vacaciones </v>
          </cell>
        </row>
        <row r="1724">
          <cell r="A1724">
            <v>601013013006</v>
          </cell>
          <cell r="B1724" t="str">
            <v>601</v>
          </cell>
          <cell r="C1724" t="str">
            <v>013</v>
          </cell>
          <cell r="D1724" t="str">
            <v>013</v>
          </cell>
          <cell r="E1724" t="str">
            <v>006</v>
          </cell>
          <cell r="F1724" t="str">
            <v xml:space="preserve">Prima Vacacional </v>
          </cell>
        </row>
        <row r="1725">
          <cell r="A1725">
            <v>601013013007</v>
          </cell>
          <cell r="B1725" t="str">
            <v>601</v>
          </cell>
          <cell r="C1725" t="str">
            <v>013</v>
          </cell>
          <cell r="D1725" t="str">
            <v>013</v>
          </cell>
          <cell r="E1725" t="str">
            <v>007</v>
          </cell>
          <cell r="F1725" t="str">
            <v xml:space="preserve">Séptimo día </v>
          </cell>
        </row>
        <row r="1726">
          <cell r="A1726">
            <v>601013013008</v>
          </cell>
          <cell r="B1726" t="str">
            <v>601</v>
          </cell>
          <cell r="C1726" t="str">
            <v>013</v>
          </cell>
          <cell r="D1726" t="str">
            <v>013</v>
          </cell>
          <cell r="E1726" t="str">
            <v>008</v>
          </cell>
          <cell r="F1726" t="str">
            <v xml:space="preserve">Prima dominical </v>
          </cell>
        </row>
        <row r="1727">
          <cell r="A1727">
            <v>601013013009</v>
          </cell>
          <cell r="B1727" t="str">
            <v>601</v>
          </cell>
          <cell r="C1727" t="str">
            <v>013</v>
          </cell>
          <cell r="D1727" t="str">
            <v>013</v>
          </cell>
          <cell r="E1727" t="str">
            <v>009</v>
          </cell>
          <cell r="F1727" t="str">
            <v xml:space="preserve">Dia de descanso trabajado </v>
          </cell>
        </row>
        <row r="1728">
          <cell r="A1728">
            <v>601013013010</v>
          </cell>
          <cell r="B1728" t="str">
            <v>601</v>
          </cell>
          <cell r="C1728" t="str">
            <v>013</v>
          </cell>
          <cell r="D1728" t="str">
            <v>013</v>
          </cell>
          <cell r="E1728" t="str">
            <v>010</v>
          </cell>
          <cell r="F1728" t="str">
            <v xml:space="preserve">Fondo de Ahorro </v>
          </cell>
        </row>
        <row r="1729">
          <cell r="A1729">
            <v>601013013011</v>
          </cell>
          <cell r="B1729" t="str">
            <v>601</v>
          </cell>
          <cell r="C1729" t="str">
            <v>013</v>
          </cell>
          <cell r="D1729" t="str">
            <v>013</v>
          </cell>
          <cell r="E1729" t="str">
            <v>011</v>
          </cell>
          <cell r="F1729" t="str">
            <v xml:space="preserve">Vales de despensa </v>
          </cell>
        </row>
        <row r="1730">
          <cell r="A1730">
            <v>601013013012</v>
          </cell>
          <cell r="B1730" t="str">
            <v>601</v>
          </cell>
          <cell r="C1730" t="str">
            <v>013</v>
          </cell>
          <cell r="D1730" t="str">
            <v>013</v>
          </cell>
          <cell r="E1730" t="str">
            <v>012</v>
          </cell>
          <cell r="F1730" t="str">
            <v xml:space="preserve">Gastos médicos mayores </v>
          </cell>
        </row>
        <row r="1731">
          <cell r="A1731">
            <v>601013013013</v>
          </cell>
          <cell r="B1731" t="str">
            <v>601</v>
          </cell>
          <cell r="C1731" t="str">
            <v>013</v>
          </cell>
          <cell r="D1731" t="str">
            <v>013</v>
          </cell>
          <cell r="E1731" t="str">
            <v>013</v>
          </cell>
          <cell r="F1731" t="str">
            <v xml:space="preserve">Seguro de vida </v>
          </cell>
        </row>
        <row r="1732">
          <cell r="A1732">
            <v>601013013014</v>
          </cell>
          <cell r="B1732" t="str">
            <v>601</v>
          </cell>
          <cell r="C1732" t="str">
            <v>013</v>
          </cell>
          <cell r="D1732" t="str">
            <v>013</v>
          </cell>
          <cell r="E1732" t="str">
            <v>014</v>
          </cell>
          <cell r="F1732" t="str">
            <v xml:space="preserve">Aguinaldo </v>
          </cell>
        </row>
        <row r="1733">
          <cell r="A1733">
            <v>601013013015</v>
          </cell>
          <cell r="B1733" t="str">
            <v>601</v>
          </cell>
          <cell r="C1733" t="str">
            <v>013</v>
          </cell>
          <cell r="D1733" t="str">
            <v>013</v>
          </cell>
          <cell r="E1733" t="str">
            <v>015</v>
          </cell>
          <cell r="F1733" t="str">
            <v xml:space="preserve">Bono de Productividad </v>
          </cell>
        </row>
        <row r="1734">
          <cell r="A1734">
            <v>601013013016</v>
          </cell>
          <cell r="B1734" t="str">
            <v>601</v>
          </cell>
          <cell r="C1734" t="str">
            <v>013</v>
          </cell>
          <cell r="D1734" t="str">
            <v>013</v>
          </cell>
          <cell r="E1734" t="str">
            <v>016</v>
          </cell>
          <cell r="F1734" t="str">
            <v>Indemnizaciòn Constitucional</v>
          </cell>
        </row>
        <row r="1735">
          <cell r="A1735">
            <v>601013013017</v>
          </cell>
          <cell r="B1735" t="str">
            <v>601</v>
          </cell>
          <cell r="C1735" t="str">
            <v>013</v>
          </cell>
          <cell r="D1735" t="str">
            <v>013</v>
          </cell>
          <cell r="E1735" t="str">
            <v>017</v>
          </cell>
          <cell r="F1735" t="str">
            <v>Indemnizaciòn 20 dìas por año</v>
          </cell>
        </row>
        <row r="1736">
          <cell r="A1736">
            <v>601013013018</v>
          </cell>
          <cell r="B1736" t="str">
            <v>601</v>
          </cell>
          <cell r="C1736" t="str">
            <v>013</v>
          </cell>
          <cell r="D1736" t="str">
            <v>013</v>
          </cell>
          <cell r="E1736" t="str">
            <v>018</v>
          </cell>
          <cell r="F1736" t="str">
            <v>Prima de Antigûedad</v>
          </cell>
        </row>
        <row r="1737">
          <cell r="A1737">
            <v>601013013019</v>
          </cell>
          <cell r="B1737" t="str">
            <v>601</v>
          </cell>
          <cell r="C1737" t="str">
            <v>013</v>
          </cell>
          <cell r="D1737" t="str">
            <v>013</v>
          </cell>
          <cell r="E1737" t="str">
            <v>019</v>
          </cell>
          <cell r="F1737" t="str">
            <v>Indemnizaciones por riesgo de trabajo</v>
          </cell>
        </row>
        <row r="1738">
          <cell r="A1738">
            <v>601013013020</v>
          </cell>
          <cell r="B1738" t="str">
            <v>601</v>
          </cell>
          <cell r="C1738" t="str">
            <v>013</v>
          </cell>
          <cell r="D1738" t="str">
            <v>013</v>
          </cell>
          <cell r="E1738" t="str">
            <v>020</v>
          </cell>
          <cell r="F1738" t="str">
            <v xml:space="preserve">Gratificaciones </v>
          </cell>
        </row>
        <row r="1739">
          <cell r="A1739">
            <v>601013013021</v>
          </cell>
          <cell r="B1739" t="str">
            <v>601</v>
          </cell>
          <cell r="C1739" t="str">
            <v>013</v>
          </cell>
          <cell r="D1739" t="str">
            <v>013</v>
          </cell>
          <cell r="E1739" t="str">
            <v>021</v>
          </cell>
          <cell r="F1739" t="str">
            <v xml:space="preserve">IMSS Patronal </v>
          </cell>
        </row>
        <row r="1740">
          <cell r="A1740">
            <v>601013013022</v>
          </cell>
          <cell r="B1740" t="str">
            <v>601</v>
          </cell>
          <cell r="C1740" t="str">
            <v>013</v>
          </cell>
          <cell r="D1740" t="str">
            <v>013</v>
          </cell>
          <cell r="E1740" t="str">
            <v>022</v>
          </cell>
          <cell r="F1740" t="str">
            <v xml:space="preserve">5% Infonavit </v>
          </cell>
        </row>
        <row r="1741">
          <cell r="A1741">
            <v>601013013023</v>
          </cell>
          <cell r="B1741" t="str">
            <v>601</v>
          </cell>
          <cell r="C1741" t="str">
            <v>013</v>
          </cell>
          <cell r="D1741" t="str">
            <v>013</v>
          </cell>
          <cell r="E1741" t="str">
            <v>023</v>
          </cell>
          <cell r="F1741" t="str">
            <v xml:space="preserve">2% Retiro </v>
          </cell>
        </row>
        <row r="1742">
          <cell r="A1742">
            <v>601013013024</v>
          </cell>
          <cell r="B1742" t="str">
            <v>601</v>
          </cell>
          <cell r="C1742" t="str">
            <v>013</v>
          </cell>
          <cell r="D1742" t="str">
            <v>013</v>
          </cell>
          <cell r="E1742" t="str">
            <v>024</v>
          </cell>
          <cell r="F1742" t="str">
            <v xml:space="preserve">2% s/nóminas </v>
          </cell>
        </row>
        <row r="1743">
          <cell r="A1743">
            <v>601013013030</v>
          </cell>
          <cell r="B1743" t="str">
            <v>601</v>
          </cell>
          <cell r="C1743" t="str">
            <v>013</v>
          </cell>
          <cell r="D1743" t="str">
            <v>013</v>
          </cell>
          <cell r="E1743" t="str">
            <v>030</v>
          </cell>
          <cell r="F1743" t="str">
            <v>Selecta Outsourcing</v>
          </cell>
        </row>
        <row r="1744">
          <cell r="A1744">
            <v>601014014000</v>
          </cell>
          <cell r="B1744" t="str">
            <v>601</v>
          </cell>
          <cell r="C1744" t="str">
            <v>014</v>
          </cell>
          <cell r="D1744" t="str">
            <v>014</v>
          </cell>
          <cell r="E1744" t="str">
            <v>000</v>
          </cell>
          <cell r="F1744" t="str">
            <v>Gastos de personal Precios Unitarios</v>
          </cell>
        </row>
        <row r="1745">
          <cell r="A1745">
            <v>601014014001</v>
          </cell>
          <cell r="B1745" t="str">
            <v>601</v>
          </cell>
          <cell r="C1745" t="str">
            <v>014</v>
          </cell>
          <cell r="D1745" t="str">
            <v>014</v>
          </cell>
          <cell r="E1745" t="str">
            <v>001</v>
          </cell>
          <cell r="F1745" t="str">
            <v xml:space="preserve">Sueldos </v>
          </cell>
        </row>
        <row r="1746">
          <cell r="A1746">
            <v>601014014002</v>
          </cell>
          <cell r="B1746" t="str">
            <v>601</v>
          </cell>
          <cell r="C1746" t="str">
            <v>014</v>
          </cell>
          <cell r="D1746" t="str">
            <v>014</v>
          </cell>
          <cell r="E1746" t="str">
            <v>002</v>
          </cell>
          <cell r="F1746" t="str">
            <v xml:space="preserve">Horas Extras </v>
          </cell>
        </row>
        <row r="1747">
          <cell r="A1747">
            <v>601014014003</v>
          </cell>
          <cell r="B1747" t="str">
            <v>601</v>
          </cell>
          <cell r="C1747" t="str">
            <v>014</v>
          </cell>
          <cell r="D1747" t="str">
            <v>014</v>
          </cell>
          <cell r="E1747" t="str">
            <v>003</v>
          </cell>
          <cell r="F1747" t="str">
            <v xml:space="preserve">Prima de puntualidad </v>
          </cell>
        </row>
        <row r="1748">
          <cell r="A1748">
            <v>601014014004</v>
          </cell>
          <cell r="B1748" t="str">
            <v>601</v>
          </cell>
          <cell r="C1748" t="str">
            <v>014</v>
          </cell>
          <cell r="D1748" t="str">
            <v>014</v>
          </cell>
          <cell r="E1748" t="str">
            <v>004</v>
          </cell>
          <cell r="F1748" t="str">
            <v xml:space="preserve">Prima de asistencia </v>
          </cell>
        </row>
        <row r="1749">
          <cell r="A1749">
            <v>601014014005</v>
          </cell>
          <cell r="B1749" t="str">
            <v>601</v>
          </cell>
          <cell r="C1749" t="str">
            <v>014</v>
          </cell>
          <cell r="D1749" t="str">
            <v>014</v>
          </cell>
          <cell r="E1749" t="str">
            <v>005</v>
          </cell>
          <cell r="F1749" t="str">
            <v xml:space="preserve">Vacaciones </v>
          </cell>
        </row>
        <row r="1750">
          <cell r="A1750">
            <v>601014014006</v>
          </cell>
          <cell r="B1750" t="str">
            <v>601</v>
          </cell>
          <cell r="C1750" t="str">
            <v>014</v>
          </cell>
          <cell r="D1750" t="str">
            <v>014</v>
          </cell>
          <cell r="E1750" t="str">
            <v>006</v>
          </cell>
          <cell r="F1750" t="str">
            <v xml:space="preserve">Prima Vacacional </v>
          </cell>
        </row>
        <row r="1751">
          <cell r="A1751">
            <v>601014014007</v>
          </cell>
          <cell r="B1751" t="str">
            <v>601</v>
          </cell>
          <cell r="C1751" t="str">
            <v>014</v>
          </cell>
          <cell r="D1751" t="str">
            <v>014</v>
          </cell>
          <cell r="E1751" t="str">
            <v>007</v>
          </cell>
          <cell r="F1751" t="str">
            <v xml:space="preserve">Séptimo día </v>
          </cell>
        </row>
        <row r="1752">
          <cell r="A1752">
            <v>601014014008</v>
          </cell>
          <cell r="B1752" t="str">
            <v>601</v>
          </cell>
          <cell r="C1752" t="str">
            <v>014</v>
          </cell>
          <cell r="D1752" t="str">
            <v>014</v>
          </cell>
          <cell r="E1752" t="str">
            <v>008</v>
          </cell>
          <cell r="F1752" t="str">
            <v xml:space="preserve">Prima dominical </v>
          </cell>
        </row>
        <row r="1753">
          <cell r="A1753">
            <v>601014014009</v>
          </cell>
          <cell r="B1753" t="str">
            <v>601</v>
          </cell>
          <cell r="C1753" t="str">
            <v>014</v>
          </cell>
          <cell r="D1753" t="str">
            <v>014</v>
          </cell>
          <cell r="E1753" t="str">
            <v>009</v>
          </cell>
          <cell r="F1753" t="str">
            <v xml:space="preserve">Dia de descanso trabajado </v>
          </cell>
        </row>
        <row r="1754">
          <cell r="A1754">
            <v>601014014010</v>
          </cell>
          <cell r="B1754" t="str">
            <v>601</v>
          </cell>
          <cell r="C1754" t="str">
            <v>014</v>
          </cell>
          <cell r="D1754" t="str">
            <v>014</v>
          </cell>
          <cell r="E1754" t="str">
            <v>010</v>
          </cell>
          <cell r="F1754" t="str">
            <v xml:space="preserve">Fondo de Ahorro </v>
          </cell>
        </row>
        <row r="1755">
          <cell r="A1755">
            <v>601014014011</v>
          </cell>
          <cell r="B1755" t="str">
            <v>601</v>
          </cell>
          <cell r="C1755" t="str">
            <v>014</v>
          </cell>
          <cell r="D1755" t="str">
            <v>014</v>
          </cell>
          <cell r="E1755" t="str">
            <v>011</v>
          </cell>
          <cell r="F1755" t="str">
            <v xml:space="preserve">Vales de despensa </v>
          </cell>
        </row>
        <row r="1756">
          <cell r="A1756">
            <v>601014014012</v>
          </cell>
          <cell r="B1756" t="str">
            <v>601</v>
          </cell>
          <cell r="C1756" t="str">
            <v>014</v>
          </cell>
          <cell r="D1756" t="str">
            <v>014</v>
          </cell>
          <cell r="E1756" t="str">
            <v>012</v>
          </cell>
          <cell r="F1756" t="str">
            <v xml:space="preserve">Gastos médicos mayores </v>
          </cell>
        </row>
        <row r="1757">
          <cell r="A1757">
            <v>601014014013</v>
          </cell>
          <cell r="B1757" t="str">
            <v>601</v>
          </cell>
          <cell r="C1757" t="str">
            <v>014</v>
          </cell>
          <cell r="D1757" t="str">
            <v>014</v>
          </cell>
          <cell r="E1757" t="str">
            <v>013</v>
          </cell>
          <cell r="F1757" t="str">
            <v xml:space="preserve">Seguro de vida </v>
          </cell>
        </row>
        <row r="1758">
          <cell r="A1758">
            <v>601014014014</v>
          </cell>
          <cell r="B1758" t="str">
            <v>601</v>
          </cell>
          <cell r="C1758" t="str">
            <v>014</v>
          </cell>
          <cell r="D1758" t="str">
            <v>014</v>
          </cell>
          <cell r="E1758" t="str">
            <v>014</v>
          </cell>
          <cell r="F1758" t="str">
            <v xml:space="preserve">Aguinaldo </v>
          </cell>
        </row>
        <row r="1759">
          <cell r="A1759">
            <v>601014014015</v>
          </cell>
          <cell r="B1759" t="str">
            <v>601</v>
          </cell>
          <cell r="C1759" t="str">
            <v>014</v>
          </cell>
          <cell r="D1759" t="str">
            <v>014</v>
          </cell>
          <cell r="E1759" t="str">
            <v>015</v>
          </cell>
          <cell r="F1759" t="str">
            <v xml:space="preserve">Bono de Productividad </v>
          </cell>
        </row>
        <row r="1760">
          <cell r="A1760">
            <v>601014014016</v>
          </cell>
          <cell r="B1760" t="str">
            <v>601</v>
          </cell>
          <cell r="C1760" t="str">
            <v>014</v>
          </cell>
          <cell r="D1760" t="str">
            <v>014</v>
          </cell>
          <cell r="E1760" t="str">
            <v>016</v>
          </cell>
          <cell r="F1760" t="str">
            <v>Indemnizaciòn Constitucional</v>
          </cell>
        </row>
        <row r="1761">
          <cell r="A1761">
            <v>601014014017</v>
          </cell>
          <cell r="B1761" t="str">
            <v>601</v>
          </cell>
          <cell r="C1761" t="str">
            <v>014</v>
          </cell>
          <cell r="D1761" t="str">
            <v>014</v>
          </cell>
          <cell r="E1761" t="str">
            <v>017</v>
          </cell>
          <cell r="F1761" t="str">
            <v>Indemnizaciòn 20 dìas por año</v>
          </cell>
        </row>
        <row r="1762">
          <cell r="A1762">
            <v>601014014018</v>
          </cell>
          <cell r="B1762" t="str">
            <v>601</v>
          </cell>
          <cell r="C1762" t="str">
            <v>014</v>
          </cell>
          <cell r="D1762" t="str">
            <v>014</v>
          </cell>
          <cell r="E1762" t="str">
            <v>018</v>
          </cell>
          <cell r="F1762" t="str">
            <v>Prima de Antigûedad</v>
          </cell>
        </row>
        <row r="1763">
          <cell r="A1763">
            <v>601014014019</v>
          </cell>
          <cell r="B1763" t="str">
            <v>601</v>
          </cell>
          <cell r="C1763" t="str">
            <v>014</v>
          </cell>
          <cell r="D1763" t="str">
            <v>014</v>
          </cell>
          <cell r="E1763" t="str">
            <v>019</v>
          </cell>
          <cell r="F1763" t="str">
            <v>Indemnizaciones por riesgo de trabajo</v>
          </cell>
        </row>
        <row r="1764">
          <cell r="A1764">
            <v>601014014020</v>
          </cell>
          <cell r="B1764" t="str">
            <v>601</v>
          </cell>
          <cell r="C1764" t="str">
            <v>014</v>
          </cell>
          <cell r="D1764" t="str">
            <v>014</v>
          </cell>
          <cell r="E1764" t="str">
            <v>020</v>
          </cell>
          <cell r="F1764" t="str">
            <v xml:space="preserve">Gratificaciones </v>
          </cell>
        </row>
        <row r="1765">
          <cell r="A1765">
            <v>601014014021</v>
          </cell>
          <cell r="B1765" t="str">
            <v>601</v>
          </cell>
          <cell r="C1765" t="str">
            <v>014</v>
          </cell>
          <cell r="D1765" t="str">
            <v>014</v>
          </cell>
          <cell r="E1765" t="str">
            <v>021</v>
          </cell>
          <cell r="F1765" t="str">
            <v xml:space="preserve">IMSS Patronal </v>
          </cell>
        </row>
        <row r="1766">
          <cell r="A1766">
            <v>601014014022</v>
          </cell>
          <cell r="B1766" t="str">
            <v>601</v>
          </cell>
          <cell r="C1766" t="str">
            <v>014</v>
          </cell>
          <cell r="D1766" t="str">
            <v>014</v>
          </cell>
          <cell r="E1766" t="str">
            <v>022</v>
          </cell>
          <cell r="F1766" t="str">
            <v xml:space="preserve">5% Infonavit </v>
          </cell>
        </row>
        <row r="1767">
          <cell r="A1767">
            <v>601014014023</v>
          </cell>
          <cell r="B1767" t="str">
            <v>601</v>
          </cell>
          <cell r="C1767" t="str">
            <v>014</v>
          </cell>
          <cell r="D1767" t="str">
            <v>014</v>
          </cell>
          <cell r="E1767" t="str">
            <v>023</v>
          </cell>
          <cell r="F1767" t="str">
            <v xml:space="preserve">2% Retiro </v>
          </cell>
        </row>
        <row r="1768">
          <cell r="A1768">
            <v>601014014024</v>
          </cell>
          <cell r="B1768" t="str">
            <v>601</v>
          </cell>
          <cell r="C1768" t="str">
            <v>014</v>
          </cell>
          <cell r="D1768" t="str">
            <v>014</v>
          </cell>
          <cell r="E1768" t="str">
            <v>024</v>
          </cell>
          <cell r="F1768" t="str">
            <v xml:space="preserve">2% s/nóminas </v>
          </cell>
        </row>
        <row r="1769">
          <cell r="A1769">
            <v>601014014030</v>
          </cell>
          <cell r="B1769" t="str">
            <v>601</v>
          </cell>
          <cell r="C1769" t="str">
            <v>014</v>
          </cell>
          <cell r="D1769" t="str">
            <v>014</v>
          </cell>
          <cell r="E1769" t="str">
            <v>030</v>
          </cell>
          <cell r="F1769" t="str">
            <v>Selecta Outsourcing</v>
          </cell>
        </row>
        <row r="1770">
          <cell r="A1770">
            <v>601015015000</v>
          </cell>
          <cell r="B1770" t="str">
            <v>601</v>
          </cell>
          <cell r="C1770" t="str">
            <v>015</v>
          </cell>
          <cell r="D1770" t="str">
            <v>015</v>
          </cell>
          <cell r="E1770" t="str">
            <v>000</v>
          </cell>
          <cell r="F1770" t="str">
            <v>Gastos de personal Compras</v>
          </cell>
        </row>
        <row r="1771">
          <cell r="A1771">
            <v>601015015001</v>
          </cell>
          <cell r="B1771" t="str">
            <v>601</v>
          </cell>
          <cell r="C1771" t="str">
            <v>015</v>
          </cell>
          <cell r="D1771" t="str">
            <v>015</v>
          </cell>
          <cell r="E1771" t="str">
            <v>001</v>
          </cell>
          <cell r="F1771" t="str">
            <v xml:space="preserve">Sueldos </v>
          </cell>
        </row>
        <row r="1772">
          <cell r="A1772">
            <v>601015015002</v>
          </cell>
          <cell r="B1772" t="str">
            <v>601</v>
          </cell>
          <cell r="C1772" t="str">
            <v>015</v>
          </cell>
          <cell r="D1772" t="str">
            <v>015</v>
          </cell>
          <cell r="E1772" t="str">
            <v>002</v>
          </cell>
          <cell r="F1772" t="str">
            <v xml:space="preserve">Horas Extras </v>
          </cell>
        </row>
        <row r="1773">
          <cell r="A1773">
            <v>601015015003</v>
          </cell>
          <cell r="B1773" t="str">
            <v>601</v>
          </cell>
          <cell r="C1773" t="str">
            <v>015</v>
          </cell>
          <cell r="D1773" t="str">
            <v>015</v>
          </cell>
          <cell r="E1773" t="str">
            <v>003</v>
          </cell>
          <cell r="F1773" t="str">
            <v xml:space="preserve">Prima de puntualidad </v>
          </cell>
        </row>
        <row r="1774">
          <cell r="A1774">
            <v>601015015004</v>
          </cell>
          <cell r="B1774" t="str">
            <v>601</v>
          </cell>
          <cell r="C1774" t="str">
            <v>015</v>
          </cell>
          <cell r="D1774" t="str">
            <v>015</v>
          </cell>
          <cell r="E1774" t="str">
            <v>004</v>
          </cell>
          <cell r="F1774" t="str">
            <v xml:space="preserve">Prima de asistencia </v>
          </cell>
        </row>
        <row r="1775">
          <cell r="A1775">
            <v>601015015005</v>
          </cell>
          <cell r="B1775" t="str">
            <v>601</v>
          </cell>
          <cell r="C1775" t="str">
            <v>015</v>
          </cell>
          <cell r="D1775" t="str">
            <v>015</v>
          </cell>
          <cell r="E1775" t="str">
            <v>005</v>
          </cell>
          <cell r="F1775" t="str">
            <v xml:space="preserve">Vacaciones </v>
          </cell>
        </row>
        <row r="1776">
          <cell r="A1776">
            <v>601015015006</v>
          </cell>
          <cell r="B1776" t="str">
            <v>601</v>
          </cell>
          <cell r="C1776" t="str">
            <v>015</v>
          </cell>
          <cell r="D1776" t="str">
            <v>015</v>
          </cell>
          <cell r="E1776" t="str">
            <v>006</v>
          </cell>
          <cell r="F1776" t="str">
            <v xml:space="preserve">Prima Vacacional </v>
          </cell>
        </row>
        <row r="1777">
          <cell r="A1777">
            <v>601015015007</v>
          </cell>
          <cell r="B1777" t="str">
            <v>601</v>
          </cell>
          <cell r="C1777" t="str">
            <v>015</v>
          </cell>
          <cell r="D1777" t="str">
            <v>015</v>
          </cell>
          <cell r="E1777" t="str">
            <v>007</v>
          </cell>
          <cell r="F1777" t="str">
            <v xml:space="preserve">Séptimo día </v>
          </cell>
        </row>
        <row r="1778">
          <cell r="A1778">
            <v>601015015008</v>
          </cell>
          <cell r="B1778" t="str">
            <v>601</v>
          </cell>
          <cell r="C1778" t="str">
            <v>015</v>
          </cell>
          <cell r="D1778" t="str">
            <v>015</v>
          </cell>
          <cell r="E1778" t="str">
            <v>008</v>
          </cell>
          <cell r="F1778" t="str">
            <v xml:space="preserve">Prima dominical </v>
          </cell>
        </row>
        <row r="1779">
          <cell r="A1779">
            <v>601015015009</v>
          </cell>
          <cell r="B1779" t="str">
            <v>601</v>
          </cell>
          <cell r="C1779" t="str">
            <v>015</v>
          </cell>
          <cell r="D1779" t="str">
            <v>015</v>
          </cell>
          <cell r="E1779" t="str">
            <v>009</v>
          </cell>
          <cell r="F1779" t="str">
            <v xml:space="preserve">Dia de descanso trabajado </v>
          </cell>
        </row>
        <row r="1780">
          <cell r="A1780">
            <v>601015015010</v>
          </cell>
          <cell r="B1780" t="str">
            <v>601</v>
          </cell>
          <cell r="C1780" t="str">
            <v>015</v>
          </cell>
          <cell r="D1780" t="str">
            <v>015</v>
          </cell>
          <cell r="E1780" t="str">
            <v>010</v>
          </cell>
          <cell r="F1780" t="str">
            <v xml:space="preserve">Fondo de Ahorro </v>
          </cell>
        </row>
        <row r="1781">
          <cell r="A1781">
            <v>601015015011</v>
          </cell>
          <cell r="B1781" t="str">
            <v>601</v>
          </cell>
          <cell r="C1781" t="str">
            <v>015</v>
          </cell>
          <cell r="D1781" t="str">
            <v>015</v>
          </cell>
          <cell r="E1781" t="str">
            <v>011</v>
          </cell>
          <cell r="F1781" t="str">
            <v xml:space="preserve">Vales de despensa </v>
          </cell>
        </row>
        <row r="1782">
          <cell r="A1782">
            <v>601015015012</v>
          </cell>
          <cell r="B1782" t="str">
            <v>601</v>
          </cell>
          <cell r="C1782" t="str">
            <v>015</v>
          </cell>
          <cell r="D1782" t="str">
            <v>015</v>
          </cell>
          <cell r="E1782" t="str">
            <v>012</v>
          </cell>
          <cell r="F1782" t="str">
            <v xml:space="preserve">Gastos médicos mayores </v>
          </cell>
        </row>
        <row r="1783">
          <cell r="A1783">
            <v>601015015013</v>
          </cell>
          <cell r="B1783" t="str">
            <v>601</v>
          </cell>
          <cell r="C1783" t="str">
            <v>015</v>
          </cell>
          <cell r="D1783" t="str">
            <v>015</v>
          </cell>
          <cell r="E1783" t="str">
            <v>013</v>
          </cell>
          <cell r="F1783" t="str">
            <v xml:space="preserve">Seguro de vida </v>
          </cell>
        </row>
        <row r="1784">
          <cell r="A1784">
            <v>601015015014</v>
          </cell>
          <cell r="B1784" t="str">
            <v>601</v>
          </cell>
          <cell r="C1784" t="str">
            <v>015</v>
          </cell>
          <cell r="D1784" t="str">
            <v>015</v>
          </cell>
          <cell r="E1784" t="str">
            <v>014</v>
          </cell>
          <cell r="F1784" t="str">
            <v xml:space="preserve">Aguinaldo </v>
          </cell>
        </row>
        <row r="1785">
          <cell r="A1785">
            <v>601015015015</v>
          </cell>
          <cell r="B1785" t="str">
            <v>601</v>
          </cell>
          <cell r="C1785" t="str">
            <v>015</v>
          </cell>
          <cell r="D1785" t="str">
            <v>015</v>
          </cell>
          <cell r="E1785" t="str">
            <v>015</v>
          </cell>
          <cell r="F1785" t="str">
            <v xml:space="preserve">Bono de Productividad </v>
          </cell>
        </row>
        <row r="1786">
          <cell r="A1786">
            <v>601015015016</v>
          </cell>
          <cell r="B1786" t="str">
            <v>601</v>
          </cell>
          <cell r="C1786" t="str">
            <v>015</v>
          </cell>
          <cell r="D1786" t="str">
            <v>015</v>
          </cell>
          <cell r="E1786" t="str">
            <v>016</v>
          </cell>
          <cell r="F1786" t="str">
            <v>Indemnizaciòn Constitucional</v>
          </cell>
        </row>
        <row r="1787">
          <cell r="A1787">
            <v>601015015017</v>
          </cell>
          <cell r="B1787" t="str">
            <v>601</v>
          </cell>
          <cell r="C1787" t="str">
            <v>015</v>
          </cell>
          <cell r="D1787" t="str">
            <v>015</v>
          </cell>
          <cell r="E1787" t="str">
            <v>017</v>
          </cell>
          <cell r="F1787" t="str">
            <v>Indemnizaciòn 20 dìas por año</v>
          </cell>
        </row>
        <row r="1788">
          <cell r="A1788">
            <v>601015015018</v>
          </cell>
          <cell r="B1788" t="str">
            <v>601</v>
          </cell>
          <cell r="C1788" t="str">
            <v>015</v>
          </cell>
          <cell r="D1788" t="str">
            <v>015</v>
          </cell>
          <cell r="E1788" t="str">
            <v>018</v>
          </cell>
          <cell r="F1788" t="str">
            <v>Prima de Antigûedad</v>
          </cell>
        </row>
        <row r="1789">
          <cell r="A1789">
            <v>601015015019</v>
          </cell>
          <cell r="B1789" t="str">
            <v>601</v>
          </cell>
          <cell r="C1789" t="str">
            <v>015</v>
          </cell>
          <cell r="D1789" t="str">
            <v>015</v>
          </cell>
          <cell r="E1789" t="str">
            <v>019</v>
          </cell>
          <cell r="F1789" t="str">
            <v>Indemnizaciones por riesgo de trabajo</v>
          </cell>
        </row>
        <row r="1790">
          <cell r="A1790">
            <v>601015015020</v>
          </cell>
          <cell r="B1790" t="str">
            <v>601</v>
          </cell>
          <cell r="C1790" t="str">
            <v>015</v>
          </cell>
          <cell r="D1790" t="str">
            <v>015</v>
          </cell>
          <cell r="E1790" t="str">
            <v>020</v>
          </cell>
          <cell r="F1790" t="str">
            <v xml:space="preserve">Gratificaciones </v>
          </cell>
        </row>
        <row r="1791">
          <cell r="A1791">
            <v>601015015021</v>
          </cell>
          <cell r="B1791" t="str">
            <v>601</v>
          </cell>
          <cell r="C1791" t="str">
            <v>015</v>
          </cell>
          <cell r="D1791" t="str">
            <v>015</v>
          </cell>
          <cell r="E1791" t="str">
            <v>021</v>
          </cell>
          <cell r="F1791" t="str">
            <v xml:space="preserve">IMSS Patronal </v>
          </cell>
        </row>
        <row r="1792">
          <cell r="A1792">
            <v>601015015022</v>
          </cell>
          <cell r="B1792" t="str">
            <v>601</v>
          </cell>
          <cell r="C1792" t="str">
            <v>015</v>
          </cell>
          <cell r="D1792" t="str">
            <v>015</v>
          </cell>
          <cell r="E1792" t="str">
            <v>022</v>
          </cell>
          <cell r="F1792" t="str">
            <v xml:space="preserve">5% Infonavit </v>
          </cell>
        </row>
        <row r="1793">
          <cell r="A1793">
            <v>601015015023</v>
          </cell>
          <cell r="B1793" t="str">
            <v>601</v>
          </cell>
          <cell r="C1793" t="str">
            <v>015</v>
          </cell>
          <cell r="D1793" t="str">
            <v>015</v>
          </cell>
          <cell r="E1793" t="str">
            <v>023</v>
          </cell>
          <cell r="F1793" t="str">
            <v xml:space="preserve">2% Retiro </v>
          </cell>
        </row>
        <row r="1794">
          <cell r="A1794">
            <v>601015015024</v>
          </cell>
          <cell r="B1794" t="str">
            <v>601</v>
          </cell>
          <cell r="C1794" t="str">
            <v>015</v>
          </cell>
          <cell r="D1794" t="str">
            <v>015</v>
          </cell>
          <cell r="E1794" t="str">
            <v>024</v>
          </cell>
          <cell r="F1794" t="str">
            <v xml:space="preserve">2% s/nóminas </v>
          </cell>
        </row>
        <row r="1795">
          <cell r="A1795">
            <v>601015015030</v>
          </cell>
          <cell r="B1795" t="str">
            <v>601</v>
          </cell>
          <cell r="C1795" t="str">
            <v>015</v>
          </cell>
          <cell r="D1795" t="str">
            <v>015</v>
          </cell>
          <cell r="E1795" t="str">
            <v>030</v>
          </cell>
          <cell r="F1795" t="str">
            <v>Selecta Outsourcing</v>
          </cell>
        </row>
        <row r="1796">
          <cell r="A1796">
            <v>601016016000</v>
          </cell>
          <cell r="B1796" t="str">
            <v>601</v>
          </cell>
          <cell r="C1796" t="str">
            <v>016</v>
          </cell>
          <cell r="D1796" t="str">
            <v>016</v>
          </cell>
          <cell r="E1796" t="str">
            <v>000</v>
          </cell>
          <cell r="F1796" t="str">
            <v>Gastos de personal Administraciòn de Contratos</v>
          </cell>
        </row>
        <row r="1797">
          <cell r="A1797">
            <v>601016016001</v>
          </cell>
          <cell r="B1797" t="str">
            <v>601</v>
          </cell>
          <cell r="C1797" t="str">
            <v>016</v>
          </cell>
          <cell r="D1797" t="str">
            <v>016</v>
          </cell>
          <cell r="E1797" t="str">
            <v>001</v>
          </cell>
          <cell r="F1797" t="str">
            <v xml:space="preserve">Sueldos </v>
          </cell>
        </row>
        <row r="1798">
          <cell r="A1798">
            <v>601016016002</v>
          </cell>
          <cell r="B1798" t="str">
            <v>601</v>
          </cell>
          <cell r="C1798" t="str">
            <v>016</v>
          </cell>
          <cell r="D1798" t="str">
            <v>016</v>
          </cell>
          <cell r="E1798" t="str">
            <v>002</v>
          </cell>
          <cell r="F1798" t="str">
            <v xml:space="preserve">Horas Extras </v>
          </cell>
        </row>
        <row r="1799">
          <cell r="A1799">
            <v>601016016003</v>
          </cell>
          <cell r="B1799" t="str">
            <v>601</v>
          </cell>
          <cell r="C1799" t="str">
            <v>016</v>
          </cell>
          <cell r="D1799" t="str">
            <v>016</v>
          </cell>
          <cell r="E1799" t="str">
            <v>003</v>
          </cell>
          <cell r="F1799" t="str">
            <v xml:space="preserve">Prima de puntualidad </v>
          </cell>
        </row>
        <row r="1800">
          <cell r="A1800">
            <v>601016016004</v>
          </cell>
          <cell r="B1800" t="str">
            <v>601</v>
          </cell>
          <cell r="C1800" t="str">
            <v>016</v>
          </cell>
          <cell r="D1800" t="str">
            <v>016</v>
          </cell>
          <cell r="E1800" t="str">
            <v>004</v>
          </cell>
          <cell r="F1800" t="str">
            <v xml:space="preserve">Prima de asistencia </v>
          </cell>
        </row>
        <row r="1801">
          <cell r="A1801">
            <v>601016016005</v>
          </cell>
          <cell r="B1801" t="str">
            <v>601</v>
          </cell>
          <cell r="C1801" t="str">
            <v>016</v>
          </cell>
          <cell r="D1801" t="str">
            <v>016</v>
          </cell>
          <cell r="E1801" t="str">
            <v>005</v>
          </cell>
          <cell r="F1801" t="str">
            <v xml:space="preserve">Vacaciones </v>
          </cell>
        </row>
        <row r="1802">
          <cell r="A1802">
            <v>601016016006</v>
          </cell>
          <cell r="B1802" t="str">
            <v>601</v>
          </cell>
          <cell r="C1802" t="str">
            <v>016</v>
          </cell>
          <cell r="D1802" t="str">
            <v>016</v>
          </cell>
          <cell r="E1802" t="str">
            <v>006</v>
          </cell>
          <cell r="F1802" t="str">
            <v xml:space="preserve">Prima Vacacional </v>
          </cell>
        </row>
        <row r="1803">
          <cell r="A1803">
            <v>601016016007</v>
          </cell>
          <cell r="B1803" t="str">
            <v>601</v>
          </cell>
          <cell r="C1803" t="str">
            <v>016</v>
          </cell>
          <cell r="D1803" t="str">
            <v>016</v>
          </cell>
          <cell r="E1803" t="str">
            <v>007</v>
          </cell>
          <cell r="F1803" t="str">
            <v xml:space="preserve">Séptimo día </v>
          </cell>
        </row>
        <row r="1804">
          <cell r="A1804">
            <v>601016016008</v>
          </cell>
          <cell r="B1804" t="str">
            <v>601</v>
          </cell>
          <cell r="C1804" t="str">
            <v>016</v>
          </cell>
          <cell r="D1804" t="str">
            <v>016</v>
          </cell>
          <cell r="E1804" t="str">
            <v>008</v>
          </cell>
          <cell r="F1804" t="str">
            <v xml:space="preserve">Prima dominical </v>
          </cell>
        </row>
        <row r="1805">
          <cell r="A1805">
            <v>601016016009</v>
          </cell>
          <cell r="B1805" t="str">
            <v>601</v>
          </cell>
          <cell r="C1805" t="str">
            <v>016</v>
          </cell>
          <cell r="D1805" t="str">
            <v>016</v>
          </cell>
          <cell r="E1805" t="str">
            <v>009</v>
          </cell>
          <cell r="F1805" t="str">
            <v xml:space="preserve">Dia de descanso trabajado </v>
          </cell>
        </row>
        <row r="1806">
          <cell r="A1806">
            <v>601016016010</v>
          </cell>
          <cell r="B1806" t="str">
            <v>601</v>
          </cell>
          <cell r="C1806" t="str">
            <v>016</v>
          </cell>
          <cell r="D1806" t="str">
            <v>016</v>
          </cell>
          <cell r="E1806" t="str">
            <v>010</v>
          </cell>
          <cell r="F1806" t="str">
            <v xml:space="preserve">Fondo de Ahorro </v>
          </cell>
        </row>
        <row r="1807">
          <cell r="A1807">
            <v>601016016011</v>
          </cell>
          <cell r="B1807" t="str">
            <v>601</v>
          </cell>
          <cell r="C1807" t="str">
            <v>016</v>
          </cell>
          <cell r="D1807" t="str">
            <v>016</v>
          </cell>
          <cell r="E1807" t="str">
            <v>011</v>
          </cell>
          <cell r="F1807" t="str">
            <v xml:space="preserve">Vales de despensa </v>
          </cell>
        </row>
        <row r="1808">
          <cell r="A1808">
            <v>601016016012</v>
          </cell>
          <cell r="B1808" t="str">
            <v>601</v>
          </cell>
          <cell r="C1808" t="str">
            <v>016</v>
          </cell>
          <cell r="D1808" t="str">
            <v>016</v>
          </cell>
          <cell r="E1808" t="str">
            <v>012</v>
          </cell>
          <cell r="F1808" t="str">
            <v xml:space="preserve">Gastos médicos mayores </v>
          </cell>
        </row>
        <row r="1809">
          <cell r="A1809">
            <v>601016016013</v>
          </cell>
          <cell r="B1809" t="str">
            <v>601</v>
          </cell>
          <cell r="C1809" t="str">
            <v>016</v>
          </cell>
          <cell r="D1809" t="str">
            <v>016</v>
          </cell>
          <cell r="E1809" t="str">
            <v>013</v>
          </cell>
          <cell r="F1809" t="str">
            <v xml:space="preserve">Seguro de vida </v>
          </cell>
        </row>
        <row r="1810">
          <cell r="A1810">
            <v>601016016014</v>
          </cell>
          <cell r="B1810" t="str">
            <v>601</v>
          </cell>
          <cell r="C1810" t="str">
            <v>016</v>
          </cell>
          <cell r="D1810" t="str">
            <v>016</v>
          </cell>
          <cell r="E1810" t="str">
            <v>014</v>
          </cell>
          <cell r="F1810" t="str">
            <v xml:space="preserve">Aguinaldo </v>
          </cell>
        </row>
        <row r="1811">
          <cell r="A1811">
            <v>601016016015</v>
          </cell>
          <cell r="B1811" t="str">
            <v>601</v>
          </cell>
          <cell r="C1811" t="str">
            <v>016</v>
          </cell>
          <cell r="D1811" t="str">
            <v>016</v>
          </cell>
          <cell r="E1811" t="str">
            <v>015</v>
          </cell>
          <cell r="F1811" t="str">
            <v xml:space="preserve">Bono de Productividad </v>
          </cell>
        </row>
        <row r="1812">
          <cell r="A1812">
            <v>601016016016</v>
          </cell>
          <cell r="B1812" t="str">
            <v>601</v>
          </cell>
          <cell r="C1812" t="str">
            <v>016</v>
          </cell>
          <cell r="D1812" t="str">
            <v>016</v>
          </cell>
          <cell r="E1812" t="str">
            <v>016</v>
          </cell>
          <cell r="F1812" t="str">
            <v>Indemnizaciòn Constitucional</v>
          </cell>
        </row>
        <row r="1813">
          <cell r="A1813">
            <v>601016016017</v>
          </cell>
          <cell r="B1813" t="str">
            <v>601</v>
          </cell>
          <cell r="C1813" t="str">
            <v>016</v>
          </cell>
          <cell r="D1813" t="str">
            <v>016</v>
          </cell>
          <cell r="E1813" t="str">
            <v>017</v>
          </cell>
          <cell r="F1813" t="str">
            <v>Indemnizaciòn 20 dìas por año</v>
          </cell>
        </row>
        <row r="1814">
          <cell r="A1814">
            <v>601016016018</v>
          </cell>
          <cell r="B1814" t="str">
            <v>601</v>
          </cell>
          <cell r="C1814" t="str">
            <v>016</v>
          </cell>
          <cell r="D1814" t="str">
            <v>016</v>
          </cell>
          <cell r="E1814" t="str">
            <v>018</v>
          </cell>
          <cell r="F1814" t="str">
            <v>Prima de Antigûedad</v>
          </cell>
        </row>
        <row r="1815">
          <cell r="A1815">
            <v>601016016019</v>
          </cell>
          <cell r="B1815" t="str">
            <v>601</v>
          </cell>
          <cell r="C1815" t="str">
            <v>016</v>
          </cell>
          <cell r="D1815" t="str">
            <v>016</v>
          </cell>
          <cell r="E1815" t="str">
            <v>019</v>
          </cell>
          <cell r="F1815" t="str">
            <v>Indemnizaciones por riesgo de trabajo</v>
          </cell>
        </row>
        <row r="1816">
          <cell r="A1816">
            <v>601016016020</v>
          </cell>
          <cell r="B1816" t="str">
            <v>601</v>
          </cell>
          <cell r="C1816" t="str">
            <v>016</v>
          </cell>
          <cell r="D1816" t="str">
            <v>016</v>
          </cell>
          <cell r="E1816" t="str">
            <v>020</v>
          </cell>
          <cell r="F1816" t="str">
            <v xml:space="preserve">Gratificaciones </v>
          </cell>
        </row>
        <row r="1817">
          <cell r="A1817">
            <v>601016016021</v>
          </cell>
          <cell r="B1817" t="str">
            <v>601</v>
          </cell>
          <cell r="C1817" t="str">
            <v>016</v>
          </cell>
          <cell r="D1817" t="str">
            <v>016</v>
          </cell>
          <cell r="E1817" t="str">
            <v>021</v>
          </cell>
          <cell r="F1817" t="str">
            <v xml:space="preserve">IMSS Patronal </v>
          </cell>
        </row>
        <row r="1818">
          <cell r="A1818">
            <v>601016016022</v>
          </cell>
          <cell r="B1818" t="str">
            <v>601</v>
          </cell>
          <cell r="C1818" t="str">
            <v>016</v>
          </cell>
          <cell r="D1818" t="str">
            <v>016</v>
          </cell>
          <cell r="E1818" t="str">
            <v>022</v>
          </cell>
          <cell r="F1818" t="str">
            <v xml:space="preserve">5% Infonavit </v>
          </cell>
        </row>
        <row r="1819">
          <cell r="A1819">
            <v>601016016023</v>
          </cell>
          <cell r="B1819" t="str">
            <v>601</v>
          </cell>
          <cell r="C1819" t="str">
            <v>016</v>
          </cell>
          <cell r="D1819" t="str">
            <v>016</v>
          </cell>
          <cell r="E1819" t="str">
            <v>023</v>
          </cell>
          <cell r="F1819" t="str">
            <v xml:space="preserve">2% Retiro </v>
          </cell>
        </row>
        <row r="1820">
          <cell r="A1820">
            <v>601016016024</v>
          </cell>
          <cell r="B1820" t="str">
            <v>601</v>
          </cell>
          <cell r="C1820" t="str">
            <v>016</v>
          </cell>
          <cell r="D1820" t="str">
            <v>016</v>
          </cell>
          <cell r="E1820" t="str">
            <v>024</v>
          </cell>
          <cell r="F1820" t="str">
            <v xml:space="preserve">2% s/nóminas </v>
          </cell>
        </row>
        <row r="1821">
          <cell r="A1821">
            <v>601016016030</v>
          </cell>
          <cell r="B1821" t="str">
            <v>601</v>
          </cell>
          <cell r="C1821" t="str">
            <v>016</v>
          </cell>
          <cell r="D1821" t="str">
            <v>016</v>
          </cell>
          <cell r="E1821" t="str">
            <v>030</v>
          </cell>
          <cell r="F1821" t="str">
            <v>Selecta Outsourcing</v>
          </cell>
        </row>
        <row r="1822">
          <cell r="A1822">
            <v>602000000000</v>
          </cell>
          <cell r="B1822" t="str">
            <v>602</v>
          </cell>
          <cell r="C1822" t="str">
            <v>000</v>
          </cell>
          <cell r="D1822" t="str">
            <v>000</v>
          </cell>
          <cell r="E1822" t="str">
            <v>000</v>
          </cell>
          <cell r="F1822" t="str">
            <v>GASTOS DE VIAJE</v>
          </cell>
        </row>
        <row r="1823">
          <cell r="A1823">
            <v>602010000000</v>
          </cell>
          <cell r="B1823" t="str">
            <v>602</v>
          </cell>
          <cell r="C1823" t="str">
            <v>010</v>
          </cell>
          <cell r="D1823" t="str">
            <v>000</v>
          </cell>
          <cell r="E1823" t="str">
            <v>000</v>
          </cell>
          <cell r="F1823" t="str">
            <v>Gastos de viaje GERENCIA GENERAL</v>
          </cell>
        </row>
        <row r="1824">
          <cell r="A1824">
            <v>602005005000</v>
          </cell>
          <cell r="B1824" t="str">
            <v>602</v>
          </cell>
          <cell r="C1824" t="str">
            <v>005</v>
          </cell>
          <cell r="D1824" t="str">
            <v>005</v>
          </cell>
          <cell r="E1824" t="str">
            <v>000</v>
          </cell>
          <cell r="F1824" t="str">
            <v>Gastos de viaje Gerente General y asistente</v>
          </cell>
        </row>
        <row r="1825">
          <cell r="A1825">
            <v>602005005051</v>
          </cell>
          <cell r="B1825" t="str">
            <v>602</v>
          </cell>
          <cell r="C1825" t="str">
            <v>005</v>
          </cell>
          <cell r="D1825" t="str">
            <v>005</v>
          </cell>
          <cell r="E1825" t="str">
            <v>051</v>
          </cell>
          <cell r="F1825" t="str">
            <v>Transportación aérea</v>
          </cell>
        </row>
        <row r="1826">
          <cell r="A1826">
            <v>602005005052</v>
          </cell>
          <cell r="B1826" t="str">
            <v>602</v>
          </cell>
          <cell r="C1826" t="str">
            <v>005</v>
          </cell>
          <cell r="D1826" t="str">
            <v>005</v>
          </cell>
          <cell r="E1826" t="str">
            <v>052</v>
          </cell>
          <cell r="F1826" t="str">
            <v>Transportación terrestre</v>
          </cell>
        </row>
        <row r="1827">
          <cell r="A1827">
            <v>602005005053</v>
          </cell>
          <cell r="B1827" t="str">
            <v>602</v>
          </cell>
          <cell r="C1827" t="str">
            <v>005</v>
          </cell>
          <cell r="D1827" t="str">
            <v>005</v>
          </cell>
          <cell r="E1827" t="str">
            <v>053</v>
          </cell>
          <cell r="F1827" t="str">
            <v>Hospedaje</v>
          </cell>
        </row>
        <row r="1828">
          <cell r="A1828">
            <v>602005005054</v>
          </cell>
          <cell r="B1828" t="str">
            <v>602</v>
          </cell>
          <cell r="C1828" t="str">
            <v>005</v>
          </cell>
          <cell r="D1828" t="str">
            <v>005</v>
          </cell>
          <cell r="E1828" t="str">
            <v>054</v>
          </cell>
          <cell r="F1828" t="str">
            <v>Alimentación</v>
          </cell>
        </row>
        <row r="1829">
          <cell r="A1829">
            <v>602005005055</v>
          </cell>
          <cell r="B1829" t="str">
            <v>602</v>
          </cell>
          <cell r="C1829" t="str">
            <v>005</v>
          </cell>
          <cell r="D1829" t="str">
            <v>005</v>
          </cell>
          <cell r="E1829" t="str">
            <v>055</v>
          </cell>
          <cell r="F1829" t="str">
            <v>Puentes y peajes</v>
          </cell>
        </row>
        <row r="1830">
          <cell r="A1830">
            <v>602005005056</v>
          </cell>
          <cell r="B1830" t="str">
            <v>602</v>
          </cell>
          <cell r="C1830" t="str">
            <v>005</v>
          </cell>
          <cell r="D1830" t="str">
            <v>005</v>
          </cell>
          <cell r="E1830" t="str">
            <v>056</v>
          </cell>
          <cell r="F1830" t="str">
            <v>Diversos de gastos de viaje</v>
          </cell>
        </row>
        <row r="1831">
          <cell r="A1831">
            <v>602006006000</v>
          </cell>
          <cell r="B1831" t="str">
            <v>602</v>
          </cell>
          <cell r="C1831" t="str">
            <v>006</v>
          </cell>
          <cell r="D1831" t="str">
            <v>006</v>
          </cell>
          <cell r="E1831" t="str">
            <v>000</v>
          </cell>
          <cell r="F1831" t="str">
            <v>Gastos de viaje Deputy PM</v>
          </cell>
        </row>
        <row r="1832">
          <cell r="A1832">
            <v>602006006051</v>
          </cell>
          <cell r="B1832" t="str">
            <v>602</v>
          </cell>
          <cell r="C1832" t="str">
            <v>006</v>
          </cell>
          <cell r="D1832" t="str">
            <v>006</v>
          </cell>
          <cell r="E1832" t="str">
            <v>051</v>
          </cell>
          <cell r="F1832" t="str">
            <v>Transportación aérea</v>
          </cell>
        </row>
        <row r="1833">
          <cell r="A1833">
            <v>602006006052</v>
          </cell>
          <cell r="B1833" t="str">
            <v>602</v>
          </cell>
          <cell r="C1833" t="str">
            <v>006</v>
          </cell>
          <cell r="D1833" t="str">
            <v>006</v>
          </cell>
          <cell r="E1833" t="str">
            <v>052</v>
          </cell>
          <cell r="F1833" t="str">
            <v>Transportación terrestre</v>
          </cell>
        </row>
        <row r="1834">
          <cell r="A1834">
            <v>602006006053</v>
          </cell>
          <cell r="B1834" t="str">
            <v>602</v>
          </cell>
          <cell r="C1834" t="str">
            <v>006</v>
          </cell>
          <cell r="D1834" t="str">
            <v>006</v>
          </cell>
          <cell r="E1834" t="str">
            <v>053</v>
          </cell>
          <cell r="F1834" t="str">
            <v>Hospedaje</v>
          </cell>
        </row>
        <row r="1835">
          <cell r="A1835">
            <v>602006006054</v>
          </cell>
          <cell r="B1835" t="str">
            <v>602</v>
          </cell>
          <cell r="C1835" t="str">
            <v>006</v>
          </cell>
          <cell r="D1835" t="str">
            <v>006</v>
          </cell>
          <cell r="E1835" t="str">
            <v>054</v>
          </cell>
          <cell r="F1835" t="str">
            <v>Alimentación</v>
          </cell>
        </row>
        <row r="1836">
          <cell r="A1836">
            <v>602006006055</v>
          </cell>
          <cell r="B1836" t="str">
            <v>602</v>
          </cell>
          <cell r="C1836" t="str">
            <v>006</v>
          </cell>
          <cell r="D1836" t="str">
            <v>006</v>
          </cell>
          <cell r="E1836" t="str">
            <v>055</v>
          </cell>
          <cell r="F1836" t="str">
            <v>Puentes y peajes</v>
          </cell>
        </row>
        <row r="1837">
          <cell r="A1837">
            <v>602006006056</v>
          </cell>
          <cell r="B1837" t="str">
            <v>602</v>
          </cell>
          <cell r="C1837" t="str">
            <v>006</v>
          </cell>
          <cell r="D1837" t="str">
            <v>006</v>
          </cell>
          <cell r="E1837" t="str">
            <v>056</v>
          </cell>
          <cell r="F1837" t="str">
            <v>Diversos de gastos de viaje</v>
          </cell>
        </row>
        <row r="1838">
          <cell r="A1838">
            <v>602007007000</v>
          </cell>
          <cell r="B1838" t="str">
            <v>602</v>
          </cell>
          <cell r="C1838" t="str">
            <v>007</v>
          </cell>
          <cell r="D1838" t="str">
            <v>007</v>
          </cell>
          <cell r="E1838" t="str">
            <v>000</v>
          </cell>
          <cell r="F1838" t="str">
            <v>Gastos de viaje Comunicación y Enlace</v>
          </cell>
        </row>
        <row r="1839">
          <cell r="A1839">
            <v>602007007051</v>
          </cell>
          <cell r="B1839" t="str">
            <v>602</v>
          </cell>
          <cell r="C1839" t="str">
            <v>007</v>
          </cell>
          <cell r="D1839" t="str">
            <v>007</v>
          </cell>
          <cell r="E1839" t="str">
            <v>051</v>
          </cell>
          <cell r="F1839" t="str">
            <v>Transportación aérea</v>
          </cell>
        </row>
        <row r="1840">
          <cell r="A1840">
            <v>602007007052</v>
          </cell>
          <cell r="B1840" t="str">
            <v>602</v>
          </cell>
          <cell r="C1840" t="str">
            <v>007</v>
          </cell>
          <cell r="D1840" t="str">
            <v>007</v>
          </cell>
          <cell r="E1840" t="str">
            <v>052</v>
          </cell>
          <cell r="F1840" t="str">
            <v>Transportación terrestre</v>
          </cell>
        </row>
        <row r="1841">
          <cell r="A1841">
            <v>602007007053</v>
          </cell>
          <cell r="B1841" t="str">
            <v>602</v>
          </cell>
          <cell r="C1841" t="str">
            <v>007</v>
          </cell>
          <cell r="D1841" t="str">
            <v>007</v>
          </cell>
          <cell r="E1841" t="str">
            <v>053</v>
          </cell>
          <cell r="F1841" t="str">
            <v>Hospedaje</v>
          </cell>
        </row>
        <row r="1842">
          <cell r="A1842">
            <v>602007007054</v>
          </cell>
          <cell r="B1842" t="str">
            <v>602</v>
          </cell>
          <cell r="C1842" t="str">
            <v>007</v>
          </cell>
          <cell r="D1842" t="str">
            <v>007</v>
          </cell>
          <cell r="E1842" t="str">
            <v>054</v>
          </cell>
          <cell r="F1842" t="str">
            <v>Alimentación</v>
          </cell>
        </row>
        <row r="1843">
          <cell r="A1843">
            <v>602007007055</v>
          </cell>
          <cell r="B1843" t="str">
            <v>602</v>
          </cell>
          <cell r="C1843" t="str">
            <v>007</v>
          </cell>
          <cell r="D1843" t="str">
            <v>007</v>
          </cell>
          <cell r="E1843" t="str">
            <v>055</v>
          </cell>
          <cell r="F1843" t="str">
            <v>Puentes y peajes</v>
          </cell>
        </row>
        <row r="1844">
          <cell r="A1844">
            <v>602007007056</v>
          </cell>
          <cell r="B1844" t="str">
            <v>602</v>
          </cell>
          <cell r="C1844" t="str">
            <v>007</v>
          </cell>
          <cell r="D1844" t="str">
            <v>007</v>
          </cell>
          <cell r="E1844" t="str">
            <v>056</v>
          </cell>
          <cell r="F1844" t="str">
            <v>Diversos de gastos de viaje</v>
          </cell>
        </row>
        <row r="1845">
          <cell r="A1845">
            <v>602008008000</v>
          </cell>
          <cell r="B1845" t="str">
            <v>602</v>
          </cell>
          <cell r="C1845" t="str">
            <v>008</v>
          </cell>
          <cell r="D1845" t="str">
            <v>008</v>
          </cell>
          <cell r="E1845" t="str">
            <v>000</v>
          </cell>
          <cell r="F1845" t="str">
            <v>Gastos de viaje Gerente Sipaso</v>
          </cell>
        </row>
        <row r="1846">
          <cell r="A1846">
            <v>602008008051</v>
          </cell>
          <cell r="B1846" t="str">
            <v>602</v>
          </cell>
          <cell r="C1846" t="str">
            <v>008</v>
          </cell>
          <cell r="D1846" t="str">
            <v>008</v>
          </cell>
          <cell r="E1846" t="str">
            <v>051</v>
          </cell>
          <cell r="F1846" t="str">
            <v>Transportación aérea</v>
          </cell>
        </row>
        <row r="1847">
          <cell r="A1847">
            <v>602008008052</v>
          </cell>
          <cell r="B1847" t="str">
            <v>602</v>
          </cell>
          <cell r="C1847" t="str">
            <v>008</v>
          </cell>
          <cell r="D1847" t="str">
            <v>008</v>
          </cell>
          <cell r="E1847" t="str">
            <v>052</v>
          </cell>
          <cell r="F1847" t="str">
            <v>Transportación terrestre</v>
          </cell>
        </row>
        <row r="1848">
          <cell r="A1848">
            <v>602008008053</v>
          </cell>
          <cell r="B1848" t="str">
            <v>602</v>
          </cell>
          <cell r="C1848" t="str">
            <v>008</v>
          </cell>
          <cell r="D1848" t="str">
            <v>008</v>
          </cell>
          <cell r="E1848" t="str">
            <v>053</v>
          </cell>
          <cell r="F1848" t="str">
            <v>Hospedaje</v>
          </cell>
        </row>
        <row r="1849">
          <cell r="A1849">
            <v>602008008054</v>
          </cell>
          <cell r="B1849" t="str">
            <v>602</v>
          </cell>
          <cell r="C1849" t="str">
            <v>008</v>
          </cell>
          <cell r="D1849" t="str">
            <v>008</v>
          </cell>
          <cell r="E1849" t="str">
            <v>054</v>
          </cell>
          <cell r="F1849" t="str">
            <v>Alimentación</v>
          </cell>
        </row>
        <row r="1850">
          <cell r="A1850">
            <v>602008008055</v>
          </cell>
          <cell r="B1850" t="str">
            <v>602</v>
          </cell>
          <cell r="C1850" t="str">
            <v>008</v>
          </cell>
          <cell r="D1850" t="str">
            <v>008</v>
          </cell>
          <cell r="E1850" t="str">
            <v>055</v>
          </cell>
          <cell r="F1850" t="str">
            <v>Puentes y peajes</v>
          </cell>
        </row>
        <row r="1851">
          <cell r="A1851">
            <v>602008008056</v>
          </cell>
          <cell r="B1851" t="str">
            <v>602</v>
          </cell>
          <cell r="C1851" t="str">
            <v>008</v>
          </cell>
          <cell r="D1851" t="str">
            <v>008</v>
          </cell>
          <cell r="E1851" t="str">
            <v>056</v>
          </cell>
          <cell r="F1851" t="str">
            <v>Diversos de gastos de viaje</v>
          </cell>
        </row>
        <row r="1852">
          <cell r="A1852">
            <v>602009009000</v>
          </cell>
          <cell r="B1852" t="str">
            <v>602</v>
          </cell>
          <cell r="C1852" t="str">
            <v>009</v>
          </cell>
          <cell r="D1852" t="str">
            <v>009</v>
          </cell>
          <cell r="E1852" t="str">
            <v>000</v>
          </cell>
          <cell r="F1852" t="str">
            <v>Gastos de viaje Gerente Ti</v>
          </cell>
        </row>
        <row r="1853">
          <cell r="A1853">
            <v>602009009051</v>
          </cell>
          <cell r="B1853" t="str">
            <v>602</v>
          </cell>
          <cell r="C1853" t="str">
            <v>009</v>
          </cell>
          <cell r="D1853" t="str">
            <v>009</v>
          </cell>
          <cell r="E1853" t="str">
            <v>051</v>
          </cell>
          <cell r="F1853" t="str">
            <v>Transportación aérea</v>
          </cell>
        </row>
        <row r="1854">
          <cell r="A1854">
            <v>602009009052</v>
          </cell>
          <cell r="B1854" t="str">
            <v>602</v>
          </cell>
          <cell r="C1854" t="str">
            <v>009</v>
          </cell>
          <cell r="D1854" t="str">
            <v>009</v>
          </cell>
          <cell r="E1854" t="str">
            <v>052</v>
          </cell>
          <cell r="F1854" t="str">
            <v>Transportación terrestre</v>
          </cell>
        </row>
        <row r="1855">
          <cell r="A1855">
            <v>602009009053</v>
          </cell>
          <cell r="B1855" t="str">
            <v>602</v>
          </cell>
          <cell r="C1855" t="str">
            <v>009</v>
          </cell>
          <cell r="D1855" t="str">
            <v>009</v>
          </cell>
          <cell r="E1855" t="str">
            <v>053</v>
          </cell>
          <cell r="F1855" t="str">
            <v>Hospedaje</v>
          </cell>
        </row>
        <row r="1856">
          <cell r="A1856">
            <v>602009009054</v>
          </cell>
          <cell r="B1856" t="str">
            <v>602</v>
          </cell>
          <cell r="C1856" t="str">
            <v>009</v>
          </cell>
          <cell r="D1856" t="str">
            <v>009</v>
          </cell>
          <cell r="E1856" t="str">
            <v>054</v>
          </cell>
          <cell r="F1856" t="str">
            <v>Alimentación</v>
          </cell>
        </row>
        <row r="1857">
          <cell r="A1857">
            <v>602009009055</v>
          </cell>
          <cell r="B1857" t="str">
            <v>602</v>
          </cell>
          <cell r="C1857" t="str">
            <v>009</v>
          </cell>
          <cell r="D1857" t="str">
            <v>009</v>
          </cell>
          <cell r="E1857" t="str">
            <v>055</v>
          </cell>
          <cell r="F1857" t="str">
            <v>Puentes y peajes</v>
          </cell>
        </row>
        <row r="1858">
          <cell r="A1858">
            <v>602009009056</v>
          </cell>
          <cell r="B1858" t="str">
            <v>602</v>
          </cell>
          <cell r="C1858" t="str">
            <v>009</v>
          </cell>
          <cell r="D1858" t="str">
            <v>009</v>
          </cell>
          <cell r="E1858" t="str">
            <v>056</v>
          </cell>
          <cell r="F1858" t="str">
            <v>Diversos de gastos de viaje</v>
          </cell>
        </row>
        <row r="1859">
          <cell r="A1859">
            <v>602020000000</v>
          </cell>
          <cell r="B1859" t="str">
            <v>602</v>
          </cell>
          <cell r="C1859" t="str">
            <v>020</v>
          </cell>
          <cell r="D1859" t="str">
            <v>000</v>
          </cell>
          <cell r="E1859" t="str">
            <v>000</v>
          </cell>
          <cell r="F1859" t="str">
            <v>Gastos de viaje ADMINISTRACIÓN Y FINANZAS</v>
          </cell>
        </row>
        <row r="1860">
          <cell r="A1860">
            <v>602011011000</v>
          </cell>
          <cell r="B1860" t="str">
            <v>602</v>
          </cell>
          <cell r="C1860" t="str">
            <v>011</v>
          </cell>
          <cell r="D1860" t="str">
            <v>011</v>
          </cell>
          <cell r="E1860" t="str">
            <v>000</v>
          </cell>
          <cell r="F1860" t="str">
            <v>Gastos de viaje Gerente de Finanzas</v>
          </cell>
        </row>
        <row r="1861">
          <cell r="A1861">
            <v>602011011051</v>
          </cell>
          <cell r="B1861" t="str">
            <v>602</v>
          </cell>
          <cell r="C1861" t="str">
            <v>011</v>
          </cell>
          <cell r="D1861" t="str">
            <v>011</v>
          </cell>
          <cell r="E1861" t="str">
            <v>051</v>
          </cell>
          <cell r="F1861" t="str">
            <v>Transportación aérea</v>
          </cell>
        </row>
        <row r="1862">
          <cell r="A1862">
            <v>602011011052</v>
          </cell>
          <cell r="B1862" t="str">
            <v>602</v>
          </cell>
          <cell r="C1862" t="str">
            <v>011</v>
          </cell>
          <cell r="D1862" t="str">
            <v>011</v>
          </cell>
          <cell r="E1862" t="str">
            <v>052</v>
          </cell>
          <cell r="F1862" t="str">
            <v>Transportación terrestre</v>
          </cell>
        </row>
        <row r="1863">
          <cell r="A1863">
            <v>602011011053</v>
          </cell>
          <cell r="B1863" t="str">
            <v>602</v>
          </cell>
          <cell r="C1863" t="str">
            <v>011</v>
          </cell>
          <cell r="D1863" t="str">
            <v>011</v>
          </cell>
          <cell r="E1863" t="str">
            <v>053</v>
          </cell>
          <cell r="F1863" t="str">
            <v>Hospedaje</v>
          </cell>
        </row>
        <row r="1864">
          <cell r="A1864">
            <v>602011011054</v>
          </cell>
          <cell r="B1864" t="str">
            <v>602</v>
          </cell>
          <cell r="C1864" t="str">
            <v>011</v>
          </cell>
          <cell r="D1864" t="str">
            <v>011</v>
          </cell>
          <cell r="E1864" t="str">
            <v>054</v>
          </cell>
          <cell r="F1864" t="str">
            <v>Alimentación</v>
          </cell>
        </row>
        <row r="1865">
          <cell r="A1865">
            <v>602011011055</v>
          </cell>
          <cell r="B1865" t="str">
            <v>602</v>
          </cell>
          <cell r="C1865" t="str">
            <v>011</v>
          </cell>
          <cell r="D1865" t="str">
            <v>011</v>
          </cell>
          <cell r="E1865" t="str">
            <v>055</v>
          </cell>
          <cell r="F1865" t="str">
            <v>Puentes y peajes</v>
          </cell>
        </row>
        <row r="1866">
          <cell r="A1866">
            <v>602011011056</v>
          </cell>
          <cell r="B1866" t="str">
            <v>602</v>
          </cell>
          <cell r="C1866" t="str">
            <v>011</v>
          </cell>
          <cell r="D1866" t="str">
            <v>011</v>
          </cell>
          <cell r="E1866" t="str">
            <v>056</v>
          </cell>
          <cell r="F1866" t="str">
            <v>Diversos de gastos de viaje</v>
          </cell>
        </row>
        <row r="1867">
          <cell r="A1867">
            <v>602012012000</v>
          </cell>
          <cell r="B1867" t="str">
            <v>602</v>
          </cell>
          <cell r="C1867" t="str">
            <v>012</v>
          </cell>
          <cell r="D1867" t="str">
            <v>012</v>
          </cell>
          <cell r="E1867" t="str">
            <v>000</v>
          </cell>
          <cell r="F1867" t="str">
            <v>Gastos de viaje Contabilidad</v>
          </cell>
        </row>
        <row r="1868">
          <cell r="A1868">
            <v>602012012051</v>
          </cell>
          <cell r="B1868" t="str">
            <v>602</v>
          </cell>
          <cell r="C1868" t="str">
            <v>012</v>
          </cell>
          <cell r="D1868" t="str">
            <v>012</v>
          </cell>
          <cell r="E1868" t="str">
            <v>051</v>
          </cell>
          <cell r="F1868" t="str">
            <v>Transportación aérea</v>
          </cell>
        </row>
        <row r="1869">
          <cell r="A1869">
            <v>602012012052</v>
          </cell>
          <cell r="B1869" t="str">
            <v>602</v>
          </cell>
          <cell r="C1869" t="str">
            <v>012</v>
          </cell>
          <cell r="D1869" t="str">
            <v>012</v>
          </cell>
          <cell r="E1869" t="str">
            <v>052</v>
          </cell>
          <cell r="F1869" t="str">
            <v>Transportación terrestre</v>
          </cell>
        </row>
        <row r="1870">
          <cell r="A1870">
            <v>602012012053</v>
          </cell>
          <cell r="B1870" t="str">
            <v>602</v>
          </cell>
          <cell r="C1870" t="str">
            <v>012</v>
          </cell>
          <cell r="D1870" t="str">
            <v>012</v>
          </cell>
          <cell r="E1870" t="str">
            <v>053</v>
          </cell>
          <cell r="F1870" t="str">
            <v>Hospedaje</v>
          </cell>
        </row>
        <row r="1871">
          <cell r="A1871">
            <v>602012012054</v>
          </cell>
          <cell r="B1871" t="str">
            <v>602</v>
          </cell>
          <cell r="C1871" t="str">
            <v>012</v>
          </cell>
          <cell r="D1871" t="str">
            <v>012</v>
          </cell>
          <cell r="E1871" t="str">
            <v>054</v>
          </cell>
          <cell r="F1871" t="str">
            <v>Alimentación</v>
          </cell>
        </row>
        <row r="1872">
          <cell r="A1872">
            <v>602012012055</v>
          </cell>
          <cell r="B1872" t="str">
            <v>602</v>
          </cell>
          <cell r="C1872" t="str">
            <v>012</v>
          </cell>
          <cell r="D1872" t="str">
            <v>012</v>
          </cell>
          <cell r="E1872" t="str">
            <v>055</v>
          </cell>
          <cell r="F1872" t="str">
            <v>Puentes y peajes</v>
          </cell>
        </row>
        <row r="1873">
          <cell r="A1873">
            <v>602012012056</v>
          </cell>
          <cell r="B1873" t="str">
            <v>602</v>
          </cell>
          <cell r="C1873" t="str">
            <v>012</v>
          </cell>
          <cell r="D1873" t="str">
            <v>012</v>
          </cell>
          <cell r="E1873" t="str">
            <v>056</v>
          </cell>
          <cell r="F1873" t="str">
            <v>Diversos de gastos de viaje</v>
          </cell>
        </row>
        <row r="1874">
          <cell r="A1874">
            <v>602013013000</v>
          </cell>
          <cell r="B1874" t="str">
            <v>602</v>
          </cell>
          <cell r="C1874" t="str">
            <v>013</v>
          </cell>
          <cell r="D1874" t="str">
            <v>013</v>
          </cell>
          <cell r="E1874" t="str">
            <v>000</v>
          </cell>
          <cell r="F1874" t="str">
            <v>Gastos de viaje Recursos Humanos</v>
          </cell>
        </row>
        <row r="1875">
          <cell r="A1875">
            <v>602013013051</v>
          </cell>
          <cell r="B1875" t="str">
            <v>602</v>
          </cell>
          <cell r="C1875" t="str">
            <v>013</v>
          </cell>
          <cell r="D1875" t="str">
            <v>013</v>
          </cell>
          <cell r="E1875" t="str">
            <v>051</v>
          </cell>
          <cell r="F1875" t="str">
            <v>Transportación aérea</v>
          </cell>
        </row>
        <row r="1876">
          <cell r="A1876">
            <v>602013013052</v>
          </cell>
          <cell r="B1876" t="str">
            <v>602</v>
          </cell>
          <cell r="C1876" t="str">
            <v>013</v>
          </cell>
          <cell r="D1876" t="str">
            <v>013</v>
          </cell>
          <cell r="E1876" t="str">
            <v>052</v>
          </cell>
          <cell r="F1876" t="str">
            <v>Transportación terrestre</v>
          </cell>
        </row>
        <row r="1877">
          <cell r="A1877">
            <v>602013013053</v>
          </cell>
          <cell r="B1877" t="str">
            <v>602</v>
          </cell>
          <cell r="C1877" t="str">
            <v>013</v>
          </cell>
          <cell r="D1877" t="str">
            <v>013</v>
          </cell>
          <cell r="E1877" t="str">
            <v>053</v>
          </cell>
          <cell r="F1877" t="str">
            <v>Hospedaje</v>
          </cell>
        </row>
        <row r="1878">
          <cell r="A1878">
            <v>602013013054</v>
          </cell>
          <cell r="B1878" t="str">
            <v>602</v>
          </cell>
          <cell r="C1878" t="str">
            <v>013</v>
          </cell>
          <cell r="D1878" t="str">
            <v>013</v>
          </cell>
          <cell r="E1878" t="str">
            <v>054</v>
          </cell>
          <cell r="F1878" t="str">
            <v>Alimentación</v>
          </cell>
        </row>
        <row r="1879">
          <cell r="A1879">
            <v>602013013055</v>
          </cell>
          <cell r="B1879" t="str">
            <v>602</v>
          </cell>
          <cell r="C1879" t="str">
            <v>013</v>
          </cell>
          <cell r="D1879" t="str">
            <v>013</v>
          </cell>
          <cell r="E1879" t="str">
            <v>055</v>
          </cell>
          <cell r="F1879" t="str">
            <v>Puentes y peajes</v>
          </cell>
        </row>
        <row r="1880">
          <cell r="A1880">
            <v>602013013056</v>
          </cell>
          <cell r="B1880" t="str">
            <v>602</v>
          </cell>
          <cell r="C1880" t="str">
            <v>013</v>
          </cell>
          <cell r="D1880" t="str">
            <v>013</v>
          </cell>
          <cell r="E1880" t="str">
            <v>056</v>
          </cell>
          <cell r="F1880" t="str">
            <v>Diversos de gastos de viaje</v>
          </cell>
        </row>
        <row r="1881">
          <cell r="A1881">
            <v>602014014000</v>
          </cell>
          <cell r="B1881" t="str">
            <v>602</v>
          </cell>
          <cell r="C1881" t="str">
            <v>014</v>
          </cell>
          <cell r="D1881" t="str">
            <v>014</v>
          </cell>
          <cell r="E1881" t="str">
            <v>000</v>
          </cell>
          <cell r="F1881" t="str">
            <v>Gastos de viaje Precios Unitarios</v>
          </cell>
        </row>
        <row r="1882">
          <cell r="A1882">
            <v>602014014051</v>
          </cell>
          <cell r="B1882" t="str">
            <v>602</v>
          </cell>
          <cell r="C1882" t="str">
            <v>014</v>
          </cell>
          <cell r="D1882" t="str">
            <v>014</v>
          </cell>
          <cell r="E1882" t="str">
            <v>051</v>
          </cell>
          <cell r="F1882" t="str">
            <v>Transportación aérea</v>
          </cell>
        </row>
        <row r="1883">
          <cell r="A1883">
            <v>602014014052</v>
          </cell>
          <cell r="B1883" t="str">
            <v>602</v>
          </cell>
          <cell r="C1883" t="str">
            <v>014</v>
          </cell>
          <cell r="D1883" t="str">
            <v>014</v>
          </cell>
          <cell r="E1883" t="str">
            <v>052</v>
          </cell>
          <cell r="F1883" t="str">
            <v>Transportación terrestre</v>
          </cell>
        </row>
        <row r="1884">
          <cell r="A1884">
            <v>602014014053</v>
          </cell>
          <cell r="B1884" t="str">
            <v>602</v>
          </cell>
          <cell r="C1884" t="str">
            <v>014</v>
          </cell>
          <cell r="D1884" t="str">
            <v>014</v>
          </cell>
          <cell r="E1884" t="str">
            <v>053</v>
          </cell>
          <cell r="F1884" t="str">
            <v>Hospedaje</v>
          </cell>
        </row>
        <row r="1885">
          <cell r="A1885">
            <v>602014014054</v>
          </cell>
          <cell r="B1885" t="str">
            <v>602</v>
          </cell>
          <cell r="C1885" t="str">
            <v>014</v>
          </cell>
          <cell r="D1885" t="str">
            <v>014</v>
          </cell>
          <cell r="E1885" t="str">
            <v>054</v>
          </cell>
          <cell r="F1885" t="str">
            <v>Alimentación</v>
          </cell>
        </row>
        <row r="1886">
          <cell r="A1886">
            <v>602014014055</v>
          </cell>
          <cell r="B1886" t="str">
            <v>602</v>
          </cell>
          <cell r="C1886" t="str">
            <v>014</v>
          </cell>
          <cell r="D1886" t="str">
            <v>014</v>
          </cell>
          <cell r="E1886" t="str">
            <v>055</v>
          </cell>
          <cell r="F1886" t="str">
            <v>Puentes y peajes</v>
          </cell>
        </row>
        <row r="1887">
          <cell r="A1887">
            <v>602014014056</v>
          </cell>
          <cell r="B1887" t="str">
            <v>602</v>
          </cell>
          <cell r="C1887" t="str">
            <v>014</v>
          </cell>
          <cell r="D1887" t="str">
            <v>014</v>
          </cell>
          <cell r="E1887" t="str">
            <v>056</v>
          </cell>
          <cell r="F1887" t="str">
            <v>Diversos de gastos de viaje</v>
          </cell>
        </row>
        <row r="1888">
          <cell r="A1888">
            <v>602015015000</v>
          </cell>
          <cell r="B1888" t="str">
            <v>602</v>
          </cell>
          <cell r="C1888" t="str">
            <v>015</v>
          </cell>
          <cell r="D1888" t="str">
            <v>015</v>
          </cell>
          <cell r="E1888" t="str">
            <v>000</v>
          </cell>
          <cell r="F1888" t="str">
            <v>Gastos de viaje Precios Compras</v>
          </cell>
        </row>
        <row r="1889">
          <cell r="A1889">
            <v>602015015051</v>
          </cell>
          <cell r="B1889" t="str">
            <v>602</v>
          </cell>
          <cell r="C1889" t="str">
            <v>015</v>
          </cell>
          <cell r="D1889" t="str">
            <v>015</v>
          </cell>
          <cell r="E1889" t="str">
            <v>051</v>
          </cell>
          <cell r="F1889" t="str">
            <v>Transportación aérea</v>
          </cell>
        </row>
        <row r="1890">
          <cell r="A1890">
            <v>602015015052</v>
          </cell>
          <cell r="B1890" t="str">
            <v>602</v>
          </cell>
          <cell r="C1890" t="str">
            <v>015</v>
          </cell>
          <cell r="D1890" t="str">
            <v>015</v>
          </cell>
          <cell r="E1890" t="str">
            <v>052</v>
          </cell>
          <cell r="F1890" t="str">
            <v>Transportación terrestre</v>
          </cell>
        </row>
        <row r="1891">
          <cell r="A1891">
            <v>602015015053</v>
          </cell>
          <cell r="B1891" t="str">
            <v>602</v>
          </cell>
          <cell r="C1891" t="str">
            <v>015</v>
          </cell>
          <cell r="D1891" t="str">
            <v>015</v>
          </cell>
          <cell r="E1891" t="str">
            <v>053</v>
          </cell>
          <cell r="F1891" t="str">
            <v>Hospedaje</v>
          </cell>
        </row>
        <row r="1892">
          <cell r="A1892">
            <v>602015015054</v>
          </cell>
          <cell r="B1892" t="str">
            <v>602</v>
          </cell>
          <cell r="C1892" t="str">
            <v>015</v>
          </cell>
          <cell r="D1892" t="str">
            <v>015</v>
          </cell>
          <cell r="E1892" t="str">
            <v>054</v>
          </cell>
          <cell r="F1892" t="str">
            <v>Alimentación</v>
          </cell>
        </row>
        <row r="1893">
          <cell r="A1893">
            <v>602015015055</v>
          </cell>
          <cell r="B1893" t="str">
            <v>602</v>
          </cell>
          <cell r="C1893" t="str">
            <v>015</v>
          </cell>
          <cell r="D1893" t="str">
            <v>015</v>
          </cell>
          <cell r="E1893" t="str">
            <v>055</v>
          </cell>
          <cell r="F1893" t="str">
            <v>Puentes y peajes</v>
          </cell>
        </row>
        <row r="1894">
          <cell r="A1894">
            <v>602015015056</v>
          </cell>
          <cell r="B1894" t="str">
            <v>602</v>
          </cell>
          <cell r="C1894" t="str">
            <v>015</v>
          </cell>
          <cell r="D1894" t="str">
            <v>015</v>
          </cell>
          <cell r="E1894" t="str">
            <v>056</v>
          </cell>
          <cell r="F1894" t="str">
            <v>Diversos de gastos de viaje</v>
          </cell>
        </row>
        <row r="1895">
          <cell r="A1895">
            <v>602016016000</v>
          </cell>
          <cell r="B1895" t="str">
            <v>602</v>
          </cell>
          <cell r="C1895" t="str">
            <v>016</v>
          </cell>
          <cell r="D1895" t="str">
            <v>016</v>
          </cell>
          <cell r="E1895" t="str">
            <v>000</v>
          </cell>
          <cell r="F1895" t="str">
            <v>Gastos de viaje Administración de contratos</v>
          </cell>
        </row>
        <row r="1896">
          <cell r="A1896">
            <v>602016016051</v>
          </cell>
          <cell r="B1896" t="str">
            <v>602</v>
          </cell>
          <cell r="C1896" t="str">
            <v>016</v>
          </cell>
          <cell r="D1896" t="str">
            <v>016</v>
          </cell>
          <cell r="E1896" t="str">
            <v>051</v>
          </cell>
          <cell r="F1896" t="str">
            <v>Transportación aérea</v>
          </cell>
        </row>
        <row r="1897">
          <cell r="A1897">
            <v>602016016052</v>
          </cell>
          <cell r="B1897" t="str">
            <v>602</v>
          </cell>
          <cell r="C1897" t="str">
            <v>016</v>
          </cell>
          <cell r="D1897" t="str">
            <v>016</v>
          </cell>
          <cell r="E1897" t="str">
            <v>052</v>
          </cell>
          <cell r="F1897" t="str">
            <v>Transportación terrestre</v>
          </cell>
        </row>
        <row r="1898">
          <cell r="A1898">
            <v>602016016053</v>
          </cell>
          <cell r="B1898" t="str">
            <v>602</v>
          </cell>
          <cell r="C1898" t="str">
            <v>016</v>
          </cell>
          <cell r="D1898" t="str">
            <v>016</v>
          </cell>
          <cell r="E1898" t="str">
            <v>053</v>
          </cell>
          <cell r="F1898" t="str">
            <v>Hospedaje</v>
          </cell>
        </row>
        <row r="1899">
          <cell r="A1899">
            <v>602016016054</v>
          </cell>
          <cell r="B1899" t="str">
            <v>602</v>
          </cell>
          <cell r="C1899" t="str">
            <v>016</v>
          </cell>
          <cell r="D1899" t="str">
            <v>016</v>
          </cell>
          <cell r="E1899" t="str">
            <v>054</v>
          </cell>
          <cell r="F1899" t="str">
            <v>Alimentación</v>
          </cell>
        </row>
        <row r="1900">
          <cell r="A1900">
            <v>602016016055</v>
          </cell>
          <cell r="B1900" t="str">
            <v>602</v>
          </cell>
          <cell r="C1900" t="str">
            <v>016</v>
          </cell>
          <cell r="D1900" t="str">
            <v>016</v>
          </cell>
          <cell r="E1900" t="str">
            <v>055</v>
          </cell>
          <cell r="F1900" t="str">
            <v>Puentes y peajes</v>
          </cell>
        </row>
        <row r="1901">
          <cell r="A1901">
            <v>602016016056</v>
          </cell>
          <cell r="B1901" t="str">
            <v>602</v>
          </cell>
          <cell r="C1901" t="str">
            <v>016</v>
          </cell>
          <cell r="D1901" t="str">
            <v>016</v>
          </cell>
          <cell r="E1901" t="str">
            <v>056</v>
          </cell>
          <cell r="F1901" t="str">
            <v>Diversos de gastos de viaje</v>
          </cell>
        </row>
        <row r="1902">
          <cell r="A1902">
            <v>606000000000</v>
          </cell>
          <cell r="B1902" t="str">
            <v>606</v>
          </cell>
          <cell r="C1902" t="str">
            <v>000</v>
          </cell>
          <cell r="D1902" t="str">
            <v>000</v>
          </cell>
          <cell r="E1902" t="str">
            <v>000</v>
          </cell>
          <cell r="F1902" t="str">
            <v>SEGUROS Y FIANZAS</v>
          </cell>
        </row>
        <row r="1903">
          <cell r="A1903">
            <v>606010000000</v>
          </cell>
          <cell r="B1903">
            <v>606</v>
          </cell>
          <cell r="C1903" t="str">
            <v>010</v>
          </cell>
          <cell r="D1903" t="str">
            <v>000</v>
          </cell>
          <cell r="E1903" t="str">
            <v>000</v>
          </cell>
          <cell r="F1903" t="str">
            <v>Seguros y Fianzas GERENCIA GENERAL</v>
          </cell>
        </row>
        <row r="1904">
          <cell r="A1904">
            <v>606005005000</v>
          </cell>
          <cell r="B1904" t="str">
            <v>606</v>
          </cell>
          <cell r="C1904" t="str">
            <v>005</v>
          </cell>
          <cell r="D1904" t="str">
            <v>005</v>
          </cell>
          <cell r="E1904" t="str">
            <v>000</v>
          </cell>
          <cell r="F1904" t="str">
            <v>Seguros y Fianzas Gerente General y Asistente</v>
          </cell>
        </row>
        <row r="1905">
          <cell r="A1905">
            <v>606005005501</v>
          </cell>
          <cell r="B1905">
            <v>606</v>
          </cell>
          <cell r="C1905" t="str">
            <v>005</v>
          </cell>
          <cell r="D1905" t="str">
            <v>005</v>
          </cell>
          <cell r="E1905" t="str">
            <v>501</v>
          </cell>
          <cell r="F1905" t="str">
            <v>Seguros</v>
          </cell>
        </row>
        <row r="1906">
          <cell r="A1906">
            <v>606005005502</v>
          </cell>
          <cell r="B1906">
            <v>606</v>
          </cell>
          <cell r="C1906" t="str">
            <v>005</v>
          </cell>
          <cell r="D1906" t="str">
            <v>005</v>
          </cell>
          <cell r="E1906" t="str">
            <v>502</v>
          </cell>
          <cell r="F1906" t="str">
            <v>Fianzas</v>
          </cell>
        </row>
        <row r="1907">
          <cell r="A1907">
            <v>606006006000</v>
          </cell>
          <cell r="B1907">
            <v>606</v>
          </cell>
          <cell r="C1907" t="str">
            <v>006</v>
          </cell>
          <cell r="D1907" t="str">
            <v>006</v>
          </cell>
          <cell r="E1907" t="str">
            <v>000</v>
          </cell>
          <cell r="F1907" t="str">
            <v>Seguros y Fianzas Deputy PM</v>
          </cell>
        </row>
        <row r="1908">
          <cell r="A1908">
            <v>606006006501</v>
          </cell>
          <cell r="B1908">
            <v>606</v>
          </cell>
          <cell r="C1908" t="str">
            <v>006</v>
          </cell>
          <cell r="D1908" t="str">
            <v>006</v>
          </cell>
          <cell r="E1908" t="str">
            <v>501</v>
          </cell>
          <cell r="F1908" t="str">
            <v>Seguros</v>
          </cell>
        </row>
        <row r="1909">
          <cell r="A1909">
            <v>606006006502</v>
          </cell>
          <cell r="B1909">
            <v>606</v>
          </cell>
          <cell r="C1909" t="str">
            <v>006</v>
          </cell>
          <cell r="D1909" t="str">
            <v>006</v>
          </cell>
          <cell r="E1909" t="str">
            <v>502</v>
          </cell>
          <cell r="F1909" t="str">
            <v>Fianzas</v>
          </cell>
        </row>
        <row r="1910">
          <cell r="A1910">
            <v>606007007000</v>
          </cell>
          <cell r="B1910">
            <v>606</v>
          </cell>
          <cell r="C1910" t="str">
            <v>007</v>
          </cell>
          <cell r="D1910" t="str">
            <v>007</v>
          </cell>
          <cell r="E1910" t="str">
            <v>000</v>
          </cell>
          <cell r="F1910" t="str">
            <v>Seguros y Fianzas Comunicación y Enlace</v>
          </cell>
        </row>
        <row r="1911">
          <cell r="A1911">
            <v>606007007501</v>
          </cell>
          <cell r="B1911">
            <v>606</v>
          </cell>
          <cell r="C1911" t="str">
            <v>007</v>
          </cell>
          <cell r="D1911" t="str">
            <v>007</v>
          </cell>
          <cell r="E1911" t="str">
            <v>501</v>
          </cell>
          <cell r="F1911" t="str">
            <v>Seguros</v>
          </cell>
        </row>
        <row r="1912">
          <cell r="A1912">
            <v>606007007502</v>
          </cell>
          <cell r="B1912">
            <v>606</v>
          </cell>
          <cell r="C1912" t="str">
            <v>007</v>
          </cell>
          <cell r="D1912" t="str">
            <v>007</v>
          </cell>
          <cell r="E1912" t="str">
            <v>502</v>
          </cell>
          <cell r="F1912" t="str">
            <v>Fianzas</v>
          </cell>
        </row>
        <row r="1913">
          <cell r="A1913">
            <v>606008008000</v>
          </cell>
          <cell r="B1913">
            <v>606</v>
          </cell>
          <cell r="C1913" t="str">
            <v>008</v>
          </cell>
          <cell r="D1913" t="str">
            <v>008</v>
          </cell>
          <cell r="E1913" t="str">
            <v>000</v>
          </cell>
          <cell r="F1913" t="str">
            <v>Seguros y Fianzas Sipaso</v>
          </cell>
        </row>
        <row r="1914">
          <cell r="A1914">
            <v>606008008501</v>
          </cell>
          <cell r="B1914">
            <v>606</v>
          </cell>
          <cell r="C1914" t="str">
            <v>008</v>
          </cell>
          <cell r="D1914" t="str">
            <v>008</v>
          </cell>
          <cell r="E1914" t="str">
            <v>501</v>
          </cell>
          <cell r="F1914" t="str">
            <v>Seguros</v>
          </cell>
        </row>
        <row r="1915">
          <cell r="A1915">
            <v>606008008502</v>
          </cell>
          <cell r="B1915">
            <v>606</v>
          </cell>
          <cell r="C1915" t="str">
            <v>008</v>
          </cell>
          <cell r="D1915" t="str">
            <v>008</v>
          </cell>
          <cell r="E1915" t="str">
            <v>502</v>
          </cell>
          <cell r="F1915" t="str">
            <v>Fianzas</v>
          </cell>
        </row>
        <row r="1916">
          <cell r="A1916">
            <v>606009009000</v>
          </cell>
          <cell r="B1916">
            <v>606</v>
          </cell>
          <cell r="C1916" t="str">
            <v>009</v>
          </cell>
          <cell r="D1916" t="str">
            <v>009</v>
          </cell>
          <cell r="E1916" t="str">
            <v>000</v>
          </cell>
          <cell r="F1916" t="str">
            <v>Seguros y Fianzas Ti</v>
          </cell>
        </row>
        <row r="1917">
          <cell r="A1917">
            <v>606009009501</v>
          </cell>
          <cell r="B1917">
            <v>606</v>
          </cell>
          <cell r="C1917" t="str">
            <v>009</v>
          </cell>
          <cell r="D1917" t="str">
            <v>009</v>
          </cell>
          <cell r="E1917" t="str">
            <v>501</v>
          </cell>
          <cell r="F1917" t="str">
            <v>Seguros</v>
          </cell>
        </row>
        <row r="1918">
          <cell r="A1918">
            <v>606009009502</v>
          </cell>
          <cell r="B1918">
            <v>606</v>
          </cell>
          <cell r="C1918" t="str">
            <v>009</v>
          </cell>
          <cell r="D1918" t="str">
            <v>009</v>
          </cell>
          <cell r="E1918" t="str">
            <v>502</v>
          </cell>
          <cell r="F1918" t="str">
            <v>Fianzas</v>
          </cell>
        </row>
        <row r="1919">
          <cell r="A1919">
            <v>607020000000</v>
          </cell>
          <cell r="B1919">
            <v>607</v>
          </cell>
          <cell r="C1919" t="str">
            <v>020</v>
          </cell>
          <cell r="D1919" t="str">
            <v>000</v>
          </cell>
          <cell r="E1919" t="str">
            <v>000</v>
          </cell>
          <cell r="F1919" t="str">
            <v>Arrendamientos ADMINISTRACIÓN Y FINANZAS</v>
          </cell>
        </row>
        <row r="1920">
          <cell r="A1920">
            <v>607011011000</v>
          </cell>
          <cell r="B1920">
            <v>607</v>
          </cell>
          <cell r="C1920" t="str">
            <v>011</v>
          </cell>
          <cell r="D1920" t="str">
            <v>011</v>
          </cell>
          <cell r="E1920" t="str">
            <v>000</v>
          </cell>
          <cell r="F1920" t="str">
            <v>Arrendamientos Gerente de finanzas</v>
          </cell>
        </row>
        <row r="1921">
          <cell r="A1921">
            <v>607011011501</v>
          </cell>
          <cell r="B1921" t="str">
            <v>607</v>
          </cell>
          <cell r="C1921" t="str">
            <v>011</v>
          </cell>
          <cell r="D1921" t="str">
            <v>011</v>
          </cell>
          <cell r="E1921" t="str">
            <v>501</v>
          </cell>
          <cell r="F1921" t="str">
            <v>Seguros</v>
          </cell>
        </row>
        <row r="1922">
          <cell r="A1922">
            <v>607011011502</v>
          </cell>
          <cell r="B1922" t="str">
            <v>607</v>
          </cell>
          <cell r="C1922" t="str">
            <v>011</v>
          </cell>
          <cell r="D1922" t="str">
            <v>011</v>
          </cell>
          <cell r="E1922" t="str">
            <v>502</v>
          </cell>
          <cell r="F1922" t="str">
            <v>Fianzas</v>
          </cell>
        </row>
        <row r="1923">
          <cell r="A1923">
            <v>607012012000</v>
          </cell>
          <cell r="B1923">
            <v>607</v>
          </cell>
          <cell r="C1923" t="str">
            <v>012</v>
          </cell>
          <cell r="D1923" t="str">
            <v>012</v>
          </cell>
          <cell r="E1923" t="str">
            <v>000</v>
          </cell>
          <cell r="F1923" t="str">
            <v>Arrendamientos Contabilidad</v>
          </cell>
        </row>
        <row r="1924">
          <cell r="A1924">
            <v>607012012501</v>
          </cell>
          <cell r="B1924" t="str">
            <v>607</v>
          </cell>
          <cell r="C1924" t="str">
            <v>012</v>
          </cell>
          <cell r="D1924" t="str">
            <v>012</v>
          </cell>
          <cell r="E1924" t="str">
            <v>501</v>
          </cell>
          <cell r="F1924" t="str">
            <v>Seguros</v>
          </cell>
        </row>
        <row r="1925">
          <cell r="A1925">
            <v>607012012502</v>
          </cell>
          <cell r="B1925" t="str">
            <v>607</v>
          </cell>
          <cell r="C1925" t="str">
            <v>012</v>
          </cell>
          <cell r="D1925" t="str">
            <v>012</v>
          </cell>
          <cell r="E1925" t="str">
            <v>502</v>
          </cell>
          <cell r="F1925" t="str">
            <v>Fianzas</v>
          </cell>
        </row>
        <row r="1926">
          <cell r="A1926">
            <v>607013013000</v>
          </cell>
          <cell r="B1926">
            <v>607</v>
          </cell>
          <cell r="C1926" t="str">
            <v>013</v>
          </cell>
          <cell r="D1926" t="str">
            <v>013</v>
          </cell>
          <cell r="E1926" t="str">
            <v>000</v>
          </cell>
          <cell r="F1926" t="str">
            <v>Arrendamientos Recursos Humanos</v>
          </cell>
        </row>
        <row r="1927">
          <cell r="A1927">
            <v>607013013501</v>
          </cell>
          <cell r="B1927" t="str">
            <v>607</v>
          </cell>
          <cell r="C1927" t="str">
            <v>013</v>
          </cell>
          <cell r="D1927" t="str">
            <v>013</v>
          </cell>
          <cell r="E1927" t="str">
            <v>501</v>
          </cell>
          <cell r="F1927" t="str">
            <v>Seguros</v>
          </cell>
        </row>
        <row r="1928">
          <cell r="A1928">
            <v>607013013502</v>
          </cell>
          <cell r="B1928" t="str">
            <v>607</v>
          </cell>
          <cell r="C1928" t="str">
            <v>013</v>
          </cell>
          <cell r="D1928" t="str">
            <v>013</v>
          </cell>
          <cell r="E1928" t="str">
            <v>502</v>
          </cell>
          <cell r="F1928" t="str">
            <v>Fianzas</v>
          </cell>
        </row>
        <row r="1929">
          <cell r="A1929">
            <v>607014014000</v>
          </cell>
          <cell r="B1929">
            <v>607</v>
          </cell>
          <cell r="C1929" t="str">
            <v>014</v>
          </cell>
          <cell r="D1929" t="str">
            <v>014</v>
          </cell>
          <cell r="E1929" t="str">
            <v>000</v>
          </cell>
          <cell r="F1929" t="str">
            <v>Arrendamientos Precios Unitarios</v>
          </cell>
        </row>
        <row r="1930">
          <cell r="A1930">
            <v>607014014501</v>
          </cell>
          <cell r="B1930" t="str">
            <v>607</v>
          </cell>
          <cell r="C1930" t="str">
            <v>014</v>
          </cell>
          <cell r="D1930" t="str">
            <v>014</v>
          </cell>
          <cell r="E1930" t="str">
            <v>501</v>
          </cell>
          <cell r="F1930" t="str">
            <v>Seguros</v>
          </cell>
        </row>
        <row r="1931">
          <cell r="A1931">
            <v>607014014502</v>
          </cell>
          <cell r="B1931" t="str">
            <v>607</v>
          </cell>
          <cell r="C1931" t="str">
            <v>014</v>
          </cell>
          <cell r="D1931" t="str">
            <v>014</v>
          </cell>
          <cell r="E1931" t="str">
            <v>502</v>
          </cell>
          <cell r="F1931" t="str">
            <v>Fianzas</v>
          </cell>
        </row>
        <row r="1932">
          <cell r="A1932">
            <v>607015015000</v>
          </cell>
          <cell r="B1932">
            <v>607</v>
          </cell>
          <cell r="C1932" t="str">
            <v>015</v>
          </cell>
          <cell r="D1932" t="str">
            <v>015</v>
          </cell>
          <cell r="E1932" t="str">
            <v>000</v>
          </cell>
          <cell r="F1932" t="str">
            <v>Arrendamientos Compras</v>
          </cell>
        </row>
        <row r="1933">
          <cell r="A1933">
            <v>607015015501</v>
          </cell>
          <cell r="B1933" t="str">
            <v>607</v>
          </cell>
          <cell r="C1933" t="str">
            <v>015</v>
          </cell>
          <cell r="D1933" t="str">
            <v>015</v>
          </cell>
          <cell r="E1933" t="str">
            <v>501</v>
          </cell>
          <cell r="F1933" t="str">
            <v>Seguros</v>
          </cell>
        </row>
        <row r="1934">
          <cell r="A1934">
            <v>607015015502</v>
          </cell>
          <cell r="B1934" t="str">
            <v>607</v>
          </cell>
          <cell r="C1934" t="str">
            <v>015</v>
          </cell>
          <cell r="D1934" t="str">
            <v>015</v>
          </cell>
          <cell r="E1934" t="str">
            <v>502</v>
          </cell>
          <cell r="F1934" t="str">
            <v>Fianzas</v>
          </cell>
        </row>
        <row r="1935">
          <cell r="A1935">
            <v>607016016000</v>
          </cell>
          <cell r="B1935">
            <v>607</v>
          </cell>
          <cell r="C1935" t="str">
            <v>016</v>
          </cell>
          <cell r="D1935" t="str">
            <v>016</v>
          </cell>
          <cell r="E1935" t="str">
            <v>000</v>
          </cell>
          <cell r="F1935" t="str">
            <v>Arrendamientos Administración de Contratos</v>
          </cell>
        </row>
        <row r="1936">
          <cell r="A1936">
            <v>607016016501</v>
          </cell>
          <cell r="B1936" t="str">
            <v>607</v>
          </cell>
          <cell r="C1936" t="str">
            <v>016</v>
          </cell>
          <cell r="D1936" t="str">
            <v>016</v>
          </cell>
          <cell r="E1936" t="str">
            <v>501</v>
          </cell>
          <cell r="F1936" t="str">
            <v>Seguros</v>
          </cell>
        </row>
        <row r="1937">
          <cell r="A1937">
            <v>607016016502</v>
          </cell>
          <cell r="B1937" t="str">
            <v>607</v>
          </cell>
          <cell r="C1937" t="str">
            <v>016</v>
          </cell>
          <cell r="D1937" t="str">
            <v>016</v>
          </cell>
          <cell r="E1937" t="str">
            <v>502</v>
          </cell>
          <cell r="F1937" t="str">
            <v>Fianzas</v>
          </cell>
        </row>
        <row r="1938">
          <cell r="A1938">
            <v>607000000000</v>
          </cell>
          <cell r="B1938">
            <v>607</v>
          </cell>
          <cell r="C1938" t="str">
            <v>000</v>
          </cell>
          <cell r="D1938" t="str">
            <v>000</v>
          </cell>
          <cell r="E1938" t="str">
            <v>000</v>
          </cell>
          <cell r="F1938" t="str">
            <v>ARRENDAMIENTOS</v>
          </cell>
        </row>
        <row r="1939">
          <cell r="A1939">
            <v>607010000000</v>
          </cell>
          <cell r="B1939">
            <v>607</v>
          </cell>
          <cell r="C1939" t="str">
            <v>010</v>
          </cell>
          <cell r="D1939" t="str">
            <v>000</v>
          </cell>
          <cell r="E1939" t="str">
            <v>000</v>
          </cell>
          <cell r="F1939" t="str">
            <v>Arrendamientos GERENCIA GENERAL</v>
          </cell>
        </row>
        <row r="1940">
          <cell r="A1940">
            <v>607005005000</v>
          </cell>
          <cell r="B1940">
            <v>607</v>
          </cell>
          <cell r="C1940" t="str">
            <v>005</v>
          </cell>
          <cell r="D1940" t="str">
            <v>005</v>
          </cell>
          <cell r="E1940" t="str">
            <v>000</v>
          </cell>
          <cell r="F1940" t="str">
            <v>Arrendamientos Gerente General y asistente</v>
          </cell>
        </row>
        <row r="1941">
          <cell r="A1941">
            <v>607005005552</v>
          </cell>
          <cell r="B1941">
            <v>607</v>
          </cell>
          <cell r="C1941" t="str">
            <v>005</v>
          </cell>
          <cell r="D1941" t="str">
            <v>005</v>
          </cell>
          <cell r="E1941" t="str">
            <v>552</v>
          </cell>
          <cell r="F1941" t="str">
            <v xml:space="preserve">Equipo de Transporte </v>
          </cell>
        </row>
        <row r="1942">
          <cell r="A1942">
            <v>607005005553</v>
          </cell>
          <cell r="B1942">
            <v>607</v>
          </cell>
          <cell r="C1942" t="str">
            <v>005</v>
          </cell>
          <cell r="D1942" t="str">
            <v>005</v>
          </cell>
          <cell r="E1942" t="str">
            <v>553</v>
          </cell>
          <cell r="F1942" t="str">
            <v xml:space="preserve">Oficinas con retención </v>
          </cell>
        </row>
        <row r="1943">
          <cell r="A1943">
            <v>607005005554</v>
          </cell>
          <cell r="B1943">
            <v>607</v>
          </cell>
          <cell r="C1943" t="str">
            <v>005</v>
          </cell>
          <cell r="D1943" t="str">
            <v>005</v>
          </cell>
          <cell r="E1943" t="str">
            <v>554</v>
          </cell>
          <cell r="F1943" t="str">
            <v xml:space="preserve">Oficinas sin retención </v>
          </cell>
        </row>
        <row r="1944">
          <cell r="A1944">
            <v>607005005555</v>
          </cell>
          <cell r="B1944">
            <v>607</v>
          </cell>
          <cell r="C1944" t="str">
            <v>005</v>
          </cell>
          <cell r="D1944" t="str">
            <v>005</v>
          </cell>
          <cell r="E1944" t="str">
            <v>555</v>
          </cell>
          <cell r="F1944" t="str">
            <v xml:space="preserve">Casas con retención </v>
          </cell>
        </row>
        <row r="1945">
          <cell r="A1945">
            <v>607005005556</v>
          </cell>
          <cell r="B1945">
            <v>607</v>
          </cell>
          <cell r="C1945" t="str">
            <v>005</v>
          </cell>
          <cell r="D1945" t="str">
            <v>005</v>
          </cell>
          <cell r="E1945" t="str">
            <v>556</v>
          </cell>
          <cell r="F1945" t="str">
            <v xml:space="preserve">Casas sin retención </v>
          </cell>
        </row>
        <row r="1946">
          <cell r="A1946">
            <v>607005005557</v>
          </cell>
          <cell r="B1946">
            <v>607</v>
          </cell>
          <cell r="C1946" t="str">
            <v>005</v>
          </cell>
          <cell r="D1946" t="str">
            <v>005</v>
          </cell>
          <cell r="E1946" t="str">
            <v>557</v>
          </cell>
          <cell r="F1946" t="str">
            <v>Muebles</v>
          </cell>
        </row>
        <row r="1947">
          <cell r="A1947">
            <v>607006006000</v>
          </cell>
          <cell r="B1947">
            <v>607</v>
          </cell>
          <cell r="C1947" t="str">
            <v>006</v>
          </cell>
          <cell r="D1947" t="str">
            <v>006</v>
          </cell>
          <cell r="E1947" t="str">
            <v>000</v>
          </cell>
          <cell r="F1947" t="str">
            <v>Arrendamientos Deputy PM</v>
          </cell>
        </row>
        <row r="1948">
          <cell r="A1948">
            <v>607006006552</v>
          </cell>
          <cell r="B1948">
            <v>607</v>
          </cell>
          <cell r="C1948" t="str">
            <v>006</v>
          </cell>
          <cell r="D1948" t="str">
            <v>006</v>
          </cell>
          <cell r="E1948" t="str">
            <v>552</v>
          </cell>
          <cell r="F1948" t="str">
            <v xml:space="preserve">Equipo de Transporte </v>
          </cell>
        </row>
        <row r="1949">
          <cell r="A1949">
            <v>607006006553</v>
          </cell>
          <cell r="B1949">
            <v>607</v>
          </cell>
          <cell r="C1949" t="str">
            <v>006</v>
          </cell>
          <cell r="D1949" t="str">
            <v>006</v>
          </cell>
          <cell r="E1949" t="str">
            <v>553</v>
          </cell>
          <cell r="F1949" t="str">
            <v xml:space="preserve">Oficinas con retención </v>
          </cell>
        </row>
        <row r="1950">
          <cell r="A1950">
            <v>607006006554</v>
          </cell>
          <cell r="B1950">
            <v>607</v>
          </cell>
          <cell r="C1950" t="str">
            <v>006</v>
          </cell>
          <cell r="D1950" t="str">
            <v>006</v>
          </cell>
          <cell r="E1950" t="str">
            <v>554</v>
          </cell>
          <cell r="F1950" t="str">
            <v xml:space="preserve">Oficinas sin retención </v>
          </cell>
        </row>
        <row r="1951">
          <cell r="A1951">
            <v>607006006555</v>
          </cell>
          <cell r="B1951">
            <v>607</v>
          </cell>
          <cell r="C1951" t="str">
            <v>006</v>
          </cell>
          <cell r="D1951" t="str">
            <v>006</v>
          </cell>
          <cell r="E1951" t="str">
            <v>555</v>
          </cell>
          <cell r="F1951" t="str">
            <v xml:space="preserve">Casas con retención </v>
          </cell>
        </row>
        <row r="1952">
          <cell r="A1952">
            <v>607006006556</v>
          </cell>
          <cell r="B1952">
            <v>607</v>
          </cell>
          <cell r="C1952" t="str">
            <v>006</v>
          </cell>
          <cell r="D1952" t="str">
            <v>006</v>
          </cell>
          <cell r="E1952" t="str">
            <v>556</v>
          </cell>
          <cell r="F1952" t="str">
            <v xml:space="preserve">Casas sin retención </v>
          </cell>
        </row>
        <row r="1953">
          <cell r="A1953">
            <v>607006006557</v>
          </cell>
          <cell r="B1953">
            <v>607</v>
          </cell>
          <cell r="C1953" t="str">
            <v>006</v>
          </cell>
          <cell r="D1953" t="str">
            <v>006</v>
          </cell>
          <cell r="E1953" t="str">
            <v>557</v>
          </cell>
          <cell r="F1953" t="str">
            <v>Muebles</v>
          </cell>
        </row>
        <row r="1954">
          <cell r="A1954">
            <v>607007007000</v>
          </cell>
          <cell r="B1954">
            <v>607</v>
          </cell>
          <cell r="C1954" t="str">
            <v>007</v>
          </cell>
          <cell r="D1954" t="str">
            <v>007</v>
          </cell>
          <cell r="E1954" t="str">
            <v>000</v>
          </cell>
          <cell r="F1954" t="str">
            <v>Arrendamientos Comunicaciòn y Enlace</v>
          </cell>
        </row>
        <row r="1955">
          <cell r="A1955">
            <v>607007007552</v>
          </cell>
          <cell r="B1955">
            <v>607</v>
          </cell>
          <cell r="C1955" t="str">
            <v>007</v>
          </cell>
          <cell r="D1955" t="str">
            <v>007</v>
          </cell>
          <cell r="E1955" t="str">
            <v>552</v>
          </cell>
          <cell r="F1955" t="str">
            <v xml:space="preserve">Equipo de Transporte </v>
          </cell>
        </row>
        <row r="1956">
          <cell r="A1956">
            <v>607007007553</v>
          </cell>
          <cell r="B1956">
            <v>607</v>
          </cell>
          <cell r="C1956" t="str">
            <v>007</v>
          </cell>
          <cell r="D1956" t="str">
            <v>007</v>
          </cell>
          <cell r="E1956" t="str">
            <v>553</v>
          </cell>
          <cell r="F1956" t="str">
            <v xml:space="preserve">Oficinas con retención </v>
          </cell>
        </row>
        <row r="1957">
          <cell r="A1957">
            <v>607007007554</v>
          </cell>
          <cell r="B1957">
            <v>607</v>
          </cell>
          <cell r="C1957" t="str">
            <v>007</v>
          </cell>
          <cell r="D1957" t="str">
            <v>007</v>
          </cell>
          <cell r="E1957" t="str">
            <v>554</v>
          </cell>
          <cell r="F1957" t="str">
            <v xml:space="preserve">Oficinas sin retención </v>
          </cell>
        </row>
        <row r="1958">
          <cell r="A1958">
            <v>607007007555</v>
          </cell>
          <cell r="B1958">
            <v>607</v>
          </cell>
          <cell r="C1958" t="str">
            <v>007</v>
          </cell>
          <cell r="D1958" t="str">
            <v>007</v>
          </cell>
          <cell r="E1958" t="str">
            <v>555</v>
          </cell>
          <cell r="F1958" t="str">
            <v xml:space="preserve">Casas con retención </v>
          </cell>
        </row>
        <row r="1959">
          <cell r="A1959">
            <v>607007007556</v>
          </cell>
          <cell r="B1959">
            <v>607</v>
          </cell>
          <cell r="C1959" t="str">
            <v>007</v>
          </cell>
          <cell r="D1959" t="str">
            <v>007</v>
          </cell>
          <cell r="E1959" t="str">
            <v>556</v>
          </cell>
          <cell r="F1959" t="str">
            <v xml:space="preserve">Casas sin retención </v>
          </cell>
        </row>
        <row r="1960">
          <cell r="A1960">
            <v>607007007557</v>
          </cell>
          <cell r="B1960">
            <v>607</v>
          </cell>
          <cell r="C1960" t="str">
            <v>007</v>
          </cell>
          <cell r="D1960" t="str">
            <v>007</v>
          </cell>
          <cell r="E1960" t="str">
            <v>557</v>
          </cell>
          <cell r="F1960" t="str">
            <v>Muebles</v>
          </cell>
        </row>
        <row r="1961">
          <cell r="A1961">
            <v>607008008000</v>
          </cell>
          <cell r="B1961">
            <v>607</v>
          </cell>
          <cell r="C1961" t="str">
            <v>008</v>
          </cell>
          <cell r="D1961" t="str">
            <v>008</v>
          </cell>
          <cell r="E1961" t="str">
            <v>000</v>
          </cell>
          <cell r="F1961" t="str">
            <v>Arrendamientos Sipaso</v>
          </cell>
        </row>
        <row r="1962">
          <cell r="A1962">
            <v>607008008552</v>
          </cell>
          <cell r="B1962">
            <v>607</v>
          </cell>
          <cell r="C1962" t="str">
            <v>008</v>
          </cell>
          <cell r="D1962" t="str">
            <v>008</v>
          </cell>
          <cell r="E1962" t="str">
            <v>552</v>
          </cell>
          <cell r="F1962" t="str">
            <v xml:space="preserve">Equipo de Transporte </v>
          </cell>
        </row>
        <row r="1963">
          <cell r="A1963">
            <v>607008008553</v>
          </cell>
          <cell r="B1963">
            <v>607</v>
          </cell>
          <cell r="C1963" t="str">
            <v>008</v>
          </cell>
          <cell r="D1963" t="str">
            <v>008</v>
          </cell>
          <cell r="E1963" t="str">
            <v>553</v>
          </cell>
          <cell r="F1963" t="str">
            <v xml:space="preserve">Oficinas con retención </v>
          </cell>
        </row>
        <row r="1964">
          <cell r="A1964">
            <v>607008008554</v>
          </cell>
          <cell r="B1964">
            <v>607</v>
          </cell>
          <cell r="C1964" t="str">
            <v>008</v>
          </cell>
          <cell r="D1964" t="str">
            <v>008</v>
          </cell>
          <cell r="E1964" t="str">
            <v>554</v>
          </cell>
          <cell r="F1964" t="str">
            <v xml:space="preserve">Oficinas sin retención </v>
          </cell>
        </row>
        <row r="1965">
          <cell r="A1965">
            <v>607008008555</v>
          </cell>
          <cell r="B1965">
            <v>607</v>
          </cell>
          <cell r="C1965" t="str">
            <v>008</v>
          </cell>
          <cell r="D1965" t="str">
            <v>008</v>
          </cell>
          <cell r="E1965" t="str">
            <v>555</v>
          </cell>
          <cell r="F1965" t="str">
            <v xml:space="preserve">Casas con retención </v>
          </cell>
        </row>
        <row r="1966">
          <cell r="A1966">
            <v>607008008556</v>
          </cell>
          <cell r="B1966">
            <v>607</v>
          </cell>
          <cell r="C1966" t="str">
            <v>008</v>
          </cell>
          <cell r="D1966" t="str">
            <v>008</v>
          </cell>
          <cell r="E1966" t="str">
            <v>556</v>
          </cell>
          <cell r="F1966" t="str">
            <v xml:space="preserve">Casas sin retención </v>
          </cell>
        </row>
        <row r="1967">
          <cell r="A1967">
            <v>607008008557</v>
          </cell>
          <cell r="B1967">
            <v>607</v>
          </cell>
          <cell r="C1967" t="str">
            <v>008</v>
          </cell>
          <cell r="D1967" t="str">
            <v>008</v>
          </cell>
          <cell r="E1967" t="str">
            <v>557</v>
          </cell>
          <cell r="F1967" t="str">
            <v>Muebles</v>
          </cell>
        </row>
        <row r="1968">
          <cell r="A1968">
            <v>607009009000</v>
          </cell>
          <cell r="B1968">
            <v>607</v>
          </cell>
          <cell r="C1968" t="str">
            <v>009</v>
          </cell>
          <cell r="D1968" t="str">
            <v>009</v>
          </cell>
          <cell r="E1968" t="str">
            <v>000</v>
          </cell>
          <cell r="F1968" t="str">
            <v>Arrendamientos Ti</v>
          </cell>
        </row>
        <row r="1969">
          <cell r="A1969">
            <v>607009009552</v>
          </cell>
          <cell r="B1969">
            <v>607</v>
          </cell>
          <cell r="C1969" t="str">
            <v>009</v>
          </cell>
          <cell r="D1969" t="str">
            <v>009</v>
          </cell>
          <cell r="E1969" t="str">
            <v>552</v>
          </cell>
          <cell r="F1969" t="str">
            <v xml:space="preserve">Equipo de Transporte </v>
          </cell>
        </row>
        <row r="1970">
          <cell r="A1970">
            <v>607009009553</v>
          </cell>
          <cell r="B1970">
            <v>607</v>
          </cell>
          <cell r="C1970" t="str">
            <v>009</v>
          </cell>
          <cell r="D1970" t="str">
            <v>009</v>
          </cell>
          <cell r="E1970" t="str">
            <v>553</v>
          </cell>
          <cell r="F1970" t="str">
            <v xml:space="preserve">Oficinas con retención </v>
          </cell>
        </row>
        <row r="1971">
          <cell r="A1971">
            <v>607009009554</v>
          </cell>
          <cell r="B1971">
            <v>607</v>
          </cell>
          <cell r="C1971" t="str">
            <v>009</v>
          </cell>
          <cell r="D1971" t="str">
            <v>009</v>
          </cell>
          <cell r="E1971" t="str">
            <v>554</v>
          </cell>
          <cell r="F1971" t="str">
            <v xml:space="preserve">Oficinas sin retención </v>
          </cell>
        </row>
        <row r="1972">
          <cell r="A1972">
            <v>607009009555</v>
          </cell>
          <cell r="B1972">
            <v>607</v>
          </cell>
          <cell r="C1972" t="str">
            <v>009</v>
          </cell>
          <cell r="D1972" t="str">
            <v>009</v>
          </cell>
          <cell r="E1972" t="str">
            <v>555</v>
          </cell>
          <cell r="F1972" t="str">
            <v xml:space="preserve">Casas con retención </v>
          </cell>
        </row>
        <row r="1973">
          <cell r="A1973">
            <v>607009009556</v>
          </cell>
          <cell r="B1973">
            <v>607</v>
          </cell>
          <cell r="C1973" t="str">
            <v>009</v>
          </cell>
          <cell r="D1973" t="str">
            <v>009</v>
          </cell>
          <cell r="E1973" t="str">
            <v>556</v>
          </cell>
          <cell r="F1973" t="str">
            <v xml:space="preserve">Casas sin retención </v>
          </cell>
        </row>
        <row r="1974">
          <cell r="A1974">
            <v>607009009557</v>
          </cell>
          <cell r="B1974">
            <v>607</v>
          </cell>
          <cell r="C1974" t="str">
            <v>009</v>
          </cell>
          <cell r="D1974" t="str">
            <v>009</v>
          </cell>
          <cell r="E1974" t="str">
            <v>557</v>
          </cell>
          <cell r="F1974" t="str">
            <v>Muebles</v>
          </cell>
        </row>
        <row r="1975">
          <cell r="A1975">
            <v>607020000000</v>
          </cell>
          <cell r="B1975">
            <v>607</v>
          </cell>
          <cell r="C1975" t="str">
            <v>020</v>
          </cell>
          <cell r="D1975" t="str">
            <v>000</v>
          </cell>
          <cell r="E1975" t="str">
            <v>000</v>
          </cell>
          <cell r="F1975" t="str">
            <v>Arrendamientos ADMINISTRACIÓN Y FINANZAS</v>
          </cell>
        </row>
        <row r="1976">
          <cell r="A1976">
            <v>607011011000</v>
          </cell>
          <cell r="B1976">
            <v>607</v>
          </cell>
          <cell r="C1976" t="str">
            <v>011</v>
          </cell>
          <cell r="D1976" t="str">
            <v>011</v>
          </cell>
          <cell r="E1976" t="str">
            <v>000</v>
          </cell>
          <cell r="F1976" t="str">
            <v>Arrendamientos Gerente de finanzas</v>
          </cell>
        </row>
        <row r="1977">
          <cell r="A1977">
            <v>607011011552</v>
          </cell>
          <cell r="B1977">
            <v>607</v>
          </cell>
          <cell r="C1977" t="str">
            <v>011</v>
          </cell>
          <cell r="D1977" t="str">
            <v>011</v>
          </cell>
          <cell r="E1977" t="str">
            <v>552</v>
          </cell>
          <cell r="F1977" t="str">
            <v xml:space="preserve">Equipo de Transporte </v>
          </cell>
        </row>
        <row r="1978">
          <cell r="A1978">
            <v>607011011553</v>
          </cell>
          <cell r="B1978">
            <v>607</v>
          </cell>
          <cell r="C1978" t="str">
            <v>011</v>
          </cell>
          <cell r="D1978" t="str">
            <v>011</v>
          </cell>
          <cell r="E1978" t="str">
            <v>553</v>
          </cell>
          <cell r="F1978" t="str">
            <v xml:space="preserve">Oficinas con retención </v>
          </cell>
        </row>
        <row r="1979">
          <cell r="A1979">
            <v>607011011554</v>
          </cell>
          <cell r="B1979">
            <v>607</v>
          </cell>
          <cell r="C1979" t="str">
            <v>011</v>
          </cell>
          <cell r="D1979" t="str">
            <v>011</v>
          </cell>
          <cell r="E1979" t="str">
            <v>554</v>
          </cell>
          <cell r="F1979" t="str">
            <v xml:space="preserve">Oficinas sin retención </v>
          </cell>
        </row>
        <row r="1980">
          <cell r="A1980">
            <v>607011011555</v>
          </cell>
          <cell r="B1980">
            <v>607</v>
          </cell>
          <cell r="C1980" t="str">
            <v>011</v>
          </cell>
          <cell r="D1980" t="str">
            <v>011</v>
          </cell>
          <cell r="E1980" t="str">
            <v>555</v>
          </cell>
          <cell r="F1980" t="str">
            <v xml:space="preserve">Casas con retención </v>
          </cell>
        </row>
        <row r="1981">
          <cell r="A1981">
            <v>607011011556</v>
          </cell>
          <cell r="B1981">
            <v>607</v>
          </cell>
          <cell r="C1981" t="str">
            <v>011</v>
          </cell>
          <cell r="D1981" t="str">
            <v>011</v>
          </cell>
          <cell r="E1981" t="str">
            <v>556</v>
          </cell>
          <cell r="F1981" t="str">
            <v xml:space="preserve">Casas sin retención </v>
          </cell>
        </row>
        <row r="1982">
          <cell r="A1982">
            <v>607011011557</v>
          </cell>
          <cell r="B1982">
            <v>607</v>
          </cell>
          <cell r="C1982" t="str">
            <v>011</v>
          </cell>
          <cell r="D1982" t="str">
            <v>011</v>
          </cell>
          <cell r="E1982" t="str">
            <v>557</v>
          </cell>
          <cell r="F1982" t="str">
            <v>Muebles</v>
          </cell>
        </row>
        <row r="1983">
          <cell r="A1983">
            <v>607012012000</v>
          </cell>
          <cell r="B1983">
            <v>607</v>
          </cell>
          <cell r="C1983" t="str">
            <v>012</v>
          </cell>
          <cell r="D1983" t="str">
            <v>012</v>
          </cell>
          <cell r="E1983" t="str">
            <v>000</v>
          </cell>
          <cell r="F1983" t="str">
            <v>Arrendamientos Contabilidad</v>
          </cell>
        </row>
        <row r="1984">
          <cell r="A1984">
            <v>607012012553</v>
          </cell>
          <cell r="B1984">
            <v>607</v>
          </cell>
          <cell r="C1984" t="str">
            <v>012</v>
          </cell>
          <cell r="D1984" t="str">
            <v>012</v>
          </cell>
          <cell r="E1984" t="str">
            <v>553</v>
          </cell>
          <cell r="F1984" t="str">
            <v xml:space="preserve">Oficinas con retención </v>
          </cell>
        </row>
        <row r="1985">
          <cell r="A1985">
            <v>607012012554</v>
          </cell>
          <cell r="B1985">
            <v>607</v>
          </cell>
          <cell r="C1985" t="str">
            <v>012</v>
          </cell>
          <cell r="D1985" t="str">
            <v>012</v>
          </cell>
          <cell r="E1985" t="str">
            <v>554</v>
          </cell>
          <cell r="F1985" t="str">
            <v xml:space="preserve">Oficinas sin retención </v>
          </cell>
        </row>
        <row r="1986">
          <cell r="A1986">
            <v>607012012557</v>
          </cell>
          <cell r="B1986">
            <v>607</v>
          </cell>
          <cell r="C1986" t="str">
            <v>012</v>
          </cell>
          <cell r="D1986" t="str">
            <v>012</v>
          </cell>
          <cell r="E1986" t="str">
            <v>557</v>
          </cell>
          <cell r="F1986" t="str">
            <v>Muebles</v>
          </cell>
        </row>
        <row r="1987">
          <cell r="A1987">
            <v>607013013000</v>
          </cell>
          <cell r="B1987">
            <v>607</v>
          </cell>
          <cell r="C1987" t="str">
            <v>013</v>
          </cell>
          <cell r="D1987" t="str">
            <v>013</v>
          </cell>
          <cell r="E1987" t="str">
            <v>000</v>
          </cell>
          <cell r="F1987" t="str">
            <v>Arrendamientos Recursos Humanos</v>
          </cell>
        </row>
        <row r="1988">
          <cell r="A1988">
            <v>607013013553</v>
          </cell>
          <cell r="B1988">
            <v>607</v>
          </cell>
          <cell r="C1988" t="str">
            <v>013</v>
          </cell>
          <cell r="D1988" t="str">
            <v>013</v>
          </cell>
          <cell r="E1988" t="str">
            <v>553</v>
          </cell>
          <cell r="F1988" t="str">
            <v xml:space="preserve">Oficinas con retención </v>
          </cell>
        </row>
        <row r="1989">
          <cell r="A1989">
            <v>607013013554</v>
          </cell>
          <cell r="B1989">
            <v>607</v>
          </cell>
          <cell r="C1989" t="str">
            <v>013</v>
          </cell>
          <cell r="D1989" t="str">
            <v>013</v>
          </cell>
          <cell r="E1989" t="str">
            <v>554</v>
          </cell>
          <cell r="F1989" t="str">
            <v xml:space="preserve">Oficinas sin retención </v>
          </cell>
        </row>
        <row r="1990">
          <cell r="A1990">
            <v>607013013557</v>
          </cell>
          <cell r="B1990">
            <v>607</v>
          </cell>
          <cell r="C1990" t="str">
            <v>013</v>
          </cell>
          <cell r="D1990" t="str">
            <v>013</v>
          </cell>
          <cell r="E1990" t="str">
            <v>557</v>
          </cell>
          <cell r="F1990" t="str">
            <v>Muebles</v>
          </cell>
        </row>
        <row r="1991">
          <cell r="A1991">
            <v>607014014000</v>
          </cell>
          <cell r="B1991">
            <v>607</v>
          </cell>
          <cell r="C1991" t="str">
            <v>014</v>
          </cell>
          <cell r="D1991" t="str">
            <v>014</v>
          </cell>
          <cell r="E1991" t="str">
            <v>000</v>
          </cell>
          <cell r="F1991" t="str">
            <v>Arrendamientos Precios Unitarios</v>
          </cell>
        </row>
        <row r="1992">
          <cell r="A1992">
            <v>607014014552</v>
          </cell>
          <cell r="B1992">
            <v>607</v>
          </cell>
          <cell r="C1992" t="str">
            <v>014</v>
          </cell>
          <cell r="D1992" t="str">
            <v>014</v>
          </cell>
          <cell r="E1992" t="str">
            <v>552</v>
          </cell>
          <cell r="F1992" t="str">
            <v xml:space="preserve">Equipo de Transporte </v>
          </cell>
        </row>
        <row r="1993">
          <cell r="A1993">
            <v>607014014555</v>
          </cell>
          <cell r="B1993">
            <v>607</v>
          </cell>
          <cell r="C1993" t="str">
            <v>014</v>
          </cell>
          <cell r="D1993" t="str">
            <v>014</v>
          </cell>
          <cell r="E1993" t="str">
            <v>555</v>
          </cell>
          <cell r="F1993" t="str">
            <v xml:space="preserve">Casas con retención </v>
          </cell>
        </row>
        <row r="1994">
          <cell r="A1994">
            <v>607014014556</v>
          </cell>
          <cell r="B1994">
            <v>607</v>
          </cell>
          <cell r="C1994" t="str">
            <v>014</v>
          </cell>
          <cell r="D1994" t="str">
            <v>014</v>
          </cell>
          <cell r="E1994" t="str">
            <v>556</v>
          </cell>
          <cell r="F1994" t="str">
            <v xml:space="preserve">Casas sin retención </v>
          </cell>
        </row>
        <row r="1995">
          <cell r="A1995">
            <v>607014014553</v>
          </cell>
          <cell r="B1995">
            <v>607</v>
          </cell>
          <cell r="C1995" t="str">
            <v>014</v>
          </cell>
          <cell r="D1995" t="str">
            <v>014</v>
          </cell>
          <cell r="E1995" t="str">
            <v>553</v>
          </cell>
          <cell r="F1995" t="str">
            <v xml:space="preserve">Oficinas con retención </v>
          </cell>
        </row>
        <row r="1996">
          <cell r="A1996">
            <v>607014014554</v>
          </cell>
          <cell r="B1996">
            <v>607</v>
          </cell>
          <cell r="C1996" t="str">
            <v>014</v>
          </cell>
          <cell r="D1996" t="str">
            <v>014</v>
          </cell>
          <cell r="E1996" t="str">
            <v>554</v>
          </cell>
          <cell r="F1996" t="str">
            <v xml:space="preserve">Oficinas sin retención </v>
          </cell>
        </row>
        <row r="1997">
          <cell r="A1997">
            <v>607014014557</v>
          </cell>
          <cell r="B1997">
            <v>607</v>
          </cell>
          <cell r="C1997" t="str">
            <v>014</v>
          </cell>
          <cell r="D1997" t="str">
            <v>014</v>
          </cell>
          <cell r="E1997" t="str">
            <v>557</v>
          </cell>
          <cell r="F1997" t="str">
            <v>Muebles</v>
          </cell>
        </row>
        <row r="1998">
          <cell r="A1998">
            <v>607015015000</v>
          </cell>
          <cell r="B1998">
            <v>607</v>
          </cell>
          <cell r="C1998" t="str">
            <v>015</v>
          </cell>
          <cell r="D1998" t="str">
            <v>015</v>
          </cell>
          <cell r="E1998" t="str">
            <v>000</v>
          </cell>
          <cell r="F1998" t="str">
            <v>Arrendamientos Compras</v>
          </cell>
        </row>
        <row r="1999">
          <cell r="A1999">
            <v>607015015553</v>
          </cell>
          <cell r="B1999">
            <v>607</v>
          </cell>
          <cell r="C1999" t="str">
            <v>015</v>
          </cell>
          <cell r="D1999" t="str">
            <v>015</v>
          </cell>
          <cell r="E1999" t="str">
            <v>553</v>
          </cell>
          <cell r="F1999" t="str">
            <v xml:space="preserve">Oficinas con retención </v>
          </cell>
        </row>
        <row r="2000">
          <cell r="A2000">
            <v>607015015554</v>
          </cell>
          <cell r="B2000">
            <v>607</v>
          </cell>
          <cell r="C2000" t="str">
            <v>015</v>
          </cell>
          <cell r="D2000" t="str">
            <v>015</v>
          </cell>
          <cell r="E2000" t="str">
            <v>554</v>
          </cell>
          <cell r="F2000" t="str">
            <v xml:space="preserve">Oficinas sin retención </v>
          </cell>
        </row>
        <row r="2001">
          <cell r="A2001">
            <v>607015015557</v>
          </cell>
          <cell r="B2001">
            <v>607</v>
          </cell>
          <cell r="C2001" t="str">
            <v>015</v>
          </cell>
          <cell r="D2001" t="str">
            <v>015</v>
          </cell>
          <cell r="E2001" t="str">
            <v>557</v>
          </cell>
          <cell r="F2001" t="str">
            <v>Muebles</v>
          </cell>
        </row>
        <row r="2002">
          <cell r="A2002">
            <v>607016016000</v>
          </cell>
          <cell r="B2002">
            <v>607</v>
          </cell>
          <cell r="C2002" t="str">
            <v>016</v>
          </cell>
          <cell r="D2002" t="str">
            <v>016</v>
          </cell>
          <cell r="E2002" t="str">
            <v>000</v>
          </cell>
          <cell r="F2002" t="str">
            <v>Arrendamientos Administraciòn de contratos</v>
          </cell>
        </row>
        <row r="2003">
          <cell r="A2003">
            <v>607016016555</v>
          </cell>
          <cell r="B2003">
            <v>607</v>
          </cell>
          <cell r="C2003" t="str">
            <v>016</v>
          </cell>
          <cell r="D2003" t="str">
            <v>016</v>
          </cell>
          <cell r="E2003" t="str">
            <v>555</v>
          </cell>
          <cell r="F2003" t="str">
            <v xml:space="preserve">Casas con retención </v>
          </cell>
        </row>
        <row r="2004">
          <cell r="A2004">
            <v>607016016556</v>
          </cell>
          <cell r="B2004">
            <v>607</v>
          </cell>
          <cell r="C2004" t="str">
            <v>016</v>
          </cell>
          <cell r="D2004" t="str">
            <v>016</v>
          </cell>
          <cell r="E2004" t="str">
            <v>556</v>
          </cell>
          <cell r="F2004" t="str">
            <v xml:space="preserve">Casas sin retención </v>
          </cell>
        </row>
        <row r="2005">
          <cell r="A2005">
            <v>607016016553</v>
          </cell>
          <cell r="B2005">
            <v>607</v>
          </cell>
          <cell r="C2005" t="str">
            <v>016</v>
          </cell>
          <cell r="D2005" t="str">
            <v>016</v>
          </cell>
          <cell r="E2005" t="str">
            <v>553</v>
          </cell>
          <cell r="F2005" t="str">
            <v xml:space="preserve">Oficinas con retención </v>
          </cell>
        </row>
        <row r="2006">
          <cell r="A2006">
            <v>607016016554</v>
          </cell>
          <cell r="B2006">
            <v>607</v>
          </cell>
          <cell r="C2006" t="str">
            <v>016</v>
          </cell>
          <cell r="D2006" t="str">
            <v>016</v>
          </cell>
          <cell r="E2006" t="str">
            <v>554</v>
          </cell>
          <cell r="F2006" t="str">
            <v xml:space="preserve">Oficinas sin retención </v>
          </cell>
        </row>
        <row r="2007">
          <cell r="A2007">
            <v>607016016557</v>
          </cell>
          <cell r="B2007">
            <v>607</v>
          </cell>
          <cell r="C2007" t="str">
            <v>016</v>
          </cell>
          <cell r="D2007" t="str">
            <v>016</v>
          </cell>
          <cell r="E2007" t="str">
            <v>557</v>
          </cell>
          <cell r="F2007" t="str">
            <v>Muebles</v>
          </cell>
        </row>
        <row r="2008">
          <cell r="A2008">
            <v>608000000000</v>
          </cell>
          <cell r="B2008">
            <v>608</v>
          </cell>
          <cell r="C2008" t="str">
            <v>000</v>
          </cell>
          <cell r="D2008" t="str">
            <v>000</v>
          </cell>
          <cell r="E2008" t="str">
            <v>000</v>
          </cell>
          <cell r="F2008" t="str">
            <v>MISCELÀNEOS</v>
          </cell>
        </row>
        <row r="2009">
          <cell r="A2009">
            <v>608010000000</v>
          </cell>
          <cell r="B2009">
            <v>608</v>
          </cell>
          <cell r="C2009" t="str">
            <v>010</v>
          </cell>
          <cell r="D2009" t="str">
            <v>000</v>
          </cell>
          <cell r="E2009" t="str">
            <v>000</v>
          </cell>
          <cell r="F2009" t="str">
            <v>Miscelèneos GERENCIA GENERAL</v>
          </cell>
        </row>
        <row r="2010">
          <cell r="A2010">
            <v>608005005000</v>
          </cell>
          <cell r="B2010">
            <v>608</v>
          </cell>
          <cell r="C2010" t="str">
            <v>005</v>
          </cell>
          <cell r="D2010" t="str">
            <v>005</v>
          </cell>
          <cell r="E2010" t="str">
            <v>000</v>
          </cell>
          <cell r="F2010" t="str">
            <v>Miscelàneos Gerente General y asistente</v>
          </cell>
        </row>
        <row r="2011">
          <cell r="A2011">
            <v>608005005601</v>
          </cell>
          <cell r="B2011">
            <v>608</v>
          </cell>
          <cell r="C2011" t="str">
            <v>005</v>
          </cell>
          <cell r="D2011" t="str">
            <v>005</v>
          </cell>
          <cell r="E2011" t="str">
            <v>601</v>
          </cell>
          <cell r="F2011" t="str">
            <v xml:space="preserve">Luz </v>
          </cell>
        </row>
        <row r="2012">
          <cell r="A2012">
            <v>608005005602</v>
          </cell>
          <cell r="B2012">
            <v>608</v>
          </cell>
          <cell r="C2012" t="str">
            <v>005</v>
          </cell>
          <cell r="D2012" t="str">
            <v>005</v>
          </cell>
          <cell r="E2012" t="str">
            <v>602</v>
          </cell>
          <cell r="F2012" t="str">
            <v xml:space="preserve">Agua </v>
          </cell>
        </row>
        <row r="2013">
          <cell r="A2013">
            <v>608005005603</v>
          </cell>
          <cell r="B2013">
            <v>608</v>
          </cell>
          <cell r="C2013" t="str">
            <v>005</v>
          </cell>
          <cell r="D2013" t="str">
            <v>005</v>
          </cell>
          <cell r="E2013" t="str">
            <v>603</v>
          </cell>
          <cell r="F2013" t="str">
            <v xml:space="preserve">Telefóno </v>
          </cell>
        </row>
        <row r="2014">
          <cell r="A2014">
            <v>608005005604</v>
          </cell>
          <cell r="B2014">
            <v>608</v>
          </cell>
          <cell r="C2014" t="str">
            <v>005</v>
          </cell>
          <cell r="D2014" t="str">
            <v>005</v>
          </cell>
          <cell r="E2014" t="str">
            <v>604</v>
          </cell>
          <cell r="F2014" t="str">
            <v xml:space="preserve">Teléfono Celular </v>
          </cell>
        </row>
        <row r="2015">
          <cell r="A2015">
            <v>608005005605</v>
          </cell>
          <cell r="B2015">
            <v>608</v>
          </cell>
          <cell r="C2015" t="str">
            <v>005</v>
          </cell>
          <cell r="D2015" t="str">
            <v>005</v>
          </cell>
          <cell r="E2015" t="str">
            <v>605</v>
          </cell>
          <cell r="F2015" t="str">
            <v xml:space="preserve">Internet </v>
          </cell>
        </row>
        <row r="2016">
          <cell r="A2016">
            <v>608005005606</v>
          </cell>
          <cell r="B2016">
            <v>608</v>
          </cell>
          <cell r="C2016" t="str">
            <v>005</v>
          </cell>
          <cell r="D2016" t="str">
            <v>005</v>
          </cell>
          <cell r="E2016" t="str">
            <v>606</v>
          </cell>
          <cell r="F2016" t="str">
            <v xml:space="preserve">Papelería </v>
          </cell>
        </row>
        <row r="2017">
          <cell r="A2017">
            <v>608005005607</v>
          </cell>
          <cell r="B2017">
            <v>608</v>
          </cell>
          <cell r="C2017" t="str">
            <v>005</v>
          </cell>
          <cell r="D2017" t="str">
            <v>005</v>
          </cell>
          <cell r="E2017" t="str">
            <v>607</v>
          </cell>
          <cell r="F2017" t="str">
            <v xml:space="preserve">Combustibles </v>
          </cell>
        </row>
        <row r="2018">
          <cell r="A2018">
            <v>608005005608</v>
          </cell>
          <cell r="B2018">
            <v>608</v>
          </cell>
          <cell r="C2018" t="str">
            <v>005</v>
          </cell>
          <cell r="D2018" t="str">
            <v>005</v>
          </cell>
          <cell r="E2018" t="str">
            <v>608</v>
          </cell>
          <cell r="F2018" t="str">
            <v xml:space="preserve">Honorarios con retención </v>
          </cell>
        </row>
        <row r="2019">
          <cell r="A2019">
            <v>608005005609</v>
          </cell>
          <cell r="B2019">
            <v>608</v>
          </cell>
          <cell r="C2019" t="str">
            <v>005</v>
          </cell>
          <cell r="D2019" t="str">
            <v>005</v>
          </cell>
          <cell r="E2019" t="str">
            <v>609</v>
          </cell>
          <cell r="F2019" t="str">
            <v xml:space="preserve">Honorarios sin retención </v>
          </cell>
        </row>
        <row r="2020">
          <cell r="A2020">
            <v>608005005610</v>
          </cell>
          <cell r="B2020">
            <v>608</v>
          </cell>
          <cell r="C2020" t="str">
            <v>005</v>
          </cell>
          <cell r="D2020" t="str">
            <v>005</v>
          </cell>
          <cell r="E2020" t="str">
            <v>610</v>
          </cell>
          <cell r="F2020" t="str">
            <v xml:space="preserve">Servicio de limpieza </v>
          </cell>
        </row>
        <row r="2021">
          <cell r="A2021">
            <v>608005005611</v>
          </cell>
          <cell r="B2021">
            <v>608</v>
          </cell>
          <cell r="C2021" t="str">
            <v>005</v>
          </cell>
          <cell r="D2021" t="str">
            <v>005</v>
          </cell>
          <cell r="E2021" t="str">
            <v>611</v>
          </cell>
          <cell r="F2021" t="str">
            <v xml:space="preserve">Servicio de seguridad </v>
          </cell>
        </row>
        <row r="2022">
          <cell r="A2022">
            <v>608005005612</v>
          </cell>
          <cell r="B2022">
            <v>608</v>
          </cell>
          <cell r="C2022" t="str">
            <v>005</v>
          </cell>
          <cell r="D2022" t="str">
            <v>005</v>
          </cell>
          <cell r="E2022" t="str">
            <v>612</v>
          </cell>
          <cell r="F2022" t="str">
            <v xml:space="preserve">Paqueterìa y envìos </v>
          </cell>
        </row>
        <row r="2023">
          <cell r="A2023">
            <v>608005005613</v>
          </cell>
          <cell r="B2023">
            <v>608</v>
          </cell>
          <cell r="C2023" t="str">
            <v>005</v>
          </cell>
          <cell r="D2023" t="str">
            <v>005</v>
          </cell>
          <cell r="E2023" t="str">
            <v>613</v>
          </cell>
          <cell r="F2023" t="str">
            <v xml:space="preserve">Artìculos de limpieza </v>
          </cell>
        </row>
        <row r="2024">
          <cell r="A2024">
            <v>608005005614</v>
          </cell>
          <cell r="B2024">
            <v>608</v>
          </cell>
          <cell r="C2024" t="str">
            <v>005</v>
          </cell>
          <cell r="D2024" t="str">
            <v>005</v>
          </cell>
          <cell r="E2024" t="str">
            <v>614</v>
          </cell>
          <cell r="F2024" t="str">
            <v xml:space="preserve">Comisiòn vales </v>
          </cell>
        </row>
        <row r="2025">
          <cell r="A2025">
            <v>608005005615</v>
          </cell>
          <cell r="B2025">
            <v>608</v>
          </cell>
          <cell r="C2025" t="str">
            <v>005</v>
          </cell>
          <cell r="D2025" t="str">
            <v>005</v>
          </cell>
          <cell r="E2025" t="str">
            <v>615</v>
          </cell>
          <cell r="F2025" t="str">
            <v xml:space="preserve">Impuestos y derechos </v>
          </cell>
        </row>
        <row r="2026">
          <cell r="A2026">
            <v>608005005616</v>
          </cell>
          <cell r="B2026">
            <v>608</v>
          </cell>
          <cell r="C2026" t="str">
            <v>005</v>
          </cell>
          <cell r="D2026" t="str">
            <v>005</v>
          </cell>
          <cell r="E2026" t="str">
            <v>616</v>
          </cell>
          <cell r="F2026" t="str">
            <v>Diversos misceláneos</v>
          </cell>
        </row>
        <row r="2027">
          <cell r="A2027">
            <v>608005005617</v>
          </cell>
          <cell r="B2027">
            <v>608</v>
          </cell>
          <cell r="C2027" t="str">
            <v>005</v>
          </cell>
          <cell r="D2027" t="str">
            <v>005</v>
          </cell>
          <cell r="E2027" t="str">
            <v>617</v>
          </cell>
          <cell r="F2027" t="str">
            <v>Recargos de impuestos</v>
          </cell>
        </row>
        <row r="2028">
          <cell r="A2028">
            <v>608005005618</v>
          </cell>
          <cell r="B2028">
            <v>608</v>
          </cell>
          <cell r="C2028" t="str">
            <v>005</v>
          </cell>
          <cell r="D2028" t="str">
            <v>005</v>
          </cell>
          <cell r="E2028" t="str">
            <v>618</v>
          </cell>
          <cell r="F2028" t="str">
            <v>Cuotas y suscripciones</v>
          </cell>
        </row>
        <row r="2029">
          <cell r="A2029">
            <v>608005005619</v>
          </cell>
          <cell r="B2029">
            <v>608</v>
          </cell>
          <cell r="C2029" t="str">
            <v>005</v>
          </cell>
          <cell r="D2029" t="str">
            <v>005</v>
          </cell>
          <cell r="E2029" t="str">
            <v>619</v>
          </cell>
          <cell r="F2029" t="str">
            <v>Propaganda y Publicidad</v>
          </cell>
        </row>
        <row r="2030">
          <cell r="A2030">
            <v>608005005620</v>
          </cell>
          <cell r="B2030">
            <v>608</v>
          </cell>
          <cell r="C2030" t="str">
            <v>005</v>
          </cell>
          <cell r="D2030" t="str">
            <v>005</v>
          </cell>
          <cell r="E2030" t="str">
            <v>620</v>
          </cell>
          <cell r="F2030" t="str">
            <v>Deducible de seguros</v>
          </cell>
        </row>
        <row r="2031">
          <cell r="A2031">
            <v>608005005621</v>
          </cell>
          <cell r="B2031">
            <v>608</v>
          </cell>
          <cell r="C2031" t="str">
            <v>005</v>
          </cell>
          <cell r="D2031" t="str">
            <v>005</v>
          </cell>
          <cell r="E2031" t="str">
            <v>621</v>
          </cell>
          <cell r="F2031" t="str">
            <v>Uniformes y ropa de trabajo</v>
          </cell>
        </row>
        <row r="2032">
          <cell r="A2032">
            <v>608005005622</v>
          </cell>
          <cell r="B2032">
            <v>608</v>
          </cell>
          <cell r="C2032" t="str">
            <v>005</v>
          </cell>
          <cell r="D2032" t="str">
            <v>005</v>
          </cell>
          <cell r="E2032" t="str">
            <v>622</v>
          </cell>
          <cell r="F2032" t="str">
            <v>Equipo de seguridad</v>
          </cell>
        </row>
        <row r="2033">
          <cell r="A2033">
            <v>608005005623</v>
          </cell>
          <cell r="B2033">
            <v>608</v>
          </cell>
          <cell r="C2033" t="str">
            <v>005</v>
          </cell>
          <cell r="D2033" t="str">
            <v>005</v>
          </cell>
          <cell r="E2033" t="str">
            <v>623</v>
          </cell>
          <cell r="F2033" t="str">
            <v>Capacitaciòn al personal</v>
          </cell>
        </row>
        <row r="2034">
          <cell r="A2034">
            <v>608005005624</v>
          </cell>
          <cell r="B2034">
            <v>608</v>
          </cell>
          <cell r="C2034" t="str">
            <v>005</v>
          </cell>
          <cell r="D2034" t="str">
            <v>005</v>
          </cell>
          <cell r="E2034" t="str">
            <v>624</v>
          </cell>
          <cell r="F2034" t="str">
            <v>Festejos al personal</v>
          </cell>
        </row>
        <row r="2035">
          <cell r="A2035">
            <v>608005005625</v>
          </cell>
          <cell r="B2035">
            <v>608</v>
          </cell>
          <cell r="C2035" t="str">
            <v>005</v>
          </cell>
          <cell r="D2035" t="str">
            <v>005</v>
          </cell>
          <cell r="E2035" t="str">
            <v>625</v>
          </cell>
          <cell r="F2035" t="str">
            <v>Comisaría</v>
          </cell>
        </row>
        <row r="2036">
          <cell r="A2036">
            <v>608006006000</v>
          </cell>
          <cell r="B2036">
            <v>608</v>
          </cell>
          <cell r="C2036" t="str">
            <v>006</v>
          </cell>
          <cell r="D2036" t="str">
            <v>006</v>
          </cell>
          <cell r="E2036" t="str">
            <v>000</v>
          </cell>
          <cell r="F2036" t="str">
            <v>Miscelàneos Deputy PM</v>
          </cell>
        </row>
        <row r="2037">
          <cell r="A2037">
            <v>608006006601</v>
          </cell>
          <cell r="B2037">
            <v>608</v>
          </cell>
          <cell r="C2037" t="str">
            <v>006</v>
          </cell>
          <cell r="D2037" t="str">
            <v>006</v>
          </cell>
          <cell r="E2037" t="str">
            <v>601</v>
          </cell>
          <cell r="F2037" t="str">
            <v xml:space="preserve">Luz </v>
          </cell>
        </row>
        <row r="2038">
          <cell r="A2038">
            <v>608006006602</v>
          </cell>
          <cell r="B2038">
            <v>608</v>
          </cell>
          <cell r="C2038" t="str">
            <v>006</v>
          </cell>
          <cell r="D2038" t="str">
            <v>006</v>
          </cell>
          <cell r="E2038" t="str">
            <v>602</v>
          </cell>
          <cell r="F2038" t="str">
            <v xml:space="preserve">Agua </v>
          </cell>
        </row>
        <row r="2039">
          <cell r="A2039">
            <v>608006006603</v>
          </cell>
          <cell r="B2039">
            <v>608</v>
          </cell>
          <cell r="C2039" t="str">
            <v>006</v>
          </cell>
          <cell r="D2039" t="str">
            <v>006</v>
          </cell>
          <cell r="E2039" t="str">
            <v>603</v>
          </cell>
          <cell r="F2039" t="str">
            <v xml:space="preserve">Telefóno </v>
          </cell>
        </row>
        <row r="2040">
          <cell r="A2040">
            <v>608006006604</v>
          </cell>
          <cell r="B2040">
            <v>608</v>
          </cell>
          <cell r="C2040" t="str">
            <v>006</v>
          </cell>
          <cell r="D2040" t="str">
            <v>006</v>
          </cell>
          <cell r="E2040" t="str">
            <v>604</v>
          </cell>
          <cell r="F2040" t="str">
            <v xml:space="preserve">Teléfono Celular </v>
          </cell>
        </row>
        <row r="2041">
          <cell r="A2041">
            <v>608006006605</v>
          </cell>
          <cell r="B2041">
            <v>608</v>
          </cell>
          <cell r="C2041" t="str">
            <v>006</v>
          </cell>
          <cell r="D2041" t="str">
            <v>006</v>
          </cell>
          <cell r="E2041" t="str">
            <v>605</v>
          </cell>
          <cell r="F2041" t="str">
            <v xml:space="preserve">Internet </v>
          </cell>
        </row>
        <row r="2042">
          <cell r="A2042">
            <v>608006006606</v>
          </cell>
          <cell r="B2042">
            <v>608</v>
          </cell>
          <cell r="C2042" t="str">
            <v>006</v>
          </cell>
          <cell r="D2042" t="str">
            <v>006</v>
          </cell>
          <cell r="E2042" t="str">
            <v>606</v>
          </cell>
          <cell r="F2042" t="str">
            <v xml:space="preserve">Papelería </v>
          </cell>
        </row>
        <row r="2043">
          <cell r="A2043">
            <v>608006006607</v>
          </cell>
          <cell r="B2043">
            <v>608</v>
          </cell>
          <cell r="C2043" t="str">
            <v>006</v>
          </cell>
          <cell r="D2043" t="str">
            <v>006</v>
          </cell>
          <cell r="E2043" t="str">
            <v>607</v>
          </cell>
          <cell r="F2043" t="str">
            <v xml:space="preserve">Combustibles </v>
          </cell>
        </row>
        <row r="2044">
          <cell r="A2044">
            <v>608006006608</v>
          </cell>
          <cell r="B2044">
            <v>608</v>
          </cell>
          <cell r="C2044" t="str">
            <v>006</v>
          </cell>
          <cell r="D2044" t="str">
            <v>006</v>
          </cell>
          <cell r="E2044" t="str">
            <v>608</v>
          </cell>
          <cell r="F2044" t="str">
            <v xml:space="preserve">Honorarios con retención </v>
          </cell>
        </row>
        <row r="2045">
          <cell r="A2045">
            <v>608006006609</v>
          </cell>
          <cell r="B2045">
            <v>608</v>
          </cell>
          <cell r="C2045" t="str">
            <v>006</v>
          </cell>
          <cell r="D2045" t="str">
            <v>006</v>
          </cell>
          <cell r="E2045" t="str">
            <v>609</v>
          </cell>
          <cell r="F2045" t="str">
            <v xml:space="preserve">Honorarios sin retención </v>
          </cell>
        </row>
        <row r="2046">
          <cell r="A2046">
            <v>608006006610</v>
          </cell>
          <cell r="B2046">
            <v>608</v>
          </cell>
          <cell r="C2046" t="str">
            <v>006</v>
          </cell>
          <cell r="D2046" t="str">
            <v>006</v>
          </cell>
          <cell r="E2046" t="str">
            <v>610</v>
          </cell>
          <cell r="F2046" t="str">
            <v xml:space="preserve">Servicio de limpieza </v>
          </cell>
        </row>
        <row r="2047">
          <cell r="A2047">
            <v>608006006611</v>
          </cell>
          <cell r="B2047">
            <v>608</v>
          </cell>
          <cell r="C2047" t="str">
            <v>006</v>
          </cell>
          <cell r="D2047" t="str">
            <v>006</v>
          </cell>
          <cell r="E2047" t="str">
            <v>611</v>
          </cell>
          <cell r="F2047" t="str">
            <v xml:space="preserve">Servicio de seguridad </v>
          </cell>
        </row>
        <row r="2048">
          <cell r="A2048">
            <v>608006006612</v>
          </cell>
          <cell r="B2048">
            <v>608</v>
          </cell>
          <cell r="C2048" t="str">
            <v>006</v>
          </cell>
          <cell r="D2048" t="str">
            <v>006</v>
          </cell>
          <cell r="E2048" t="str">
            <v>612</v>
          </cell>
          <cell r="F2048" t="str">
            <v xml:space="preserve">Paqueterìa y envìos </v>
          </cell>
        </row>
        <row r="2049">
          <cell r="A2049">
            <v>608006006613</v>
          </cell>
          <cell r="B2049">
            <v>608</v>
          </cell>
          <cell r="C2049" t="str">
            <v>006</v>
          </cell>
          <cell r="D2049" t="str">
            <v>006</v>
          </cell>
          <cell r="E2049" t="str">
            <v>613</v>
          </cell>
          <cell r="F2049" t="str">
            <v xml:space="preserve">Artìculos de limpieza </v>
          </cell>
        </row>
        <row r="2050">
          <cell r="A2050">
            <v>608006006614</v>
          </cell>
          <cell r="B2050">
            <v>608</v>
          </cell>
          <cell r="C2050" t="str">
            <v>006</v>
          </cell>
          <cell r="D2050" t="str">
            <v>006</v>
          </cell>
          <cell r="E2050" t="str">
            <v>614</v>
          </cell>
          <cell r="F2050" t="str">
            <v xml:space="preserve">Comisiòn vales </v>
          </cell>
        </row>
        <row r="2051">
          <cell r="A2051">
            <v>608006006615</v>
          </cell>
          <cell r="B2051">
            <v>608</v>
          </cell>
          <cell r="C2051" t="str">
            <v>006</v>
          </cell>
          <cell r="D2051" t="str">
            <v>006</v>
          </cell>
          <cell r="E2051" t="str">
            <v>615</v>
          </cell>
          <cell r="F2051" t="str">
            <v xml:space="preserve">Impuestos y derechos </v>
          </cell>
        </row>
        <row r="2052">
          <cell r="A2052">
            <v>608006006616</v>
          </cell>
          <cell r="B2052">
            <v>608</v>
          </cell>
          <cell r="C2052" t="str">
            <v>006</v>
          </cell>
          <cell r="D2052" t="str">
            <v>006</v>
          </cell>
          <cell r="E2052" t="str">
            <v>616</v>
          </cell>
          <cell r="F2052" t="str">
            <v>Diversos misceláneos</v>
          </cell>
        </row>
        <row r="2053">
          <cell r="A2053">
            <v>608006006617</v>
          </cell>
          <cell r="B2053">
            <v>608</v>
          </cell>
          <cell r="C2053" t="str">
            <v>006</v>
          </cell>
          <cell r="D2053" t="str">
            <v>006</v>
          </cell>
          <cell r="E2053" t="str">
            <v>617</v>
          </cell>
          <cell r="F2053" t="str">
            <v>Recargos de impuestos</v>
          </cell>
        </row>
        <row r="2054">
          <cell r="A2054">
            <v>608006006618</v>
          </cell>
          <cell r="B2054">
            <v>608</v>
          </cell>
          <cell r="C2054" t="str">
            <v>006</v>
          </cell>
          <cell r="D2054" t="str">
            <v>006</v>
          </cell>
          <cell r="E2054" t="str">
            <v>618</v>
          </cell>
          <cell r="F2054" t="str">
            <v>Cuotas y suscripciones</v>
          </cell>
        </row>
        <row r="2055">
          <cell r="A2055">
            <v>608006006619</v>
          </cell>
          <cell r="B2055">
            <v>608</v>
          </cell>
          <cell r="C2055" t="str">
            <v>006</v>
          </cell>
          <cell r="D2055" t="str">
            <v>006</v>
          </cell>
          <cell r="E2055" t="str">
            <v>619</v>
          </cell>
          <cell r="F2055" t="str">
            <v>Deducible de seguros</v>
          </cell>
        </row>
        <row r="2056">
          <cell r="A2056">
            <v>608006006620</v>
          </cell>
          <cell r="B2056">
            <v>608</v>
          </cell>
          <cell r="C2056" t="str">
            <v>006</v>
          </cell>
          <cell r="D2056" t="str">
            <v>006</v>
          </cell>
          <cell r="E2056" t="str">
            <v>620</v>
          </cell>
          <cell r="F2056" t="str">
            <v>Propaganda y Publicidad</v>
          </cell>
        </row>
        <row r="2057">
          <cell r="A2057">
            <v>608006006621</v>
          </cell>
          <cell r="B2057">
            <v>608</v>
          </cell>
          <cell r="C2057" t="str">
            <v>006</v>
          </cell>
          <cell r="D2057" t="str">
            <v>006</v>
          </cell>
          <cell r="E2057" t="str">
            <v>621</v>
          </cell>
          <cell r="F2057" t="str">
            <v>Uniformes y ropa de trabajo</v>
          </cell>
        </row>
        <row r="2058">
          <cell r="A2058">
            <v>608006006622</v>
          </cell>
          <cell r="B2058">
            <v>608</v>
          </cell>
          <cell r="C2058" t="str">
            <v>006</v>
          </cell>
          <cell r="D2058" t="str">
            <v>006</v>
          </cell>
          <cell r="E2058" t="str">
            <v>622</v>
          </cell>
          <cell r="F2058" t="str">
            <v>Equipo de seguridad</v>
          </cell>
        </row>
        <row r="2059">
          <cell r="A2059">
            <v>608006006623</v>
          </cell>
          <cell r="B2059">
            <v>608</v>
          </cell>
          <cell r="C2059" t="str">
            <v>006</v>
          </cell>
          <cell r="D2059" t="str">
            <v>006</v>
          </cell>
          <cell r="E2059" t="str">
            <v>623</v>
          </cell>
          <cell r="F2059" t="str">
            <v>Capacitaciòn al personal</v>
          </cell>
        </row>
        <row r="2060">
          <cell r="A2060">
            <v>608006006624</v>
          </cell>
          <cell r="B2060">
            <v>608</v>
          </cell>
          <cell r="C2060" t="str">
            <v>006</v>
          </cell>
          <cell r="D2060" t="str">
            <v>006</v>
          </cell>
          <cell r="E2060" t="str">
            <v>624</v>
          </cell>
          <cell r="F2060" t="str">
            <v>Festejos al personal</v>
          </cell>
        </row>
        <row r="2061">
          <cell r="A2061">
            <v>608006006625</v>
          </cell>
          <cell r="B2061">
            <v>608</v>
          </cell>
          <cell r="C2061" t="str">
            <v>006</v>
          </cell>
          <cell r="D2061" t="str">
            <v>006</v>
          </cell>
          <cell r="E2061" t="str">
            <v>625</v>
          </cell>
          <cell r="F2061" t="str">
            <v>Comisaría</v>
          </cell>
        </row>
        <row r="2062">
          <cell r="A2062">
            <v>608007007000</v>
          </cell>
          <cell r="B2062">
            <v>608</v>
          </cell>
          <cell r="C2062" t="str">
            <v>007</v>
          </cell>
          <cell r="D2062" t="str">
            <v>007</v>
          </cell>
          <cell r="E2062" t="str">
            <v>000</v>
          </cell>
          <cell r="F2062" t="str">
            <v>Miscelàneos Comunicaciòn y Enlace</v>
          </cell>
        </row>
        <row r="2063">
          <cell r="A2063">
            <v>608007007601</v>
          </cell>
          <cell r="B2063">
            <v>608</v>
          </cell>
          <cell r="C2063" t="str">
            <v>007</v>
          </cell>
          <cell r="D2063" t="str">
            <v>007</v>
          </cell>
          <cell r="E2063" t="str">
            <v>601</v>
          </cell>
          <cell r="F2063" t="str">
            <v xml:space="preserve">Luz </v>
          </cell>
        </row>
        <row r="2064">
          <cell r="A2064">
            <v>608007007602</v>
          </cell>
          <cell r="B2064">
            <v>608</v>
          </cell>
          <cell r="C2064" t="str">
            <v>007</v>
          </cell>
          <cell r="D2064" t="str">
            <v>007</v>
          </cell>
          <cell r="E2064" t="str">
            <v>602</v>
          </cell>
          <cell r="F2064" t="str">
            <v xml:space="preserve">Agua </v>
          </cell>
        </row>
        <row r="2065">
          <cell r="A2065">
            <v>608007007603</v>
          </cell>
          <cell r="B2065">
            <v>608</v>
          </cell>
          <cell r="C2065" t="str">
            <v>007</v>
          </cell>
          <cell r="D2065" t="str">
            <v>007</v>
          </cell>
          <cell r="E2065" t="str">
            <v>603</v>
          </cell>
          <cell r="F2065" t="str">
            <v xml:space="preserve">Telefóno </v>
          </cell>
        </row>
        <row r="2066">
          <cell r="A2066">
            <v>608007007604</v>
          </cell>
          <cell r="B2066">
            <v>608</v>
          </cell>
          <cell r="C2066" t="str">
            <v>007</v>
          </cell>
          <cell r="D2066" t="str">
            <v>007</v>
          </cell>
          <cell r="E2066" t="str">
            <v>604</v>
          </cell>
          <cell r="F2066" t="str">
            <v xml:space="preserve">Teléfono Celular </v>
          </cell>
        </row>
        <row r="2067">
          <cell r="A2067">
            <v>608007007605</v>
          </cell>
          <cell r="B2067">
            <v>608</v>
          </cell>
          <cell r="C2067" t="str">
            <v>007</v>
          </cell>
          <cell r="D2067" t="str">
            <v>007</v>
          </cell>
          <cell r="E2067" t="str">
            <v>605</v>
          </cell>
          <cell r="F2067" t="str">
            <v xml:space="preserve">Internet </v>
          </cell>
        </row>
        <row r="2068">
          <cell r="A2068">
            <v>608007007606</v>
          </cell>
          <cell r="B2068">
            <v>608</v>
          </cell>
          <cell r="C2068" t="str">
            <v>007</v>
          </cell>
          <cell r="D2068" t="str">
            <v>007</v>
          </cell>
          <cell r="E2068" t="str">
            <v>606</v>
          </cell>
          <cell r="F2068" t="str">
            <v xml:space="preserve">Papelería </v>
          </cell>
        </row>
        <row r="2069">
          <cell r="A2069">
            <v>608007007607</v>
          </cell>
          <cell r="B2069">
            <v>608</v>
          </cell>
          <cell r="C2069" t="str">
            <v>007</v>
          </cell>
          <cell r="D2069" t="str">
            <v>007</v>
          </cell>
          <cell r="E2069" t="str">
            <v>607</v>
          </cell>
          <cell r="F2069" t="str">
            <v xml:space="preserve">Combustibles </v>
          </cell>
        </row>
        <row r="2070">
          <cell r="A2070">
            <v>608007007608</v>
          </cell>
          <cell r="B2070">
            <v>608</v>
          </cell>
          <cell r="C2070" t="str">
            <v>007</v>
          </cell>
          <cell r="D2070" t="str">
            <v>007</v>
          </cell>
          <cell r="E2070" t="str">
            <v>608</v>
          </cell>
          <cell r="F2070" t="str">
            <v xml:space="preserve">Honorarios con retención </v>
          </cell>
        </row>
        <row r="2071">
          <cell r="A2071">
            <v>608007007609</v>
          </cell>
          <cell r="B2071">
            <v>608</v>
          </cell>
          <cell r="C2071" t="str">
            <v>007</v>
          </cell>
          <cell r="D2071" t="str">
            <v>007</v>
          </cell>
          <cell r="E2071" t="str">
            <v>609</v>
          </cell>
          <cell r="F2071" t="str">
            <v xml:space="preserve">Honorarios sin retención </v>
          </cell>
        </row>
        <row r="2072">
          <cell r="A2072">
            <v>608007007610</v>
          </cell>
          <cell r="B2072">
            <v>608</v>
          </cell>
          <cell r="C2072" t="str">
            <v>007</v>
          </cell>
          <cell r="D2072" t="str">
            <v>007</v>
          </cell>
          <cell r="E2072" t="str">
            <v>610</v>
          </cell>
          <cell r="F2072" t="str">
            <v xml:space="preserve">Servicio de limpieza </v>
          </cell>
        </row>
        <row r="2073">
          <cell r="A2073">
            <v>608007007611</v>
          </cell>
          <cell r="B2073">
            <v>608</v>
          </cell>
          <cell r="C2073" t="str">
            <v>007</v>
          </cell>
          <cell r="D2073" t="str">
            <v>007</v>
          </cell>
          <cell r="E2073" t="str">
            <v>611</v>
          </cell>
          <cell r="F2073" t="str">
            <v xml:space="preserve">Servicio de seguridad </v>
          </cell>
        </row>
        <row r="2074">
          <cell r="A2074">
            <v>608007007612</v>
          </cell>
          <cell r="B2074">
            <v>608</v>
          </cell>
          <cell r="C2074" t="str">
            <v>007</v>
          </cell>
          <cell r="D2074" t="str">
            <v>007</v>
          </cell>
          <cell r="E2074" t="str">
            <v>612</v>
          </cell>
          <cell r="F2074" t="str">
            <v xml:space="preserve">Paqueterìa y envìos </v>
          </cell>
        </row>
        <row r="2075">
          <cell r="A2075">
            <v>608007007613</v>
          </cell>
          <cell r="B2075">
            <v>608</v>
          </cell>
          <cell r="C2075" t="str">
            <v>007</v>
          </cell>
          <cell r="D2075" t="str">
            <v>007</v>
          </cell>
          <cell r="E2075" t="str">
            <v>613</v>
          </cell>
          <cell r="F2075" t="str">
            <v xml:space="preserve">Artìculos de limpieza </v>
          </cell>
        </row>
        <row r="2076">
          <cell r="A2076">
            <v>608007007614</v>
          </cell>
          <cell r="B2076">
            <v>608</v>
          </cell>
          <cell r="C2076" t="str">
            <v>007</v>
          </cell>
          <cell r="D2076" t="str">
            <v>007</v>
          </cell>
          <cell r="E2076" t="str">
            <v>614</v>
          </cell>
          <cell r="F2076" t="str">
            <v xml:space="preserve">Comisiòn vales </v>
          </cell>
        </row>
        <row r="2077">
          <cell r="A2077">
            <v>608007007615</v>
          </cell>
          <cell r="B2077">
            <v>608</v>
          </cell>
          <cell r="C2077" t="str">
            <v>007</v>
          </cell>
          <cell r="D2077" t="str">
            <v>007</v>
          </cell>
          <cell r="E2077" t="str">
            <v>615</v>
          </cell>
          <cell r="F2077" t="str">
            <v xml:space="preserve">Impuestos y derechos </v>
          </cell>
        </row>
        <row r="2078">
          <cell r="A2078">
            <v>608007007616</v>
          </cell>
          <cell r="B2078">
            <v>608</v>
          </cell>
          <cell r="C2078" t="str">
            <v>007</v>
          </cell>
          <cell r="D2078" t="str">
            <v>007</v>
          </cell>
          <cell r="E2078" t="str">
            <v>616</v>
          </cell>
          <cell r="F2078" t="str">
            <v>Diversos misceláneos</v>
          </cell>
        </row>
        <row r="2079">
          <cell r="A2079">
            <v>608007007617</v>
          </cell>
          <cell r="B2079">
            <v>608</v>
          </cell>
          <cell r="C2079" t="str">
            <v>007</v>
          </cell>
          <cell r="D2079" t="str">
            <v>007</v>
          </cell>
          <cell r="E2079" t="str">
            <v>617</v>
          </cell>
          <cell r="F2079" t="str">
            <v>Recargos de impuestos</v>
          </cell>
        </row>
        <row r="2080">
          <cell r="A2080">
            <v>608007007618</v>
          </cell>
          <cell r="B2080">
            <v>608</v>
          </cell>
          <cell r="C2080" t="str">
            <v>007</v>
          </cell>
          <cell r="D2080" t="str">
            <v>007</v>
          </cell>
          <cell r="E2080" t="str">
            <v>618</v>
          </cell>
          <cell r="F2080" t="str">
            <v>Cuotas y suscripciones</v>
          </cell>
        </row>
        <row r="2081">
          <cell r="A2081">
            <v>608007007619</v>
          </cell>
          <cell r="B2081">
            <v>608</v>
          </cell>
          <cell r="C2081" t="str">
            <v>007</v>
          </cell>
          <cell r="D2081" t="str">
            <v>007</v>
          </cell>
          <cell r="E2081" t="str">
            <v>619</v>
          </cell>
          <cell r="F2081" t="str">
            <v>Propaganda y Publicidad</v>
          </cell>
        </row>
        <row r="2082">
          <cell r="A2082">
            <v>608007007620</v>
          </cell>
          <cell r="B2082">
            <v>608</v>
          </cell>
          <cell r="C2082" t="str">
            <v>007</v>
          </cell>
          <cell r="D2082" t="str">
            <v>007</v>
          </cell>
          <cell r="E2082" t="str">
            <v>620</v>
          </cell>
          <cell r="F2082" t="str">
            <v>Deducible de seguros</v>
          </cell>
        </row>
        <row r="2083">
          <cell r="A2083">
            <v>608007007621</v>
          </cell>
          <cell r="B2083">
            <v>608</v>
          </cell>
          <cell r="C2083" t="str">
            <v>007</v>
          </cell>
          <cell r="D2083" t="str">
            <v>007</v>
          </cell>
          <cell r="E2083" t="str">
            <v>621</v>
          </cell>
          <cell r="F2083" t="str">
            <v>Uniformes y ropa de trabajo</v>
          </cell>
        </row>
        <row r="2084">
          <cell r="A2084">
            <v>608007007622</v>
          </cell>
          <cell r="B2084">
            <v>608</v>
          </cell>
          <cell r="C2084" t="str">
            <v>007</v>
          </cell>
          <cell r="D2084" t="str">
            <v>007</v>
          </cell>
          <cell r="E2084" t="str">
            <v>622</v>
          </cell>
          <cell r="F2084" t="str">
            <v>Equipo de seguridad</v>
          </cell>
        </row>
        <row r="2085">
          <cell r="A2085">
            <v>608007007623</v>
          </cell>
          <cell r="B2085">
            <v>608</v>
          </cell>
          <cell r="C2085" t="str">
            <v>007</v>
          </cell>
          <cell r="D2085" t="str">
            <v>007</v>
          </cell>
          <cell r="E2085" t="str">
            <v>623</v>
          </cell>
          <cell r="F2085" t="str">
            <v>Capacitaciòn al personal</v>
          </cell>
        </row>
        <row r="2086">
          <cell r="A2086">
            <v>608007007624</v>
          </cell>
          <cell r="B2086">
            <v>608</v>
          </cell>
          <cell r="C2086" t="str">
            <v>007</v>
          </cell>
          <cell r="D2086" t="str">
            <v>007</v>
          </cell>
          <cell r="E2086" t="str">
            <v>624</v>
          </cell>
          <cell r="F2086" t="str">
            <v>Festejos al personal</v>
          </cell>
        </row>
        <row r="2087">
          <cell r="A2087">
            <v>608007007625</v>
          </cell>
          <cell r="B2087">
            <v>608</v>
          </cell>
          <cell r="C2087" t="str">
            <v>007</v>
          </cell>
          <cell r="D2087" t="str">
            <v>007</v>
          </cell>
          <cell r="E2087" t="str">
            <v>625</v>
          </cell>
          <cell r="F2087" t="str">
            <v>Comisaría</v>
          </cell>
        </row>
        <row r="2088">
          <cell r="A2088">
            <v>608008008000</v>
          </cell>
          <cell r="B2088">
            <v>608</v>
          </cell>
          <cell r="C2088" t="str">
            <v>008</v>
          </cell>
          <cell r="D2088" t="str">
            <v>008</v>
          </cell>
          <cell r="E2088" t="str">
            <v>000</v>
          </cell>
          <cell r="F2088" t="str">
            <v>Miscelàneos Sipaso</v>
          </cell>
        </row>
        <row r="2089">
          <cell r="A2089">
            <v>608008008601</v>
          </cell>
          <cell r="B2089">
            <v>608</v>
          </cell>
          <cell r="C2089" t="str">
            <v>008</v>
          </cell>
          <cell r="D2089" t="str">
            <v>008</v>
          </cell>
          <cell r="E2089" t="str">
            <v>601</v>
          </cell>
          <cell r="F2089" t="str">
            <v xml:space="preserve">Luz </v>
          </cell>
        </row>
        <row r="2090">
          <cell r="A2090">
            <v>608008008602</v>
          </cell>
          <cell r="B2090">
            <v>608</v>
          </cell>
          <cell r="C2090" t="str">
            <v>008</v>
          </cell>
          <cell r="D2090" t="str">
            <v>008</v>
          </cell>
          <cell r="E2090" t="str">
            <v>602</v>
          </cell>
          <cell r="F2090" t="str">
            <v xml:space="preserve">Agua </v>
          </cell>
        </row>
        <row r="2091">
          <cell r="A2091">
            <v>608008008603</v>
          </cell>
          <cell r="B2091">
            <v>608</v>
          </cell>
          <cell r="C2091" t="str">
            <v>008</v>
          </cell>
          <cell r="D2091" t="str">
            <v>008</v>
          </cell>
          <cell r="E2091" t="str">
            <v>603</v>
          </cell>
          <cell r="F2091" t="str">
            <v xml:space="preserve">Telefóno </v>
          </cell>
        </row>
        <row r="2092">
          <cell r="A2092">
            <v>608008008604</v>
          </cell>
          <cell r="B2092">
            <v>608</v>
          </cell>
          <cell r="C2092" t="str">
            <v>008</v>
          </cell>
          <cell r="D2092" t="str">
            <v>008</v>
          </cell>
          <cell r="E2092" t="str">
            <v>604</v>
          </cell>
          <cell r="F2092" t="str">
            <v xml:space="preserve">Teléfono Celular </v>
          </cell>
        </row>
        <row r="2093">
          <cell r="A2093">
            <v>608008008605</v>
          </cell>
          <cell r="B2093">
            <v>608</v>
          </cell>
          <cell r="C2093" t="str">
            <v>008</v>
          </cell>
          <cell r="D2093" t="str">
            <v>008</v>
          </cell>
          <cell r="E2093" t="str">
            <v>605</v>
          </cell>
          <cell r="F2093" t="str">
            <v xml:space="preserve">Internet </v>
          </cell>
        </row>
        <row r="2094">
          <cell r="A2094">
            <v>608008008606</v>
          </cell>
          <cell r="B2094">
            <v>608</v>
          </cell>
          <cell r="C2094" t="str">
            <v>008</v>
          </cell>
          <cell r="D2094" t="str">
            <v>008</v>
          </cell>
          <cell r="E2094" t="str">
            <v>606</v>
          </cell>
          <cell r="F2094" t="str">
            <v xml:space="preserve">Papelería </v>
          </cell>
        </row>
        <row r="2095">
          <cell r="A2095">
            <v>608008008607</v>
          </cell>
          <cell r="B2095">
            <v>608</v>
          </cell>
          <cell r="C2095" t="str">
            <v>008</v>
          </cell>
          <cell r="D2095" t="str">
            <v>008</v>
          </cell>
          <cell r="E2095" t="str">
            <v>607</v>
          </cell>
          <cell r="F2095" t="str">
            <v xml:space="preserve">Combustibles </v>
          </cell>
        </row>
        <row r="2096">
          <cell r="A2096">
            <v>608008008608</v>
          </cell>
          <cell r="B2096">
            <v>608</v>
          </cell>
          <cell r="C2096" t="str">
            <v>008</v>
          </cell>
          <cell r="D2096" t="str">
            <v>008</v>
          </cell>
          <cell r="E2096" t="str">
            <v>608</v>
          </cell>
          <cell r="F2096" t="str">
            <v xml:space="preserve">Honorarios con retención </v>
          </cell>
        </row>
        <row r="2097">
          <cell r="A2097">
            <v>608008008609</v>
          </cell>
          <cell r="B2097">
            <v>608</v>
          </cell>
          <cell r="C2097" t="str">
            <v>008</v>
          </cell>
          <cell r="D2097" t="str">
            <v>008</v>
          </cell>
          <cell r="E2097" t="str">
            <v>609</v>
          </cell>
          <cell r="F2097" t="str">
            <v xml:space="preserve">Honorarios sin retención </v>
          </cell>
        </row>
        <row r="2098">
          <cell r="A2098">
            <v>608008008610</v>
          </cell>
          <cell r="B2098">
            <v>608</v>
          </cell>
          <cell r="C2098" t="str">
            <v>008</v>
          </cell>
          <cell r="D2098" t="str">
            <v>008</v>
          </cell>
          <cell r="E2098" t="str">
            <v>610</v>
          </cell>
          <cell r="F2098" t="str">
            <v xml:space="preserve">Servicio de limpieza </v>
          </cell>
        </row>
        <row r="2099">
          <cell r="A2099">
            <v>608008008611</v>
          </cell>
          <cell r="B2099">
            <v>608</v>
          </cell>
          <cell r="C2099" t="str">
            <v>008</v>
          </cell>
          <cell r="D2099" t="str">
            <v>008</v>
          </cell>
          <cell r="E2099" t="str">
            <v>611</v>
          </cell>
          <cell r="F2099" t="str">
            <v xml:space="preserve">Servicio de seguridad </v>
          </cell>
        </row>
        <row r="2100">
          <cell r="A2100">
            <v>608008008612</v>
          </cell>
          <cell r="B2100">
            <v>608</v>
          </cell>
          <cell r="C2100" t="str">
            <v>008</v>
          </cell>
          <cell r="D2100" t="str">
            <v>008</v>
          </cell>
          <cell r="E2100" t="str">
            <v>612</v>
          </cell>
          <cell r="F2100" t="str">
            <v xml:space="preserve">Paqueterìa y envìos </v>
          </cell>
        </row>
        <row r="2101">
          <cell r="A2101">
            <v>608008008613</v>
          </cell>
          <cell r="B2101">
            <v>608</v>
          </cell>
          <cell r="C2101" t="str">
            <v>008</v>
          </cell>
          <cell r="D2101" t="str">
            <v>008</v>
          </cell>
          <cell r="E2101" t="str">
            <v>613</v>
          </cell>
          <cell r="F2101" t="str">
            <v xml:space="preserve">Artìculos de limpieza </v>
          </cell>
        </row>
        <row r="2102">
          <cell r="A2102">
            <v>608008008614</v>
          </cell>
          <cell r="B2102">
            <v>608</v>
          </cell>
          <cell r="C2102" t="str">
            <v>008</v>
          </cell>
          <cell r="D2102" t="str">
            <v>008</v>
          </cell>
          <cell r="E2102" t="str">
            <v>614</v>
          </cell>
          <cell r="F2102" t="str">
            <v xml:space="preserve">Comisiòn vales </v>
          </cell>
        </row>
        <row r="2103">
          <cell r="A2103">
            <v>608008008615</v>
          </cell>
          <cell r="B2103">
            <v>608</v>
          </cell>
          <cell r="C2103" t="str">
            <v>008</v>
          </cell>
          <cell r="D2103" t="str">
            <v>008</v>
          </cell>
          <cell r="E2103" t="str">
            <v>615</v>
          </cell>
          <cell r="F2103" t="str">
            <v xml:space="preserve">Impuestos y derechos </v>
          </cell>
        </row>
        <row r="2104">
          <cell r="A2104">
            <v>608008008616</v>
          </cell>
          <cell r="B2104">
            <v>608</v>
          </cell>
          <cell r="C2104" t="str">
            <v>008</v>
          </cell>
          <cell r="D2104" t="str">
            <v>008</v>
          </cell>
          <cell r="E2104" t="str">
            <v>616</v>
          </cell>
          <cell r="F2104" t="str">
            <v>Diversos misceláneos</v>
          </cell>
        </row>
        <row r="2105">
          <cell r="A2105">
            <v>608008008617</v>
          </cell>
          <cell r="B2105">
            <v>608</v>
          </cell>
          <cell r="C2105" t="str">
            <v>008</v>
          </cell>
          <cell r="D2105" t="str">
            <v>008</v>
          </cell>
          <cell r="E2105" t="str">
            <v>617</v>
          </cell>
          <cell r="F2105" t="str">
            <v>Recargos de impuestos</v>
          </cell>
        </row>
        <row r="2106">
          <cell r="A2106">
            <v>608008008618</v>
          </cell>
          <cell r="B2106">
            <v>608</v>
          </cell>
          <cell r="C2106" t="str">
            <v>008</v>
          </cell>
          <cell r="D2106" t="str">
            <v>008</v>
          </cell>
          <cell r="E2106" t="str">
            <v>618</v>
          </cell>
          <cell r="F2106" t="str">
            <v>Cuotas y suscripciones</v>
          </cell>
        </row>
        <row r="2107">
          <cell r="A2107">
            <v>608008008619</v>
          </cell>
          <cell r="B2107">
            <v>608</v>
          </cell>
          <cell r="C2107" t="str">
            <v>008</v>
          </cell>
          <cell r="D2107" t="str">
            <v>008</v>
          </cell>
          <cell r="E2107" t="str">
            <v>619</v>
          </cell>
          <cell r="F2107" t="str">
            <v>Propaganda y Publicidad</v>
          </cell>
        </row>
        <row r="2108">
          <cell r="A2108">
            <v>608008008620</v>
          </cell>
          <cell r="B2108">
            <v>608</v>
          </cell>
          <cell r="C2108" t="str">
            <v>008</v>
          </cell>
          <cell r="D2108" t="str">
            <v>008</v>
          </cell>
          <cell r="E2108" t="str">
            <v>620</v>
          </cell>
          <cell r="F2108" t="str">
            <v>Deducible de seguros</v>
          </cell>
        </row>
        <row r="2109">
          <cell r="A2109">
            <v>608008008621</v>
          </cell>
          <cell r="B2109">
            <v>608</v>
          </cell>
          <cell r="C2109" t="str">
            <v>008</v>
          </cell>
          <cell r="D2109" t="str">
            <v>008</v>
          </cell>
          <cell r="E2109" t="str">
            <v>621</v>
          </cell>
          <cell r="F2109" t="str">
            <v>Uniformes y ropa de trabajo</v>
          </cell>
        </row>
        <row r="2110">
          <cell r="A2110">
            <v>608008008622</v>
          </cell>
          <cell r="B2110">
            <v>608</v>
          </cell>
          <cell r="C2110" t="str">
            <v>008</v>
          </cell>
          <cell r="D2110" t="str">
            <v>008</v>
          </cell>
          <cell r="E2110" t="str">
            <v>622</v>
          </cell>
          <cell r="F2110" t="str">
            <v>Equipo de seguridad</v>
          </cell>
        </row>
        <row r="2111">
          <cell r="A2111">
            <v>608008008623</v>
          </cell>
          <cell r="B2111">
            <v>608</v>
          </cell>
          <cell r="C2111" t="str">
            <v>008</v>
          </cell>
          <cell r="D2111" t="str">
            <v>008</v>
          </cell>
          <cell r="E2111" t="str">
            <v>623</v>
          </cell>
          <cell r="F2111" t="str">
            <v>Capacitaciòn al personal</v>
          </cell>
        </row>
        <row r="2112">
          <cell r="A2112">
            <v>608008008624</v>
          </cell>
          <cell r="B2112">
            <v>608</v>
          </cell>
          <cell r="C2112" t="str">
            <v>008</v>
          </cell>
          <cell r="D2112" t="str">
            <v>008</v>
          </cell>
          <cell r="E2112" t="str">
            <v>624</v>
          </cell>
          <cell r="F2112" t="str">
            <v>Festejos al personal</v>
          </cell>
        </row>
        <row r="2113">
          <cell r="A2113">
            <v>608008008625</v>
          </cell>
          <cell r="B2113">
            <v>608</v>
          </cell>
          <cell r="C2113" t="str">
            <v>008</v>
          </cell>
          <cell r="D2113" t="str">
            <v>008</v>
          </cell>
          <cell r="E2113" t="str">
            <v>625</v>
          </cell>
          <cell r="F2113" t="str">
            <v>Comisaría</v>
          </cell>
        </row>
        <row r="2114">
          <cell r="A2114">
            <v>608009009000</v>
          </cell>
          <cell r="B2114">
            <v>608</v>
          </cell>
          <cell r="C2114" t="str">
            <v>009</v>
          </cell>
          <cell r="D2114" t="str">
            <v>009</v>
          </cell>
          <cell r="E2114" t="str">
            <v>000</v>
          </cell>
          <cell r="F2114" t="str">
            <v>Miscelàneos Ti</v>
          </cell>
        </row>
        <row r="2115">
          <cell r="A2115">
            <v>608009009601</v>
          </cell>
          <cell r="B2115">
            <v>608</v>
          </cell>
          <cell r="C2115" t="str">
            <v>009</v>
          </cell>
          <cell r="D2115" t="str">
            <v>009</v>
          </cell>
          <cell r="E2115" t="str">
            <v>601</v>
          </cell>
          <cell r="F2115" t="str">
            <v xml:space="preserve">Luz </v>
          </cell>
        </row>
        <row r="2116">
          <cell r="A2116">
            <v>608009009602</v>
          </cell>
          <cell r="B2116">
            <v>608</v>
          </cell>
          <cell r="C2116" t="str">
            <v>009</v>
          </cell>
          <cell r="D2116" t="str">
            <v>009</v>
          </cell>
          <cell r="E2116" t="str">
            <v>602</v>
          </cell>
          <cell r="F2116" t="str">
            <v xml:space="preserve">Agua </v>
          </cell>
        </row>
        <row r="2117">
          <cell r="A2117">
            <v>608009009603</v>
          </cell>
          <cell r="B2117">
            <v>608</v>
          </cell>
          <cell r="C2117" t="str">
            <v>009</v>
          </cell>
          <cell r="D2117" t="str">
            <v>009</v>
          </cell>
          <cell r="E2117" t="str">
            <v>603</v>
          </cell>
          <cell r="F2117" t="str">
            <v xml:space="preserve">Telefóno </v>
          </cell>
        </row>
        <row r="2118">
          <cell r="A2118">
            <v>608009009604</v>
          </cell>
          <cell r="B2118">
            <v>608</v>
          </cell>
          <cell r="C2118" t="str">
            <v>009</v>
          </cell>
          <cell r="D2118" t="str">
            <v>009</v>
          </cell>
          <cell r="E2118" t="str">
            <v>604</v>
          </cell>
          <cell r="F2118" t="str">
            <v xml:space="preserve">Teléfono Celular </v>
          </cell>
        </row>
        <row r="2119">
          <cell r="A2119">
            <v>608009009605</v>
          </cell>
          <cell r="B2119">
            <v>608</v>
          </cell>
          <cell r="C2119" t="str">
            <v>009</v>
          </cell>
          <cell r="D2119" t="str">
            <v>009</v>
          </cell>
          <cell r="E2119" t="str">
            <v>605</v>
          </cell>
          <cell r="F2119" t="str">
            <v xml:space="preserve">Internet </v>
          </cell>
        </row>
        <row r="2120">
          <cell r="A2120">
            <v>608009009606</v>
          </cell>
          <cell r="B2120">
            <v>608</v>
          </cell>
          <cell r="C2120" t="str">
            <v>009</v>
          </cell>
          <cell r="D2120" t="str">
            <v>009</v>
          </cell>
          <cell r="E2120" t="str">
            <v>606</v>
          </cell>
          <cell r="F2120" t="str">
            <v xml:space="preserve">Papelería </v>
          </cell>
        </row>
        <row r="2121">
          <cell r="A2121">
            <v>608009009607</v>
          </cell>
          <cell r="B2121">
            <v>608</v>
          </cell>
          <cell r="C2121" t="str">
            <v>009</v>
          </cell>
          <cell r="D2121" t="str">
            <v>009</v>
          </cell>
          <cell r="E2121" t="str">
            <v>607</v>
          </cell>
          <cell r="F2121" t="str">
            <v xml:space="preserve">Combustibles </v>
          </cell>
        </row>
        <row r="2122">
          <cell r="A2122">
            <v>608009009608</v>
          </cell>
          <cell r="B2122">
            <v>608</v>
          </cell>
          <cell r="C2122" t="str">
            <v>009</v>
          </cell>
          <cell r="D2122" t="str">
            <v>009</v>
          </cell>
          <cell r="E2122" t="str">
            <v>608</v>
          </cell>
          <cell r="F2122" t="str">
            <v xml:space="preserve">Honorarios con retención </v>
          </cell>
        </row>
        <row r="2123">
          <cell r="A2123">
            <v>608009009609</v>
          </cell>
          <cell r="B2123">
            <v>608</v>
          </cell>
          <cell r="C2123" t="str">
            <v>009</v>
          </cell>
          <cell r="D2123" t="str">
            <v>009</v>
          </cell>
          <cell r="E2123" t="str">
            <v>609</v>
          </cell>
          <cell r="F2123" t="str">
            <v xml:space="preserve">Honorarios sin retención </v>
          </cell>
        </row>
        <row r="2124">
          <cell r="A2124">
            <v>608009009610</v>
          </cell>
          <cell r="B2124">
            <v>608</v>
          </cell>
          <cell r="C2124" t="str">
            <v>009</v>
          </cell>
          <cell r="D2124" t="str">
            <v>009</v>
          </cell>
          <cell r="E2124" t="str">
            <v>610</v>
          </cell>
          <cell r="F2124" t="str">
            <v xml:space="preserve">Servicio de limpieza </v>
          </cell>
        </row>
        <row r="2125">
          <cell r="A2125">
            <v>608009009611</v>
          </cell>
          <cell r="B2125">
            <v>608</v>
          </cell>
          <cell r="C2125" t="str">
            <v>009</v>
          </cell>
          <cell r="D2125" t="str">
            <v>009</v>
          </cell>
          <cell r="E2125" t="str">
            <v>611</v>
          </cell>
          <cell r="F2125" t="str">
            <v xml:space="preserve">Servicio de seguridad </v>
          </cell>
        </row>
        <row r="2126">
          <cell r="A2126">
            <v>608009009612</v>
          </cell>
          <cell r="B2126">
            <v>608</v>
          </cell>
          <cell r="C2126" t="str">
            <v>009</v>
          </cell>
          <cell r="D2126" t="str">
            <v>009</v>
          </cell>
          <cell r="E2126" t="str">
            <v>612</v>
          </cell>
          <cell r="F2126" t="str">
            <v xml:space="preserve">Paqueterìa y envìos </v>
          </cell>
        </row>
        <row r="2127">
          <cell r="A2127">
            <v>608009009613</v>
          </cell>
          <cell r="B2127">
            <v>608</v>
          </cell>
          <cell r="C2127" t="str">
            <v>009</v>
          </cell>
          <cell r="D2127" t="str">
            <v>009</v>
          </cell>
          <cell r="E2127" t="str">
            <v>613</v>
          </cell>
          <cell r="F2127" t="str">
            <v xml:space="preserve">Artìculos de limpieza </v>
          </cell>
        </row>
        <row r="2128">
          <cell r="A2128">
            <v>608009009614</v>
          </cell>
          <cell r="B2128">
            <v>608</v>
          </cell>
          <cell r="C2128" t="str">
            <v>009</v>
          </cell>
          <cell r="D2128" t="str">
            <v>009</v>
          </cell>
          <cell r="E2128" t="str">
            <v>614</v>
          </cell>
          <cell r="F2128" t="str">
            <v xml:space="preserve">Comisiòn vales </v>
          </cell>
        </row>
        <row r="2129">
          <cell r="A2129">
            <v>608009009615</v>
          </cell>
          <cell r="B2129">
            <v>608</v>
          </cell>
          <cell r="C2129" t="str">
            <v>009</v>
          </cell>
          <cell r="D2129" t="str">
            <v>009</v>
          </cell>
          <cell r="E2129" t="str">
            <v>615</v>
          </cell>
          <cell r="F2129" t="str">
            <v xml:space="preserve">Impuestos y derechos </v>
          </cell>
        </row>
        <row r="2130">
          <cell r="A2130">
            <v>608009009616</v>
          </cell>
          <cell r="B2130">
            <v>608</v>
          </cell>
          <cell r="C2130" t="str">
            <v>009</v>
          </cell>
          <cell r="D2130" t="str">
            <v>009</v>
          </cell>
          <cell r="E2130" t="str">
            <v>616</v>
          </cell>
          <cell r="F2130" t="str">
            <v>Diversos misceláneos</v>
          </cell>
        </row>
        <row r="2131">
          <cell r="A2131">
            <v>608009009617</v>
          </cell>
          <cell r="B2131">
            <v>608</v>
          </cell>
          <cell r="C2131" t="str">
            <v>009</v>
          </cell>
          <cell r="D2131" t="str">
            <v>009</v>
          </cell>
          <cell r="E2131" t="str">
            <v>617</v>
          </cell>
          <cell r="F2131" t="str">
            <v>Recargos de impuestos</v>
          </cell>
        </row>
        <row r="2132">
          <cell r="A2132">
            <v>608009009618</v>
          </cell>
          <cell r="B2132">
            <v>608</v>
          </cell>
          <cell r="C2132" t="str">
            <v>009</v>
          </cell>
          <cell r="D2132" t="str">
            <v>009</v>
          </cell>
          <cell r="E2132" t="str">
            <v>618</v>
          </cell>
          <cell r="F2132" t="str">
            <v>Cuotas y suscripciones</v>
          </cell>
        </row>
        <row r="2133">
          <cell r="A2133">
            <v>608009009619</v>
          </cell>
          <cell r="B2133">
            <v>608</v>
          </cell>
          <cell r="C2133" t="str">
            <v>009</v>
          </cell>
          <cell r="D2133" t="str">
            <v>009</v>
          </cell>
          <cell r="E2133" t="str">
            <v>619</v>
          </cell>
          <cell r="F2133" t="str">
            <v>Propaganda y Publicidad</v>
          </cell>
        </row>
        <row r="2134">
          <cell r="A2134">
            <v>608009009620</v>
          </cell>
          <cell r="B2134">
            <v>608</v>
          </cell>
          <cell r="C2134" t="str">
            <v>009</v>
          </cell>
          <cell r="D2134" t="str">
            <v>009</v>
          </cell>
          <cell r="E2134" t="str">
            <v>620</v>
          </cell>
          <cell r="F2134" t="str">
            <v>Deducible de seguros</v>
          </cell>
        </row>
        <row r="2135">
          <cell r="A2135">
            <v>608009009621</v>
          </cell>
          <cell r="B2135">
            <v>608</v>
          </cell>
          <cell r="C2135" t="str">
            <v>009</v>
          </cell>
          <cell r="D2135" t="str">
            <v>009</v>
          </cell>
          <cell r="E2135" t="str">
            <v>621</v>
          </cell>
          <cell r="F2135" t="str">
            <v>Uniformes y ropa de trabajo</v>
          </cell>
        </row>
        <row r="2136">
          <cell r="A2136">
            <v>608009009622</v>
          </cell>
          <cell r="B2136">
            <v>608</v>
          </cell>
          <cell r="C2136" t="str">
            <v>009</v>
          </cell>
          <cell r="D2136" t="str">
            <v>009</v>
          </cell>
          <cell r="E2136" t="str">
            <v>622</v>
          </cell>
          <cell r="F2136" t="str">
            <v>Equipo de seguridad</v>
          </cell>
        </row>
        <row r="2137">
          <cell r="A2137">
            <v>608009009623</v>
          </cell>
          <cell r="B2137">
            <v>608</v>
          </cell>
          <cell r="C2137" t="str">
            <v>009</v>
          </cell>
          <cell r="D2137" t="str">
            <v>009</v>
          </cell>
          <cell r="E2137" t="str">
            <v>623</v>
          </cell>
          <cell r="F2137" t="str">
            <v>Capacitaciòn al personal</v>
          </cell>
        </row>
        <row r="2138">
          <cell r="A2138">
            <v>608009009624</v>
          </cell>
          <cell r="B2138">
            <v>608</v>
          </cell>
          <cell r="C2138" t="str">
            <v>009</v>
          </cell>
          <cell r="D2138" t="str">
            <v>009</v>
          </cell>
          <cell r="E2138" t="str">
            <v>624</v>
          </cell>
          <cell r="F2138" t="str">
            <v>Festejos al personal</v>
          </cell>
        </row>
        <row r="2139">
          <cell r="A2139">
            <v>608009009625</v>
          </cell>
          <cell r="B2139">
            <v>608</v>
          </cell>
          <cell r="C2139" t="str">
            <v>009</v>
          </cell>
          <cell r="D2139" t="str">
            <v>009</v>
          </cell>
          <cell r="E2139" t="str">
            <v>625</v>
          </cell>
          <cell r="F2139" t="str">
            <v>Comisaría</v>
          </cell>
        </row>
        <row r="2140">
          <cell r="A2140">
            <v>608020000000</v>
          </cell>
          <cell r="B2140">
            <v>608</v>
          </cell>
          <cell r="C2140" t="str">
            <v>020</v>
          </cell>
          <cell r="D2140" t="str">
            <v>000</v>
          </cell>
          <cell r="E2140" t="str">
            <v>000</v>
          </cell>
          <cell r="F2140" t="str">
            <v>Miscelàneos ADMINISTRACIÓN Y FINANZAS</v>
          </cell>
        </row>
        <row r="2141">
          <cell r="A2141">
            <v>608011011000</v>
          </cell>
          <cell r="B2141">
            <v>608</v>
          </cell>
          <cell r="C2141" t="str">
            <v>011</v>
          </cell>
          <cell r="D2141" t="str">
            <v>011</v>
          </cell>
          <cell r="E2141" t="str">
            <v>000</v>
          </cell>
          <cell r="F2141" t="str">
            <v>Miscelàneos Gerente de Finanzas</v>
          </cell>
        </row>
        <row r="2142">
          <cell r="A2142">
            <v>608011011601</v>
          </cell>
          <cell r="B2142">
            <v>608</v>
          </cell>
          <cell r="C2142" t="str">
            <v>011</v>
          </cell>
          <cell r="D2142" t="str">
            <v>011</v>
          </cell>
          <cell r="E2142" t="str">
            <v>601</v>
          </cell>
          <cell r="F2142" t="str">
            <v xml:space="preserve">Luz </v>
          </cell>
        </row>
        <row r="2143">
          <cell r="A2143">
            <v>608011011602</v>
          </cell>
          <cell r="B2143">
            <v>608</v>
          </cell>
          <cell r="C2143" t="str">
            <v>011</v>
          </cell>
          <cell r="D2143" t="str">
            <v>011</v>
          </cell>
          <cell r="E2143" t="str">
            <v>602</v>
          </cell>
          <cell r="F2143" t="str">
            <v xml:space="preserve">Agua </v>
          </cell>
        </row>
        <row r="2144">
          <cell r="A2144">
            <v>608011011603</v>
          </cell>
          <cell r="B2144">
            <v>608</v>
          </cell>
          <cell r="C2144" t="str">
            <v>011</v>
          </cell>
          <cell r="D2144" t="str">
            <v>011</v>
          </cell>
          <cell r="E2144" t="str">
            <v>603</v>
          </cell>
          <cell r="F2144" t="str">
            <v xml:space="preserve">Telefóno </v>
          </cell>
        </row>
        <row r="2145">
          <cell r="A2145">
            <v>608011011604</v>
          </cell>
          <cell r="B2145">
            <v>608</v>
          </cell>
          <cell r="C2145" t="str">
            <v>011</v>
          </cell>
          <cell r="D2145" t="str">
            <v>011</v>
          </cell>
          <cell r="E2145" t="str">
            <v>604</v>
          </cell>
          <cell r="F2145" t="str">
            <v xml:space="preserve">Teléfono Celular </v>
          </cell>
        </row>
        <row r="2146">
          <cell r="A2146">
            <v>608011011605</v>
          </cell>
          <cell r="B2146">
            <v>608</v>
          </cell>
          <cell r="C2146" t="str">
            <v>011</v>
          </cell>
          <cell r="D2146" t="str">
            <v>011</v>
          </cell>
          <cell r="E2146" t="str">
            <v>605</v>
          </cell>
          <cell r="F2146" t="str">
            <v xml:space="preserve">Internet </v>
          </cell>
        </row>
        <row r="2147">
          <cell r="A2147">
            <v>608011011606</v>
          </cell>
          <cell r="B2147">
            <v>608</v>
          </cell>
          <cell r="C2147" t="str">
            <v>011</v>
          </cell>
          <cell r="D2147" t="str">
            <v>011</v>
          </cell>
          <cell r="E2147" t="str">
            <v>606</v>
          </cell>
          <cell r="F2147" t="str">
            <v xml:space="preserve">Papelería </v>
          </cell>
        </row>
        <row r="2148">
          <cell r="A2148">
            <v>608011011607</v>
          </cell>
          <cell r="B2148">
            <v>608</v>
          </cell>
          <cell r="C2148" t="str">
            <v>011</v>
          </cell>
          <cell r="D2148" t="str">
            <v>011</v>
          </cell>
          <cell r="E2148" t="str">
            <v>607</v>
          </cell>
          <cell r="F2148" t="str">
            <v xml:space="preserve">Combustibles </v>
          </cell>
        </row>
        <row r="2149">
          <cell r="A2149">
            <v>608011011608</v>
          </cell>
          <cell r="B2149">
            <v>608</v>
          </cell>
          <cell r="C2149" t="str">
            <v>011</v>
          </cell>
          <cell r="D2149" t="str">
            <v>011</v>
          </cell>
          <cell r="E2149" t="str">
            <v>608</v>
          </cell>
          <cell r="F2149" t="str">
            <v xml:space="preserve">Honorarios con retención </v>
          </cell>
        </row>
        <row r="2150">
          <cell r="A2150">
            <v>608011011609</v>
          </cell>
          <cell r="B2150">
            <v>608</v>
          </cell>
          <cell r="C2150" t="str">
            <v>011</v>
          </cell>
          <cell r="D2150" t="str">
            <v>011</v>
          </cell>
          <cell r="E2150" t="str">
            <v>609</v>
          </cell>
          <cell r="F2150" t="str">
            <v xml:space="preserve">Honorarios sin retención </v>
          </cell>
        </row>
        <row r="2151">
          <cell r="A2151">
            <v>608011011610</v>
          </cell>
          <cell r="B2151">
            <v>608</v>
          </cell>
          <cell r="C2151" t="str">
            <v>011</v>
          </cell>
          <cell r="D2151" t="str">
            <v>011</v>
          </cell>
          <cell r="E2151" t="str">
            <v>610</v>
          </cell>
          <cell r="F2151" t="str">
            <v xml:space="preserve">Servicio de limpieza </v>
          </cell>
        </row>
        <row r="2152">
          <cell r="A2152">
            <v>608011011611</v>
          </cell>
          <cell r="B2152">
            <v>608</v>
          </cell>
          <cell r="C2152" t="str">
            <v>011</v>
          </cell>
          <cell r="D2152" t="str">
            <v>011</v>
          </cell>
          <cell r="E2152" t="str">
            <v>611</v>
          </cell>
          <cell r="F2152" t="str">
            <v xml:space="preserve">Servicio de seguridad </v>
          </cell>
        </row>
        <row r="2153">
          <cell r="A2153">
            <v>608011011612</v>
          </cell>
          <cell r="B2153">
            <v>608</v>
          </cell>
          <cell r="C2153" t="str">
            <v>011</v>
          </cell>
          <cell r="D2153" t="str">
            <v>011</v>
          </cell>
          <cell r="E2153" t="str">
            <v>612</v>
          </cell>
          <cell r="F2153" t="str">
            <v xml:space="preserve">Paqueterìa y envìos </v>
          </cell>
        </row>
        <row r="2154">
          <cell r="A2154">
            <v>608011011613</v>
          </cell>
          <cell r="B2154">
            <v>608</v>
          </cell>
          <cell r="C2154" t="str">
            <v>011</v>
          </cell>
          <cell r="D2154" t="str">
            <v>011</v>
          </cell>
          <cell r="E2154" t="str">
            <v>613</v>
          </cell>
          <cell r="F2154" t="str">
            <v xml:space="preserve">Artìculos de limpieza </v>
          </cell>
        </row>
        <row r="2155">
          <cell r="A2155">
            <v>608011011614</v>
          </cell>
          <cell r="B2155">
            <v>608</v>
          </cell>
          <cell r="C2155" t="str">
            <v>011</v>
          </cell>
          <cell r="D2155" t="str">
            <v>011</v>
          </cell>
          <cell r="E2155" t="str">
            <v>614</v>
          </cell>
          <cell r="F2155" t="str">
            <v xml:space="preserve">Comisiòn vales </v>
          </cell>
        </row>
        <row r="2156">
          <cell r="A2156">
            <v>608011011615</v>
          </cell>
          <cell r="B2156">
            <v>608</v>
          </cell>
          <cell r="C2156" t="str">
            <v>011</v>
          </cell>
          <cell r="D2156" t="str">
            <v>011</v>
          </cell>
          <cell r="E2156" t="str">
            <v>615</v>
          </cell>
          <cell r="F2156" t="str">
            <v xml:space="preserve">Impuestos y derechos </v>
          </cell>
        </row>
        <row r="2157">
          <cell r="A2157">
            <v>608011011616</v>
          </cell>
          <cell r="B2157">
            <v>608</v>
          </cell>
          <cell r="C2157" t="str">
            <v>011</v>
          </cell>
          <cell r="D2157" t="str">
            <v>011</v>
          </cell>
          <cell r="E2157" t="str">
            <v>616</v>
          </cell>
          <cell r="F2157" t="str">
            <v>Diversos misceláneos</v>
          </cell>
        </row>
        <row r="2158">
          <cell r="A2158">
            <v>608011011617</v>
          </cell>
          <cell r="B2158">
            <v>608</v>
          </cell>
          <cell r="C2158" t="str">
            <v>011</v>
          </cell>
          <cell r="D2158" t="str">
            <v>011</v>
          </cell>
          <cell r="E2158" t="str">
            <v>617</v>
          </cell>
          <cell r="F2158" t="str">
            <v>Recargos de impuestos</v>
          </cell>
        </row>
        <row r="2159">
          <cell r="A2159">
            <v>608011011618</v>
          </cell>
          <cell r="B2159">
            <v>608</v>
          </cell>
          <cell r="C2159" t="str">
            <v>011</v>
          </cell>
          <cell r="D2159" t="str">
            <v>011</v>
          </cell>
          <cell r="E2159" t="str">
            <v>618</v>
          </cell>
          <cell r="F2159" t="str">
            <v>Cuotas y suscripciones</v>
          </cell>
        </row>
        <row r="2160">
          <cell r="A2160">
            <v>608011011619</v>
          </cell>
          <cell r="B2160">
            <v>608</v>
          </cell>
          <cell r="C2160" t="str">
            <v>011</v>
          </cell>
          <cell r="D2160" t="str">
            <v>011</v>
          </cell>
          <cell r="E2160" t="str">
            <v>619</v>
          </cell>
          <cell r="F2160" t="str">
            <v>Propaganda y Publicidad</v>
          </cell>
        </row>
        <row r="2161">
          <cell r="A2161">
            <v>608011011620</v>
          </cell>
          <cell r="B2161">
            <v>608</v>
          </cell>
          <cell r="C2161" t="str">
            <v>011</v>
          </cell>
          <cell r="D2161" t="str">
            <v>011</v>
          </cell>
          <cell r="E2161" t="str">
            <v>620</v>
          </cell>
          <cell r="F2161" t="str">
            <v>Deducible de seguros</v>
          </cell>
        </row>
        <row r="2162">
          <cell r="A2162">
            <v>608011011621</v>
          </cell>
          <cell r="B2162">
            <v>608</v>
          </cell>
          <cell r="C2162" t="str">
            <v>011</v>
          </cell>
          <cell r="D2162" t="str">
            <v>011</v>
          </cell>
          <cell r="E2162" t="str">
            <v>621</v>
          </cell>
          <cell r="F2162" t="str">
            <v>Uniformes y ropa de trabajo</v>
          </cell>
        </row>
        <row r="2163">
          <cell r="A2163">
            <v>608011011622</v>
          </cell>
          <cell r="B2163">
            <v>608</v>
          </cell>
          <cell r="C2163" t="str">
            <v>011</v>
          </cell>
          <cell r="D2163" t="str">
            <v>011</v>
          </cell>
          <cell r="E2163" t="str">
            <v>622</v>
          </cell>
          <cell r="F2163" t="str">
            <v>Equipo de seguridad</v>
          </cell>
        </row>
        <row r="2164">
          <cell r="A2164">
            <v>608011011623</v>
          </cell>
          <cell r="B2164">
            <v>608</v>
          </cell>
          <cell r="C2164" t="str">
            <v>011</v>
          </cell>
          <cell r="D2164" t="str">
            <v>011</v>
          </cell>
          <cell r="E2164" t="str">
            <v>623</v>
          </cell>
          <cell r="F2164" t="str">
            <v>Capacitaciòn al personal</v>
          </cell>
        </row>
        <row r="2165">
          <cell r="A2165">
            <v>608011011624</v>
          </cell>
          <cell r="B2165">
            <v>608</v>
          </cell>
          <cell r="C2165" t="str">
            <v>011</v>
          </cell>
          <cell r="D2165" t="str">
            <v>011</v>
          </cell>
          <cell r="E2165" t="str">
            <v>624</v>
          </cell>
          <cell r="F2165" t="str">
            <v>Festejos al personal</v>
          </cell>
        </row>
        <row r="2166">
          <cell r="A2166">
            <v>608011011625</v>
          </cell>
          <cell r="B2166">
            <v>608</v>
          </cell>
          <cell r="C2166" t="str">
            <v>011</v>
          </cell>
          <cell r="D2166" t="str">
            <v>011</v>
          </cell>
          <cell r="E2166" t="str">
            <v>625</v>
          </cell>
          <cell r="F2166" t="str">
            <v>Comisaría</v>
          </cell>
        </row>
        <row r="2167">
          <cell r="A2167">
            <v>608012012000</v>
          </cell>
          <cell r="B2167">
            <v>608</v>
          </cell>
          <cell r="C2167" t="str">
            <v>012</v>
          </cell>
          <cell r="D2167" t="str">
            <v>012</v>
          </cell>
          <cell r="E2167" t="str">
            <v>000</v>
          </cell>
          <cell r="F2167" t="str">
            <v>Miscelàneos Contabilidad</v>
          </cell>
        </row>
        <row r="2168">
          <cell r="A2168">
            <v>608012012601</v>
          </cell>
          <cell r="B2168">
            <v>608</v>
          </cell>
          <cell r="C2168" t="str">
            <v>012</v>
          </cell>
          <cell r="D2168" t="str">
            <v>012</v>
          </cell>
          <cell r="E2168" t="str">
            <v>601</v>
          </cell>
          <cell r="F2168" t="str">
            <v xml:space="preserve">Luz </v>
          </cell>
        </row>
        <row r="2169">
          <cell r="A2169">
            <v>608012012602</v>
          </cell>
          <cell r="B2169">
            <v>608</v>
          </cell>
          <cell r="C2169" t="str">
            <v>012</v>
          </cell>
          <cell r="D2169" t="str">
            <v>012</v>
          </cell>
          <cell r="E2169" t="str">
            <v>602</v>
          </cell>
          <cell r="F2169" t="str">
            <v xml:space="preserve">Agua </v>
          </cell>
        </row>
        <row r="2170">
          <cell r="A2170">
            <v>608012012603</v>
          </cell>
          <cell r="B2170">
            <v>608</v>
          </cell>
          <cell r="C2170" t="str">
            <v>012</v>
          </cell>
          <cell r="D2170" t="str">
            <v>012</v>
          </cell>
          <cell r="E2170" t="str">
            <v>603</v>
          </cell>
          <cell r="F2170" t="str">
            <v xml:space="preserve">Telefóno </v>
          </cell>
        </row>
        <row r="2171">
          <cell r="A2171">
            <v>608012012604</v>
          </cell>
          <cell r="B2171">
            <v>608</v>
          </cell>
          <cell r="C2171" t="str">
            <v>012</v>
          </cell>
          <cell r="D2171" t="str">
            <v>012</v>
          </cell>
          <cell r="E2171" t="str">
            <v>604</v>
          </cell>
          <cell r="F2171" t="str">
            <v xml:space="preserve">Teléfono Celular </v>
          </cell>
        </row>
        <row r="2172">
          <cell r="A2172">
            <v>608012012605</v>
          </cell>
          <cell r="B2172">
            <v>608</v>
          </cell>
          <cell r="C2172" t="str">
            <v>012</v>
          </cell>
          <cell r="D2172" t="str">
            <v>012</v>
          </cell>
          <cell r="E2172" t="str">
            <v>605</v>
          </cell>
          <cell r="F2172" t="str">
            <v xml:space="preserve">Internet </v>
          </cell>
        </row>
        <row r="2173">
          <cell r="A2173">
            <v>608012012606</v>
          </cell>
          <cell r="B2173">
            <v>608</v>
          </cell>
          <cell r="C2173" t="str">
            <v>012</v>
          </cell>
          <cell r="D2173" t="str">
            <v>012</v>
          </cell>
          <cell r="E2173" t="str">
            <v>606</v>
          </cell>
          <cell r="F2173" t="str">
            <v xml:space="preserve">Papelería </v>
          </cell>
        </row>
        <row r="2174">
          <cell r="A2174">
            <v>608012012607</v>
          </cell>
          <cell r="B2174">
            <v>608</v>
          </cell>
          <cell r="C2174" t="str">
            <v>012</v>
          </cell>
          <cell r="D2174" t="str">
            <v>012</v>
          </cell>
          <cell r="E2174" t="str">
            <v>607</v>
          </cell>
          <cell r="F2174" t="str">
            <v xml:space="preserve">Combustibles </v>
          </cell>
        </row>
        <row r="2175">
          <cell r="A2175">
            <v>608012012608</v>
          </cell>
          <cell r="B2175">
            <v>608</v>
          </cell>
          <cell r="C2175" t="str">
            <v>012</v>
          </cell>
          <cell r="D2175" t="str">
            <v>012</v>
          </cell>
          <cell r="E2175" t="str">
            <v>608</v>
          </cell>
          <cell r="F2175" t="str">
            <v xml:space="preserve">Honorarios con retención </v>
          </cell>
        </row>
        <row r="2176">
          <cell r="A2176">
            <v>608012012609</v>
          </cell>
          <cell r="B2176">
            <v>608</v>
          </cell>
          <cell r="C2176" t="str">
            <v>012</v>
          </cell>
          <cell r="D2176" t="str">
            <v>012</v>
          </cell>
          <cell r="E2176" t="str">
            <v>609</v>
          </cell>
          <cell r="F2176" t="str">
            <v xml:space="preserve">Honorarios sin retención </v>
          </cell>
        </row>
        <row r="2177">
          <cell r="A2177">
            <v>608012012610</v>
          </cell>
          <cell r="B2177">
            <v>608</v>
          </cell>
          <cell r="C2177" t="str">
            <v>012</v>
          </cell>
          <cell r="D2177" t="str">
            <v>012</v>
          </cell>
          <cell r="E2177" t="str">
            <v>610</v>
          </cell>
          <cell r="F2177" t="str">
            <v xml:space="preserve">Servicio de limpieza </v>
          </cell>
        </row>
        <row r="2178">
          <cell r="A2178">
            <v>608012012611</v>
          </cell>
          <cell r="B2178">
            <v>608</v>
          </cell>
          <cell r="C2178" t="str">
            <v>012</v>
          </cell>
          <cell r="D2178" t="str">
            <v>012</v>
          </cell>
          <cell r="E2178" t="str">
            <v>611</v>
          </cell>
          <cell r="F2178" t="str">
            <v xml:space="preserve">Servicio de seguridad </v>
          </cell>
        </row>
        <row r="2179">
          <cell r="A2179">
            <v>608012012612</v>
          </cell>
          <cell r="B2179">
            <v>608</v>
          </cell>
          <cell r="C2179" t="str">
            <v>012</v>
          </cell>
          <cell r="D2179" t="str">
            <v>012</v>
          </cell>
          <cell r="E2179" t="str">
            <v>612</v>
          </cell>
          <cell r="F2179" t="str">
            <v xml:space="preserve">Paqueterìa y envìos </v>
          </cell>
        </row>
        <row r="2180">
          <cell r="A2180">
            <v>608012012613</v>
          </cell>
          <cell r="B2180">
            <v>608</v>
          </cell>
          <cell r="C2180" t="str">
            <v>012</v>
          </cell>
          <cell r="D2180" t="str">
            <v>012</v>
          </cell>
          <cell r="E2180" t="str">
            <v>613</v>
          </cell>
          <cell r="F2180" t="str">
            <v xml:space="preserve">Artìculos de limpieza </v>
          </cell>
        </row>
        <row r="2181">
          <cell r="A2181">
            <v>608012012614</v>
          </cell>
          <cell r="B2181">
            <v>608</v>
          </cell>
          <cell r="C2181" t="str">
            <v>012</v>
          </cell>
          <cell r="D2181" t="str">
            <v>012</v>
          </cell>
          <cell r="E2181" t="str">
            <v>614</v>
          </cell>
          <cell r="F2181" t="str">
            <v xml:space="preserve">Comisiòn vales </v>
          </cell>
        </row>
        <row r="2182">
          <cell r="A2182">
            <v>608012012615</v>
          </cell>
          <cell r="B2182">
            <v>608</v>
          </cell>
          <cell r="C2182" t="str">
            <v>012</v>
          </cell>
          <cell r="D2182" t="str">
            <v>012</v>
          </cell>
          <cell r="E2182" t="str">
            <v>615</v>
          </cell>
          <cell r="F2182" t="str">
            <v xml:space="preserve">Impuestos y derechos </v>
          </cell>
        </row>
        <row r="2183">
          <cell r="A2183">
            <v>608012012616</v>
          </cell>
          <cell r="B2183">
            <v>608</v>
          </cell>
          <cell r="C2183" t="str">
            <v>012</v>
          </cell>
          <cell r="D2183" t="str">
            <v>012</v>
          </cell>
          <cell r="E2183" t="str">
            <v>616</v>
          </cell>
          <cell r="F2183" t="str">
            <v>Diversos misceláneos</v>
          </cell>
        </row>
        <row r="2184">
          <cell r="A2184">
            <v>608012012617</v>
          </cell>
          <cell r="B2184">
            <v>608</v>
          </cell>
          <cell r="C2184" t="str">
            <v>012</v>
          </cell>
          <cell r="D2184" t="str">
            <v>012</v>
          </cell>
          <cell r="E2184" t="str">
            <v>617</v>
          </cell>
          <cell r="F2184" t="str">
            <v>Recargos de impuestos</v>
          </cell>
        </row>
        <row r="2185">
          <cell r="A2185">
            <v>608012012618</v>
          </cell>
          <cell r="B2185">
            <v>608</v>
          </cell>
          <cell r="C2185" t="str">
            <v>012</v>
          </cell>
          <cell r="D2185" t="str">
            <v>012</v>
          </cell>
          <cell r="E2185" t="str">
            <v>618</v>
          </cell>
          <cell r="F2185" t="str">
            <v>Cuotas y suscripciones</v>
          </cell>
        </row>
        <row r="2186">
          <cell r="A2186">
            <v>608012012619</v>
          </cell>
          <cell r="B2186">
            <v>608</v>
          </cell>
          <cell r="C2186" t="str">
            <v>012</v>
          </cell>
          <cell r="D2186" t="str">
            <v>012</v>
          </cell>
          <cell r="E2186" t="str">
            <v>619</v>
          </cell>
          <cell r="F2186" t="str">
            <v>Propaganda y Publicidad</v>
          </cell>
        </row>
        <row r="2187">
          <cell r="A2187">
            <v>608012012620</v>
          </cell>
          <cell r="B2187">
            <v>608</v>
          </cell>
          <cell r="C2187" t="str">
            <v>012</v>
          </cell>
          <cell r="D2187" t="str">
            <v>012</v>
          </cell>
          <cell r="E2187" t="str">
            <v>620</v>
          </cell>
          <cell r="F2187" t="str">
            <v>Deducible de seguros</v>
          </cell>
        </row>
        <row r="2188">
          <cell r="A2188">
            <v>608012012621</v>
          </cell>
          <cell r="B2188">
            <v>608</v>
          </cell>
          <cell r="C2188" t="str">
            <v>012</v>
          </cell>
          <cell r="D2188" t="str">
            <v>012</v>
          </cell>
          <cell r="E2188" t="str">
            <v>621</v>
          </cell>
          <cell r="F2188" t="str">
            <v>Uniformes y ropa de trabajo</v>
          </cell>
        </row>
        <row r="2189">
          <cell r="A2189">
            <v>608012012622</v>
          </cell>
          <cell r="B2189">
            <v>608</v>
          </cell>
          <cell r="C2189" t="str">
            <v>012</v>
          </cell>
          <cell r="D2189" t="str">
            <v>012</v>
          </cell>
          <cell r="E2189" t="str">
            <v>622</v>
          </cell>
          <cell r="F2189" t="str">
            <v>Equipo de seguridad</v>
          </cell>
        </row>
        <row r="2190">
          <cell r="A2190">
            <v>608012012623</v>
          </cell>
          <cell r="B2190">
            <v>608</v>
          </cell>
          <cell r="C2190" t="str">
            <v>012</v>
          </cell>
          <cell r="D2190" t="str">
            <v>012</v>
          </cell>
          <cell r="E2190" t="str">
            <v>623</v>
          </cell>
          <cell r="F2190" t="str">
            <v>Capacitaciòn al personal</v>
          </cell>
        </row>
        <row r="2191">
          <cell r="A2191">
            <v>608012012624</v>
          </cell>
          <cell r="B2191">
            <v>608</v>
          </cell>
          <cell r="C2191" t="str">
            <v>012</v>
          </cell>
          <cell r="D2191" t="str">
            <v>012</v>
          </cell>
          <cell r="E2191" t="str">
            <v>624</v>
          </cell>
          <cell r="F2191" t="str">
            <v>Festejos al personal</v>
          </cell>
        </row>
        <row r="2192">
          <cell r="A2192">
            <v>608012012625</v>
          </cell>
          <cell r="B2192">
            <v>608</v>
          </cell>
          <cell r="C2192" t="str">
            <v>012</v>
          </cell>
          <cell r="D2192" t="str">
            <v>012</v>
          </cell>
          <cell r="E2192" t="str">
            <v>625</v>
          </cell>
          <cell r="F2192" t="str">
            <v>Comisaría</v>
          </cell>
        </row>
        <row r="2193">
          <cell r="A2193">
            <v>608013013000</v>
          </cell>
          <cell r="B2193">
            <v>608</v>
          </cell>
          <cell r="C2193" t="str">
            <v>013</v>
          </cell>
          <cell r="D2193" t="str">
            <v>013</v>
          </cell>
          <cell r="E2193" t="str">
            <v>000</v>
          </cell>
          <cell r="F2193" t="str">
            <v>Miscelàneos Recursos Humanos</v>
          </cell>
        </row>
        <row r="2194">
          <cell r="A2194">
            <v>608013013601</v>
          </cell>
          <cell r="B2194">
            <v>608</v>
          </cell>
          <cell r="C2194" t="str">
            <v>013</v>
          </cell>
          <cell r="D2194" t="str">
            <v>013</v>
          </cell>
          <cell r="E2194" t="str">
            <v>601</v>
          </cell>
          <cell r="F2194" t="str">
            <v xml:space="preserve">Luz </v>
          </cell>
        </row>
        <row r="2195">
          <cell r="A2195">
            <v>608013013602</v>
          </cell>
          <cell r="B2195">
            <v>608</v>
          </cell>
          <cell r="C2195" t="str">
            <v>013</v>
          </cell>
          <cell r="D2195" t="str">
            <v>013</v>
          </cell>
          <cell r="E2195" t="str">
            <v>602</v>
          </cell>
          <cell r="F2195" t="str">
            <v xml:space="preserve">Agua </v>
          </cell>
        </row>
        <row r="2196">
          <cell r="A2196">
            <v>608013013603</v>
          </cell>
          <cell r="B2196">
            <v>608</v>
          </cell>
          <cell r="C2196" t="str">
            <v>013</v>
          </cell>
          <cell r="D2196" t="str">
            <v>013</v>
          </cell>
          <cell r="E2196" t="str">
            <v>603</v>
          </cell>
          <cell r="F2196" t="str">
            <v xml:space="preserve">Telefóno </v>
          </cell>
        </row>
        <row r="2197">
          <cell r="A2197">
            <v>608013013604</v>
          </cell>
          <cell r="B2197">
            <v>608</v>
          </cell>
          <cell r="C2197" t="str">
            <v>013</v>
          </cell>
          <cell r="D2197" t="str">
            <v>013</v>
          </cell>
          <cell r="E2197" t="str">
            <v>604</v>
          </cell>
          <cell r="F2197" t="str">
            <v xml:space="preserve">Teléfono Celular </v>
          </cell>
        </row>
        <row r="2198">
          <cell r="A2198">
            <v>608013013605</v>
          </cell>
          <cell r="B2198">
            <v>608</v>
          </cell>
          <cell r="C2198" t="str">
            <v>013</v>
          </cell>
          <cell r="D2198" t="str">
            <v>013</v>
          </cell>
          <cell r="E2198" t="str">
            <v>605</v>
          </cell>
          <cell r="F2198" t="str">
            <v xml:space="preserve">Internet </v>
          </cell>
        </row>
        <row r="2199">
          <cell r="A2199">
            <v>608013013606</v>
          </cell>
          <cell r="B2199">
            <v>608</v>
          </cell>
          <cell r="C2199" t="str">
            <v>013</v>
          </cell>
          <cell r="D2199" t="str">
            <v>013</v>
          </cell>
          <cell r="E2199" t="str">
            <v>606</v>
          </cell>
          <cell r="F2199" t="str">
            <v xml:space="preserve">Papelería </v>
          </cell>
        </row>
        <row r="2200">
          <cell r="A2200">
            <v>608013013607</v>
          </cell>
          <cell r="B2200">
            <v>608</v>
          </cell>
          <cell r="C2200" t="str">
            <v>013</v>
          </cell>
          <cell r="D2200" t="str">
            <v>013</v>
          </cell>
          <cell r="E2200" t="str">
            <v>607</v>
          </cell>
          <cell r="F2200" t="str">
            <v xml:space="preserve">Combustibles </v>
          </cell>
        </row>
        <row r="2201">
          <cell r="A2201">
            <v>608013013608</v>
          </cell>
          <cell r="B2201">
            <v>608</v>
          </cell>
          <cell r="C2201" t="str">
            <v>013</v>
          </cell>
          <cell r="D2201" t="str">
            <v>013</v>
          </cell>
          <cell r="E2201" t="str">
            <v>608</v>
          </cell>
          <cell r="F2201" t="str">
            <v xml:space="preserve">Honorarios con retención </v>
          </cell>
        </row>
        <row r="2202">
          <cell r="A2202">
            <v>608013013609</v>
          </cell>
          <cell r="B2202">
            <v>608</v>
          </cell>
          <cell r="C2202" t="str">
            <v>013</v>
          </cell>
          <cell r="D2202" t="str">
            <v>013</v>
          </cell>
          <cell r="E2202" t="str">
            <v>609</v>
          </cell>
          <cell r="F2202" t="str">
            <v xml:space="preserve">Honorarios sin retención </v>
          </cell>
        </row>
        <row r="2203">
          <cell r="A2203">
            <v>608013013610</v>
          </cell>
          <cell r="B2203">
            <v>608</v>
          </cell>
          <cell r="C2203" t="str">
            <v>013</v>
          </cell>
          <cell r="D2203" t="str">
            <v>013</v>
          </cell>
          <cell r="E2203" t="str">
            <v>610</v>
          </cell>
          <cell r="F2203" t="str">
            <v xml:space="preserve">Servicio de limpieza </v>
          </cell>
        </row>
        <row r="2204">
          <cell r="A2204">
            <v>608013013611</v>
          </cell>
          <cell r="B2204">
            <v>608</v>
          </cell>
          <cell r="C2204" t="str">
            <v>013</v>
          </cell>
          <cell r="D2204" t="str">
            <v>013</v>
          </cell>
          <cell r="E2204" t="str">
            <v>611</v>
          </cell>
          <cell r="F2204" t="str">
            <v xml:space="preserve">Servicio de seguridad </v>
          </cell>
        </row>
        <row r="2205">
          <cell r="A2205">
            <v>608013013612</v>
          </cell>
          <cell r="B2205">
            <v>608</v>
          </cell>
          <cell r="C2205" t="str">
            <v>013</v>
          </cell>
          <cell r="D2205" t="str">
            <v>013</v>
          </cell>
          <cell r="E2205" t="str">
            <v>612</v>
          </cell>
          <cell r="F2205" t="str">
            <v xml:space="preserve">Paqueterìa y envìos </v>
          </cell>
        </row>
        <row r="2206">
          <cell r="A2206">
            <v>608013013613</v>
          </cell>
          <cell r="B2206">
            <v>608</v>
          </cell>
          <cell r="C2206" t="str">
            <v>013</v>
          </cell>
          <cell r="D2206" t="str">
            <v>013</v>
          </cell>
          <cell r="E2206" t="str">
            <v>613</v>
          </cell>
          <cell r="F2206" t="str">
            <v xml:space="preserve">Artìculos de limpieza </v>
          </cell>
        </row>
        <row r="2207">
          <cell r="A2207">
            <v>608013013614</v>
          </cell>
          <cell r="B2207">
            <v>608</v>
          </cell>
          <cell r="C2207" t="str">
            <v>013</v>
          </cell>
          <cell r="D2207" t="str">
            <v>013</v>
          </cell>
          <cell r="E2207" t="str">
            <v>614</v>
          </cell>
          <cell r="F2207" t="str">
            <v xml:space="preserve">Comisiòn vales </v>
          </cell>
        </row>
        <row r="2208">
          <cell r="A2208">
            <v>608013013615</v>
          </cell>
          <cell r="B2208">
            <v>608</v>
          </cell>
          <cell r="C2208" t="str">
            <v>013</v>
          </cell>
          <cell r="D2208" t="str">
            <v>013</v>
          </cell>
          <cell r="E2208" t="str">
            <v>615</v>
          </cell>
          <cell r="F2208" t="str">
            <v xml:space="preserve">Impuestos y derechos </v>
          </cell>
        </row>
        <row r="2209">
          <cell r="A2209">
            <v>608013013616</v>
          </cell>
          <cell r="B2209">
            <v>608</v>
          </cell>
          <cell r="C2209" t="str">
            <v>013</v>
          </cell>
          <cell r="D2209" t="str">
            <v>013</v>
          </cell>
          <cell r="E2209" t="str">
            <v>616</v>
          </cell>
          <cell r="F2209" t="str">
            <v>Diversos misceláneos</v>
          </cell>
        </row>
        <row r="2210">
          <cell r="A2210">
            <v>608013013617</v>
          </cell>
          <cell r="B2210">
            <v>608</v>
          </cell>
          <cell r="C2210" t="str">
            <v>013</v>
          </cell>
          <cell r="D2210" t="str">
            <v>013</v>
          </cell>
          <cell r="E2210" t="str">
            <v>617</v>
          </cell>
          <cell r="F2210" t="str">
            <v>Recargos de impuestos</v>
          </cell>
        </row>
        <row r="2211">
          <cell r="A2211">
            <v>608013013618</v>
          </cell>
          <cell r="B2211">
            <v>608</v>
          </cell>
          <cell r="C2211" t="str">
            <v>013</v>
          </cell>
          <cell r="D2211" t="str">
            <v>013</v>
          </cell>
          <cell r="E2211" t="str">
            <v>618</v>
          </cell>
          <cell r="F2211" t="str">
            <v>Cuotas y suscripciones</v>
          </cell>
        </row>
        <row r="2212">
          <cell r="A2212">
            <v>608013013619</v>
          </cell>
          <cell r="B2212">
            <v>608</v>
          </cell>
          <cell r="C2212" t="str">
            <v>013</v>
          </cell>
          <cell r="D2212" t="str">
            <v>013</v>
          </cell>
          <cell r="E2212" t="str">
            <v>619</v>
          </cell>
          <cell r="F2212" t="str">
            <v>Propaganda y Publicidad</v>
          </cell>
        </row>
        <row r="2213">
          <cell r="A2213">
            <v>608013013620</v>
          </cell>
          <cell r="B2213">
            <v>608</v>
          </cell>
          <cell r="C2213" t="str">
            <v>013</v>
          </cell>
          <cell r="D2213" t="str">
            <v>013</v>
          </cell>
          <cell r="E2213" t="str">
            <v>620</v>
          </cell>
          <cell r="F2213" t="str">
            <v>Deducible de seguros</v>
          </cell>
        </row>
        <row r="2214">
          <cell r="A2214">
            <v>608013013621</v>
          </cell>
          <cell r="B2214">
            <v>608</v>
          </cell>
          <cell r="C2214" t="str">
            <v>013</v>
          </cell>
          <cell r="D2214" t="str">
            <v>013</v>
          </cell>
          <cell r="E2214" t="str">
            <v>621</v>
          </cell>
          <cell r="F2214" t="str">
            <v>Uniformes y ropa de trabajo</v>
          </cell>
        </row>
        <row r="2215">
          <cell r="A2215">
            <v>608013013622</v>
          </cell>
          <cell r="B2215">
            <v>608</v>
          </cell>
          <cell r="C2215" t="str">
            <v>013</v>
          </cell>
          <cell r="D2215" t="str">
            <v>013</v>
          </cell>
          <cell r="E2215" t="str">
            <v>622</v>
          </cell>
          <cell r="F2215" t="str">
            <v>Equipo de seguridad</v>
          </cell>
        </row>
        <row r="2216">
          <cell r="A2216">
            <v>608013013623</v>
          </cell>
          <cell r="B2216">
            <v>608</v>
          </cell>
          <cell r="C2216" t="str">
            <v>013</v>
          </cell>
          <cell r="D2216" t="str">
            <v>013</v>
          </cell>
          <cell r="E2216" t="str">
            <v>623</v>
          </cell>
          <cell r="F2216" t="str">
            <v>Capacitaciòn al personal</v>
          </cell>
        </row>
        <row r="2217">
          <cell r="A2217">
            <v>608013013624</v>
          </cell>
          <cell r="B2217">
            <v>608</v>
          </cell>
          <cell r="C2217" t="str">
            <v>013</v>
          </cell>
          <cell r="D2217" t="str">
            <v>013</v>
          </cell>
          <cell r="E2217" t="str">
            <v>624</v>
          </cell>
          <cell r="F2217" t="str">
            <v>Festejos al personal</v>
          </cell>
        </row>
        <row r="2218">
          <cell r="A2218">
            <v>608013013625</v>
          </cell>
          <cell r="B2218">
            <v>608</v>
          </cell>
          <cell r="C2218" t="str">
            <v>013</v>
          </cell>
          <cell r="D2218" t="str">
            <v>013</v>
          </cell>
          <cell r="E2218" t="str">
            <v>625</v>
          </cell>
          <cell r="F2218" t="str">
            <v>Comisaría</v>
          </cell>
        </row>
        <row r="2219">
          <cell r="A2219">
            <v>608014014000</v>
          </cell>
          <cell r="B2219">
            <v>608</v>
          </cell>
          <cell r="C2219" t="str">
            <v>014</v>
          </cell>
          <cell r="D2219" t="str">
            <v>014</v>
          </cell>
          <cell r="E2219" t="str">
            <v>000</v>
          </cell>
          <cell r="F2219" t="str">
            <v>Miscelàneos Precios Unitarios</v>
          </cell>
        </row>
        <row r="2220">
          <cell r="A2220">
            <v>608014014601</v>
          </cell>
          <cell r="B2220">
            <v>608</v>
          </cell>
          <cell r="C2220" t="str">
            <v>014</v>
          </cell>
          <cell r="D2220" t="str">
            <v>014</v>
          </cell>
          <cell r="E2220" t="str">
            <v>601</v>
          </cell>
          <cell r="F2220" t="str">
            <v xml:space="preserve">Luz </v>
          </cell>
        </row>
        <row r="2221">
          <cell r="A2221">
            <v>608014014602</v>
          </cell>
          <cell r="B2221">
            <v>608</v>
          </cell>
          <cell r="C2221" t="str">
            <v>014</v>
          </cell>
          <cell r="D2221" t="str">
            <v>014</v>
          </cell>
          <cell r="E2221" t="str">
            <v>602</v>
          </cell>
          <cell r="F2221" t="str">
            <v xml:space="preserve">Agua </v>
          </cell>
        </row>
        <row r="2222">
          <cell r="A2222">
            <v>608014014603</v>
          </cell>
          <cell r="B2222">
            <v>608</v>
          </cell>
          <cell r="C2222" t="str">
            <v>014</v>
          </cell>
          <cell r="D2222" t="str">
            <v>014</v>
          </cell>
          <cell r="E2222" t="str">
            <v>603</v>
          </cell>
          <cell r="F2222" t="str">
            <v xml:space="preserve">Telefóno </v>
          </cell>
        </row>
        <row r="2223">
          <cell r="A2223">
            <v>608014014604</v>
          </cell>
          <cell r="B2223">
            <v>608</v>
          </cell>
          <cell r="C2223" t="str">
            <v>014</v>
          </cell>
          <cell r="D2223" t="str">
            <v>014</v>
          </cell>
          <cell r="E2223" t="str">
            <v>604</v>
          </cell>
          <cell r="F2223" t="str">
            <v xml:space="preserve">Teléfono Celular </v>
          </cell>
        </row>
        <row r="2224">
          <cell r="A2224">
            <v>608014014605</v>
          </cell>
          <cell r="B2224">
            <v>608</v>
          </cell>
          <cell r="C2224" t="str">
            <v>014</v>
          </cell>
          <cell r="D2224" t="str">
            <v>014</v>
          </cell>
          <cell r="E2224" t="str">
            <v>605</v>
          </cell>
          <cell r="F2224" t="str">
            <v xml:space="preserve">Internet </v>
          </cell>
        </row>
        <row r="2225">
          <cell r="A2225">
            <v>608014014606</v>
          </cell>
          <cell r="B2225">
            <v>608</v>
          </cell>
          <cell r="C2225" t="str">
            <v>014</v>
          </cell>
          <cell r="D2225" t="str">
            <v>014</v>
          </cell>
          <cell r="E2225" t="str">
            <v>606</v>
          </cell>
          <cell r="F2225" t="str">
            <v xml:space="preserve">Papelería </v>
          </cell>
        </row>
        <row r="2226">
          <cell r="A2226">
            <v>608014014607</v>
          </cell>
          <cell r="B2226">
            <v>608</v>
          </cell>
          <cell r="C2226" t="str">
            <v>014</v>
          </cell>
          <cell r="D2226" t="str">
            <v>014</v>
          </cell>
          <cell r="E2226" t="str">
            <v>607</v>
          </cell>
          <cell r="F2226" t="str">
            <v xml:space="preserve">Combustibles </v>
          </cell>
        </row>
        <row r="2227">
          <cell r="A2227">
            <v>608014014608</v>
          </cell>
          <cell r="B2227">
            <v>608</v>
          </cell>
          <cell r="C2227" t="str">
            <v>014</v>
          </cell>
          <cell r="D2227" t="str">
            <v>014</v>
          </cell>
          <cell r="E2227" t="str">
            <v>608</v>
          </cell>
          <cell r="F2227" t="str">
            <v xml:space="preserve">Honorarios con retención </v>
          </cell>
        </row>
        <row r="2228">
          <cell r="A2228">
            <v>608014014609</v>
          </cell>
          <cell r="B2228">
            <v>608</v>
          </cell>
          <cell r="C2228" t="str">
            <v>014</v>
          </cell>
          <cell r="D2228" t="str">
            <v>014</v>
          </cell>
          <cell r="E2228" t="str">
            <v>609</v>
          </cell>
          <cell r="F2228" t="str">
            <v xml:space="preserve">Honorarios sin retención </v>
          </cell>
        </row>
        <row r="2229">
          <cell r="A2229">
            <v>608014014610</v>
          </cell>
          <cell r="B2229">
            <v>608</v>
          </cell>
          <cell r="C2229" t="str">
            <v>014</v>
          </cell>
          <cell r="D2229" t="str">
            <v>014</v>
          </cell>
          <cell r="E2229" t="str">
            <v>610</v>
          </cell>
          <cell r="F2229" t="str">
            <v xml:space="preserve">Servicio de limpieza </v>
          </cell>
        </row>
        <row r="2230">
          <cell r="A2230">
            <v>608014014611</v>
          </cell>
          <cell r="B2230">
            <v>608</v>
          </cell>
          <cell r="C2230" t="str">
            <v>014</v>
          </cell>
          <cell r="D2230" t="str">
            <v>014</v>
          </cell>
          <cell r="E2230" t="str">
            <v>611</v>
          </cell>
          <cell r="F2230" t="str">
            <v xml:space="preserve">Servicio de seguridad </v>
          </cell>
        </row>
        <row r="2231">
          <cell r="A2231">
            <v>608014014612</v>
          </cell>
          <cell r="B2231">
            <v>608</v>
          </cell>
          <cell r="C2231" t="str">
            <v>014</v>
          </cell>
          <cell r="D2231" t="str">
            <v>014</v>
          </cell>
          <cell r="E2231" t="str">
            <v>612</v>
          </cell>
          <cell r="F2231" t="str">
            <v xml:space="preserve">Paqueterìa y envìos </v>
          </cell>
        </row>
        <row r="2232">
          <cell r="A2232">
            <v>608014014613</v>
          </cell>
          <cell r="B2232">
            <v>608</v>
          </cell>
          <cell r="C2232" t="str">
            <v>014</v>
          </cell>
          <cell r="D2232" t="str">
            <v>014</v>
          </cell>
          <cell r="E2232" t="str">
            <v>613</v>
          </cell>
          <cell r="F2232" t="str">
            <v xml:space="preserve">Artìculos de limpieza </v>
          </cell>
        </row>
        <row r="2233">
          <cell r="A2233">
            <v>608014014614</v>
          </cell>
          <cell r="B2233">
            <v>608</v>
          </cell>
          <cell r="C2233" t="str">
            <v>014</v>
          </cell>
          <cell r="D2233" t="str">
            <v>014</v>
          </cell>
          <cell r="E2233" t="str">
            <v>614</v>
          </cell>
          <cell r="F2233" t="str">
            <v xml:space="preserve">Comisiòn vales </v>
          </cell>
        </row>
        <row r="2234">
          <cell r="A2234">
            <v>608014014615</v>
          </cell>
          <cell r="B2234">
            <v>608</v>
          </cell>
          <cell r="C2234" t="str">
            <v>014</v>
          </cell>
          <cell r="D2234" t="str">
            <v>014</v>
          </cell>
          <cell r="E2234" t="str">
            <v>615</v>
          </cell>
          <cell r="F2234" t="str">
            <v xml:space="preserve">Impuestos y derechos </v>
          </cell>
        </row>
        <row r="2235">
          <cell r="A2235">
            <v>608014014616</v>
          </cell>
          <cell r="B2235">
            <v>608</v>
          </cell>
          <cell r="C2235" t="str">
            <v>014</v>
          </cell>
          <cell r="D2235" t="str">
            <v>014</v>
          </cell>
          <cell r="E2235" t="str">
            <v>616</v>
          </cell>
          <cell r="F2235" t="str">
            <v>Diversos misceláneos</v>
          </cell>
        </row>
        <row r="2236">
          <cell r="A2236">
            <v>608014014617</v>
          </cell>
          <cell r="B2236">
            <v>608</v>
          </cell>
          <cell r="C2236" t="str">
            <v>014</v>
          </cell>
          <cell r="D2236" t="str">
            <v>014</v>
          </cell>
          <cell r="E2236" t="str">
            <v>617</v>
          </cell>
          <cell r="F2236" t="str">
            <v>Recargos de impuestos</v>
          </cell>
        </row>
        <row r="2237">
          <cell r="A2237">
            <v>608014014618</v>
          </cell>
          <cell r="B2237">
            <v>608</v>
          </cell>
          <cell r="C2237" t="str">
            <v>014</v>
          </cell>
          <cell r="D2237" t="str">
            <v>014</v>
          </cell>
          <cell r="E2237" t="str">
            <v>618</v>
          </cell>
          <cell r="F2237" t="str">
            <v>Cuotas y suscripciones</v>
          </cell>
        </row>
        <row r="2238">
          <cell r="A2238">
            <v>608014014619</v>
          </cell>
          <cell r="B2238">
            <v>608</v>
          </cell>
          <cell r="C2238" t="str">
            <v>014</v>
          </cell>
          <cell r="D2238" t="str">
            <v>014</v>
          </cell>
          <cell r="E2238" t="str">
            <v>619</v>
          </cell>
          <cell r="F2238" t="str">
            <v>Propaganda y Publicidad</v>
          </cell>
        </row>
        <row r="2239">
          <cell r="A2239">
            <v>608014014620</v>
          </cell>
          <cell r="B2239">
            <v>608</v>
          </cell>
          <cell r="C2239" t="str">
            <v>014</v>
          </cell>
          <cell r="D2239" t="str">
            <v>014</v>
          </cell>
          <cell r="E2239" t="str">
            <v>620</v>
          </cell>
          <cell r="F2239" t="str">
            <v>Deducible de seguros</v>
          </cell>
        </row>
        <row r="2240">
          <cell r="A2240">
            <v>608014014621</v>
          </cell>
          <cell r="B2240">
            <v>608</v>
          </cell>
          <cell r="C2240" t="str">
            <v>014</v>
          </cell>
          <cell r="D2240" t="str">
            <v>014</v>
          </cell>
          <cell r="E2240" t="str">
            <v>621</v>
          </cell>
          <cell r="F2240" t="str">
            <v>Uniformes y ropa de trabajo</v>
          </cell>
        </row>
        <row r="2241">
          <cell r="A2241">
            <v>608014014622</v>
          </cell>
          <cell r="B2241">
            <v>608</v>
          </cell>
          <cell r="C2241" t="str">
            <v>014</v>
          </cell>
          <cell r="D2241" t="str">
            <v>014</v>
          </cell>
          <cell r="E2241" t="str">
            <v>622</v>
          </cell>
          <cell r="F2241" t="str">
            <v>Equipo de seguridad</v>
          </cell>
        </row>
        <row r="2242">
          <cell r="A2242">
            <v>608014014623</v>
          </cell>
          <cell r="B2242">
            <v>608</v>
          </cell>
          <cell r="C2242" t="str">
            <v>014</v>
          </cell>
          <cell r="D2242" t="str">
            <v>014</v>
          </cell>
          <cell r="E2242" t="str">
            <v>623</v>
          </cell>
          <cell r="F2242" t="str">
            <v>Capacitaciòn al personal</v>
          </cell>
        </row>
        <row r="2243">
          <cell r="A2243">
            <v>608014014624</v>
          </cell>
          <cell r="B2243">
            <v>608</v>
          </cell>
          <cell r="C2243" t="str">
            <v>014</v>
          </cell>
          <cell r="D2243" t="str">
            <v>014</v>
          </cell>
          <cell r="E2243" t="str">
            <v>624</v>
          </cell>
          <cell r="F2243" t="str">
            <v>Festejos al personal</v>
          </cell>
        </row>
        <row r="2244">
          <cell r="A2244">
            <v>608014014625</v>
          </cell>
          <cell r="B2244">
            <v>608</v>
          </cell>
          <cell r="C2244" t="str">
            <v>014</v>
          </cell>
          <cell r="D2244" t="str">
            <v>014</v>
          </cell>
          <cell r="E2244" t="str">
            <v>625</v>
          </cell>
          <cell r="F2244" t="str">
            <v>Comisaría</v>
          </cell>
        </row>
        <row r="2245">
          <cell r="A2245">
            <v>608015015000</v>
          </cell>
          <cell r="B2245">
            <v>608</v>
          </cell>
          <cell r="C2245" t="str">
            <v>015</v>
          </cell>
          <cell r="D2245" t="str">
            <v>015</v>
          </cell>
          <cell r="E2245" t="str">
            <v>000</v>
          </cell>
          <cell r="F2245" t="str">
            <v>Miscelàneos Compras</v>
          </cell>
        </row>
        <row r="2246">
          <cell r="A2246">
            <v>608015015601</v>
          </cell>
          <cell r="B2246">
            <v>608</v>
          </cell>
          <cell r="C2246" t="str">
            <v>015</v>
          </cell>
          <cell r="D2246" t="str">
            <v>015</v>
          </cell>
          <cell r="E2246" t="str">
            <v>601</v>
          </cell>
          <cell r="F2246" t="str">
            <v xml:space="preserve">Luz </v>
          </cell>
        </row>
        <row r="2247">
          <cell r="A2247">
            <v>608015015602</v>
          </cell>
          <cell r="B2247">
            <v>608</v>
          </cell>
          <cell r="C2247" t="str">
            <v>015</v>
          </cell>
          <cell r="D2247" t="str">
            <v>015</v>
          </cell>
          <cell r="E2247" t="str">
            <v>602</v>
          </cell>
          <cell r="F2247" t="str">
            <v xml:space="preserve">Agua </v>
          </cell>
        </row>
        <row r="2248">
          <cell r="A2248">
            <v>608015015603</v>
          </cell>
          <cell r="B2248">
            <v>608</v>
          </cell>
          <cell r="C2248" t="str">
            <v>015</v>
          </cell>
          <cell r="D2248" t="str">
            <v>015</v>
          </cell>
          <cell r="E2248" t="str">
            <v>603</v>
          </cell>
          <cell r="F2248" t="str">
            <v xml:space="preserve">Telefóno </v>
          </cell>
        </row>
        <row r="2249">
          <cell r="A2249">
            <v>608015015604</v>
          </cell>
          <cell r="B2249">
            <v>608</v>
          </cell>
          <cell r="C2249" t="str">
            <v>015</v>
          </cell>
          <cell r="D2249" t="str">
            <v>015</v>
          </cell>
          <cell r="E2249" t="str">
            <v>604</v>
          </cell>
          <cell r="F2249" t="str">
            <v xml:space="preserve">Teléfono Celular </v>
          </cell>
        </row>
        <row r="2250">
          <cell r="A2250">
            <v>608015015605</v>
          </cell>
          <cell r="B2250">
            <v>608</v>
          </cell>
          <cell r="C2250" t="str">
            <v>015</v>
          </cell>
          <cell r="D2250" t="str">
            <v>015</v>
          </cell>
          <cell r="E2250" t="str">
            <v>605</v>
          </cell>
          <cell r="F2250" t="str">
            <v xml:space="preserve">Internet </v>
          </cell>
        </row>
        <row r="2251">
          <cell r="A2251">
            <v>608015015606</v>
          </cell>
          <cell r="B2251">
            <v>608</v>
          </cell>
          <cell r="C2251" t="str">
            <v>015</v>
          </cell>
          <cell r="D2251" t="str">
            <v>015</v>
          </cell>
          <cell r="E2251" t="str">
            <v>606</v>
          </cell>
          <cell r="F2251" t="str">
            <v xml:space="preserve">Papelería </v>
          </cell>
        </row>
        <row r="2252">
          <cell r="A2252">
            <v>608015015607</v>
          </cell>
          <cell r="B2252">
            <v>608</v>
          </cell>
          <cell r="C2252" t="str">
            <v>015</v>
          </cell>
          <cell r="D2252" t="str">
            <v>015</v>
          </cell>
          <cell r="E2252" t="str">
            <v>607</v>
          </cell>
          <cell r="F2252" t="str">
            <v xml:space="preserve">Combustibles </v>
          </cell>
        </row>
        <row r="2253">
          <cell r="A2253">
            <v>608015015608</v>
          </cell>
          <cell r="B2253">
            <v>608</v>
          </cell>
          <cell r="C2253" t="str">
            <v>015</v>
          </cell>
          <cell r="D2253" t="str">
            <v>015</v>
          </cell>
          <cell r="E2253" t="str">
            <v>608</v>
          </cell>
          <cell r="F2253" t="str">
            <v xml:space="preserve">Honorarios con retención </v>
          </cell>
        </row>
        <row r="2254">
          <cell r="A2254">
            <v>608015015609</v>
          </cell>
          <cell r="B2254">
            <v>608</v>
          </cell>
          <cell r="C2254" t="str">
            <v>015</v>
          </cell>
          <cell r="D2254" t="str">
            <v>015</v>
          </cell>
          <cell r="E2254" t="str">
            <v>609</v>
          </cell>
          <cell r="F2254" t="str">
            <v xml:space="preserve">Honorarios sin retención </v>
          </cell>
        </row>
        <row r="2255">
          <cell r="A2255">
            <v>608015015610</v>
          </cell>
          <cell r="B2255">
            <v>608</v>
          </cell>
          <cell r="C2255" t="str">
            <v>015</v>
          </cell>
          <cell r="D2255" t="str">
            <v>015</v>
          </cell>
          <cell r="E2255" t="str">
            <v>610</v>
          </cell>
          <cell r="F2255" t="str">
            <v xml:space="preserve">Servicio de limpieza </v>
          </cell>
        </row>
        <row r="2256">
          <cell r="A2256">
            <v>608015015611</v>
          </cell>
          <cell r="B2256">
            <v>608</v>
          </cell>
          <cell r="C2256" t="str">
            <v>015</v>
          </cell>
          <cell r="D2256" t="str">
            <v>015</v>
          </cell>
          <cell r="E2256" t="str">
            <v>611</v>
          </cell>
          <cell r="F2256" t="str">
            <v xml:space="preserve">Servicio de seguridad </v>
          </cell>
        </row>
        <row r="2257">
          <cell r="A2257">
            <v>608015015612</v>
          </cell>
          <cell r="B2257">
            <v>608</v>
          </cell>
          <cell r="C2257" t="str">
            <v>015</v>
          </cell>
          <cell r="D2257" t="str">
            <v>015</v>
          </cell>
          <cell r="E2257" t="str">
            <v>612</v>
          </cell>
          <cell r="F2257" t="str">
            <v xml:space="preserve">Paqueterìa y envìos </v>
          </cell>
        </row>
        <row r="2258">
          <cell r="A2258">
            <v>608015015613</v>
          </cell>
          <cell r="B2258">
            <v>608</v>
          </cell>
          <cell r="C2258" t="str">
            <v>015</v>
          </cell>
          <cell r="D2258" t="str">
            <v>015</v>
          </cell>
          <cell r="E2258" t="str">
            <v>613</v>
          </cell>
          <cell r="F2258" t="str">
            <v xml:space="preserve">Artìculos de limpieza </v>
          </cell>
        </row>
        <row r="2259">
          <cell r="A2259">
            <v>608015015614</v>
          </cell>
          <cell r="B2259">
            <v>608</v>
          </cell>
          <cell r="C2259" t="str">
            <v>015</v>
          </cell>
          <cell r="D2259" t="str">
            <v>015</v>
          </cell>
          <cell r="E2259" t="str">
            <v>614</v>
          </cell>
          <cell r="F2259" t="str">
            <v xml:space="preserve">Comisiòn vales </v>
          </cell>
        </row>
        <row r="2260">
          <cell r="A2260">
            <v>608015015615</v>
          </cell>
          <cell r="B2260">
            <v>608</v>
          </cell>
          <cell r="C2260" t="str">
            <v>015</v>
          </cell>
          <cell r="D2260" t="str">
            <v>015</v>
          </cell>
          <cell r="E2260" t="str">
            <v>615</v>
          </cell>
          <cell r="F2260" t="str">
            <v xml:space="preserve">Impuestos y derechos </v>
          </cell>
        </row>
        <row r="2261">
          <cell r="A2261">
            <v>608015015616</v>
          </cell>
          <cell r="B2261">
            <v>608</v>
          </cell>
          <cell r="C2261" t="str">
            <v>015</v>
          </cell>
          <cell r="D2261" t="str">
            <v>015</v>
          </cell>
          <cell r="E2261" t="str">
            <v>616</v>
          </cell>
          <cell r="F2261" t="str">
            <v>Diversos misceláneos</v>
          </cell>
        </row>
        <row r="2262">
          <cell r="A2262">
            <v>608015015617</v>
          </cell>
          <cell r="B2262">
            <v>608</v>
          </cell>
          <cell r="C2262" t="str">
            <v>015</v>
          </cell>
          <cell r="D2262" t="str">
            <v>015</v>
          </cell>
          <cell r="E2262" t="str">
            <v>617</v>
          </cell>
          <cell r="F2262" t="str">
            <v>Recargos de impuestos</v>
          </cell>
        </row>
        <row r="2263">
          <cell r="A2263">
            <v>608015015618</v>
          </cell>
          <cell r="B2263">
            <v>608</v>
          </cell>
          <cell r="C2263" t="str">
            <v>015</v>
          </cell>
          <cell r="D2263" t="str">
            <v>015</v>
          </cell>
          <cell r="E2263" t="str">
            <v>618</v>
          </cell>
          <cell r="F2263" t="str">
            <v>Cuotas y suscripciones</v>
          </cell>
        </row>
        <row r="2264">
          <cell r="A2264">
            <v>608015015619</v>
          </cell>
          <cell r="B2264">
            <v>608</v>
          </cell>
          <cell r="C2264" t="str">
            <v>015</v>
          </cell>
          <cell r="D2264" t="str">
            <v>015</v>
          </cell>
          <cell r="E2264" t="str">
            <v>619</v>
          </cell>
          <cell r="F2264" t="str">
            <v>Propaganda y Publicidad</v>
          </cell>
        </row>
        <row r="2265">
          <cell r="A2265">
            <v>608015015620</v>
          </cell>
          <cell r="B2265">
            <v>608</v>
          </cell>
          <cell r="C2265" t="str">
            <v>015</v>
          </cell>
          <cell r="D2265" t="str">
            <v>015</v>
          </cell>
          <cell r="E2265" t="str">
            <v>620</v>
          </cell>
          <cell r="F2265" t="str">
            <v>Deducible de seguros</v>
          </cell>
        </row>
        <row r="2266">
          <cell r="A2266">
            <v>608015015621</v>
          </cell>
          <cell r="B2266">
            <v>608</v>
          </cell>
          <cell r="C2266" t="str">
            <v>015</v>
          </cell>
          <cell r="D2266" t="str">
            <v>015</v>
          </cell>
          <cell r="E2266" t="str">
            <v>621</v>
          </cell>
          <cell r="F2266" t="str">
            <v>Uniformes y ropa de trabajo</v>
          </cell>
        </row>
        <row r="2267">
          <cell r="A2267">
            <v>608015015622</v>
          </cell>
          <cell r="B2267">
            <v>608</v>
          </cell>
          <cell r="C2267" t="str">
            <v>015</v>
          </cell>
          <cell r="D2267" t="str">
            <v>015</v>
          </cell>
          <cell r="E2267" t="str">
            <v>622</v>
          </cell>
          <cell r="F2267" t="str">
            <v>Equipo de seguridad</v>
          </cell>
        </row>
        <row r="2268">
          <cell r="A2268">
            <v>608015015623</v>
          </cell>
          <cell r="B2268">
            <v>608</v>
          </cell>
          <cell r="C2268" t="str">
            <v>015</v>
          </cell>
          <cell r="D2268" t="str">
            <v>015</v>
          </cell>
          <cell r="E2268" t="str">
            <v>623</v>
          </cell>
          <cell r="F2268" t="str">
            <v>Capacitaciòn al personal</v>
          </cell>
        </row>
        <row r="2269">
          <cell r="A2269">
            <v>608015015624</v>
          </cell>
          <cell r="B2269">
            <v>608</v>
          </cell>
          <cell r="C2269" t="str">
            <v>015</v>
          </cell>
          <cell r="D2269" t="str">
            <v>015</v>
          </cell>
          <cell r="E2269" t="str">
            <v>624</v>
          </cell>
          <cell r="F2269" t="str">
            <v>Festejos al personal</v>
          </cell>
        </row>
        <row r="2270">
          <cell r="A2270">
            <v>608015015625</v>
          </cell>
          <cell r="B2270">
            <v>608</v>
          </cell>
          <cell r="C2270" t="str">
            <v>015</v>
          </cell>
          <cell r="D2270" t="str">
            <v>015</v>
          </cell>
          <cell r="E2270" t="str">
            <v>625</v>
          </cell>
          <cell r="F2270" t="str">
            <v>Comisaría</v>
          </cell>
        </row>
        <row r="2271">
          <cell r="A2271">
            <v>608016016000</v>
          </cell>
          <cell r="B2271">
            <v>608</v>
          </cell>
          <cell r="C2271" t="str">
            <v>016</v>
          </cell>
          <cell r="D2271" t="str">
            <v>016</v>
          </cell>
          <cell r="E2271" t="str">
            <v>000</v>
          </cell>
          <cell r="F2271" t="str">
            <v>Miscelàneos Administración de Contratos</v>
          </cell>
        </row>
        <row r="2272">
          <cell r="A2272">
            <v>608016016601</v>
          </cell>
          <cell r="B2272">
            <v>608</v>
          </cell>
          <cell r="C2272" t="str">
            <v>016</v>
          </cell>
          <cell r="D2272" t="str">
            <v>016</v>
          </cell>
          <cell r="E2272" t="str">
            <v>601</v>
          </cell>
          <cell r="F2272" t="str">
            <v xml:space="preserve">Luz </v>
          </cell>
        </row>
        <row r="2273">
          <cell r="A2273">
            <v>608016016602</v>
          </cell>
          <cell r="B2273">
            <v>608</v>
          </cell>
          <cell r="C2273" t="str">
            <v>016</v>
          </cell>
          <cell r="D2273" t="str">
            <v>016</v>
          </cell>
          <cell r="E2273" t="str">
            <v>602</v>
          </cell>
          <cell r="F2273" t="str">
            <v xml:space="preserve">Agua </v>
          </cell>
        </row>
        <row r="2274">
          <cell r="A2274">
            <v>608016016603</v>
          </cell>
          <cell r="B2274">
            <v>608</v>
          </cell>
          <cell r="C2274" t="str">
            <v>016</v>
          </cell>
          <cell r="D2274" t="str">
            <v>016</v>
          </cell>
          <cell r="E2274" t="str">
            <v>603</v>
          </cell>
          <cell r="F2274" t="str">
            <v xml:space="preserve">Telefóno </v>
          </cell>
        </row>
        <row r="2275">
          <cell r="A2275">
            <v>608016016604</v>
          </cell>
          <cell r="B2275">
            <v>608</v>
          </cell>
          <cell r="C2275" t="str">
            <v>016</v>
          </cell>
          <cell r="D2275" t="str">
            <v>016</v>
          </cell>
          <cell r="E2275" t="str">
            <v>604</v>
          </cell>
          <cell r="F2275" t="str">
            <v xml:space="preserve">Teléfono Celular </v>
          </cell>
        </row>
        <row r="2276">
          <cell r="A2276">
            <v>608016016605</v>
          </cell>
          <cell r="B2276">
            <v>608</v>
          </cell>
          <cell r="C2276" t="str">
            <v>016</v>
          </cell>
          <cell r="D2276" t="str">
            <v>016</v>
          </cell>
          <cell r="E2276" t="str">
            <v>605</v>
          </cell>
          <cell r="F2276" t="str">
            <v xml:space="preserve">Internet </v>
          </cell>
        </row>
        <row r="2277">
          <cell r="A2277">
            <v>608016016606</v>
          </cell>
          <cell r="B2277">
            <v>608</v>
          </cell>
          <cell r="C2277" t="str">
            <v>016</v>
          </cell>
          <cell r="D2277" t="str">
            <v>016</v>
          </cell>
          <cell r="E2277" t="str">
            <v>606</v>
          </cell>
          <cell r="F2277" t="str">
            <v xml:space="preserve">Papelería </v>
          </cell>
        </row>
        <row r="2278">
          <cell r="A2278">
            <v>608016016607</v>
          </cell>
          <cell r="B2278">
            <v>608</v>
          </cell>
          <cell r="C2278" t="str">
            <v>016</v>
          </cell>
          <cell r="D2278" t="str">
            <v>016</v>
          </cell>
          <cell r="E2278" t="str">
            <v>607</v>
          </cell>
          <cell r="F2278" t="str">
            <v xml:space="preserve">Combustibles </v>
          </cell>
        </row>
        <row r="2279">
          <cell r="A2279">
            <v>608016016608</v>
          </cell>
          <cell r="B2279">
            <v>608</v>
          </cell>
          <cell r="C2279" t="str">
            <v>016</v>
          </cell>
          <cell r="D2279" t="str">
            <v>016</v>
          </cell>
          <cell r="E2279" t="str">
            <v>608</v>
          </cell>
          <cell r="F2279" t="str">
            <v xml:space="preserve">Honorarios con retención </v>
          </cell>
        </row>
        <row r="2280">
          <cell r="A2280">
            <v>608016016609</v>
          </cell>
          <cell r="B2280">
            <v>608</v>
          </cell>
          <cell r="C2280" t="str">
            <v>016</v>
          </cell>
          <cell r="D2280" t="str">
            <v>016</v>
          </cell>
          <cell r="E2280" t="str">
            <v>609</v>
          </cell>
          <cell r="F2280" t="str">
            <v xml:space="preserve">Honorarios sin retención </v>
          </cell>
        </row>
        <row r="2281">
          <cell r="A2281">
            <v>608016016610</v>
          </cell>
          <cell r="B2281">
            <v>608</v>
          </cell>
          <cell r="C2281" t="str">
            <v>016</v>
          </cell>
          <cell r="D2281" t="str">
            <v>016</v>
          </cell>
          <cell r="E2281" t="str">
            <v>610</v>
          </cell>
          <cell r="F2281" t="str">
            <v xml:space="preserve">Servicio de limpieza </v>
          </cell>
        </row>
        <row r="2282">
          <cell r="A2282">
            <v>608016016611</v>
          </cell>
          <cell r="B2282">
            <v>608</v>
          </cell>
          <cell r="C2282" t="str">
            <v>016</v>
          </cell>
          <cell r="D2282" t="str">
            <v>016</v>
          </cell>
          <cell r="E2282" t="str">
            <v>611</v>
          </cell>
          <cell r="F2282" t="str">
            <v xml:space="preserve">Servicio de seguridad </v>
          </cell>
        </row>
        <row r="2283">
          <cell r="A2283">
            <v>608016016612</v>
          </cell>
          <cell r="B2283">
            <v>608</v>
          </cell>
          <cell r="C2283" t="str">
            <v>016</v>
          </cell>
          <cell r="D2283" t="str">
            <v>016</v>
          </cell>
          <cell r="E2283" t="str">
            <v>612</v>
          </cell>
          <cell r="F2283" t="str">
            <v xml:space="preserve">Paqueterìa y envìos </v>
          </cell>
        </row>
        <row r="2284">
          <cell r="A2284">
            <v>608016016613</v>
          </cell>
          <cell r="B2284">
            <v>608</v>
          </cell>
          <cell r="C2284" t="str">
            <v>016</v>
          </cell>
          <cell r="D2284" t="str">
            <v>016</v>
          </cell>
          <cell r="E2284" t="str">
            <v>613</v>
          </cell>
          <cell r="F2284" t="str">
            <v xml:space="preserve">Artìculos de limpieza </v>
          </cell>
        </row>
        <row r="2285">
          <cell r="A2285">
            <v>608016016614</v>
          </cell>
          <cell r="B2285">
            <v>608</v>
          </cell>
          <cell r="C2285" t="str">
            <v>016</v>
          </cell>
          <cell r="D2285" t="str">
            <v>016</v>
          </cell>
          <cell r="E2285" t="str">
            <v>614</v>
          </cell>
          <cell r="F2285" t="str">
            <v xml:space="preserve">Comisiòn vales </v>
          </cell>
        </row>
        <row r="2286">
          <cell r="A2286">
            <v>608016016615</v>
          </cell>
          <cell r="B2286">
            <v>608</v>
          </cell>
          <cell r="C2286" t="str">
            <v>016</v>
          </cell>
          <cell r="D2286" t="str">
            <v>016</v>
          </cell>
          <cell r="E2286" t="str">
            <v>615</v>
          </cell>
          <cell r="F2286" t="str">
            <v xml:space="preserve">Impuestos y derechos </v>
          </cell>
        </row>
        <row r="2287">
          <cell r="A2287">
            <v>608016016616</v>
          </cell>
          <cell r="B2287">
            <v>608</v>
          </cell>
          <cell r="C2287" t="str">
            <v>016</v>
          </cell>
          <cell r="D2287" t="str">
            <v>016</v>
          </cell>
          <cell r="E2287" t="str">
            <v>616</v>
          </cell>
          <cell r="F2287" t="str">
            <v>Diversos misceláneos</v>
          </cell>
        </row>
        <row r="2288">
          <cell r="A2288">
            <v>608016016617</v>
          </cell>
          <cell r="B2288">
            <v>608</v>
          </cell>
          <cell r="C2288" t="str">
            <v>016</v>
          </cell>
          <cell r="D2288" t="str">
            <v>016</v>
          </cell>
          <cell r="E2288" t="str">
            <v>617</v>
          </cell>
          <cell r="F2288" t="str">
            <v>Recargos de impuestos</v>
          </cell>
        </row>
        <row r="2289">
          <cell r="A2289">
            <v>608016016618</v>
          </cell>
          <cell r="B2289">
            <v>608</v>
          </cell>
          <cell r="C2289" t="str">
            <v>016</v>
          </cell>
          <cell r="D2289" t="str">
            <v>016</v>
          </cell>
          <cell r="E2289" t="str">
            <v>618</v>
          </cell>
          <cell r="F2289" t="str">
            <v>Cuotas y suscripciones</v>
          </cell>
        </row>
        <row r="2290">
          <cell r="A2290">
            <v>608016016619</v>
          </cell>
          <cell r="B2290">
            <v>608</v>
          </cell>
          <cell r="C2290" t="str">
            <v>016</v>
          </cell>
          <cell r="D2290" t="str">
            <v>016</v>
          </cell>
          <cell r="E2290" t="str">
            <v>619</v>
          </cell>
          <cell r="F2290" t="str">
            <v>Propaganda y Publicidad</v>
          </cell>
        </row>
        <row r="2291">
          <cell r="A2291">
            <v>608016016620</v>
          </cell>
          <cell r="B2291">
            <v>608</v>
          </cell>
          <cell r="C2291" t="str">
            <v>016</v>
          </cell>
          <cell r="D2291" t="str">
            <v>016</v>
          </cell>
          <cell r="E2291" t="str">
            <v>620</v>
          </cell>
          <cell r="F2291" t="str">
            <v>Deducible de seguros</v>
          </cell>
        </row>
        <row r="2292">
          <cell r="A2292">
            <v>608016016621</v>
          </cell>
          <cell r="B2292">
            <v>608</v>
          </cell>
          <cell r="C2292" t="str">
            <v>016</v>
          </cell>
          <cell r="D2292" t="str">
            <v>016</v>
          </cell>
          <cell r="E2292" t="str">
            <v>621</v>
          </cell>
          <cell r="F2292" t="str">
            <v>Uniformes y ropa de trabajo</v>
          </cell>
        </row>
        <row r="2293">
          <cell r="A2293">
            <v>608016016622</v>
          </cell>
          <cell r="B2293">
            <v>608</v>
          </cell>
          <cell r="C2293" t="str">
            <v>016</v>
          </cell>
          <cell r="D2293" t="str">
            <v>016</v>
          </cell>
          <cell r="E2293" t="str">
            <v>622</v>
          </cell>
          <cell r="F2293" t="str">
            <v>Equipo de seguridad</v>
          </cell>
        </row>
        <row r="2294">
          <cell r="A2294">
            <v>608016016623</v>
          </cell>
          <cell r="B2294">
            <v>608</v>
          </cell>
          <cell r="C2294" t="str">
            <v>016</v>
          </cell>
          <cell r="D2294" t="str">
            <v>016</v>
          </cell>
          <cell r="E2294" t="str">
            <v>623</v>
          </cell>
          <cell r="F2294" t="str">
            <v>Capacitaciòn al personal</v>
          </cell>
        </row>
        <row r="2295">
          <cell r="A2295">
            <v>608016016624</v>
          </cell>
          <cell r="B2295">
            <v>608</v>
          </cell>
          <cell r="C2295" t="str">
            <v>016</v>
          </cell>
          <cell r="D2295" t="str">
            <v>016</v>
          </cell>
          <cell r="E2295" t="str">
            <v>624</v>
          </cell>
          <cell r="F2295" t="str">
            <v>Festejos al personal</v>
          </cell>
        </row>
        <row r="2296">
          <cell r="A2296">
            <v>608016016625</v>
          </cell>
          <cell r="B2296">
            <v>608</v>
          </cell>
          <cell r="C2296" t="str">
            <v>016</v>
          </cell>
          <cell r="D2296" t="str">
            <v>016</v>
          </cell>
          <cell r="E2296" t="str">
            <v>625</v>
          </cell>
          <cell r="F2296" t="str">
            <v>Comisaría</v>
          </cell>
        </row>
        <row r="2297">
          <cell r="A2297">
            <v>609000000000</v>
          </cell>
          <cell r="B2297">
            <v>609</v>
          </cell>
          <cell r="C2297" t="str">
            <v>000</v>
          </cell>
          <cell r="D2297" t="str">
            <v>000</v>
          </cell>
          <cell r="E2297" t="str">
            <v>000</v>
          </cell>
          <cell r="F2297" t="str">
            <v>COMISIONES BANCARIAS</v>
          </cell>
        </row>
        <row r="2298">
          <cell r="A2298">
            <v>609001001630</v>
          </cell>
          <cell r="B2298">
            <v>609</v>
          </cell>
          <cell r="C2298" t="str">
            <v>001</v>
          </cell>
          <cell r="D2298" t="str">
            <v>001</v>
          </cell>
          <cell r="E2298" t="str">
            <v>630</v>
          </cell>
          <cell r="F2298" t="str">
            <v>Comisiones bancarias</v>
          </cell>
        </row>
        <row r="2299">
          <cell r="A2299">
            <v>611000000000</v>
          </cell>
          <cell r="B2299">
            <v>611</v>
          </cell>
          <cell r="C2299" t="str">
            <v>000</v>
          </cell>
          <cell r="D2299" t="str">
            <v>000</v>
          </cell>
          <cell r="E2299" t="str">
            <v>000</v>
          </cell>
          <cell r="F2299" t="str">
            <v>MANTENIMIENTOS</v>
          </cell>
        </row>
        <row r="2300">
          <cell r="A2300">
            <v>611010000000</v>
          </cell>
          <cell r="B2300">
            <v>611</v>
          </cell>
          <cell r="C2300" t="str">
            <v>010</v>
          </cell>
          <cell r="D2300" t="str">
            <v>000</v>
          </cell>
          <cell r="E2300" t="str">
            <v>000</v>
          </cell>
          <cell r="F2300" t="str">
            <v>Mantenimientos GERENCIA GENERAL</v>
          </cell>
        </row>
        <row r="2301">
          <cell r="A2301">
            <v>611005005000</v>
          </cell>
          <cell r="B2301">
            <v>611</v>
          </cell>
          <cell r="C2301" t="str">
            <v>005</v>
          </cell>
          <cell r="D2301" t="str">
            <v>005</v>
          </cell>
          <cell r="E2301" t="str">
            <v>000</v>
          </cell>
          <cell r="F2301" t="str">
            <v>Mantenimientos Gerente General y Asistente</v>
          </cell>
        </row>
        <row r="2302">
          <cell r="A2302">
            <v>611005005652</v>
          </cell>
          <cell r="B2302">
            <v>611</v>
          </cell>
          <cell r="C2302" t="str">
            <v>005</v>
          </cell>
          <cell r="D2302" t="str">
            <v>005</v>
          </cell>
          <cell r="E2302" t="str">
            <v>652</v>
          </cell>
          <cell r="F2302" t="str">
            <v xml:space="preserve">Mantenimiento Equipo de transporte </v>
          </cell>
        </row>
        <row r="2303">
          <cell r="A2303">
            <v>611005005653</v>
          </cell>
          <cell r="B2303">
            <v>611</v>
          </cell>
          <cell r="C2303" t="str">
            <v>005</v>
          </cell>
          <cell r="D2303" t="str">
            <v>005</v>
          </cell>
          <cell r="E2303" t="str">
            <v>653</v>
          </cell>
          <cell r="F2303" t="str">
            <v>Mantenimiento Equipo de còmputo</v>
          </cell>
        </row>
        <row r="2304">
          <cell r="A2304">
            <v>611005005654</v>
          </cell>
          <cell r="B2304">
            <v>611</v>
          </cell>
          <cell r="C2304" t="str">
            <v>005</v>
          </cell>
          <cell r="D2304" t="str">
            <v>005</v>
          </cell>
          <cell r="E2304" t="str">
            <v>654</v>
          </cell>
          <cell r="F2304" t="str">
            <v>Mantenimiento Equipo de comunicación</v>
          </cell>
        </row>
        <row r="2305">
          <cell r="A2305">
            <v>611005005655</v>
          </cell>
          <cell r="B2305">
            <v>611</v>
          </cell>
          <cell r="C2305" t="str">
            <v>005</v>
          </cell>
          <cell r="D2305" t="str">
            <v>005</v>
          </cell>
          <cell r="E2305" t="str">
            <v>655</v>
          </cell>
          <cell r="F2305" t="str">
            <v>Mantenimiento Mobiliario y Equipo</v>
          </cell>
        </row>
        <row r="2306">
          <cell r="A2306">
            <v>611005005656</v>
          </cell>
          <cell r="B2306">
            <v>611</v>
          </cell>
          <cell r="C2306" t="str">
            <v>005</v>
          </cell>
          <cell r="D2306" t="str">
            <v>005</v>
          </cell>
          <cell r="E2306" t="str">
            <v>656</v>
          </cell>
          <cell r="F2306" t="str">
            <v>Mantenimiento de oficinas</v>
          </cell>
        </row>
        <row r="2307">
          <cell r="A2307">
            <v>611006006000</v>
          </cell>
          <cell r="B2307">
            <v>611</v>
          </cell>
          <cell r="C2307" t="str">
            <v>006</v>
          </cell>
          <cell r="D2307" t="str">
            <v>006</v>
          </cell>
          <cell r="E2307" t="str">
            <v>000</v>
          </cell>
          <cell r="F2307" t="str">
            <v>Mantenimientos Deputy PM</v>
          </cell>
        </row>
        <row r="2308">
          <cell r="A2308">
            <v>611006006652</v>
          </cell>
          <cell r="B2308">
            <v>611</v>
          </cell>
          <cell r="C2308" t="str">
            <v>006</v>
          </cell>
          <cell r="D2308" t="str">
            <v>006</v>
          </cell>
          <cell r="E2308" t="str">
            <v>652</v>
          </cell>
          <cell r="F2308" t="str">
            <v xml:space="preserve">Mantenimiento Equipo de transporte </v>
          </cell>
        </row>
        <row r="2309">
          <cell r="A2309">
            <v>611006006653</v>
          </cell>
          <cell r="B2309">
            <v>611</v>
          </cell>
          <cell r="C2309" t="str">
            <v>006</v>
          </cell>
          <cell r="D2309" t="str">
            <v>006</v>
          </cell>
          <cell r="E2309" t="str">
            <v>653</v>
          </cell>
          <cell r="F2309" t="str">
            <v>Mantenimiento Equipo de còmputo</v>
          </cell>
        </row>
        <row r="2310">
          <cell r="A2310">
            <v>611006006654</v>
          </cell>
          <cell r="B2310">
            <v>611</v>
          </cell>
          <cell r="C2310" t="str">
            <v>006</v>
          </cell>
          <cell r="D2310" t="str">
            <v>006</v>
          </cell>
          <cell r="E2310" t="str">
            <v>654</v>
          </cell>
          <cell r="F2310" t="str">
            <v>Mantenimiento Equipo de comunicación</v>
          </cell>
        </row>
        <row r="2311">
          <cell r="A2311">
            <v>611006006655</v>
          </cell>
          <cell r="B2311">
            <v>611</v>
          </cell>
          <cell r="C2311" t="str">
            <v>006</v>
          </cell>
          <cell r="D2311" t="str">
            <v>006</v>
          </cell>
          <cell r="E2311" t="str">
            <v>655</v>
          </cell>
          <cell r="F2311" t="str">
            <v>Mantenimiento Mobiliario y Equipo</v>
          </cell>
        </row>
        <row r="2312">
          <cell r="A2312">
            <v>611006006656</v>
          </cell>
          <cell r="B2312">
            <v>611</v>
          </cell>
          <cell r="C2312" t="str">
            <v>006</v>
          </cell>
          <cell r="D2312" t="str">
            <v>006</v>
          </cell>
          <cell r="E2312" t="str">
            <v>656</v>
          </cell>
          <cell r="F2312" t="str">
            <v>Mantenimiento de oficinas</v>
          </cell>
        </row>
        <row r="2313">
          <cell r="A2313">
            <v>611007007000</v>
          </cell>
          <cell r="B2313">
            <v>611</v>
          </cell>
          <cell r="C2313" t="str">
            <v>007</v>
          </cell>
          <cell r="D2313" t="str">
            <v>007</v>
          </cell>
          <cell r="E2313" t="str">
            <v>000</v>
          </cell>
          <cell r="F2313" t="str">
            <v>Mantenimientos Comunicación y Enlace</v>
          </cell>
        </row>
        <row r="2314">
          <cell r="A2314">
            <v>611007007652</v>
          </cell>
          <cell r="B2314">
            <v>611</v>
          </cell>
          <cell r="C2314" t="str">
            <v>007</v>
          </cell>
          <cell r="D2314" t="str">
            <v>007</v>
          </cell>
          <cell r="E2314" t="str">
            <v>652</v>
          </cell>
          <cell r="F2314" t="str">
            <v xml:space="preserve">Mantenimiento Equipo de transporte </v>
          </cell>
        </row>
        <row r="2315">
          <cell r="A2315">
            <v>611007007653</v>
          </cell>
          <cell r="B2315">
            <v>611</v>
          </cell>
          <cell r="C2315" t="str">
            <v>007</v>
          </cell>
          <cell r="D2315" t="str">
            <v>007</v>
          </cell>
          <cell r="E2315" t="str">
            <v>653</v>
          </cell>
          <cell r="F2315" t="str">
            <v>Mantenimiento Equipo de còmputo</v>
          </cell>
        </row>
        <row r="2316">
          <cell r="A2316">
            <v>611007007654</v>
          </cell>
          <cell r="B2316">
            <v>611</v>
          </cell>
          <cell r="C2316" t="str">
            <v>007</v>
          </cell>
          <cell r="D2316" t="str">
            <v>007</v>
          </cell>
          <cell r="E2316" t="str">
            <v>654</v>
          </cell>
          <cell r="F2316" t="str">
            <v>Mantenimiento Equipo de comunicación</v>
          </cell>
        </row>
        <row r="2317">
          <cell r="A2317">
            <v>611007007655</v>
          </cell>
          <cell r="B2317">
            <v>611</v>
          </cell>
          <cell r="C2317" t="str">
            <v>007</v>
          </cell>
          <cell r="D2317" t="str">
            <v>007</v>
          </cell>
          <cell r="E2317" t="str">
            <v>655</v>
          </cell>
          <cell r="F2317" t="str">
            <v>Mantenimiento Mobiliario y Equipo</v>
          </cell>
        </row>
        <row r="2318">
          <cell r="A2318">
            <v>611007007656</v>
          </cell>
          <cell r="B2318">
            <v>611</v>
          </cell>
          <cell r="C2318" t="str">
            <v>007</v>
          </cell>
          <cell r="D2318" t="str">
            <v>007</v>
          </cell>
          <cell r="E2318" t="str">
            <v>656</v>
          </cell>
          <cell r="F2318" t="str">
            <v>Mantenimiento de oficinas</v>
          </cell>
        </row>
        <row r="2319">
          <cell r="A2319">
            <v>611008008000</v>
          </cell>
          <cell r="B2319">
            <v>611</v>
          </cell>
          <cell r="C2319" t="str">
            <v>008</v>
          </cell>
          <cell r="D2319" t="str">
            <v>008</v>
          </cell>
          <cell r="E2319" t="str">
            <v>000</v>
          </cell>
          <cell r="F2319" t="str">
            <v>Mantenimientos Sipaso</v>
          </cell>
        </row>
        <row r="2320">
          <cell r="A2320">
            <v>611008008652</v>
          </cell>
          <cell r="B2320">
            <v>611</v>
          </cell>
          <cell r="C2320" t="str">
            <v>008</v>
          </cell>
          <cell r="D2320" t="str">
            <v>008</v>
          </cell>
          <cell r="E2320" t="str">
            <v>652</v>
          </cell>
          <cell r="F2320" t="str">
            <v xml:space="preserve">Mantenimiento Equipo de transporte </v>
          </cell>
        </row>
        <row r="2321">
          <cell r="A2321">
            <v>611008008653</v>
          </cell>
          <cell r="B2321">
            <v>611</v>
          </cell>
          <cell r="C2321" t="str">
            <v>008</v>
          </cell>
          <cell r="D2321" t="str">
            <v>008</v>
          </cell>
          <cell r="E2321" t="str">
            <v>653</v>
          </cell>
          <cell r="F2321" t="str">
            <v>Mantenimiento Equipo de còmputo</v>
          </cell>
        </row>
        <row r="2322">
          <cell r="A2322">
            <v>611008008654</v>
          </cell>
          <cell r="B2322">
            <v>611</v>
          </cell>
          <cell r="C2322" t="str">
            <v>008</v>
          </cell>
          <cell r="D2322" t="str">
            <v>008</v>
          </cell>
          <cell r="E2322" t="str">
            <v>654</v>
          </cell>
          <cell r="F2322" t="str">
            <v>Mantenimiento Equipo de comunicación</v>
          </cell>
        </row>
        <row r="2323">
          <cell r="A2323">
            <v>611008008655</v>
          </cell>
          <cell r="B2323">
            <v>611</v>
          </cell>
          <cell r="C2323" t="str">
            <v>008</v>
          </cell>
          <cell r="D2323" t="str">
            <v>008</v>
          </cell>
          <cell r="E2323" t="str">
            <v>655</v>
          </cell>
          <cell r="F2323" t="str">
            <v>Mantenimiento Mobiliario y Equipo</v>
          </cell>
        </row>
        <row r="2324">
          <cell r="A2324">
            <v>611008008656</v>
          </cell>
          <cell r="B2324">
            <v>611</v>
          </cell>
          <cell r="C2324" t="str">
            <v>008</v>
          </cell>
          <cell r="D2324" t="str">
            <v>008</v>
          </cell>
          <cell r="E2324" t="str">
            <v>656</v>
          </cell>
          <cell r="F2324" t="str">
            <v>Mantenimiento de oficinas</v>
          </cell>
        </row>
        <row r="2325">
          <cell r="A2325">
            <v>611009009000</v>
          </cell>
          <cell r="B2325">
            <v>611</v>
          </cell>
          <cell r="C2325" t="str">
            <v>009</v>
          </cell>
          <cell r="D2325" t="str">
            <v>009</v>
          </cell>
          <cell r="E2325" t="str">
            <v>000</v>
          </cell>
          <cell r="F2325" t="str">
            <v>Mantenimientos Ti</v>
          </cell>
        </row>
        <row r="2326">
          <cell r="A2326">
            <v>611009009652</v>
          </cell>
          <cell r="B2326">
            <v>611</v>
          </cell>
          <cell r="C2326" t="str">
            <v>009</v>
          </cell>
          <cell r="D2326" t="str">
            <v>009</v>
          </cell>
          <cell r="E2326" t="str">
            <v>652</v>
          </cell>
          <cell r="F2326" t="str">
            <v xml:space="preserve">Mantenimiento Equipo de transporte </v>
          </cell>
        </row>
        <row r="2327">
          <cell r="A2327">
            <v>611009009653</v>
          </cell>
          <cell r="B2327">
            <v>611</v>
          </cell>
          <cell r="C2327" t="str">
            <v>009</v>
          </cell>
          <cell r="D2327" t="str">
            <v>009</v>
          </cell>
          <cell r="E2327" t="str">
            <v>653</v>
          </cell>
          <cell r="F2327" t="str">
            <v>Mantenimiento Equipo de còmputo</v>
          </cell>
        </row>
        <row r="2328">
          <cell r="A2328">
            <v>611009009654</v>
          </cell>
          <cell r="B2328">
            <v>611</v>
          </cell>
          <cell r="C2328" t="str">
            <v>009</v>
          </cell>
          <cell r="D2328" t="str">
            <v>009</v>
          </cell>
          <cell r="E2328" t="str">
            <v>654</v>
          </cell>
          <cell r="F2328" t="str">
            <v>Mantenimiento Equipo de comunicación</v>
          </cell>
        </row>
        <row r="2329">
          <cell r="A2329">
            <v>611009009655</v>
          </cell>
          <cell r="B2329">
            <v>611</v>
          </cell>
          <cell r="C2329" t="str">
            <v>009</v>
          </cell>
          <cell r="D2329" t="str">
            <v>009</v>
          </cell>
          <cell r="E2329" t="str">
            <v>655</v>
          </cell>
          <cell r="F2329" t="str">
            <v>Mantenimiento Mobiliario y Equipo</v>
          </cell>
        </row>
        <row r="2330">
          <cell r="A2330">
            <v>611009009656</v>
          </cell>
          <cell r="B2330">
            <v>611</v>
          </cell>
          <cell r="C2330" t="str">
            <v>009</v>
          </cell>
          <cell r="D2330" t="str">
            <v>009</v>
          </cell>
          <cell r="E2330" t="str">
            <v>656</v>
          </cell>
          <cell r="F2330" t="str">
            <v>Mantenimiento de oficinas</v>
          </cell>
        </row>
        <row r="2331">
          <cell r="A2331">
            <v>611020000000</v>
          </cell>
          <cell r="B2331">
            <v>611</v>
          </cell>
          <cell r="C2331" t="str">
            <v>020</v>
          </cell>
          <cell r="D2331" t="str">
            <v>000</v>
          </cell>
          <cell r="E2331" t="str">
            <v>000</v>
          </cell>
          <cell r="F2331" t="str">
            <v>Mantenimientos ADMINISTRACIÓN Y FINANZAS</v>
          </cell>
        </row>
        <row r="2332">
          <cell r="A2332">
            <v>611011011000</v>
          </cell>
          <cell r="B2332">
            <v>611</v>
          </cell>
          <cell r="C2332" t="str">
            <v>011</v>
          </cell>
          <cell r="D2332" t="str">
            <v>011</v>
          </cell>
          <cell r="E2332" t="str">
            <v>000</v>
          </cell>
          <cell r="F2332" t="str">
            <v>Mantenimientos Gerente Finanzas</v>
          </cell>
        </row>
        <row r="2333">
          <cell r="A2333">
            <v>611011011652</v>
          </cell>
          <cell r="B2333">
            <v>611</v>
          </cell>
          <cell r="C2333" t="str">
            <v>011</v>
          </cell>
          <cell r="D2333" t="str">
            <v>011</v>
          </cell>
          <cell r="E2333" t="str">
            <v>652</v>
          </cell>
          <cell r="F2333" t="str">
            <v xml:space="preserve">Mantenimiento Equipo de transporte </v>
          </cell>
        </row>
        <row r="2334">
          <cell r="A2334">
            <v>611011011653</v>
          </cell>
          <cell r="B2334">
            <v>611</v>
          </cell>
          <cell r="C2334" t="str">
            <v>011</v>
          </cell>
          <cell r="D2334" t="str">
            <v>011</v>
          </cell>
          <cell r="E2334" t="str">
            <v>653</v>
          </cell>
          <cell r="F2334" t="str">
            <v>Mantenimiento Equipo de còmputo</v>
          </cell>
        </row>
        <row r="2335">
          <cell r="A2335">
            <v>611011011654</v>
          </cell>
          <cell r="B2335">
            <v>611</v>
          </cell>
          <cell r="C2335" t="str">
            <v>011</v>
          </cell>
          <cell r="D2335" t="str">
            <v>011</v>
          </cell>
          <cell r="E2335" t="str">
            <v>654</v>
          </cell>
          <cell r="F2335" t="str">
            <v>Mantenimiento Equipo de comunicación</v>
          </cell>
        </row>
        <row r="2336">
          <cell r="A2336">
            <v>611011011655</v>
          </cell>
          <cell r="B2336">
            <v>611</v>
          </cell>
          <cell r="C2336" t="str">
            <v>011</v>
          </cell>
          <cell r="D2336" t="str">
            <v>011</v>
          </cell>
          <cell r="E2336" t="str">
            <v>655</v>
          </cell>
          <cell r="F2336" t="str">
            <v>Mantenimiento Mobiliario y Equipo</v>
          </cell>
        </row>
        <row r="2337">
          <cell r="A2337">
            <v>611011011656</v>
          </cell>
          <cell r="B2337">
            <v>611</v>
          </cell>
          <cell r="C2337" t="str">
            <v>011</v>
          </cell>
          <cell r="D2337" t="str">
            <v>011</v>
          </cell>
          <cell r="E2337" t="str">
            <v>656</v>
          </cell>
          <cell r="F2337" t="str">
            <v>Mantenimiento de oficinas</v>
          </cell>
        </row>
        <row r="2338">
          <cell r="A2338">
            <v>611012012000</v>
          </cell>
          <cell r="B2338">
            <v>611</v>
          </cell>
          <cell r="C2338" t="str">
            <v>012</v>
          </cell>
          <cell r="D2338" t="str">
            <v>012</v>
          </cell>
          <cell r="E2338" t="str">
            <v>000</v>
          </cell>
          <cell r="F2338" t="str">
            <v>Mantenimientos Contabilidad</v>
          </cell>
        </row>
        <row r="2339">
          <cell r="A2339">
            <v>611012012653</v>
          </cell>
          <cell r="B2339">
            <v>611</v>
          </cell>
          <cell r="C2339" t="str">
            <v>012</v>
          </cell>
          <cell r="D2339" t="str">
            <v>012</v>
          </cell>
          <cell r="E2339" t="str">
            <v>653</v>
          </cell>
          <cell r="F2339" t="str">
            <v>Mantenimiento Equipo de còmputo</v>
          </cell>
        </row>
        <row r="2340">
          <cell r="A2340">
            <v>611012012654</v>
          </cell>
          <cell r="B2340">
            <v>611</v>
          </cell>
          <cell r="C2340" t="str">
            <v>012</v>
          </cell>
          <cell r="D2340" t="str">
            <v>012</v>
          </cell>
          <cell r="E2340" t="str">
            <v>654</v>
          </cell>
          <cell r="F2340" t="str">
            <v>Mantenimiento Equipo de comunicación</v>
          </cell>
        </row>
        <row r="2341">
          <cell r="A2341">
            <v>611012012655</v>
          </cell>
          <cell r="B2341">
            <v>611</v>
          </cell>
          <cell r="C2341" t="str">
            <v>012</v>
          </cell>
          <cell r="D2341" t="str">
            <v>012</v>
          </cell>
          <cell r="E2341" t="str">
            <v>655</v>
          </cell>
          <cell r="F2341" t="str">
            <v>Mantenimiento Mobiliario y Equipo</v>
          </cell>
        </row>
        <row r="2342">
          <cell r="A2342">
            <v>611012012656</v>
          </cell>
          <cell r="B2342">
            <v>611</v>
          </cell>
          <cell r="C2342" t="str">
            <v>012</v>
          </cell>
          <cell r="D2342" t="str">
            <v>012</v>
          </cell>
          <cell r="E2342" t="str">
            <v>656</v>
          </cell>
          <cell r="F2342" t="str">
            <v>Mantenimiento de oficinas</v>
          </cell>
        </row>
        <row r="2343">
          <cell r="A2343">
            <v>611013013000</v>
          </cell>
          <cell r="B2343">
            <v>611</v>
          </cell>
          <cell r="C2343" t="str">
            <v>013</v>
          </cell>
          <cell r="D2343" t="str">
            <v>013</v>
          </cell>
          <cell r="E2343" t="str">
            <v>000</v>
          </cell>
          <cell r="F2343" t="str">
            <v>Mantenimientos Recursos Humanos</v>
          </cell>
        </row>
        <row r="2344">
          <cell r="A2344">
            <v>611013013653</v>
          </cell>
          <cell r="B2344">
            <v>611</v>
          </cell>
          <cell r="C2344" t="str">
            <v>013</v>
          </cell>
          <cell r="D2344" t="str">
            <v>013</v>
          </cell>
          <cell r="E2344" t="str">
            <v>653</v>
          </cell>
          <cell r="F2344" t="str">
            <v>Mantenimiento Equipo de còmputo</v>
          </cell>
        </row>
        <row r="2345">
          <cell r="A2345">
            <v>611013013654</v>
          </cell>
          <cell r="B2345">
            <v>611</v>
          </cell>
          <cell r="C2345" t="str">
            <v>013</v>
          </cell>
          <cell r="D2345" t="str">
            <v>013</v>
          </cell>
          <cell r="E2345" t="str">
            <v>654</v>
          </cell>
          <cell r="F2345" t="str">
            <v>Mantenimiento Equipo de comunicación</v>
          </cell>
        </row>
        <row r="2346">
          <cell r="A2346">
            <v>611013013655</v>
          </cell>
          <cell r="B2346">
            <v>611</v>
          </cell>
          <cell r="C2346" t="str">
            <v>013</v>
          </cell>
          <cell r="D2346" t="str">
            <v>013</v>
          </cell>
          <cell r="E2346" t="str">
            <v>655</v>
          </cell>
          <cell r="F2346" t="str">
            <v>Mantenimiento Mobiliario y Equipo</v>
          </cell>
        </row>
        <row r="2347">
          <cell r="A2347">
            <v>611013013656</v>
          </cell>
          <cell r="B2347">
            <v>611</v>
          </cell>
          <cell r="C2347" t="str">
            <v>013</v>
          </cell>
          <cell r="D2347" t="str">
            <v>013</v>
          </cell>
          <cell r="E2347" t="str">
            <v>656</v>
          </cell>
          <cell r="F2347" t="str">
            <v>Mantenimiento de oficinas</v>
          </cell>
        </row>
        <row r="2348">
          <cell r="A2348">
            <v>611014014000</v>
          </cell>
          <cell r="B2348">
            <v>611</v>
          </cell>
          <cell r="C2348" t="str">
            <v>014</v>
          </cell>
          <cell r="D2348" t="str">
            <v>014</v>
          </cell>
          <cell r="E2348" t="str">
            <v>000</v>
          </cell>
          <cell r="F2348" t="str">
            <v>Mantenimientos Precios Unitarios</v>
          </cell>
        </row>
        <row r="2349">
          <cell r="A2349">
            <v>611014014653</v>
          </cell>
          <cell r="B2349">
            <v>611</v>
          </cell>
          <cell r="C2349" t="str">
            <v>014</v>
          </cell>
          <cell r="D2349" t="str">
            <v>014</v>
          </cell>
          <cell r="E2349" t="str">
            <v>653</v>
          </cell>
          <cell r="F2349" t="str">
            <v>Mantenimiento Equipo de còmputo</v>
          </cell>
        </row>
        <row r="2350">
          <cell r="A2350">
            <v>611014014654</v>
          </cell>
          <cell r="B2350">
            <v>611</v>
          </cell>
          <cell r="C2350" t="str">
            <v>014</v>
          </cell>
          <cell r="D2350" t="str">
            <v>014</v>
          </cell>
          <cell r="E2350" t="str">
            <v>654</v>
          </cell>
          <cell r="F2350" t="str">
            <v>Mantenimiento Equipo de comunicación</v>
          </cell>
        </row>
        <row r="2351">
          <cell r="A2351">
            <v>611014014655</v>
          </cell>
          <cell r="B2351">
            <v>611</v>
          </cell>
          <cell r="C2351" t="str">
            <v>014</v>
          </cell>
          <cell r="D2351" t="str">
            <v>014</v>
          </cell>
          <cell r="E2351" t="str">
            <v>655</v>
          </cell>
          <cell r="F2351" t="str">
            <v>Mantenimiento Mobiliario y Equipo</v>
          </cell>
        </row>
        <row r="2352">
          <cell r="A2352">
            <v>611014014656</v>
          </cell>
          <cell r="B2352">
            <v>611</v>
          </cell>
          <cell r="C2352" t="str">
            <v>014</v>
          </cell>
          <cell r="D2352" t="str">
            <v>014</v>
          </cell>
          <cell r="E2352" t="str">
            <v>656</v>
          </cell>
          <cell r="F2352" t="str">
            <v>Mantenimiento de oficinas</v>
          </cell>
        </row>
        <row r="2353">
          <cell r="A2353">
            <v>611015015000</v>
          </cell>
          <cell r="B2353">
            <v>611</v>
          </cell>
          <cell r="C2353" t="str">
            <v>015</v>
          </cell>
          <cell r="D2353" t="str">
            <v>015</v>
          </cell>
          <cell r="E2353" t="str">
            <v>000</v>
          </cell>
          <cell r="F2353" t="str">
            <v>Mantenimientos Compras</v>
          </cell>
        </row>
        <row r="2354">
          <cell r="A2354">
            <v>611015015653</v>
          </cell>
          <cell r="B2354">
            <v>611</v>
          </cell>
          <cell r="C2354" t="str">
            <v>015</v>
          </cell>
          <cell r="D2354" t="str">
            <v>015</v>
          </cell>
          <cell r="E2354" t="str">
            <v>653</v>
          </cell>
          <cell r="F2354" t="str">
            <v>Mantenimiento Equipo de còmputo</v>
          </cell>
        </row>
        <row r="2355">
          <cell r="A2355">
            <v>611015015654</v>
          </cell>
          <cell r="B2355">
            <v>611</v>
          </cell>
          <cell r="C2355" t="str">
            <v>015</v>
          </cell>
          <cell r="D2355" t="str">
            <v>015</v>
          </cell>
          <cell r="E2355" t="str">
            <v>654</v>
          </cell>
          <cell r="F2355" t="str">
            <v>Mantenimiento Equipo de comunicación</v>
          </cell>
        </row>
        <row r="2356">
          <cell r="A2356">
            <v>611015015655</v>
          </cell>
          <cell r="B2356">
            <v>611</v>
          </cell>
          <cell r="C2356" t="str">
            <v>015</v>
          </cell>
          <cell r="D2356" t="str">
            <v>015</v>
          </cell>
          <cell r="E2356" t="str">
            <v>655</v>
          </cell>
          <cell r="F2356" t="str">
            <v>Mantenimiento Mobiliario y Equipo</v>
          </cell>
        </row>
        <row r="2357">
          <cell r="A2357">
            <v>611015015656</v>
          </cell>
          <cell r="B2357">
            <v>611</v>
          </cell>
          <cell r="C2357" t="str">
            <v>015</v>
          </cell>
          <cell r="D2357" t="str">
            <v>015</v>
          </cell>
          <cell r="E2357" t="str">
            <v>656</v>
          </cell>
          <cell r="F2357" t="str">
            <v>Mantenimiento de oficinas</v>
          </cell>
        </row>
        <row r="2358">
          <cell r="A2358">
            <v>611016016000</v>
          </cell>
          <cell r="B2358">
            <v>611</v>
          </cell>
          <cell r="C2358" t="str">
            <v>016</v>
          </cell>
          <cell r="D2358" t="str">
            <v>016</v>
          </cell>
          <cell r="E2358" t="str">
            <v>000</v>
          </cell>
          <cell r="F2358" t="str">
            <v>Mantenimientos Administración de Contratos</v>
          </cell>
        </row>
        <row r="2359">
          <cell r="A2359">
            <v>611016015653</v>
          </cell>
          <cell r="B2359">
            <v>611</v>
          </cell>
          <cell r="C2359" t="str">
            <v>016</v>
          </cell>
          <cell r="D2359" t="str">
            <v>015</v>
          </cell>
          <cell r="E2359" t="str">
            <v>653</v>
          </cell>
          <cell r="F2359" t="str">
            <v>Mantenimiento Equipo de còmputo</v>
          </cell>
        </row>
        <row r="2360">
          <cell r="A2360">
            <v>611016015654</v>
          </cell>
          <cell r="B2360">
            <v>611</v>
          </cell>
          <cell r="C2360" t="str">
            <v>016</v>
          </cell>
          <cell r="D2360" t="str">
            <v>015</v>
          </cell>
          <cell r="E2360" t="str">
            <v>654</v>
          </cell>
          <cell r="F2360" t="str">
            <v>Mantenimiento Equipo de comunicación</v>
          </cell>
        </row>
        <row r="2361">
          <cell r="A2361">
            <v>611016015655</v>
          </cell>
          <cell r="B2361">
            <v>611</v>
          </cell>
          <cell r="C2361" t="str">
            <v>016</v>
          </cell>
          <cell r="D2361" t="str">
            <v>015</v>
          </cell>
          <cell r="E2361" t="str">
            <v>655</v>
          </cell>
          <cell r="F2361" t="str">
            <v>Mantenimiento Mobiliario y Equipo</v>
          </cell>
        </row>
        <row r="2362">
          <cell r="A2362">
            <v>611016015656</v>
          </cell>
          <cell r="B2362">
            <v>611</v>
          </cell>
          <cell r="C2362" t="str">
            <v>016</v>
          </cell>
          <cell r="D2362" t="str">
            <v>015</v>
          </cell>
          <cell r="E2362" t="str">
            <v>656</v>
          </cell>
          <cell r="F2362" t="str">
            <v>Mantenimiento de oficinas</v>
          </cell>
        </row>
        <row r="2363">
          <cell r="A2363">
            <v>612000000000</v>
          </cell>
          <cell r="B2363">
            <v>612</v>
          </cell>
          <cell r="C2363" t="str">
            <v>000</v>
          </cell>
          <cell r="D2363" t="str">
            <v>000</v>
          </cell>
          <cell r="E2363" t="str">
            <v>000</v>
          </cell>
          <cell r="F2363" t="str">
            <v>GASTOS POR DEPRECIACION</v>
          </cell>
        </row>
        <row r="2364">
          <cell r="A2364">
            <v>612010000000</v>
          </cell>
          <cell r="B2364">
            <v>612</v>
          </cell>
          <cell r="C2364" t="str">
            <v>010</v>
          </cell>
          <cell r="D2364" t="str">
            <v>000</v>
          </cell>
          <cell r="E2364" t="str">
            <v>000</v>
          </cell>
          <cell r="F2364" t="str">
            <v>Gastos por depreciación GERENCIA GENERAL</v>
          </cell>
        </row>
        <row r="2365">
          <cell r="A2365">
            <v>612005005000</v>
          </cell>
          <cell r="B2365">
            <v>612</v>
          </cell>
          <cell r="C2365" t="str">
            <v>005</v>
          </cell>
          <cell r="D2365" t="str">
            <v>005</v>
          </cell>
          <cell r="E2365" t="str">
            <v>000</v>
          </cell>
          <cell r="F2365" t="str">
            <v>Gastos por depreciación Gerente General y Asistente</v>
          </cell>
        </row>
        <row r="2366">
          <cell r="A2366">
            <v>612005001000</v>
          </cell>
          <cell r="B2366">
            <v>612</v>
          </cell>
          <cell r="C2366" t="str">
            <v>005</v>
          </cell>
          <cell r="D2366" t="str">
            <v>001</v>
          </cell>
          <cell r="E2366" t="str">
            <v>000</v>
          </cell>
          <cell r="F2366" t="str">
            <v xml:space="preserve">Depreciaciòn de Equipo de transporte </v>
          </cell>
        </row>
        <row r="2367">
          <cell r="A2367">
            <v>612005001701</v>
          </cell>
          <cell r="B2367">
            <v>612</v>
          </cell>
          <cell r="C2367" t="str">
            <v>005</v>
          </cell>
          <cell r="D2367" t="str">
            <v>001</v>
          </cell>
          <cell r="E2367" t="str">
            <v>701</v>
          </cell>
          <cell r="F2367" t="str">
            <v>Histórica</v>
          </cell>
        </row>
        <row r="2368">
          <cell r="A2368">
            <v>612005001702</v>
          </cell>
          <cell r="B2368">
            <v>612</v>
          </cell>
          <cell r="C2368" t="str">
            <v>005</v>
          </cell>
          <cell r="D2368" t="str">
            <v>001</v>
          </cell>
          <cell r="E2368" t="str">
            <v>702</v>
          </cell>
          <cell r="F2368" t="str">
            <v>Actualización</v>
          </cell>
        </row>
        <row r="2369">
          <cell r="A2369">
            <v>612005002000</v>
          </cell>
          <cell r="B2369">
            <v>612</v>
          </cell>
          <cell r="C2369" t="str">
            <v>005</v>
          </cell>
          <cell r="D2369" t="str">
            <v>002</v>
          </cell>
          <cell r="E2369" t="str">
            <v>000</v>
          </cell>
          <cell r="F2369" t="str">
            <v xml:space="preserve">Depreciaciòn de Equipo de Còmputo </v>
          </cell>
        </row>
        <row r="2370">
          <cell r="A2370">
            <v>612005002701</v>
          </cell>
          <cell r="B2370">
            <v>612</v>
          </cell>
          <cell r="C2370" t="str">
            <v>005</v>
          </cell>
          <cell r="D2370" t="str">
            <v>002</v>
          </cell>
          <cell r="E2370" t="str">
            <v>701</v>
          </cell>
          <cell r="F2370" t="str">
            <v>Histórica</v>
          </cell>
        </row>
        <row r="2371">
          <cell r="A2371">
            <v>612005002702</v>
          </cell>
          <cell r="B2371">
            <v>612</v>
          </cell>
          <cell r="C2371" t="str">
            <v>005</v>
          </cell>
          <cell r="D2371" t="str">
            <v>002</v>
          </cell>
          <cell r="E2371" t="str">
            <v>702</v>
          </cell>
          <cell r="F2371" t="str">
            <v>Actualización</v>
          </cell>
        </row>
        <row r="2372">
          <cell r="A2372">
            <v>612005003000</v>
          </cell>
          <cell r="B2372">
            <v>612</v>
          </cell>
          <cell r="C2372" t="str">
            <v>005</v>
          </cell>
          <cell r="D2372" t="str">
            <v>003</v>
          </cell>
          <cell r="E2372" t="str">
            <v>000</v>
          </cell>
          <cell r="F2372" t="str">
            <v>Depreciaciòn de Equipo de Comunicación</v>
          </cell>
        </row>
        <row r="2373">
          <cell r="A2373">
            <v>612005003701</v>
          </cell>
          <cell r="B2373">
            <v>612</v>
          </cell>
          <cell r="C2373" t="str">
            <v>005</v>
          </cell>
          <cell r="D2373" t="str">
            <v>003</v>
          </cell>
          <cell r="E2373" t="str">
            <v>701</v>
          </cell>
          <cell r="F2373" t="str">
            <v>Histórica</v>
          </cell>
        </row>
        <row r="2374">
          <cell r="A2374">
            <v>612005003702</v>
          </cell>
          <cell r="B2374">
            <v>612</v>
          </cell>
          <cell r="C2374" t="str">
            <v>005</v>
          </cell>
          <cell r="D2374" t="str">
            <v>003</v>
          </cell>
          <cell r="E2374" t="str">
            <v>702</v>
          </cell>
          <cell r="F2374" t="str">
            <v>Actualización</v>
          </cell>
        </row>
        <row r="2375">
          <cell r="A2375">
            <v>612005004000</v>
          </cell>
          <cell r="B2375">
            <v>612</v>
          </cell>
          <cell r="C2375" t="str">
            <v>005</v>
          </cell>
          <cell r="D2375" t="str">
            <v>004</v>
          </cell>
          <cell r="E2375" t="str">
            <v>000</v>
          </cell>
          <cell r="F2375" t="str">
            <v xml:space="preserve">Depreciaciòn de Mobiliario y Equipo </v>
          </cell>
        </row>
        <row r="2376">
          <cell r="A2376">
            <v>612005004701</v>
          </cell>
          <cell r="B2376">
            <v>612</v>
          </cell>
          <cell r="C2376" t="str">
            <v>005</v>
          </cell>
          <cell r="D2376" t="str">
            <v>004</v>
          </cell>
          <cell r="E2376" t="str">
            <v>701</v>
          </cell>
          <cell r="F2376" t="str">
            <v>Histórica</v>
          </cell>
        </row>
        <row r="2377">
          <cell r="A2377">
            <v>612005004702</v>
          </cell>
          <cell r="B2377">
            <v>612</v>
          </cell>
          <cell r="C2377" t="str">
            <v>005</v>
          </cell>
          <cell r="D2377" t="str">
            <v>004</v>
          </cell>
          <cell r="E2377" t="str">
            <v>702</v>
          </cell>
          <cell r="F2377" t="str">
            <v>Actualización</v>
          </cell>
        </row>
        <row r="2378">
          <cell r="A2378">
            <v>612006002000</v>
          </cell>
          <cell r="B2378">
            <v>612</v>
          </cell>
          <cell r="C2378" t="str">
            <v>006</v>
          </cell>
          <cell r="D2378" t="str">
            <v>002</v>
          </cell>
          <cell r="E2378" t="str">
            <v>000</v>
          </cell>
          <cell r="F2378" t="str">
            <v>Gastos por depreciación Deputy PM</v>
          </cell>
        </row>
        <row r="2379">
          <cell r="A2379">
            <v>612006001000</v>
          </cell>
          <cell r="B2379">
            <v>612</v>
          </cell>
          <cell r="C2379" t="str">
            <v>006</v>
          </cell>
          <cell r="D2379" t="str">
            <v>001</v>
          </cell>
          <cell r="E2379" t="str">
            <v>000</v>
          </cell>
          <cell r="F2379" t="str">
            <v xml:space="preserve">Depreciaciòn de Equipo de transporte </v>
          </cell>
        </row>
        <row r="2380">
          <cell r="A2380">
            <v>612006001701</v>
          </cell>
          <cell r="B2380">
            <v>612</v>
          </cell>
          <cell r="C2380" t="str">
            <v>006</v>
          </cell>
          <cell r="D2380" t="str">
            <v>001</v>
          </cell>
          <cell r="E2380" t="str">
            <v>701</v>
          </cell>
          <cell r="F2380" t="str">
            <v>Histórica</v>
          </cell>
        </row>
        <row r="2381">
          <cell r="A2381">
            <v>612006001702</v>
          </cell>
          <cell r="B2381">
            <v>612</v>
          </cell>
          <cell r="C2381" t="str">
            <v>006</v>
          </cell>
          <cell r="D2381" t="str">
            <v>001</v>
          </cell>
          <cell r="E2381" t="str">
            <v>702</v>
          </cell>
          <cell r="F2381" t="str">
            <v>Actualización</v>
          </cell>
        </row>
        <row r="2382">
          <cell r="A2382">
            <v>612006002000</v>
          </cell>
          <cell r="B2382">
            <v>612</v>
          </cell>
          <cell r="C2382" t="str">
            <v>006</v>
          </cell>
          <cell r="D2382" t="str">
            <v>002</v>
          </cell>
          <cell r="E2382" t="str">
            <v>000</v>
          </cell>
          <cell r="F2382" t="str">
            <v xml:space="preserve">Depreciaciòn de Equipo de Còmputo </v>
          </cell>
        </row>
        <row r="2383">
          <cell r="A2383">
            <v>612006002701</v>
          </cell>
          <cell r="B2383">
            <v>612</v>
          </cell>
          <cell r="C2383" t="str">
            <v>006</v>
          </cell>
          <cell r="D2383" t="str">
            <v>002</v>
          </cell>
          <cell r="E2383" t="str">
            <v>701</v>
          </cell>
          <cell r="F2383" t="str">
            <v>Histórica</v>
          </cell>
        </row>
        <row r="2384">
          <cell r="A2384">
            <v>612006002702</v>
          </cell>
          <cell r="B2384">
            <v>612</v>
          </cell>
          <cell r="C2384" t="str">
            <v>006</v>
          </cell>
          <cell r="D2384" t="str">
            <v>002</v>
          </cell>
          <cell r="E2384" t="str">
            <v>702</v>
          </cell>
          <cell r="F2384" t="str">
            <v>Actualización</v>
          </cell>
        </row>
        <row r="2385">
          <cell r="A2385">
            <v>612006003000</v>
          </cell>
          <cell r="B2385">
            <v>612</v>
          </cell>
          <cell r="C2385" t="str">
            <v>006</v>
          </cell>
          <cell r="D2385" t="str">
            <v>003</v>
          </cell>
          <cell r="E2385" t="str">
            <v>000</v>
          </cell>
          <cell r="F2385" t="str">
            <v>Depreciaciòn de Equipo de Comunicación</v>
          </cell>
        </row>
        <row r="2386">
          <cell r="A2386">
            <v>612006003701</v>
          </cell>
          <cell r="B2386">
            <v>612</v>
          </cell>
          <cell r="C2386" t="str">
            <v>006</v>
          </cell>
          <cell r="D2386" t="str">
            <v>003</v>
          </cell>
          <cell r="E2386" t="str">
            <v>701</v>
          </cell>
          <cell r="F2386" t="str">
            <v>Histórica</v>
          </cell>
        </row>
        <row r="2387">
          <cell r="A2387">
            <v>612006003702</v>
          </cell>
          <cell r="B2387">
            <v>612</v>
          </cell>
          <cell r="C2387" t="str">
            <v>006</v>
          </cell>
          <cell r="D2387" t="str">
            <v>003</v>
          </cell>
          <cell r="E2387" t="str">
            <v>702</v>
          </cell>
          <cell r="F2387" t="str">
            <v>Actualización</v>
          </cell>
        </row>
        <row r="2388">
          <cell r="A2388">
            <v>612006004000</v>
          </cell>
          <cell r="B2388">
            <v>612</v>
          </cell>
          <cell r="C2388" t="str">
            <v>006</v>
          </cell>
          <cell r="D2388" t="str">
            <v>004</v>
          </cell>
          <cell r="E2388" t="str">
            <v>000</v>
          </cell>
          <cell r="F2388" t="str">
            <v xml:space="preserve">Depreciaciòn de Mobiliario y Equipo </v>
          </cell>
        </row>
        <row r="2389">
          <cell r="A2389">
            <v>612006004701</v>
          </cell>
          <cell r="B2389">
            <v>612</v>
          </cell>
          <cell r="C2389" t="str">
            <v>006</v>
          </cell>
          <cell r="D2389" t="str">
            <v>004</v>
          </cell>
          <cell r="E2389" t="str">
            <v>701</v>
          </cell>
          <cell r="F2389" t="str">
            <v>Histórica</v>
          </cell>
        </row>
        <row r="2390">
          <cell r="A2390">
            <v>612006004702</v>
          </cell>
          <cell r="B2390">
            <v>612</v>
          </cell>
          <cell r="C2390" t="str">
            <v>006</v>
          </cell>
          <cell r="D2390" t="str">
            <v>004</v>
          </cell>
          <cell r="E2390" t="str">
            <v>702</v>
          </cell>
          <cell r="F2390" t="str">
            <v>Actualización</v>
          </cell>
        </row>
        <row r="2391">
          <cell r="A2391">
            <v>612007003000</v>
          </cell>
          <cell r="B2391">
            <v>612</v>
          </cell>
          <cell r="C2391" t="str">
            <v>007</v>
          </cell>
          <cell r="D2391" t="str">
            <v>003</v>
          </cell>
          <cell r="E2391" t="str">
            <v>000</v>
          </cell>
          <cell r="F2391" t="str">
            <v>Gastos por depreciación Comunicación y Enlace</v>
          </cell>
        </row>
        <row r="2392">
          <cell r="A2392">
            <v>612007001000</v>
          </cell>
          <cell r="B2392">
            <v>612</v>
          </cell>
          <cell r="C2392" t="str">
            <v>007</v>
          </cell>
          <cell r="D2392" t="str">
            <v>001</v>
          </cell>
          <cell r="E2392" t="str">
            <v>000</v>
          </cell>
          <cell r="F2392" t="str">
            <v xml:space="preserve">Depreciaciòn de Equipo de transporte </v>
          </cell>
        </row>
        <row r="2393">
          <cell r="A2393">
            <v>612007001701</v>
          </cell>
          <cell r="B2393">
            <v>612</v>
          </cell>
          <cell r="C2393" t="str">
            <v>007</v>
          </cell>
          <cell r="D2393" t="str">
            <v>001</v>
          </cell>
          <cell r="E2393" t="str">
            <v>701</v>
          </cell>
          <cell r="F2393" t="str">
            <v>Histórica</v>
          </cell>
        </row>
        <row r="2394">
          <cell r="A2394">
            <v>612007001702</v>
          </cell>
          <cell r="B2394">
            <v>612</v>
          </cell>
          <cell r="C2394" t="str">
            <v>007</v>
          </cell>
          <cell r="D2394" t="str">
            <v>001</v>
          </cell>
          <cell r="E2394" t="str">
            <v>702</v>
          </cell>
          <cell r="F2394" t="str">
            <v>Actualización</v>
          </cell>
        </row>
        <row r="2395">
          <cell r="A2395">
            <v>612007002000</v>
          </cell>
          <cell r="B2395">
            <v>612</v>
          </cell>
          <cell r="C2395" t="str">
            <v>007</v>
          </cell>
          <cell r="D2395" t="str">
            <v>002</v>
          </cell>
          <cell r="E2395" t="str">
            <v>000</v>
          </cell>
          <cell r="F2395" t="str">
            <v xml:space="preserve">Depreciaciòn de Equipo de Còmputo </v>
          </cell>
        </row>
        <row r="2396">
          <cell r="A2396">
            <v>612007002701</v>
          </cell>
          <cell r="B2396">
            <v>612</v>
          </cell>
          <cell r="C2396" t="str">
            <v>007</v>
          </cell>
          <cell r="D2396" t="str">
            <v>002</v>
          </cell>
          <cell r="E2396" t="str">
            <v>701</v>
          </cell>
          <cell r="F2396" t="str">
            <v>Histórica</v>
          </cell>
        </row>
        <row r="2397">
          <cell r="A2397">
            <v>612007002702</v>
          </cell>
          <cell r="B2397">
            <v>612</v>
          </cell>
          <cell r="C2397" t="str">
            <v>007</v>
          </cell>
          <cell r="D2397" t="str">
            <v>002</v>
          </cell>
          <cell r="E2397" t="str">
            <v>702</v>
          </cell>
          <cell r="F2397" t="str">
            <v>Actualización</v>
          </cell>
        </row>
        <row r="2398">
          <cell r="A2398">
            <v>612007003000</v>
          </cell>
          <cell r="B2398">
            <v>612</v>
          </cell>
          <cell r="C2398" t="str">
            <v>007</v>
          </cell>
          <cell r="D2398" t="str">
            <v>003</v>
          </cell>
          <cell r="E2398" t="str">
            <v>000</v>
          </cell>
          <cell r="F2398" t="str">
            <v>Depreciaciòn de Equipo de Comunicación</v>
          </cell>
        </row>
        <row r="2399">
          <cell r="A2399">
            <v>612007003701</v>
          </cell>
          <cell r="B2399">
            <v>612</v>
          </cell>
          <cell r="C2399" t="str">
            <v>007</v>
          </cell>
          <cell r="D2399" t="str">
            <v>003</v>
          </cell>
          <cell r="E2399" t="str">
            <v>701</v>
          </cell>
          <cell r="F2399" t="str">
            <v>Histórica</v>
          </cell>
        </row>
        <row r="2400">
          <cell r="A2400">
            <v>612007003702</v>
          </cell>
          <cell r="B2400">
            <v>612</v>
          </cell>
          <cell r="C2400" t="str">
            <v>007</v>
          </cell>
          <cell r="D2400" t="str">
            <v>003</v>
          </cell>
          <cell r="E2400" t="str">
            <v>702</v>
          </cell>
          <cell r="F2400" t="str">
            <v>Actualización</v>
          </cell>
        </row>
        <row r="2401">
          <cell r="A2401">
            <v>612007004000</v>
          </cell>
          <cell r="B2401">
            <v>612</v>
          </cell>
          <cell r="C2401" t="str">
            <v>007</v>
          </cell>
          <cell r="D2401" t="str">
            <v>004</v>
          </cell>
          <cell r="E2401" t="str">
            <v>000</v>
          </cell>
          <cell r="F2401" t="str">
            <v xml:space="preserve">Depreciaciòn de Mobiliario y Equipo </v>
          </cell>
        </row>
        <row r="2402">
          <cell r="A2402">
            <v>612007004701</v>
          </cell>
          <cell r="B2402">
            <v>612</v>
          </cell>
          <cell r="C2402" t="str">
            <v>007</v>
          </cell>
          <cell r="D2402" t="str">
            <v>004</v>
          </cell>
          <cell r="E2402" t="str">
            <v>701</v>
          </cell>
          <cell r="F2402" t="str">
            <v>Histórica</v>
          </cell>
        </row>
        <row r="2403">
          <cell r="A2403">
            <v>612007004702</v>
          </cell>
          <cell r="B2403">
            <v>612</v>
          </cell>
          <cell r="C2403" t="str">
            <v>007</v>
          </cell>
          <cell r="D2403" t="str">
            <v>004</v>
          </cell>
          <cell r="E2403" t="str">
            <v>702</v>
          </cell>
          <cell r="F2403" t="str">
            <v>Actualización</v>
          </cell>
        </row>
        <row r="2404">
          <cell r="A2404">
            <v>612008004000</v>
          </cell>
          <cell r="B2404">
            <v>612</v>
          </cell>
          <cell r="C2404" t="str">
            <v>008</v>
          </cell>
          <cell r="D2404" t="str">
            <v>004</v>
          </cell>
          <cell r="E2404" t="str">
            <v>000</v>
          </cell>
          <cell r="F2404" t="str">
            <v>Gastos por depreciación Sipaso</v>
          </cell>
        </row>
        <row r="2405">
          <cell r="A2405">
            <v>612008001000</v>
          </cell>
          <cell r="B2405">
            <v>612</v>
          </cell>
          <cell r="C2405" t="str">
            <v>008</v>
          </cell>
          <cell r="D2405" t="str">
            <v>001</v>
          </cell>
          <cell r="E2405" t="str">
            <v>000</v>
          </cell>
          <cell r="F2405" t="str">
            <v xml:space="preserve">Depreciaciòn de Equipo de transporte </v>
          </cell>
        </row>
        <row r="2406">
          <cell r="A2406">
            <v>612008001701</v>
          </cell>
          <cell r="B2406">
            <v>612</v>
          </cell>
          <cell r="C2406" t="str">
            <v>008</v>
          </cell>
          <cell r="D2406" t="str">
            <v>001</v>
          </cell>
          <cell r="E2406" t="str">
            <v>701</v>
          </cell>
          <cell r="F2406" t="str">
            <v>Histórica</v>
          </cell>
        </row>
        <row r="2407">
          <cell r="A2407">
            <v>612008001702</v>
          </cell>
          <cell r="B2407">
            <v>612</v>
          </cell>
          <cell r="C2407" t="str">
            <v>008</v>
          </cell>
          <cell r="D2407" t="str">
            <v>001</v>
          </cell>
          <cell r="E2407" t="str">
            <v>702</v>
          </cell>
          <cell r="F2407" t="str">
            <v>Actualización</v>
          </cell>
        </row>
        <row r="2408">
          <cell r="A2408">
            <v>612008002000</v>
          </cell>
          <cell r="B2408">
            <v>612</v>
          </cell>
          <cell r="C2408" t="str">
            <v>008</v>
          </cell>
          <cell r="D2408" t="str">
            <v>002</v>
          </cell>
          <cell r="E2408" t="str">
            <v>000</v>
          </cell>
          <cell r="F2408" t="str">
            <v xml:space="preserve">Depreciaciòn de Equipo de Còmputo </v>
          </cell>
        </row>
        <row r="2409">
          <cell r="A2409">
            <v>612008002701</v>
          </cell>
          <cell r="B2409">
            <v>612</v>
          </cell>
          <cell r="C2409" t="str">
            <v>008</v>
          </cell>
          <cell r="D2409" t="str">
            <v>002</v>
          </cell>
          <cell r="E2409" t="str">
            <v>701</v>
          </cell>
          <cell r="F2409" t="str">
            <v>Histórica</v>
          </cell>
        </row>
        <row r="2410">
          <cell r="A2410">
            <v>612008002702</v>
          </cell>
          <cell r="B2410">
            <v>612</v>
          </cell>
          <cell r="C2410" t="str">
            <v>008</v>
          </cell>
          <cell r="D2410" t="str">
            <v>002</v>
          </cell>
          <cell r="E2410" t="str">
            <v>702</v>
          </cell>
          <cell r="F2410" t="str">
            <v>Actualización</v>
          </cell>
        </row>
        <row r="2411">
          <cell r="A2411">
            <v>612008003000</v>
          </cell>
          <cell r="B2411">
            <v>612</v>
          </cell>
          <cell r="C2411" t="str">
            <v>008</v>
          </cell>
          <cell r="D2411" t="str">
            <v>003</v>
          </cell>
          <cell r="E2411" t="str">
            <v>000</v>
          </cell>
          <cell r="F2411" t="str">
            <v>Depreciaciòn de Equipo de Comunicación</v>
          </cell>
        </row>
        <row r="2412">
          <cell r="A2412">
            <v>612008003701</v>
          </cell>
          <cell r="B2412">
            <v>612</v>
          </cell>
          <cell r="C2412" t="str">
            <v>008</v>
          </cell>
          <cell r="D2412" t="str">
            <v>003</v>
          </cell>
          <cell r="E2412" t="str">
            <v>701</v>
          </cell>
          <cell r="F2412" t="str">
            <v>Histórica</v>
          </cell>
        </row>
        <row r="2413">
          <cell r="A2413">
            <v>612008003702</v>
          </cell>
          <cell r="B2413">
            <v>612</v>
          </cell>
          <cell r="C2413" t="str">
            <v>008</v>
          </cell>
          <cell r="D2413" t="str">
            <v>003</v>
          </cell>
          <cell r="E2413" t="str">
            <v>702</v>
          </cell>
          <cell r="F2413" t="str">
            <v>Actualización</v>
          </cell>
        </row>
        <row r="2414">
          <cell r="A2414">
            <v>612008004000</v>
          </cell>
          <cell r="B2414">
            <v>612</v>
          </cell>
          <cell r="C2414" t="str">
            <v>008</v>
          </cell>
          <cell r="D2414" t="str">
            <v>004</v>
          </cell>
          <cell r="E2414" t="str">
            <v>000</v>
          </cell>
          <cell r="F2414" t="str">
            <v xml:space="preserve">Depreciaciòn de Mobiliario y Equipo </v>
          </cell>
        </row>
        <row r="2415">
          <cell r="A2415">
            <v>612008004701</v>
          </cell>
          <cell r="B2415">
            <v>612</v>
          </cell>
          <cell r="C2415" t="str">
            <v>008</v>
          </cell>
          <cell r="D2415" t="str">
            <v>004</v>
          </cell>
          <cell r="E2415" t="str">
            <v>701</v>
          </cell>
          <cell r="F2415" t="str">
            <v>Histórica</v>
          </cell>
        </row>
        <row r="2416">
          <cell r="A2416">
            <v>612008004702</v>
          </cell>
          <cell r="B2416">
            <v>612</v>
          </cell>
          <cell r="C2416" t="str">
            <v>008</v>
          </cell>
          <cell r="D2416" t="str">
            <v>004</v>
          </cell>
          <cell r="E2416" t="str">
            <v>702</v>
          </cell>
          <cell r="F2416" t="str">
            <v>Actualización</v>
          </cell>
        </row>
        <row r="2417">
          <cell r="A2417">
            <v>612009005000</v>
          </cell>
          <cell r="B2417">
            <v>612</v>
          </cell>
          <cell r="C2417" t="str">
            <v>009</v>
          </cell>
          <cell r="D2417" t="str">
            <v>005</v>
          </cell>
          <cell r="E2417" t="str">
            <v>000</v>
          </cell>
          <cell r="F2417" t="str">
            <v>Gastos por depreciación Ti</v>
          </cell>
        </row>
        <row r="2418">
          <cell r="A2418">
            <v>612009001000</v>
          </cell>
          <cell r="B2418">
            <v>612</v>
          </cell>
          <cell r="C2418" t="str">
            <v>009</v>
          </cell>
          <cell r="D2418" t="str">
            <v>001</v>
          </cell>
          <cell r="E2418" t="str">
            <v>000</v>
          </cell>
          <cell r="F2418" t="str">
            <v xml:space="preserve">Depreciaciòn de Equipo de transporte </v>
          </cell>
        </row>
        <row r="2419">
          <cell r="A2419">
            <v>612009001701</v>
          </cell>
          <cell r="B2419">
            <v>612</v>
          </cell>
          <cell r="C2419" t="str">
            <v>009</v>
          </cell>
          <cell r="D2419" t="str">
            <v>001</v>
          </cell>
          <cell r="E2419" t="str">
            <v>701</v>
          </cell>
          <cell r="F2419" t="str">
            <v>Histórica</v>
          </cell>
        </row>
        <row r="2420">
          <cell r="A2420">
            <v>612009001702</v>
          </cell>
          <cell r="B2420">
            <v>612</v>
          </cell>
          <cell r="C2420" t="str">
            <v>009</v>
          </cell>
          <cell r="D2420" t="str">
            <v>001</v>
          </cell>
          <cell r="E2420" t="str">
            <v>702</v>
          </cell>
          <cell r="F2420" t="str">
            <v>Actualización</v>
          </cell>
        </row>
        <row r="2421">
          <cell r="A2421">
            <v>612009002000</v>
          </cell>
          <cell r="B2421">
            <v>612</v>
          </cell>
          <cell r="C2421" t="str">
            <v>009</v>
          </cell>
          <cell r="D2421" t="str">
            <v>002</v>
          </cell>
          <cell r="E2421" t="str">
            <v>000</v>
          </cell>
          <cell r="F2421" t="str">
            <v xml:space="preserve">Depreciaciòn de Equipo de Còmputo </v>
          </cell>
        </row>
        <row r="2422">
          <cell r="A2422">
            <v>612009002701</v>
          </cell>
          <cell r="B2422">
            <v>612</v>
          </cell>
          <cell r="C2422" t="str">
            <v>009</v>
          </cell>
          <cell r="D2422" t="str">
            <v>002</v>
          </cell>
          <cell r="E2422" t="str">
            <v>701</v>
          </cell>
          <cell r="F2422" t="str">
            <v>Histórica</v>
          </cell>
        </row>
        <row r="2423">
          <cell r="A2423">
            <v>612009002702</v>
          </cell>
          <cell r="B2423">
            <v>612</v>
          </cell>
          <cell r="C2423" t="str">
            <v>009</v>
          </cell>
          <cell r="D2423" t="str">
            <v>002</v>
          </cell>
          <cell r="E2423" t="str">
            <v>702</v>
          </cell>
          <cell r="F2423" t="str">
            <v>Actualización</v>
          </cell>
        </row>
        <row r="2424">
          <cell r="A2424">
            <v>612009003000</v>
          </cell>
          <cell r="B2424">
            <v>612</v>
          </cell>
          <cell r="C2424" t="str">
            <v>009</v>
          </cell>
          <cell r="D2424" t="str">
            <v>003</v>
          </cell>
          <cell r="E2424" t="str">
            <v>000</v>
          </cell>
          <cell r="F2424" t="str">
            <v>Depreciaciòn de Equipo de Comunicación</v>
          </cell>
        </row>
        <row r="2425">
          <cell r="A2425">
            <v>612009003701</v>
          </cell>
          <cell r="B2425">
            <v>612</v>
          </cell>
          <cell r="C2425" t="str">
            <v>009</v>
          </cell>
          <cell r="D2425" t="str">
            <v>003</v>
          </cell>
          <cell r="E2425" t="str">
            <v>701</v>
          </cell>
          <cell r="F2425" t="str">
            <v>Histórica</v>
          </cell>
        </row>
        <row r="2426">
          <cell r="A2426">
            <v>612009003702</v>
          </cell>
          <cell r="B2426">
            <v>612</v>
          </cell>
          <cell r="C2426" t="str">
            <v>009</v>
          </cell>
          <cell r="D2426" t="str">
            <v>003</v>
          </cell>
          <cell r="E2426" t="str">
            <v>702</v>
          </cell>
          <cell r="F2426" t="str">
            <v>Actualización</v>
          </cell>
        </row>
        <row r="2427">
          <cell r="A2427">
            <v>612009004000</v>
          </cell>
          <cell r="B2427">
            <v>612</v>
          </cell>
          <cell r="C2427" t="str">
            <v>009</v>
          </cell>
          <cell r="D2427" t="str">
            <v>004</v>
          </cell>
          <cell r="E2427" t="str">
            <v>000</v>
          </cell>
          <cell r="F2427" t="str">
            <v xml:space="preserve">Depreciaciòn de Mobiliario y Equipo </v>
          </cell>
        </row>
        <row r="2428">
          <cell r="A2428">
            <v>612009004701</v>
          </cell>
          <cell r="B2428">
            <v>612</v>
          </cell>
          <cell r="C2428" t="str">
            <v>009</v>
          </cell>
          <cell r="D2428" t="str">
            <v>004</v>
          </cell>
          <cell r="E2428" t="str">
            <v>701</v>
          </cell>
          <cell r="F2428" t="str">
            <v>Histórica</v>
          </cell>
        </row>
        <row r="2429">
          <cell r="A2429">
            <v>612009004702</v>
          </cell>
          <cell r="B2429">
            <v>612</v>
          </cell>
          <cell r="C2429" t="str">
            <v>009</v>
          </cell>
          <cell r="D2429" t="str">
            <v>004</v>
          </cell>
          <cell r="E2429" t="str">
            <v>702</v>
          </cell>
          <cell r="F2429" t="str">
            <v>Actualización</v>
          </cell>
        </row>
        <row r="2430">
          <cell r="A2430">
            <v>612020000000</v>
          </cell>
          <cell r="B2430">
            <v>612</v>
          </cell>
          <cell r="C2430" t="str">
            <v>020</v>
          </cell>
          <cell r="D2430" t="str">
            <v>000</v>
          </cell>
          <cell r="E2430" t="str">
            <v>000</v>
          </cell>
          <cell r="F2430" t="str">
            <v>Gastos por depreciación ADMINISTRACIÓN Y FINANZAS</v>
          </cell>
        </row>
        <row r="2431">
          <cell r="A2431">
            <v>612011000000</v>
          </cell>
          <cell r="B2431">
            <v>612</v>
          </cell>
          <cell r="C2431" t="str">
            <v>011</v>
          </cell>
          <cell r="D2431" t="str">
            <v>000</v>
          </cell>
          <cell r="E2431" t="str">
            <v>000</v>
          </cell>
          <cell r="F2431" t="str">
            <v>Gastos por depreciación Gerente de Finanzas</v>
          </cell>
        </row>
        <row r="2432">
          <cell r="A2432">
            <v>612011001000</v>
          </cell>
          <cell r="B2432">
            <v>612</v>
          </cell>
          <cell r="C2432" t="str">
            <v>011</v>
          </cell>
          <cell r="D2432" t="str">
            <v>001</v>
          </cell>
          <cell r="E2432" t="str">
            <v>000</v>
          </cell>
          <cell r="F2432" t="str">
            <v xml:space="preserve">Depreciaciòn de Equipo de transporte </v>
          </cell>
        </row>
        <row r="2433">
          <cell r="A2433">
            <v>612011001701</v>
          </cell>
          <cell r="B2433">
            <v>612</v>
          </cell>
          <cell r="C2433" t="str">
            <v>011</v>
          </cell>
          <cell r="D2433" t="str">
            <v>001</v>
          </cell>
          <cell r="E2433" t="str">
            <v>701</v>
          </cell>
          <cell r="F2433" t="str">
            <v>Histórica</v>
          </cell>
        </row>
        <row r="2434">
          <cell r="A2434">
            <v>612011001702</v>
          </cell>
          <cell r="B2434">
            <v>612</v>
          </cell>
          <cell r="C2434" t="str">
            <v>011</v>
          </cell>
          <cell r="D2434" t="str">
            <v>001</v>
          </cell>
          <cell r="E2434" t="str">
            <v>702</v>
          </cell>
          <cell r="F2434" t="str">
            <v>Actualización</v>
          </cell>
        </row>
        <row r="2435">
          <cell r="A2435">
            <v>612011002000</v>
          </cell>
          <cell r="B2435">
            <v>612</v>
          </cell>
          <cell r="C2435" t="str">
            <v>011</v>
          </cell>
          <cell r="D2435" t="str">
            <v>002</v>
          </cell>
          <cell r="E2435" t="str">
            <v>000</v>
          </cell>
          <cell r="F2435" t="str">
            <v xml:space="preserve">Depreciaciòn de Equipo de Còmputo </v>
          </cell>
        </row>
        <row r="2436">
          <cell r="A2436">
            <v>612011002701</v>
          </cell>
          <cell r="B2436">
            <v>612</v>
          </cell>
          <cell r="C2436" t="str">
            <v>011</v>
          </cell>
          <cell r="D2436" t="str">
            <v>002</v>
          </cell>
          <cell r="E2436" t="str">
            <v>701</v>
          </cell>
          <cell r="F2436" t="str">
            <v>Histórica</v>
          </cell>
        </row>
        <row r="2437">
          <cell r="A2437">
            <v>612011002702</v>
          </cell>
          <cell r="B2437">
            <v>612</v>
          </cell>
          <cell r="C2437" t="str">
            <v>011</v>
          </cell>
          <cell r="D2437" t="str">
            <v>002</v>
          </cell>
          <cell r="E2437" t="str">
            <v>702</v>
          </cell>
          <cell r="F2437" t="str">
            <v>Actualización</v>
          </cell>
        </row>
        <row r="2438">
          <cell r="A2438">
            <v>612011003000</v>
          </cell>
          <cell r="B2438">
            <v>612</v>
          </cell>
          <cell r="C2438" t="str">
            <v>011</v>
          </cell>
          <cell r="D2438" t="str">
            <v>003</v>
          </cell>
          <cell r="E2438" t="str">
            <v>000</v>
          </cell>
          <cell r="F2438" t="str">
            <v>Depreciaciòn de Equipo de Comunicación</v>
          </cell>
        </row>
        <row r="2439">
          <cell r="A2439">
            <v>612011003701</v>
          </cell>
          <cell r="B2439">
            <v>612</v>
          </cell>
          <cell r="C2439" t="str">
            <v>011</v>
          </cell>
          <cell r="D2439" t="str">
            <v>003</v>
          </cell>
          <cell r="E2439" t="str">
            <v>701</v>
          </cell>
          <cell r="F2439" t="str">
            <v>Histórica</v>
          </cell>
        </row>
        <row r="2440">
          <cell r="A2440">
            <v>612011003702</v>
          </cell>
          <cell r="B2440">
            <v>612</v>
          </cell>
          <cell r="C2440" t="str">
            <v>011</v>
          </cell>
          <cell r="D2440" t="str">
            <v>003</v>
          </cell>
          <cell r="E2440" t="str">
            <v>702</v>
          </cell>
          <cell r="F2440" t="str">
            <v>Actualización</v>
          </cell>
        </row>
        <row r="2441">
          <cell r="A2441">
            <v>612011004000</v>
          </cell>
          <cell r="B2441">
            <v>612</v>
          </cell>
          <cell r="C2441" t="str">
            <v>011</v>
          </cell>
          <cell r="D2441" t="str">
            <v>004</v>
          </cell>
          <cell r="E2441" t="str">
            <v>000</v>
          </cell>
          <cell r="F2441" t="str">
            <v xml:space="preserve">Depreciaciòn de Mobiliario y Equipo </v>
          </cell>
        </row>
        <row r="2442">
          <cell r="A2442">
            <v>612011004701</v>
          </cell>
          <cell r="B2442">
            <v>612</v>
          </cell>
          <cell r="C2442" t="str">
            <v>011</v>
          </cell>
          <cell r="D2442" t="str">
            <v>004</v>
          </cell>
          <cell r="E2442" t="str">
            <v>701</v>
          </cell>
          <cell r="F2442" t="str">
            <v>Histórica</v>
          </cell>
        </row>
        <row r="2443">
          <cell r="A2443">
            <v>612011004702</v>
          </cell>
          <cell r="B2443">
            <v>612</v>
          </cell>
          <cell r="C2443" t="str">
            <v>011</v>
          </cell>
          <cell r="D2443" t="str">
            <v>004</v>
          </cell>
          <cell r="E2443" t="str">
            <v>702</v>
          </cell>
          <cell r="F2443" t="str">
            <v>Actualización</v>
          </cell>
        </row>
        <row r="2444">
          <cell r="A2444">
            <v>612012000000</v>
          </cell>
          <cell r="B2444">
            <v>612</v>
          </cell>
          <cell r="C2444" t="str">
            <v>012</v>
          </cell>
          <cell r="D2444" t="str">
            <v>000</v>
          </cell>
          <cell r="E2444" t="str">
            <v>000</v>
          </cell>
          <cell r="F2444" t="str">
            <v>Gastos por depreciación Contabilidad</v>
          </cell>
        </row>
        <row r="2445">
          <cell r="A2445">
            <v>612012002000</v>
          </cell>
          <cell r="B2445">
            <v>612</v>
          </cell>
          <cell r="C2445" t="str">
            <v>012</v>
          </cell>
          <cell r="D2445" t="str">
            <v>002</v>
          </cell>
          <cell r="E2445" t="str">
            <v>000</v>
          </cell>
          <cell r="F2445" t="str">
            <v xml:space="preserve">Depreciaciòn de Equipo de Còmputo </v>
          </cell>
        </row>
        <row r="2446">
          <cell r="A2446">
            <v>612012002701</v>
          </cell>
          <cell r="B2446">
            <v>612</v>
          </cell>
          <cell r="C2446" t="str">
            <v>012</v>
          </cell>
          <cell r="D2446" t="str">
            <v>002</v>
          </cell>
          <cell r="E2446" t="str">
            <v>701</v>
          </cell>
          <cell r="F2446" t="str">
            <v>Histórica</v>
          </cell>
        </row>
        <row r="2447">
          <cell r="A2447">
            <v>612012002702</v>
          </cell>
          <cell r="B2447">
            <v>612</v>
          </cell>
          <cell r="C2447" t="str">
            <v>012</v>
          </cell>
          <cell r="D2447" t="str">
            <v>002</v>
          </cell>
          <cell r="E2447" t="str">
            <v>702</v>
          </cell>
          <cell r="F2447" t="str">
            <v>Actualización</v>
          </cell>
        </row>
        <row r="2448">
          <cell r="A2448">
            <v>612012003000</v>
          </cell>
          <cell r="B2448">
            <v>612</v>
          </cell>
          <cell r="C2448" t="str">
            <v>012</v>
          </cell>
          <cell r="D2448" t="str">
            <v>003</v>
          </cell>
          <cell r="E2448" t="str">
            <v>000</v>
          </cell>
          <cell r="F2448" t="str">
            <v>Depreciaciòn de Equipo de Comunicación</v>
          </cell>
        </row>
        <row r="2449">
          <cell r="A2449">
            <v>612012003701</v>
          </cell>
          <cell r="B2449">
            <v>612</v>
          </cell>
          <cell r="C2449" t="str">
            <v>012</v>
          </cell>
          <cell r="D2449" t="str">
            <v>003</v>
          </cell>
          <cell r="E2449" t="str">
            <v>701</v>
          </cell>
          <cell r="F2449" t="str">
            <v>Histórica</v>
          </cell>
        </row>
        <row r="2450">
          <cell r="A2450">
            <v>612012003702</v>
          </cell>
          <cell r="B2450">
            <v>612</v>
          </cell>
          <cell r="C2450" t="str">
            <v>012</v>
          </cell>
          <cell r="D2450" t="str">
            <v>003</v>
          </cell>
          <cell r="E2450" t="str">
            <v>702</v>
          </cell>
          <cell r="F2450" t="str">
            <v>Actualización</v>
          </cell>
        </row>
        <row r="2451">
          <cell r="A2451">
            <v>612012004000</v>
          </cell>
          <cell r="B2451">
            <v>612</v>
          </cell>
          <cell r="C2451" t="str">
            <v>012</v>
          </cell>
          <cell r="D2451" t="str">
            <v>004</v>
          </cell>
          <cell r="E2451" t="str">
            <v>000</v>
          </cell>
          <cell r="F2451" t="str">
            <v xml:space="preserve">Depreciaciòn de Mobiliario y Equipo </v>
          </cell>
        </row>
        <row r="2452">
          <cell r="A2452">
            <v>612012004701</v>
          </cell>
          <cell r="B2452">
            <v>612</v>
          </cell>
          <cell r="C2452" t="str">
            <v>012</v>
          </cell>
          <cell r="D2452" t="str">
            <v>004</v>
          </cell>
          <cell r="E2452" t="str">
            <v>701</v>
          </cell>
          <cell r="F2452" t="str">
            <v>Histórica</v>
          </cell>
        </row>
        <row r="2453">
          <cell r="A2453">
            <v>612012004702</v>
          </cell>
          <cell r="B2453">
            <v>612</v>
          </cell>
          <cell r="C2453" t="str">
            <v>012</v>
          </cell>
          <cell r="D2453" t="str">
            <v>004</v>
          </cell>
          <cell r="E2453" t="str">
            <v>702</v>
          </cell>
          <cell r="F2453" t="str">
            <v>Actualización</v>
          </cell>
        </row>
        <row r="2454">
          <cell r="A2454">
            <v>612013000000</v>
          </cell>
          <cell r="B2454">
            <v>612</v>
          </cell>
          <cell r="C2454" t="str">
            <v>013</v>
          </cell>
          <cell r="D2454" t="str">
            <v>000</v>
          </cell>
          <cell r="E2454" t="str">
            <v>000</v>
          </cell>
          <cell r="F2454" t="str">
            <v>Gastos por depreciación Recursos Humanos</v>
          </cell>
        </row>
        <row r="2455">
          <cell r="A2455">
            <v>612013002000</v>
          </cell>
          <cell r="B2455">
            <v>612</v>
          </cell>
          <cell r="C2455" t="str">
            <v>013</v>
          </cell>
          <cell r="D2455" t="str">
            <v>002</v>
          </cell>
          <cell r="E2455" t="str">
            <v>000</v>
          </cell>
          <cell r="F2455" t="str">
            <v xml:space="preserve">Depreciaciòn de Equipo de Còmputo </v>
          </cell>
        </row>
        <row r="2456">
          <cell r="A2456">
            <v>612013002701</v>
          </cell>
          <cell r="B2456">
            <v>612</v>
          </cell>
          <cell r="C2456" t="str">
            <v>013</v>
          </cell>
          <cell r="D2456" t="str">
            <v>002</v>
          </cell>
          <cell r="E2456" t="str">
            <v>701</v>
          </cell>
          <cell r="F2456" t="str">
            <v>Histórica</v>
          </cell>
        </row>
        <row r="2457">
          <cell r="A2457">
            <v>612013002702</v>
          </cell>
          <cell r="B2457">
            <v>612</v>
          </cell>
          <cell r="C2457" t="str">
            <v>013</v>
          </cell>
          <cell r="D2457" t="str">
            <v>002</v>
          </cell>
          <cell r="E2457" t="str">
            <v>702</v>
          </cell>
          <cell r="F2457" t="str">
            <v>Actualización</v>
          </cell>
        </row>
        <row r="2458">
          <cell r="A2458">
            <v>612013003000</v>
          </cell>
          <cell r="B2458">
            <v>612</v>
          </cell>
          <cell r="C2458" t="str">
            <v>013</v>
          </cell>
          <cell r="D2458" t="str">
            <v>003</v>
          </cell>
          <cell r="E2458" t="str">
            <v>000</v>
          </cell>
          <cell r="F2458" t="str">
            <v>Depreciaciòn de Equipo de Comunicación</v>
          </cell>
        </row>
        <row r="2459">
          <cell r="A2459">
            <v>612013003701</v>
          </cell>
          <cell r="B2459">
            <v>612</v>
          </cell>
          <cell r="C2459" t="str">
            <v>013</v>
          </cell>
          <cell r="D2459" t="str">
            <v>003</v>
          </cell>
          <cell r="E2459" t="str">
            <v>701</v>
          </cell>
          <cell r="F2459" t="str">
            <v>Histórica</v>
          </cell>
        </row>
        <row r="2460">
          <cell r="A2460">
            <v>612013003702</v>
          </cell>
          <cell r="B2460">
            <v>612</v>
          </cell>
          <cell r="C2460" t="str">
            <v>013</v>
          </cell>
          <cell r="D2460" t="str">
            <v>003</v>
          </cell>
          <cell r="E2460" t="str">
            <v>702</v>
          </cell>
          <cell r="F2460" t="str">
            <v>Actualización</v>
          </cell>
        </row>
        <row r="2461">
          <cell r="A2461">
            <v>612013004000</v>
          </cell>
          <cell r="B2461">
            <v>612</v>
          </cell>
          <cell r="C2461" t="str">
            <v>013</v>
          </cell>
          <cell r="D2461" t="str">
            <v>004</v>
          </cell>
          <cell r="E2461" t="str">
            <v>000</v>
          </cell>
          <cell r="F2461" t="str">
            <v xml:space="preserve">Depreciaciòn de Mobiliario y Equipo </v>
          </cell>
        </row>
        <row r="2462">
          <cell r="A2462">
            <v>612013004701</v>
          </cell>
          <cell r="B2462">
            <v>612</v>
          </cell>
          <cell r="C2462" t="str">
            <v>013</v>
          </cell>
          <cell r="D2462" t="str">
            <v>004</v>
          </cell>
          <cell r="E2462" t="str">
            <v>701</v>
          </cell>
          <cell r="F2462" t="str">
            <v>Histórica</v>
          </cell>
        </row>
        <row r="2463">
          <cell r="A2463">
            <v>612013004702</v>
          </cell>
          <cell r="B2463">
            <v>612</v>
          </cell>
          <cell r="C2463" t="str">
            <v>013</v>
          </cell>
          <cell r="D2463" t="str">
            <v>004</v>
          </cell>
          <cell r="E2463" t="str">
            <v>702</v>
          </cell>
          <cell r="F2463" t="str">
            <v>Actualización</v>
          </cell>
        </row>
        <row r="2464">
          <cell r="A2464">
            <v>612014014000</v>
          </cell>
          <cell r="B2464">
            <v>612</v>
          </cell>
          <cell r="C2464" t="str">
            <v>014</v>
          </cell>
          <cell r="D2464" t="str">
            <v>014</v>
          </cell>
          <cell r="E2464" t="str">
            <v>000</v>
          </cell>
          <cell r="F2464" t="str">
            <v>Gastos por depreciación Precios Unitarios</v>
          </cell>
        </row>
        <row r="2465">
          <cell r="A2465">
            <v>612014002000</v>
          </cell>
          <cell r="B2465">
            <v>612</v>
          </cell>
          <cell r="C2465" t="str">
            <v>014</v>
          </cell>
          <cell r="D2465" t="str">
            <v>002</v>
          </cell>
          <cell r="E2465" t="str">
            <v>000</v>
          </cell>
          <cell r="F2465" t="str">
            <v xml:space="preserve">Depreciaciòn de Equipo de Còmputo </v>
          </cell>
        </row>
        <row r="2466">
          <cell r="A2466">
            <v>612014002701</v>
          </cell>
          <cell r="B2466">
            <v>612</v>
          </cell>
          <cell r="C2466" t="str">
            <v>014</v>
          </cell>
          <cell r="D2466" t="str">
            <v>002</v>
          </cell>
          <cell r="E2466" t="str">
            <v>701</v>
          </cell>
          <cell r="F2466" t="str">
            <v>Histórica</v>
          </cell>
        </row>
        <row r="2467">
          <cell r="A2467">
            <v>612014002702</v>
          </cell>
          <cell r="B2467">
            <v>612</v>
          </cell>
          <cell r="C2467" t="str">
            <v>014</v>
          </cell>
          <cell r="D2467" t="str">
            <v>002</v>
          </cell>
          <cell r="E2467" t="str">
            <v>702</v>
          </cell>
          <cell r="F2467" t="str">
            <v>Actualización</v>
          </cell>
        </row>
        <row r="2468">
          <cell r="A2468">
            <v>612014003000</v>
          </cell>
          <cell r="B2468">
            <v>612</v>
          </cell>
          <cell r="C2468" t="str">
            <v>014</v>
          </cell>
          <cell r="D2468" t="str">
            <v>003</v>
          </cell>
          <cell r="E2468" t="str">
            <v>000</v>
          </cell>
          <cell r="F2468" t="str">
            <v>Depreciaciòn de Equipo de Comunicación</v>
          </cell>
        </row>
        <row r="2469">
          <cell r="A2469">
            <v>612014003701</v>
          </cell>
          <cell r="B2469">
            <v>612</v>
          </cell>
          <cell r="C2469" t="str">
            <v>014</v>
          </cell>
          <cell r="D2469" t="str">
            <v>003</v>
          </cell>
          <cell r="E2469" t="str">
            <v>701</v>
          </cell>
          <cell r="F2469" t="str">
            <v>Histórica</v>
          </cell>
        </row>
        <row r="2470">
          <cell r="A2470">
            <v>612014003702</v>
          </cell>
          <cell r="B2470">
            <v>612</v>
          </cell>
          <cell r="C2470" t="str">
            <v>014</v>
          </cell>
          <cell r="D2470" t="str">
            <v>003</v>
          </cell>
          <cell r="E2470" t="str">
            <v>702</v>
          </cell>
          <cell r="F2470" t="str">
            <v>Actualización</v>
          </cell>
        </row>
        <row r="2471">
          <cell r="A2471">
            <v>612014004000</v>
          </cell>
          <cell r="B2471">
            <v>612</v>
          </cell>
          <cell r="C2471" t="str">
            <v>014</v>
          </cell>
          <cell r="D2471" t="str">
            <v>004</v>
          </cell>
          <cell r="E2471" t="str">
            <v>000</v>
          </cell>
          <cell r="F2471" t="str">
            <v xml:space="preserve">Depreciaciòn de Mobiliario y Equipo </v>
          </cell>
        </row>
        <row r="2472">
          <cell r="A2472">
            <v>612014004701</v>
          </cell>
          <cell r="B2472">
            <v>612</v>
          </cell>
          <cell r="C2472" t="str">
            <v>014</v>
          </cell>
          <cell r="D2472" t="str">
            <v>004</v>
          </cell>
          <cell r="E2472" t="str">
            <v>701</v>
          </cell>
          <cell r="F2472" t="str">
            <v>Histórica</v>
          </cell>
        </row>
        <row r="2473">
          <cell r="A2473">
            <v>612014004702</v>
          </cell>
          <cell r="B2473">
            <v>612</v>
          </cell>
          <cell r="C2473" t="str">
            <v>014</v>
          </cell>
          <cell r="D2473" t="str">
            <v>004</v>
          </cell>
          <cell r="E2473" t="str">
            <v>702</v>
          </cell>
          <cell r="F2473" t="str">
            <v>Actualización</v>
          </cell>
        </row>
        <row r="2474">
          <cell r="A2474">
            <v>612015000000</v>
          </cell>
          <cell r="B2474">
            <v>612</v>
          </cell>
          <cell r="C2474" t="str">
            <v>015</v>
          </cell>
          <cell r="D2474" t="str">
            <v>000</v>
          </cell>
          <cell r="E2474" t="str">
            <v>000</v>
          </cell>
          <cell r="F2474" t="str">
            <v>Gastos por depreciación Compras</v>
          </cell>
        </row>
        <row r="2475">
          <cell r="A2475">
            <v>612015002000</v>
          </cell>
          <cell r="B2475">
            <v>612</v>
          </cell>
          <cell r="C2475" t="str">
            <v>015</v>
          </cell>
          <cell r="D2475" t="str">
            <v>002</v>
          </cell>
          <cell r="E2475" t="str">
            <v>000</v>
          </cell>
          <cell r="F2475" t="str">
            <v xml:space="preserve">Depreciaciòn de Equipo de Còmputo </v>
          </cell>
        </row>
        <row r="2476">
          <cell r="A2476">
            <v>612015002701</v>
          </cell>
          <cell r="B2476">
            <v>612</v>
          </cell>
          <cell r="C2476" t="str">
            <v>015</v>
          </cell>
          <cell r="D2476" t="str">
            <v>002</v>
          </cell>
          <cell r="E2476" t="str">
            <v>701</v>
          </cell>
          <cell r="F2476" t="str">
            <v>Histórica</v>
          </cell>
        </row>
        <row r="2477">
          <cell r="A2477">
            <v>612015002702</v>
          </cell>
          <cell r="B2477">
            <v>612</v>
          </cell>
          <cell r="C2477" t="str">
            <v>015</v>
          </cell>
          <cell r="D2477" t="str">
            <v>002</v>
          </cell>
          <cell r="E2477" t="str">
            <v>702</v>
          </cell>
          <cell r="F2477" t="str">
            <v>Actualización</v>
          </cell>
        </row>
        <row r="2478">
          <cell r="A2478">
            <v>612015003000</v>
          </cell>
          <cell r="B2478">
            <v>612</v>
          </cell>
          <cell r="C2478" t="str">
            <v>015</v>
          </cell>
          <cell r="D2478" t="str">
            <v>003</v>
          </cell>
          <cell r="E2478" t="str">
            <v>000</v>
          </cell>
          <cell r="F2478" t="str">
            <v>Depreciaciòn de Equipo de Comunicación</v>
          </cell>
        </row>
        <row r="2479">
          <cell r="A2479">
            <v>612015003701</v>
          </cell>
          <cell r="B2479">
            <v>612</v>
          </cell>
          <cell r="C2479" t="str">
            <v>015</v>
          </cell>
          <cell r="D2479" t="str">
            <v>003</v>
          </cell>
          <cell r="E2479" t="str">
            <v>701</v>
          </cell>
          <cell r="F2479" t="str">
            <v>Histórica</v>
          </cell>
        </row>
        <row r="2480">
          <cell r="A2480">
            <v>612015003702</v>
          </cell>
          <cell r="B2480">
            <v>612</v>
          </cell>
          <cell r="C2480" t="str">
            <v>015</v>
          </cell>
          <cell r="D2480" t="str">
            <v>003</v>
          </cell>
          <cell r="E2480" t="str">
            <v>702</v>
          </cell>
          <cell r="F2480" t="str">
            <v>Actualización</v>
          </cell>
        </row>
        <row r="2481">
          <cell r="A2481">
            <v>612015004000</v>
          </cell>
          <cell r="B2481">
            <v>612</v>
          </cell>
          <cell r="C2481" t="str">
            <v>015</v>
          </cell>
          <cell r="D2481" t="str">
            <v>004</v>
          </cell>
          <cell r="E2481" t="str">
            <v>000</v>
          </cell>
          <cell r="F2481" t="str">
            <v xml:space="preserve">Depreciaciòn de Mobiliario y Equipo </v>
          </cell>
        </row>
        <row r="2482">
          <cell r="A2482">
            <v>612015004701</v>
          </cell>
          <cell r="B2482">
            <v>612</v>
          </cell>
          <cell r="C2482" t="str">
            <v>015</v>
          </cell>
          <cell r="D2482" t="str">
            <v>004</v>
          </cell>
          <cell r="E2482" t="str">
            <v>701</v>
          </cell>
          <cell r="F2482" t="str">
            <v>Histórica</v>
          </cell>
        </row>
        <row r="2483">
          <cell r="A2483">
            <v>612015004702</v>
          </cell>
          <cell r="B2483">
            <v>612</v>
          </cell>
          <cell r="C2483" t="str">
            <v>015</v>
          </cell>
          <cell r="D2483" t="str">
            <v>004</v>
          </cell>
          <cell r="E2483" t="str">
            <v>702</v>
          </cell>
          <cell r="F2483" t="str">
            <v>Actualización</v>
          </cell>
        </row>
        <row r="2484">
          <cell r="A2484">
            <v>612016000000</v>
          </cell>
          <cell r="B2484">
            <v>612</v>
          </cell>
          <cell r="C2484" t="str">
            <v>016</v>
          </cell>
          <cell r="D2484" t="str">
            <v>000</v>
          </cell>
          <cell r="E2484" t="str">
            <v>000</v>
          </cell>
          <cell r="F2484" t="str">
            <v>Gastos por depreciación Administración de contratos</v>
          </cell>
        </row>
        <row r="2485">
          <cell r="A2485">
            <v>612016002000</v>
          </cell>
          <cell r="B2485">
            <v>612</v>
          </cell>
          <cell r="C2485" t="str">
            <v>016</v>
          </cell>
          <cell r="D2485" t="str">
            <v>002</v>
          </cell>
          <cell r="E2485" t="str">
            <v>000</v>
          </cell>
          <cell r="F2485" t="str">
            <v xml:space="preserve">Depreciaciòn de Equipo de Còmputo </v>
          </cell>
        </row>
        <row r="2486">
          <cell r="A2486">
            <v>612016002701</v>
          </cell>
          <cell r="B2486">
            <v>612</v>
          </cell>
          <cell r="C2486" t="str">
            <v>016</v>
          </cell>
          <cell r="D2486" t="str">
            <v>002</v>
          </cell>
          <cell r="E2486" t="str">
            <v>701</v>
          </cell>
          <cell r="F2486" t="str">
            <v>Histórica</v>
          </cell>
        </row>
        <row r="2487">
          <cell r="A2487">
            <v>612016002702</v>
          </cell>
          <cell r="B2487">
            <v>612</v>
          </cell>
          <cell r="C2487" t="str">
            <v>016</v>
          </cell>
          <cell r="D2487" t="str">
            <v>002</v>
          </cell>
          <cell r="E2487" t="str">
            <v>702</v>
          </cell>
          <cell r="F2487" t="str">
            <v>Actualización</v>
          </cell>
        </row>
        <row r="2488">
          <cell r="A2488">
            <v>612016003000</v>
          </cell>
          <cell r="B2488">
            <v>612</v>
          </cell>
          <cell r="C2488" t="str">
            <v>016</v>
          </cell>
          <cell r="D2488" t="str">
            <v>003</v>
          </cell>
          <cell r="E2488" t="str">
            <v>000</v>
          </cell>
          <cell r="F2488" t="str">
            <v>Depreciaciòn de Equipo de Comunicación</v>
          </cell>
        </row>
        <row r="2489">
          <cell r="A2489">
            <v>612016003701</v>
          </cell>
          <cell r="B2489">
            <v>612</v>
          </cell>
          <cell r="C2489" t="str">
            <v>016</v>
          </cell>
          <cell r="D2489" t="str">
            <v>003</v>
          </cell>
          <cell r="E2489" t="str">
            <v>701</v>
          </cell>
          <cell r="F2489" t="str">
            <v>Histórica</v>
          </cell>
        </row>
        <row r="2490">
          <cell r="A2490">
            <v>612016003702</v>
          </cell>
          <cell r="B2490">
            <v>612</v>
          </cell>
          <cell r="C2490" t="str">
            <v>016</v>
          </cell>
          <cell r="D2490" t="str">
            <v>003</v>
          </cell>
          <cell r="E2490" t="str">
            <v>702</v>
          </cell>
          <cell r="F2490" t="str">
            <v>Actualización</v>
          </cell>
        </row>
        <row r="2491">
          <cell r="A2491">
            <v>612016004000</v>
          </cell>
          <cell r="B2491">
            <v>612</v>
          </cell>
          <cell r="C2491" t="str">
            <v>016</v>
          </cell>
          <cell r="D2491" t="str">
            <v>004</v>
          </cell>
          <cell r="E2491" t="str">
            <v>000</v>
          </cell>
          <cell r="F2491" t="str">
            <v xml:space="preserve">Depreciaciòn de Mobiliario y Equipo </v>
          </cell>
        </row>
        <row r="2492">
          <cell r="A2492">
            <v>612016004701</v>
          </cell>
          <cell r="B2492">
            <v>612</v>
          </cell>
          <cell r="C2492" t="str">
            <v>016</v>
          </cell>
          <cell r="D2492" t="str">
            <v>004</v>
          </cell>
          <cell r="E2492" t="str">
            <v>701</v>
          </cell>
          <cell r="F2492" t="str">
            <v>Histórica</v>
          </cell>
        </row>
        <row r="2493">
          <cell r="A2493">
            <v>612016004702</v>
          </cell>
          <cell r="B2493">
            <v>612</v>
          </cell>
          <cell r="C2493" t="str">
            <v>016</v>
          </cell>
          <cell r="D2493" t="str">
            <v>004</v>
          </cell>
          <cell r="E2493" t="str">
            <v>702</v>
          </cell>
          <cell r="F2493" t="str">
            <v>Actualización</v>
          </cell>
        </row>
        <row r="2494">
          <cell r="A2494">
            <v>613000000000</v>
          </cell>
          <cell r="B2494">
            <v>613</v>
          </cell>
          <cell r="C2494" t="str">
            <v>000</v>
          </cell>
          <cell r="D2494" t="str">
            <v>000</v>
          </cell>
          <cell r="E2494" t="str">
            <v>000</v>
          </cell>
          <cell r="F2494" t="str">
            <v>AMORTIZACIONES</v>
          </cell>
        </row>
        <row r="2495">
          <cell r="A2495">
            <v>613010000000</v>
          </cell>
          <cell r="B2495">
            <v>613</v>
          </cell>
          <cell r="C2495" t="str">
            <v>010</v>
          </cell>
          <cell r="D2495" t="str">
            <v>000</v>
          </cell>
          <cell r="E2495" t="str">
            <v>000</v>
          </cell>
          <cell r="F2495" t="str">
            <v>Gastos por amortización GERENCIA GENERAL</v>
          </cell>
        </row>
        <row r="2496">
          <cell r="A2496">
            <v>613005005000</v>
          </cell>
          <cell r="B2496">
            <v>613</v>
          </cell>
          <cell r="C2496" t="str">
            <v>005</v>
          </cell>
          <cell r="D2496" t="str">
            <v>005</v>
          </cell>
          <cell r="E2496" t="str">
            <v>000</v>
          </cell>
          <cell r="F2496" t="str">
            <v>Gastos por amortización General y Asistente</v>
          </cell>
        </row>
        <row r="2497">
          <cell r="A2497">
            <v>613005001000</v>
          </cell>
          <cell r="B2497">
            <v>613</v>
          </cell>
          <cell r="C2497" t="str">
            <v>005</v>
          </cell>
          <cell r="D2497" t="str">
            <v>001</v>
          </cell>
          <cell r="E2497" t="str">
            <v>000</v>
          </cell>
          <cell r="F2497" t="str">
            <v xml:space="preserve">Amortizaciones de Seguros </v>
          </cell>
        </row>
        <row r="2498">
          <cell r="A2498">
            <v>613005001751</v>
          </cell>
          <cell r="B2498">
            <v>613</v>
          </cell>
          <cell r="C2498" t="str">
            <v>005</v>
          </cell>
          <cell r="D2498" t="str">
            <v>001</v>
          </cell>
          <cell r="E2498" t="str">
            <v>751</v>
          </cell>
          <cell r="F2498" t="str">
            <v>Histórica</v>
          </cell>
        </row>
        <row r="2499">
          <cell r="A2499">
            <v>613005001752</v>
          </cell>
          <cell r="B2499">
            <v>613</v>
          </cell>
          <cell r="C2499" t="str">
            <v>005</v>
          </cell>
          <cell r="D2499" t="str">
            <v>001</v>
          </cell>
          <cell r="E2499" t="str">
            <v>752</v>
          </cell>
          <cell r="F2499" t="str">
            <v>Actualización</v>
          </cell>
        </row>
        <row r="2500">
          <cell r="A2500">
            <v>613005002000</v>
          </cell>
          <cell r="B2500">
            <v>613</v>
          </cell>
          <cell r="C2500" t="str">
            <v>005</v>
          </cell>
          <cell r="D2500" t="str">
            <v>002</v>
          </cell>
          <cell r="E2500" t="str">
            <v>000</v>
          </cell>
          <cell r="F2500" t="str">
            <v>Amortizaciones de Fianzas</v>
          </cell>
        </row>
        <row r="2501">
          <cell r="A2501">
            <v>613005002751</v>
          </cell>
          <cell r="B2501">
            <v>613</v>
          </cell>
          <cell r="C2501" t="str">
            <v>005</v>
          </cell>
          <cell r="D2501" t="str">
            <v>002</v>
          </cell>
          <cell r="E2501" t="str">
            <v>751</v>
          </cell>
          <cell r="F2501" t="str">
            <v>Histórica</v>
          </cell>
        </row>
        <row r="2502">
          <cell r="A2502">
            <v>613005002752</v>
          </cell>
          <cell r="B2502">
            <v>613</v>
          </cell>
          <cell r="C2502" t="str">
            <v>005</v>
          </cell>
          <cell r="D2502" t="str">
            <v>002</v>
          </cell>
          <cell r="E2502" t="str">
            <v>752</v>
          </cell>
          <cell r="F2502" t="str">
            <v>Actualización</v>
          </cell>
        </row>
        <row r="2503">
          <cell r="A2503">
            <v>613005003000</v>
          </cell>
          <cell r="B2503">
            <v>613</v>
          </cell>
          <cell r="C2503" t="str">
            <v>005</v>
          </cell>
          <cell r="D2503" t="str">
            <v>003</v>
          </cell>
          <cell r="E2503" t="str">
            <v>000</v>
          </cell>
          <cell r="F2503" t="str">
            <v>Amortizaciones de Gastos de instalación</v>
          </cell>
        </row>
        <row r="2504">
          <cell r="A2504">
            <v>613005003751</v>
          </cell>
          <cell r="B2504">
            <v>613</v>
          </cell>
          <cell r="C2504" t="str">
            <v>005</v>
          </cell>
          <cell r="D2504" t="str">
            <v>003</v>
          </cell>
          <cell r="E2504" t="str">
            <v>751</v>
          </cell>
          <cell r="F2504" t="str">
            <v>Histórica</v>
          </cell>
        </row>
        <row r="2505">
          <cell r="A2505">
            <v>613005003752</v>
          </cell>
          <cell r="B2505">
            <v>613</v>
          </cell>
          <cell r="C2505" t="str">
            <v>005</v>
          </cell>
          <cell r="D2505" t="str">
            <v>003</v>
          </cell>
          <cell r="E2505" t="str">
            <v>752</v>
          </cell>
          <cell r="F2505" t="str">
            <v>Actualización</v>
          </cell>
        </row>
        <row r="2506">
          <cell r="A2506">
            <v>613006002000</v>
          </cell>
          <cell r="B2506">
            <v>613</v>
          </cell>
          <cell r="C2506" t="str">
            <v>006</v>
          </cell>
          <cell r="D2506" t="str">
            <v>002</v>
          </cell>
          <cell r="E2506" t="str">
            <v>000</v>
          </cell>
          <cell r="F2506" t="str">
            <v>Gastos por amortización Deputy PM</v>
          </cell>
        </row>
        <row r="2507">
          <cell r="A2507">
            <v>613006001000</v>
          </cell>
          <cell r="B2507">
            <v>613</v>
          </cell>
          <cell r="C2507" t="str">
            <v>006</v>
          </cell>
          <cell r="D2507" t="str">
            <v>001</v>
          </cell>
          <cell r="E2507" t="str">
            <v>000</v>
          </cell>
          <cell r="F2507" t="str">
            <v xml:space="preserve">Amortizaciones de Seguros </v>
          </cell>
        </row>
        <row r="2508">
          <cell r="A2508">
            <v>613006001751</v>
          </cell>
          <cell r="B2508">
            <v>613</v>
          </cell>
          <cell r="C2508" t="str">
            <v>006</v>
          </cell>
          <cell r="D2508" t="str">
            <v>001</v>
          </cell>
          <cell r="E2508" t="str">
            <v>751</v>
          </cell>
          <cell r="F2508" t="str">
            <v>Histórica</v>
          </cell>
        </row>
        <row r="2509">
          <cell r="A2509">
            <v>613006001752</v>
          </cell>
          <cell r="B2509">
            <v>613</v>
          </cell>
          <cell r="C2509" t="str">
            <v>006</v>
          </cell>
          <cell r="D2509" t="str">
            <v>001</v>
          </cell>
          <cell r="E2509" t="str">
            <v>752</v>
          </cell>
          <cell r="F2509" t="str">
            <v>Actualización</v>
          </cell>
        </row>
        <row r="2510">
          <cell r="A2510">
            <v>613006002000</v>
          </cell>
          <cell r="B2510">
            <v>613</v>
          </cell>
          <cell r="C2510" t="str">
            <v>006</v>
          </cell>
          <cell r="D2510" t="str">
            <v>002</v>
          </cell>
          <cell r="E2510" t="str">
            <v>000</v>
          </cell>
          <cell r="F2510" t="str">
            <v>Amortizaciones de Fianzas</v>
          </cell>
        </row>
        <row r="2511">
          <cell r="A2511">
            <v>613006002751</v>
          </cell>
          <cell r="B2511">
            <v>613</v>
          </cell>
          <cell r="C2511" t="str">
            <v>006</v>
          </cell>
          <cell r="D2511" t="str">
            <v>002</v>
          </cell>
          <cell r="E2511" t="str">
            <v>751</v>
          </cell>
          <cell r="F2511" t="str">
            <v>Histórica</v>
          </cell>
        </row>
        <row r="2512">
          <cell r="A2512">
            <v>613006002752</v>
          </cell>
          <cell r="B2512">
            <v>613</v>
          </cell>
          <cell r="C2512" t="str">
            <v>006</v>
          </cell>
          <cell r="D2512" t="str">
            <v>002</v>
          </cell>
          <cell r="E2512" t="str">
            <v>752</v>
          </cell>
          <cell r="F2512" t="str">
            <v>Actualización</v>
          </cell>
        </row>
        <row r="2513">
          <cell r="A2513">
            <v>613006003000</v>
          </cell>
          <cell r="B2513">
            <v>613</v>
          </cell>
          <cell r="C2513" t="str">
            <v>006</v>
          </cell>
          <cell r="D2513" t="str">
            <v>003</v>
          </cell>
          <cell r="E2513" t="str">
            <v>000</v>
          </cell>
          <cell r="F2513" t="str">
            <v>Amortizaciones de Gastos de instalación</v>
          </cell>
        </row>
        <row r="2514">
          <cell r="A2514">
            <v>613006003751</v>
          </cell>
          <cell r="B2514">
            <v>613</v>
          </cell>
          <cell r="C2514" t="str">
            <v>006</v>
          </cell>
          <cell r="D2514" t="str">
            <v>003</v>
          </cell>
          <cell r="E2514" t="str">
            <v>751</v>
          </cell>
          <cell r="F2514" t="str">
            <v>Histórica</v>
          </cell>
        </row>
        <row r="2515">
          <cell r="A2515">
            <v>613006003752</v>
          </cell>
          <cell r="B2515">
            <v>613</v>
          </cell>
          <cell r="C2515" t="str">
            <v>006</v>
          </cell>
          <cell r="D2515" t="str">
            <v>003</v>
          </cell>
          <cell r="E2515" t="str">
            <v>752</v>
          </cell>
          <cell r="F2515" t="str">
            <v>Actualización</v>
          </cell>
        </row>
        <row r="2516">
          <cell r="A2516">
            <v>613007003000</v>
          </cell>
          <cell r="B2516">
            <v>613</v>
          </cell>
          <cell r="C2516" t="str">
            <v>007</v>
          </cell>
          <cell r="D2516" t="str">
            <v>003</v>
          </cell>
          <cell r="E2516" t="str">
            <v>000</v>
          </cell>
          <cell r="F2516" t="str">
            <v>Gastos por amortización Comunicación y enlace</v>
          </cell>
        </row>
        <row r="2517">
          <cell r="A2517">
            <v>613007001000</v>
          </cell>
          <cell r="B2517">
            <v>613</v>
          </cell>
          <cell r="C2517" t="str">
            <v>007</v>
          </cell>
          <cell r="D2517" t="str">
            <v>001</v>
          </cell>
          <cell r="E2517" t="str">
            <v>000</v>
          </cell>
          <cell r="F2517" t="str">
            <v xml:space="preserve">Amortizaciones de Seguros </v>
          </cell>
        </row>
        <row r="2518">
          <cell r="A2518">
            <v>613007001751</v>
          </cell>
          <cell r="B2518">
            <v>613</v>
          </cell>
          <cell r="C2518" t="str">
            <v>007</v>
          </cell>
          <cell r="D2518" t="str">
            <v>001</v>
          </cell>
          <cell r="E2518" t="str">
            <v>751</v>
          </cell>
          <cell r="F2518" t="str">
            <v>Histórica</v>
          </cell>
        </row>
        <row r="2519">
          <cell r="A2519">
            <v>613007001752</v>
          </cell>
          <cell r="B2519">
            <v>613</v>
          </cell>
          <cell r="C2519" t="str">
            <v>007</v>
          </cell>
          <cell r="D2519" t="str">
            <v>001</v>
          </cell>
          <cell r="E2519" t="str">
            <v>752</v>
          </cell>
          <cell r="F2519" t="str">
            <v>Actualización</v>
          </cell>
        </row>
        <row r="2520">
          <cell r="A2520">
            <v>613007002000</v>
          </cell>
          <cell r="B2520">
            <v>613</v>
          </cell>
          <cell r="C2520" t="str">
            <v>007</v>
          </cell>
          <cell r="D2520" t="str">
            <v>002</v>
          </cell>
          <cell r="E2520" t="str">
            <v>000</v>
          </cell>
          <cell r="F2520" t="str">
            <v>Amortizaciones de Fianzas</v>
          </cell>
        </row>
        <row r="2521">
          <cell r="A2521">
            <v>613007002751</v>
          </cell>
          <cell r="B2521">
            <v>613</v>
          </cell>
          <cell r="C2521" t="str">
            <v>007</v>
          </cell>
          <cell r="D2521" t="str">
            <v>002</v>
          </cell>
          <cell r="E2521" t="str">
            <v>751</v>
          </cell>
          <cell r="F2521" t="str">
            <v>Histórica</v>
          </cell>
        </row>
        <row r="2522">
          <cell r="A2522">
            <v>613007002752</v>
          </cell>
          <cell r="B2522">
            <v>613</v>
          </cell>
          <cell r="C2522" t="str">
            <v>007</v>
          </cell>
          <cell r="D2522" t="str">
            <v>002</v>
          </cell>
          <cell r="E2522" t="str">
            <v>752</v>
          </cell>
          <cell r="F2522" t="str">
            <v>Actualización</v>
          </cell>
        </row>
        <row r="2523">
          <cell r="A2523">
            <v>613007003000</v>
          </cell>
          <cell r="B2523">
            <v>613</v>
          </cell>
          <cell r="C2523" t="str">
            <v>007</v>
          </cell>
          <cell r="D2523" t="str">
            <v>003</v>
          </cell>
          <cell r="E2523" t="str">
            <v>000</v>
          </cell>
          <cell r="F2523" t="str">
            <v>Amortizaciones de Gastos de instalación</v>
          </cell>
        </row>
        <row r="2524">
          <cell r="A2524">
            <v>613007003751</v>
          </cell>
          <cell r="B2524">
            <v>613</v>
          </cell>
          <cell r="C2524" t="str">
            <v>007</v>
          </cell>
          <cell r="D2524" t="str">
            <v>003</v>
          </cell>
          <cell r="E2524" t="str">
            <v>751</v>
          </cell>
          <cell r="F2524" t="str">
            <v>Histórica</v>
          </cell>
        </row>
        <row r="2525">
          <cell r="A2525">
            <v>613007003752</v>
          </cell>
          <cell r="B2525">
            <v>613</v>
          </cell>
          <cell r="C2525" t="str">
            <v>007</v>
          </cell>
          <cell r="D2525" t="str">
            <v>003</v>
          </cell>
          <cell r="E2525" t="str">
            <v>752</v>
          </cell>
          <cell r="F2525" t="str">
            <v>Actualización</v>
          </cell>
        </row>
        <row r="2526">
          <cell r="A2526">
            <v>613008004000</v>
          </cell>
          <cell r="B2526">
            <v>613</v>
          </cell>
          <cell r="C2526" t="str">
            <v>008</v>
          </cell>
          <cell r="D2526" t="str">
            <v>004</v>
          </cell>
          <cell r="E2526" t="str">
            <v>000</v>
          </cell>
          <cell r="F2526" t="str">
            <v>Gastos por amortización Sipaso</v>
          </cell>
        </row>
        <row r="2527">
          <cell r="A2527">
            <v>613008001000</v>
          </cell>
          <cell r="B2527">
            <v>613</v>
          </cell>
          <cell r="C2527" t="str">
            <v>008</v>
          </cell>
          <cell r="D2527" t="str">
            <v>001</v>
          </cell>
          <cell r="E2527" t="str">
            <v>000</v>
          </cell>
          <cell r="F2527" t="str">
            <v xml:space="preserve">Amortizaciones de Seguros </v>
          </cell>
        </row>
        <row r="2528">
          <cell r="A2528">
            <v>613008001751</v>
          </cell>
          <cell r="B2528">
            <v>613</v>
          </cell>
          <cell r="C2528" t="str">
            <v>008</v>
          </cell>
          <cell r="D2528" t="str">
            <v>001</v>
          </cell>
          <cell r="E2528" t="str">
            <v>751</v>
          </cell>
          <cell r="F2528" t="str">
            <v>Histórica</v>
          </cell>
        </row>
        <row r="2529">
          <cell r="A2529">
            <v>613008001752</v>
          </cell>
          <cell r="B2529">
            <v>613</v>
          </cell>
          <cell r="C2529" t="str">
            <v>008</v>
          </cell>
          <cell r="D2529" t="str">
            <v>001</v>
          </cell>
          <cell r="E2529" t="str">
            <v>752</v>
          </cell>
          <cell r="F2529" t="str">
            <v>Actualización</v>
          </cell>
        </row>
        <row r="2530">
          <cell r="A2530">
            <v>613008002000</v>
          </cell>
          <cell r="B2530">
            <v>613</v>
          </cell>
          <cell r="C2530" t="str">
            <v>008</v>
          </cell>
          <cell r="D2530" t="str">
            <v>002</v>
          </cell>
          <cell r="E2530" t="str">
            <v>000</v>
          </cell>
          <cell r="F2530" t="str">
            <v>Amortizaciones de Fianzas</v>
          </cell>
        </row>
        <row r="2531">
          <cell r="A2531">
            <v>613008002751</v>
          </cell>
          <cell r="B2531">
            <v>613</v>
          </cell>
          <cell r="C2531" t="str">
            <v>008</v>
          </cell>
          <cell r="D2531" t="str">
            <v>002</v>
          </cell>
          <cell r="E2531" t="str">
            <v>751</v>
          </cell>
          <cell r="F2531" t="str">
            <v>Histórica</v>
          </cell>
        </row>
        <row r="2532">
          <cell r="A2532">
            <v>613008002752</v>
          </cell>
          <cell r="B2532">
            <v>613</v>
          </cell>
          <cell r="C2532" t="str">
            <v>008</v>
          </cell>
          <cell r="D2532" t="str">
            <v>002</v>
          </cell>
          <cell r="E2532" t="str">
            <v>752</v>
          </cell>
          <cell r="F2532" t="str">
            <v>Actualización</v>
          </cell>
        </row>
        <row r="2533">
          <cell r="A2533">
            <v>613008003000</v>
          </cell>
          <cell r="B2533">
            <v>613</v>
          </cell>
          <cell r="C2533" t="str">
            <v>008</v>
          </cell>
          <cell r="D2533" t="str">
            <v>003</v>
          </cell>
          <cell r="E2533" t="str">
            <v>000</v>
          </cell>
          <cell r="F2533" t="str">
            <v>Amortizaciones de Gastos de instalación</v>
          </cell>
        </row>
        <row r="2534">
          <cell r="A2534">
            <v>613008003751</v>
          </cell>
          <cell r="B2534">
            <v>613</v>
          </cell>
          <cell r="C2534" t="str">
            <v>008</v>
          </cell>
          <cell r="D2534" t="str">
            <v>003</v>
          </cell>
          <cell r="E2534" t="str">
            <v>751</v>
          </cell>
          <cell r="F2534" t="str">
            <v>Histórica</v>
          </cell>
        </row>
        <row r="2535">
          <cell r="A2535">
            <v>613008003752</v>
          </cell>
          <cell r="B2535">
            <v>613</v>
          </cell>
          <cell r="C2535" t="str">
            <v>008</v>
          </cell>
          <cell r="D2535" t="str">
            <v>003</v>
          </cell>
          <cell r="E2535" t="str">
            <v>752</v>
          </cell>
          <cell r="F2535" t="str">
            <v>Actualización</v>
          </cell>
        </row>
        <row r="2536">
          <cell r="A2536">
            <v>613009005000</v>
          </cell>
          <cell r="B2536">
            <v>613</v>
          </cell>
          <cell r="C2536" t="str">
            <v>009</v>
          </cell>
          <cell r="D2536" t="str">
            <v>005</v>
          </cell>
          <cell r="E2536" t="str">
            <v>000</v>
          </cell>
          <cell r="F2536" t="str">
            <v>Gastos por amortización Ti</v>
          </cell>
        </row>
        <row r="2537">
          <cell r="A2537">
            <v>613009001000</v>
          </cell>
          <cell r="B2537">
            <v>613</v>
          </cell>
          <cell r="C2537" t="str">
            <v>009</v>
          </cell>
          <cell r="D2537" t="str">
            <v>001</v>
          </cell>
          <cell r="E2537" t="str">
            <v>000</v>
          </cell>
          <cell r="F2537" t="str">
            <v xml:space="preserve">Amortizaciones de Seguros </v>
          </cell>
        </row>
        <row r="2538">
          <cell r="A2538">
            <v>613009001751</v>
          </cell>
          <cell r="B2538">
            <v>613</v>
          </cell>
          <cell r="C2538" t="str">
            <v>009</v>
          </cell>
          <cell r="D2538" t="str">
            <v>001</v>
          </cell>
          <cell r="E2538" t="str">
            <v>751</v>
          </cell>
          <cell r="F2538" t="str">
            <v>Histórica</v>
          </cell>
        </row>
        <row r="2539">
          <cell r="A2539">
            <v>613009001752</v>
          </cell>
          <cell r="B2539">
            <v>613</v>
          </cell>
          <cell r="C2539" t="str">
            <v>009</v>
          </cell>
          <cell r="D2539" t="str">
            <v>001</v>
          </cell>
          <cell r="E2539" t="str">
            <v>752</v>
          </cell>
          <cell r="F2539" t="str">
            <v>Actualización</v>
          </cell>
        </row>
        <row r="2540">
          <cell r="A2540">
            <v>613009002000</v>
          </cell>
          <cell r="B2540">
            <v>613</v>
          </cell>
          <cell r="C2540" t="str">
            <v>009</v>
          </cell>
          <cell r="D2540" t="str">
            <v>002</v>
          </cell>
          <cell r="E2540" t="str">
            <v>000</v>
          </cell>
          <cell r="F2540" t="str">
            <v>Amortizaciones de Fianzas</v>
          </cell>
        </row>
        <row r="2541">
          <cell r="A2541">
            <v>613009002751</v>
          </cell>
          <cell r="B2541">
            <v>613</v>
          </cell>
          <cell r="C2541" t="str">
            <v>009</v>
          </cell>
          <cell r="D2541" t="str">
            <v>002</v>
          </cell>
          <cell r="E2541" t="str">
            <v>751</v>
          </cell>
          <cell r="F2541" t="str">
            <v>Histórica</v>
          </cell>
        </row>
        <row r="2542">
          <cell r="A2542">
            <v>613009002752</v>
          </cell>
          <cell r="B2542">
            <v>613</v>
          </cell>
          <cell r="C2542" t="str">
            <v>009</v>
          </cell>
          <cell r="D2542" t="str">
            <v>002</v>
          </cell>
          <cell r="E2542" t="str">
            <v>752</v>
          </cell>
          <cell r="F2542" t="str">
            <v>Actualización</v>
          </cell>
        </row>
        <row r="2543">
          <cell r="A2543">
            <v>613009003000</v>
          </cell>
          <cell r="B2543">
            <v>613</v>
          </cell>
          <cell r="C2543" t="str">
            <v>009</v>
          </cell>
          <cell r="D2543" t="str">
            <v>003</v>
          </cell>
          <cell r="E2543" t="str">
            <v>000</v>
          </cell>
          <cell r="F2543" t="str">
            <v>Amortizaciones de Gastos de instalación</v>
          </cell>
        </row>
        <row r="2544">
          <cell r="A2544">
            <v>613009003751</v>
          </cell>
          <cell r="B2544">
            <v>613</v>
          </cell>
          <cell r="C2544" t="str">
            <v>009</v>
          </cell>
          <cell r="D2544" t="str">
            <v>003</v>
          </cell>
          <cell r="E2544" t="str">
            <v>751</v>
          </cell>
          <cell r="F2544" t="str">
            <v>Histórica</v>
          </cell>
        </row>
        <row r="2545">
          <cell r="A2545">
            <v>613009003752</v>
          </cell>
          <cell r="B2545">
            <v>613</v>
          </cell>
          <cell r="C2545" t="str">
            <v>009</v>
          </cell>
          <cell r="D2545" t="str">
            <v>003</v>
          </cell>
          <cell r="E2545" t="str">
            <v>752</v>
          </cell>
          <cell r="F2545" t="str">
            <v>Actualización</v>
          </cell>
        </row>
        <row r="2546">
          <cell r="A2546">
            <v>613020000000</v>
          </cell>
          <cell r="B2546">
            <v>613</v>
          </cell>
          <cell r="C2546" t="str">
            <v>020</v>
          </cell>
          <cell r="D2546" t="str">
            <v>000</v>
          </cell>
          <cell r="E2546" t="str">
            <v>000</v>
          </cell>
          <cell r="F2546" t="str">
            <v>Gastos por amortización ADMINISTRACIÓN Y FINANZAS</v>
          </cell>
        </row>
        <row r="2547">
          <cell r="A2547">
            <v>613011000000</v>
          </cell>
          <cell r="B2547">
            <v>613</v>
          </cell>
          <cell r="C2547" t="str">
            <v>011</v>
          </cell>
          <cell r="D2547" t="str">
            <v>000</v>
          </cell>
          <cell r="E2547" t="str">
            <v>000</v>
          </cell>
          <cell r="F2547" t="str">
            <v>Gastos por amortización Gerente de Finanzas</v>
          </cell>
        </row>
        <row r="2548">
          <cell r="A2548">
            <v>613011001000</v>
          </cell>
          <cell r="B2548">
            <v>613</v>
          </cell>
          <cell r="C2548" t="str">
            <v>011</v>
          </cell>
          <cell r="D2548" t="str">
            <v>001</v>
          </cell>
          <cell r="E2548" t="str">
            <v>000</v>
          </cell>
          <cell r="F2548" t="str">
            <v xml:space="preserve">Amortizaciones de Seguros </v>
          </cell>
        </row>
        <row r="2549">
          <cell r="A2549">
            <v>613011001751</v>
          </cell>
          <cell r="B2549">
            <v>613</v>
          </cell>
          <cell r="C2549" t="str">
            <v>011</v>
          </cell>
          <cell r="D2549" t="str">
            <v>001</v>
          </cell>
          <cell r="E2549" t="str">
            <v>751</v>
          </cell>
          <cell r="F2549" t="str">
            <v>Histórica</v>
          </cell>
        </row>
        <row r="2550">
          <cell r="A2550">
            <v>613011001752</v>
          </cell>
          <cell r="B2550">
            <v>613</v>
          </cell>
          <cell r="C2550" t="str">
            <v>011</v>
          </cell>
          <cell r="D2550" t="str">
            <v>001</v>
          </cell>
          <cell r="E2550" t="str">
            <v>752</v>
          </cell>
          <cell r="F2550" t="str">
            <v>Actualización</v>
          </cell>
        </row>
        <row r="2551">
          <cell r="A2551">
            <v>613011002000</v>
          </cell>
          <cell r="B2551">
            <v>613</v>
          </cell>
          <cell r="C2551" t="str">
            <v>011</v>
          </cell>
          <cell r="D2551" t="str">
            <v>002</v>
          </cell>
          <cell r="E2551" t="str">
            <v>000</v>
          </cell>
          <cell r="F2551" t="str">
            <v>Amortizaciones de Fianzas</v>
          </cell>
        </row>
        <row r="2552">
          <cell r="A2552">
            <v>613011002751</v>
          </cell>
          <cell r="B2552">
            <v>613</v>
          </cell>
          <cell r="C2552" t="str">
            <v>011</v>
          </cell>
          <cell r="D2552" t="str">
            <v>002</v>
          </cell>
          <cell r="E2552" t="str">
            <v>751</v>
          </cell>
          <cell r="F2552" t="str">
            <v>Histórica</v>
          </cell>
        </row>
        <row r="2553">
          <cell r="A2553">
            <v>613011002752</v>
          </cell>
          <cell r="B2553">
            <v>613</v>
          </cell>
          <cell r="C2553" t="str">
            <v>011</v>
          </cell>
          <cell r="D2553" t="str">
            <v>002</v>
          </cell>
          <cell r="E2553" t="str">
            <v>752</v>
          </cell>
          <cell r="F2553" t="str">
            <v>Actualización</v>
          </cell>
        </row>
        <row r="2554">
          <cell r="A2554">
            <v>613011003000</v>
          </cell>
          <cell r="B2554">
            <v>613</v>
          </cell>
          <cell r="C2554" t="str">
            <v>011</v>
          </cell>
          <cell r="D2554" t="str">
            <v>003</v>
          </cell>
          <cell r="E2554" t="str">
            <v>000</v>
          </cell>
          <cell r="F2554" t="str">
            <v>Amortizaciones de Gastos de instalación</v>
          </cell>
        </row>
        <row r="2555">
          <cell r="A2555">
            <v>613011003751</v>
          </cell>
          <cell r="B2555">
            <v>613</v>
          </cell>
          <cell r="C2555" t="str">
            <v>011</v>
          </cell>
          <cell r="D2555" t="str">
            <v>003</v>
          </cell>
          <cell r="E2555" t="str">
            <v>751</v>
          </cell>
          <cell r="F2555" t="str">
            <v>Histórica</v>
          </cell>
        </row>
        <row r="2556">
          <cell r="A2556">
            <v>613011003752</v>
          </cell>
          <cell r="B2556">
            <v>613</v>
          </cell>
          <cell r="C2556" t="str">
            <v>011</v>
          </cell>
          <cell r="D2556" t="str">
            <v>003</v>
          </cell>
          <cell r="E2556" t="str">
            <v>752</v>
          </cell>
          <cell r="F2556" t="str">
            <v>Actualización</v>
          </cell>
        </row>
        <row r="2557">
          <cell r="A2557">
            <v>613012000000</v>
          </cell>
          <cell r="B2557">
            <v>613</v>
          </cell>
          <cell r="C2557" t="str">
            <v>012</v>
          </cell>
          <cell r="D2557" t="str">
            <v>000</v>
          </cell>
          <cell r="E2557" t="str">
            <v>000</v>
          </cell>
          <cell r="F2557" t="str">
            <v>Gastos por amortización Contabilidad</v>
          </cell>
        </row>
        <row r="2558">
          <cell r="A2558">
            <v>613012001000</v>
          </cell>
          <cell r="B2558">
            <v>613</v>
          </cell>
          <cell r="C2558" t="str">
            <v>012</v>
          </cell>
          <cell r="D2558" t="str">
            <v>001</v>
          </cell>
          <cell r="E2558" t="str">
            <v>000</v>
          </cell>
          <cell r="F2558" t="str">
            <v xml:space="preserve">Amortizaciones de Seguros </v>
          </cell>
        </row>
        <row r="2559">
          <cell r="A2559">
            <v>613012001751</v>
          </cell>
          <cell r="B2559">
            <v>613</v>
          </cell>
          <cell r="C2559" t="str">
            <v>012</v>
          </cell>
          <cell r="D2559" t="str">
            <v>001</v>
          </cell>
          <cell r="E2559" t="str">
            <v>751</v>
          </cell>
          <cell r="F2559" t="str">
            <v>Histórica</v>
          </cell>
        </row>
        <row r="2560">
          <cell r="A2560">
            <v>613012001752</v>
          </cell>
          <cell r="B2560">
            <v>613</v>
          </cell>
          <cell r="C2560" t="str">
            <v>012</v>
          </cell>
          <cell r="D2560" t="str">
            <v>001</v>
          </cell>
          <cell r="E2560" t="str">
            <v>752</v>
          </cell>
          <cell r="F2560" t="str">
            <v>Actualización</v>
          </cell>
        </row>
        <row r="2561">
          <cell r="A2561">
            <v>613012002000</v>
          </cell>
          <cell r="B2561">
            <v>613</v>
          </cell>
          <cell r="C2561" t="str">
            <v>012</v>
          </cell>
          <cell r="D2561" t="str">
            <v>002</v>
          </cell>
          <cell r="E2561" t="str">
            <v>000</v>
          </cell>
          <cell r="F2561" t="str">
            <v>Amortizaciones de Fianzas</v>
          </cell>
        </row>
        <row r="2562">
          <cell r="A2562">
            <v>613012002751</v>
          </cell>
          <cell r="B2562">
            <v>613</v>
          </cell>
          <cell r="C2562" t="str">
            <v>012</v>
          </cell>
          <cell r="D2562" t="str">
            <v>002</v>
          </cell>
          <cell r="E2562" t="str">
            <v>751</v>
          </cell>
          <cell r="F2562" t="str">
            <v>Histórica</v>
          </cell>
        </row>
        <row r="2563">
          <cell r="A2563">
            <v>613012002752</v>
          </cell>
          <cell r="B2563">
            <v>613</v>
          </cell>
          <cell r="C2563" t="str">
            <v>012</v>
          </cell>
          <cell r="D2563" t="str">
            <v>002</v>
          </cell>
          <cell r="E2563" t="str">
            <v>752</v>
          </cell>
          <cell r="F2563" t="str">
            <v>Actualización</v>
          </cell>
        </row>
        <row r="2564">
          <cell r="A2564">
            <v>613012003000</v>
          </cell>
          <cell r="B2564">
            <v>613</v>
          </cell>
          <cell r="C2564" t="str">
            <v>012</v>
          </cell>
          <cell r="D2564" t="str">
            <v>003</v>
          </cell>
          <cell r="E2564" t="str">
            <v>000</v>
          </cell>
          <cell r="F2564" t="str">
            <v>Amortizaciones de Gastos de instalación</v>
          </cell>
        </row>
        <row r="2565">
          <cell r="A2565">
            <v>613012003751</v>
          </cell>
          <cell r="B2565">
            <v>613</v>
          </cell>
          <cell r="C2565" t="str">
            <v>012</v>
          </cell>
          <cell r="D2565" t="str">
            <v>003</v>
          </cell>
          <cell r="E2565" t="str">
            <v>751</v>
          </cell>
          <cell r="F2565" t="str">
            <v>Histórica</v>
          </cell>
        </row>
        <row r="2566">
          <cell r="A2566">
            <v>613012003752</v>
          </cell>
          <cell r="B2566">
            <v>613</v>
          </cell>
          <cell r="C2566" t="str">
            <v>012</v>
          </cell>
          <cell r="D2566" t="str">
            <v>003</v>
          </cell>
          <cell r="E2566" t="str">
            <v>752</v>
          </cell>
          <cell r="F2566" t="str">
            <v>Actualización</v>
          </cell>
        </row>
        <row r="2567">
          <cell r="A2567">
            <v>613013000000</v>
          </cell>
          <cell r="B2567">
            <v>613</v>
          </cell>
          <cell r="C2567" t="str">
            <v>013</v>
          </cell>
          <cell r="D2567" t="str">
            <v>000</v>
          </cell>
          <cell r="E2567" t="str">
            <v>000</v>
          </cell>
          <cell r="F2567" t="str">
            <v>Gastos por amortización Recursos Humanos</v>
          </cell>
        </row>
        <row r="2568">
          <cell r="A2568">
            <v>613013001000</v>
          </cell>
          <cell r="B2568">
            <v>613</v>
          </cell>
          <cell r="C2568" t="str">
            <v>013</v>
          </cell>
          <cell r="D2568" t="str">
            <v>001</v>
          </cell>
          <cell r="E2568" t="str">
            <v>000</v>
          </cell>
          <cell r="F2568" t="str">
            <v xml:space="preserve">Amortizaciones de Seguros </v>
          </cell>
        </row>
        <row r="2569">
          <cell r="A2569">
            <v>613013001751</v>
          </cell>
          <cell r="B2569">
            <v>613</v>
          </cell>
          <cell r="C2569" t="str">
            <v>013</v>
          </cell>
          <cell r="D2569" t="str">
            <v>001</v>
          </cell>
          <cell r="E2569" t="str">
            <v>751</v>
          </cell>
          <cell r="F2569" t="str">
            <v>Histórica</v>
          </cell>
        </row>
        <row r="2570">
          <cell r="A2570">
            <v>613013001752</v>
          </cell>
          <cell r="B2570">
            <v>613</v>
          </cell>
          <cell r="C2570" t="str">
            <v>013</v>
          </cell>
          <cell r="D2570" t="str">
            <v>001</v>
          </cell>
          <cell r="E2570" t="str">
            <v>752</v>
          </cell>
          <cell r="F2570" t="str">
            <v>Actualización</v>
          </cell>
        </row>
        <row r="2571">
          <cell r="A2571">
            <v>613013002000</v>
          </cell>
          <cell r="B2571">
            <v>613</v>
          </cell>
          <cell r="C2571" t="str">
            <v>013</v>
          </cell>
          <cell r="D2571" t="str">
            <v>002</v>
          </cell>
          <cell r="E2571" t="str">
            <v>000</v>
          </cell>
          <cell r="F2571" t="str">
            <v>Amortizaciones de Fianzas</v>
          </cell>
        </row>
        <row r="2572">
          <cell r="A2572">
            <v>613013002751</v>
          </cell>
          <cell r="B2572">
            <v>613</v>
          </cell>
          <cell r="C2572" t="str">
            <v>013</v>
          </cell>
          <cell r="D2572" t="str">
            <v>002</v>
          </cell>
          <cell r="E2572" t="str">
            <v>751</v>
          </cell>
          <cell r="F2572" t="str">
            <v>Histórica</v>
          </cell>
        </row>
        <row r="2573">
          <cell r="A2573">
            <v>613013002752</v>
          </cell>
          <cell r="B2573">
            <v>613</v>
          </cell>
          <cell r="C2573" t="str">
            <v>013</v>
          </cell>
          <cell r="D2573" t="str">
            <v>002</v>
          </cell>
          <cell r="E2573" t="str">
            <v>752</v>
          </cell>
          <cell r="F2573" t="str">
            <v>Actualización</v>
          </cell>
        </row>
        <row r="2574">
          <cell r="A2574">
            <v>613013003000</v>
          </cell>
          <cell r="B2574">
            <v>613</v>
          </cell>
          <cell r="C2574" t="str">
            <v>013</v>
          </cell>
          <cell r="D2574" t="str">
            <v>003</v>
          </cell>
          <cell r="E2574" t="str">
            <v>000</v>
          </cell>
          <cell r="F2574" t="str">
            <v>Amortizaciones de Gastos de instalación</v>
          </cell>
        </row>
        <row r="2575">
          <cell r="A2575">
            <v>613013003751</v>
          </cell>
          <cell r="B2575">
            <v>613</v>
          </cell>
          <cell r="C2575" t="str">
            <v>013</v>
          </cell>
          <cell r="D2575" t="str">
            <v>003</v>
          </cell>
          <cell r="E2575" t="str">
            <v>751</v>
          </cell>
          <cell r="F2575" t="str">
            <v>Histórica</v>
          </cell>
        </row>
        <row r="2576">
          <cell r="A2576">
            <v>613013003752</v>
          </cell>
          <cell r="B2576">
            <v>613</v>
          </cell>
          <cell r="C2576" t="str">
            <v>013</v>
          </cell>
          <cell r="D2576" t="str">
            <v>003</v>
          </cell>
          <cell r="E2576" t="str">
            <v>752</v>
          </cell>
          <cell r="F2576" t="str">
            <v>Actualización</v>
          </cell>
        </row>
        <row r="2577">
          <cell r="A2577">
            <v>613014000000</v>
          </cell>
          <cell r="B2577">
            <v>613</v>
          </cell>
          <cell r="C2577" t="str">
            <v>014</v>
          </cell>
          <cell r="D2577" t="str">
            <v>000</v>
          </cell>
          <cell r="E2577" t="str">
            <v>000</v>
          </cell>
          <cell r="F2577" t="str">
            <v>Gastos por amortización Precios Unitarios</v>
          </cell>
        </row>
        <row r="2578">
          <cell r="A2578">
            <v>613014001000</v>
          </cell>
          <cell r="B2578">
            <v>613</v>
          </cell>
          <cell r="C2578" t="str">
            <v>014</v>
          </cell>
          <cell r="D2578" t="str">
            <v>001</v>
          </cell>
          <cell r="E2578" t="str">
            <v>000</v>
          </cell>
          <cell r="F2578" t="str">
            <v xml:space="preserve">Amortizaciones de Seguros </v>
          </cell>
        </row>
        <row r="2579">
          <cell r="A2579">
            <v>613014001751</v>
          </cell>
          <cell r="B2579">
            <v>613</v>
          </cell>
          <cell r="C2579" t="str">
            <v>014</v>
          </cell>
          <cell r="D2579" t="str">
            <v>001</v>
          </cell>
          <cell r="E2579" t="str">
            <v>751</v>
          </cell>
          <cell r="F2579" t="str">
            <v>Histórica</v>
          </cell>
        </row>
        <row r="2580">
          <cell r="A2580">
            <v>613014001752</v>
          </cell>
          <cell r="B2580">
            <v>613</v>
          </cell>
          <cell r="C2580" t="str">
            <v>014</v>
          </cell>
          <cell r="D2580" t="str">
            <v>001</v>
          </cell>
          <cell r="E2580" t="str">
            <v>752</v>
          </cell>
          <cell r="F2580" t="str">
            <v>Actualización</v>
          </cell>
        </row>
        <row r="2581">
          <cell r="A2581">
            <v>613014002000</v>
          </cell>
          <cell r="B2581">
            <v>613</v>
          </cell>
          <cell r="C2581" t="str">
            <v>014</v>
          </cell>
          <cell r="D2581" t="str">
            <v>002</v>
          </cell>
          <cell r="E2581" t="str">
            <v>000</v>
          </cell>
          <cell r="F2581" t="str">
            <v>Amortizaciones de Fianzas</v>
          </cell>
        </row>
        <row r="2582">
          <cell r="A2582">
            <v>613014002751</v>
          </cell>
          <cell r="B2582">
            <v>613</v>
          </cell>
          <cell r="C2582" t="str">
            <v>014</v>
          </cell>
          <cell r="D2582" t="str">
            <v>002</v>
          </cell>
          <cell r="E2582" t="str">
            <v>751</v>
          </cell>
          <cell r="F2582" t="str">
            <v>Histórica</v>
          </cell>
        </row>
        <row r="2583">
          <cell r="A2583">
            <v>613014002752</v>
          </cell>
          <cell r="B2583">
            <v>613</v>
          </cell>
          <cell r="C2583" t="str">
            <v>014</v>
          </cell>
          <cell r="D2583" t="str">
            <v>002</v>
          </cell>
          <cell r="E2583" t="str">
            <v>752</v>
          </cell>
          <cell r="F2583" t="str">
            <v>Actualización</v>
          </cell>
        </row>
        <row r="2584">
          <cell r="A2584">
            <v>613014003000</v>
          </cell>
          <cell r="B2584">
            <v>613</v>
          </cell>
          <cell r="C2584" t="str">
            <v>014</v>
          </cell>
          <cell r="D2584" t="str">
            <v>003</v>
          </cell>
          <cell r="E2584" t="str">
            <v>000</v>
          </cell>
          <cell r="F2584" t="str">
            <v>Amortizaciones de Gastos de instalación</v>
          </cell>
        </row>
        <row r="2585">
          <cell r="A2585">
            <v>613014003751</v>
          </cell>
          <cell r="B2585">
            <v>613</v>
          </cell>
          <cell r="C2585" t="str">
            <v>014</v>
          </cell>
          <cell r="D2585" t="str">
            <v>003</v>
          </cell>
          <cell r="E2585" t="str">
            <v>751</v>
          </cell>
          <cell r="F2585" t="str">
            <v>Histórica</v>
          </cell>
        </row>
        <row r="2586">
          <cell r="A2586">
            <v>613014003752</v>
          </cell>
          <cell r="B2586">
            <v>613</v>
          </cell>
          <cell r="C2586" t="str">
            <v>014</v>
          </cell>
          <cell r="D2586" t="str">
            <v>003</v>
          </cell>
          <cell r="E2586" t="str">
            <v>752</v>
          </cell>
          <cell r="F2586" t="str">
            <v>Actualización</v>
          </cell>
        </row>
        <row r="2587">
          <cell r="A2587">
            <v>613015000000</v>
          </cell>
          <cell r="B2587">
            <v>613</v>
          </cell>
          <cell r="C2587" t="str">
            <v>015</v>
          </cell>
          <cell r="D2587" t="str">
            <v>000</v>
          </cell>
          <cell r="E2587" t="str">
            <v>000</v>
          </cell>
          <cell r="F2587" t="str">
            <v>Gastos por amortización Compras</v>
          </cell>
        </row>
        <row r="2588">
          <cell r="A2588">
            <v>613015001000</v>
          </cell>
          <cell r="B2588">
            <v>613</v>
          </cell>
          <cell r="C2588" t="str">
            <v>015</v>
          </cell>
          <cell r="D2588" t="str">
            <v>001</v>
          </cell>
          <cell r="E2588" t="str">
            <v>000</v>
          </cell>
          <cell r="F2588" t="str">
            <v xml:space="preserve">Amortizaciones de Seguros </v>
          </cell>
        </row>
        <row r="2589">
          <cell r="A2589">
            <v>613015001751</v>
          </cell>
          <cell r="B2589">
            <v>613</v>
          </cell>
          <cell r="C2589" t="str">
            <v>015</v>
          </cell>
          <cell r="D2589" t="str">
            <v>001</v>
          </cell>
          <cell r="E2589" t="str">
            <v>751</v>
          </cell>
          <cell r="F2589" t="str">
            <v>Histórica</v>
          </cell>
        </row>
        <row r="2590">
          <cell r="A2590">
            <v>613015001752</v>
          </cell>
          <cell r="B2590">
            <v>613</v>
          </cell>
          <cell r="C2590" t="str">
            <v>015</v>
          </cell>
          <cell r="D2590" t="str">
            <v>001</v>
          </cell>
          <cell r="E2590" t="str">
            <v>752</v>
          </cell>
          <cell r="F2590" t="str">
            <v>Actualización</v>
          </cell>
        </row>
        <row r="2591">
          <cell r="A2591">
            <v>613015002000</v>
          </cell>
          <cell r="B2591">
            <v>613</v>
          </cell>
          <cell r="C2591" t="str">
            <v>015</v>
          </cell>
          <cell r="D2591" t="str">
            <v>002</v>
          </cell>
          <cell r="E2591" t="str">
            <v>000</v>
          </cell>
          <cell r="F2591" t="str">
            <v>Amortizaciones de Fianzas</v>
          </cell>
        </row>
        <row r="2592">
          <cell r="A2592">
            <v>613015002751</v>
          </cell>
          <cell r="B2592">
            <v>613</v>
          </cell>
          <cell r="C2592" t="str">
            <v>015</v>
          </cell>
          <cell r="D2592" t="str">
            <v>002</v>
          </cell>
          <cell r="E2592" t="str">
            <v>751</v>
          </cell>
          <cell r="F2592" t="str">
            <v>Histórica</v>
          </cell>
        </row>
        <row r="2593">
          <cell r="A2593">
            <v>613015002752</v>
          </cell>
          <cell r="B2593">
            <v>613</v>
          </cell>
          <cell r="C2593" t="str">
            <v>015</v>
          </cell>
          <cell r="D2593" t="str">
            <v>002</v>
          </cell>
          <cell r="E2593" t="str">
            <v>752</v>
          </cell>
          <cell r="F2593" t="str">
            <v>Actualización</v>
          </cell>
        </row>
        <row r="2594">
          <cell r="A2594">
            <v>613015003000</v>
          </cell>
          <cell r="B2594">
            <v>613</v>
          </cell>
          <cell r="C2594" t="str">
            <v>015</v>
          </cell>
          <cell r="D2594" t="str">
            <v>003</v>
          </cell>
          <cell r="E2594" t="str">
            <v>000</v>
          </cell>
          <cell r="F2594" t="str">
            <v>Amortizaciones de Gastos de instalación</v>
          </cell>
        </row>
        <row r="2595">
          <cell r="A2595">
            <v>613015003751</v>
          </cell>
          <cell r="B2595">
            <v>613</v>
          </cell>
          <cell r="C2595" t="str">
            <v>015</v>
          </cell>
          <cell r="D2595" t="str">
            <v>003</v>
          </cell>
          <cell r="E2595" t="str">
            <v>751</v>
          </cell>
          <cell r="F2595" t="str">
            <v>Histórica</v>
          </cell>
        </row>
        <row r="2596">
          <cell r="A2596">
            <v>613015003752</v>
          </cell>
          <cell r="B2596">
            <v>613</v>
          </cell>
          <cell r="C2596" t="str">
            <v>015</v>
          </cell>
          <cell r="D2596" t="str">
            <v>003</v>
          </cell>
          <cell r="E2596" t="str">
            <v>752</v>
          </cell>
          <cell r="F2596" t="str">
            <v>Actualización</v>
          </cell>
        </row>
        <row r="2597">
          <cell r="A2597">
            <v>613016000000</v>
          </cell>
          <cell r="B2597">
            <v>613</v>
          </cell>
          <cell r="C2597" t="str">
            <v>016</v>
          </cell>
          <cell r="D2597" t="str">
            <v>000</v>
          </cell>
          <cell r="E2597" t="str">
            <v>000</v>
          </cell>
          <cell r="F2597" t="str">
            <v>Gastos por amortización Administración de contratos</v>
          </cell>
        </row>
        <row r="2598">
          <cell r="A2598">
            <v>613016001000</v>
          </cell>
          <cell r="B2598">
            <v>613</v>
          </cell>
          <cell r="C2598" t="str">
            <v>016</v>
          </cell>
          <cell r="D2598" t="str">
            <v>001</v>
          </cell>
          <cell r="E2598" t="str">
            <v>000</v>
          </cell>
          <cell r="F2598" t="str">
            <v xml:space="preserve">Amortizaciones de Seguros </v>
          </cell>
        </row>
        <row r="2599">
          <cell r="A2599">
            <v>613016001751</v>
          </cell>
          <cell r="B2599">
            <v>613</v>
          </cell>
          <cell r="C2599" t="str">
            <v>016</v>
          </cell>
          <cell r="D2599" t="str">
            <v>001</v>
          </cell>
          <cell r="E2599" t="str">
            <v>751</v>
          </cell>
          <cell r="F2599" t="str">
            <v>Histórica</v>
          </cell>
        </row>
        <row r="2600">
          <cell r="A2600">
            <v>613016001752</v>
          </cell>
          <cell r="B2600">
            <v>613</v>
          </cell>
          <cell r="C2600" t="str">
            <v>016</v>
          </cell>
          <cell r="D2600" t="str">
            <v>001</v>
          </cell>
          <cell r="E2600" t="str">
            <v>752</v>
          </cell>
          <cell r="F2600" t="str">
            <v>Actualización</v>
          </cell>
        </row>
        <row r="2601">
          <cell r="A2601">
            <v>613016002000</v>
          </cell>
          <cell r="B2601">
            <v>613</v>
          </cell>
          <cell r="C2601" t="str">
            <v>016</v>
          </cell>
          <cell r="D2601" t="str">
            <v>002</v>
          </cell>
          <cell r="E2601" t="str">
            <v>000</v>
          </cell>
          <cell r="F2601" t="str">
            <v>Amortizaciones de Fianzas</v>
          </cell>
        </row>
        <row r="2602">
          <cell r="A2602">
            <v>613016002751</v>
          </cell>
          <cell r="B2602">
            <v>613</v>
          </cell>
          <cell r="C2602" t="str">
            <v>016</v>
          </cell>
          <cell r="D2602" t="str">
            <v>002</v>
          </cell>
          <cell r="E2602" t="str">
            <v>751</v>
          </cell>
          <cell r="F2602" t="str">
            <v>Histórica</v>
          </cell>
        </row>
        <row r="2603">
          <cell r="A2603">
            <v>613016002752</v>
          </cell>
          <cell r="B2603">
            <v>613</v>
          </cell>
          <cell r="C2603" t="str">
            <v>016</v>
          </cell>
          <cell r="D2603" t="str">
            <v>002</v>
          </cell>
          <cell r="E2603" t="str">
            <v>752</v>
          </cell>
          <cell r="F2603" t="str">
            <v>Actualización</v>
          </cell>
        </row>
        <row r="2604">
          <cell r="A2604">
            <v>613016003000</v>
          </cell>
          <cell r="B2604">
            <v>613</v>
          </cell>
          <cell r="C2604" t="str">
            <v>016</v>
          </cell>
          <cell r="D2604" t="str">
            <v>003</v>
          </cell>
          <cell r="E2604" t="str">
            <v>000</v>
          </cell>
          <cell r="F2604" t="str">
            <v>Amortizaciones de Gastos de instalación</v>
          </cell>
        </row>
        <row r="2605">
          <cell r="A2605">
            <v>613016003751</v>
          </cell>
          <cell r="B2605">
            <v>613</v>
          </cell>
          <cell r="C2605" t="str">
            <v>016</v>
          </cell>
          <cell r="D2605" t="str">
            <v>003</v>
          </cell>
          <cell r="E2605" t="str">
            <v>751</v>
          </cell>
          <cell r="F2605" t="str">
            <v>Histórica</v>
          </cell>
        </row>
        <row r="2606">
          <cell r="A2606">
            <v>613016003752</v>
          </cell>
          <cell r="B2606">
            <v>613</v>
          </cell>
          <cell r="C2606" t="str">
            <v>016</v>
          </cell>
          <cell r="D2606" t="str">
            <v>003</v>
          </cell>
          <cell r="E2606" t="str">
            <v>752</v>
          </cell>
          <cell r="F2606" t="str">
            <v>Actualización</v>
          </cell>
        </row>
        <row r="2607">
          <cell r="A2607">
            <v>650000000000</v>
          </cell>
          <cell r="B2607">
            <v>650</v>
          </cell>
          <cell r="C2607" t="str">
            <v>000</v>
          </cell>
          <cell r="D2607" t="str">
            <v>000</v>
          </cell>
          <cell r="E2607" t="str">
            <v>000</v>
          </cell>
          <cell r="F2607" t="str">
            <v>OTROS GASTOS NO DEDUCIBLES</v>
          </cell>
        </row>
        <row r="2608">
          <cell r="A2608">
            <v>650010000000</v>
          </cell>
          <cell r="B2608">
            <v>650</v>
          </cell>
          <cell r="C2608" t="str">
            <v>010</v>
          </cell>
          <cell r="D2608" t="str">
            <v>000</v>
          </cell>
          <cell r="E2608" t="str">
            <v>000</v>
          </cell>
          <cell r="F2608" t="str">
            <v>Otros gastos no deducibles GERENCIA GENERAL</v>
          </cell>
        </row>
        <row r="2609">
          <cell r="A2609">
            <v>650005005000</v>
          </cell>
          <cell r="B2609">
            <v>650</v>
          </cell>
          <cell r="C2609" t="str">
            <v>005</v>
          </cell>
          <cell r="D2609" t="str">
            <v>005</v>
          </cell>
          <cell r="E2609" t="str">
            <v>000</v>
          </cell>
          <cell r="F2609" t="str">
            <v>Otros gastos no deducibles Gerente General y Asistente</v>
          </cell>
        </row>
        <row r="2610">
          <cell r="A2610">
            <v>650005005801</v>
          </cell>
          <cell r="B2610">
            <v>650</v>
          </cell>
          <cell r="C2610" t="str">
            <v>005</v>
          </cell>
          <cell r="D2610" t="str">
            <v>005</v>
          </cell>
          <cell r="E2610" t="str">
            <v>801</v>
          </cell>
          <cell r="F2610" t="str">
            <v>Multas</v>
          </cell>
        </row>
        <row r="2611">
          <cell r="A2611">
            <v>650005005802</v>
          </cell>
          <cell r="B2611">
            <v>650</v>
          </cell>
          <cell r="C2611" t="str">
            <v>005</v>
          </cell>
          <cell r="D2611" t="str">
            <v>005</v>
          </cell>
          <cell r="E2611" t="str">
            <v>802</v>
          </cell>
          <cell r="F2611" t="str">
            <v>Actualizaciones de impuestos</v>
          </cell>
        </row>
        <row r="2612">
          <cell r="A2612">
            <v>650005005803</v>
          </cell>
          <cell r="B2612">
            <v>650</v>
          </cell>
          <cell r="C2612" t="str">
            <v>005</v>
          </cell>
          <cell r="D2612" t="str">
            <v>005</v>
          </cell>
          <cell r="E2612" t="str">
            <v>803</v>
          </cell>
          <cell r="F2612" t="str">
            <v>Arrendamiento de casas no deducible</v>
          </cell>
        </row>
        <row r="2613">
          <cell r="A2613">
            <v>650005005804</v>
          </cell>
          <cell r="B2613">
            <v>650</v>
          </cell>
          <cell r="C2613" t="str">
            <v>005</v>
          </cell>
          <cell r="D2613" t="str">
            <v>005</v>
          </cell>
          <cell r="E2613" t="str">
            <v>804</v>
          </cell>
          <cell r="F2613" t="str">
            <v>Otros gastos diversos no deducibles</v>
          </cell>
        </row>
        <row r="2614">
          <cell r="A2614">
            <v>650006006000</v>
          </cell>
          <cell r="B2614">
            <v>650</v>
          </cell>
          <cell r="C2614" t="str">
            <v>006</v>
          </cell>
          <cell r="D2614" t="str">
            <v>006</v>
          </cell>
          <cell r="E2614" t="str">
            <v>000</v>
          </cell>
          <cell r="F2614" t="str">
            <v>Otros gastos no deducibles Deputy PM</v>
          </cell>
        </row>
        <row r="2615">
          <cell r="A2615">
            <v>650006006801</v>
          </cell>
          <cell r="B2615">
            <v>650</v>
          </cell>
          <cell r="C2615" t="str">
            <v>006</v>
          </cell>
          <cell r="D2615" t="str">
            <v>006</v>
          </cell>
          <cell r="E2615" t="str">
            <v>801</v>
          </cell>
          <cell r="F2615" t="str">
            <v>Multas</v>
          </cell>
        </row>
        <row r="2616">
          <cell r="A2616">
            <v>650006006802</v>
          </cell>
          <cell r="B2616">
            <v>650</v>
          </cell>
          <cell r="C2616" t="str">
            <v>006</v>
          </cell>
          <cell r="D2616" t="str">
            <v>006</v>
          </cell>
          <cell r="E2616" t="str">
            <v>802</v>
          </cell>
          <cell r="F2616" t="str">
            <v>Actualizaciones de impuestos</v>
          </cell>
        </row>
        <row r="2617">
          <cell r="A2617">
            <v>650006006803</v>
          </cell>
          <cell r="B2617">
            <v>650</v>
          </cell>
          <cell r="C2617" t="str">
            <v>006</v>
          </cell>
          <cell r="D2617" t="str">
            <v>006</v>
          </cell>
          <cell r="E2617" t="str">
            <v>803</v>
          </cell>
          <cell r="F2617" t="str">
            <v>Arrendamiento de casas no deducible</v>
          </cell>
        </row>
        <row r="2618">
          <cell r="A2618">
            <v>650006006804</v>
          </cell>
          <cell r="B2618">
            <v>650</v>
          </cell>
          <cell r="C2618" t="str">
            <v>006</v>
          </cell>
          <cell r="D2618" t="str">
            <v>006</v>
          </cell>
          <cell r="E2618" t="str">
            <v>804</v>
          </cell>
          <cell r="F2618" t="str">
            <v>Otros gastos diversos no deducibles</v>
          </cell>
        </row>
        <row r="2619">
          <cell r="A2619">
            <v>650007007000</v>
          </cell>
          <cell r="B2619">
            <v>650</v>
          </cell>
          <cell r="C2619" t="str">
            <v>007</v>
          </cell>
          <cell r="D2619" t="str">
            <v>007</v>
          </cell>
          <cell r="E2619" t="str">
            <v>000</v>
          </cell>
          <cell r="F2619" t="str">
            <v>Otros gastos no deducibles Comunicación y Enlace</v>
          </cell>
        </row>
        <row r="2620">
          <cell r="A2620">
            <v>650007007801</v>
          </cell>
          <cell r="B2620">
            <v>650</v>
          </cell>
          <cell r="C2620" t="str">
            <v>007</v>
          </cell>
          <cell r="D2620" t="str">
            <v>007</v>
          </cell>
          <cell r="E2620" t="str">
            <v>801</v>
          </cell>
          <cell r="F2620" t="str">
            <v>Multas</v>
          </cell>
        </row>
        <row r="2621">
          <cell r="A2621">
            <v>650007007802</v>
          </cell>
          <cell r="B2621">
            <v>650</v>
          </cell>
          <cell r="C2621" t="str">
            <v>007</v>
          </cell>
          <cell r="D2621" t="str">
            <v>007</v>
          </cell>
          <cell r="E2621" t="str">
            <v>802</v>
          </cell>
          <cell r="F2621" t="str">
            <v>Actualizaciones de impuestos</v>
          </cell>
        </row>
        <row r="2622">
          <cell r="A2622">
            <v>650007007803</v>
          </cell>
          <cell r="B2622">
            <v>650</v>
          </cell>
          <cell r="C2622" t="str">
            <v>007</v>
          </cell>
          <cell r="D2622" t="str">
            <v>007</v>
          </cell>
          <cell r="E2622" t="str">
            <v>803</v>
          </cell>
          <cell r="F2622" t="str">
            <v>Arrendamiento de casas no deducible</v>
          </cell>
        </row>
        <row r="2623">
          <cell r="A2623">
            <v>650007007804</v>
          </cell>
          <cell r="B2623">
            <v>650</v>
          </cell>
          <cell r="C2623" t="str">
            <v>007</v>
          </cell>
          <cell r="D2623" t="str">
            <v>007</v>
          </cell>
          <cell r="E2623" t="str">
            <v>804</v>
          </cell>
          <cell r="F2623" t="str">
            <v>Otros gastos diversos no deducibles</v>
          </cell>
        </row>
        <row r="2624">
          <cell r="A2624">
            <v>650008008000</v>
          </cell>
          <cell r="B2624">
            <v>650</v>
          </cell>
          <cell r="C2624" t="str">
            <v>008</v>
          </cell>
          <cell r="D2624" t="str">
            <v>008</v>
          </cell>
          <cell r="E2624" t="str">
            <v>000</v>
          </cell>
          <cell r="F2624" t="str">
            <v>Otros gastos no deducibles Sipaso</v>
          </cell>
        </row>
        <row r="2625">
          <cell r="A2625">
            <v>650008008801</v>
          </cell>
          <cell r="B2625">
            <v>650</v>
          </cell>
          <cell r="C2625" t="str">
            <v>008</v>
          </cell>
          <cell r="D2625" t="str">
            <v>008</v>
          </cell>
          <cell r="E2625" t="str">
            <v>801</v>
          </cell>
          <cell r="F2625" t="str">
            <v>Multas</v>
          </cell>
        </row>
        <row r="2626">
          <cell r="A2626">
            <v>650008008802</v>
          </cell>
          <cell r="B2626">
            <v>650</v>
          </cell>
          <cell r="C2626" t="str">
            <v>008</v>
          </cell>
          <cell r="D2626" t="str">
            <v>008</v>
          </cell>
          <cell r="E2626" t="str">
            <v>802</v>
          </cell>
          <cell r="F2626" t="str">
            <v>Actualizaciones de impuestos</v>
          </cell>
        </row>
        <row r="2627">
          <cell r="A2627">
            <v>650008008803</v>
          </cell>
          <cell r="B2627">
            <v>650</v>
          </cell>
          <cell r="C2627" t="str">
            <v>008</v>
          </cell>
          <cell r="D2627" t="str">
            <v>008</v>
          </cell>
          <cell r="E2627" t="str">
            <v>803</v>
          </cell>
          <cell r="F2627" t="str">
            <v>Arrendamiento de casas no deducible</v>
          </cell>
        </row>
        <row r="2628">
          <cell r="A2628">
            <v>650008008804</v>
          </cell>
          <cell r="B2628">
            <v>650</v>
          </cell>
          <cell r="C2628" t="str">
            <v>008</v>
          </cell>
          <cell r="D2628" t="str">
            <v>008</v>
          </cell>
          <cell r="E2628" t="str">
            <v>804</v>
          </cell>
          <cell r="F2628" t="str">
            <v>Otros gastos diversos no deducibles</v>
          </cell>
        </row>
        <row r="2629">
          <cell r="A2629">
            <v>650009009000</v>
          </cell>
          <cell r="B2629">
            <v>650</v>
          </cell>
          <cell r="C2629" t="str">
            <v>009</v>
          </cell>
          <cell r="D2629" t="str">
            <v>009</v>
          </cell>
          <cell r="E2629" t="str">
            <v>000</v>
          </cell>
          <cell r="F2629" t="str">
            <v>Otros gastos no deducibles Ti</v>
          </cell>
        </row>
        <row r="2630">
          <cell r="A2630">
            <v>650009009801</v>
          </cell>
          <cell r="B2630">
            <v>650</v>
          </cell>
          <cell r="C2630" t="str">
            <v>009</v>
          </cell>
          <cell r="D2630" t="str">
            <v>009</v>
          </cell>
          <cell r="E2630" t="str">
            <v>801</v>
          </cell>
          <cell r="F2630" t="str">
            <v>Multas</v>
          </cell>
        </row>
        <row r="2631">
          <cell r="A2631">
            <v>650009009802</v>
          </cell>
          <cell r="B2631">
            <v>650</v>
          </cell>
          <cell r="C2631" t="str">
            <v>009</v>
          </cell>
          <cell r="D2631" t="str">
            <v>009</v>
          </cell>
          <cell r="E2631" t="str">
            <v>802</v>
          </cell>
          <cell r="F2631" t="str">
            <v>Actualizaciones de impuestos</v>
          </cell>
        </row>
        <row r="2632">
          <cell r="A2632">
            <v>650009009803</v>
          </cell>
          <cell r="B2632">
            <v>650</v>
          </cell>
          <cell r="C2632" t="str">
            <v>009</v>
          </cell>
          <cell r="D2632" t="str">
            <v>009</v>
          </cell>
          <cell r="E2632" t="str">
            <v>803</v>
          </cell>
          <cell r="F2632" t="str">
            <v>Arrendamiento de casas no deducible</v>
          </cell>
        </row>
        <row r="2633">
          <cell r="A2633">
            <v>650009009804</v>
          </cell>
          <cell r="B2633">
            <v>650</v>
          </cell>
          <cell r="C2633" t="str">
            <v>009</v>
          </cell>
          <cell r="D2633" t="str">
            <v>009</v>
          </cell>
          <cell r="E2633" t="str">
            <v>804</v>
          </cell>
          <cell r="F2633" t="str">
            <v>Otros gastos diversos no deducibles</v>
          </cell>
        </row>
        <row r="2634">
          <cell r="A2634">
            <v>650020000000</v>
          </cell>
          <cell r="B2634">
            <v>650</v>
          </cell>
          <cell r="C2634" t="str">
            <v>020</v>
          </cell>
          <cell r="D2634" t="str">
            <v>000</v>
          </cell>
          <cell r="E2634" t="str">
            <v>000</v>
          </cell>
          <cell r="F2634" t="str">
            <v>Otros gastos no deducibles ADMINISTRACIÓN Y FINANZAS</v>
          </cell>
        </row>
        <row r="2635">
          <cell r="A2635">
            <v>650011011000</v>
          </cell>
          <cell r="B2635">
            <v>650</v>
          </cell>
          <cell r="C2635" t="str">
            <v>011</v>
          </cell>
          <cell r="D2635" t="str">
            <v>011</v>
          </cell>
          <cell r="E2635" t="str">
            <v>000</v>
          </cell>
          <cell r="F2635" t="str">
            <v>Otros gastos no deducibles Gerente Finanzas</v>
          </cell>
        </row>
        <row r="2636">
          <cell r="A2636">
            <v>650011011801</v>
          </cell>
          <cell r="B2636">
            <v>650</v>
          </cell>
          <cell r="C2636" t="str">
            <v>011</v>
          </cell>
          <cell r="D2636" t="str">
            <v>011</v>
          </cell>
          <cell r="E2636" t="str">
            <v>801</v>
          </cell>
          <cell r="F2636" t="str">
            <v>Multas</v>
          </cell>
        </row>
        <row r="2637">
          <cell r="A2637">
            <v>650011011802</v>
          </cell>
          <cell r="B2637">
            <v>650</v>
          </cell>
          <cell r="C2637" t="str">
            <v>011</v>
          </cell>
          <cell r="D2637" t="str">
            <v>011</v>
          </cell>
          <cell r="E2637" t="str">
            <v>802</v>
          </cell>
          <cell r="F2637" t="str">
            <v>Actualizaciones de impuestos</v>
          </cell>
        </row>
        <row r="2638">
          <cell r="A2638">
            <v>650011011803</v>
          </cell>
          <cell r="B2638">
            <v>650</v>
          </cell>
          <cell r="C2638" t="str">
            <v>011</v>
          </cell>
          <cell r="D2638" t="str">
            <v>011</v>
          </cell>
          <cell r="E2638" t="str">
            <v>803</v>
          </cell>
          <cell r="F2638" t="str">
            <v>Arrendamiento de casas no deducible</v>
          </cell>
        </row>
        <row r="2639">
          <cell r="A2639">
            <v>650011011804</v>
          </cell>
          <cell r="B2639">
            <v>650</v>
          </cell>
          <cell r="C2639" t="str">
            <v>011</v>
          </cell>
          <cell r="D2639" t="str">
            <v>011</v>
          </cell>
          <cell r="E2639" t="str">
            <v>804</v>
          </cell>
          <cell r="F2639" t="str">
            <v>Otros gastos diversos no deducibles</v>
          </cell>
        </row>
        <row r="2640">
          <cell r="A2640">
            <v>650012012000</v>
          </cell>
          <cell r="B2640">
            <v>650</v>
          </cell>
          <cell r="C2640" t="str">
            <v>012</v>
          </cell>
          <cell r="D2640" t="str">
            <v>012</v>
          </cell>
          <cell r="E2640" t="str">
            <v>000</v>
          </cell>
          <cell r="F2640" t="str">
            <v>Otros gastos no deducibles Contabilidad</v>
          </cell>
        </row>
        <row r="2641">
          <cell r="A2641">
            <v>650012012801</v>
          </cell>
          <cell r="B2641">
            <v>650</v>
          </cell>
          <cell r="C2641" t="str">
            <v>012</v>
          </cell>
          <cell r="D2641" t="str">
            <v>012</v>
          </cell>
          <cell r="E2641" t="str">
            <v>801</v>
          </cell>
          <cell r="F2641" t="str">
            <v>Multas</v>
          </cell>
        </row>
        <row r="2642">
          <cell r="A2642">
            <v>650012012802</v>
          </cell>
          <cell r="B2642">
            <v>650</v>
          </cell>
          <cell r="C2642" t="str">
            <v>012</v>
          </cell>
          <cell r="D2642" t="str">
            <v>012</v>
          </cell>
          <cell r="E2642" t="str">
            <v>802</v>
          </cell>
          <cell r="F2642" t="str">
            <v>Actualizaciones de impuestos</v>
          </cell>
        </row>
        <row r="2643">
          <cell r="A2643">
            <v>650012012803</v>
          </cell>
          <cell r="B2643">
            <v>650</v>
          </cell>
          <cell r="C2643" t="str">
            <v>012</v>
          </cell>
          <cell r="D2643" t="str">
            <v>012</v>
          </cell>
          <cell r="E2643" t="str">
            <v>803</v>
          </cell>
          <cell r="F2643" t="str">
            <v>Arrendamiento de casas no deducible</v>
          </cell>
        </row>
        <row r="2644">
          <cell r="A2644">
            <v>650012012804</v>
          </cell>
          <cell r="B2644">
            <v>650</v>
          </cell>
          <cell r="C2644" t="str">
            <v>012</v>
          </cell>
          <cell r="D2644" t="str">
            <v>012</v>
          </cell>
          <cell r="E2644" t="str">
            <v>804</v>
          </cell>
          <cell r="F2644" t="str">
            <v>Otros gastos diversos no deducibles</v>
          </cell>
        </row>
        <row r="2645">
          <cell r="A2645">
            <v>650006013000</v>
          </cell>
          <cell r="B2645">
            <v>650</v>
          </cell>
          <cell r="C2645" t="str">
            <v>006</v>
          </cell>
          <cell r="D2645" t="str">
            <v>013</v>
          </cell>
          <cell r="E2645" t="str">
            <v>000</v>
          </cell>
          <cell r="F2645" t="str">
            <v>Otros gastos no deducibles Recursos Humanos</v>
          </cell>
        </row>
        <row r="2646">
          <cell r="A2646">
            <v>650013013801</v>
          </cell>
          <cell r="B2646">
            <v>650</v>
          </cell>
          <cell r="C2646" t="str">
            <v>013</v>
          </cell>
          <cell r="D2646" t="str">
            <v>013</v>
          </cell>
          <cell r="E2646" t="str">
            <v>801</v>
          </cell>
          <cell r="F2646" t="str">
            <v>Multas</v>
          </cell>
        </row>
        <row r="2647">
          <cell r="A2647">
            <v>650013013802</v>
          </cell>
          <cell r="B2647">
            <v>650</v>
          </cell>
          <cell r="C2647" t="str">
            <v>013</v>
          </cell>
          <cell r="D2647" t="str">
            <v>013</v>
          </cell>
          <cell r="E2647" t="str">
            <v>802</v>
          </cell>
          <cell r="F2647" t="str">
            <v>Actualizaciones de impuestos</v>
          </cell>
        </row>
        <row r="2648">
          <cell r="A2648">
            <v>650013013803</v>
          </cell>
          <cell r="B2648">
            <v>650</v>
          </cell>
          <cell r="C2648" t="str">
            <v>013</v>
          </cell>
          <cell r="D2648" t="str">
            <v>013</v>
          </cell>
          <cell r="E2648" t="str">
            <v>803</v>
          </cell>
          <cell r="F2648" t="str">
            <v>Arrendamiento de casas no deducible</v>
          </cell>
        </row>
        <row r="2649">
          <cell r="A2649">
            <v>650013013804</v>
          </cell>
          <cell r="B2649">
            <v>650</v>
          </cell>
          <cell r="C2649" t="str">
            <v>013</v>
          </cell>
          <cell r="D2649" t="str">
            <v>013</v>
          </cell>
          <cell r="E2649" t="str">
            <v>804</v>
          </cell>
          <cell r="F2649" t="str">
            <v>Otros gastos diversos no deducibles</v>
          </cell>
        </row>
        <row r="2650">
          <cell r="A2650">
            <v>650006014000</v>
          </cell>
          <cell r="B2650">
            <v>650</v>
          </cell>
          <cell r="C2650" t="str">
            <v>006</v>
          </cell>
          <cell r="D2650" t="str">
            <v>014</v>
          </cell>
          <cell r="E2650" t="str">
            <v>000</v>
          </cell>
          <cell r="F2650" t="str">
            <v>Otros gastos no deducibles Precios Unitarios</v>
          </cell>
        </row>
        <row r="2651">
          <cell r="A2651">
            <v>650014014801</v>
          </cell>
          <cell r="B2651">
            <v>650</v>
          </cell>
          <cell r="C2651" t="str">
            <v>014</v>
          </cell>
          <cell r="D2651" t="str">
            <v>014</v>
          </cell>
          <cell r="E2651" t="str">
            <v>801</v>
          </cell>
          <cell r="F2651" t="str">
            <v>Multas</v>
          </cell>
        </row>
        <row r="2652">
          <cell r="A2652">
            <v>650014014802</v>
          </cell>
          <cell r="B2652">
            <v>650</v>
          </cell>
          <cell r="C2652" t="str">
            <v>014</v>
          </cell>
          <cell r="D2652" t="str">
            <v>014</v>
          </cell>
          <cell r="E2652" t="str">
            <v>802</v>
          </cell>
          <cell r="F2652" t="str">
            <v>Actualizaciones de impuestos</v>
          </cell>
        </row>
        <row r="2653">
          <cell r="A2653">
            <v>650014014803</v>
          </cell>
          <cell r="B2653">
            <v>650</v>
          </cell>
          <cell r="C2653" t="str">
            <v>014</v>
          </cell>
          <cell r="D2653" t="str">
            <v>014</v>
          </cell>
          <cell r="E2653" t="str">
            <v>803</v>
          </cell>
          <cell r="F2653" t="str">
            <v>Arrendamiento de casas no deducible</v>
          </cell>
        </row>
        <row r="2654">
          <cell r="A2654">
            <v>650014014804</v>
          </cell>
          <cell r="B2654">
            <v>650</v>
          </cell>
          <cell r="C2654" t="str">
            <v>014</v>
          </cell>
          <cell r="D2654" t="str">
            <v>014</v>
          </cell>
          <cell r="E2654" t="str">
            <v>804</v>
          </cell>
          <cell r="F2654" t="str">
            <v>Otros gastos diversos no deducibles</v>
          </cell>
        </row>
        <row r="2655">
          <cell r="A2655">
            <v>650006015000</v>
          </cell>
          <cell r="B2655">
            <v>650</v>
          </cell>
          <cell r="C2655" t="str">
            <v>006</v>
          </cell>
          <cell r="D2655" t="str">
            <v>015</v>
          </cell>
          <cell r="E2655" t="str">
            <v>000</v>
          </cell>
          <cell r="F2655" t="str">
            <v>Otros gastos no deducibles Compras</v>
          </cell>
        </row>
        <row r="2656">
          <cell r="A2656">
            <v>650015015801</v>
          </cell>
          <cell r="B2656">
            <v>650</v>
          </cell>
          <cell r="C2656" t="str">
            <v>015</v>
          </cell>
          <cell r="D2656" t="str">
            <v>015</v>
          </cell>
          <cell r="E2656" t="str">
            <v>801</v>
          </cell>
          <cell r="F2656" t="str">
            <v>Multas</v>
          </cell>
        </row>
        <row r="2657">
          <cell r="A2657">
            <v>650015015802</v>
          </cell>
          <cell r="B2657">
            <v>650</v>
          </cell>
          <cell r="C2657" t="str">
            <v>015</v>
          </cell>
          <cell r="D2657" t="str">
            <v>015</v>
          </cell>
          <cell r="E2657" t="str">
            <v>802</v>
          </cell>
          <cell r="F2657" t="str">
            <v>Actualizaciones de impuestos</v>
          </cell>
        </row>
        <row r="2658">
          <cell r="A2658">
            <v>650015015803</v>
          </cell>
          <cell r="B2658">
            <v>650</v>
          </cell>
          <cell r="C2658" t="str">
            <v>015</v>
          </cell>
          <cell r="D2658" t="str">
            <v>015</v>
          </cell>
          <cell r="E2658" t="str">
            <v>803</v>
          </cell>
          <cell r="F2658" t="str">
            <v>Arrendamiento de casas no deducible</v>
          </cell>
        </row>
        <row r="2659">
          <cell r="A2659">
            <v>650015015804</v>
          </cell>
          <cell r="B2659">
            <v>650</v>
          </cell>
          <cell r="C2659" t="str">
            <v>015</v>
          </cell>
          <cell r="D2659" t="str">
            <v>015</v>
          </cell>
          <cell r="E2659" t="str">
            <v>804</v>
          </cell>
          <cell r="F2659" t="str">
            <v>Otros gastos diversos no deducibles</v>
          </cell>
        </row>
        <row r="2660">
          <cell r="A2660">
            <v>650006016000</v>
          </cell>
          <cell r="B2660">
            <v>650</v>
          </cell>
          <cell r="C2660" t="str">
            <v>006</v>
          </cell>
          <cell r="D2660" t="str">
            <v>016</v>
          </cell>
          <cell r="E2660" t="str">
            <v>000</v>
          </cell>
          <cell r="F2660" t="str">
            <v>Otros gastos no deducibles Administración de contratos</v>
          </cell>
        </row>
        <row r="2661">
          <cell r="A2661">
            <v>650016016801</v>
          </cell>
          <cell r="B2661">
            <v>650</v>
          </cell>
          <cell r="C2661" t="str">
            <v>016</v>
          </cell>
          <cell r="D2661" t="str">
            <v>016</v>
          </cell>
          <cell r="E2661" t="str">
            <v>801</v>
          </cell>
          <cell r="F2661" t="str">
            <v>Multas</v>
          </cell>
        </row>
        <row r="2662">
          <cell r="A2662">
            <v>650016016802</v>
          </cell>
          <cell r="B2662">
            <v>650</v>
          </cell>
          <cell r="C2662" t="str">
            <v>016</v>
          </cell>
          <cell r="D2662" t="str">
            <v>016</v>
          </cell>
          <cell r="E2662" t="str">
            <v>802</v>
          </cell>
          <cell r="F2662" t="str">
            <v>Actualizaciones de impuestos</v>
          </cell>
        </row>
        <row r="2663">
          <cell r="A2663">
            <v>650016016803</v>
          </cell>
          <cell r="B2663">
            <v>650</v>
          </cell>
          <cell r="C2663" t="str">
            <v>016</v>
          </cell>
          <cell r="D2663" t="str">
            <v>016</v>
          </cell>
          <cell r="E2663" t="str">
            <v>803</v>
          </cell>
          <cell r="F2663" t="str">
            <v>Arrendamiento de casas no deducible</v>
          </cell>
        </row>
        <row r="2664">
          <cell r="A2664">
            <v>650016016804</v>
          </cell>
          <cell r="B2664">
            <v>650</v>
          </cell>
          <cell r="C2664" t="str">
            <v>016</v>
          </cell>
          <cell r="D2664" t="str">
            <v>016</v>
          </cell>
          <cell r="E2664" t="str">
            <v>804</v>
          </cell>
          <cell r="F2664" t="str">
            <v>Otros gastos diversos no deducibles</v>
          </cell>
        </row>
        <row r="2665">
          <cell r="A2665">
            <v>655000000000</v>
          </cell>
          <cell r="B2665">
            <v>655</v>
          </cell>
          <cell r="C2665" t="str">
            <v>000</v>
          </cell>
          <cell r="D2665" t="str">
            <v>000</v>
          </cell>
          <cell r="E2665" t="str">
            <v>000</v>
          </cell>
          <cell r="F2665" t="str">
            <v>OTROS GASTOS EXTRAORDINARIOS</v>
          </cell>
        </row>
        <row r="2666">
          <cell r="A2666">
            <v>655010000000</v>
          </cell>
          <cell r="B2666">
            <v>655</v>
          </cell>
          <cell r="C2666" t="str">
            <v>010</v>
          </cell>
          <cell r="D2666" t="str">
            <v>000</v>
          </cell>
          <cell r="E2666" t="str">
            <v>000</v>
          </cell>
          <cell r="F2666" t="str">
            <v>Otros gastos extraordinarios GERENCIA GENERAL</v>
          </cell>
        </row>
        <row r="2667">
          <cell r="A2667">
            <v>655005005000</v>
          </cell>
          <cell r="B2667">
            <v>655</v>
          </cell>
          <cell r="C2667" t="str">
            <v>005</v>
          </cell>
          <cell r="D2667" t="str">
            <v>005</v>
          </cell>
          <cell r="E2667" t="str">
            <v>000</v>
          </cell>
          <cell r="F2667" t="str">
            <v>Otros gastos extraordinarios Gerente General y Asistente</v>
          </cell>
        </row>
        <row r="2668">
          <cell r="A2668">
            <v>655005005851</v>
          </cell>
          <cell r="B2668">
            <v>655</v>
          </cell>
          <cell r="C2668" t="str">
            <v>005</v>
          </cell>
          <cell r="D2668" t="str">
            <v>005</v>
          </cell>
          <cell r="E2668" t="str">
            <v>851</v>
          </cell>
          <cell r="F2668" t="str">
            <v>Gasto en venta de Activo Fijo</v>
          </cell>
        </row>
        <row r="2669">
          <cell r="A2669">
            <v>655005005852</v>
          </cell>
          <cell r="B2669">
            <v>655</v>
          </cell>
          <cell r="C2669" t="str">
            <v>005</v>
          </cell>
          <cell r="D2669" t="str">
            <v>005</v>
          </cell>
          <cell r="E2669" t="str">
            <v>852</v>
          </cell>
          <cell r="F2669" t="str">
            <v>Otros gastos extraordinarios</v>
          </cell>
        </row>
        <row r="2670">
          <cell r="A2670">
            <v>655006006000</v>
          </cell>
          <cell r="B2670">
            <v>655</v>
          </cell>
          <cell r="C2670" t="str">
            <v>006</v>
          </cell>
          <cell r="D2670" t="str">
            <v>006</v>
          </cell>
          <cell r="E2670" t="str">
            <v>000</v>
          </cell>
          <cell r="F2670" t="str">
            <v>Otros gastos extraordinarios Deputy PM</v>
          </cell>
        </row>
        <row r="2671">
          <cell r="A2671">
            <v>655006006851</v>
          </cell>
          <cell r="B2671">
            <v>655</v>
          </cell>
          <cell r="C2671" t="str">
            <v>006</v>
          </cell>
          <cell r="D2671" t="str">
            <v>006</v>
          </cell>
          <cell r="E2671" t="str">
            <v>851</v>
          </cell>
          <cell r="F2671" t="str">
            <v>Gasto en venta de Activo Fijo</v>
          </cell>
        </row>
        <row r="2672">
          <cell r="A2672">
            <v>655006006852</v>
          </cell>
          <cell r="B2672">
            <v>655</v>
          </cell>
          <cell r="C2672" t="str">
            <v>006</v>
          </cell>
          <cell r="D2672" t="str">
            <v>006</v>
          </cell>
          <cell r="E2672" t="str">
            <v>852</v>
          </cell>
          <cell r="F2672" t="str">
            <v>Otros gastos extraordinarios</v>
          </cell>
        </row>
        <row r="2673">
          <cell r="A2673">
            <v>655007007000</v>
          </cell>
          <cell r="B2673">
            <v>655</v>
          </cell>
          <cell r="C2673" t="str">
            <v>007</v>
          </cell>
          <cell r="D2673" t="str">
            <v>007</v>
          </cell>
          <cell r="E2673" t="str">
            <v>000</v>
          </cell>
          <cell r="F2673" t="str">
            <v>Otros gastos extraordinarios Comunicación y Enlace</v>
          </cell>
        </row>
        <row r="2674">
          <cell r="A2674">
            <v>655007007851</v>
          </cell>
          <cell r="B2674">
            <v>655</v>
          </cell>
          <cell r="C2674" t="str">
            <v>007</v>
          </cell>
          <cell r="D2674" t="str">
            <v>007</v>
          </cell>
          <cell r="E2674" t="str">
            <v>851</v>
          </cell>
          <cell r="F2674" t="str">
            <v>Gasto en venta de Activo Fijo</v>
          </cell>
        </row>
        <row r="2675">
          <cell r="A2675">
            <v>655007007852</v>
          </cell>
          <cell r="B2675">
            <v>655</v>
          </cell>
          <cell r="C2675" t="str">
            <v>007</v>
          </cell>
          <cell r="D2675" t="str">
            <v>007</v>
          </cell>
          <cell r="E2675" t="str">
            <v>852</v>
          </cell>
          <cell r="F2675" t="str">
            <v>Otros gastos extraordinarios</v>
          </cell>
        </row>
        <row r="2676">
          <cell r="A2676">
            <v>655008008000</v>
          </cell>
          <cell r="B2676">
            <v>655</v>
          </cell>
          <cell r="C2676" t="str">
            <v>008</v>
          </cell>
          <cell r="D2676" t="str">
            <v>008</v>
          </cell>
          <cell r="E2676" t="str">
            <v>000</v>
          </cell>
          <cell r="F2676" t="str">
            <v>Otros gastos extraordinarios Sipaso</v>
          </cell>
        </row>
        <row r="2677">
          <cell r="A2677">
            <v>655008008851</v>
          </cell>
          <cell r="B2677">
            <v>655</v>
          </cell>
          <cell r="C2677" t="str">
            <v>008</v>
          </cell>
          <cell r="D2677" t="str">
            <v>008</v>
          </cell>
          <cell r="E2677" t="str">
            <v>851</v>
          </cell>
          <cell r="F2677" t="str">
            <v>Gasto en venta de Activo Fijo</v>
          </cell>
        </row>
        <row r="2678">
          <cell r="A2678">
            <v>655008008852</v>
          </cell>
          <cell r="B2678">
            <v>655</v>
          </cell>
          <cell r="C2678" t="str">
            <v>008</v>
          </cell>
          <cell r="D2678" t="str">
            <v>008</v>
          </cell>
          <cell r="E2678" t="str">
            <v>852</v>
          </cell>
          <cell r="F2678" t="str">
            <v>Otros gastos extraordinarios</v>
          </cell>
        </row>
        <row r="2679">
          <cell r="A2679">
            <v>655009009000</v>
          </cell>
          <cell r="B2679">
            <v>655</v>
          </cell>
          <cell r="C2679" t="str">
            <v>009</v>
          </cell>
          <cell r="D2679" t="str">
            <v>009</v>
          </cell>
          <cell r="E2679" t="str">
            <v>000</v>
          </cell>
          <cell r="F2679" t="str">
            <v>Otros gastos extraordinarios Ti</v>
          </cell>
        </row>
        <row r="2680">
          <cell r="A2680">
            <v>655009009851</v>
          </cell>
          <cell r="B2680">
            <v>655</v>
          </cell>
          <cell r="C2680" t="str">
            <v>009</v>
          </cell>
          <cell r="D2680" t="str">
            <v>009</v>
          </cell>
          <cell r="E2680" t="str">
            <v>851</v>
          </cell>
          <cell r="F2680" t="str">
            <v>Gasto en venta de Activo Fijo</v>
          </cell>
        </row>
        <row r="2681">
          <cell r="A2681">
            <v>655009009852</v>
          </cell>
          <cell r="B2681">
            <v>655</v>
          </cell>
          <cell r="C2681" t="str">
            <v>009</v>
          </cell>
          <cell r="D2681" t="str">
            <v>009</v>
          </cell>
          <cell r="E2681" t="str">
            <v>852</v>
          </cell>
          <cell r="F2681" t="str">
            <v>Otros gastos extraordinarios</v>
          </cell>
        </row>
        <row r="2682">
          <cell r="A2682">
            <v>655020000000</v>
          </cell>
          <cell r="B2682">
            <v>655</v>
          </cell>
          <cell r="C2682" t="str">
            <v>020</v>
          </cell>
          <cell r="D2682" t="str">
            <v>000</v>
          </cell>
          <cell r="E2682" t="str">
            <v>000</v>
          </cell>
          <cell r="F2682" t="str">
            <v>Otros gastos extraordinarios ADMINISTRACIÓN Y FINANZAS</v>
          </cell>
        </row>
        <row r="2683">
          <cell r="A2683">
            <v>655011011000</v>
          </cell>
          <cell r="B2683">
            <v>655</v>
          </cell>
          <cell r="C2683" t="str">
            <v>011</v>
          </cell>
          <cell r="D2683" t="str">
            <v>011</v>
          </cell>
          <cell r="E2683" t="str">
            <v>000</v>
          </cell>
          <cell r="F2683" t="str">
            <v>Otros gastos extraordinarios Gerente Finanzas</v>
          </cell>
        </row>
        <row r="2684">
          <cell r="A2684">
            <v>655011011851</v>
          </cell>
          <cell r="B2684">
            <v>655</v>
          </cell>
          <cell r="C2684" t="str">
            <v>011</v>
          </cell>
          <cell r="D2684" t="str">
            <v>011</v>
          </cell>
          <cell r="E2684" t="str">
            <v>851</v>
          </cell>
          <cell r="F2684" t="str">
            <v>Gasto en venta de Activo Fijo</v>
          </cell>
        </row>
        <row r="2685">
          <cell r="A2685">
            <v>655011011852</v>
          </cell>
          <cell r="B2685">
            <v>655</v>
          </cell>
          <cell r="C2685" t="str">
            <v>011</v>
          </cell>
          <cell r="D2685" t="str">
            <v>011</v>
          </cell>
          <cell r="E2685" t="str">
            <v>852</v>
          </cell>
          <cell r="F2685" t="str">
            <v>Otros gastos extraordinarios</v>
          </cell>
        </row>
        <row r="2686">
          <cell r="A2686">
            <v>655012012000</v>
          </cell>
          <cell r="B2686">
            <v>655</v>
          </cell>
          <cell r="C2686" t="str">
            <v>012</v>
          </cell>
          <cell r="D2686" t="str">
            <v>012</v>
          </cell>
          <cell r="E2686" t="str">
            <v>000</v>
          </cell>
          <cell r="F2686" t="str">
            <v>Otros gastos extraordinarios Contabilidad</v>
          </cell>
        </row>
        <row r="2687">
          <cell r="A2687">
            <v>655012012851</v>
          </cell>
          <cell r="B2687">
            <v>655</v>
          </cell>
          <cell r="C2687" t="str">
            <v>012</v>
          </cell>
          <cell r="D2687" t="str">
            <v>012</v>
          </cell>
          <cell r="E2687" t="str">
            <v>851</v>
          </cell>
          <cell r="F2687" t="str">
            <v>Gasto en venta de Activo Fijo</v>
          </cell>
        </row>
        <row r="2688">
          <cell r="A2688">
            <v>655012012852</v>
          </cell>
          <cell r="B2688">
            <v>655</v>
          </cell>
          <cell r="C2688" t="str">
            <v>012</v>
          </cell>
          <cell r="D2688" t="str">
            <v>012</v>
          </cell>
          <cell r="E2688" t="str">
            <v>852</v>
          </cell>
          <cell r="F2688" t="str">
            <v>Otros gastos extraordinarios</v>
          </cell>
        </row>
        <row r="2689">
          <cell r="A2689">
            <v>655013013000</v>
          </cell>
          <cell r="B2689">
            <v>655</v>
          </cell>
          <cell r="C2689" t="str">
            <v>013</v>
          </cell>
          <cell r="D2689" t="str">
            <v>013</v>
          </cell>
          <cell r="E2689" t="str">
            <v>000</v>
          </cell>
          <cell r="F2689" t="str">
            <v>Otros gastos extraordinarios Recursos Humanos</v>
          </cell>
        </row>
        <row r="2690">
          <cell r="A2690">
            <v>655013013851</v>
          </cell>
          <cell r="B2690">
            <v>655</v>
          </cell>
          <cell r="C2690" t="str">
            <v>013</v>
          </cell>
          <cell r="D2690" t="str">
            <v>013</v>
          </cell>
          <cell r="E2690" t="str">
            <v>851</v>
          </cell>
          <cell r="F2690" t="str">
            <v>Gasto en venta de Activo Fijo</v>
          </cell>
        </row>
        <row r="2691">
          <cell r="A2691">
            <v>655013013852</v>
          </cell>
          <cell r="B2691">
            <v>655</v>
          </cell>
          <cell r="C2691" t="str">
            <v>013</v>
          </cell>
          <cell r="D2691" t="str">
            <v>013</v>
          </cell>
          <cell r="E2691" t="str">
            <v>852</v>
          </cell>
          <cell r="F2691" t="str">
            <v>Otros gastos extraordinarios</v>
          </cell>
        </row>
        <row r="2692">
          <cell r="A2692">
            <v>655014014000</v>
          </cell>
          <cell r="B2692">
            <v>655</v>
          </cell>
          <cell r="C2692" t="str">
            <v>014</v>
          </cell>
          <cell r="D2692" t="str">
            <v>014</v>
          </cell>
          <cell r="E2692" t="str">
            <v>000</v>
          </cell>
          <cell r="F2692" t="str">
            <v>Otros gastos extraordinarios Precios Unitarios</v>
          </cell>
        </row>
        <row r="2693">
          <cell r="A2693">
            <v>655014014851</v>
          </cell>
          <cell r="B2693">
            <v>655</v>
          </cell>
          <cell r="C2693" t="str">
            <v>014</v>
          </cell>
          <cell r="D2693" t="str">
            <v>014</v>
          </cell>
          <cell r="E2693" t="str">
            <v>851</v>
          </cell>
          <cell r="F2693" t="str">
            <v>Gasto en venta de Activo Fijo</v>
          </cell>
        </row>
        <row r="2694">
          <cell r="A2694">
            <v>655014014852</v>
          </cell>
          <cell r="B2694">
            <v>655</v>
          </cell>
          <cell r="C2694" t="str">
            <v>014</v>
          </cell>
          <cell r="D2694" t="str">
            <v>014</v>
          </cell>
          <cell r="E2694" t="str">
            <v>852</v>
          </cell>
          <cell r="F2694" t="str">
            <v>Otros gastos extraordinarios</v>
          </cell>
        </row>
        <row r="2695">
          <cell r="A2695">
            <v>655015015000</v>
          </cell>
          <cell r="B2695">
            <v>655</v>
          </cell>
          <cell r="C2695" t="str">
            <v>015</v>
          </cell>
          <cell r="D2695" t="str">
            <v>015</v>
          </cell>
          <cell r="E2695" t="str">
            <v>000</v>
          </cell>
          <cell r="F2695" t="str">
            <v>Otros gastos extraordinarios Compras</v>
          </cell>
        </row>
        <row r="2696">
          <cell r="A2696">
            <v>655015015851</v>
          </cell>
          <cell r="B2696">
            <v>655</v>
          </cell>
          <cell r="C2696" t="str">
            <v>015</v>
          </cell>
          <cell r="D2696" t="str">
            <v>015</v>
          </cell>
          <cell r="E2696" t="str">
            <v>851</v>
          </cell>
          <cell r="F2696" t="str">
            <v>Gasto en venta de Activo Fijo</v>
          </cell>
        </row>
        <row r="2697">
          <cell r="A2697">
            <v>655015015852</v>
          </cell>
          <cell r="B2697">
            <v>655</v>
          </cell>
          <cell r="C2697" t="str">
            <v>015</v>
          </cell>
          <cell r="D2697" t="str">
            <v>015</v>
          </cell>
          <cell r="E2697" t="str">
            <v>852</v>
          </cell>
          <cell r="F2697" t="str">
            <v>Otros gastos extraordinarios</v>
          </cell>
        </row>
        <row r="2698">
          <cell r="A2698">
            <v>655016016000</v>
          </cell>
          <cell r="B2698">
            <v>655</v>
          </cell>
          <cell r="C2698" t="str">
            <v>016</v>
          </cell>
          <cell r="D2698" t="str">
            <v>016</v>
          </cell>
          <cell r="E2698" t="str">
            <v>000</v>
          </cell>
          <cell r="F2698" t="str">
            <v>Otros gastos extraordinarios Administración de Contratos</v>
          </cell>
        </row>
        <row r="2699">
          <cell r="A2699">
            <v>655016016851</v>
          </cell>
          <cell r="B2699">
            <v>655</v>
          </cell>
          <cell r="C2699" t="str">
            <v>016</v>
          </cell>
          <cell r="D2699" t="str">
            <v>016</v>
          </cell>
          <cell r="E2699" t="str">
            <v>851</v>
          </cell>
          <cell r="F2699" t="str">
            <v>Gasto en venta de Activo Fijo</v>
          </cell>
        </row>
        <row r="2700">
          <cell r="A2700">
            <v>655016016852</v>
          </cell>
          <cell r="B2700">
            <v>655</v>
          </cell>
          <cell r="C2700" t="str">
            <v>016</v>
          </cell>
          <cell r="D2700" t="str">
            <v>016</v>
          </cell>
          <cell r="E2700" t="str">
            <v>852</v>
          </cell>
          <cell r="F2700" t="str">
            <v>Otros gastos extraordinarios</v>
          </cell>
        </row>
        <row r="2701">
          <cell r="A2701">
            <v>700000000000</v>
          </cell>
          <cell r="B2701" t="str">
            <v>700</v>
          </cell>
          <cell r="C2701" t="str">
            <v>000</v>
          </cell>
          <cell r="D2701" t="str">
            <v>000</v>
          </cell>
          <cell r="E2701" t="str">
            <v>000</v>
          </cell>
          <cell r="F2701" t="str">
            <v>R.I.F.</v>
          </cell>
        </row>
        <row r="2702">
          <cell r="A2702">
            <v>700000000000</v>
          </cell>
          <cell r="B2702" t="str">
            <v>700</v>
          </cell>
          <cell r="C2702" t="str">
            <v>000</v>
          </cell>
          <cell r="D2702" t="str">
            <v>000</v>
          </cell>
          <cell r="E2702" t="str">
            <v>000</v>
          </cell>
          <cell r="F2702" t="str">
            <v>RESULTADO INTEGRAL DE FINANCIAMIENTO</v>
          </cell>
        </row>
        <row r="2703">
          <cell r="A2703">
            <v>705001000000</v>
          </cell>
          <cell r="B2703" t="str">
            <v>705</v>
          </cell>
          <cell r="C2703" t="str">
            <v>001</v>
          </cell>
          <cell r="D2703" t="str">
            <v>000</v>
          </cell>
          <cell r="E2703" t="str">
            <v>000</v>
          </cell>
          <cell r="F2703" t="str">
            <v>INTERESES  A FAVOR</v>
          </cell>
        </row>
        <row r="2704">
          <cell r="A2704">
            <v>710001000000</v>
          </cell>
          <cell r="B2704" t="str">
            <v>710</v>
          </cell>
          <cell r="C2704" t="str">
            <v>001</v>
          </cell>
          <cell r="D2704" t="str">
            <v>000</v>
          </cell>
          <cell r="E2704" t="str">
            <v>000</v>
          </cell>
          <cell r="F2704" t="str">
            <v>INTERESES A CARGO</v>
          </cell>
        </row>
        <row r="2705">
          <cell r="A2705">
            <v>715001000000</v>
          </cell>
          <cell r="B2705" t="str">
            <v>715</v>
          </cell>
          <cell r="C2705" t="str">
            <v>001</v>
          </cell>
          <cell r="D2705" t="str">
            <v>000</v>
          </cell>
          <cell r="E2705" t="str">
            <v>000</v>
          </cell>
          <cell r="F2705" t="str">
            <v>UTILIDAD CAMBIARIA</v>
          </cell>
        </row>
        <row r="2706">
          <cell r="A2706">
            <v>715001001000</v>
          </cell>
          <cell r="B2706" t="str">
            <v>715</v>
          </cell>
          <cell r="C2706" t="str">
            <v>001</v>
          </cell>
          <cell r="D2706" t="str">
            <v>001</v>
          </cell>
          <cell r="E2706" t="str">
            <v>000</v>
          </cell>
          <cell r="F2706" t="str">
            <v xml:space="preserve">Utilidad Cambiaria </v>
          </cell>
        </row>
        <row r="2707">
          <cell r="A2707">
            <v>720001000000</v>
          </cell>
          <cell r="B2707" t="str">
            <v>720</v>
          </cell>
          <cell r="C2707" t="str">
            <v>001</v>
          </cell>
          <cell r="D2707" t="str">
            <v>000</v>
          </cell>
          <cell r="E2707" t="str">
            <v>000</v>
          </cell>
          <cell r="F2707" t="str">
            <v>PERDIDA CAMBIARIA</v>
          </cell>
        </row>
        <row r="2708">
          <cell r="A2708">
            <v>720001001000</v>
          </cell>
          <cell r="B2708" t="str">
            <v>720</v>
          </cell>
          <cell r="C2708" t="str">
            <v>001</v>
          </cell>
          <cell r="D2708" t="str">
            <v>001</v>
          </cell>
          <cell r="E2708" t="str">
            <v>000</v>
          </cell>
          <cell r="F2708" t="str">
            <v xml:space="preserve">Perdida Cambiaria </v>
          </cell>
        </row>
        <row r="2709">
          <cell r="A2709">
            <v>725001000000</v>
          </cell>
          <cell r="B2709" t="str">
            <v>725</v>
          </cell>
          <cell r="C2709" t="str">
            <v>001</v>
          </cell>
          <cell r="D2709" t="str">
            <v>000</v>
          </cell>
          <cell r="E2709" t="str">
            <v>000</v>
          </cell>
          <cell r="F2709" t="str">
            <v>REPOMO FAVORABLE</v>
          </cell>
        </row>
        <row r="2710">
          <cell r="A2710">
            <v>730001000000</v>
          </cell>
          <cell r="B2710" t="str">
            <v>730</v>
          </cell>
          <cell r="C2710" t="str">
            <v>001</v>
          </cell>
          <cell r="D2710" t="str">
            <v>000</v>
          </cell>
          <cell r="E2710" t="str">
            <v>000</v>
          </cell>
          <cell r="F2710" t="str">
            <v>REPOMO DESFAVORABLE</v>
          </cell>
        </row>
        <row r="2711">
          <cell r="A2711">
            <v>800000000000</v>
          </cell>
          <cell r="B2711">
            <v>800</v>
          </cell>
          <cell r="C2711" t="str">
            <v>000</v>
          </cell>
          <cell r="D2711" t="str">
            <v>000</v>
          </cell>
          <cell r="E2711" t="str">
            <v>000</v>
          </cell>
          <cell r="F2711" t="str">
            <v>IMPUESTOS DIRECTOS</v>
          </cell>
        </row>
        <row r="2712">
          <cell r="A2712">
            <v>800000000000</v>
          </cell>
          <cell r="B2712">
            <v>800</v>
          </cell>
          <cell r="C2712" t="str">
            <v>000</v>
          </cell>
          <cell r="D2712" t="str">
            <v>000</v>
          </cell>
          <cell r="E2712" t="str">
            <v>000</v>
          </cell>
          <cell r="F2712" t="str">
            <v>IMPUESTOS DIRECTOS</v>
          </cell>
        </row>
        <row r="2713">
          <cell r="A2713">
            <v>800001000000</v>
          </cell>
          <cell r="B2713">
            <v>800</v>
          </cell>
          <cell r="C2713" t="str">
            <v>001</v>
          </cell>
          <cell r="D2713" t="str">
            <v>000</v>
          </cell>
          <cell r="E2713" t="str">
            <v>000</v>
          </cell>
          <cell r="F2713" t="str">
            <v>ISR CAUSADO</v>
          </cell>
        </row>
        <row r="2714">
          <cell r="A2714">
            <v>800003000000</v>
          </cell>
          <cell r="B2714">
            <v>800</v>
          </cell>
          <cell r="C2714" t="str">
            <v>003</v>
          </cell>
          <cell r="D2714" t="str">
            <v>000</v>
          </cell>
          <cell r="E2714" t="str">
            <v>000</v>
          </cell>
          <cell r="F2714" t="str">
            <v>IETU CAUSADO</v>
          </cell>
        </row>
        <row r="2715">
          <cell r="A2715">
            <v>800004000000</v>
          </cell>
          <cell r="B2715">
            <v>800</v>
          </cell>
          <cell r="C2715" t="str">
            <v>004</v>
          </cell>
          <cell r="D2715" t="str">
            <v>000</v>
          </cell>
          <cell r="E2715" t="str">
            <v>000</v>
          </cell>
          <cell r="F2715" t="str">
            <v>PTU CAUSADA</v>
          </cell>
        </row>
        <row r="2716">
          <cell r="A2716">
            <v>800005000000</v>
          </cell>
          <cell r="B2716">
            <v>800</v>
          </cell>
          <cell r="C2716" t="str">
            <v>005</v>
          </cell>
          <cell r="D2716" t="str">
            <v>000</v>
          </cell>
          <cell r="E2716" t="str">
            <v>000</v>
          </cell>
          <cell r="F2716" t="str">
            <v>ISR DIFERIDO</v>
          </cell>
        </row>
        <row r="2717">
          <cell r="A2717">
            <v>800007000000</v>
          </cell>
          <cell r="B2717">
            <v>800</v>
          </cell>
          <cell r="C2717" t="str">
            <v>007</v>
          </cell>
          <cell r="D2717" t="str">
            <v>000</v>
          </cell>
          <cell r="E2717" t="str">
            <v>000</v>
          </cell>
          <cell r="F2717" t="str">
            <v>PTU DIFERIDA</v>
          </cell>
        </row>
      </sheetData>
      <sheetData sheetId="5"/>
      <sheetData sheetId="6"/>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Sheet1"/>
      <sheetName val="CITIPLUS"/>
      <sheetName val="CREDICHEQUE"/>
      <sheetName val="CAJA"/>
      <sheetName val="TARJETAS"/>
      <sheetName val="EDO CTA TARJ"/>
      <sheetName val="VOCHERS YA CARGADOS"/>
      <sheetName val="MCR CONSOLIDA"/>
      <sheetName val="SUELDOS"/>
      <sheetName val="PENSION"/>
      <sheetName val="ESCUELA Angie"/>
      <sheetName val="ESCUELA Lety"/>
      <sheetName val="Hoja1"/>
      <sheetName val="CAMBDOMPER"/>
      <sheetName val="KARDEX CARD"/>
      <sheetName val="RESUMEN FLUJO"/>
      <sheetName val="FLUJO ACTUAL"/>
      <sheetName val="PA"/>
      <sheetName val="Module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BNA"/>
      <sheetName val="Datos + Factor"/>
      <sheetName val="Datos "/>
      <sheetName val="Hoja2"/>
      <sheetName val="Presentacion"/>
      <sheetName val="Chart1"/>
    </sheetNames>
    <sheetDataSet>
      <sheetData sheetId="0"/>
      <sheetData sheetId="1"/>
      <sheetData sheetId="2"/>
      <sheetData sheetId="3"/>
      <sheetData sheetId="4">
        <row r="2">
          <cell r="B2" t="str">
            <v>COMPARATIVAS DE COSTO DE OBRA PROYECTO BNA 500 H.P.</v>
          </cell>
        </row>
        <row r="4">
          <cell r="B4" t="str">
            <v>PERIODO</v>
          </cell>
          <cell r="C4">
            <v>2009</v>
          </cell>
          <cell r="D4">
            <v>2010</v>
          </cell>
          <cell r="E4">
            <v>2011</v>
          </cell>
        </row>
        <row r="5">
          <cell r="B5" t="str">
            <v>COSTO TOTAL  ($ M.N)</v>
          </cell>
          <cell r="C5">
            <v>94594377.820000008</v>
          </cell>
          <cell r="D5">
            <v>110991920.28</v>
          </cell>
          <cell r="E5">
            <v>39381644.230000004</v>
          </cell>
        </row>
        <row r="6">
          <cell r="B6" t="str">
            <v>GAS LP</v>
          </cell>
          <cell r="C6">
            <v>56876310.469999999</v>
          </cell>
          <cell r="D6">
            <v>67385461.550000012</v>
          </cell>
          <cell r="E6">
            <v>25817698.330000002</v>
          </cell>
        </row>
        <row r="7">
          <cell r="B7" t="str">
            <v>%</v>
          </cell>
          <cell r="C7">
            <v>0.60126523140971166</v>
          </cell>
          <cell r="D7">
            <v>0.60712042263983079</v>
          </cell>
          <cell r="E7">
            <v>0.65557695303977914</v>
          </cell>
        </row>
        <row r="8">
          <cell r="B8" t="str">
            <v>COSTO DE OBRA</v>
          </cell>
          <cell r="C8">
            <v>26226935.93</v>
          </cell>
          <cell r="D8">
            <v>33278846.57</v>
          </cell>
          <cell r="E8">
            <v>10884412.649999999</v>
          </cell>
        </row>
        <row r="9">
          <cell r="B9" t="str">
            <v>MANTENIMIENTOS</v>
          </cell>
          <cell r="C9">
            <v>5971779.04</v>
          </cell>
          <cell r="D9">
            <v>10554673.09</v>
          </cell>
          <cell r="E9">
            <v>2482097.4300000002</v>
          </cell>
        </row>
        <row r="10">
          <cell r="B10" t="str">
            <v>SEGUROS Y FIANZAS</v>
          </cell>
          <cell r="C10">
            <v>2215540.0099999998</v>
          </cell>
          <cell r="D10">
            <v>1927761.1900000002</v>
          </cell>
          <cell r="E10">
            <v>785306.88</v>
          </cell>
        </row>
        <row r="11">
          <cell r="B11" t="str">
            <v>LUBRICANTES</v>
          </cell>
          <cell r="C11">
            <v>2798751.32</v>
          </cell>
          <cell r="D11">
            <v>2853717.47</v>
          </cell>
          <cell r="E11">
            <v>1137558.97</v>
          </cell>
        </row>
        <row r="12">
          <cell r="B12" t="str">
            <v>MANO DE OBRA</v>
          </cell>
          <cell r="C12">
            <v>15240865.560000001</v>
          </cell>
          <cell r="D12">
            <v>17942694.82</v>
          </cell>
          <cell r="E12">
            <v>6479449.3699999992</v>
          </cell>
        </row>
        <row r="13">
          <cell r="B13" t="str">
            <v>%</v>
          </cell>
          <cell r="C13">
            <v>0.27725681519789924</v>
          </cell>
          <cell r="D13">
            <v>0.29983125335652583</v>
          </cell>
          <cell r="E13">
            <v>0.27638289012088813</v>
          </cell>
        </row>
        <row r="14">
          <cell r="B14" t="str">
            <v>OTROS</v>
          </cell>
          <cell r="C14">
            <v>11491131.420000002</v>
          </cell>
          <cell r="D14">
            <v>10327612.16</v>
          </cell>
          <cell r="E14">
            <v>2679533.25</v>
          </cell>
        </row>
        <row r="15">
          <cell r="B15" t="str">
            <v>%</v>
          </cell>
          <cell r="C15">
            <v>0.12147795339238905</v>
          </cell>
          <cell r="D15">
            <v>9.3048324003643407E-2</v>
          </cell>
          <cell r="E15">
            <v>6.8040156839332649E-2</v>
          </cell>
        </row>
        <row r="17">
          <cell r="C17">
            <v>94594377.820000008</v>
          </cell>
          <cell r="D17">
            <v>110991920.28</v>
          </cell>
          <cell r="E17">
            <v>39381644.230000004</v>
          </cell>
        </row>
        <row r="18">
          <cell r="B18" t="str">
            <v>COMPROBACION</v>
          </cell>
          <cell r="C18">
            <v>0</v>
          </cell>
          <cell r="D18">
            <v>0</v>
          </cell>
          <cell r="E18">
            <v>0</v>
          </cell>
        </row>
        <row r="19">
          <cell r="B19" t="str">
            <v>* Fuente: Datos del Departamento de Contabilidad</v>
          </cell>
          <cell r="J19" t="str">
            <v>*Elaboró: I´ALFO</v>
          </cell>
        </row>
      </sheetData>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Empresa - Company Data"/>
      <sheetName val="Balance - Balance Sheet"/>
      <sheetName val="Balance - Balance Sheet 12p"/>
      <sheetName val="EdoRes - Income Statement"/>
      <sheetName val="EdoRes - Income Statement 12p"/>
      <sheetName val="Anexos - Chart Attach"/>
      <sheetName val="Anexos - Chart Attach 12p"/>
      <sheetName val="CTAS AJUSTE"/>
      <sheetName val="CREDITOS"/>
      <sheetName val="DEUDAS"/>
      <sheetName val="Hoja3"/>
      <sheetName val="Hoja2"/>
      <sheetName val="Hoja1"/>
      <sheetName val="Auxiliares - Account Activity"/>
      <sheetName val="Poliza - Register"/>
      <sheetName val="OriApli12p"/>
      <sheetName val="Flujo - Cash Flow 12p"/>
      <sheetName val="TC FISCAL"/>
      <sheetName val="Chart1"/>
      <sheetName val="Chart2"/>
      <sheetName val="Chart3"/>
      <sheetName val="Chart4"/>
      <sheetName val="Chart5"/>
      <sheetName val="Chart6"/>
      <sheetName val="Trabajo"/>
      <sheetName val="Diálogo"/>
      <sheetName val="DiaBal"/>
      <sheetName val="Diálogo1"/>
      <sheetName val="Dia_Cata"/>
      <sheetName val="Diálogo2"/>
      <sheetName val="DiaAnexo"/>
      <sheetName val="DialogAnexo"/>
      <sheetName val="BalCode"/>
      <sheetName val="12p"/>
      <sheetName val="Indices"/>
    </sheetNames>
    <sheetDataSet>
      <sheetData sheetId="0">
        <row r="6">
          <cell r="B6" t="str">
            <v xml:space="preserve">BANCOS                                            </v>
          </cell>
        </row>
      </sheetData>
      <sheetData sheetId="1" refreshError="1"/>
      <sheetData sheetId="2" refreshError="1"/>
      <sheetData sheetId="3" refreshError="1"/>
      <sheetData sheetId="4"/>
      <sheetData sheetId="5"/>
      <sheetData sheetId="6" refreshError="1"/>
      <sheetData sheetId="7" refreshError="1">
        <row r="6">
          <cell r="B6" t="str">
            <v xml:space="preserve">BANCOS                                            </v>
          </cell>
        </row>
        <row r="8">
          <cell r="A8" t="str">
            <v xml:space="preserve">1020010001000       </v>
          </cell>
          <cell r="B8" t="str">
            <v xml:space="preserve">SANTANDER VHSA                                    </v>
          </cell>
          <cell r="C8">
            <v>44256.21</v>
          </cell>
          <cell r="D8">
            <v>2630.22</v>
          </cell>
          <cell r="E8">
            <v>19112.560000000001</v>
          </cell>
          <cell r="F8">
            <v>50601.72</v>
          </cell>
          <cell r="G8">
            <v>0</v>
          </cell>
          <cell r="H8">
            <v>0</v>
          </cell>
          <cell r="I8">
            <v>0</v>
          </cell>
          <cell r="J8">
            <v>0</v>
          </cell>
          <cell r="K8">
            <v>0</v>
          </cell>
          <cell r="L8">
            <v>0</v>
          </cell>
          <cell r="M8">
            <v>0</v>
          </cell>
          <cell r="N8">
            <v>0</v>
          </cell>
          <cell r="O8">
            <v>0.16110076136364138</v>
          </cell>
        </row>
        <row r="9">
          <cell r="A9" t="str">
            <v xml:space="preserve">1020010002001       </v>
          </cell>
          <cell r="B9" t="str">
            <v xml:space="preserve">BANORTE CTA. 01268688-9                          </v>
          </cell>
          <cell r="C9">
            <v>10029.35</v>
          </cell>
          <cell r="D9">
            <v>10928.63</v>
          </cell>
          <cell r="E9">
            <v>13875.46</v>
          </cell>
          <cell r="F9">
            <v>22686.84</v>
          </cell>
          <cell r="G9">
            <v>0</v>
          </cell>
          <cell r="H9">
            <v>0</v>
          </cell>
          <cell r="I9">
            <v>0</v>
          </cell>
          <cell r="J9">
            <v>0</v>
          </cell>
          <cell r="K9">
            <v>0</v>
          </cell>
          <cell r="L9">
            <v>0</v>
          </cell>
          <cell r="M9">
            <v>0</v>
          </cell>
          <cell r="N9">
            <v>0</v>
          </cell>
          <cell r="O9">
            <v>7.947259413643222E-2</v>
          </cell>
        </row>
        <row r="10">
          <cell r="A10" t="str">
            <v xml:space="preserve">1020010003000       </v>
          </cell>
          <cell r="B10" t="str">
            <v xml:space="preserve">BANORTE MX                                        </v>
          </cell>
          <cell r="C10">
            <v>0</v>
          </cell>
          <cell r="D10">
            <v>0</v>
          </cell>
          <cell r="E10">
            <v>0</v>
          </cell>
          <cell r="F10">
            <v>0</v>
          </cell>
          <cell r="G10">
            <v>0</v>
          </cell>
          <cell r="H10">
            <v>0</v>
          </cell>
          <cell r="I10">
            <v>0</v>
          </cell>
          <cell r="J10">
            <v>0</v>
          </cell>
          <cell r="K10">
            <v>0</v>
          </cell>
          <cell r="L10">
            <v>0</v>
          </cell>
          <cell r="M10">
            <v>0</v>
          </cell>
          <cell r="N10">
            <v>0</v>
          </cell>
          <cell r="O10">
            <v>0</v>
          </cell>
        </row>
        <row r="11">
          <cell r="A11" t="str">
            <v xml:space="preserve">1020010004001       </v>
          </cell>
          <cell r="B11" t="str">
            <v xml:space="preserve">IXE DLLS                                          </v>
          </cell>
          <cell r="C11">
            <v>11041.72</v>
          </cell>
          <cell r="D11">
            <v>14971.02</v>
          </cell>
          <cell r="E11">
            <v>3064.59</v>
          </cell>
          <cell r="F11">
            <v>3017.85</v>
          </cell>
          <cell r="G11">
            <v>0</v>
          </cell>
          <cell r="H11">
            <v>0</v>
          </cell>
          <cell r="I11">
            <v>0</v>
          </cell>
          <cell r="J11">
            <v>0</v>
          </cell>
          <cell r="K11">
            <v>0</v>
          </cell>
          <cell r="L11">
            <v>0</v>
          </cell>
          <cell r="M11">
            <v>0</v>
          </cell>
          <cell r="N11">
            <v>0</v>
          </cell>
          <cell r="O11">
            <v>4.4344137648073628E-2</v>
          </cell>
        </row>
        <row r="12">
          <cell r="A12" t="str">
            <v xml:space="preserve">1020010004002       </v>
          </cell>
          <cell r="B12" t="str">
            <v xml:space="preserve">COMPLEMENTARIA IXE                                </v>
          </cell>
          <cell r="C12">
            <v>104251.5</v>
          </cell>
          <cell r="D12">
            <v>141717.17000000001</v>
          </cell>
          <cell r="E12">
            <v>30409.31</v>
          </cell>
          <cell r="F12">
            <v>30521.03</v>
          </cell>
          <cell r="G12">
            <v>0</v>
          </cell>
          <cell r="H12">
            <v>0</v>
          </cell>
          <cell r="I12">
            <v>0</v>
          </cell>
          <cell r="J12">
            <v>0</v>
          </cell>
          <cell r="K12">
            <v>0</v>
          </cell>
          <cell r="L12">
            <v>0</v>
          </cell>
          <cell r="M12">
            <v>0</v>
          </cell>
          <cell r="N12">
            <v>0</v>
          </cell>
          <cell r="O12">
            <v>0.42402541264755411</v>
          </cell>
        </row>
        <row r="13">
          <cell r="A13" t="str">
            <v xml:space="preserve">1020010007000       </v>
          </cell>
          <cell r="B13" t="str">
            <v xml:space="preserve">BANCO MEXICANO                                    </v>
          </cell>
          <cell r="C13">
            <v>14277.85</v>
          </cell>
          <cell r="D13">
            <v>58074.04</v>
          </cell>
          <cell r="E13">
            <v>91458.74</v>
          </cell>
          <cell r="F13">
            <v>46849.23</v>
          </cell>
          <cell r="G13">
            <v>0</v>
          </cell>
          <cell r="H13">
            <v>0</v>
          </cell>
          <cell r="I13">
            <v>0</v>
          </cell>
          <cell r="J13">
            <v>0</v>
          </cell>
          <cell r="K13">
            <v>0</v>
          </cell>
          <cell r="L13">
            <v>0</v>
          </cell>
          <cell r="M13">
            <v>0</v>
          </cell>
          <cell r="N13">
            <v>0</v>
          </cell>
          <cell r="O13">
            <v>0.29105709420429865</v>
          </cell>
        </row>
        <row r="14">
          <cell r="A14" t="str">
            <v xml:space="preserve">1020010008000       </v>
          </cell>
          <cell r="B14" t="str">
            <v xml:space="preserve">BANCO BANAMEX   2687207664                        </v>
          </cell>
          <cell r="C14">
            <v>0</v>
          </cell>
          <cell r="D14">
            <v>0</v>
          </cell>
          <cell r="E14">
            <v>0</v>
          </cell>
          <cell r="F14">
            <v>0</v>
          </cell>
          <cell r="G14">
            <v>0</v>
          </cell>
          <cell r="H14">
            <v>0</v>
          </cell>
          <cell r="I14">
            <v>0</v>
          </cell>
          <cell r="J14">
            <v>0</v>
          </cell>
          <cell r="K14">
            <v>0</v>
          </cell>
          <cell r="L14">
            <v>0</v>
          </cell>
          <cell r="M14">
            <v>0</v>
          </cell>
          <cell r="N14">
            <v>0</v>
          </cell>
          <cell r="O14">
            <v>0</v>
          </cell>
        </row>
        <row r="15">
          <cell r="B15" t="str">
            <v xml:space="preserve">TOTAL BANCOS                                            </v>
          </cell>
          <cell r="C15">
            <v>183856.63</v>
          </cell>
          <cell r="D15">
            <v>228321.08</v>
          </cell>
          <cell r="E15">
            <v>157920.66</v>
          </cell>
          <cell r="F15">
            <v>153676.67000000001</v>
          </cell>
          <cell r="G15">
            <v>0</v>
          </cell>
          <cell r="H15">
            <v>0</v>
          </cell>
          <cell r="I15">
            <v>0</v>
          </cell>
          <cell r="J15">
            <v>0</v>
          </cell>
          <cell r="K15">
            <v>0</v>
          </cell>
          <cell r="L15">
            <v>0</v>
          </cell>
          <cell r="M15">
            <v>0</v>
          </cell>
          <cell r="N15">
            <v>0</v>
          </cell>
          <cell r="O15">
            <v>1</v>
          </cell>
        </row>
        <row r="16">
          <cell r="B16" t="str">
            <v xml:space="preserve"> </v>
          </cell>
          <cell r="C16" t="str">
            <v xml:space="preserve"> </v>
          </cell>
        </row>
        <row r="18">
          <cell r="B18" t="str">
            <v xml:space="preserve">OTRAS CTAS.COBRAR                                 </v>
          </cell>
        </row>
        <row r="20">
          <cell r="A20" t="str">
            <v xml:space="preserve">1070010101000       </v>
          </cell>
          <cell r="B20" t="str">
            <v xml:space="preserve">GRUPO DIAVAZ, S.A. DE C.V.                        </v>
          </cell>
          <cell r="C20">
            <v>1663500</v>
          </cell>
          <cell r="D20">
            <v>1663500</v>
          </cell>
          <cell r="E20">
            <v>1663500</v>
          </cell>
          <cell r="F20">
            <v>1663500</v>
          </cell>
          <cell r="G20">
            <v>0</v>
          </cell>
          <cell r="H20">
            <v>0</v>
          </cell>
          <cell r="I20">
            <v>0</v>
          </cell>
          <cell r="J20">
            <v>0</v>
          </cell>
          <cell r="K20">
            <v>0</v>
          </cell>
          <cell r="L20">
            <v>0</v>
          </cell>
          <cell r="M20">
            <v>0</v>
          </cell>
          <cell r="N20">
            <v>0</v>
          </cell>
          <cell r="O20">
            <v>0.99972370124938414</v>
          </cell>
        </row>
        <row r="21">
          <cell r="A21" t="str">
            <v xml:space="preserve">1070010102000       </v>
          </cell>
          <cell r="B21" t="str">
            <v xml:space="preserve">TECNOSEN SA DE CV                                 </v>
          </cell>
          <cell r="C21">
            <v>0</v>
          </cell>
          <cell r="D21">
            <v>0</v>
          </cell>
          <cell r="E21">
            <v>919.5</v>
          </cell>
          <cell r="F21">
            <v>919.5</v>
          </cell>
          <cell r="G21">
            <v>0</v>
          </cell>
          <cell r="H21">
            <v>0</v>
          </cell>
          <cell r="I21">
            <v>0</v>
          </cell>
          <cell r="J21">
            <v>0</v>
          </cell>
          <cell r="K21">
            <v>0</v>
          </cell>
          <cell r="L21">
            <v>0</v>
          </cell>
          <cell r="M21">
            <v>0</v>
          </cell>
          <cell r="N21">
            <v>0</v>
          </cell>
          <cell r="O21">
            <v>2.7629875061581269E-4</v>
          </cell>
        </row>
        <row r="22">
          <cell r="A22" t="str">
            <v xml:space="preserve">1070010103000       </v>
          </cell>
          <cell r="B22" t="str">
            <v xml:space="preserve">COMPRESION, SIST. Y SERV. SA DE CV                </v>
          </cell>
          <cell r="C22">
            <v>0</v>
          </cell>
          <cell r="D22">
            <v>0</v>
          </cell>
          <cell r="E22">
            <v>0</v>
          </cell>
          <cell r="F22">
            <v>0</v>
          </cell>
          <cell r="G22">
            <v>0</v>
          </cell>
          <cell r="H22">
            <v>0</v>
          </cell>
          <cell r="I22">
            <v>0</v>
          </cell>
          <cell r="J22">
            <v>0</v>
          </cell>
          <cell r="K22">
            <v>0</v>
          </cell>
          <cell r="L22">
            <v>0</v>
          </cell>
          <cell r="M22">
            <v>0</v>
          </cell>
          <cell r="N22">
            <v>0</v>
          </cell>
          <cell r="O22">
            <v>0</v>
          </cell>
        </row>
        <row r="23">
          <cell r="A23" t="str">
            <v xml:space="preserve">1070010104000       </v>
          </cell>
          <cell r="B23" t="str">
            <v xml:space="preserve">TECNOLOGIA Y ORGANIZACION, S.                     </v>
          </cell>
          <cell r="C23">
            <v>0</v>
          </cell>
          <cell r="D23">
            <v>0</v>
          </cell>
          <cell r="E23">
            <v>0</v>
          </cell>
          <cell r="F23">
            <v>0</v>
          </cell>
          <cell r="G23">
            <v>0</v>
          </cell>
          <cell r="H23">
            <v>0</v>
          </cell>
          <cell r="I23">
            <v>0</v>
          </cell>
          <cell r="J23">
            <v>0</v>
          </cell>
          <cell r="K23">
            <v>0</v>
          </cell>
          <cell r="L23">
            <v>0</v>
          </cell>
          <cell r="M23">
            <v>0</v>
          </cell>
          <cell r="N23">
            <v>0</v>
          </cell>
          <cell r="O23">
            <v>0</v>
          </cell>
        </row>
        <row r="24">
          <cell r="A24" t="str">
            <v xml:space="preserve">1070010105000       </v>
          </cell>
          <cell r="B24" t="str">
            <v xml:space="preserve">VOLMA SERVICIOS CORPORATIVOS                      </v>
          </cell>
          <cell r="C24">
            <v>0</v>
          </cell>
          <cell r="D24">
            <v>0</v>
          </cell>
          <cell r="E24">
            <v>0</v>
          </cell>
          <cell r="F24">
            <v>0</v>
          </cell>
          <cell r="G24">
            <v>0</v>
          </cell>
          <cell r="H24">
            <v>0</v>
          </cell>
          <cell r="I24">
            <v>0</v>
          </cell>
          <cell r="J24">
            <v>0</v>
          </cell>
          <cell r="K24">
            <v>0</v>
          </cell>
          <cell r="L24">
            <v>0</v>
          </cell>
          <cell r="M24">
            <v>0</v>
          </cell>
          <cell r="N24">
            <v>0</v>
          </cell>
          <cell r="O24">
            <v>0</v>
          </cell>
        </row>
        <row r="25">
          <cell r="A25" t="str">
            <v xml:space="preserve">1070010106000       </v>
          </cell>
          <cell r="B25" t="str">
            <v xml:space="preserve">GAS REGIOMONTANO SA DE CV                         </v>
          </cell>
          <cell r="C25">
            <v>0</v>
          </cell>
          <cell r="D25">
            <v>0</v>
          </cell>
          <cell r="E25">
            <v>0</v>
          </cell>
          <cell r="F25">
            <v>0</v>
          </cell>
          <cell r="G25">
            <v>0</v>
          </cell>
          <cell r="H25">
            <v>0</v>
          </cell>
          <cell r="I25">
            <v>0</v>
          </cell>
          <cell r="J25">
            <v>0</v>
          </cell>
          <cell r="K25">
            <v>0</v>
          </cell>
          <cell r="L25">
            <v>0</v>
          </cell>
          <cell r="M25">
            <v>0</v>
          </cell>
          <cell r="N25">
            <v>0</v>
          </cell>
          <cell r="O25">
            <v>0</v>
          </cell>
        </row>
        <row r="26">
          <cell r="A26" t="str">
            <v xml:space="preserve">1070010107000       </v>
          </cell>
          <cell r="B26" t="str">
            <v xml:space="preserve">DICORDI SC                                        </v>
          </cell>
          <cell r="C26">
            <v>0</v>
          </cell>
          <cell r="D26">
            <v>0</v>
          </cell>
          <cell r="E26">
            <v>0</v>
          </cell>
          <cell r="F26">
            <v>0</v>
          </cell>
          <cell r="G26">
            <v>0</v>
          </cell>
          <cell r="H26">
            <v>0</v>
          </cell>
          <cell r="I26">
            <v>0</v>
          </cell>
          <cell r="J26">
            <v>0</v>
          </cell>
          <cell r="K26">
            <v>0</v>
          </cell>
          <cell r="L26">
            <v>0</v>
          </cell>
          <cell r="M26">
            <v>0</v>
          </cell>
          <cell r="N26">
            <v>0</v>
          </cell>
          <cell r="O26">
            <v>0</v>
          </cell>
        </row>
        <row r="27">
          <cell r="A27" t="str">
            <v xml:space="preserve">1070010108000       </v>
          </cell>
          <cell r="B27" t="str">
            <v xml:space="preserve">DIAVAZ SA DE CV                                   </v>
          </cell>
          <cell r="C27">
            <v>0</v>
          </cell>
          <cell r="D27">
            <v>0</v>
          </cell>
          <cell r="E27">
            <v>0</v>
          </cell>
          <cell r="F27">
            <v>0</v>
          </cell>
          <cell r="G27">
            <v>0</v>
          </cell>
          <cell r="H27">
            <v>0</v>
          </cell>
          <cell r="I27">
            <v>0</v>
          </cell>
          <cell r="J27">
            <v>0</v>
          </cell>
          <cell r="K27">
            <v>0</v>
          </cell>
          <cell r="L27">
            <v>0</v>
          </cell>
          <cell r="M27">
            <v>0</v>
          </cell>
          <cell r="N27">
            <v>0</v>
          </cell>
          <cell r="O27">
            <v>0</v>
          </cell>
        </row>
        <row r="28">
          <cell r="A28" t="str">
            <v xml:space="preserve">1070010109000       </v>
          </cell>
          <cell r="B28" t="str">
            <v xml:space="preserve">DGO                                               </v>
          </cell>
          <cell r="C28">
            <v>0</v>
          </cell>
          <cell r="D28">
            <v>0</v>
          </cell>
          <cell r="E28">
            <v>0</v>
          </cell>
          <cell r="F28">
            <v>0</v>
          </cell>
          <cell r="G28">
            <v>0</v>
          </cell>
          <cell r="H28">
            <v>0</v>
          </cell>
          <cell r="I28">
            <v>0</v>
          </cell>
          <cell r="J28">
            <v>0</v>
          </cell>
          <cell r="K28">
            <v>0</v>
          </cell>
          <cell r="L28">
            <v>0</v>
          </cell>
          <cell r="M28">
            <v>0</v>
          </cell>
          <cell r="N28">
            <v>0</v>
          </cell>
          <cell r="O28">
            <v>0</v>
          </cell>
        </row>
        <row r="29">
          <cell r="A29" t="str">
            <v xml:space="preserve">1070010110000       </v>
          </cell>
          <cell r="B29" t="str">
            <v xml:space="preserve">COMPRESION  SIST. Y SERVICIOS                     </v>
          </cell>
          <cell r="C29">
            <v>0</v>
          </cell>
          <cell r="D29">
            <v>0</v>
          </cell>
          <cell r="E29">
            <v>0</v>
          </cell>
          <cell r="F29">
            <v>0</v>
          </cell>
          <cell r="G29">
            <v>0</v>
          </cell>
          <cell r="H29">
            <v>0</v>
          </cell>
          <cell r="I29">
            <v>0</v>
          </cell>
          <cell r="J29">
            <v>0</v>
          </cell>
          <cell r="K29">
            <v>0</v>
          </cell>
          <cell r="L29">
            <v>0</v>
          </cell>
          <cell r="M29">
            <v>0</v>
          </cell>
          <cell r="N29">
            <v>0</v>
          </cell>
          <cell r="O29">
            <v>0</v>
          </cell>
        </row>
        <row r="30">
          <cell r="A30" t="str">
            <v xml:space="preserve">1070010111000       </v>
          </cell>
          <cell r="B30" t="str">
            <v xml:space="preserve">PERSETEC                                          </v>
          </cell>
          <cell r="C30">
            <v>0</v>
          </cell>
          <cell r="D30">
            <v>0</v>
          </cell>
          <cell r="E30">
            <v>0</v>
          </cell>
          <cell r="F30">
            <v>0</v>
          </cell>
          <cell r="G30">
            <v>0</v>
          </cell>
          <cell r="H30">
            <v>0</v>
          </cell>
          <cell r="I30">
            <v>0</v>
          </cell>
          <cell r="J30">
            <v>0</v>
          </cell>
          <cell r="K30">
            <v>0</v>
          </cell>
          <cell r="L30">
            <v>0</v>
          </cell>
          <cell r="M30">
            <v>0</v>
          </cell>
          <cell r="N30">
            <v>0</v>
          </cell>
          <cell r="O30">
            <v>0</v>
          </cell>
        </row>
        <row r="31">
          <cell r="A31" t="str">
            <v xml:space="preserve">1070010206000       </v>
          </cell>
          <cell r="B31" t="str">
            <v xml:space="preserve">CIA. MEXICANA DE GAS, S.A.                        </v>
          </cell>
          <cell r="C31">
            <v>0</v>
          </cell>
          <cell r="D31">
            <v>0</v>
          </cell>
          <cell r="E31">
            <v>0</v>
          </cell>
          <cell r="F31">
            <v>0</v>
          </cell>
          <cell r="G31">
            <v>0</v>
          </cell>
          <cell r="H31">
            <v>0</v>
          </cell>
          <cell r="I31">
            <v>0</v>
          </cell>
          <cell r="J31">
            <v>0</v>
          </cell>
          <cell r="K31">
            <v>0</v>
          </cell>
          <cell r="L31">
            <v>0</v>
          </cell>
          <cell r="M31">
            <v>0</v>
          </cell>
          <cell r="N31">
            <v>0</v>
          </cell>
          <cell r="O31">
            <v>0</v>
          </cell>
        </row>
        <row r="32">
          <cell r="A32" t="str">
            <v xml:space="preserve">1070010207000       </v>
          </cell>
          <cell r="B32" t="str">
            <v xml:space="preserve">ENX COMPRESORS SA DE CV                           </v>
          </cell>
          <cell r="C32">
            <v>0</v>
          </cell>
          <cell r="D32">
            <v>0</v>
          </cell>
          <cell r="E32">
            <v>0</v>
          </cell>
          <cell r="F32">
            <v>0</v>
          </cell>
          <cell r="G32">
            <v>0</v>
          </cell>
          <cell r="H32">
            <v>0</v>
          </cell>
          <cell r="I32">
            <v>0</v>
          </cell>
          <cell r="J32">
            <v>0</v>
          </cell>
          <cell r="K32">
            <v>0</v>
          </cell>
          <cell r="L32">
            <v>0</v>
          </cell>
          <cell r="M32">
            <v>0</v>
          </cell>
          <cell r="N32">
            <v>0</v>
          </cell>
          <cell r="O32">
            <v>0</v>
          </cell>
        </row>
        <row r="33">
          <cell r="A33" t="str">
            <v xml:space="preserve">1070010226000       </v>
          </cell>
          <cell r="B33" t="str">
            <v xml:space="preserve">GASAUTOMOTORES, S.A.                              </v>
          </cell>
          <cell r="C33">
            <v>0</v>
          </cell>
          <cell r="D33">
            <v>0</v>
          </cell>
          <cell r="E33">
            <v>0</v>
          </cell>
          <cell r="F33">
            <v>0</v>
          </cell>
          <cell r="G33">
            <v>0</v>
          </cell>
          <cell r="H33">
            <v>0</v>
          </cell>
          <cell r="I33">
            <v>0</v>
          </cell>
          <cell r="J33">
            <v>0</v>
          </cell>
          <cell r="K33">
            <v>0</v>
          </cell>
          <cell r="L33">
            <v>0</v>
          </cell>
          <cell r="M33">
            <v>0</v>
          </cell>
          <cell r="N33">
            <v>0</v>
          </cell>
          <cell r="O33">
            <v>0</v>
          </cell>
        </row>
        <row r="34">
          <cell r="A34" t="str">
            <v xml:space="preserve">1070010309000       </v>
          </cell>
          <cell r="B34" t="str">
            <v xml:space="preserve">VS CONSTRUCIONES CIVILES                          </v>
          </cell>
          <cell r="C34">
            <v>0</v>
          </cell>
          <cell r="D34">
            <v>0</v>
          </cell>
          <cell r="E34">
            <v>0</v>
          </cell>
          <cell r="F34">
            <v>0</v>
          </cell>
          <cell r="G34">
            <v>0</v>
          </cell>
          <cell r="H34">
            <v>0</v>
          </cell>
          <cell r="I34">
            <v>0</v>
          </cell>
          <cell r="J34">
            <v>0</v>
          </cell>
          <cell r="K34">
            <v>0</v>
          </cell>
          <cell r="L34">
            <v>0</v>
          </cell>
          <cell r="M34">
            <v>0</v>
          </cell>
          <cell r="N34">
            <v>0</v>
          </cell>
          <cell r="O34">
            <v>0</v>
          </cell>
        </row>
        <row r="35">
          <cell r="A35" t="str">
            <v xml:space="preserve">1070010410000       </v>
          </cell>
          <cell r="B35" t="str">
            <v xml:space="preserve">NAVIERA DIAVAZ, S.A. DE C.V.                      </v>
          </cell>
          <cell r="C35">
            <v>0</v>
          </cell>
          <cell r="D35">
            <v>0</v>
          </cell>
          <cell r="E35">
            <v>0</v>
          </cell>
          <cell r="F35">
            <v>0</v>
          </cell>
          <cell r="G35">
            <v>0</v>
          </cell>
          <cell r="H35">
            <v>0</v>
          </cell>
          <cell r="I35">
            <v>0</v>
          </cell>
          <cell r="J35">
            <v>0</v>
          </cell>
          <cell r="K35">
            <v>0</v>
          </cell>
          <cell r="L35">
            <v>0</v>
          </cell>
          <cell r="M35">
            <v>0</v>
          </cell>
          <cell r="N35">
            <v>0</v>
          </cell>
          <cell r="O35">
            <v>0</v>
          </cell>
        </row>
        <row r="36">
          <cell r="A36" t="str">
            <v xml:space="preserve">1070010411000       </v>
          </cell>
          <cell r="B36" t="str">
            <v xml:space="preserve">CONST. SUBACUATICA DIAVAZ                         </v>
          </cell>
          <cell r="C36">
            <v>0</v>
          </cell>
          <cell r="D36">
            <v>0</v>
          </cell>
          <cell r="E36">
            <v>0</v>
          </cell>
          <cell r="F36">
            <v>0</v>
          </cell>
          <cell r="G36">
            <v>0</v>
          </cell>
          <cell r="H36">
            <v>0</v>
          </cell>
          <cell r="I36">
            <v>0</v>
          </cell>
          <cell r="J36">
            <v>0</v>
          </cell>
          <cell r="K36">
            <v>0</v>
          </cell>
          <cell r="L36">
            <v>0</v>
          </cell>
          <cell r="M36">
            <v>0</v>
          </cell>
          <cell r="N36">
            <v>0</v>
          </cell>
          <cell r="O36">
            <v>0</v>
          </cell>
        </row>
        <row r="37">
          <cell r="A37" t="str">
            <v xml:space="preserve">1070010412000       </v>
          </cell>
          <cell r="B37" t="str">
            <v xml:space="preserve">NAVIERA LA TRINIDAD, S.A.                         </v>
          </cell>
          <cell r="C37">
            <v>0</v>
          </cell>
          <cell r="D37">
            <v>0</v>
          </cell>
          <cell r="E37">
            <v>0</v>
          </cell>
          <cell r="F37">
            <v>0</v>
          </cell>
          <cell r="G37">
            <v>0</v>
          </cell>
          <cell r="H37">
            <v>0</v>
          </cell>
          <cell r="I37">
            <v>0</v>
          </cell>
          <cell r="J37">
            <v>0</v>
          </cell>
          <cell r="K37">
            <v>0</v>
          </cell>
          <cell r="L37">
            <v>0</v>
          </cell>
          <cell r="M37">
            <v>0</v>
          </cell>
          <cell r="N37">
            <v>0</v>
          </cell>
          <cell r="O37">
            <v>0</v>
          </cell>
        </row>
        <row r="38">
          <cell r="A38" t="str">
            <v xml:space="preserve">1070010514000       </v>
          </cell>
          <cell r="B38" t="str">
            <v xml:space="preserve">D.I.D.S.A.                                        </v>
          </cell>
          <cell r="C38">
            <v>0</v>
          </cell>
          <cell r="D38">
            <v>0</v>
          </cell>
          <cell r="E38">
            <v>0</v>
          </cell>
          <cell r="F38">
            <v>0</v>
          </cell>
          <cell r="G38">
            <v>0</v>
          </cell>
          <cell r="H38">
            <v>0</v>
          </cell>
          <cell r="I38">
            <v>0</v>
          </cell>
          <cell r="J38">
            <v>0</v>
          </cell>
          <cell r="K38">
            <v>0</v>
          </cell>
          <cell r="L38">
            <v>0</v>
          </cell>
          <cell r="M38">
            <v>0</v>
          </cell>
          <cell r="N38">
            <v>0</v>
          </cell>
          <cell r="O38">
            <v>0</v>
          </cell>
        </row>
        <row r="39">
          <cell r="A39" t="str">
            <v xml:space="preserve">1070010515000       </v>
          </cell>
          <cell r="B39" t="str">
            <v xml:space="preserve">LOA INMOBILIARIA, S.A.DE C.V.                     </v>
          </cell>
          <cell r="C39">
            <v>0</v>
          </cell>
          <cell r="D39">
            <v>0</v>
          </cell>
          <cell r="E39">
            <v>0</v>
          </cell>
          <cell r="F39">
            <v>0</v>
          </cell>
          <cell r="G39">
            <v>0</v>
          </cell>
          <cell r="H39">
            <v>0</v>
          </cell>
          <cell r="I39">
            <v>0</v>
          </cell>
          <cell r="J39">
            <v>0</v>
          </cell>
          <cell r="K39">
            <v>0</v>
          </cell>
          <cell r="L39">
            <v>0</v>
          </cell>
          <cell r="M39">
            <v>0</v>
          </cell>
          <cell r="N39">
            <v>0</v>
          </cell>
          <cell r="O39">
            <v>0</v>
          </cell>
        </row>
        <row r="40">
          <cell r="A40" t="str">
            <v xml:space="preserve">1070010517000       </v>
          </cell>
          <cell r="B40" t="str">
            <v xml:space="preserve">DESARROLLOS LAS GAVIOTAS                          </v>
          </cell>
          <cell r="C40">
            <v>0</v>
          </cell>
          <cell r="D40">
            <v>0</v>
          </cell>
          <cell r="E40">
            <v>0</v>
          </cell>
          <cell r="F40">
            <v>0</v>
          </cell>
          <cell r="G40">
            <v>0</v>
          </cell>
          <cell r="H40">
            <v>0</v>
          </cell>
          <cell r="I40">
            <v>0</v>
          </cell>
          <cell r="J40">
            <v>0</v>
          </cell>
          <cell r="K40">
            <v>0</v>
          </cell>
          <cell r="L40">
            <v>0</v>
          </cell>
          <cell r="M40">
            <v>0</v>
          </cell>
          <cell r="N40">
            <v>0</v>
          </cell>
          <cell r="O40">
            <v>0</v>
          </cell>
        </row>
        <row r="41">
          <cell r="A41" t="str">
            <v xml:space="preserve">1070010621000       </v>
          </cell>
          <cell r="B41" t="str">
            <v xml:space="preserve">CIA.MEXICANA DE GEOFISICA                         </v>
          </cell>
          <cell r="C41">
            <v>0</v>
          </cell>
          <cell r="D41">
            <v>0</v>
          </cell>
          <cell r="E41">
            <v>0</v>
          </cell>
          <cell r="F41">
            <v>0</v>
          </cell>
          <cell r="G41">
            <v>0</v>
          </cell>
          <cell r="H41">
            <v>0</v>
          </cell>
          <cell r="I41">
            <v>0</v>
          </cell>
          <cell r="J41">
            <v>0</v>
          </cell>
          <cell r="K41">
            <v>0</v>
          </cell>
          <cell r="L41">
            <v>0</v>
          </cell>
          <cell r="M41">
            <v>0</v>
          </cell>
          <cell r="N41">
            <v>0</v>
          </cell>
          <cell r="O41">
            <v>0</v>
          </cell>
        </row>
        <row r="42">
          <cell r="A42" t="str">
            <v xml:space="preserve">1070010622000       </v>
          </cell>
          <cell r="B42" t="str">
            <v xml:space="preserve">GEOVAZ, S.A. DE C.V.                              </v>
          </cell>
          <cell r="C42">
            <v>0</v>
          </cell>
          <cell r="D42">
            <v>0</v>
          </cell>
          <cell r="E42">
            <v>0</v>
          </cell>
          <cell r="F42">
            <v>0</v>
          </cell>
          <cell r="G42">
            <v>0</v>
          </cell>
          <cell r="H42">
            <v>0</v>
          </cell>
          <cell r="I42">
            <v>0</v>
          </cell>
          <cell r="J42">
            <v>0</v>
          </cell>
          <cell r="K42">
            <v>0</v>
          </cell>
          <cell r="L42">
            <v>0</v>
          </cell>
          <cell r="M42">
            <v>0</v>
          </cell>
          <cell r="N42">
            <v>0</v>
          </cell>
          <cell r="O42">
            <v>0</v>
          </cell>
        </row>
        <row r="43">
          <cell r="A43" t="str">
            <v xml:space="preserve">1070010623000       </v>
          </cell>
          <cell r="B43" t="str">
            <v xml:space="preserve">SERVS.DE TECNOLOGIA PETROLERA                     </v>
          </cell>
          <cell r="C43">
            <v>0</v>
          </cell>
          <cell r="D43">
            <v>0</v>
          </cell>
          <cell r="E43">
            <v>0</v>
          </cell>
          <cell r="F43">
            <v>0</v>
          </cell>
          <cell r="G43">
            <v>0</v>
          </cell>
          <cell r="H43">
            <v>0</v>
          </cell>
          <cell r="I43">
            <v>0</v>
          </cell>
          <cell r="J43">
            <v>0</v>
          </cell>
          <cell r="K43">
            <v>0</v>
          </cell>
          <cell r="L43">
            <v>0</v>
          </cell>
          <cell r="M43">
            <v>0</v>
          </cell>
          <cell r="N43">
            <v>0</v>
          </cell>
          <cell r="O43">
            <v>0</v>
          </cell>
        </row>
        <row r="44">
          <cell r="A44" t="str">
            <v xml:space="preserve">1070010633000       </v>
          </cell>
          <cell r="B44" t="str">
            <v xml:space="preserve">INGENIERIA Y GESTION AMBIENTA                     </v>
          </cell>
          <cell r="C44">
            <v>0</v>
          </cell>
          <cell r="D44">
            <v>0</v>
          </cell>
          <cell r="E44">
            <v>0</v>
          </cell>
          <cell r="F44">
            <v>0</v>
          </cell>
          <cell r="G44">
            <v>0</v>
          </cell>
          <cell r="H44">
            <v>0</v>
          </cell>
          <cell r="I44">
            <v>0</v>
          </cell>
          <cell r="J44">
            <v>0</v>
          </cell>
          <cell r="K44">
            <v>0</v>
          </cell>
          <cell r="L44">
            <v>0</v>
          </cell>
          <cell r="M44">
            <v>0</v>
          </cell>
          <cell r="N44">
            <v>0</v>
          </cell>
          <cell r="O44">
            <v>0</v>
          </cell>
        </row>
        <row r="45">
          <cell r="A45" t="str">
            <v xml:space="preserve">1070010634000       </v>
          </cell>
          <cell r="B45" t="str">
            <v xml:space="preserve">ASOCIACION MEXICANA DE GAS                        </v>
          </cell>
          <cell r="C45">
            <v>0</v>
          </cell>
          <cell r="D45">
            <v>0</v>
          </cell>
          <cell r="E45">
            <v>0</v>
          </cell>
          <cell r="F45">
            <v>0</v>
          </cell>
          <cell r="G45">
            <v>0</v>
          </cell>
          <cell r="H45">
            <v>0</v>
          </cell>
          <cell r="I45">
            <v>0</v>
          </cell>
          <cell r="J45">
            <v>0</v>
          </cell>
          <cell r="K45">
            <v>0</v>
          </cell>
          <cell r="L45">
            <v>0</v>
          </cell>
          <cell r="M45">
            <v>0</v>
          </cell>
          <cell r="N45">
            <v>0</v>
          </cell>
          <cell r="O45">
            <v>0</v>
          </cell>
        </row>
        <row r="46">
          <cell r="A46" t="str">
            <v xml:space="preserve">1070010730000       </v>
          </cell>
          <cell r="B46" t="str">
            <v xml:space="preserve">OIL TANKING DE MEXICO,S.A C.V                     </v>
          </cell>
          <cell r="C46">
            <v>0</v>
          </cell>
          <cell r="D46">
            <v>0</v>
          </cell>
          <cell r="E46">
            <v>0</v>
          </cell>
          <cell r="F46">
            <v>0</v>
          </cell>
          <cell r="G46">
            <v>0</v>
          </cell>
          <cell r="H46">
            <v>0</v>
          </cell>
          <cell r="I46">
            <v>0</v>
          </cell>
          <cell r="J46">
            <v>0</v>
          </cell>
          <cell r="K46">
            <v>0</v>
          </cell>
          <cell r="L46">
            <v>0</v>
          </cell>
          <cell r="M46">
            <v>0</v>
          </cell>
          <cell r="N46">
            <v>0</v>
          </cell>
          <cell r="O46">
            <v>0</v>
          </cell>
        </row>
        <row r="47">
          <cell r="A47" t="str">
            <v xml:space="preserve">1070010831000       </v>
          </cell>
          <cell r="B47" t="str">
            <v xml:space="preserve">ECOCALPIN, S.A. DE C.V.                           </v>
          </cell>
          <cell r="C47">
            <v>0</v>
          </cell>
          <cell r="D47">
            <v>0</v>
          </cell>
          <cell r="E47">
            <v>0</v>
          </cell>
          <cell r="F47">
            <v>0</v>
          </cell>
          <cell r="G47">
            <v>0</v>
          </cell>
          <cell r="H47">
            <v>0</v>
          </cell>
          <cell r="I47">
            <v>0</v>
          </cell>
          <cell r="J47">
            <v>0</v>
          </cell>
          <cell r="K47">
            <v>0</v>
          </cell>
          <cell r="L47">
            <v>0</v>
          </cell>
          <cell r="M47">
            <v>0</v>
          </cell>
          <cell r="N47">
            <v>0</v>
          </cell>
          <cell r="O47">
            <v>0</v>
          </cell>
        </row>
        <row r="48">
          <cell r="A48" t="str">
            <v xml:space="preserve">1070010950000       </v>
          </cell>
          <cell r="B48" t="str">
            <v xml:space="preserve">TOPOMAR, S.A. DE C.V.                             </v>
          </cell>
          <cell r="C48">
            <v>0</v>
          </cell>
          <cell r="D48">
            <v>0</v>
          </cell>
          <cell r="E48">
            <v>0</v>
          </cell>
          <cell r="F48">
            <v>0</v>
          </cell>
          <cell r="G48">
            <v>0</v>
          </cell>
          <cell r="H48">
            <v>0</v>
          </cell>
          <cell r="I48">
            <v>0</v>
          </cell>
          <cell r="J48">
            <v>0</v>
          </cell>
          <cell r="K48">
            <v>0</v>
          </cell>
          <cell r="L48">
            <v>0</v>
          </cell>
          <cell r="M48">
            <v>0</v>
          </cell>
          <cell r="N48">
            <v>0</v>
          </cell>
          <cell r="O48">
            <v>0</v>
          </cell>
        </row>
        <row r="49">
          <cell r="A49" t="str">
            <v xml:space="preserve">1070010951000       </v>
          </cell>
          <cell r="B49" t="str">
            <v xml:space="preserve">VIVAZA, S.A. DE C.V.                              </v>
          </cell>
          <cell r="C49">
            <v>0</v>
          </cell>
          <cell r="D49">
            <v>0</v>
          </cell>
          <cell r="E49">
            <v>0</v>
          </cell>
          <cell r="F49">
            <v>0</v>
          </cell>
          <cell r="G49">
            <v>0</v>
          </cell>
          <cell r="H49">
            <v>0</v>
          </cell>
          <cell r="I49">
            <v>0</v>
          </cell>
          <cell r="J49">
            <v>0</v>
          </cell>
          <cell r="K49">
            <v>0</v>
          </cell>
          <cell r="L49">
            <v>0</v>
          </cell>
          <cell r="M49">
            <v>0</v>
          </cell>
          <cell r="N49">
            <v>0</v>
          </cell>
          <cell r="O49">
            <v>0</v>
          </cell>
        </row>
        <row r="50">
          <cell r="A50" t="str">
            <v xml:space="preserve">1070010952000       </v>
          </cell>
          <cell r="B50" t="str">
            <v xml:space="preserve">SERVOPET,S.A. DE C.V.                             </v>
          </cell>
          <cell r="C50">
            <v>0</v>
          </cell>
          <cell r="D50">
            <v>0</v>
          </cell>
          <cell r="E50">
            <v>0</v>
          </cell>
          <cell r="F50">
            <v>0</v>
          </cell>
          <cell r="G50">
            <v>0</v>
          </cell>
          <cell r="H50">
            <v>0</v>
          </cell>
          <cell r="I50">
            <v>0</v>
          </cell>
          <cell r="J50">
            <v>0</v>
          </cell>
          <cell r="K50">
            <v>0</v>
          </cell>
          <cell r="L50">
            <v>0</v>
          </cell>
          <cell r="M50">
            <v>0</v>
          </cell>
          <cell r="N50">
            <v>0</v>
          </cell>
          <cell r="O50">
            <v>0</v>
          </cell>
        </row>
        <row r="51">
          <cell r="A51" t="str">
            <v xml:space="preserve">1070010953000       </v>
          </cell>
          <cell r="B51" t="str">
            <v xml:space="preserve">DISTR. DE GAS OCCIDENTE SA DE CV                  </v>
          </cell>
          <cell r="C51">
            <v>0</v>
          </cell>
          <cell r="D51">
            <v>0</v>
          </cell>
          <cell r="E51">
            <v>0</v>
          </cell>
          <cell r="F51">
            <v>0</v>
          </cell>
          <cell r="G51">
            <v>0</v>
          </cell>
          <cell r="H51">
            <v>0</v>
          </cell>
          <cell r="I51">
            <v>0</v>
          </cell>
          <cell r="J51">
            <v>0</v>
          </cell>
          <cell r="K51">
            <v>0</v>
          </cell>
          <cell r="L51">
            <v>0</v>
          </cell>
          <cell r="M51">
            <v>0</v>
          </cell>
          <cell r="N51">
            <v>0</v>
          </cell>
          <cell r="O51">
            <v>0</v>
          </cell>
        </row>
        <row r="52">
          <cell r="A52" t="str">
            <v xml:space="preserve">1070010958000       </v>
          </cell>
          <cell r="B52" t="str">
            <v xml:space="preserve">VAZSEN, S.A. DE C.V.                              </v>
          </cell>
          <cell r="C52">
            <v>0</v>
          </cell>
          <cell r="D52">
            <v>0</v>
          </cell>
          <cell r="E52">
            <v>0</v>
          </cell>
          <cell r="F52">
            <v>0</v>
          </cell>
          <cell r="G52">
            <v>0</v>
          </cell>
          <cell r="H52">
            <v>0</v>
          </cell>
          <cell r="I52">
            <v>0</v>
          </cell>
          <cell r="J52">
            <v>0</v>
          </cell>
          <cell r="K52">
            <v>0</v>
          </cell>
          <cell r="L52">
            <v>0</v>
          </cell>
          <cell r="M52">
            <v>0</v>
          </cell>
          <cell r="N52">
            <v>0</v>
          </cell>
          <cell r="O52">
            <v>0</v>
          </cell>
        </row>
        <row r="53">
          <cell r="A53" t="str">
            <v xml:space="preserve">1070010959000       </v>
          </cell>
          <cell r="B53" t="str">
            <v xml:space="preserve">VOLMA SERV.CORP.SA DE CV                          </v>
          </cell>
          <cell r="C53">
            <v>0</v>
          </cell>
          <cell r="D53">
            <v>0</v>
          </cell>
          <cell r="E53">
            <v>0</v>
          </cell>
          <cell r="F53">
            <v>0</v>
          </cell>
          <cell r="G53">
            <v>0</v>
          </cell>
          <cell r="H53">
            <v>0</v>
          </cell>
          <cell r="I53">
            <v>0</v>
          </cell>
          <cell r="J53">
            <v>0</v>
          </cell>
          <cell r="K53">
            <v>0</v>
          </cell>
          <cell r="L53">
            <v>0</v>
          </cell>
          <cell r="M53">
            <v>0</v>
          </cell>
          <cell r="N53">
            <v>0</v>
          </cell>
          <cell r="O53">
            <v>0</v>
          </cell>
        </row>
        <row r="54">
          <cell r="A54" t="str">
            <v xml:space="preserve">1070010960000       </v>
          </cell>
          <cell r="B54" t="str">
            <v xml:space="preserve">SECORDI S.C.                                      </v>
          </cell>
          <cell r="C54">
            <v>0</v>
          </cell>
          <cell r="D54">
            <v>0</v>
          </cell>
          <cell r="E54">
            <v>0</v>
          </cell>
          <cell r="F54">
            <v>0</v>
          </cell>
          <cell r="G54">
            <v>0</v>
          </cell>
          <cell r="H54">
            <v>0</v>
          </cell>
          <cell r="I54">
            <v>0</v>
          </cell>
          <cell r="J54">
            <v>0</v>
          </cell>
          <cell r="K54">
            <v>0</v>
          </cell>
          <cell r="L54">
            <v>0</v>
          </cell>
          <cell r="M54">
            <v>0</v>
          </cell>
          <cell r="N54">
            <v>0</v>
          </cell>
          <cell r="O54">
            <v>0</v>
          </cell>
        </row>
        <row r="55">
          <cell r="A55" t="str">
            <v xml:space="preserve">1070020001001       </v>
          </cell>
          <cell r="B55" t="str">
            <v xml:space="preserve">CAT ARREND FINANC DLLS                            </v>
          </cell>
          <cell r="C55">
            <v>0</v>
          </cell>
          <cell r="D55">
            <v>0</v>
          </cell>
          <cell r="E55">
            <v>0</v>
          </cell>
          <cell r="F55">
            <v>0</v>
          </cell>
          <cell r="G55">
            <v>0</v>
          </cell>
          <cell r="H55">
            <v>0</v>
          </cell>
          <cell r="I55">
            <v>0</v>
          </cell>
          <cell r="J55">
            <v>0</v>
          </cell>
          <cell r="K55">
            <v>0</v>
          </cell>
          <cell r="L55">
            <v>0</v>
          </cell>
          <cell r="M55">
            <v>0</v>
          </cell>
          <cell r="N55">
            <v>0</v>
          </cell>
          <cell r="O55">
            <v>0</v>
          </cell>
        </row>
        <row r="56">
          <cell r="A56" t="str">
            <v xml:space="preserve">1070020001002       </v>
          </cell>
          <cell r="B56" t="str">
            <v xml:space="preserve">CAT ARREND FINAN COMPLEMENTARIA DLLS              </v>
          </cell>
          <cell r="C56">
            <v>0</v>
          </cell>
          <cell r="D56">
            <v>0</v>
          </cell>
          <cell r="E56">
            <v>0</v>
          </cell>
          <cell r="F56">
            <v>0</v>
          </cell>
          <cell r="G56">
            <v>0</v>
          </cell>
          <cell r="H56">
            <v>0</v>
          </cell>
          <cell r="I56">
            <v>0</v>
          </cell>
          <cell r="J56">
            <v>0</v>
          </cell>
          <cell r="K56">
            <v>0</v>
          </cell>
          <cell r="L56">
            <v>0</v>
          </cell>
          <cell r="M56">
            <v>0</v>
          </cell>
          <cell r="N56">
            <v>0</v>
          </cell>
          <cell r="O56">
            <v>0</v>
          </cell>
        </row>
        <row r="57">
          <cell r="A57" t="str">
            <v xml:space="preserve">1071000104000       </v>
          </cell>
          <cell r="B57" t="str">
            <v xml:space="preserve">TECNOLOGIA Y ORGANIZACION AP                      </v>
          </cell>
          <cell r="C57">
            <v>0</v>
          </cell>
          <cell r="D57">
            <v>0</v>
          </cell>
          <cell r="E57">
            <v>0</v>
          </cell>
          <cell r="F57">
            <v>0</v>
          </cell>
          <cell r="G57">
            <v>0</v>
          </cell>
          <cell r="H57">
            <v>0</v>
          </cell>
          <cell r="I57">
            <v>0</v>
          </cell>
          <cell r="J57">
            <v>0</v>
          </cell>
          <cell r="K57">
            <v>0</v>
          </cell>
          <cell r="L57">
            <v>0</v>
          </cell>
          <cell r="M57">
            <v>0</v>
          </cell>
          <cell r="N57">
            <v>0</v>
          </cell>
          <cell r="O57">
            <v>0</v>
          </cell>
        </row>
        <row r="58">
          <cell r="B58" t="str">
            <v xml:space="preserve">TOTAL OTRAS CTAS.COBRAR                                 </v>
          </cell>
          <cell r="C58">
            <v>1663500</v>
          </cell>
          <cell r="D58">
            <v>1663500</v>
          </cell>
          <cell r="E58">
            <v>1664419.5</v>
          </cell>
          <cell r="F58">
            <v>1664419.5</v>
          </cell>
          <cell r="G58">
            <v>0</v>
          </cell>
          <cell r="H58">
            <v>0</v>
          </cell>
          <cell r="I58">
            <v>0</v>
          </cell>
          <cell r="J58">
            <v>0</v>
          </cell>
          <cell r="K58">
            <v>0</v>
          </cell>
          <cell r="L58">
            <v>0</v>
          </cell>
          <cell r="M58">
            <v>0</v>
          </cell>
          <cell r="N58">
            <v>0</v>
          </cell>
          <cell r="O58">
            <v>1</v>
          </cell>
        </row>
        <row r="61">
          <cell r="B61" t="str">
            <v xml:space="preserve">CLIENTES                                          </v>
          </cell>
        </row>
        <row r="63">
          <cell r="A63" t="str">
            <v xml:space="preserve">1080010001000       </v>
          </cell>
          <cell r="B63" t="str">
            <v xml:space="preserve">PEMEX EXPLORACION Y PRODUCCION                    </v>
          </cell>
          <cell r="C63">
            <v>508076.72</v>
          </cell>
          <cell r="D63">
            <v>691832.28</v>
          </cell>
          <cell r="E63">
            <v>339688.59</v>
          </cell>
          <cell r="F63">
            <v>387473.43</v>
          </cell>
          <cell r="G63">
            <v>0</v>
          </cell>
          <cell r="H63">
            <v>0</v>
          </cell>
          <cell r="I63">
            <v>0</v>
          </cell>
          <cell r="J63">
            <v>0</v>
          </cell>
          <cell r="K63">
            <v>0</v>
          </cell>
          <cell r="L63">
            <v>0</v>
          </cell>
          <cell r="M63">
            <v>0</v>
          </cell>
          <cell r="N63">
            <v>0</v>
          </cell>
          <cell r="O63">
            <v>7.1237371065674043E-2</v>
          </cell>
        </row>
        <row r="64">
          <cell r="A64" t="str">
            <v xml:space="preserve">1080010002001       </v>
          </cell>
          <cell r="B64" t="str">
            <v xml:space="preserve">PEMEX DLLS                                        </v>
          </cell>
          <cell r="C64">
            <v>690816.38</v>
          </cell>
          <cell r="D64">
            <v>556653.34</v>
          </cell>
          <cell r="E64">
            <v>514423.26</v>
          </cell>
          <cell r="F64">
            <v>577790.53</v>
          </cell>
          <cell r="G64">
            <v>0</v>
          </cell>
          <cell r="H64">
            <v>0</v>
          </cell>
          <cell r="I64">
            <v>0</v>
          </cell>
          <cell r="J64">
            <v>0</v>
          </cell>
          <cell r="K64">
            <v>0</v>
          </cell>
          <cell r="L64">
            <v>0</v>
          </cell>
          <cell r="M64">
            <v>0</v>
          </cell>
          <cell r="N64">
            <v>0</v>
          </cell>
          <cell r="O64">
            <v>8.6490274955257573E-2</v>
          </cell>
        </row>
        <row r="65">
          <cell r="A65" t="str">
            <v xml:space="preserve">1080010002002       </v>
          </cell>
          <cell r="B65" t="str">
            <v xml:space="preserve">COMPLEMENTARIA DLLS                               </v>
          </cell>
          <cell r="C65">
            <v>6522411.9299999997</v>
          </cell>
          <cell r="D65">
            <v>5269336.18</v>
          </cell>
          <cell r="E65">
            <v>5104519.12</v>
          </cell>
          <cell r="F65">
            <v>5843484.5300000003</v>
          </cell>
          <cell r="G65">
            <v>0</v>
          </cell>
          <cell r="H65">
            <v>0</v>
          </cell>
          <cell r="I65">
            <v>0</v>
          </cell>
          <cell r="J65">
            <v>0</v>
          </cell>
          <cell r="K65">
            <v>0</v>
          </cell>
          <cell r="L65">
            <v>0</v>
          </cell>
          <cell r="M65">
            <v>0</v>
          </cell>
          <cell r="N65">
            <v>0</v>
          </cell>
          <cell r="O65">
            <v>0.84061257590207261</v>
          </cell>
        </row>
        <row r="66">
          <cell r="A66" t="str">
            <v xml:space="preserve">1080010003000       </v>
          </cell>
          <cell r="B66" t="str">
            <v xml:space="preserve">GEOCIENTIFICOS MEXICANOS S.A. DE C.V.             </v>
          </cell>
          <cell r="C66">
            <v>0</v>
          </cell>
          <cell r="D66">
            <v>44899.33</v>
          </cell>
          <cell r="E66">
            <v>0</v>
          </cell>
          <cell r="F66">
            <v>0</v>
          </cell>
          <cell r="G66">
            <v>0</v>
          </cell>
          <cell r="H66">
            <v>0</v>
          </cell>
          <cell r="I66">
            <v>0</v>
          </cell>
          <cell r="J66">
            <v>0</v>
          </cell>
          <cell r="K66">
            <v>0</v>
          </cell>
          <cell r="L66">
            <v>0</v>
          </cell>
          <cell r="M66">
            <v>0</v>
          </cell>
          <cell r="N66">
            <v>0</v>
          </cell>
          <cell r="O66">
            <v>1.659778076995912E-3</v>
          </cell>
        </row>
        <row r="67">
          <cell r="B67" t="str">
            <v xml:space="preserve">TOTAL CLIENTES                                          </v>
          </cell>
          <cell r="C67">
            <v>7721305.0299999993</v>
          </cell>
          <cell r="D67">
            <v>6562721.1299999999</v>
          </cell>
          <cell r="E67">
            <v>5958630.9699999997</v>
          </cell>
          <cell r="F67">
            <v>6808748.4900000002</v>
          </cell>
          <cell r="G67">
            <v>0</v>
          </cell>
          <cell r="H67">
            <v>0</v>
          </cell>
          <cell r="I67">
            <v>0</v>
          </cell>
          <cell r="J67">
            <v>0</v>
          </cell>
          <cell r="K67">
            <v>0</v>
          </cell>
          <cell r="L67">
            <v>0</v>
          </cell>
          <cell r="M67">
            <v>0</v>
          </cell>
          <cell r="N67">
            <v>0</v>
          </cell>
          <cell r="O67">
            <v>1</v>
          </cell>
        </row>
        <row r="70">
          <cell r="B70" t="str">
            <v xml:space="preserve">DOCTOS. POR COBRAR  BNTE                          </v>
          </cell>
        </row>
        <row r="72">
          <cell r="A72" t="str">
            <v xml:space="preserve">1100010001000       </v>
          </cell>
          <cell r="B72" t="str">
            <v xml:space="preserve">DOC X COB BNTE                                    </v>
          </cell>
          <cell r="C72">
            <v>776243.48</v>
          </cell>
          <cell r="D72">
            <v>652572.64</v>
          </cell>
          <cell r="E72">
            <v>578018.32999999996</v>
          </cell>
          <cell r="F72">
            <v>665927.98</v>
          </cell>
          <cell r="G72">
            <v>0</v>
          </cell>
          <cell r="H72">
            <v>0</v>
          </cell>
          <cell r="I72">
            <v>0</v>
          </cell>
          <cell r="J72">
            <v>0</v>
          </cell>
          <cell r="K72">
            <v>0</v>
          </cell>
          <cell r="L72">
            <v>0</v>
          </cell>
          <cell r="M72">
            <v>0</v>
          </cell>
          <cell r="N72">
            <v>0</v>
          </cell>
          <cell r="O72">
            <v>1</v>
          </cell>
        </row>
        <row r="73">
          <cell r="B73" t="str">
            <v xml:space="preserve">TOTAL DOCTOS. POR COBRAR  BNTE                          </v>
          </cell>
          <cell r="C73">
            <v>776243.48</v>
          </cell>
          <cell r="D73">
            <v>652572.64</v>
          </cell>
          <cell r="E73">
            <v>578018.32999999996</v>
          </cell>
          <cell r="F73">
            <v>665927.98</v>
          </cell>
          <cell r="G73">
            <v>0</v>
          </cell>
          <cell r="H73">
            <v>0</v>
          </cell>
          <cell r="I73">
            <v>0</v>
          </cell>
          <cell r="J73">
            <v>0</v>
          </cell>
          <cell r="K73">
            <v>0</v>
          </cell>
          <cell r="L73">
            <v>0</v>
          </cell>
          <cell r="M73">
            <v>0</v>
          </cell>
          <cell r="N73">
            <v>0</v>
          </cell>
          <cell r="O73">
            <v>1</v>
          </cell>
        </row>
        <row r="76">
          <cell r="B76" t="str">
            <v xml:space="preserve">DEUDORES DIVERSOS                                 </v>
          </cell>
        </row>
        <row r="78">
          <cell r="A78" t="str">
            <v xml:space="preserve">1120010002000       </v>
          </cell>
          <cell r="B78" t="str">
            <v xml:space="preserve">JUAN MANUEL JIMENEZ GALVAN                        </v>
          </cell>
          <cell r="C78">
            <v>11374.67</v>
          </cell>
          <cell r="D78">
            <v>10595.14</v>
          </cell>
          <cell r="E78">
            <v>10595.21</v>
          </cell>
          <cell r="F78">
            <v>8226.23</v>
          </cell>
          <cell r="G78">
            <v>0</v>
          </cell>
          <cell r="H78">
            <v>0</v>
          </cell>
          <cell r="I78">
            <v>0</v>
          </cell>
          <cell r="J78">
            <v>0</v>
          </cell>
          <cell r="K78">
            <v>0</v>
          </cell>
          <cell r="L78">
            <v>0</v>
          </cell>
          <cell r="M78">
            <v>0</v>
          </cell>
          <cell r="N78">
            <v>0</v>
          </cell>
          <cell r="O78">
            <v>1.6012481266186918E-2</v>
          </cell>
        </row>
        <row r="79">
          <cell r="A79" t="str">
            <v xml:space="preserve">1120010007000       </v>
          </cell>
          <cell r="B79" t="str">
            <v xml:space="preserve">DOUGLAS TENIAS MORA                               </v>
          </cell>
          <cell r="C79">
            <v>16445.240000000002</v>
          </cell>
          <cell r="D79">
            <v>16445.240000000002</v>
          </cell>
          <cell r="E79">
            <v>5845.24</v>
          </cell>
          <cell r="F79">
            <v>6300</v>
          </cell>
          <cell r="G79">
            <v>0</v>
          </cell>
          <cell r="H79">
            <v>0</v>
          </cell>
          <cell r="I79">
            <v>0</v>
          </cell>
          <cell r="J79">
            <v>0</v>
          </cell>
          <cell r="K79">
            <v>0</v>
          </cell>
          <cell r="L79">
            <v>0</v>
          </cell>
          <cell r="M79">
            <v>0</v>
          </cell>
          <cell r="N79">
            <v>0</v>
          </cell>
          <cell r="O79">
            <v>1.767863507024765E-2</v>
          </cell>
        </row>
        <row r="80">
          <cell r="A80" t="str">
            <v xml:space="preserve">1120010009000       </v>
          </cell>
          <cell r="B80" t="str">
            <v xml:space="preserve">JOSE LUIS RODRIGUEZ                               </v>
          </cell>
          <cell r="C80">
            <v>36534.6</v>
          </cell>
          <cell r="D80">
            <v>33214.15</v>
          </cell>
          <cell r="E80">
            <v>29893.7</v>
          </cell>
          <cell r="F80">
            <v>26573.25</v>
          </cell>
          <cell r="G80">
            <v>0</v>
          </cell>
          <cell r="H80">
            <v>0</v>
          </cell>
          <cell r="I80">
            <v>0</v>
          </cell>
          <cell r="J80">
            <v>0</v>
          </cell>
          <cell r="K80">
            <v>0</v>
          </cell>
          <cell r="L80">
            <v>0</v>
          </cell>
          <cell r="M80">
            <v>0</v>
          </cell>
          <cell r="N80">
            <v>0</v>
          </cell>
          <cell r="O80">
            <v>4.954558959945253E-2</v>
          </cell>
        </row>
        <row r="81">
          <cell r="A81" t="str">
            <v xml:space="preserve">1120010013000       </v>
          </cell>
          <cell r="B81" t="str">
            <v xml:space="preserve">RAMON PERALTA MORALES                             </v>
          </cell>
          <cell r="C81">
            <v>8304.7800000000007</v>
          </cell>
          <cell r="D81">
            <v>5020.03</v>
          </cell>
          <cell r="E81">
            <v>22735.96</v>
          </cell>
          <cell r="F81">
            <v>25557.919999999998</v>
          </cell>
          <cell r="G81">
            <v>0</v>
          </cell>
          <cell r="H81">
            <v>0</v>
          </cell>
          <cell r="I81">
            <v>0</v>
          </cell>
          <cell r="J81">
            <v>0</v>
          </cell>
          <cell r="K81">
            <v>0</v>
          </cell>
          <cell r="L81">
            <v>0</v>
          </cell>
          <cell r="M81">
            <v>0</v>
          </cell>
          <cell r="N81">
            <v>0</v>
          </cell>
          <cell r="O81">
            <v>2.4188229565702917E-2</v>
          </cell>
        </row>
        <row r="82">
          <cell r="A82" t="str">
            <v xml:space="preserve">1120010019000       </v>
          </cell>
          <cell r="B82" t="str">
            <v xml:space="preserve">COMPAÑIA MEXICANA DE AVIACION                     </v>
          </cell>
          <cell r="C82">
            <v>0</v>
          </cell>
          <cell r="D82">
            <v>0</v>
          </cell>
          <cell r="E82">
            <v>0</v>
          </cell>
          <cell r="F82">
            <v>3549.38</v>
          </cell>
          <cell r="G82">
            <v>0</v>
          </cell>
          <cell r="H82">
            <v>0</v>
          </cell>
          <cell r="I82">
            <v>0</v>
          </cell>
          <cell r="J82">
            <v>0</v>
          </cell>
          <cell r="K82">
            <v>0</v>
          </cell>
          <cell r="L82">
            <v>0</v>
          </cell>
          <cell r="M82">
            <v>0</v>
          </cell>
          <cell r="N82">
            <v>0</v>
          </cell>
          <cell r="O82">
            <v>1.3932983362014775E-3</v>
          </cell>
        </row>
        <row r="83">
          <cell r="A83" t="str">
            <v xml:space="preserve">1120010032000       </v>
          </cell>
          <cell r="B83" t="str">
            <v xml:space="preserve">JAVIER PASCAL S.C.                                </v>
          </cell>
          <cell r="C83">
            <v>47607</v>
          </cell>
          <cell r="D83">
            <v>47203.22</v>
          </cell>
          <cell r="E83">
            <v>55281.22</v>
          </cell>
          <cell r="F83">
            <v>53934.22</v>
          </cell>
          <cell r="G83">
            <v>0</v>
          </cell>
          <cell r="H83">
            <v>0</v>
          </cell>
          <cell r="I83">
            <v>0</v>
          </cell>
          <cell r="J83">
            <v>0</v>
          </cell>
          <cell r="K83">
            <v>0</v>
          </cell>
          <cell r="L83">
            <v>0</v>
          </cell>
          <cell r="M83">
            <v>0</v>
          </cell>
          <cell r="N83">
            <v>0</v>
          </cell>
          <cell r="O83">
            <v>8.0089653015571263E-2</v>
          </cell>
        </row>
        <row r="84">
          <cell r="A84" t="str">
            <v xml:space="preserve">1120010411001       </v>
          </cell>
          <cell r="B84" t="str">
            <v xml:space="preserve">CATERPILLAR C-1 DLLS                              </v>
          </cell>
          <cell r="C84">
            <v>163251.63</v>
          </cell>
          <cell r="D84">
            <v>0</v>
          </cell>
          <cell r="E84">
            <v>0</v>
          </cell>
          <cell r="F84">
            <v>0</v>
          </cell>
          <cell r="G84">
            <v>0</v>
          </cell>
          <cell r="H84">
            <v>0</v>
          </cell>
          <cell r="I84">
            <v>0</v>
          </cell>
          <cell r="J84">
            <v>0</v>
          </cell>
          <cell r="K84">
            <v>0</v>
          </cell>
          <cell r="L84">
            <v>0</v>
          </cell>
          <cell r="M84">
            <v>0</v>
          </cell>
          <cell r="N84">
            <v>0</v>
          </cell>
          <cell r="O84">
            <v>6.4083931408071046E-2</v>
          </cell>
        </row>
        <row r="85">
          <cell r="A85" t="str">
            <v xml:space="preserve">1120010411002       </v>
          </cell>
          <cell r="B85" t="str">
            <v xml:space="preserve">COMPL CATERPILLAR C-1 DLLS                        </v>
          </cell>
          <cell r="C85">
            <v>1541356.59</v>
          </cell>
          <cell r="D85">
            <v>0.01</v>
          </cell>
          <cell r="E85">
            <v>0</v>
          </cell>
          <cell r="F85">
            <v>0</v>
          </cell>
          <cell r="G85">
            <v>0</v>
          </cell>
          <cell r="H85">
            <v>0</v>
          </cell>
          <cell r="I85">
            <v>0</v>
          </cell>
          <cell r="J85">
            <v>0</v>
          </cell>
          <cell r="K85">
            <v>0</v>
          </cell>
          <cell r="L85">
            <v>0</v>
          </cell>
          <cell r="M85">
            <v>0</v>
          </cell>
          <cell r="N85">
            <v>0</v>
          </cell>
          <cell r="O85">
            <v>0.60505485078328225</v>
          </cell>
        </row>
        <row r="86">
          <cell r="A86" t="str">
            <v xml:space="preserve">1120012033000       </v>
          </cell>
          <cell r="B86" t="str">
            <v xml:space="preserve">SISTEMAS CONTINO S.A. DE C.V.                     </v>
          </cell>
          <cell r="C86">
            <v>0</v>
          </cell>
          <cell r="D86">
            <v>0</v>
          </cell>
          <cell r="E86">
            <v>0</v>
          </cell>
          <cell r="F86">
            <v>5114.62</v>
          </cell>
          <cell r="G86">
            <v>0</v>
          </cell>
          <cell r="H86">
            <v>0</v>
          </cell>
          <cell r="I86">
            <v>0</v>
          </cell>
          <cell r="J86">
            <v>0</v>
          </cell>
          <cell r="K86">
            <v>0</v>
          </cell>
          <cell r="L86">
            <v>0</v>
          </cell>
          <cell r="M86">
            <v>0</v>
          </cell>
          <cell r="N86">
            <v>0</v>
          </cell>
          <cell r="O86">
            <v>2.0077285430984567E-3</v>
          </cell>
        </row>
        <row r="87">
          <cell r="A87" t="str">
            <v xml:space="preserve">1120012035000       </v>
          </cell>
          <cell r="B87" t="str">
            <v xml:space="preserve">VIAJES DISCOVERY S.A. DE C.V.                     </v>
          </cell>
          <cell r="C87">
            <v>18</v>
          </cell>
          <cell r="D87">
            <v>18</v>
          </cell>
          <cell r="E87">
            <v>18</v>
          </cell>
          <cell r="F87">
            <v>18</v>
          </cell>
          <cell r="G87">
            <v>0</v>
          </cell>
          <cell r="H87">
            <v>0</v>
          </cell>
          <cell r="I87">
            <v>0</v>
          </cell>
          <cell r="J87">
            <v>0</v>
          </cell>
          <cell r="K87">
            <v>0</v>
          </cell>
          <cell r="L87">
            <v>0</v>
          </cell>
          <cell r="M87">
            <v>0</v>
          </cell>
          <cell r="N87">
            <v>0</v>
          </cell>
          <cell r="O87">
            <v>2.8263381268420508E-5</v>
          </cell>
        </row>
        <row r="88">
          <cell r="A88" t="str">
            <v xml:space="preserve">1120012036000       </v>
          </cell>
          <cell r="B88" t="str">
            <v xml:space="preserve">MANIOBRAS ESPECIALIZADAS S.A. DE C.V.             </v>
          </cell>
          <cell r="C88">
            <v>19780</v>
          </cell>
          <cell r="D88">
            <v>0</v>
          </cell>
          <cell r="E88">
            <v>0</v>
          </cell>
          <cell r="F88">
            <v>0</v>
          </cell>
          <cell r="G88">
            <v>0</v>
          </cell>
          <cell r="H88">
            <v>0</v>
          </cell>
          <cell r="I88">
            <v>0</v>
          </cell>
          <cell r="J88">
            <v>0</v>
          </cell>
          <cell r="K88">
            <v>0</v>
          </cell>
          <cell r="L88">
            <v>0</v>
          </cell>
          <cell r="M88">
            <v>0</v>
          </cell>
          <cell r="N88">
            <v>0</v>
          </cell>
          <cell r="O88">
            <v>7.7645789095744117E-3</v>
          </cell>
        </row>
        <row r="89">
          <cell r="A89" t="str">
            <v xml:space="preserve">1120012040000       </v>
          </cell>
          <cell r="B89" t="str">
            <v xml:space="preserve">MARIA MIRELDA BELTRAN GURRIA                      </v>
          </cell>
          <cell r="C89">
            <v>0</v>
          </cell>
          <cell r="D89">
            <v>0</v>
          </cell>
          <cell r="E89">
            <v>0</v>
          </cell>
          <cell r="F89">
            <v>12000</v>
          </cell>
          <cell r="G89">
            <v>0</v>
          </cell>
          <cell r="H89">
            <v>0</v>
          </cell>
          <cell r="I89">
            <v>0</v>
          </cell>
          <cell r="J89">
            <v>0</v>
          </cell>
          <cell r="K89">
            <v>0</v>
          </cell>
          <cell r="L89">
            <v>0</v>
          </cell>
          <cell r="M89">
            <v>0</v>
          </cell>
          <cell r="N89">
            <v>0</v>
          </cell>
          <cell r="O89">
            <v>4.7105635447367514E-3</v>
          </cell>
        </row>
        <row r="90">
          <cell r="A90" t="str">
            <v xml:space="preserve">1120012045000       </v>
          </cell>
          <cell r="B90" t="str">
            <v xml:space="preserve">MANUFACTURERA CENTURY                             </v>
          </cell>
          <cell r="C90">
            <v>0</v>
          </cell>
          <cell r="D90">
            <v>2070</v>
          </cell>
          <cell r="E90">
            <v>0</v>
          </cell>
          <cell r="F90">
            <v>0</v>
          </cell>
          <cell r="G90">
            <v>0</v>
          </cell>
          <cell r="H90">
            <v>0</v>
          </cell>
          <cell r="I90">
            <v>0</v>
          </cell>
          <cell r="J90">
            <v>0</v>
          </cell>
          <cell r="K90">
            <v>0</v>
          </cell>
          <cell r="L90">
            <v>0</v>
          </cell>
          <cell r="M90">
            <v>0</v>
          </cell>
          <cell r="N90">
            <v>0</v>
          </cell>
          <cell r="O90">
            <v>8.1257221146708962E-4</v>
          </cell>
        </row>
        <row r="91">
          <cell r="A91" t="str">
            <v xml:space="preserve">1120012046000       </v>
          </cell>
          <cell r="B91" t="str">
            <v xml:space="preserve">ARRENDADORA UNIFIN S.A. DE C.V.                   </v>
          </cell>
          <cell r="C91">
            <v>0</v>
          </cell>
          <cell r="D91">
            <v>27860.15</v>
          </cell>
          <cell r="E91">
            <v>79161.84</v>
          </cell>
          <cell r="F91">
            <v>27864.18</v>
          </cell>
          <cell r="G91">
            <v>0</v>
          </cell>
          <cell r="H91">
            <v>0</v>
          </cell>
          <cell r="I91">
            <v>0</v>
          </cell>
          <cell r="J91">
            <v>0</v>
          </cell>
          <cell r="K91">
            <v>0</v>
          </cell>
          <cell r="L91">
            <v>0</v>
          </cell>
          <cell r="M91">
            <v>0</v>
          </cell>
          <cell r="N91">
            <v>0</v>
          </cell>
          <cell r="O91">
            <v>5.2949156257596997E-2</v>
          </cell>
        </row>
        <row r="92">
          <cell r="A92" t="str">
            <v xml:space="preserve">1120012052000       </v>
          </cell>
          <cell r="B92" t="str">
            <v xml:space="preserve">AGUSTIN DE JESUS FINOL PINO                       </v>
          </cell>
          <cell r="C92">
            <v>5473.08</v>
          </cell>
          <cell r="D92">
            <v>10985.78</v>
          </cell>
          <cell r="E92">
            <v>-414.22</v>
          </cell>
          <cell r="F92">
            <v>0</v>
          </cell>
          <cell r="G92">
            <v>0</v>
          </cell>
          <cell r="H92">
            <v>0</v>
          </cell>
          <cell r="I92">
            <v>0</v>
          </cell>
          <cell r="J92">
            <v>0</v>
          </cell>
          <cell r="K92">
            <v>0</v>
          </cell>
          <cell r="L92">
            <v>0</v>
          </cell>
          <cell r="M92">
            <v>0</v>
          </cell>
          <cell r="N92">
            <v>0</v>
          </cell>
          <cell r="O92">
            <v>6.2982746893687561E-3</v>
          </cell>
        </row>
        <row r="93">
          <cell r="A93" t="str">
            <v xml:space="preserve">1120012055000       </v>
          </cell>
          <cell r="B93" t="str">
            <v xml:space="preserve">ILDEFONSO AGUILAR BUENO                           </v>
          </cell>
          <cell r="C93">
            <v>0</v>
          </cell>
          <cell r="D93">
            <v>0</v>
          </cell>
          <cell r="E93">
            <v>234.5</v>
          </cell>
          <cell r="F93">
            <v>0</v>
          </cell>
          <cell r="G93">
            <v>0</v>
          </cell>
          <cell r="H93">
            <v>0</v>
          </cell>
          <cell r="I93">
            <v>0</v>
          </cell>
          <cell r="J93">
            <v>0</v>
          </cell>
          <cell r="K93">
            <v>0</v>
          </cell>
          <cell r="L93">
            <v>0</v>
          </cell>
          <cell r="M93">
            <v>0</v>
          </cell>
          <cell r="N93">
            <v>0</v>
          </cell>
          <cell r="O93">
            <v>9.2052262603397353E-5</v>
          </cell>
        </row>
        <row r="94">
          <cell r="A94" t="str">
            <v xml:space="preserve">1120012061000       </v>
          </cell>
          <cell r="B94" t="str">
            <v xml:space="preserve">OCHOA VALENZUELA IRENE                            </v>
          </cell>
          <cell r="C94">
            <v>0</v>
          </cell>
          <cell r="D94">
            <v>0</v>
          </cell>
          <cell r="E94">
            <v>3760</v>
          </cell>
          <cell r="F94">
            <v>0</v>
          </cell>
          <cell r="G94">
            <v>0</v>
          </cell>
          <cell r="H94">
            <v>0</v>
          </cell>
          <cell r="I94">
            <v>0</v>
          </cell>
          <cell r="J94">
            <v>0</v>
          </cell>
          <cell r="K94">
            <v>0</v>
          </cell>
          <cell r="L94">
            <v>0</v>
          </cell>
          <cell r="M94">
            <v>0</v>
          </cell>
          <cell r="N94">
            <v>0</v>
          </cell>
          <cell r="O94">
            <v>1.4759765773508487E-3</v>
          </cell>
        </row>
        <row r="95">
          <cell r="A95" t="str">
            <v xml:space="preserve">1120012063000       </v>
          </cell>
          <cell r="B95" t="str">
            <v xml:space="preserve">GRUPO SIGNACOM COMUNICACIONES S.A. DE C.V.        </v>
          </cell>
          <cell r="C95">
            <v>0</v>
          </cell>
          <cell r="D95">
            <v>0</v>
          </cell>
          <cell r="E95">
            <v>0</v>
          </cell>
          <cell r="F95">
            <v>7329.34</v>
          </cell>
          <cell r="G95">
            <v>0</v>
          </cell>
          <cell r="H95">
            <v>0</v>
          </cell>
          <cell r="I95">
            <v>0</v>
          </cell>
          <cell r="J95">
            <v>0</v>
          </cell>
          <cell r="K95">
            <v>0</v>
          </cell>
          <cell r="L95">
            <v>0</v>
          </cell>
          <cell r="M95">
            <v>0</v>
          </cell>
          <cell r="N95">
            <v>0</v>
          </cell>
          <cell r="O95">
            <v>2.8771101509150717E-3</v>
          </cell>
        </row>
        <row r="96">
          <cell r="A96" t="str">
            <v xml:space="preserve">1120012064000       </v>
          </cell>
          <cell r="B96" t="str">
            <v xml:space="preserve">GASOLINERA SERVICIO COMALCALCO S.A. DE C.V.       </v>
          </cell>
          <cell r="C96">
            <v>56150</v>
          </cell>
          <cell r="D96">
            <v>27150</v>
          </cell>
          <cell r="E96">
            <v>23980</v>
          </cell>
          <cell r="F96">
            <v>51900</v>
          </cell>
          <cell r="G96">
            <v>0</v>
          </cell>
          <cell r="H96">
            <v>0</v>
          </cell>
          <cell r="I96">
            <v>0</v>
          </cell>
          <cell r="J96">
            <v>0</v>
          </cell>
          <cell r="K96">
            <v>0</v>
          </cell>
          <cell r="L96">
            <v>0</v>
          </cell>
          <cell r="M96">
            <v>0</v>
          </cell>
          <cell r="N96">
            <v>0</v>
          </cell>
          <cell r="O96">
            <v>6.2485625420933007E-2</v>
          </cell>
        </row>
        <row r="97">
          <cell r="A97" t="str">
            <v xml:space="preserve">1120012065000       </v>
          </cell>
          <cell r="B97" t="str">
            <v xml:space="preserve">OMEGA INDUSTRIAL AUTOMOTRIZ S.A. DE C.V.          </v>
          </cell>
          <cell r="C97">
            <v>575</v>
          </cell>
          <cell r="D97">
            <v>575</v>
          </cell>
          <cell r="E97">
            <v>0</v>
          </cell>
          <cell r="F97">
            <v>0</v>
          </cell>
          <cell r="G97">
            <v>0</v>
          </cell>
          <cell r="H97">
            <v>0</v>
          </cell>
          <cell r="I97">
            <v>0</v>
          </cell>
          <cell r="J97">
            <v>0</v>
          </cell>
          <cell r="K97">
            <v>0</v>
          </cell>
          <cell r="L97">
            <v>0</v>
          </cell>
          <cell r="M97">
            <v>0</v>
          </cell>
          <cell r="N97">
            <v>0</v>
          </cell>
          <cell r="O97">
            <v>4.5142900637060531E-4</v>
          </cell>
        </row>
        <row r="98">
          <cell r="B98" t="str">
            <v xml:space="preserve">TOTAL DEUDORES DIVERSOS                                 </v>
          </cell>
          <cell r="C98">
            <v>1906870.59</v>
          </cell>
          <cell r="D98">
            <v>181136.72</v>
          </cell>
          <cell r="E98">
            <v>231091.45</v>
          </cell>
          <cell r="F98">
            <v>228367.14</v>
          </cell>
          <cell r="G98">
            <v>0</v>
          </cell>
          <cell r="H98">
            <v>0</v>
          </cell>
          <cell r="I98">
            <v>0</v>
          </cell>
          <cell r="J98">
            <v>0</v>
          </cell>
          <cell r="K98">
            <v>0</v>
          </cell>
          <cell r="L98">
            <v>0</v>
          </cell>
          <cell r="M98">
            <v>0</v>
          </cell>
          <cell r="N98">
            <v>0</v>
          </cell>
          <cell r="O98">
            <v>1</v>
          </cell>
        </row>
        <row r="101">
          <cell r="B101" t="str">
            <v xml:space="preserve">FUNCIONARIOS Y EMPLEADOS                          </v>
          </cell>
        </row>
        <row r="103">
          <cell r="A103" t="str">
            <v xml:space="preserve">1130010001000       </v>
          </cell>
          <cell r="B103" t="str">
            <v xml:space="preserve">JIMENEZ SEGOVIA VICTOR MANUEL                     </v>
          </cell>
          <cell r="C103">
            <v>0</v>
          </cell>
          <cell r="D103">
            <v>0</v>
          </cell>
          <cell r="E103">
            <v>0</v>
          </cell>
          <cell r="F103">
            <v>800.64</v>
          </cell>
          <cell r="G103">
            <v>0</v>
          </cell>
          <cell r="H103">
            <v>0</v>
          </cell>
          <cell r="I103">
            <v>0</v>
          </cell>
          <cell r="J103">
            <v>0</v>
          </cell>
          <cell r="K103">
            <v>0</v>
          </cell>
          <cell r="L103">
            <v>0</v>
          </cell>
          <cell r="M103">
            <v>0</v>
          </cell>
          <cell r="N103">
            <v>0</v>
          </cell>
          <cell r="O103">
            <v>3.2283285182325316E-2</v>
          </cell>
        </row>
        <row r="104">
          <cell r="A104" t="str">
            <v xml:space="preserve">1130012004000       </v>
          </cell>
          <cell r="B104" t="str">
            <v xml:space="preserve">EMPLEADOS ENX VARIOS                              </v>
          </cell>
          <cell r="C104">
            <v>7200.05</v>
          </cell>
          <cell r="D104">
            <v>5599.92</v>
          </cell>
          <cell r="E104">
            <v>5599.92</v>
          </cell>
          <cell r="F104">
            <v>5599.92</v>
          </cell>
          <cell r="G104">
            <v>0</v>
          </cell>
          <cell r="H104">
            <v>0</v>
          </cell>
          <cell r="I104">
            <v>0</v>
          </cell>
          <cell r="J104">
            <v>0</v>
          </cell>
          <cell r="K104">
            <v>0</v>
          </cell>
          <cell r="L104">
            <v>0</v>
          </cell>
          <cell r="M104">
            <v>0</v>
          </cell>
          <cell r="N104">
            <v>0</v>
          </cell>
          <cell r="O104">
            <v>0.96771671481767452</v>
          </cell>
        </row>
        <row r="105">
          <cell r="B105" t="str">
            <v xml:space="preserve">TOTAL FUNCIONARIOS Y EMPLEADOS                          </v>
          </cell>
          <cell r="C105">
            <v>7200.05</v>
          </cell>
          <cell r="D105">
            <v>5599.92</v>
          </cell>
          <cell r="E105">
            <v>5599.92</v>
          </cell>
          <cell r="F105">
            <v>6400.56</v>
          </cell>
          <cell r="G105">
            <v>0</v>
          </cell>
          <cell r="H105">
            <v>0</v>
          </cell>
          <cell r="I105">
            <v>0</v>
          </cell>
          <cell r="J105">
            <v>0</v>
          </cell>
          <cell r="K105">
            <v>0</v>
          </cell>
          <cell r="L105">
            <v>0</v>
          </cell>
          <cell r="M105">
            <v>0</v>
          </cell>
          <cell r="N105">
            <v>0</v>
          </cell>
          <cell r="O105">
            <v>1</v>
          </cell>
        </row>
        <row r="108">
          <cell r="B108" t="str">
            <v xml:space="preserve">DEPOSITOS EN GARANTIA                             </v>
          </cell>
        </row>
        <row r="110">
          <cell r="A110" t="str">
            <v xml:space="preserve">1650010001000       </v>
          </cell>
          <cell r="B110" t="str">
            <v xml:space="preserve">DANIEL VAZQUEZ DIAZ                               </v>
          </cell>
          <cell r="C110">
            <v>22000</v>
          </cell>
          <cell r="D110">
            <v>22000</v>
          </cell>
          <cell r="E110">
            <v>22000</v>
          </cell>
          <cell r="F110">
            <v>22000</v>
          </cell>
          <cell r="G110">
            <v>0</v>
          </cell>
          <cell r="H110">
            <v>0</v>
          </cell>
          <cell r="I110">
            <v>0</v>
          </cell>
          <cell r="J110">
            <v>0</v>
          </cell>
          <cell r="K110">
            <v>0</v>
          </cell>
          <cell r="L110">
            <v>0</v>
          </cell>
          <cell r="M110">
            <v>0</v>
          </cell>
          <cell r="N110">
            <v>0</v>
          </cell>
          <cell r="O110">
            <v>0.17713365539452497</v>
          </cell>
        </row>
        <row r="111">
          <cell r="A111" t="str">
            <v xml:space="preserve">1650010002000       </v>
          </cell>
          <cell r="B111" t="str">
            <v xml:space="preserve">JOSE LUIS RGZ ARELLANO                            </v>
          </cell>
          <cell r="C111">
            <v>15000</v>
          </cell>
          <cell r="D111">
            <v>15000</v>
          </cell>
          <cell r="E111">
            <v>15000</v>
          </cell>
          <cell r="F111">
            <v>15000</v>
          </cell>
          <cell r="G111">
            <v>0</v>
          </cell>
          <cell r="H111">
            <v>0</v>
          </cell>
          <cell r="I111">
            <v>0</v>
          </cell>
          <cell r="J111">
            <v>0</v>
          </cell>
          <cell r="K111">
            <v>0</v>
          </cell>
          <cell r="L111">
            <v>0</v>
          </cell>
          <cell r="M111">
            <v>0</v>
          </cell>
          <cell r="N111">
            <v>0</v>
          </cell>
          <cell r="O111">
            <v>0.12077294685990338</v>
          </cell>
        </row>
        <row r="112">
          <cell r="A112" t="str">
            <v xml:space="preserve">1650010004000       </v>
          </cell>
          <cell r="B112" t="str">
            <v xml:space="preserve">ARRENDADORA UNIFIN S.A. DE C.V.                   </v>
          </cell>
          <cell r="C112">
            <v>65200</v>
          </cell>
          <cell r="D112">
            <v>65200</v>
          </cell>
          <cell r="E112">
            <v>65200</v>
          </cell>
          <cell r="F112">
            <v>65200</v>
          </cell>
          <cell r="G112">
            <v>0</v>
          </cell>
          <cell r="H112">
            <v>0</v>
          </cell>
          <cell r="I112">
            <v>0</v>
          </cell>
          <cell r="J112">
            <v>0</v>
          </cell>
          <cell r="K112">
            <v>0</v>
          </cell>
          <cell r="L112">
            <v>0</v>
          </cell>
          <cell r="M112">
            <v>0</v>
          </cell>
          <cell r="N112">
            <v>0</v>
          </cell>
          <cell r="O112">
            <v>0.5249597423510467</v>
          </cell>
        </row>
        <row r="113">
          <cell r="A113" t="str">
            <v xml:space="preserve">1650010007000       </v>
          </cell>
          <cell r="B113" t="str">
            <v xml:space="preserve">MARIO DORANTES  GRANIEL                           </v>
          </cell>
          <cell r="C113">
            <v>10000</v>
          </cell>
          <cell r="D113">
            <v>10000</v>
          </cell>
          <cell r="E113">
            <v>10000</v>
          </cell>
          <cell r="F113">
            <v>10000</v>
          </cell>
          <cell r="G113">
            <v>0</v>
          </cell>
          <cell r="H113">
            <v>0</v>
          </cell>
          <cell r="I113">
            <v>0</v>
          </cell>
          <cell r="J113">
            <v>0</v>
          </cell>
          <cell r="K113">
            <v>0</v>
          </cell>
          <cell r="L113">
            <v>0</v>
          </cell>
          <cell r="M113">
            <v>0</v>
          </cell>
          <cell r="N113">
            <v>0</v>
          </cell>
          <cell r="O113">
            <v>8.0515297906602251E-2</v>
          </cell>
        </row>
        <row r="114">
          <cell r="A114" t="str">
            <v xml:space="preserve">1650010008000       </v>
          </cell>
          <cell r="B114" t="str">
            <v xml:space="preserve">MARIA MIRELDA BELTRAN GURRIA                      </v>
          </cell>
          <cell r="C114">
            <v>12000</v>
          </cell>
          <cell r="D114">
            <v>12000</v>
          </cell>
          <cell r="E114">
            <v>12000</v>
          </cell>
          <cell r="F114">
            <v>12000</v>
          </cell>
          <cell r="G114">
            <v>0</v>
          </cell>
          <cell r="H114">
            <v>0</v>
          </cell>
          <cell r="I114">
            <v>0</v>
          </cell>
          <cell r="J114">
            <v>0</v>
          </cell>
          <cell r="K114">
            <v>0</v>
          </cell>
          <cell r="L114">
            <v>0</v>
          </cell>
          <cell r="M114">
            <v>0</v>
          </cell>
          <cell r="N114">
            <v>0</v>
          </cell>
          <cell r="O114">
            <v>9.6618357487922704E-2</v>
          </cell>
        </row>
        <row r="115">
          <cell r="B115" t="str">
            <v xml:space="preserve">TOTAL DEPOSITOS EN GARANTIA                             </v>
          </cell>
          <cell r="C115">
            <v>124200</v>
          </cell>
          <cell r="D115">
            <v>124200</v>
          </cell>
          <cell r="E115">
            <v>124200</v>
          </cell>
          <cell r="F115">
            <v>124200</v>
          </cell>
          <cell r="G115">
            <v>0</v>
          </cell>
          <cell r="H115">
            <v>0</v>
          </cell>
          <cell r="I115">
            <v>0</v>
          </cell>
          <cell r="J115">
            <v>0</v>
          </cell>
          <cell r="K115">
            <v>0</v>
          </cell>
          <cell r="L115">
            <v>0</v>
          </cell>
          <cell r="M115">
            <v>0</v>
          </cell>
          <cell r="N115">
            <v>0</v>
          </cell>
          <cell r="O115">
            <v>1</v>
          </cell>
        </row>
        <row r="124">
          <cell r="B124" t="str">
            <v xml:space="preserve">CONTRIBUC.Y PTU POR PAGAR                         </v>
          </cell>
        </row>
        <row r="126">
          <cell r="A126" t="str">
            <v xml:space="preserve">2010010001000       </v>
          </cell>
          <cell r="B126" t="str">
            <v xml:space="preserve">I.S.R. S/SUELDOS Y SALARIOS                       </v>
          </cell>
          <cell r="C126">
            <v>39219.25</v>
          </cell>
          <cell r="D126">
            <v>40214.07</v>
          </cell>
          <cell r="E126">
            <v>37370.85</v>
          </cell>
          <cell r="F126">
            <v>39368.089999999997</v>
          </cell>
          <cell r="G126">
            <v>0</v>
          </cell>
          <cell r="H126">
            <v>0</v>
          </cell>
          <cell r="I126">
            <v>0</v>
          </cell>
          <cell r="J126">
            <v>0</v>
          </cell>
          <cell r="K126">
            <v>0</v>
          </cell>
          <cell r="L126">
            <v>0</v>
          </cell>
          <cell r="M126">
            <v>0</v>
          </cell>
          <cell r="N126">
            <v>0</v>
          </cell>
          <cell r="O126">
            <v>0.24150561486629959</v>
          </cell>
        </row>
        <row r="127">
          <cell r="A127" t="str">
            <v xml:space="preserve">2010010002000       </v>
          </cell>
          <cell r="B127" t="str">
            <v xml:space="preserve">I.M.S.S.                                          </v>
          </cell>
          <cell r="C127">
            <v>73609.539999999994</v>
          </cell>
          <cell r="D127">
            <v>70498.3</v>
          </cell>
          <cell r="E127">
            <v>71603.39</v>
          </cell>
          <cell r="F127">
            <v>67199.58</v>
          </cell>
          <cell r="G127">
            <v>0</v>
          </cell>
          <cell r="H127">
            <v>0</v>
          </cell>
          <cell r="I127">
            <v>0</v>
          </cell>
          <cell r="J127">
            <v>0</v>
          </cell>
          <cell r="K127">
            <v>0</v>
          </cell>
          <cell r="L127">
            <v>0</v>
          </cell>
          <cell r="M127">
            <v>0</v>
          </cell>
          <cell r="N127">
            <v>0</v>
          </cell>
          <cell r="O127">
            <v>0.43749478378152978</v>
          </cell>
        </row>
        <row r="128">
          <cell r="A128" t="str">
            <v xml:space="preserve">2010010004000       </v>
          </cell>
          <cell r="B128" t="str">
            <v xml:space="preserve">5% APORTACIONES INFONAVIT                         </v>
          </cell>
          <cell r="C128">
            <v>8289.9</v>
          </cell>
          <cell r="D128">
            <v>53836.04</v>
          </cell>
          <cell r="E128">
            <v>8289.9</v>
          </cell>
          <cell r="F128">
            <v>57437.9</v>
          </cell>
          <cell r="G128">
            <v>0</v>
          </cell>
          <cell r="H128">
            <v>0</v>
          </cell>
          <cell r="I128">
            <v>0</v>
          </cell>
          <cell r="J128">
            <v>0</v>
          </cell>
          <cell r="K128">
            <v>0</v>
          </cell>
          <cell r="L128">
            <v>0</v>
          </cell>
          <cell r="M128">
            <v>0</v>
          </cell>
          <cell r="N128">
            <v>0</v>
          </cell>
          <cell r="O128">
            <v>0.19771370467236626</v>
          </cell>
        </row>
        <row r="129">
          <cell r="A129" t="str">
            <v xml:space="preserve">2010010005000       </v>
          </cell>
          <cell r="B129" t="str">
            <v xml:space="preserve">1% IMPUESTO SOBRE NOMINAS                         </v>
          </cell>
          <cell r="C129">
            <v>1199.79</v>
          </cell>
          <cell r="D129">
            <v>937.1</v>
          </cell>
          <cell r="E129">
            <v>373.24</v>
          </cell>
          <cell r="F129">
            <v>2071.63</v>
          </cell>
          <cell r="G129">
            <v>0</v>
          </cell>
          <cell r="H129">
            <v>0</v>
          </cell>
          <cell r="I129">
            <v>0</v>
          </cell>
          <cell r="J129">
            <v>0</v>
          </cell>
          <cell r="K129">
            <v>0</v>
          </cell>
          <cell r="L129">
            <v>0</v>
          </cell>
          <cell r="M129">
            <v>0</v>
          </cell>
          <cell r="N129">
            <v>0</v>
          </cell>
          <cell r="O129">
            <v>7.0852580731675194E-3</v>
          </cell>
        </row>
        <row r="130">
          <cell r="A130" t="str">
            <v xml:space="preserve">2010010006000       </v>
          </cell>
          <cell r="B130" t="str">
            <v xml:space="preserve">2% S.A.R                                          </v>
          </cell>
          <cell r="C130">
            <v>-0.12</v>
          </cell>
          <cell r="D130">
            <v>18304.259999999998</v>
          </cell>
          <cell r="E130">
            <v>-0.12</v>
          </cell>
          <cell r="F130">
            <v>19777.79</v>
          </cell>
          <cell r="G130">
            <v>0</v>
          </cell>
          <cell r="H130">
            <v>0</v>
          </cell>
          <cell r="I130">
            <v>0</v>
          </cell>
          <cell r="J130">
            <v>0</v>
          </cell>
          <cell r="K130">
            <v>0</v>
          </cell>
          <cell r="L130">
            <v>0</v>
          </cell>
          <cell r="M130">
            <v>0</v>
          </cell>
          <cell r="N130">
            <v>0</v>
          </cell>
          <cell r="O130">
            <v>5.8889913863522214E-2</v>
          </cell>
        </row>
        <row r="131">
          <cell r="A131" t="str">
            <v xml:space="preserve">2010010007000       </v>
          </cell>
          <cell r="B131" t="str">
            <v xml:space="preserve">I.S.R. 10% RETEN. S/ARRENDAM.                     </v>
          </cell>
          <cell r="C131">
            <v>6339.34</v>
          </cell>
          <cell r="D131">
            <v>6339.68</v>
          </cell>
          <cell r="E131">
            <v>6340.02</v>
          </cell>
          <cell r="F131">
            <v>5077.16</v>
          </cell>
          <cell r="G131">
            <v>0</v>
          </cell>
          <cell r="H131">
            <v>0</v>
          </cell>
          <cell r="I131">
            <v>0</v>
          </cell>
          <cell r="J131">
            <v>0</v>
          </cell>
          <cell r="K131">
            <v>0</v>
          </cell>
          <cell r="L131">
            <v>0</v>
          </cell>
          <cell r="M131">
            <v>0</v>
          </cell>
          <cell r="N131">
            <v>0</v>
          </cell>
          <cell r="O131">
            <v>3.726249205166992E-2</v>
          </cell>
        </row>
        <row r="132">
          <cell r="A132" t="str">
            <v xml:space="preserve">2010010008000       </v>
          </cell>
          <cell r="B132" t="str">
            <v xml:space="preserve">I.S.R.10% RETEN. S/HONORARIOS                     </v>
          </cell>
          <cell r="C132">
            <v>-11836.64</v>
          </cell>
          <cell r="D132">
            <v>-11765</v>
          </cell>
          <cell r="E132">
            <v>-11749.59</v>
          </cell>
          <cell r="F132">
            <v>-11859.7</v>
          </cell>
          <cell r="G132">
            <v>0</v>
          </cell>
          <cell r="H132">
            <v>0</v>
          </cell>
          <cell r="I132">
            <v>0</v>
          </cell>
          <cell r="J132">
            <v>0</v>
          </cell>
          <cell r="K132">
            <v>0</v>
          </cell>
          <cell r="L132">
            <v>0</v>
          </cell>
          <cell r="M132">
            <v>0</v>
          </cell>
          <cell r="N132">
            <v>0</v>
          </cell>
          <cell r="O132">
            <v>-7.3007233666592439E-2</v>
          </cell>
        </row>
        <row r="133">
          <cell r="A133" t="str">
            <v xml:space="preserve">2010010009000       </v>
          </cell>
          <cell r="B133" t="str">
            <v xml:space="preserve">CESANTIA Y VEJEZ                                  </v>
          </cell>
          <cell r="C133">
            <v>3870.01</v>
          </cell>
          <cell r="D133">
            <v>37577.15</v>
          </cell>
          <cell r="E133">
            <v>4032.3</v>
          </cell>
          <cell r="F133">
            <v>38855.49</v>
          </cell>
          <cell r="G133">
            <v>0</v>
          </cell>
          <cell r="H133">
            <v>0</v>
          </cell>
          <cell r="I133">
            <v>0</v>
          </cell>
          <cell r="J133">
            <v>0</v>
          </cell>
          <cell r="K133">
            <v>0</v>
          </cell>
          <cell r="L133">
            <v>0</v>
          </cell>
          <cell r="M133">
            <v>0</v>
          </cell>
          <cell r="N133">
            <v>0</v>
          </cell>
          <cell r="O133">
            <v>0.13041601597152166</v>
          </cell>
        </row>
        <row r="134">
          <cell r="A134" t="str">
            <v xml:space="preserve">2010010012000       </v>
          </cell>
          <cell r="B134" t="str">
            <v xml:space="preserve">I.V.A. RETENIDO                                   </v>
          </cell>
          <cell r="C134">
            <v>-5767.77</v>
          </cell>
          <cell r="D134">
            <v>-5728.79</v>
          </cell>
          <cell r="E134">
            <v>-5593.04</v>
          </cell>
          <cell r="F134">
            <v>-7070.01</v>
          </cell>
          <cell r="G134">
            <v>0</v>
          </cell>
          <cell r="H134">
            <v>0</v>
          </cell>
          <cell r="I134">
            <v>0</v>
          </cell>
          <cell r="J134">
            <v>0</v>
          </cell>
          <cell r="K134">
            <v>0</v>
          </cell>
          <cell r="L134">
            <v>0</v>
          </cell>
          <cell r="M134">
            <v>0</v>
          </cell>
          <cell r="N134">
            <v>0</v>
          </cell>
          <cell r="O134">
            <v>-3.7360549613484492E-2</v>
          </cell>
        </row>
        <row r="135">
          <cell r="B135" t="str">
            <v xml:space="preserve">TOTAL CONTRIBUC.Y PTU POR PAGAR                         </v>
          </cell>
          <cell r="C135">
            <v>114923.3</v>
          </cell>
          <cell r="D135">
            <v>210212.81</v>
          </cell>
          <cell r="E135">
            <v>110666.95</v>
          </cell>
          <cell r="F135">
            <v>210857.93</v>
          </cell>
          <cell r="G135">
            <v>0</v>
          </cell>
          <cell r="H135">
            <v>0</v>
          </cell>
          <cell r="I135">
            <v>0</v>
          </cell>
          <cell r="J135">
            <v>0</v>
          </cell>
          <cell r="K135">
            <v>0</v>
          </cell>
          <cell r="L135">
            <v>0</v>
          </cell>
          <cell r="M135">
            <v>0</v>
          </cell>
          <cell r="N135">
            <v>0</v>
          </cell>
          <cell r="O135">
            <v>1</v>
          </cell>
        </row>
        <row r="138">
          <cell r="B138" t="str">
            <v xml:space="preserve">PROVEEDORES FILIALES                              </v>
          </cell>
        </row>
        <row r="140">
          <cell r="A140" t="str">
            <v xml:space="preserve">2100010411001       </v>
          </cell>
          <cell r="B140" t="str">
            <v xml:space="preserve">CSD PESOS                                         </v>
          </cell>
          <cell r="C140">
            <v>32178225.039999999</v>
          </cell>
          <cell r="D140">
            <v>30489181.629999999</v>
          </cell>
          <cell r="E140">
            <v>31025152.59</v>
          </cell>
          <cell r="F140">
            <v>30664347.32</v>
          </cell>
          <cell r="G140">
            <v>0</v>
          </cell>
          <cell r="H140">
            <v>0</v>
          </cell>
          <cell r="I140">
            <v>0</v>
          </cell>
          <cell r="J140">
            <v>0</v>
          </cell>
          <cell r="K140">
            <v>0</v>
          </cell>
          <cell r="L140">
            <v>0</v>
          </cell>
          <cell r="M140">
            <v>0</v>
          </cell>
          <cell r="N140">
            <v>0</v>
          </cell>
          <cell r="O140">
            <v>0.90675762333356036</v>
          </cell>
        </row>
        <row r="141">
          <cell r="A141" t="str">
            <v xml:space="preserve">2100010411002       </v>
          </cell>
          <cell r="B141" t="str">
            <v xml:space="preserve">COMPL. CSD DLLS                                   </v>
          </cell>
          <cell r="C141">
            <v>3408132.63</v>
          </cell>
          <cell r="D141">
            <v>3220881</v>
          </cell>
          <cell r="E141">
            <v>3126653.02</v>
          </cell>
          <cell r="F141">
            <v>3032021.29</v>
          </cell>
          <cell r="G141">
            <v>0</v>
          </cell>
          <cell r="H141">
            <v>0</v>
          </cell>
          <cell r="I141">
            <v>0</v>
          </cell>
          <cell r="J141">
            <v>0</v>
          </cell>
          <cell r="K141">
            <v>0</v>
          </cell>
          <cell r="L141">
            <v>0</v>
          </cell>
          <cell r="M141">
            <v>0</v>
          </cell>
          <cell r="N141">
            <v>0</v>
          </cell>
          <cell r="O141">
            <v>9.324237666643985E-2</v>
          </cell>
        </row>
        <row r="142">
          <cell r="B142" t="str">
            <v xml:space="preserve">TOTAL PROVEEDORES FILIALES                              </v>
          </cell>
          <cell r="C142">
            <v>35586357.670000002</v>
          </cell>
          <cell r="D142">
            <v>33710062.629999995</v>
          </cell>
          <cell r="E142">
            <v>34151805.609999999</v>
          </cell>
          <cell r="F142">
            <v>33696368.609999999</v>
          </cell>
          <cell r="G142">
            <v>0</v>
          </cell>
          <cell r="H142">
            <v>0</v>
          </cell>
          <cell r="I142">
            <v>0</v>
          </cell>
          <cell r="J142">
            <v>0</v>
          </cell>
          <cell r="K142">
            <v>0</v>
          </cell>
          <cell r="L142">
            <v>0</v>
          </cell>
          <cell r="M142">
            <v>0</v>
          </cell>
          <cell r="N142">
            <v>0</v>
          </cell>
          <cell r="O142">
            <v>1</v>
          </cell>
        </row>
        <row r="145">
          <cell r="B145" t="str">
            <v xml:space="preserve">PROVEED.CTA.ABIERTA Y DOCTOS.                     </v>
          </cell>
        </row>
        <row r="147">
          <cell r="A147" t="str">
            <v xml:space="preserve">2200010001004       </v>
          </cell>
          <cell r="B147" t="str">
            <v xml:space="preserve">ARELLANO OCHOA MARICELA                           </v>
          </cell>
          <cell r="C147">
            <v>9036.34</v>
          </cell>
          <cell r="D147">
            <v>7905.17</v>
          </cell>
          <cell r="E147">
            <v>5495.76</v>
          </cell>
          <cell r="F147">
            <v>0</v>
          </cell>
          <cell r="G147">
            <v>0</v>
          </cell>
          <cell r="H147">
            <v>0</v>
          </cell>
          <cell r="I147">
            <v>0</v>
          </cell>
          <cell r="J147">
            <v>0</v>
          </cell>
          <cell r="K147">
            <v>0</v>
          </cell>
          <cell r="L147">
            <v>0</v>
          </cell>
          <cell r="M147">
            <v>0</v>
          </cell>
          <cell r="N147">
            <v>0</v>
          </cell>
          <cell r="O147">
            <v>2.1069583412479837E-4</v>
          </cell>
        </row>
        <row r="148">
          <cell r="A148" t="str">
            <v xml:space="preserve">2200010001013       </v>
          </cell>
          <cell r="B148" t="str">
            <v xml:space="preserve">ARRENDADORA UNIFIN S.A. DE C.V.                   </v>
          </cell>
          <cell r="C148">
            <v>479.31</v>
          </cell>
          <cell r="D148">
            <v>0</v>
          </cell>
          <cell r="E148">
            <v>0</v>
          </cell>
          <cell r="F148">
            <v>0</v>
          </cell>
          <cell r="G148">
            <v>0</v>
          </cell>
          <cell r="H148">
            <v>0</v>
          </cell>
          <cell r="I148">
            <v>0</v>
          </cell>
          <cell r="J148">
            <v>0</v>
          </cell>
          <cell r="K148">
            <v>0</v>
          </cell>
          <cell r="L148">
            <v>0</v>
          </cell>
          <cell r="M148">
            <v>0</v>
          </cell>
          <cell r="N148">
            <v>0</v>
          </cell>
          <cell r="O148">
            <v>4.5009317200513737E-6</v>
          </cell>
        </row>
        <row r="149">
          <cell r="A149" t="str">
            <v xml:space="preserve">2200010003005       </v>
          </cell>
          <cell r="B149" t="str">
            <v xml:space="preserve">COMERCIAL MARLIZ DEL SUR                          </v>
          </cell>
          <cell r="C149">
            <v>0</v>
          </cell>
          <cell r="D149">
            <v>12862.75</v>
          </cell>
          <cell r="E149">
            <v>0</v>
          </cell>
          <cell r="F149">
            <v>0</v>
          </cell>
          <cell r="G149">
            <v>0</v>
          </cell>
          <cell r="H149">
            <v>0</v>
          </cell>
          <cell r="I149">
            <v>0</v>
          </cell>
          <cell r="J149">
            <v>0</v>
          </cell>
          <cell r="K149">
            <v>0</v>
          </cell>
          <cell r="L149">
            <v>0</v>
          </cell>
          <cell r="M149">
            <v>0</v>
          </cell>
          <cell r="N149">
            <v>0</v>
          </cell>
          <cell r="O149">
            <v>1.2078688006111036E-4</v>
          </cell>
        </row>
        <row r="150">
          <cell r="A150" t="str">
            <v xml:space="preserve">2200010005007       </v>
          </cell>
          <cell r="B150" t="str">
            <v xml:space="preserve">EKIMEX S.A.                                       </v>
          </cell>
          <cell r="C150">
            <v>0</v>
          </cell>
          <cell r="D150">
            <v>0</v>
          </cell>
          <cell r="E150">
            <v>19205</v>
          </cell>
          <cell r="F150">
            <v>5715.5</v>
          </cell>
          <cell r="G150">
            <v>0</v>
          </cell>
          <cell r="H150">
            <v>0</v>
          </cell>
          <cell r="I150">
            <v>0</v>
          </cell>
          <cell r="J150">
            <v>0</v>
          </cell>
          <cell r="K150">
            <v>0</v>
          </cell>
          <cell r="L150">
            <v>0</v>
          </cell>
          <cell r="M150">
            <v>0</v>
          </cell>
          <cell r="N150">
            <v>0</v>
          </cell>
          <cell r="O150">
            <v>2.3401445605044806E-4</v>
          </cell>
        </row>
        <row r="151">
          <cell r="A151" t="str">
            <v xml:space="preserve">2200010005008       </v>
          </cell>
          <cell r="B151" t="str">
            <v>EQUIPOS Y SISTEMAS DINAMICOS DE MEXICO S.A. DE C.V</v>
          </cell>
          <cell r="C151">
            <v>21050.41</v>
          </cell>
          <cell r="D151">
            <v>21050.41</v>
          </cell>
          <cell r="E151">
            <v>21050.41</v>
          </cell>
          <cell r="F151">
            <v>21050.41</v>
          </cell>
          <cell r="G151">
            <v>0</v>
          </cell>
          <cell r="H151">
            <v>0</v>
          </cell>
          <cell r="I151">
            <v>0</v>
          </cell>
          <cell r="J151">
            <v>0</v>
          </cell>
          <cell r="K151">
            <v>0</v>
          </cell>
          <cell r="L151">
            <v>0</v>
          </cell>
          <cell r="M151">
            <v>0</v>
          </cell>
          <cell r="N151">
            <v>0</v>
          </cell>
          <cell r="O151">
            <v>7.9069043490923735E-4</v>
          </cell>
        </row>
        <row r="152">
          <cell r="A152" t="str">
            <v xml:space="preserve">2200010006001       </v>
          </cell>
          <cell r="B152" t="str">
            <v xml:space="preserve">FITTINGS &amp; RUBBER DE MEXICO                       </v>
          </cell>
          <cell r="C152">
            <v>0</v>
          </cell>
          <cell r="D152">
            <v>2070</v>
          </cell>
          <cell r="E152">
            <v>0</v>
          </cell>
          <cell r="F152">
            <v>0</v>
          </cell>
          <cell r="G152">
            <v>0</v>
          </cell>
          <cell r="H152">
            <v>0</v>
          </cell>
          <cell r="I152">
            <v>0</v>
          </cell>
          <cell r="J152">
            <v>0</v>
          </cell>
          <cell r="K152">
            <v>0</v>
          </cell>
          <cell r="L152">
            <v>0</v>
          </cell>
          <cell r="M152">
            <v>0</v>
          </cell>
          <cell r="N152">
            <v>0</v>
          </cell>
          <cell r="O152">
            <v>1.9438210470272567E-5</v>
          </cell>
        </row>
        <row r="153">
          <cell r="A153" t="str">
            <v xml:space="preserve">2200010007001       </v>
          </cell>
          <cell r="B153" t="str">
            <v xml:space="preserve">GRAINGER S.A. DE C.V.                             </v>
          </cell>
          <cell r="C153">
            <v>45630.57</v>
          </cell>
          <cell r="D153">
            <v>38413.51</v>
          </cell>
          <cell r="E153">
            <v>38413.51</v>
          </cell>
          <cell r="F153">
            <v>38413.51</v>
          </cell>
          <cell r="G153">
            <v>0</v>
          </cell>
          <cell r="H153">
            <v>0</v>
          </cell>
          <cell r="I153">
            <v>0</v>
          </cell>
          <cell r="J153">
            <v>0</v>
          </cell>
          <cell r="K153">
            <v>0</v>
          </cell>
          <cell r="L153">
            <v>0</v>
          </cell>
          <cell r="M153">
            <v>0</v>
          </cell>
          <cell r="N153">
            <v>0</v>
          </cell>
          <cell r="O153">
            <v>1.5106503866590653E-3</v>
          </cell>
        </row>
        <row r="154">
          <cell r="A154" t="str">
            <v xml:space="preserve">2200010007002       </v>
          </cell>
          <cell r="B154" t="str">
            <v xml:space="preserve">GARCIA PALMA ARMANDO                              </v>
          </cell>
          <cell r="C154">
            <v>186979.48</v>
          </cell>
          <cell r="D154">
            <v>139829.59</v>
          </cell>
          <cell r="E154">
            <v>0</v>
          </cell>
          <cell r="F154">
            <v>0</v>
          </cell>
          <cell r="G154">
            <v>0</v>
          </cell>
          <cell r="H154">
            <v>0</v>
          </cell>
          <cell r="I154">
            <v>0</v>
          </cell>
          <cell r="J154">
            <v>0</v>
          </cell>
          <cell r="K154">
            <v>0</v>
          </cell>
          <cell r="L154">
            <v>0</v>
          </cell>
          <cell r="M154">
            <v>0</v>
          </cell>
          <cell r="N154">
            <v>0</v>
          </cell>
          <cell r="O154">
            <v>3.0688809112338357E-3</v>
          </cell>
        </row>
        <row r="155">
          <cell r="A155" t="str">
            <v xml:space="preserve">2200010007010       </v>
          </cell>
          <cell r="B155" t="str">
            <v xml:space="preserve">GASES Y REPRES INSDUSTRIALES ATASTA S.A. DE C.V   </v>
          </cell>
          <cell r="C155">
            <v>0</v>
          </cell>
          <cell r="D155">
            <v>17857.150000000001</v>
          </cell>
          <cell r="E155">
            <v>0</v>
          </cell>
          <cell r="F155">
            <v>11505.75</v>
          </cell>
          <cell r="G155">
            <v>0</v>
          </cell>
          <cell r="H155">
            <v>0</v>
          </cell>
          <cell r="I155">
            <v>0</v>
          </cell>
          <cell r="J155">
            <v>0</v>
          </cell>
          <cell r="K155">
            <v>0</v>
          </cell>
          <cell r="L155">
            <v>0</v>
          </cell>
          <cell r="M155">
            <v>0</v>
          </cell>
          <cell r="N155">
            <v>0</v>
          </cell>
          <cell r="O155">
            <v>2.7573054599882435E-4</v>
          </cell>
        </row>
        <row r="156">
          <cell r="A156" t="str">
            <v xml:space="preserve">2200010007011       </v>
          </cell>
          <cell r="B156" t="str">
            <v xml:space="preserve">GOMEZ JIMENEZ JOSE ANGEL                          </v>
          </cell>
          <cell r="C156">
            <v>0</v>
          </cell>
          <cell r="D156">
            <v>0</v>
          </cell>
          <cell r="E156">
            <v>3325.5</v>
          </cell>
          <cell r="F156">
            <v>0</v>
          </cell>
          <cell r="G156">
            <v>0</v>
          </cell>
          <cell r="H156">
            <v>0</v>
          </cell>
          <cell r="I156">
            <v>0</v>
          </cell>
          <cell r="J156">
            <v>0</v>
          </cell>
          <cell r="K156">
            <v>0</v>
          </cell>
          <cell r="L156">
            <v>0</v>
          </cell>
          <cell r="M156">
            <v>0</v>
          </cell>
          <cell r="N156">
            <v>0</v>
          </cell>
          <cell r="O156">
            <v>3.1227907690285711E-5</v>
          </cell>
        </row>
        <row r="157">
          <cell r="A157" t="str">
            <v xml:space="preserve">2200010008006       </v>
          </cell>
          <cell r="B157" t="str">
            <v xml:space="preserve">HERNANDEZ CASTAÑEDA FRANCISCO JAVIER              </v>
          </cell>
          <cell r="C157">
            <v>2905.35</v>
          </cell>
          <cell r="D157">
            <v>-0.01</v>
          </cell>
          <cell r="E157">
            <v>0</v>
          </cell>
          <cell r="F157">
            <v>0</v>
          </cell>
          <cell r="G157">
            <v>0</v>
          </cell>
          <cell r="H157">
            <v>0</v>
          </cell>
          <cell r="I157">
            <v>0</v>
          </cell>
          <cell r="J157">
            <v>0</v>
          </cell>
          <cell r="K157">
            <v>0</v>
          </cell>
          <cell r="L157">
            <v>0</v>
          </cell>
          <cell r="M157">
            <v>0</v>
          </cell>
          <cell r="N157">
            <v>0</v>
          </cell>
          <cell r="O157">
            <v>2.7282420486812409E-5</v>
          </cell>
        </row>
        <row r="158">
          <cell r="A158" t="str">
            <v xml:space="preserve">2200010009002       </v>
          </cell>
          <cell r="B158" t="str">
            <v xml:space="preserve">INTERAMERICANA MOTRIZ S.A. DE C.V.                </v>
          </cell>
          <cell r="C158">
            <v>0</v>
          </cell>
          <cell r="D158">
            <v>0</v>
          </cell>
          <cell r="E158">
            <v>15097.2</v>
          </cell>
          <cell r="F158">
            <v>0</v>
          </cell>
          <cell r="G158">
            <v>0</v>
          </cell>
          <cell r="H158">
            <v>0</v>
          </cell>
          <cell r="I158">
            <v>0</v>
          </cell>
          <cell r="J158">
            <v>0</v>
          </cell>
          <cell r="K158">
            <v>0</v>
          </cell>
          <cell r="L158">
            <v>0</v>
          </cell>
          <cell r="M158">
            <v>0</v>
          </cell>
          <cell r="N158">
            <v>0</v>
          </cell>
          <cell r="O158">
            <v>1.4176934836318791E-4</v>
          </cell>
        </row>
        <row r="159">
          <cell r="A159" t="str">
            <v xml:space="preserve">2200010009005       </v>
          </cell>
          <cell r="B159" t="str">
            <v xml:space="preserve">IMPORTADORA DE FILTROS                            </v>
          </cell>
          <cell r="C159">
            <v>67275</v>
          </cell>
          <cell r="D159">
            <v>67275</v>
          </cell>
          <cell r="E159">
            <v>67275</v>
          </cell>
          <cell r="F159">
            <v>27111.25</v>
          </cell>
          <cell r="G159">
            <v>0</v>
          </cell>
          <cell r="H159">
            <v>0</v>
          </cell>
          <cell r="I159">
            <v>0</v>
          </cell>
          <cell r="J159">
            <v>0</v>
          </cell>
          <cell r="K159">
            <v>0</v>
          </cell>
          <cell r="L159">
            <v>0</v>
          </cell>
          <cell r="M159">
            <v>0</v>
          </cell>
          <cell r="N159">
            <v>0</v>
          </cell>
          <cell r="O159">
            <v>2.1498120829830615E-3</v>
          </cell>
        </row>
        <row r="160">
          <cell r="A160" t="str">
            <v xml:space="preserve">2200010012002       </v>
          </cell>
          <cell r="B160" t="str">
            <v xml:space="preserve">LOPEZ HILARIO JESUS                               </v>
          </cell>
          <cell r="C160">
            <v>2817.5</v>
          </cell>
          <cell r="D160">
            <v>0</v>
          </cell>
          <cell r="E160">
            <v>0</v>
          </cell>
          <cell r="F160">
            <v>0</v>
          </cell>
          <cell r="G160">
            <v>0</v>
          </cell>
          <cell r="H160">
            <v>0</v>
          </cell>
          <cell r="I160">
            <v>0</v>
          </cell>
          <cell r="J160">
            <v>0</v>
          </cell>
          <cell r="K160">
            <v>0</v>
          </cell>
          <cell r="L160">
            <v>0</v>
          </cell>
          <cell r="M160">
            <v>0</v>
          </cell>
          <cell r="N160">
            <v>0</v>
          </cell>
          <cell r="O160">
            <v>2.6457564251204324E-5</v>
          </cell>
        </row>
        <row r="161">
          <cell r="A161" t="str">
            <v xml:space="preserve">2200010012004       </v>
          </cell>
          <cell r="B161" t="str">
            <v xml:space="preserve">LEON WEILL S.A.                                   </v>
          </cell>
          <cell r="C161">
            <v>3289.28</v>
          </cell>
          <cell r="D161">
            <v>0.06</v>
          </cell>
          <cell r="E161">
            <v>0</v>
          </cell>
          <cell r="F161">
            <v>0</v>
          </cell>
          <cell r="G161">
            <v>0</v>
          </cell>
          <cell r="H161">
            <v>0</v>
          </cell>
          <cell r="I161">
            <v>0</v>
          </cell>
          <cell r="J161">
            <v>0</v>
          </cell>
          <cell r="K161">
            <v>0</v>
          </cell>
          <cell r="L161">
            <v>0</v>
          </cell>
          <cell r="M161">
            <v>0</v>
          </cell>
          <cell r="N161">
            <v>0</v>
          </cell>
          <cell r="O161">
            <v>3.0888349385645584E-5</v>
          </cell>
        </row>
        <row r="162">
          <cell r="A162" t="str">
            <v xml:space="preserve">2200010013013       </v>
          </cell>
          <cell r="B162" t="str">
            <v xml:space="preserve">MUÑIZ BALLINAS TERESA                             </v>
          </cell>
          <cell r="C162">
            <v>1260654.6599999999</v>
          </cell>
          <cell r="D162">
            <v>359343.41</v>
          </cell>
          <cell r="E162">
            <v>0</v>
          </cell>
          <cell r="F162">
            <v>0</v>
          </cell>
          <cell r="G162">
            <v>0</v>
          </cell>
          <cell r="H162">
            <v>0</v>
          </cell>
          <cell r="I162">
            <v>0</v>
          </cell>
          <cell r="J162">
            <v>0</v>
          </cell>
          <cell r="K162">
            <v>0</v>
          </cell>
          <cell r="L162">
            <v>0</v>
          </cell>
          <cell r="M162">
            <v>0</v>
          </cell>
          <cell r="N162">
            <v>0</v>
          </cell>
          <cell r="O162">
            <v>1.5212494418403548E-2</v>
          </cell>
        </row>
        <row r="163">
          <cell r="A163" t="str">
            <v xml:space="preserve">2200010016003       </v>
          </cell>
          <cell r="B163" t="str">
            <v xml:space="preserve">PROMOTORA DE HIGIENE Y SEGURIDAD S.A. DE C.V.     </v>
          </cell>
          <cell r="C163">
            <v>14490</v>
          </cell>
          <cell r="D163">
            <v>14490</v>
          </cell>
          <cell r="E163">
            <v>0</v>
          </cell>
          <cell r="F163">
            <v>0</v>
          </cell>
          <cell r="G163">
            <v>0</v>
          </cell>
          <cell r="H163">
            <v>0</v>
          </cell>
          <cell r="I163">
            <v>0</v>
          </cell>
          <cell r="J163">
            <v>0</v>
          </cell>
          <cell r="K163">
            <v>0</v>
          </cell>
          <cell r="L163">
            <v>0</v>
          </cell>
          <cell r="M163">
            <v>0</v>
          </cell>
          <cell r="N163">
            <v>0</v>
          </cell>
          <cell r="O163">
            <v>2.7213494658381594E-4</v>
          </cell>
        </row>
        <row r="164">
          <cell r="A164" t="str">
            <v xml:space="preserve">2200010016006       </v>
          </cell>
          <cell r="B164" t="str">
            <v xml:space="preserve">PROTECNOQUIM S.A. DE C.V.                         </v>
          </cell>
          <cell r="C164">
            <v>208.39</v>
          </cell>
          <cell r="D164">
            <v>208.39</v>
          </cell>
          <cell r="E164">
            <v>208.39</v>
          </cell>
          <cell r="F164">
            <v>208.39</v>
          </cell>
          <cell r="G164">
            <v>0</v>
          </cell>
          <cell r="H164">
            <v>0</v>
          </cell>
          <cell r="I164">
            <v>0</v>
          </cell>
          <cell r="J164">
            <v>0</v>
          </cell>
          <cell r="K164">
            <v>0</v>
          </cell>
          <cell r="L164">
            <v>0</v>
          </cell>
          <cell r="M164">
            <v>0</v>
          </cell>
          <cell r="N164">
            <v>0</v>
          </cell>
          <cell r="O164">
            <v>7.8274950336233816E-6</v>
          </cell>
        </row>
        <row r="165">
          <cell r="A165" t="str">
            <v xml:space="preserve">2200010017005       </v>
          </cell>
          <cell r="B165" t="str">
            <v xml:space="preserve">PULIDO CORDOVA ALTAMIRANO                         </v>
          </cell>
          <cell r="C165">
            <v>4035.35</v>
          </cell>
          <cell r="D165">
            <v>28236.79</v>
          </cell>
          <cell r="E165">
            <v>13953.25</v>
          </cell>
          <cell r="F165">
            <v>4031.05</v>
          </cell>
          <cell r="G165">
            <v>0</v>
          </cell>
          <cell r="H165">
            <v>0</v>
          </cell>
          <cell r="I165">
            <v>0</v>
          </cell>
          <cell r="J165">
            <v>0</v>
          </cell>
          <cell r="K165">
            <v>0</v>
          </cell>
          <cell r="L165">
            <v>0</v>
          </cell>
          <cell r="M165">
            <v>0</v>
          </cell>
          <cell r="N165">
            <v>0</v>
          </cell>
          <cell r="O165">
            <v>4.7193007642832126E-4</v>
          </cell>
        </row>
        <row r="166">
          <cell r="A166" t="str">
            <v xml:space="preserve">2200010018002       </v>
          </cell>
          <cell r="B166" t="str">
            <v xml:space="preserve">REPRESENTACIONES ELECTRICAS DEL SURESTE           </v>
          </cell>
          <cell r="C166">
            <v>184230</v>
          </cell>
          <cell r="D166">
            <v>62215</v>
          </cell>
          <cell r="E166">
            <v>122015</v>
          </cell>
          <cell r="F166">
            <v>181815</v>
          </cell>
          <cell r="G166">
            <v>0</v>
          </cell>
          <cell r="H166">
            <v>0</v>
          </cell>
          <cell r="I166">
            <v>0</v>
          </cell>
          <cell r="J166">
            <v>0</v>
          </cell>
          <cell r="K166">
            <v>0</v>
          </cell>
          <cell r="L166">
            <v>0</v>
          </cell>
          <cell r="M166">
            <v>0</v>
          </cell>
          <cell r="N166">
            <v>0</v>
          </cell>
          <cell r="O166">
            <v>5.1673242833474567E-3</v>
          </cell>
        </row>
        <row r="167">
          <cell r="A167" t="str">
            <v xml:space="preserve">2200010018009       </v>
          </cell>
          <cell r="B167" t="str">
            <v xml:space="preserve">RAMIREZ RAMON RAMON                               </v>
          </cell>
          <cell r="C167">
            <v>438357</v>
          </cell>
          <cell r="D167">
            <v>492122.84</v>
          </cell>
          <cell r="E167">
            <v>213865.5</v>
          </cell>
          <cell r="F167">
            <v>0</v>
          </cell>
          <cell r="G167">
            <v>0</v>
          </cell>
          <cell r="H167">
            <v>0</v>
          </cell>
          <cell r="I167">
            <v>0</v>
          </cell>
          <cell r="J167">
            <v>0</v>
          </cell>
          <cell r="K167">
            <v>0</v>
          </cell>
          <cell r="L167">
            <v>0</v>
          </cell>
          <cell r="M167">
            <v>0</v>
          </cell>
          <cell r="N167">
            <v>0</v>
          </cell>
          <cell r="O167">
            <v>1.0745906072268416E-2</v>
          </cell>
        </row>
        <row r="168">
          <cell r="A168" t="str">
            <v xml:space="preserve">2200010019009       </v>
          </cell>
          <cell r="B168" t="str">
            <v xml:space="preserve">SALA RIVEROLL JUAN CARLOS                         </v>
          </cell>
          <cell r="C168">
            <v>0</v>
          </cell>
          <cell r="D168">
            <v>3355.82</v>
          </cell>
          <cell r="E168">
            <v>0</v>
          </cell>
          <cell r="F168">
            <v>0</v>
          </cell>
          <cell r="G168">
            <v>0</v>
          </cell>
          <cell r="H168">
            <v>0</v>
          </cell>
          <cell r="I168">
            <v>0</v>
          </cell>
          <cell r="J168">
            <v>0</v>
          </cell>
          <cell r="K168">
            <v>0</v>
          </cell>
          <cell r="L168">
            <v>0</v>
          </cell>
          <cell r="M168">
            <v>0</v>
          </cell>
          <cell r="N168">
            <v>0</v>
          </cell>
          <cell r="O168">
            <v>3.1512625826256078E-5</v>
          </cell>
        </row>
        <row r="169">
          <cell r="A169" t="str">
            <v xml:space="preserve">2200010019014       </v>
          </cell>
          <cell r="B169" t="str">
            <v xml:space="preserve">SALAZAR GARRIDO ENRIQUE                           </v>
          </cell>
          <cell r="C169">
            <v>7935.3</v>
          </cell>
          <cell r="D169">
            <v>0</v>
          </cell>
          <cell r="E169">
            <v>0</v>
          </cell>
          <cell r="F169">
            <v>0</v>
          </cell>
          <cell r="G169">
            <v>0</v>
          </cell>
          <cell r="H169">
            <v>0</v>
          </cell>
          <cell r="I169">
            <v>0</v>
          </cell>
          <cell r="J169">
            <v>0</v>
          </cell>
          <cell r="K169">
            <v>0</v>
          </cell>
          <cell r="L169">
            <v>0</v>
          </cell>
          <cell r="M169">
            <v>0</v>
          </cell>
          <cell r="N169">
            <v>0</v>
          </cell>
          <cell r="O169">
            <v>7.4515957267997049E-5</v>
          </cell>
        </row>
        <row r="170">
          <cell r="A170" t="str">
            <v xml:space="preserve">2200010020003       </v>
          </cell>
          <cell r="B170" t="str">
            <v xml:space="preserve">TABAGAS S.A. DE C.V.                              </v>
          </cell>
          <cell r="C170">
            <v>7605728.4699999997</v>
          </cell>
          <cell r="D170">
            <v>5986312.2300000004</v>
          </cell>
          <cell r="E170">
            <v>4396962.29</v>
          </cell>
          <cell r="F170">
            <v>4833721.03</v>
          </cell>
          <cell r="G170">
            <v>0</v>
          </cell>
          <cell r="H170">
            <v>0</v>
          </cell>
          <cell r="I170">
            <v>0</v>
          </cell>
          <cell r="J170">
            <v>0</v>
          </cell>
          <cell r="K170">
            <v>0</v>
          </cell>
          <cell r="L170">
            <v>0</v>
          </cell>
          <cell r="M170">
            <v>0</v>
          </cell>
          <cell r="N170">
            <v>0</v>
          </cell>
          <cell r="O170">
            <v>0.21431541691096867</v>
          </cell>
        </row>
        <row r="171">
          <cell r="A171" t="str">
            <v xml:space="preserve">2200010022002       </v>
          </cell>
          <cell r="B171" t="str">
            <v xml:space="preserve">VARIOS                                            </v>
          </cell>
          <cell r="C171">
            <v>7626.19</v>
          </cell>
          <cell r="D171">
            <v>7626.19</v>
          </cell>
          <cell r="E171">
            <v>7626.19</v>
          </cell>
          <cell r="F171">
            <v>7626.19</v>
          </cell>
          <cell r="G171">
            <v>0</v>
          </cell>
          <cell r="H171">
            <v>0</v>
          </cell>
          <cell r="I171">
            <v>0</v>
          </cell>
          <cell r="J171">
            <v>0</v>
          </cell>
          <cell r="K171">
            <v>0</v>
          </cell>
          <cell r="L171">
            <v>0</v>
          </cell>
          <cell r="M171">
            <v>0</v>
          </cell>
          <cell r="N171">
            <v>0</v>
          </cell>
          <cell r="O171">
            <v>2.8645311363533898E-4</v>
          </cell>
        </row>
        <row r="172">
          <cell r="A172" t="str">
            <v xml:space="preserve">2200010022006       </v>
          </cell>
          <cell r="B172" t="str">
            <v xml:space="preserve">VIAJES DISCOVERY SA DE CV                         </v>
          </cell>
          <cell r="C172">
            <v>0</v>
          </cell>
          <cell r="D172">
            <v>50</v>
          </cell>
          <cell r="E172">
            <v>50</v>
          </cell>
          <cell r="F172">
            <v>50</v>
          </cell>
          <cell r="G172">
            <v>0</v>
          </cell>
          <cell r="H172">
            <v>0</v>
          </cell>
          <cell r="I172">
            <v>0</v>
          </cell>
          <cell r="J172">
            <v>0</v>
          </cell>
          <cell r="K172">
            <v>0</v>
          </cell>
          <cell r="L172">
            <v>0</v>
          </cell>
          <cell r="M172">
            <v>0</v>
          </cell>
          <cell r="N172">
            <v>0</v>
          </cell>
          <cell r="O172">
            <v>1.4085659761067077E-6</v>
          </cell>
        </row>
        <row r="173">
          <cell r="A173" t="str">
            <v xml:space="preserve">2200010023001       </v>
          </cell>
          <cell r="B173" t="str">
            <v xml:space="preserve">ENERFLEX DLLS                                     </v>
          </cell>
          <cell r="C173">
            <v>14153</v>
          </cell>
          <cell r="D173">
            <v>0</v>
          </cell>
          <cell r="E173">
            <v>0</v>
          </cell>
          <cell r="F173">
            <v>0</v>
          </cell>
          <cell r="G173">
            <v>0</v>
          </cell>
          <cell r="H173">
            <v>0</v>
          </cell>
          <cell r="I173">
            <v>0</v>
          </cell>
          <cell r="J173">
            <v>0</v>
          </cell>
          <cell r="K173">
            <v>0</v>
          </cell>
          <cell r="L173">
            <v>0</v>
          </cell>
          <cell r="M173">
            <v>0</v>
          </cell>
          <cell r="N173">
            <v>0</v>
          </cell>
          <cell r="O173">
            <v>1.3290289506558823E-4</v>
          </cell>
        </row>
        <row r="174">
          <cell r="A174" t="str">
            <v xml:space="preserve">2200010023002       </v>
          </cell>
          <cell r="B174" t="str">
            <v xml:space="preserve">COMP  DLLS ENERFLEX                               </v>
          </cell>
          <cell r="C174">
            <v>133626.96</v>
          </cell>
          <cell r="D174">
            <v>0</v>
          </cell>
          <cell r="E174">
            <v>0</v>
          </cell>
          <cell r="F174">
            <v>0</v>
          </cell>
          <cell r="G174">
            <v>0</v>
          </cell>
          <cell r="H174">
            <v>0</v>
          </cell>
          <cell r="I174">
            <v>0</v>
          </cell>
          <cell r="J174">
            <v>0</v>
          </cell>
          <cell r="K174">
            <v>0</v>
          </cell>
          <cell r="L174">
            <v>0</v>
          </cell>
          <cell r="M174">
            <v>0</v>
          </cell>
          <cell r="N174">
            <v>0</v>
          </cell>
          <cell r="O174">
            <v>1.2548159289771466E-3</v>
          </cell>
        </row>
        <row r="175">
          <cell r="A175" t="str">
            <v xml:space="preserve">2200010024001       </v>
          </cell>
          <cell r="B175" t="str">
            <v xml:space="preserve">HOERBIGER DLLS                                    </v>
          </cell>
          <cell r="C175">
            <v>3768.32</v>
          </cell>
          <cell r="D175">
            <v>1439.8</v>
          </cell>
          <cell r="E175">
            <v>33225.69</v>
          </cell>
          <cell r="F175">
            <v>28461.919999999998</v>
          </cell>
          <cell r="G175">
            <v>0</v>
          </cell>
          <cell r="H175">
            <v>0</v>
          </cell>
          <cell r="I175">
            <v>0</v>
          </cell>
          <cell r="J175">
            <v>0</v>
          </cell>
          <cell r="K175">
            <v>0</v>
          </cell>
          <cell r="L175">
            <v>0</v>
          </cell>
          <cell r="M175">
            <v>0</v>
          </cell>
          <cell r="N175">
            <v>0</v>
          </cell>
          <cell r="O175">
            <v>6.2818032816547189E-4</v>
          </cell>
        </row>
        <row r="176">
          <cell r="A176" t="str">
            <v xml:space="preserve">2200010024002       </v>
          </cell>
          <cell r="B176" t="str">
            <v xml:space="preserve">COMP DLLS HOERBIGER                               </v>
          </cell>
          <cell r="C176">
            <v>35578.97</v>
          </cell>
          <cell r="D176">
            <v>13629.29</v>
          </cell>
          <cell r="E176">
            <v>477691.88</v>
          </cell>
          <cell r="F176">
            <v>287849.63</v>
          </cell>
          <cell r="G176">
            <v>0</v>
          </cell>
          <cell r="H176">
            <v>0</v>
          </cell>
          <cell r="I176">
            <v>0</v>
          </cell>
          <cell r="J176">
            <v>0</v>
          </cell>
          <cell r="K176">
            <v>0</v>
          </cell>
          <cell r="L176">
            <v>0</v>
          </cell>
          <cell r="M176">
            <v>0</v>
          </cell>
          <cell r="N176">
            <v>0</v>
          </cell>
          <cell r="O176">
            <v>7.6508587004184376E-3</v>
          </cell>
        </row>
        <row r="177">
          <cell r="A177" t="str">
            <v xml:space="preserve">2200010026001       </v>
          </cell>
          <cell r="B177" t="str">
            <v xml:space="preserve">MAQUINARIA DIESEL DLLS                            </v>
          </cell>
          <cell r="C177">
            <v>2264.64</v>
          </cell>
          <cell r="D177">
            <v>10742.91</v>
          </cell>
          <cell r="E177">
            <v>2826.02</v>
          </cell>
          <cell r="F177">
            <v>1754.87</v>
          </cell>
          <cell r="G177">
            <v>0</v>
          </cell>
          <cell r="H177">
            <v>0</v>
          </cell>
          <cell r="I177">
            <v>0</v>
          </cell>
          <cell r="J177">
            <v>0</v>
          </cell>
          <cell r="K177">
            <v>0</v>
          </cell>
          <cell r="L177">
            <v>0</v>
          </cell>
          <cell r="M177">
            <v>0</v>
          </cell>
          <cell r="N177">
            <v>0</v>
          </cell>
          <cell r="O177">
            <v>1.6516318771196174E-4</v>
          </cell>
        </row>
        <row r="178">
          <cell r="A178" t="str">
            <v xml:space="preserve">2200010026002       </v>
          </cell>
          <cell r="B178" t="str">
            <v xml:space="preserve">MAQUINARIA DIESEL COMP DLLS                       </v>
          </cell>
          <cell r="C178">
            <v>21381.83</v>
          </cell>
          <cell r="D178">
            <v>101693.46</v>
          </cell>
          <cell r="E178">
            <v>28042.03</v>
          </cell>
          <cell r="F178">
            <v>17747.88</v>
          </cell>
          <cell r="G178">
            <v>0</v>
          </cell>
          <cell r="H178">
            <v>0</v>
          </cell>
          <cell r="I178">
            <v>0</v>
          </cell>
          <cell r="J178">
            <v>0</v>
          </cell>
          <cell r="K178">
            <v>0</v>
          </cell>
          <cell r="L178">
            <v>0</v>
          </cell>
          <cell r="M178">
            <v>0</v>
          </cell>
          <cell r="N178">
            <v>0</v>
          </cell>
          <cell r="O178">
            <v>1.5857185017896962E-3</v>
          </cell>
        </row>
        <row r="179">
          <cell r="A179" t="str">
            <v xml:space="preserve">2200010027001       </v>
          </cell>
          <cell r="B179" t="str">
            <v xml:space="preserve">ESDM DLLS                                         </v>
          </cell>
          <cell r="C179">
            <v>9119.5</v>
          </cell>
          <cell r="D179">
            <v>12414.29</v>
          </cell>
          <cell r="E179">
            <v>22463.53</v>
          </cell>
          <cell r="F179">
            <v>10541.44</v>
          </cell>
          <cell r="G179">
            <v>0</v>
          </cell>
          <cell r="H179">
            <v>0</v>
          </cell>
          <cell r="I179">
            <v>0</v>
          </cell>
          <cell r="J179">
            <v>0</v>
          </cell>
          <cell r="K179">
            <v>0</v>
          </cell>
          <cell r="L179">
            <v>0</v>
          </cell>
          <cell r="M179">
            <v>0</v>
          </cell>
          <cell r="N179">
            <v>0</v>
          </cell>
          <cell r="O179">
            <v>5.1214294476699645E-4</v>
          </cell>
        </row>
        <row r="180">
          <cell r="A180" t="str">
            <v xml:space="preserve">2200010027002       </v>
          </cell>
          <cell r="B180" t="str">
            <v xml:space="preserve">ESDM COMP DLLS                                    </v>
          </cell>
          <cell r="C180">
            <v>86102.67</v>
          </cell>
          <cell r="D180">
            <v>117514.91</v>
          </cell>
          <cell r="E180">
            <v>222901.12</v>
          </cell>
          <cell r="F180">
            <v>106610.85</v>
          </cell>
          <cell r="G180">
            <v>0</v>
          </cell>
          <cell r="H180">
            <v>0</v>
          </cell>
          <cell r="I180">
            <v>0</v>
          </cell>
          <cell r="J180">
            <v>0</v>
          </cell>
          <cell r="K180">
            <v>0</v>
          </cell>
          <cell r="L180">
            <v>0</v>
          </cell>
          <cell r="M180">
            <v>0</v>
          </cell>
          <cell r="N180">
            <v>0</v>
          </cell>
          <cell r="O180">
            <v>5.0063209665805325E-3</v>
          </cell>
        </row>
        <row r="181">
          <cell r="A181" t="str">
            <v xml:space="preserve">2200010028001       </v>
          </cell>
          <cell r="B181" t="str">
            <v xml:space="preserve">CATERPILLAR DLLS                                  </v>
          </cell>
          <cell r="C181">
            <v>1901950.75</v>
          </cell>
          <cell r="D181">
            <v>1815532.86</v>
          </cell>
          <cell r="E181">
            <v>1771862.68</v>
          </cell>
          <cell r="F181">
            <v>1727882.09</v>
          </cell>
          <cell r="G181">
            <v>0</v>
          </cell>
          <cell r="H181">
            <v>0</v>
          </cell>
          <cell r="I181">
            <v>0</v>
          </cell>
          <cell r="J181">
            <v>0</v>
          </cell>
          <cell r="K181">
            <v>0</v>
          </cell>
          <cell r="L181">
            <v>0</v>
          </cell>
          <cell r="M181">
            <v>0</v>
          </cell>
          <cell r="N181">
            <v>0</v>
          </cell>
          <cell r="O181">
            <v>6.7772948919064879E-2</v>
          </cell>
        </row>
        <row r="182">
          <cell r="A182" t="str">
            <v xml:space="preserve">2200010028002       </v>
          </cell>
          <cell r="B182" t="str">
            <v xml:space="preserve">CATERPILLAR COMP DLLS                             </v>
          </cell>
          <cell r="C182">
            <v>17957458.199999999</v>
          </cell>
          <cell r="D182">
            <v>17186015.609999999</v>
          </cell>
          <cell r="E182">
            <v>17581839</v>
          </cell>
          <cell r="F182">
            <v>17474935.52</v>
          </cell>
          <cell r="G182">
            <v>0</v>
          </cell>
          <cell r="H182">
            <v>0</v>
          </cell>
          <cell r="I182">
            <v>0</v>
          </cell>
          <cell r="J182">
            <v>0</v>
          </cell>
          <cell r="K182">
            <v>0</v>
          </cell>
          <cell r="L182">
            <v>0</v>
          </cell>
          <cell r="M182">
            <v>0</v>
          </cell>
          <cell r="N182">
            <v>0</v>
          </cell>
          <cell r="O182">
            <v>0.65921120874586481</v>
          </cell>
        </row>
        <row r="183">
          <cell r="A183" t="str">
            <v xml:space="preserve">2200010029001       </v>
          </cell>
          <cell r="B183" t="str">
            <v xml:space="preserve">TECNOLOGIAS DLLS                                  </v>
          </cell>
          <cell r="C183">
            <v>2988.92</v>
          </cell>
          <cell r="D183">
            <v>0</v>
          </cell>
          <cell r="E183">
            <v>0</v>
          </cell>
          <cell r="F183">
            <v>0</v>
          </cell>
          <cell r="G183">
            <v>0</v>
          </cell>
          <cell r="H183">
            <v>0</v>
          </cell>
          <cell r="I183">
            <v>0</v>
          </cell>
          <cell r="J183">
            <v>0</v>
          </cell>
          <cell r="K183">
            <v>0</v>
          </cell>
          <cell r="L183">
            <v>0</v>
          </cell>
          <cell r="M183">
            <v>0</v>
          </cell>
          <cell r="N183">
            <v>0</v>
          </cell>
          <cell r="O183">
            <v>2.8067273448699072E-5</v>
          </cell>
        </row>
        <row r="184">
          <cell r="A184" t="str">
            <v xml:space="preserve">2200010029002       </v>
          </cell>
          <cell r="B184" t="str">
            <v xml:space="preserve">TECNOLOGIAS COMP DLLS                             </v>
          </cell>
          <cell r="C184">
            <v>28220.19</v>
          </cell>
          <cell r="D184">
            <v>0</v>
          </cell>
          <cell r="E184">
            <v>0</v>
          </cell>
          <cell r="F184">
            <v>0</v>
          </cell>
          <cell r="G184">
            <v>0</v>
          </cell>
          <cell r="H184">
            <v>0</v>
          </cell>
          <cell r="I184">
            <v>0</v>
          </cell>
          <cell r="J184">
            <v>0</v>
          </cell>
          <cell r="K184">
            <v>0</v>
          </cell>
          <cell r="L184">
            <v>0</v>
          </cell>
          <cell r="M184">
            <v>0</v>
          </cell>
          <cell r="N184">
            <v>0</v>
          </cell>
          <cell r="O184">
            <v>2.6499999648844501E-4</v>
          </cell>
        </row>
        <row r="185">
          <cell r="A185" t="str">
            <v xml:space="preserve">2200010030001       </v>
          </cell>
          <cell r="B185" t="str">
            <v xml:space="preserve">MURPHY DE MEXICO DLLS                             </v>
          </cell>
          <cell r="C185">
            <v>0</v>
          </cell>
          <cell r="D185">
            <v>2180.4</v>
          </cell>
          <cell r="E185">
            <v>2755.4</v>
          </cell>
          <cell r="F185">
            <v>575</v>
          </cell>
          <cell r="G185">
            <v>0</v>
          </cell>
          <cell r="H185">
            <v>0</v>
          </cell>
          <cell r="I185">
            <v>0</v>
          </cell>
          <cell r="J185">
            <v>0</v>
          </cell>
          <cell r="K185">
            <v>0</v>
          </cell>
          <cell r="L185">
            <v>0</v>
          </cell>
          <cell r="M185">
            <v>0</v>
          </cell>
          <cell r="N185">
            <v>0</v>
          </cell>
          <cell r="O185">
            <v>5.1748835874192297E-5</v>
          </cell>
        </row>
        <row r="186">
          <cell r="A186" t="str">
            <v xml:space="preserve">2200010030002       </v>
          </cell>
          <cell r="B186" t="str">
            <v xml:space="preserve">MURPHY DE MEXICO COMP DLLS                        </v>
          </cell>
          <cell r="C186">
            <v>0</v>
          </cell>
          <cell r="D186">
            <v>20639.88</v>
          </cell>
          <cell r="E186">
            <v>27341.279999999999</v>
          </cell>
          <cell r="F186">
            <v>5815.26</v>
          </cell>
          <cell r="G186">
            <v>0</v>
          </cell>
          <cell r="H186">
            <v>0</v>
          </cell>
          <cell r="I186">
            <v>0</v>
          </cell>
          <cell r="J186">
            <v>0</v>
          </cell>
          <cell r="K186">
            <v>0</v>
          </cell>
          <cell r="L186">
            <v>0</v>
          </cell>
          <cell r="M186">
            <v>0</v>
          </cell>
          <cell r="N186">
            <v>0</v>
          </cell>
          <cell r="O186">
            <v>5.0517204565564281E-4</v>
          </cell>
        </row>
        <row r="187">
          <cell r="B187" t="str">
            <v xml:space="preserve">TOTAL PROVEED.CTA.ABIERTA Y DOCTOS.                     </v>
          </cell>
          <cell r="C187">
            <v>30059342.549999997</v>
          </cell>
          <cell r="D187">
            <v>26543027.710000001</v>
          </cell>
          <cell r="E187">
            <v>25095491.630000003</v>
          </cell>
          <cell r="F187">
            <v>24793422.540000003</v>
          </cell>
          <cell r="G187">
            <v>0</v>
          </cell>
          <cell r="H187">
            <v>0</v>
          </cell>
          <cell r="I187">
            <v>0</v>
          </cell>
          <cell r="J187">
            <v>0</v>
          </cell>
          <cell r="K187">
            <v>0</v>
          </cell>
          <cell r="L187">
            <v>0</v>
          </cell>
          <cell r="M187">
            <v>0</v>
          </cell>
          <cell r="N187">
            <v>0</v>
          </cell>
          <cell r="O187">
            <v>1</v>
          </cell>
        </row>
        <row r="190">
          <cell r="B190" t="str">
            <v xml:space="preserve">ACREED.FUNCION.SOCIOS Y P.F.                      </v>
          </cell>
        </row>
        <row r="192">
          <cell r="A192" t="str">
            <v xml:space="preserve">2220011001001       </v>
          </cell>
          <cell r="B192" t="str">
            <v xml:space="preserve">OVS DLLS                                          </v>
          </cell>
          <cell r="C192">
            <v>408506.6</v>
          </cell>
          <cell r="D192">
            <v>411914.6</v>
          </cell>
          <cell r="E192">
            <v>415687.6</v>
          </cell>
          <cell r="F192">
            <v>419338.6</v>
          </cell>
          <cell r="G192">
            <v>0</v>
          </cell>
          <cell r="H192">
            <v>0</v>
          </cell>
          <cell r="I192">
            <v>0</v>
          </cell>
          <cell r="J192">
            <v>0</v>
          </cell>
          <cell r="K192">
            <v>0</v>
          </cell>
          <cell r="L192">
            <v>0</v>
          </cell>
          <cell r="M192">
            <v>0</v>
          </cell>
          <cell r="N192">
            <v>0</v>
          </cell>
          <cell r="O192">
            <v>9.3118844059616124E-2</v>
          </cell>
        </row>
        <row r="193">
          <cell r="A193" t="str">
            <v xml:space="preserve">2220011001002       </v>
          </cell>
          <cell r="B193" t="str">
            <v xml:space="preserve">COMP DLLS OVS                                     </v>
          </cell>
          <cell r="C193">
            <v>3856955.91</v>
          </cell>
          <cell r="D193">
            <v>3899224.8</v>
          </cell>
          <cell r="E193">
            <v>4124784.92</v>
          </cell>
          <cell r="F193">
            <v>4240980.93</v>
          </cell>
          <cell r="G193">
            <v>0</v>
          </cell>
          <cell r="H193">
            <v>0</v>
          </cell>
          <cell r="I193">
            <v>0</v>
          </cell>
          <cell r="J193">
            <v>0</v>
          </cell>
          <cell r="K193">
            <v>0</v>
          </cell>
          <cell r="L193">
            <v>0</v>
          </cell>
          <cell r="M193">
            <v>0</v>
          </cell>
          <cell r="N193">
            <v>0</v>
          </cell>
          <cell r="O193">
            <v>0.90685879095772215</v>
          </cell>
        </row>
        <row r="194">
          <cell r="A194" t="str">
            <v xml:space="preserve">2220012019000       </v>
          </cell>
          <cell r="B194" t="str">
            <v xml:space="preserve">GUTIERREZ SOLIS GABRIELA                          </v>
          </cell>
          <cell r="C194">
            <v>0</v>
          </cell>
          <cell r="D194">
            <v>0</v>
          </cell>
          <cell r="E194">
            <v>225</v>
          </cell>
          <cell r="F194">
            <v>0</v>
          </cell>
          <cell r="G194">
            <v>0</v>
          </cell>
          <cell r="H194">
            <v>0</v>
          </cell>
          <cell r="I194">
            <v>0</v>
          </cell>
          <cell r="J194">
            <v>0</v>
          </cell>
          <cell r="K194">
            <v>0</v>
          </cell>
          <cell r="L194">
            <v>0</v>
          </cell>
          <cell r="M194">
            <v>0</v>
          </cell>
          <cell r="N194">
            <v>0</v>
          </cell>
          <cell r="O194">
            <v>1.2656240188249793E-5</v>
          </cell>
        </row>
        <row r="195">
          <cell r="A195" t="str">
            <v xml:space="preserve">2220012020000       </v>
          </cell>
          <cell r="B195" t="str">
            <v xml:space="preserve">RAMON PERALTA MORALES                             </v>
          </cell>
          <cell r="C195">
            <v>43.15</v>
          </cell>
          <cell r="D195">
            <v>43.15</v>
          </cell>
          <cell r="E195">
            <v>43.15</v>
          </cell>
          <cell r="F195">
            <v>43.15</v>
          </cell>
          <cell r="G195">
            <v>0</v>
          </cell>
          <cell r="H195">
            <v>0</v>
          </cell>
          <cell r="I195">
            <v>0</v>
          </cell>
          <cell r="J195">
            <v>0</v>
          </cell>
          <cell r="K195">
            <v>0</v>
          </cell>
          <cell r="L195">
            <v>0</v>
          </cell>
          <cell r="M195">
            <v>0</v>
          </cell>
          <cell r="N195">
            <v>0</v>
          </cell>
          <cell r="O195">
            <v>9.7087424732973968E-6</v>
          </cell>
        </row>
        <row r="196">
          <cell r="B196" t="str">
            <v xml:space="preserve">TOTAL ACREED.FUNCION.SOCIOS Y P.F.                      </v>
          </cell>
          <cell r="C196">
            <v>4265505.66</v>
          </cell>
          <cell r="D196">
            <v>4311182.55</v>
          </cell>
          <cell r="E196">
            <v>4540740.67</v>
          </cell>
          <cell r="F196">
            <v>4660362.68</v>
          </cell>
          <cell r="G196">
            <v>0</v>
          </cell>
          <cell r="H196">
            <v>0</v>
          </cell>
          <cell r="I196">
            <v>0</v>
          </cell>
          <cell r="J196">
            <v>0</v>
          </cell>
          <cell r="K196">
            <v>0</v>
          </cell>
          <cell r="L196">
            <v>0</v>
          </cell>
          <cell r="M196">
            <v>0</v>
          </cell>
          <cell r="N196">
            <v>0</v>
          </cell>
          <cell r="O196">
            <v>1</v>
          </cell>
        </row>
        <row r="199">
          <cell r="B199" t="str">
            <v xml:space="preserve">ACREEDORES DIVERSOS                               </v>
          </cell>
        </row>
        <row r="201">
          <cell r="A201" t="str">
            <v xml:space="preserve">2230010001001       </v>
          </cell>
          <cell r="B201" t="str">
            <v xml:space="preserve">SECORDI SC                                        </v>
          </cell>
          <cell r="C201">
            <v>5685000.4400000004</v>
          </cell>
          <cell r="D201">
            <v>5925000.4400000004</v>
          </cell>
          <cell r="E201">
            <v>7945000.4400000004</v>
          </cell>
          <cell r="F201">
            <v>8515000.4399999995</v>
          </cell>
          <cell r="G201">
            <v>0</v>
          </cell>
          <cell r="H201">
            <v>0</v>
          </cell>
          <cell r="I201">
            <v>0</v>
          </cell>
          <cell r="J201">
            <v>0</v>
          </cell>
          <cell r="K201">
            <v>0</v>
          </cell>
          <cell r="L201">
            <v>0</v>
          </cell>
          <cell r="M201">
            <v>0</v>
          </cell>
          <cell r="N201">
            <v>0</v>
          </cell>
          <cell r="O201">
            <v>0.75922799990234047</v>
          </cell>
        </row>
        <row r="202">
          <cell r="A202" t="str">
            <v xml:space="preserve">2230010001003       </v>
          </cell>
          <cell r="B202" t="str">
            <v xml:space="preserve">DICORDI S.C.                                      </v>
          </cell>
          <cell r="C202">
            <v>2154390.84</v>
          </cell>
          <cell r="D202">
            <v>2154390.84</v>
          </cell>
          <cell r="E202">
            <v>2154390.84</v>
          </cell>
          <cell r="F202">
            <v>2154390.84</v>
          </cell>
          <cell r="G202">
            <v>0</v>
          </cell>
          <cell r="H202">
            <v>0</v>
          </cell>
          <cell r="I202">
            <v>0</v>
          </cell>
          <cell r="J202">
            <v>0</v>
          </cell>
          <cell r="K202">
            <v>0</v>
          </cell>
          <cell r="L202">
            <v>0</v>
          </cell>
          <cell r="M202">
            <v>0</v>
          </cell>
          <cell r="N202">
            <v>0</v>
          </cell>
          <cell r="O202">
            <v>0.23308496557231756</v>
          </cell>
        </row>
        <row r="203">
          <cell r="A203" t="str">
            <v xml:space="preserve">2230010006001       </v>
          </cell>
          <cell r="B203" t="str">
            <v xml:space="preserve">FONDO DE AHORRO                                   </v>
          </cell>
          <cell r="C203">
            <v>29162.42</v>
          </cell>
          <cell r="D203">
            <v>35905.870000000003</v>
          </cell>
          <cell r="E203">
            <v>75695.44</v>
          </cell>
          <cell r="F203">
            <v>131247.57999999999</v>
          </cell>
          <cell r="G203">
            <v>0</v>
          </cell>
          <cell r="H203">
            <v>0</v>
          </cell>
          <cell r="I203">
            <v>0</v>
          </cell>
          <cell r="J203">
            <v>0</v>
          </cell>
          <cell r="K203">
            <v>0</v>
          </cell>
          <cell r="L203">
            <v>0</v>
          </cell>
          <cell r="M203">
            <v>0</v>
          </cell>
          <cell r="N203">
            <v>0</v>
          </cell>
          <cell r="O203">
            <v>7.3572707478916644E-3</v>
          </cell>
        </row>
        <row r="204">
          <cell r="A204" t="str">
            <v xml:space="preserve">2230010009001       </v>
          </cell>
          <cell r="B204" t="str">
            <v xml:space="preserve">INFONAVIT                                         </v>
          </cell>
          <cell r="C204">
            <v>-2203.89</v>
          </cell>
          <cell r="D204">
            <v>4126.37</v>
          </cell>
          <cell r="E204">
            <v>774.39</v>
          </cell>
          <cell r="F204">
            <v>10187.57</v>
          </cell>
          <cell r="G204">
            <v>0</v>
          </cell>
          <cell r="H204">
            <v>0</v>
          </cell>
          <cell r="I204">
            <v>0</v>
          </cell>
          <cell r="J204">
            <v>0</v>
          </cell>
          <cell r="K204">
            <v>0</v>
          </cell>
          <cell r="L204">
            <v>0</v>
          </cell>
          <cell r="M204">
            <v>0</v>
          </cell>
          <cell r="N204">
            <v>0</v>
          </cell>
          <cell r="O204">
            <v>3.4849401488109178E-4</v>
          </cell>
        </row>
        <row r="205">
          <cell r="A205" t="str">
            <v xml:space="preserve">2230010010001       </v>
          </cell>
          <cell r="B205" t="str">
            <v xml:space="preserve">JAVIER PASCAL S.C.                                </v>
          </cell>
          <cell r="C205">
            <v>0</v>
          </cell>
          <cell r="D205">
            <v>-383.17</v>
          </cell>
          <cell r="E205">
            <v>-383.17</v>
          </cell>
          <cell r="F205">
            <v>-383.17</v>
          </cell>
          <cell r="G205">
            <v>0</v>
          </cell>
          <cell r="H205">
            <v>0</v>
          </cell>
          <cell r="I205">
            <v>0</v>
          </cell>
          <cell r="J205">
            <v>0</v>
          </cell>
          <cell r="K205">
            <v>0</v>
          </cell>
          <cell r="L205">
            <v>0</v>
          </cell>
          <cell r="M205">
            <v>0</v>
          </cell>
          <cell r="N205">
            <v>0</v>
          </cell>
          <cell r="O205">
            <v>-3.1091561220042455E-5</v>
          </cell>
        </row>
        <row r="206">
          <cell r="A206" t="str">
            <v xml:space="preserve">2230010019003       </v>
          </cell>
          <cell r="B206" t="str">
            <v xml:space="preserve">SUELDOS Y SALARIOS POR PAGAR                      </v>
          </cell>
          <cell r="C206">
            <v>457.02</v>
          </cell>
          <cell r="D206">
            <v>0</v>
          </cell>
          <cell r="E206">
            <v>0</v>
          </cell>
          <cell r="F206">
            <v>0</v>
          </cell>
          <cell r="G206">
            <v>0</v>
          </cell>
          <cell r="H206">
            <v>0</v>
          </cell>
          <cell r="I206">
            <v>0</v>
          </cell>
          <cell r="J206">
            <v>0</v>
          </cell>
          <cell r="K206">
            <v>0</v>
          </cell>
          <cell r="L206">
            <v>0</v>
          </cell>
          <cell r="M206">
            <v>0</v>
          </cell>
          <cell r="N206">
            <v>0</v>
          </cell>
          <cell r="O206">
            <v>1.2361323789078654E-5</v>
          </cell>
        </row>
        <row r="207">
          <cell r="B207" t="str">
            <v xml:space="preserve">TOTAL ACREEDORES DIVERSOS                               </v>
          </cell>
          <cell r="C207">
            <v>7866806.8300000001</v>
          </cell>
          <cell r="D207">
            <v>8119040.3500000006</v>
          </cell>
          <cell r="E207">
            <v>10175477.940000001</v>
          </cell>
          <cell r="F207">
            <v>10810443.26</v>
          </cell>
          <cell r="G207">
            <v>0</v>
          </cell>
          <cell r="H207">
            <v>0</v>
          </cell>
          <cell r="I207">
            <v>0</v>
          </cell>
          <cell r="J207">
            <v>0</v>
          </cell>
          <cell r="K207">
            <v>0</v>
          </cell>
          <cell r="L207">
            <v>0</v>
          </cell>
          <cell r="M207">
            <v>0</v>
          </cell>
          <cell r="N207">
            <v>0</v>
          </cell>
          <cell r="O207">
            <v>1</v>
          </cell>
        </row>
        <row r="210">
          <cell r="B210" t="str">
            <v xml:space="preserve">DOCTOS.POR PAGAR BNTE                             </v>
          </cell>
        </row>
        <row r="212">
          <cell r="A212" t="str">
            <v xml:space="preserve">2300010001000       </v>
          </cell>
          <cell r="B212" t="str">
            <v xml:space="preserve">DOC X PAG  BNTE                                   </v>
          </cell>
          <cell r="C212">
            <v>7762434.6500000004</v>
          </cell>
          <cell r="D212">
            <v>6525726.2999999998</v>
          </cell>
          <cell r="E212">
            <v>5780177.5700000003</v>
          </cell>
          <cell r="F212">
            <v>6659274.0999999996</v>
          </cell>
          <cell r="G212">
            <v>0</v>
          </cell>
          <cell r="H212">
            <v>0</v>
          </cell>
          <cell r="I212">
            <v>0</v>
          </cell>
          <cell r="J212">
            <v>0</v>
          </cell>
          <cell r="K212">
            <v>0</v>
          </cell>
          <cell r="L212">
            <v>0</v>
          </cell>
          <cell r="M212">
            <v>0</v>
          </cell>
          <cell r="N212">
            <v>0</v>
          </cell>
          <cell r="O212">
            <v>1</v>
          </cell>
        </row>
        <row r="213">
          <cell r="B213" t="str">
            <v xml:space="preserve">TOTAL DOCTOS.POR PAGAR BNTE                             </v>
          </cell>
          <cell r="C213">
            <v>7762434.6500000004</v>
          </cell>
          <cell r="D213">
            <v>6525726.2999999998</v>
          </cell>
          <cell r="E213">
            <v>5780177.5700000003</v>
          </cell>
          <cell r="F213">
            <v>6659274.0999999996</v>
          </cell>
          <cell r="G213">
            <v>0</v>
          </cell>
          <cell r="H213">
            <v>0</v>
          </cell>
          <cell r="I213">
            <v>0</v>
          </cell>
          <cell r="J213">
            <v>0</v>
          </cell>
          <cell r="K213">
            <v>0</v>
          </cell>
          <cell r="L213">
            <v>0</v>
          </cell>
          <cell r="M213">
            <v>0</v>
          </cell>
          <cell r="N213">
            <v>0</v>
          </cell>
          <cell r="O213">
            <v>1</v>
          </cell>
        </row>
        <row r="216">
          <cell r="B216" t="str">
            <v xml:space="preserve">APORTACION DE FUTUROS AUMENTO                     </v>
          </cell>
        </row>
        <row r="218">
          <cell r="A218" t="str">
            <v xml:space="preserve">3070010001000       </v>
          </cell>
          <cell r="B218" t="str">
            <v xml:space="preserve">APORTACION DE FUTUROS AUMENTO                     </v>
          </cell>
          <cell r="C218">
            <v>20211165.16</v>
          </cell>
          <cell r="D218">
            <v>20211165.16</v>
          </cell>
          <cell r="E218">
            <v>20211165.16</v>
          </cell>
          <cell r="F218">
            <v>20211165.16</v>
          </cell>
          <cell r="G218">
            <v>0</v>
          </cell>
          <cell r="H218">
            <v>0</v>
          </cell>
          <cell r="I218">
            <v>0</v>
          </cell>
          <cell r="J218">
            <v>0</v>
          </cell>
          <cell r="K218">
            <v>0</v>
          </cell>
          <cell r="L218">
            <v>0</v>
          </cell>
          <cell r="M218">
            <v>0</v>
          </cell>
          <cell r="N218">
            <v>0</v>
          </cell>
          <cell r="O218">
            <v>1</v>
          </cell>
        </row>
        <row r="219">
          <cell r="B219" t="str">
            <v xml:space="preserve">TOTAL APORTACION DE FUTUROS AUMENTO                     </v>
          </cell>
          <cell r="C219">
            <v>20211165.16</v>
          </cell>
          <cell r="D219">
            <v>20211165.16</v>
          </cell>
          <cell r="E219">
            <v>20211165.16</v>
          </cell>
          <cell r="F219">
            <v>20211165.16</v>
          </cell>
          <cell r="G219">
            <v>0</v>
          </cell>
          <cell r="H219">
            <v>0</v>
          </cell>
          <cell r="I219">
            <v>0</v>
          </cell>
          <cell r="J219">
            <v>0</v>
          </cell>
          <cell r="K219">
            <v>0</v>
          </cell>
          <cell r="L219">
            <v>0</v>
          </cell>
          <cell r="M219">
            <v>0</v>
          </cell>
          <cell r="N219">
            <v>0</v>
          </cell>
          <cell r="O219">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Cover"/>
      <sheetName val="Dashboard"/>
      <sheetName val="Model"/>
      <sheetName val="ChartData"/>
      <sheetName val="ProjectSelect"/>
      <sheetName val="Bid pre WC"/>
      <sheetName val="Feb14"/>
      <sheetName val="Mar14"/>
      <sheetName val="Apr14"/>
      <sheetName val="May14"/>
      <sheetName val="Jun14"/>
      <sheetName val="Jul14"/>
      <sheetName val="Aug14"/>
      <sheetName val="Sep14"/>
      <sheetName val="Oct14"/>
      <sheetName val="Nov14"/>
      <sheetName val="Dec14"/>
      <sheetName val="Jan15"/>
      <sheetName val="Feb15"/>
      <sheetName val="Apr15"/>
      <sheetName val="May15"/>
      <sheetName val="Jun15"/>
      <sheetName val="Jul15"/>
      <sheetName val="Aug15"/>
      <sheetName val="Sep15"/>
      <sheetName val="Oct15"/>
      <sheetName val="Nov15"/>
      <sheetName val="Dec15"/>
      <sheetName val="Jan16"/>
      <sheetName val="Sheet2"/>
      <sheetName val="Presupuesto 2018"/>
    </sheetNames>
    <sheetDataSet>
      <sheetData sheetId="0"/>
      <sheetData sheetId="1"/>
      <sheetData sheetId="2">
        <row r="58">
          <cell r="D58" t="str">
            <v>Bid pre WC</v>
          </cell>
        </row>
        <row r="59">
          <cell r="D59" t="str">
            <v>Feb14</v>
          </cell>
        </row>
        <row r="60">
          <cell r="D60" t="str">
            <v>Mar14</v>
          </cell>
        </row>
        <row r="61">
          <cell r="D61" t="str">
            <v>Apr14</v>
          </cell>
        </row>
        <row r="62">
          <cell r="D62" t="str">
            <v>May14</v>
          </cell>
        </row>
        <row r="63">
          <cell r="D63" t="str">
            <v>Jun14</v>
          </cell>
        </row>
        <row r="64">
          <cell r="D64" t="str">
            <v>Jul14</v>
          </cell>
        </row>
        <row r="65">
          <cell r="D65" t="str">
            <v>Aug14</v>
          </cell>
        </row>
        <row r="66">
          <cell r="D66" t="str">
            <v>Sep14</v>
          </cell>
        </row>
        <row r="67">
          <cell r="D67" t="str">
            <v>Oct14</v>
          </cell>
        </row>
        <row r="68">
          <cell r="D68" t="str">
            <v>Nov14</v>
          </cell>
        </row>
        <row r="69">
          <cell r="D69" t="str">
            <v>Dec14</v>
          </cell>
        </row>
        <row r="70">
          <cell r="D70" t="str">
            <v>Jan15</v>
          </cell>
        </row>
        <row r="71">
          <cell r="D71" t="str">
            <v>Feb15</v>
          </cell>
        </row>
        <row r="72">
          <cell r="D72" t="str">
            <v>Mar15</v>
          </cell>
        </row>
        <row r="73">
          <cell r="D73" t="str">
            <v>Apr15</v>
          </cell>
        </row>
        <row r="74">
          <cell r="D74" t="str">
            <v>May15</v>
          </cell>
        </row>
        <row r="75">
          <cell r="D75" t="str">
            <v>Jun15</v>
          </cell>
        </row>
        <row r="76">
          <cell r="D76" t="str">
            <v>Jul15</v>
          </cell>
        </row>
        <row r="77">
          <cell r="D77" t="str">
            <v>Aug15</v>
          </cell>
        </row>
        <row r="78">
          <cell r="D78" t="str">
            <v>Sep15</v>
          </cell>
        </row>
        <row r="79">
          <cell r="D79" t="str">
            <v>Oct15</v>
          </cell>
        </row>
        <row r="80">
          <cell r="D80" t="str">
            <v>Nov15</v>
          </cell>
        </row>
        <row r="81">
          <cell r="D81" t="str">
            <v>Dec15</v>
          </cell>
        </row>
        <row r="82">
          <cell r="D82" t="str">
            <v>Jan16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SONAL ADICIONAL"/>
      <sheetName val="Flujo VALERUS"/>
      <sheetName val="Lista VALERUS"/>
      <sheetName val="Flujo ENX"/>
      <sheetName val="Anexo C 2007-2008 (2)"/>
      <sheetName val="Anexo C 2007-2008"/>
      <sheetName val="Lista ENX"/>
      <sheetName val="Datos"/>
      <sheetName val="Documento 15"/>
      <sheetName val="Para merge"/>
    </sheetNames>
    <sheetDataSet>
      <sheetData sheetId="0"/>
      <sheetData sheetId="1"/>
      <sheetData sheetId="2"/>
      <sheetData sheetId="3"/>
      <sheetData sheetId="4"/>
      <sheetData sheetId="5"/>
      <sheetData sheetId="6"/>
      <sheetData sheetId="7">
        <row r="12">
          <cell r="C12">
            <v>11</v>
          </cell>
        </row>
      </sheetData>
      <sheetData sheetId="8"/>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_Ajustado"/>
      <sheetName val="MACRO2"/>
      <sheetName val="Junio"/>
      <sheetName val="Pospre"/>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 nps"/>
      <sheetName val=" FE BNA-EOR 2010 CONS nps"/>
      <sheetName val=" FE Jujo Teco"/>
      <sheetName val=" FE Oxi"/>
      <sheetName val=" FE Delta"/>
      <sheetName val=" FE BNA"/>
      <sheetName val=" FE BNA-EOR 2010 CONS (2)"/>
      <sheetName val=" FE BNA-EOR 2010 CONS"/>
      <sheetName val="FE"/>
      <sheetName val="ER BNA-EOR GRAL 2010 "/>
      <sheetName val="Copia de PRESUPUESTO CONSOLIDAD"/>
    </sheetNames>
    <definedNames>
      <definedName name="EFIEOFJ" refersTo="#REF!" sheetId="8"/>
    </definedNames>
    <sheetDataSet>
      <sheetData sheetId="0"/>
      <sheetData sheetId="1">
        <row r="12">
          <cell r="C12">
            <v>12431236.469427999</v>
          </cell>
        </row>
      </sheetData>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
      <sheetName val="FEB"/>
      <sheetName val="MAR"/>
      <sheetName val="ABR"/>
      <sheetName val="TABLA SF"/>
      <sheetName val="RESUMEN SF"/>
      <sheetName val="RESUMEN MOV"/>
    </sheetNames>
    <sheetDataSet>
      <sheetData sheetId="0">
        <row r="6">
          <cell r="B6" t="str">
            <v>101-001-0001-000</v>
          </cell>
          <cell r="C6" t="str">
            <v xml:space="preserve">FONDO FIJO MX                                                        </v>
          </cell>
          <cell r="D6">
            <v>0</v>
          </cell>
          <cell r="E6">
            <v>0</v>
          </cell>
          <cell r="F6">
            <v>0</v>
          </cell>
          <cell r="G6">
            <v>0</v>
          </cell>
          <cell r="H6">
            <v>0</v>
          </cell>
        </row>
        <row r="7">
          <cell r="B7" t="str">
            <v>101-001-0002-001</v>
          </cell>
          <cell r="C7" t="str">
            <v xml:space="preserve">JUAN KAMPFNER AGUIRRE                                                </v>
          </cell>
          <cell r="D7">
            <v>0</v>
          </cell>
          <cell r="E7">
            <v>0</v>
          </cell>
          <cell r="F7">
            <v>0</v>
          </cell>
          <cell r="G7">
            <v>0</v>
          </cell>
          <cell r="H7">
            <v>0</v>
          </cell>
        </row>
        <row r="8">
          <cell r="B8" t="str">
            <v>101-001-0002-002</v>
          </cell>
          <cell r="C8" t="str">
            <v xml:space="preserve">GABRIELA GUTIEREZ SOLIS                                           </v>
          </cell>
          <cell r="D8">
            <v>5000</v>
          </cell>
          <cell r="E8">
            <v>0</v>
          </cell>
          <cell r="F8">
            <v>0</v>
          </cell>
          <cell r="G8">
            <v>0</v>
          </cell>
          <cell r="H8">
            <v>5000</v>
          </cell>
        </row>
        <row r="9">
          <cell r="B9" t="str">
            <v>101-001-0002-003</v>
          </cell>
          <cell r="C9" t="str">
            <v xml:space="preserve">RAFAEL ALFREDO ZURITA MENDOZA                                        </v>
          </cell>
          <cell r="D9">
            <v>0</v>
          </cell>
          <cell r="E9">
            <v>0</v>
          </cell>
          <cell r="F9">
            <v>0</v>
          </cell>
          <cell r="G9">
            <v>0</v>
          </cell>
          <cell r="H9">
            <v>0</v>
          </cell>
        </row>
        <row r="10">
          <cell r="B10" t="str">
            <v>101-001-0002-004</v>
          </cell>
          <cell r="C10" t="str">
            <v xml:space="preserve">RAMON PERALTA MORALES                                            </v>
          </cell>
          <cell r="D10">
            <v>15000</v>
          </cell>
          <cell r="E10">
            <v>0</v>
          </cell>
          <cell r="F10">
            <v>0</v>
          </cell>
          <cell r="G10">
            <v>0</v>
          </cell>
          <cell r="H10">
            <v>15000</v>
          </cell>
        </row>
        <row r="11">
          <cell r="B11" t="str">
            <v>101-001-0002-005</v>
          </cell>
          <cell r="C11" t="str">
            <v xml:space="preserve">JUAN CARLOS CRUZ ELSNER                                           </v>
          </cell>
          <cell r="D11">
            <v>5000</v>
          </cell>
          <cell r="E11">
            <v>0</v>
          </cell>
          <cell r="F11">
            <v>0</v>
          </cell>
          <cell r="G11">
            <v>0</v>
          </cell>
          <cell r="H11">
            <v>5000</v>
          </cell>
        </row>
        <row r="12">
          <cell r="B12" t="str">
            <v>101-001-0002-006</v>
          </cell>
          <cell r="C12" t="str">
            <v xml:space="preserve">ROCIO DEL CARMEN CEBALLOS LEON                                       </v>
          </cell>
          <cell r="D12">
            <v>0</v>
          </cell>
          <cell r="E12">
            <v>0</v>
          </cell>
          <cell r="F12">
            <v>0</v>
          </cell>
          <cell r="G12">
            <v>0</v>
          </cell>
          <cell r="H12">
            <v>0</v>
          </cell>
        </row>
        <row r="13">
          <cell r="B13" t="str">
            <v>102-001-0001-000</v>
          </cell>
          <cell r="C13" t="str">
            <v xml:space="preserve">SANTANDER VHSA                                                  </v>
          </cell>
          <cell r="D13">
            <v>172930.96</v>
          </cell>
          <cell r="E13">
            <v>1650572</v>
          </cell>
          <cell r="F13">
            <v>1779246.75</v>
          </cell>
          <cell r="G13">
            <v>-128674.75</v>
          </cell>
          <cell r="H13">
            <v>44256.21</v>
          </cell>
        </row>
        <row r="14">
          <cell r="B14" t="str">
            <v>102-001-0002-001</v>
          </cell>
          <cell r="C14" t="str">
            <v xml:space="preserve"> BANORTE CTA. 01268688-9                                        </v>
          </cell>
          <cell r="D14">
            <v>394857.54</v>
          </cell>
          <cell r="E14">
            <v>6992631.8099999996</v>
          </cell>
          <cell r="F14">
            <v>7377460</v>
          </cell>
          <cell r="G14">
            <v>-384828.19000000041</v>
          </cell>
          <cell r="H14">
            <v>10029.349999999627</v>
          </cell>
        </row>
        <row r="15">
          <cell r="B15" t="str">
            <v>102-001-0003-000</v>
          </cell>
          <cell r="C15" t="str">
            <v xml:space="preserve">BANORTE MX                                                           </v>
          </cell>
          <cell r="D15">
            <v>0</v>
          </cell>
          <cell r="E15">
            <v>0</v>
          </cell>
          <cell r="F15">
            <v>0</v>
          </cell>
          <cell r="G15">
            <v>0</v>
          </cell>
          <cell r="H15">
            <v>0</v>
          </cell>
        </row>
        <row r="16">
          <cell r="B16" t="str">
            <v>102-001-0004-001</v>
          </cell>
          <cell r="C16" t="str">
            <v xml:space="preserve">IXE DLLS                                                          </v>
          </cell>
          <cell r="D16">
            <v>4172.7299999999996</v>
          </cell>
          <cell r="E16">
            <v>170187.47</v>
          </cell>
          <cell r="F16">
            <v>163318.48000000001</v>
          </cell>
          <cell r="G16">
            <v>6868.9899999999907</v>
          </cell>
          <cell r="H16">
            <v>11041.72</v>
          </cell>
        </row>
        <row r="17">
          <cell r="B17" t="str">
            <v>102-001-0004-002</v>
          </cell>
          <cell r="C17" t="str">
            <v xml:space="preserve">COMPLEMENTARIA IXE                                               </v>
          </cell>
          <cell r="D17">
            <v>40520.959999999999</v>
          </cell>
          <cell r="E17">
            <v>1633090.02</v>
          </cell>
          <cell r="F17">
            <v>1569359.48</v>
          </cell>
          <cell r="G17">
            <v>63730.540000000037</v>
          </cell>
          <cell r="H17">
            <v>104251.5</v>
          </cell>
        </row>
        <row r="18">
          <cell r="B18" t="str">
            <v>102-001-0007-000</v>
          </cell>
          <cell r="C18" t="str">
            <v xml:space="preserve">BANCO MEXICANO                                                  </v>
          </cell>
          <cell r="D18">
            <v>389863.47</v>
          </cell>
          <cell r="E18">
            <v>7425612.0199999996</v>
          </cell>
          <cell r="F18">
            <v>7801197.6399999997</v>
          </cell>
          <cell r="G18">
            <v>-375585.62000000011</v>
          </cell>
          <cell r="H18">
            <v>14277.849999999627</v>
          </cell>
        </row>
        <row r="19">
          <cell r="B19" t="str">
            <v>102-001-0008-000</v>
          </cell>
          <cell r="C19" t="str">
            <v xml:space="preserve">BANCO BANAMEX   2687207664                                           </v>
          </cell>
          <cell r="D19">
            <v>0</v>
          </cell>
          <cell r="E19">
            <v>0</v>
          </cell>
          <cell r="F19">
            <v>0</v>
          </cell>
          <cell r="G19">
            <v>0</v>
          </cell>
          <cell r="H19">
            <v>0</v>
          </cell>
        </row>
        <row r="20">
          <cell r="B20" t="str">
            <v>103-001-0001-000</v>
          </cell>
          <cell r="C20" t="str">
            <v xml:space="preserve">INVERSIONES INVERMEXICO                                              </v>
          </cell>
          <cell r="D20">
            <v>0</v>
          </cell>
          <cell r="E20">
            <v>0</v>
          </cell>
          <cell r="F20">
            <v>0</v>
          </cell>
          <cell r="G20">
            <v>0</v>
          </cell>
          <cell r="H20">
            <v>0</v>
          </cell>
        </row>
        <row r="21">
          <cell r="B21" t="str">
            <v>103-001-0002-000</v>
          </cell>
          <cell r="C21" t="str">
            <v xml:space="preserve">INVERSIONES PROBURSA                                                 </v>
          </cell>
          <cell r="D21">
            <v>0</v>
          </cell>
          <cell r="E21">
            <v>0</v>
          </cell>
          <cell r="F21">
            <v>0</v>
          </cell>
          <cell r="G21">
            <v>0</v>
          </cell>
          <cell r="H21">
            <v>0</v>
          </cell>
        </row>
        <row r="22">
          <cell r="B22" t="str">
            <v>103-001-0003-000</v>
          </cell>
          <cell r="C22" t="str">
            <v xml:space="preserve">ACCION CLUB DE GOLF CHILUCA                                          </v>
          </cell>
          <cell r="D22">
            <v>0</v>
          </cell>
          <cell r="E22">
            <v>0</v>
          </cell>
          <cell r="F22">
            <v>0</v>
          </cell>
          <cell r="G22">
            <v>0</v>
          </cell>
          <cell r="H22">
            <v>0</v>
          </cell>
        </row>
        <row r="23">
          <cell r="B23" t="str">
            <v>103-001-0004-000</v>
          </cell>
          <cell r="C23" t="str">
            <v xml:space="preserve">INVERSION FINLAT-A                                                   </v>
          </cell>
          <cell r="D23">
            <v>0</v>
          </cell>
          <cell r="E23">
            <v>0</v>
          </cell>
          <cell r="F23">
            <v>0</v>
          </cell>
          <cell r="G23">
            <v>0</v>
          </cell>
          <cell r="H23">
            <v>0</v>
          </cell>
        </row>
        <row r="24">
          <cell r="B24" t="str">
            <v>106-001-0101-000</v>
          </cell>
          <cell r="C24" t="str">
            <v xml:space="preserve">GRUPO DIAVAZ, S.A. DE C.V.                                           </v>
          </cell>
          <cell r="D24">
            <v>0</v>
          </cell>
          <cell r="E24">
            <v>0</v>
          </cell>
          <cell r="F24">
            <v>0</v>
          </cell>
          <cell r="G24">
            <v>0</v>
          </cell>
          <cell r="H24">
            <v>0</v>
          </cell>
        </row>
        <row r="25">
          <cell r="B25" t="str">
            <v>106-001-0102-000</v>
          </cell>
          <cell r="C25" t="str">
            <v xml:space="preserve">DIAVAZ CONSTRUCTORES, S.A.                                           </v>
          </cell>
          <cell r="D25">
            <v>0</v>
          </cell>
          <cell r="E25">
            <v>0</v>
          </cell>
          <cell r="F25">
            <v>0</v>
          </cell>
          <cell r="G25">
            <v>0</v>
          </cell>
          <cell r="H25">
            <v>0</v>
          </cell>
        </row>
        <row r="26">
          <cell r="B26" t="str">
            <v>106-001-0103-000</v>
          </cell>
          <cell r="C26" t="str">
            <v xml:space="preserve">DIAVAZ INDUSTRIAS, S.A. C.V.                                         </v>
          </cell>
          <cell r="D26">
            <v>0</v>
          </cell>
          <cell r="E26">
            <v>0</v>
          </cell>
          <cell r="F26">
            <v>0</v>
          </cell>
          <cell r="G26">
            <v>0</v>
          </cell>
          <cell r="H26">
            <v>0</v>
          </cell>
        </row>
        <row r="27">
          <cell r="B27" t="str">
            <v>106-001-0104-000</v>
          </cell>
          <cell r="C27" t="str">
            <v xml:space="preserve">TECNOLOGIA Y ORGANIZACION                                            </v>
          </cell>
          <cell r="D27">
            <v>0</v>
          </cell>
          <cell r="E27">
            <v>0</v>
          </cell>
          <cell r="F27">
            <v>0</v>
          </cell>
          <cell r="G27">
            <v>0</v>
          </cell>
          <cell r="H27">
            <v>0</v>
          </cell>
        </row>
        <row r="28">
          <cell r="B28" t="str">
            <v>106-001-0105-000</v>
          </cell>
          <cell r="C28" t="str">
            <v xml:space="preserve">INGENIEROS CONSTRUCTORES                                             </v>
          </cell>
          <cell r="D28">
            <v>0</v>
          </cell>
          <cell r="E28">
            <v>0</v>
          </cell>
          <cell r="F28">
            <v>0</v>
          </cell>
          <cell r="G28">
            <v>0</v>
          </cell>
          <cell r="H28">
            <v>0</v>
          </cell>
        </row>
        <row r="29">
          <cell r="B29" t="str">
            <v>106-001-0206-000</v>
          </cell>
          <cell r="C29" t="str">
            <v xml:space="preserve">CIA. MEXICANA DE GAS, S.A.                                           </v>
          </cell>
          <cell r="D29">
            <v>0</v>
          </cell>
          <cell r="E29">
            <v>0</v>
          </cell>
          <cell r="F29">
            <v>0</v>
          </cell>
          <cell r="G29">
            <v>0</v>
          </cell>
          <cell r="H29">
            <v>0</v>
          </cell>
        </row>
        <row r="30">
          <cell r="B30" t="str">
            <v>106-001-0207-000</v>
          </cell>
          <cell r="C30" t="str">
            <v xml:space="preserve">SHELBY WILLIAMS DE MEXICO                                            </v>
          </cell>
          <cell r="D30">
            <v>0</v>
          </cell>
          <cell r="E30">
            <v>0</v>
          </cell>
          <cell r="F30">
            <v>0</v>
          </cell>
          <cell r="G30">
            <v>0</v>
          </cell>
          <cell r="H30">
            <v>0</v>
          </cell>
        </row>
        <row r="31">
          <cell r="B31" t="str">
            <v>106-001-0226-000</v>
          </cell>
          <cell r="C31" t="str">
            <v xml:space="preserve">GASAUTOMOTORES, S.A.                                                 </v>
          </cell>
          <cell r="D31">
            <v>0</v>
          </cell>
          <cell r="E31">
            <v>0</v>
          </cell>
          <cell r="F31">
            <v>0</v>
          </cell>
          <cell r="G31">
            <v>0</v>
          </cell>
          <cell r="H31">
            <v>0</v>
          </cell>
        </row>
        <row r="32">
          <cell r="B32" t="str">
            <v>106-001-0227-000</v>
          </cell>
          <cell r="C32" t="str">
            <v xml:space="preserve">GAS NATURAL APODACA, S.A.                                            </v>
          </cell>
          <cell r="D32">
            <v>0</v>
          </cell>
          <cell r="E32">
            <v>0</v>
          </cell>
          <cell r="F32">
            <v>0</v>
          </cell>
          <cell r="G32">
            <v>0</v>
          </cell>
          <cell r="H32">
            <v>0</v>
          </cell>
        </row>
        <row r="33">
          <cell r="B33" t="str">
            <v>106-001-0228-000</v>
          </cell>
          <cell r="C33" t="str">
            <v xml:space="preserve">DISTRIBUIDORA DE GAS DE OCCID                                        </v>
          </cell>
          <cell r="D33">
            <v>0</v>
          </cell>
          <cell r="E33">
            <v>0</v>
          </cell>
          <cell r="F33">
            <v>0</v>
          </cell>
          <cell r="G33">
            <v>0</v>
          </cell>
          <cell r="H33">
            <v>0</v>
          </cell>
        </row>
        <row r="34">
          <cell r="B34" t="str">
            <v>106-001-0309-000</v>
          </cell>
          <cell r="C34" t="str">
            <v xml:space="preserve">VS. CONSTRUCCIONES CIVILES                                           </v>
          </cell>
          <cell r="D34">
            <v>0</v>
          </cell>
          <cell r="E34">
            <v>0</v>
          </cell>
          <cell r="F34">
            <v>0</v>
          </cell>
          <cell r="G34">
            <v>0</v>
          </cell>
          <cell r="H34">
            <v>0</v>
          </cell>
        </row>
        <row r="35">
          <cell r="B35" t="str">
            <v>106-001-0410-000</v>
          </cell>
          <cell r="C35" t="str">
            <v xml:space="preserve">NAVIERA DIAVAZ, S.A. DE C.V.                                         </v>
          </cell>
          <cell r="D35">
            <v>0</v>
          </cell>
          <cell r="E35">
            <v>0</v>
          </cell>
          <cell r="F35">
            <v>0</v>
          </cell>
          <cell r="G35">
            <v>0</v>
          </cell>
          <cell r="H35">
            <v>0</v>
          </cell>
        </row>
        <row r="36">
          <cell r="B36" t="str">
            <v>106-001-0411-000</v>
          </cell>
          <cell r="C36" t="str">
            <v xml:space="preserve">CONSTR. SUBACUATICA DIAVAZ                                           </v>
          </cell>
          <cell r="D36">
            <v>0</v>
          </cell>
          <cell r="E36">
            <v>48612.02</v>
          </cell>
          <cell r="F36">
            <v>48612.02</v>
          </cell>
          <cell r="G36">
            <v>0</v>
          </cell>
          <cell r="H36">
            <v>0</v>
          </cell>
        </row>
        <row r="37">
          <cell r="B37" t="str">
            <v>106-001-0514-000</v>
          </cell>
          <cell r="C37" t="str">
            <v xml:space="preserve">D.I.D.S.A.                                                           </v>
          </cell>
          <cell r="D37">
            <v>0</v>
          </cell>
          <cell r="E37">
            <v>0</v>
          </cell>
          <cell r="F37">
            <v>0</v>
          </cell>
          <cell r="G37">
            <v>0</v>
          </cell>
          <cell r="H37">
            <v>0</v>
          </cell>
        </row>
        <row r="38">
          <cell r="B38" t="str">
            <v>106-001-0515-000</v>
          </cell>
          <cell r="C38" t="str">
            <v xml:space="preserve">LOA INMOBILIARIA, S.A.DE C.V.                                        </v>
          </cell>
          <cell r="D38">
            <v>0</v>
          </cell>
          <cell r="E38">
            <v>0</v>
          </cell>
          <cell r="F38">
            <v>0</v>
          </cell>
          <cell r="G38">
            <v>0</v>
          </cell>
          <cell r="H38">
            <v>0</v>
          </cell>
        </row>
        <row r="39">
          <cell r="B39" t="str">
            <v>106-001-0519-000</v>
          </cell>
          <cell r="C39" t="str">
            <v xml:space="preserve">DESARROLLO INMOB. CERRITOS                                           </v>
          </cell>
          <cell r="D39">
            <v>0</v>
          </cell>
          <cell r="E39">
            <v>0</v>
          </cell>
          <cell r="F39">
            <v>0</v>
          </cell>
          <cell r="G39">
            <v>0</v>
          </cell>
          <cell r="H39">
            <v>0</v>
          </cell>
        </row>
        <row r="40">
          <cell r="B40" t="str">
            <v>106-001-0621-000</v>
          </cell>
          <cell r="C40" t="str">
            <v xml:space="preserve">CIA. MEXICANA DE GEOFISICA                                           </v>
          </cell>
          <cell r="D40">
            <v>0</v>
          </cell>
          <cell r="E40">
            <v>0</v>
          </cell>
          <cell r="F40">
            <v>0</v>
          </cell>
          <cell r="G40">
            <v>0</v>
          </cell>
          <cell r="H40">
            <v>0</v>
          </cell>
        </row>
        <row r="41">
          <cell r="B41" t="str">
            <v>106-001-0634-000</v>
          </cell>
          <cell r="C41" t="str">
            <v xml:space="preserve">ASOCIACION MEXICANA DE GAS                                           </v>
          </cell>
          <cell r="D41">
            <v>0</v>
          </cell>
          <cell r="E41">
            <v>0</v>
          </cell>
          <cell r="F41">
            <v>0</v>
          </cell>
          <cell r="G41">
            <v>0</v>
          </cell>
          <cell r="H41">
            <v>0</v>
          </cell>
        </row>
        <row r="42">
          <cell r="B42" t="str">
            <v>107-001-0101-000</v>
          </cell>
          <cell r="C42" t="str">
            <v xml:space="preserve">GRUPO DIAVAZ, S.A. DE C.V.                                     </v>
          </cell>
          <cell r="D42">
            <v>1663500</v>
          </cell>
          <cell r="E42">
            <v>0</v>
          </cell>
          <cell r="F42">
            <v>0</v>
          </cell>
          <cell r="G42">
            <v>0</v>
          </cell>
          <cell r="H42">
            <v>1663500</v>
          </cell>
        </row>
        <row r="43">
          <cell r="B43" t="str">
            <v>107-001-0102-000</v>
          </cell>
          <cell r="C43" t="str">
            <v xml:space="preserve">TECNOSEN SA DE CV                                                    </v>
          </cell>
          <cell r="D43">
            <v>0</v>
          </cell>
          <cell r="E43">
            <v>0</v>
          </cell>
          <cell r="F43">
            <v>0</v>
          </cell>
          <cell r="G43">
            <v>0</v>
          </cell>
          <cell r="H43">
            <v>0</v>
          </cell>
        </row>
        <row r="44">
          <cell r="B44" t="str">
            <v>107-001-0103-000</v>
          </cell>
          <cell r="C44" t="str">
            <v xml:space="preserve">COMPRESION, SIST. Y SERV. SA DE CV                                   </v>
          </cell>
          <cell r="D44">
            <v>0</v>
          </cell>
          <cell r="E44">
            <v>0</v>
          </cell>
          <cell r="F44">
            <v>0</v>
          </cell>
          <cell r="G44">
            <v>0</v>
          </cell>
          <cell r="H44">
            <v>0</v>
          </cell>
        </row>
        <row r="45">
          <cell r="B45" t="str">
            <v>107-001-0104-000</v>
          </cell>
          <cell r="C45" t="str">
            <v xml:space="preserve">TECNOLOGIA Y ORGANIZACION, S.                                        </v>
          </cell>
          <cell r="D45">
            <v>0</v>
          </cell>
          <cell r="E45">
            <v>0</v>
          </cell>
          <cell r="F45">
            <v>0</v>
          </cell>
          <cell r="G45">
            <v>0</v>
          </cell>
          <cell r="H45">
            <v>0</v>
          </cell>
        </row>
        <row r="46">
          <cell r="B46" t="str">
            <v>107-001-0105-000</v>
          </cell>
          <cell r="C46" t="str">
            <v xml:space="preserve">VOLMA SERVICIOS CORPORATIVOS                                         </v>
          </cell>
          <cell r="D46">
            <v>0</v>
          </cell>
          <cell r="E46">
            <v>0</v>
          </cell>
          <cell r="F46">
            <v>0</v>
          </cell>
          <cell r="G46">
            <v>0</v>
          </cell>
          <cell r="H46">
            <v>0</v>
          </cell>
        </row>
        <row r="47">
          <cell r="B47" t="str">
            <v>107-001-0106-000</v>
          </cell>
          <cell r="C47" t="str">
            <v xml:space="preserve">GAS REGIOMONTANO SA DE CV                                            </v>
          </cell>
          <cell r="D47">
            <v>0</v>
          </cell>
          <cell r="E47">
            <v>0</v>
          </cell>
          <cell r="F47">
            <v>0</v>
          </cell>
          <cell r="G47">
            <v>0</v>
          </cell>
          <cell r="H47">
            <v>0</v>
          </cell>
        </row>
        <row r="48">
          <cell r="B48" t="str">
            <v>107-001-0107-000</v>
          </cell>
          <cell r="C48" t="str">
            <v xml:space="preserve">DICORDI SC                                                           </v>
          </cell>
          <cell r="D48">
            <v>0</v>
          </cell>
          <cell r="E48">
            <v>0</v>
          </cell>
          <cell r="F48">
            <v>0</v>
          </cell>
          <cell r="G48">
            <v>0</v>
          </cell>
          <cell r="H48">
            <v>0</v>
          </cell>
        </row>
        <row r="49">
          <cell r="B49" t="str">
            <v>107-001-0108-000</v>
          </cell>
          <cell r="C49" t="str">
            <v xml:space="preserve">DIAVAZ SA DE CV                                                      </v>
          </cell>
          <cell r="D49">
            <v>0</v>
          </cell>
          <cell r="E49">
            <v>0</v>
          </cell>
          <cell r="F49">
            <v>0</v>
          </cell>
          <cell r="G49">
            <v>0</v>
          </cell>
          <cell r="H49">
            <v>0</v>
          </cell>
        </row>
        <row r="50">
          <cell r="B50" t="str">
            <v>107-001-0109-000</v>
          </cell>
          <cell r="C50" t="str">
            <v xml:space="preserve">DGO                                                                  </v>
          </cell>
          <cell r="D50">
            <v>0</v>
          </cell>
          <cell r="E50">
            <v>0</v>
          </cell>
          <cell r="F50">
            <v>0</v>
          </cell>
          <cell r="G50">
            <v>0</v>
          </cell>
          <cell r="H50">
            <v>0</v>
          </cell>
        </row>
        <row r="51">
          <cell r="B51" t="str">
            <v>107-001-0110-000</v>
          </cell>
          <cell r="C51" t="str">
            <v xml:space="preserve">COMPRESION  SIST. Y SERVICIOS                                        </v>
          </cell>
          <cell r="D51">
            <v>0</v>
          </cell>
          <cell r="E51">
            <v>0</v>
          </cell>
          <cell r="F51">
            <v>0</v>
          </cell>
          <cell r="G51">
            <v>0</v>
          </cell>
          <cell r="H51">
            <v>0</v>
          </cell>
        </row>
        <row r="52">
          <cell r="B52" t="str">
            <v>107-001-0111-000</v>
          </cell>
          <cell r="C52" t="str">
            <v xml:space="preserve">PERSETEC                                                             </v>
          </cell>
          <cell r="D52">
            <v>0</v>
          </cell>
          <cell r="E52">
            <v>0</v>
          </cell>
          <cell r="F52">
            <v>0</v>
          </cell>
          <cell r="G52">
            <v>0</v>
          </cell>
          <cell r="H52">
            <v>0</v>
          </cell>
        </row>
        <row r="53">
          <cell r="B53" t="str">
            <v>107-001-0206-000</v>
          </cell>
          <cell r="C53" t="str">
            <v xml:space="preserve">CIA. MEXICANA DE GAS, S.A.                                           </v>
          </cell>
          <cell r="D53">
            <v>0</v>
          </cell>
          <cell r="E53">
            <v>0</v>
          </cell>
          <cell r="F53">
            <v>0</v>
          </cell>
          <cell r="G53">
            <v>0</v>
          </cell>
          <cell r="H53">
            <v>0</v>
          </cell>
        </row>
        <row r="54">
          <cell r="B54" t="str">
            <v>107-001-0207-000</v>
          </cell>
          <cell r="C54" t="str">
            <v xml:space="preserve">ENX COMPRESORS SA DE CV                                              </v>
          </cell>
          <cell r="D54">
            <v>0</v>
          </cell>
          <cell r="E54">
            <v>0</v>
          </cell>
          <cell r="F54">
            <v>0</v>
          </cell>
          <cell r="G54">
            <v>0</v>
          </cell>
          <cell r="H54">
            <v>0</v>
          </cell>
        </row>
        <row r="55">
          <cell r="B55" t="str">
            <v>107-001-0226-000</v>
          </cell>
          <cell r="C55" t="str">
            <v xml:space="preserve">GASAUTOMOTORES, S.A.                                                 </v>
          </cell>
          <cell r="D55">
            <v>0</v>
          </cell>
          <cell r="E55">
            <v>0</v>
          </cell>
          <cell r="F55">
            <v>0</v>
          </cell>
          <cell r="G55">
            <v>0</v>
          </cell>
          <cell r="H55">
            <v>0</v>
          </cell>
        </row>
        <row r="56">
          <cell r="B56" t="str">
            <v>107-001-0309-000</v>
          </cell>
          <cell r="C56" t="str">
            <v xml:space="preserve">VS CONSTRUCIONES CIVILES                                             </v>
          </cell>
          <cell r="D56">
            <v>0</v>
          </cell>
          <cell r="E56">
            <v>0</v>
          </cell>
          <cell r="F56">
            <v>0</v>
          </cell>
          <cell r="G56">
            <v>0</v>
          </cell>
          <cell r="H56">
            <v>0</v>
          </cell>
        </row>
        <row r="57">
          <cell r="B57" t="str">
            <v>107-001-0410-000</v>
          </cell>
          <cell r="C57" t="str">
            <v xml:space="preserve">NAVIERA DIAVAZ, S.A. DE C.V.                                         </v>
          </cell>
          <cell r="D57">
            <v>0</v>
          </cell>
          <cell r="E57">
            <v>0</v>
          </cell>
          <cell r="F57">
            <v>0</v>
          </cell>
          <cell r="G57">
            <v>0</v>
          </cell>
          <cell r="H57">
            <v>0</v>
          </cell>
        </row>
        <row r="58">
          <cell r="B58" t="str">
            <v>107-001-0411-000</v>
          </cell>
          <cell r="C58" t="str">
            <v xml:space="preserve">CONST. SUBACUATICA DIAVAZ                                            </v>
          </cell>
          <cell r="D58">
            <v>0</v>
          </cell>
          <cell r="E58">
            <v>0</v>
          </cell>
          <cell r="F58">
            <v>0</v>
          </cell>
          <cell r="G58">
            <v>0</v>
          </cell>
          <cell r="H58">
            <v>0</v>
          </cell>
        </row>
        <row r="59">
          <cell r="B59" t="str">
            <v>107-001-0412-000</v>
          </cell>
          <cell r="C59" t="str">
            <v xml:space="preserve">NAVIERA LA TRINIDAD, S.A.                                            </v>
          </cell>
          <cell r="D59">
            <v>0</v>
          </cell>
          <cell r="E59">
            <v>0</v>
          </cell>
          <cell r="F59">
            <v>0</v>
          </cell>
          <cell r="G59">
            <v>0</v>
          </cell>
          <cell r="H59">
            <v>0</v>
          </cell>
        </row>
        <row r="60">
          <cell r="B60" t="str">
            <v>107-001-0514-000</v>
          </cell>
          <cell r="C60" t="str">
            <v xml:space="preserve">D.I.D.S.A.                                                           </v>
          </cell>
          <cell r="D60">
            <v>0</v>
          </cell>
          <cell r="E60">
            <v>0</v>
          </cell>
          <cell r="F60">
            <v>0</v>
          </cell>
          <cell r="G60">
            <v>0</v>
          </cell>
          <cell r="H60">
            <v>0</v>
          </cell>
        </row>
        <row r="61">
          <cell r="B61" t="str">
            <v>107-001-0515-000</v>
          </cell>
          <cell r="C61" t="str">
            <v xml:space="preserve">LOA INMOBILIARIA, S.A.DE C.V.                                        </v>
          </cell>
          <cell r="D61">
            <v>0</v>
          </cell>
          <cell r="E61">
            <v>0</v>
          </cell>
          <cell r="F61">
            <v>0</v>
          </cell>
          <cell r="G61">
            <v>0</v>
          </cell>
          <cell r="H61">
            <v>0</v>
          </cell>
        </row>
        <row r="62">
          <cell r="B62" t="str">
            <v>107-001-0517-000</v>
          </cell>
          <cell r="C62" t="str">
            <v xml:space="preserve">DESARROLLOS LAS GAVIOTAS                                             </v>
          </cell>
          <cell r="D62">
            <v>0</v>
          </cell>
          <cell r="E62">
            <v>0</v>
          </cell>
          <cell r="F62">
            <v>0</v>
          </cell>
          <cell r="G62">
            <v>0</v>
          </cell>
          <cell r="H62">
            <v>0</v>
          </cell>
        </row>
        <row r="63">
          <cell r="B63" t="str">
            <v>107-001-0621-000</v>
          </cell>
          <cell r="C63" t="str">
            <v xml:space="preserve">CIA.MEXICANA DE GEOFISICA                                            </v>
          </cell>
          <cell r="D63">
            <v>0</v>
          </cell>
          <cell r="E63">
            <v>0</v>
          </cell>
          <cell r="F63">
            <v>0</v>
          </cell>
          <cell r="G63">
            <v>0</v>
          </cell>
          <cell r="H63">
            <v>0</v>
          </cell>
        </row>
        <row r="64">
          <cell r="B64" t="str">
            <v>107-001-0622-000</v>
          </cell>
          <cell r="C64" t="str">
            <v xml:space="preserve">GEOVAZ, S.A. DE C.V.                                                 </v>
          </cell>
          <cell r="D64">
            <v>0</v>
          </cell>
          <cell r="E64">
            <v>0</v>
          </cell>
          <cell r="F64">
            <v>0</v>
          </cell>
          <cell r="G64">
            <v>0</v>
          </cell>
          <cell r="H64">
            <v>0</v>
          </cell>
        </row>
        <row r="65">
          <cell r="B65" t="str">
            <v>107-001-0623-000</v>
          </cell>
          <cell r="C65" t="str">
            <v xml:space="preserve">SERVS.DE TECNOLOGIA PETROLERA                                        </v>
          </cell>
          <cell r="D65">
            <v>0</v>
          </cell>
          <cell r="E65">
            <v>0</v>
          </cell>
          <cell r="F65">
            <v>0</v>
          </cell>
          <cell r="G65">
            <v>0</v>
          </cell>
          <cell r="H65">
            <v>0</v>
          </cell>
        </row>
        <row r="66">
          <cell r="B66" t="str">
            <v>107-001-0633-000</v>
          </cell>
          <cell r="C66" t="str">
            <v xml:space="preserve">INGENIERIA Y GESTION AMBIENTA                                        </v>
          </cell>
          <cell r="D66">
            <v>0</v>
          </cell>
          <cell r="E66">
            <v>0</v>
          </cell>
          <cell r="F66">
            <v>0</v>
          </cell>
          <cell r="G66">
            <v>0</v>
          </cell>
          <cell r="H66">
            <v>0</v>
          </cell>
        </row>
        <row r="67">
          <cell r="B67" t="str">
            <v>107-001-0634-000</v>
          </cell>
          <cell r="C67" t="str">
            <v xml:space="preserve">ASOCIACION MEXICANA DE GAS                                           </v>
          </cell>
          <cell r="D67">
            <v>0</v>
          </cell>
          <cell r="E67">
            <v>0</v>
          </cell>
          <cell r="F67">
            <v>0</v>
          </cell>
          <cell r="G67">
            <v>0</v>
          </cell>
          <cell r="H67">
            <v>0</v>
          </cell>
        </row>
        <row r="68">
          <cell r="B68" t="str">
            <v>107-001-0730-000</v>
          </cell>
          <cell r="C68" t="str">
            <v xml:space="preserve">OIL TANKING DE MEXICO,S.A C.V                                        </v>
          </cell>
          <cell r="D68">
            <v>0</v>
          </cell>
          <cell r="E68">
            <v>0</v>
          </cell>
          <cell r="F68">
            <v>0</v>
          </cell>
          <cell r="G68">
            <v>0</v>
          </cell>
          <cell r="H68">
            <v>0</v>
          </cell>
        </row>
        <row r="69">
          <cell r="B69" t="str">
            <v>107-001-0831-000</v>
          </cell>
          <cell r="C69" t="str">
            <v xml:space="preserve">ECOCALPIN, S.A. DE C.V.                                              </v>
          </cell>
          <cell r="D69">
            <v>0</v>
          </cell>
          <cell r="E69">
            <v>0</v>
          </cell>
          <cell r="F69">
            <v>0</v>
          </cell>
          <cell r="G69">
            <v>0</v>
          </cell>
          <cell r="H69">
            <v>0</v>
          </cell>
        </row>
        <row r="70">
          <cell r="B70" t="str">
            <v>107-001-0950-000</v>
          </cell>
          <cell r="C70" t="str">
            <v xml:space="preserve">TOPOMAR, S.A. DE C.V.                                                </v>
          </cell>
          <cell r="D70">
            <v>0</v>
          </cell>
          <cell r="E70">
            <v>0</v>
          </cell>
          <cell r="F70">
            <v>0</v>
          </cell>
          <cell r="G70">
            <v>0</v>
          </cell>
          <cell r="H70">
            <v>0</v>
          </cell>
        </row>
        <row r="71">
          <cell r="B71" t="str">
            <v>107-001-0951-000</v>
          </cell>
          <cell r="C71" t="str">
            <v xml:space="preserve">VIVAZA, S.A. DE C.V.                                                 </v>
          </cell>
          <cell r="D71">
            <v>0</v>
          </cell>
          <cell r="E71">
            <v>0</v>
          </cell>
          <cell r="F71">
            <v>0</v>
          </cell>
          <cell r="G71">
            <v>0</v>
          </cell>
          <cell r="H71">
            <v>0</v>
          </cell>
        </row>
        <row r="72">
          <cell r="B72" t="str">
            <v>107-001-0952-000</v>
          </cell>
          <cell r="C72" t="str">
            <v xml:space="preserve">SERVOPET,S.A. DE C.V.                                                </v>
          </cell>
          <cell r="D72">
            <v>0</v>
          </cell>
          <cell r="E72">
            <v>0</v>
          </cell>
          <cell r="F72">
            <v>0</v>
          </cell>
          <cell r="G72">
            <v>0</v>
          </cell>
          <cell r="H72">
            <v>0</v>
          </cell>
        </row>
        <row r="73">
          <cell r="B73" t="str">
            <v>107-001-0953-000</v>
          </cell>
          <cell r="C73" t="str">
            <v xml:space="preserve">DISTR. DE GAS OCCIDENTE SA DE CV                                     </v>
          </cell>
          <cell r="D73">
            <v>0</v>
          </cell>
          <cell r="E73">
            <v>0</v>
          </cell>
          <cell r="F73">
            <v>0</v>
          </cell>
          <cell r="G73">
            <v>0</v>
          </cell>
          <cell r="H73">
            <v>0</v>
          </cell>
        </row>
        <row r="74">
          <cell r="B74" t="str">
            <v>107-001-0958-000</v>
          </cell>
          <cell r="C74" t="str">
            <v xml:space="preserve">VAZSEN, S.A. DE C.V.                                                 </v>
          </cell>
          <cell r="D74">
            <v>0</v>
          </cell>
          <cell r="E74">
            <v>0</v>
          </cell>
          <cell r="F74">
            <v>0</v>
          </cell>
          <cell r="G74">
            <v>0</v>
          </cell>
          <cell r="H74">
            <v>0</v>
          </cell>
        </row>
        <row r="75">
          <cell r="B75" t="str">
            <v>107-001-0959-000</v>
          </cell>
          <cell r="C75" t="str">
            <v xml:space="preserve">VOLMA SERV.CORP.SA DE CV                                             </v>
          </cell>
          <cell r="D75">
            <v>0</v>
          </cell>
          <cell r="E75">
            <v>0</v>
          </cell>
          <cell r="F75">
            <v>0</v>
          </cell>
          <cell r="G75">
            <v>0</v>
          </cell>
          <cell r="H75">
            <v>0</v>
          </cell>
        </row>
        <row r="76">
          <cell r="B76" t="str">
            <v>107-001-0960-000</v>
          </cell>
          <cell r="C76" t="str">
            <v xml:space="preserve">SECORDI S.C.                                                         </v>
          </cell>
          <cell r="D76">
            <v>0</v>
          </cell>
          <cell r="E76">
            <v>0</v>
          </cell>
          <cell r="F76">
            <v>0</v>
          </cell>
          <cell r="G76">
            <v>0</v>
          </cell>
          <cell r="H76">
            <v>0</v>
          </cell>
        </row>
        <row r="77">
          <cell r="B77" t="str">
            <v>107-002-0001-001</v>
          </cell>
          <cell r="C77" t="str">
            <v xml:space="preserve">CAT ARREND FINANC DLLS                                               </v>
          </cell>
          <cell r="D77">
            <v>0</v>
          </cell>
          <cell r="E77">
            <v>0</v>
          </cell>
          <cell r="F77">
            <v>0</v>
          </cell>
          <cell r="G77">
            <v>0</v>
          </cell>
          <cell r="H77">
            <v>0</v>
          </cell>
        </row>
        <row r="78">
          <cell r="B78" t="str">
            <v>107-002-0001-002</v>
          </cell>
          <cell r="C78" t="str">
            <v xml:space="preserve">CAT ARREND FINAN COMPLEMENTARIA DLLS                                 </v>
          </cell>
          <cell r="D78">
            <v>0</v>
          </cell>
          <cell r="E78">
            <v>0</v>
          </cell>
          <cell r="F78">
            <v>0</v>
          </cell>
          <cell r="G78">
            <v>0</v>
          </cell>
          <cell r="H78">
            <v>0</v>
          </cell>
        </row>
        <row r="79">
          <cell r="B79" t="str">
            <v>107-100-0104-000</v>
          </cell>
          <cell r="C79" t="str">
            <v xml:space="preserve">TECNOLOGIA Y ORGANIZACION AP                                         </v>
          </cell>
          <cell r="D79">
            <v>0</v>
          </cell>
          <cell r="E79">
            <v>0</v>
          </cell>
          <cell r="F79">
            <v>0</v>
          </cell>
          <cell r="G79">
            <v>0</v>
          </cell>
          <cell r="H79">
            <v>0</v>
          </cell>
        </row>
        <row r="80">
          <cell r="B80" t="str">
            <v>108-001-0001-000</v>
          </cell>
          <cell r="C80" t="str">
            <v xml:space="preserve">PEMEX EXPLORACION Y PRODUCCION                                 </v>
          </cell>
          <cell r="D80">
            <v>1083352.67</v>
          </cell>
          <cell r="E80">
            <v>106961.32</v>
          </cell>
          <cell r="F80">
            <v>682237.27</v>
          </cell>
          <cell r="G80">
            <v>-575275.94999999995</v>
          </cell>
          <cell r="H80">
            <v>508076.72</v>
          </cell>
        </row>
        <row r="81">
          <cell r="B81" t="str">
            <v>108-001-0002-001</v>
          </cell>
          <cell r="C81" t="str">
            <v xml:space="preserve">PEMEX DLLS                                                      </v>
          </cell>
          <cell r="D81">
            <v>570978.14</v>
          </cell>
          <cell r="E81">
            <v>165899.18</v>
          </cell>
          <cell r="F81">
            <v>46060.94</v>
          </cell>
          <cell r="G81">
            <v>119838.23999999999</v>
          </cell>
          <cell r="H81">
            <v>690816.38</v>
          </cell>
        </row>
        <row r="82">
          <cell r="B82" t="str">
            <v>108-001-0002-002</v>
          </cell>
          <cell r="C82" t="str">
            <v xml:space="preserve">COMPLEMENTARIA DLLS                                            </v>
          </cell>
          <cell r="D82">
            <v>5544711.6200000001</v>
          </cell>
          <cell r="E82">
            <v>1596829.38</v>
          </cell>
          <cell r="F82">
            <v>619129.06999999995</v>
          </cell>
          <cell r="G82">
            <v>977700.30999999994</v>
          </cell>
          <cell r="H82">
            <v>6522411.9299999997</v>
          </cell>
        </row>
        <row r="83">
          <cell r="B83" t="str">
            <v>108-001-0003-000</v>
          </cell>
          <cell r="C83" t="str">
            <v xml:space="preserve">GEOCIENTIFICOS MEXICANOS S.A. DE C.V.                                </v>
          </cell>
          <cell r="D83">
            <v>0</v>
          </cell>
          <cell r="E83">
            <v>0</v>
          </cell>
          <cell r="F83">
            <v>0</v>
          </cell>
          <cell r="G83">
            <v>0</v>
          </cell>
          <cell r="H83">
            <v>0</v>
          </cell>
        </row>
        <row r="84">
          <cell r="B84" t="str">
            <v>109-000-0000-000</v>
          </cell>
          <cell r="C84" t="str">
            <v xml:space="preserve">GASTOS POR CTA.CLIENTES                                              </v>
          </cell>
          <cell r="D84">
            <v>0</v>
          </cell>
          <cell r="E84">
            <v>0</v>
          </cell>
          <cell r="F84">
            <v>0</v>
          </cell>
          <cell r="G84">
            <v>0</v>
          </cell>
          <cell r="H84">
            <v>0</v>
          </cell>
        </row>
        <row r="85">
          <cell r="B85" t="str">
            <v>110-001-0001-000</v>
          </cell>
          <cell r="C85" t="str">
            <v xml:space="preserve">DOC X COB BNTE                                                  </v>
          </cell>
          <cell r="D85">
            <v>112532.7</v>
          </cell>
          <cell r="E85">
            <v>776243.46</v>
          </cell>
          <cell r="F85">
            <v>112532.68</v>
          </cell>
          <cell r="G85">
            <v>663710.78</v>
          </cell>
          <cell r="H85">
            <v>776243.48</v>
          </cell>
        </row>
        <row r="86">
          <cell r="B86" t="str">
            <v>111-000-0000-000</v>
          </cell>
          <cell r="C86" t="str">
            <v xml:space="preserve">ESTIM.CTAS.INCOBRABLES                                               </v>
          </cell>
          <cell r="D86">
            <v>0</v>
          </cell>
          <cell r="E86">
            <v>0</v>
          </cell>
          <cell r="F86">
            <v>0</v>
          </cell>
          <cell r="G86">
            <v>0</v>
          </cell>
          <cell r="H86">
            <v>0</v>
          </cell>
        </row>
        <row r="87">
          <cell r="B87" t="str">
            <v>112-001-0001-004</v>
          </cell>
          <cell r="C87" t="str">
            <v xml:space="preserve">DELL COMPUTER DE MEXICO                                              </v>
          </cell>
          <cell r="D87">
            <v>0</v>
          </cell>
          <cell r="E87">
            <v>0</v>
          </cell>
          <cell r="F87">
            <v>0</v>
          </cell>
          <cell r="G87">
            <v>0</v>
          </cell>
          <cell r="H87">
            <v>0</v>
          </cell>
        </row>
        <row r="88">
          <cell r="B88" t="str">
            <v>112-001-0001-005</v>
          </cell>
          <cell r="C88" t="str">
            <v xml:space="preserve">QUALITY  TRAINING CORPORATION                                        </v>
          </cell>
          <cell r="D88">
            <v>0</v>
          </cell>
          <cell r="E88">
            <v>0</v>
          </cell>
          <cell r="F88">
            <v>0</v>
          </cell>
          <cell r="G88">
            <v>0</v>
          </cell>
          <cell r="H88">
            <v>0</v>
          </cell>
        </row>
        <row r="89">
          <cell r="B89" t="str">
            <v>112-001-0002-000</v>
          </cell>
          <cell r="C89" t="str">
            <v xml:space="preserve">JUAN MANUEL JIMENEZ GALVAN                                        </v>
          </cell>
          <cell r="D89">
            <v>4271.75</v>
          </cell>
          <cell r="E89">
            <v>7102.92</v>
          </cell>
          <cell r="F89">
            <v>0</v>
          </cell>
          <cell r="G89">
            <v>7102.92</v>
          </cell>
          <cell r="H89">
            <v>11374.67</v>
          </cell>
        </row>
        <row r="90">
          <cell r="B90" t="str">
            <v>112-001-0003-000</v>
          </cell>
          <cell r="C90" t="str">
            <v xml:space="preserve">GABRIELA GUTIERREZ SOLIS                                             </v>
          </cell>
          <cell r="D90">
            <v>0</v>
          </cell>
          <cell r="E90">
            <v>0</v>
          </cell>
          <cell r="F90">
            <v>0</v>
          </cell>
          <cell r="G90">
            <v>0</v>
          </cell>
          <cell r="H90">
            <v>0</v>
          </cell>
        </row>
        <row r="91">
          <cell r="B91" t="str">
            <v>112-001-0004-000</v>
          </cell>
          <cell r="C91" t="str">
            <v xml:space="preserve">PETRO BAC SA DE CV                                                   </v>
          </cell>
          <cell r="D91">
            <v>0</v>
          </cell>
          <cell r="E91">
            <v>0</v>
          </cell>
          <cell r="F91">
            <v>0</v>
          </cell>
          <cell r="G91">
            <v>0</v>
          </cell>
          <cell r="H91">
            <v>0</v>
          </cell>
        </row>
        <row r="92">
          <cell r="B92" t="str">
            <v>112-001-0005-000</v>
          </cell>
          <cell r="C92" t="str">
            <v xml:space="preserve">JAIME CONTRERAS MARQUEZ                                              </v>
          </cell>
          <cell r="D92">
            <v>0</v>
          </cell>
          <cell r="E92">
            <v>0</v>
          </cell>
          <cell r="F92">
            <v>0</v>
          </cell>
          <cell r="G92">
            <v>0</v>
          </cell>
          <cell r="H92">
            <v>0</v>
          </cell>
        </row>
        <row r="93">
          <cell r="B93" t="str">
            <v>112-001-0006-000</v>
          </cell>
          <cell r="C93" t="str">
            <v xml:space="preserve">DANIEL VAZQUEZ DIAZ                                                  </v>
          </cell>
          <cell r="D93">
            <v>0</v>
          </cell>
          <cell r="E93">
            <v>0</v>
          </cell>
          <cell r="F93">
            <v>0</v>
          </cell>
          <cell r="G93">
            <v>0</v>
          </cell>
          <cell r="H93">
            <v>0</v>
          </cell>
        </row>
        <row r="94">
          <cell r="B94" t="str">
            <v>112-001-0007-000</v>
          </cell>
          <cell r="C94" t="str">
            <v xml:space="preserve">DOUGLAS TENIAS MORA                                              </v>
          </cell>
          <cell r="D94">
            <v>10145.24</v>
          </cell>
          <cell r="E94">
            <v>12600</v>
          </cell>
          <cell r="F94">
            <v>6300</v>
          </cell>
          <cell r="G94">
            <v>6300</v>
          </cell>
          <cell r="H94">
            <v>16445.240000000002</v>
          </cell>
        </row>
        <row r="95">
          <cell r="B95" t="str">
            <v>112-001-0008-001</v>
          </cell>
          <cell r="C95" t="str">
            <v xml:space="preserve">ENERFLEX DLLS                                                        </v>
          </cell>
          <cell r="D95">
            <v>0</v>
          </cell>
          <cell r="E95">
            <v>0</v>
          </cell>
          <cell r="F95">
            <v>0</v>
          </cell>
          <cell r="G95">
            <v>0</v>
          </cell>
          <cell r="H95">
            <v>0</v>
          </cell>
        </row>
        <row r="96">
          <cell r="B96" t="str">
            <v>112-001-0008-002</v>
          </cell>
          <cell r="C96" t="str">
            <v xml:space="preserve">COMPLEMENT DLLS ENERFLEX                                             </v>
          </cell>
          <cell r="D96">
            <v>0</v>
          </cell>
          <cell r="E96">
            <v>0</v>
          </cell>
          <cell r="F96">
            <v>0</v>
          </cell>
          <cell r="G96">
            <v>0</v>
          </cell>
          <cell r="H96">
            <v>0</v>
          </cell>
        </row>
        <row r="97">
          <cell r="B97" t="str">
            <v>112-001-0009-000</v>
          </cell>
          <cell r="C97" t="str">
            <v xml:space="preserve">JOSE LUIS RODRIGUEZ                                              </v>
          </cell>
          <cell r="D97">
            <v>39855.050000000003</v>
          </cell>
          <cell r="E97">
            <v>0</v>
          </cell>
          <cell r="F97">
            <v>3320.45</v>
          </cell>
          <cell r="G97">
            <v>-3320.45</v>
          </cell>
          <cell r="H97">
            <v>36534.6</v>
          </cell>
        </row>
        <row r="98">
          <cell r="B98" t="str">
            <v>112-001-0010-000</v>
          </cell>
          <cell r="C98" t="str">
            <v xml:space="preserve">ECOFICINA SA DE CV                                                   </v>
          </cell>
          <cell r="D98">
            <v>0</v>
          </cell>
          <cell r="E98">
            <v>0</v>
          </cell>
          <cell r="F98">
            <v>0</v>
          </cell>
          <cell r="G98">
            <v>0</v>
          </cell>
          <cell r="H98">
            <v>0</v>
          </cell>
        </row>
        <row r="99">
          <cell r="B99" t="str">
            <v>112-001-0011-000</v>
          </cell>
          <cell r="C99" t="str">
            <v xml:space="preserve">CESAR MAGALLAN                                                       </v>
          </cell>
          <cell r="D99">
            <v>0</v>
          </cell>
          <cell r="E99">
            <v>0</v>
          </cell>
          <cell r="F99">
            <v>0</v>
          </cell>
          <cell r="G99">
            <v>0</v>
          </cell>
          <cell r="H99">
            <v>0</v>
          </cell>
        </row>
        <row r="100">
          <cell r="B100" t="str">
            <v>112-001-0012-000</v>
          </cell>
          <cell r="C100" t="str">
            <v xml:space="preserve">RAFAEL ZURITA MENDOZA                                                </v>
          </cell>
          <cell r="D100">
            <v>0</v>
          </cell>
          <cell r="E100">
            <v>0</v>
          </cell>
          <cell r="F100">
            <v>0</v>
          </cell>
          <cell r="G100">
            <v>0</v>
          </cell>
          <cell r="H100">
            <v>0</v>
          </cell>
        </row>
        <row r="101">
          <cell r="B101" t="str">
            <v>112-001-0013-000</v>
          </cell>
          <cell r="C101" t="str">
            <v xml:space="preserve">RAMON PERALTA MORALES                                             </v>
          </cell>
          <cell r="D101">
            <v>4442.33</v>
          </cell>
          <cell r="E101">
            <v>24314.95</v>
          </cell>
          <cell r="F101">
            <v>20452.5</v>
          </cell>
          <cell r="G101">
            <v>3862.4500000000007</v>
          </cell>
          <cell r="H101">
            <v>8304.7800000000007</v>
          </cell>
        </row>
        <row r="102">
          <cell r="B102" t="str">
            <v>112-001-0014-000</v>
          </cell>
          <cell r="C102" t="str">
            <v xml:space="preserve">CWC ASSOCIATES LTD                                                   </v>
          </cell>
          <cell r="D102">
            <v>0</v>
          </cell>
          <cell r="E102">
            <v>0</v>
          </cell>
          <cell r="F102">
            <v>0</v>
          </cell>
          <cell r="G102">
            <v>0</v>
          </cell>
          <cell r="H102">
            <v>0</v>
          </cell>
        </row>
        <row r="103">
          <cell r="B103" t="str">
            <v>112-001-0015-000</v>
          </cell>
          <cell r="C103" t="str">
            <v xml:space="preserve">SERGIO AGUILAR DIAZ                                                  </v>
          </cell>
          <cell r="D103">
            <v>0</v>
          </cell>
          <cell r="E103">
            <v>0</v>
          </cell>
          <cell r="F103">
            <v>0</v>
          </cell>
          <cell r="G103">
            <v>0</v>
          </cell>
          <cell r="H103">
            <v>0</v>
          </cell>
        </row>
        <row r="104">
          <cell r="B104" t="str">
            <v>112-001-0016-000</v>
          </cell>
          <cell r="C104" t="str">
            <v xml:space="preserve">FACTOR BANORTE                                                       </v>
          </cell>
          <cell r="D104">
            <v>0</v>
          </cell>
          <cell r="E104">
            <v>0</v>
          </cell>
          <cell r="F104">
            <v>0</v>
          </cell>
          <cell r="G104">
            <v>0</v>
          </cell>
          <cell r="H104">
            <v>0</v>
          </cell>
        </row>
        <row r="105">
          <cell r="B105" t="str">
            <v>112-001-0017-000</v>
          </cell>
          <cell r="C105" t="str">
            <v xml:space="preserve">SANITARIOS Y MATERIALES S.A. DE C.V.                                 </v>
          </cell>
          <cell r="D105">
            <v>0</v>
          </cell>
          <cell r="E105">
            <v>0</v>
          </cell>
          <cell r="F105">
            <v>0</v>
          </cell>
          <cell r="G105">
            <v>0</v>
          </cell>
          <cell r="H105">
            <v>0</v>
          </cell>
        </row>
        <row r="106">
          <cell r="B106" t="str">
            <v>112-001-0018-000</v>
          </cell>
          <cell r="C106" t="str">
            <v xml:space="preserve">COIMSUR S.A. DE C.V.                                                 </v>
          </cell>
          <cell r="D106">
            <v>0</v>
          </cell>
          <cell r="E106">
            <v>0</v>
          </cell>
          <cell r="F106">
            <v>0</v>
          </cell>
          <cell r="G106">
            <v>0</v>
          </cell>
          <cell r="H106">
            <v>0</v>
          </cell>
        </row>
        <row r="107">
          <cell r="B107" t="str">
            <v>112-001-0019-000</v>
          </cell>
          <cell r="C107" t="str">
            <v xml:space="preserve">COMPAÑIA MEXICANA DE AVIACION                                        </v>
          </cell>
          <cell r="D107">
            <v>0</v>
          </cell>
          <cell r="E107">
            <v>0</v>
          </cell>
          <cell r="F107">
            <v>0</v>
          </cell>
          <cell r="G107">
            <v>0</v>
          </cell>
          <cell r="H107">
            <v>0</v>
          </cell>
        </row>
        <row r="108">
          <cell r="B108" t="str">
            <v>112-001-0020-000</v>
          </cell>
          <cell r="C108" t="str">
            <v xml:space="preserve">EMERSON PROCES MAGENEMENT S.A. DE C.V.                               </v>
          </cell>
          <cell r="D108">
            <v>0</v>
          </cell>
          <cell r="E108">
            <v>0</v>
          </cell>
          <cell r="F108">
            <v>0</v>
          </cell>
          <cell r="G108">
            <v>0</v>
          </cell>
          <cell r="H108">
            <v>0</v>
          </cell>
        </row>
        <row r="109">
          <cell r="B109" t="str">
            <v>112-001-0021-000</v>
          </cell>
          <cell r="C109" t="str">
            <v xml:space="preserve">CANDELARIO DE LA CRUZ ALCUDIA                                        </v>
          </cell>
          <cell r="D109">
            <v>0</v>
          </cell>
          <cell r="E109">
            <v>0</v>
          </cell>
          <cell r="F109">
            <v>0</v>
          </cell>
          <cell r="G109">
            <v>0</v>
          </cell>
          <cell r="H109">
            <v>0</v>
          </cell>
        </row>
        <row r="110">
          <cell r="B110" t="str">
            <v>112-001-0022-000</v>
          </cell>
          <cell r="C110" t="str">
            <v xml:space="preserve">MONICA MORENO PEDRAZA                                                </v>
          </cell>
          <cell r="D110">
            <v>0</v>
          </cell>
          <cell r="E110">
            <v>0</v>
          </cell>
          <cell r="F110">
            <v>0</v>
          </cell>
          <cell r="G110">
            <v>0</v>
          </cell>
          <cell r="H110">
            <v>0</v>
          </cell>
        </row>
        <row r="111">
          <cell r="B111" t="str">
            <v>112-001-0023-000</v>
          </cell>
          <cell r="C111" t="str">
            <v xml:space="preserve">PROMOTORA DE HIGIENE Y SEGURIDAD                                     </v>
          </cell>
          <cell r="D111">
            <v>0</v>
          </cell>
          <cell r="E111">
            <v>0</v>
          </cell>
          <cell r="F111">
            <v>0</v>
          </cell>
          <cell r="G111">
            <v>0</v>
          </cell>
          <cell r="H111">
            <v>0</v>
          </cell>
        </row>
        <row r="112">
          <cell r="B112" t="str">
            <v>112-001-0024-000</v>
          </cell>
          <cell r="C112" t="str">
            <v xml:space="preserve">ALEJANDRO BEUCHOT                                                    </v>
          </cell>
          <cell r="D112">
            <v>0</v>
          </cell>
          <cell r="E112">
            <v>0</v>
          </cell>
          <cell r="F112">
            <v>0</v>
          </cell>
          <cell r="G112">
            <v>0</v>
          </cell>
          <cell r="H112">
            <v>0</v>
          </cell>
        </row>
        <row r="113">
          <cell r="B113" t="str">
            <v>112-001-0025-000</v>
          </cell>
          <cell r="C113" t="str">
            <v xml:space="preserve">MARIELA MARIA CARRERA                                                </v>
          </cell>
          <cell r="D113">
            <v>0</v>
          </cell>
          <cell r="E113">
            <v>0</v>
          </cell>
          <cell r="F113">
            <v>0</v>
          </cell>
          <cell r="G113">
            <v>0</v>
          </cell>
          <cell r="H113">
            <v>0</v>
          </cell>
        </row>
        <row r="114">
          <cell r="B114" t="str">
            <v>112-001-0026-000</v>
          </cell>
          <cell r="C114" t="str">
            <v xml:space="preserve">ASUNCION HERNANDEZ ROMERO                                            </v>
          </cell>
          <cell r="D114">
            <v>0</v>
          </cell>
          <cell r="E114">
            <v>0</v>
          </cell>
          <cell r="F114">
            <v>0</v>
          </cell>
          <cell r="G114">
            <v>0</v>
          </cell>
          <cell r="H114">
            <v>0</v>
          </cell>
        </row>
        <row r="115">
          <cell r="B115" t="str">
            <v>112-001-0027-000</v>
          </cell>
          <cell r="C115" t="str">
            <v xml:space="preserve">ANA LOURDES CUEVAS LOPEZ                                             </v>
          </cell>
          <cell r="D115">
            <v>0</v>
          </cell>
          <cell r="E115">
            <v>0</v>
          </cell>
          <cell r="F115">
            <v>0</v>
          </cell>
          <cell r="G115">
            <v>0</v>
          </cell>
          <cell r="H115">
            <v>0</v>
          </cell>
        </row>
        <row r="116">
          <cell r="B116" t="str">
            <v>112-001-0028-000</v>
          </cell>
          <cell r="C116" t="str">
            <v xml:space="preserve">ALIANZ AIR S.A. DE C.V.                                              </v>
          </cell>
          <cell r="D116">
            <v>0</v>
          </cell>
          <cell r="E116">
            <v>0</v>
          </cell>
          <cell r="F116">
            <v>0</v>
          </cell>
          <cell r="G116">
            <v>0</v>
          </cell>
          <cell r="H116">
            <v>0</v>
          </cell>
        </row>
        <row r="117">
          <cell r="B117" t="str">
            <v>112-001-0029-000</v>
          </cell>
          <cell r="C117" t="str">
            <v xml:space="preserve">JOSE DEL CARMEN DE LA CRUZ RICARDEZ                                  </v>
          </cell>
          <cell r="D117">
            <v>0</v>
          </cell>
          <cell r="E117">
            <v>0</v>
          </cell>
          <cell r="F117">
            <v>0</v>
          </cell>
          <cell r="G117">
            <v>0</v>
          </cell>
          <cell r="H117">
            <v>0</v>
          </cell>
        </row>
        <row r="118">
          <cell r="B118" t="str">
            <v>112-001-0030-000</v>
          </cell>
          <cell r="C118" t="str">
            <v xml:space="preserve">CAYRA CONSTRUCCIONES                                                 </v>
          </cell>
          <cell r="D118">
            <v>0</v>
          </cell>
          <cell r="E118">
            <v>0</v>
          </cell>
          <cell r="F118">
            <v>0</v>
          </cell>
          <cell r="G118">
            <v>0</v>
          </cell>
          <cell r="H118">
            <v>0</v>
          </cell>
        </row>
        <row r="119">
          <cell r="B119" t="str">
            <v>112-001-0031-000</v>
          </cell>
          <cell r="C119" t="str">
            <v xml:space="preserve">MAQUINARIA INTERCONTINENTAL S.A. DE C.V.                             </v>
          </cell>
          <cell r="D119">
            <v>0</v>
          </cell>
          <cell r="E119">
            <v>0</v>
          </cell>
          <cell r="F119">
            <v>0</v>
          </cell>
          <cell r="G119">
            <v>0</v>
          </cell>
          <cell r="H119">
            <v>0</v>
          </cell>
        </row>
        <row r="120">
          <cell r="B120" t="str">
            <v>112-001-0032-000</v>
          </cell>
          <cell r="C120" t="str">
            <v xml:space="preserve">JAVIER PASCAL S.C.                                               </v>
          </cell>
          <cell r="D120">
            <v>22215.21</v>
          </cell>
          <cell r="E120">
            <v>52666</v>
          </cell>
          <cell r="F120">
            <v>27274.21</v>
          </cell>
          <cell r="G120">
            <v>25391.79</v>
          </cell>
          <cell r="H120">
            <v>47607</v>
          </cell>
        </row>
        <row r="121">
          <cell r="B121" t="str">
            <v>112-001-0033-000</v>
          </cell>
          <cell r="C121" t="str">
            <v xml:space="preserve">RICARDO DIAZ SANCHEZ                                                 </v>
          </cell>
          <cell r="D121">
            <v>0</v>
          </cell>
          <cell r="E121">
            <v>0</v>
          </cell>
          <cell r="F121">
            <v>0</v>
          </cell>
          <cell r="G121">
            <v>0</v>
          </cell>
          <cell r="H121">
            <v>0</v>
          </cell>
        </row>
        <row r="122">
          <cell r="B122" t="str">
            <v>112-001-0034-000</v>
          </cell>
          <cell r="C122" t="str">
            <v xml:space="preserve">NAYELI ZURITA BELTRAN                                                </v>
          </cell>
          <cell r="D122">
            <v>0</v>
          </cell>
          <cell r="E122">
            <v>0</v>
          </cell>
          <cell r="F122">
            <v>0</v>
          </cell>
          <cell r="G122">
            <v>0</v>
          </cell>
          <cell r="H122">
            <v>0</v>
          </cell>
        </row>
        <row r="123">
          <cell r="B123" t="str">
            <v>112-001-0035-000</v>
          </cell>
          <cell r="C123" t="str">
            <v xml:space="preserve">SANTOS PRADOS VALENZUELA                                             </v>
          </cell>
          <cell r="D123">
            <v>0</v>
          </cell>
          <cell r="E123">
            <v>0</v>
          </cell>
          <cell r="F123">
            <v>0</v>
          </cell>
          <cell r="G123">
            <v>0</v>
          </cell>
          <cell r="H123">
            <v>0</v>
          </cell>
        </row>
        <row r="124">
          <cell r="B124" t="str">
            <v>112-001-0036-000</v>
          </cell>
          <cell r="C124" t="str">
            <v xml:space="preserve">CAMARA MEX DE LA IND DE LA CONSTRUCCION                              </v>
          </cell>
          <cell r="D124">
            <v>0</v>
          </cell>
          <cell r="E124">
            <v>0</v>
          </cell>
          <cell r="F124">
            <v>0</v>
          </cell>
          <cell r="G124">
            <v>0</v>
          </cell>
          <cell r="H124">
            <v>0</v>
          </cell>
        </row>
        <row r="125">
          <cell r="B125" t="str">
            <v>112-001-0037-000</v>
          </cell>
          <cell r="C125" t="str">
            <v xml:space="preserve">DHL INTERNACIONAL DE MEXICO S.A. DE C.V.                             </v>
          </cell>
          <cell r="D125">
            <v>0</v>
          </cell>
          <cell r="E125">
            <v>0</v>
          </cell>
          <cell r="F125">
            <v>0</v>
          </cell>
          <cell r="G125">
            <v>0</v>
          </cell>
          <cell r="H125">
            <v>0</v>
          </cell>
        </row>
        <row r="126">
          <cell r="B126" t="str">
            <v>112-001-0038-000</v>
          </cell>
          <cell r="C126" t="str">
            <v xml:space="preserve">PRAXAIR  MEXICO SA DE CV                                             </v>
          </cell>
          <cell r="D126">
            <v>0</v>
          </cell>
          <cell r="E126">
            <v>0</v>
          </cell>
          <cell r="F126">
            <v>0</v>
          </cell>
          <cell r="G126">
            <v>0</v>
          </cell>
          <cell r="H126">
            <v>0</v>
          </cell>
        </row>
        <row r="127">
          <cell r="B127" t="str">
            <v>112-001-0039-000</v>
          </cell>
          <cell r="C127" t="str">
            <v xml:space="preserve">RAMON ALPUIN NARANJO                                             </v>
          </cell>
          <cell r="D127">
            <v>32429.51</v>
          </cell>
          <cell r="E127">
            <v>0</v>
          </cell>
          <cell r="F127">
            <v>32429.51</v>
          </cell>
          <cell r="G127">
            <v>-32429.51</v>
          </cell>
          <cell r="H127">
            <v>0</v>
          </cell>
        </row>
        <row r="128">
          <cell r="B128" t="str">
            <v>112-001-0040-000</v>
          </cell>
          <cell r="C128" t="str">
            <v xml:space="preserve">ACCION LOGISTICA INTEGRAL S.C.                                       </v>
          </cell>
          <cell r="D128">
            <v>0</v>
          </cell>
          <cell r="E128">
            <v>0</v>
          </cell>
          <cell r="F128">
            <v>0</v>
          </cell>
          <cell r="G128">
            <v>0</v>
          </cell>
          <cell r="H128">
            <v>0</v>
          </cell>
        </row>
        <row r="129">
          <cell r="B129" t="str">
            <v>112-001-0041-000</v>
          </cell>
          <cell r="C129" t="str">
            <v xml:space="preserve">FRANCISCO RODRIGUEZ PULIDO                                           </v>
          </cell>
          <cell r="D129">
            <v>0</v>
          </cell>
          <cell r="E129">
            <v>0</v>
          </cell>
          <cell r="F129">
            <v>0</v>
          </cell>
          <cell r="G129">
            <v>0</v>
          </cell>
          <cell r="H129">
            <v>0</v>
          </cell>
        </row>
        <row r="130">
          <cell r="B130" t="str">
            <v>112-001-0411-001</v>
          </cell>
          <cell r="C130" t="str">
            <v xml:space="preserve">CATERPILLAR C-1 DLLS                                            </v>
          </cell>
          <cell r="D130">
            <v>149593.29999999999</v>
          </cell>
          <cell r="E130">
            <v>163251.63</v>
          </cell>
          <cell r="F130">
            <v>149593.29999999999</v>
          </cell>
          <cell r="G130">
            <v>13658.330000000016</v>
          </cell>
          <cell r="H130">
            <v>163251.63</v>
          </cell>
        </row>
        <row r="131">
          <cell r="B131" t="str">
            <v>112-001-0411-002</v>
          </cell>
          <cell r="C131" t="str">
            <v xml:space="preserve">COMPL CATERPILLAR C-1 DLLS                                     </v>
          </cell>
          <cell r="D131">
            <v>1452685.58</v>
          </cell>
          <cell r="E131">
            <v>1541356.58</v>
          </cell>
          <cell r="F131">
            <v>1452685.57</v>
          </cell>
          <cell r="G131">
            <v>88671.010000000009</v>
          </cell>
          <cell r="H131">
            <v>1541356.59</v>
          </cell>
        </row>
        <row r="132">
          <cell r="B132" t="str">
            <v>112-001-2028-001</v>
          </cell>
          <cell r="C132" t="str">
            <v xml:space="preserve">EQUIPOS Y SISTEMAS DLLS                                              </v>
          </cell>
          <cell r="D132">
            <v>0</v>
          </cell>
          <cell r="E132">
            <v>0</v>
          </cell>
          <cell r="F132">
            <v>0</v>
          </cell>
          <cell r="G132">
            <v>0</v>
          </cell>
          <cell r="H132">
            <v>0</v>
          </cell>
        </row>
        <row r="133">
          <cell r="B133" t="str">
            <v>112-001-2028-002</v>
          </cell>
          <cell r="C133" t="str">
            <v xml:space="preserve">COMP EQUIP Y SIST DLLS                                               </v>
          </cell>
          <cell r="D133">
            <v>0</v>
          </cell>
          <cell r="E133">
            <v>0</v>
          </cell>
          <cell r="F133">
            <v>0</v>
          </cell>
          <cell r="G133">
            <v>0</v>
          </cell>
          <cell r="H133">
            <v>0</v>
          </cell>
        </row>
        <row r="134">
          <cell r="B134" t="str">
            <v>112-001-2029-000</v>
          </cell>
          <cell r="C134" t="str">
            <v xml:space="preserve">RECTIFICACIONES CAMPECHE S.A. DE C.V.                                </v>
          </cell>
          <cell r="D134">
            <v>0</v>
          </cell>
          <cell r="E134">
            <v>0</v>
          </cell>
          <cell r="F134">
            <v>0</v>
          </cell>
          <cell r="G134">
            <v>0</v>
          </cell>
          <cell r="H134">
            <v>0</v>
          </cell>
        </row>
        <row r="135">
          <cell r="B135" t="str">
            <v>112-001-2030-000</v>
          </cell>
          <cell r="C135" t="str">
            <v xml:space="preserve">FERNANDO RUIZ RICARDEZ                                               </v>
          </cell>
          <cell r="D135">
            <v>0</v>
          </cell>
          <cell r="E135">
            <v>0</v>
          </cell>
          <cell r="F135">
            <v>0</v>
          </cell>
          <cell r="G135">
            <v>0</v>
          </cell>
          <cell r="H135">
            <v>0</v>
          </cell>
        </row>
        <row r="136">
          <cell r="B136" t="str">
            <v>112-001-2031-000</v>
          </cell>
          <cell r="C136" t="str">
            <v xml:space="preserve">COMISION FEDERAL DE ELECTRICIDAD                                     </v>
          </cell>
          <cell r="D136">
            <v>0</v>
          </cell>
          <cell r="E136">
            <v>0</v>
          </cell>
          <cell r="F136">
            <v>0</v>
          </cell>
          <cell r="G136">
            <v>0</v>
          </cell>
          <cell r="H136">
            <v>0</v>
          </cell>
        </row>
        <row r="137">
          <cell r="B137" t="str">
            <v>112-001-2032-000</v>
          </cell>
          <cell r="C137" t="str">
            <v xml:space="preserve">MARIA TERESA MUÑIZ BALLINAS                                          </v>
          </cell>
          <cell r="D137">
            <v>0</v>
          </cell>
          <cell r="E137">
            <v>0</v>
          </cell>
          <cell r="F137">
            <v>0</v>
          </cell>
          <cell r="G137">
            <v>0</v>
          </cell>
          <cell r="H137">
            <v>0</v>
          </cell>
        </row>
        <row r="138">
          <cell r="B138" t="str">
            <v>112-001-2033-000</v>
          </cell>
          <cell r="C138" t="str">
            <v xml:space="preserve">SISTEMAS CONTINO S.A. DE C.V.                                        </v>
          </cell>
          <cell r="D138">
            <v>0</v>
          </cell>
          <cell r="E138">
            <v>0</v>
          </cell>
          <cell r="F138">
            <v>0</v>
          </cell>
          <cell r="G138">
            <v>0</v>
          </cell>
          <cell r="H138">
            <v>0</v>
          </cell>
        </row>
        <row r="139">
          <cell r="B139" t="str">
            <v>112-001-2034-000</v>
          </cell>
          <cell r="C139" t="str">
            <v xml:space="preserve">MANIOBRAS ESPECIALIZADAS GCS S.A. DE C.V.                            </v>
          </cell>
          <cell r="D139">
            <v>0</v>
          </cell>
          <cell r="E139">
            <v>0</v>
          </cell>
          <cell r="F139">
            <v>0</v>
          </cell>
          <cell r="G139">
            <v>0</v>
          </cell>
          <cell r="H139">
            <v>0</v>
          </cell>
        </row>
        <row r="140">
          <cell r="B140" t="str">
            <v>112-001-2035-000</v>
          </cell>
          <cell r="C140" t="str">
            <v xml:space="preserve">VIAJES DISCOVERY S.A. DE C.V.                                       </v>
          </cell>
          <cell r="D140">
            <v>18</v>
          </cell>
          <cell r="E140">
            <v>0</v>
          </cell>
          <cell r="F140">
            <v>0</v>
          </cell>
          <cell r="G140">
            <v>0</v>
          </cell>
          <cell r="H140">
            <v>18</v>
          </cell>
        </row>
        <row r="141">
          <cell r="B141" t="str">
            <v>112-001-2036-000</v>
          </cell>
          <cell r="C141" t="str">
            <v xml:space="preserve">MANIOBRAS ESPECIALIZADAS S.A. DE C.V.                            </v>
          </cell>
          <cell r="D141">
            <v>19780</v>
          </cell>
          <cell r="E141">
            <v>0</v>
          </cell>
          <cell r="F141">
            <v>0</v>
          </cell>
          <cell r="G141">
            <v>0</v>
          </cell>
          <cell r="H141">
            <v>19780</v>
          </cell>
        </row>
        <row r="142">
          <cell r="B142" t="str">
            <v>112-001-2037-000</v>
          </cell>
          <cell r="C142" t="str">
            <v xml:space="preserve">MAQUINARIA DIESEL                                                    </v>
          </cell>
          <cell r="D142">
            <v>0</v>
          </cell>
          <cell r="E142">
            <v>0</v>
          </cell>
          <cell r="F142">
            <v>0</v>
          </cell>
          <cell r="G142">
            <v>0</v>
          </cell>
          <cell r="H142">
            <v>0</v>
          </cell>
        </row>
        <row r="143">
          <cell r="B143" t="str">
            <v>112-001-2038-000</v>
          </cell>
          <cell r="C143" t="str">
            <v xml:space="preserve">PEREZ MARCIN NARCISA                                                 </v>
          </cell>
          <cell r="D143">
            <v>0</v>
          </cell>
          <cell r="E143">
            <v>0</v>
          </cell>
          <cell r="F143">
            <v>0</v>
          </cell>
          <cell r="G143">
            <v>0</v>
          </cell>
          <cell r="H143">
            <v>0</v>
          </cell>
        </row>
        <row r="144">
          <cell r="B144" t="str">
            <v>112-001-2039-000</v>
          </cell>
          <cell r="C144" t="str">
            <v xml:space="preserve">DORADOS MAYA S.A. DE C.V.                                            </v>
          </cell>
          <cell r="D144">
            <v>0</v>
          </cell>
          <cell r="E144">
            <v>0</v>
          </cell>
          <cell r="F144">
            <v>0</v>
          </cell>
          <cell r="G144">
            <v>0</v>
          </cell>
          <cell r="H144">
            <v>0</v>
          </cell>
        </row>
        <row r="145">
          <cell r="B145" t="str">
            <v>112-001-2040-000</v>
          </cell>
          <cell r="C145" t="str">
            <v xml:space="preserve">MARIA MIRELDA BELTRAN GURRIA                                         </v>
          </cell>
          <cell r="D145">
            <v>0</v>
          </cell>
          <cell r="E145">
            <v>12000</v>
          </cell>
          <cell r="F145">
            <v>12000</v>
          </cell>
          <cell r="G145">
            <v>0</v>
          </cell>
          <cell r="H145">
            <v>0</v>
          </cell>
        </row>
        <row r="146">
          <cell r="B146" t="str">
            <v>112-001-2041-000</v>
          </cell>
          <cell r="C146" t="str">
            <v xml:space="preserve">HILDA MARIA ZURITA GIL                                               </v>
          </cell>
          <cell r="D146">
            <v>0</v>
          </cell>
          <cell r="E146">
            <v>0</v>
          </cell>
          <cell r="F146">
            <v>0</v>
          </cell>
          <cell r="G146">
            <v>0</v>
          </cell>
          <cell r="H146">
            <v>0</v>
          </cell>
        </row>
        <row r="147">
          <cell r="B147" t="str">
            <v>112-001-2042-000</v>
          </cell>
          <cell r="C147" t="str">
            <v xml:space="preserve">JUAN CARLOS PINEDA ZURITA                                            </v>
          </cell>
          <cell r="D147">
            <v>0</v>
          </cell>
          <cell r="E147">
            <v>0</v>
          </cell>
          <cell r="F147">
            <v>0</v>
          </cell>
          <cell r="G147">
            <v>0</v>
          </cell>
          <cell r="H147">
            <v>0</v>
          </cell>
        </row>
        <row r="148">
          <cell r="B148" t="str">
            <v>112-001-2043-000</v>
          </cell>
          <cell r="C148" t="str">
            <v xml:space="preserve">JUAN KAMPFNER AGUIRRE                                                </v>
          </cell>
          <cell r="D148">
            <v>0</v>
          </cell>
          <cell r="E148">
            <v>0</v>
          </cell>
          <cell r="F148">
            <v>0</v>
          </cell>
          <cell r="G148">
            <v>0</v>
          </cell>
          <cell r="H148">
            <v>0</v>
          </cell>
        </row>
        <row r="149">
          <cell r="B149" t="str">
            <v>112-001-2044-000</v>
          </cell>
          <cell r="C149" t="str">
            <v xml:space="preserve">SERVICIO TECNICO DE COMUNICACIONES                                   </v>
          </cell>
          <cell r="D149">
            <v>0</v>
          </cell>
          <cell r="E149">
            <v>0</v>
          </cell>
          <cell r="F149">
            <v>0</v>
          </cell>
          <cell r="G149">
            <v>0</v>
          </cell>
          <cell r="H149">
            <v>0</v>
          </cell>
        </row>
        <row r="150">
          <cell r="B150" t="str">
            <v>112-001-2045-000</v>
          </cell>
          <cell r="C150" t="str">
            <v xml:space="preserve">MANUFACTURERA CENTURY                                                </v>
          </cell>
          <cell r="D150">
            <v>0</v>
          </cell>
          <cell r="E150">
            <v>2070</v>
          </cell>
          <cell r="F150">
            <v>2070</v>
          </cell>
          <cell r="G150">
            <v>0</v>
          </cell>
          <cell r="H150">
            <v>0</v>
          </cell>
        </row>
        <row r="151">
          <cell r="B151" t="str">
            <v>112-001-2046-000</v>
          </cell>
          <cell r="C151" t="str">
            <v xml:space="preserve">ARRENDADORA UNIFIN S.A. DE C.V.                                      </v>
          </cell>
          <cell r="D151">
            <v>5.25</v>
          </cell>
          <cell r="E151">
            <v>78673.37</v>
          </cell>
          <cell r="F151">
            <v>78678.62</v>
          </cell>
          <cell r="G151">
            <v>-5.25</v>
          </cell>
          <cell r="H151">
            <v>0</v>
          </cell>
        </row>
        <row r="152">
          <cell r="B152" t="str">
            <v>112-001-2047-000</v>
          </cell>
          <cell r="C152" t="str">
            <v xml:space="preserve">CATERPILLAR CREDITO                                                  </v>
          </cell>
          <cell r="D152">
            <v>0</v>
          </cell>
          <cell r="E152">
            <v>0</v>
          </cell>
          <cell r="F152">
            <v>0</v>
          </cell>
          <cell r="G152">
            <v>0</v>
          </cell>
          <cell r="H152">
            <v>0</v>
          </cell>
        </row>
        <row r="153">
          <cell r="B153" t="str">
            <v>112-001-2048-000</v>
          </cell>
          <cell r="C153" t="str">
            <v xml:space="preserve">LEON WEILL S.A.                                                      </v>
          </cell>
          <cell r="D153">
            <v>0</v>
          </cell>
          <cell r="E153">
            <v>0</v>
          </cell>
          <cell r="F153">
            <v>0</v>
          </cell>
          <cell r="G153">
            <v>0</v>
          </cell>
          <cell r="H153">
            <v>0</v>
          </cell>
        </row>
        <row r="154">
          <cell r="B154" t="str">
            <v>112-001-2049-000</v>
          </cell>
          <cell r="C154" t="str">
            <v xml:space="preserve">SNAP-ON SUN DE MEXICO                                                </v>
          </cell>
          <cell r="D154">
            <v>0</v>
          </cell>
          <cell r="E154">
            <v>0</v>
          </cell>
          <cell r="F154">
            <v>0</v>
          </cell>
          <cell r="G154">
            <v>0</v>
          </cell>
          <cell r="H154">
            <v>0</v>
          </cell>
        </row>
        <row r="155">
          <cell r="B155" t="str">
            <v>112-001-2050-000</v>
          </cell>
          <cell r="C155" t="str">
            <v xml:space="preserve">EQUIPO PARA GAS S.A. DE C.V.                                         </v>
          </cell>
          <cell r="D155">
            <v>0</v>
          </cell>
          <cell r="E155">
            <v>0</v>
          </cell>
          <cell r="F155">
            <v>0</v>
          </cell>
          <cell r="G155">
            <v>0</v>
          </cell>
          <cell r="H155">
            <v>0</v>
          </cell>
        </row>
        <row r="156">
          <cell r="B156" t="str">
            <v>112-001-2051-000</v>
          </cell>
          <cell r="C156" t="str">
            <v xml:space="preserve">PROTECNOQUIM S.A. DE C.V.                                            </v>
          </cell>
          <cell r="D156">
            <v>0</v>
          </cell>
          <cell r="E156">
            <v>0</v>
          </cell>
          <cell r="F156">
            <v>0</v>
          </cell>
          <cell r="G156">
            <v>0</v>
          </cell>
          <cell r="H156">
            <v>0</v>
          </cell>
        </row>
        <row r="157">
          <cell r="B157" t="str">
            <v>112-001-2052-000</v>
          </cell>
          <cell r="C157" t="str">
            <v xml:space="preserve">AGUSTIN DE JESUS FINOL PINO                                      </v>
          </cell>
          <cell r="D157">
            <v>14939.1</v>
          </cell>
          <cell r="E157">
            <v>5400</v>
          </cell>
          <cell r="F157">
            <v>14866.02</v>
          </cell>
          <cell r="G157">
            <v>-9466.02</v>
          </cell>
          <cell r="H157">
            <v>5473.08</v>
          </cell>
        </row>
        <row r="158">
          <cell r="B158" t="str">
            <v>112-001-2053-000</v>
          </cell>
          <cell r="C158" t="str">
            <v xml:space="preserve">RALOY LUBRICANTES S.A. DE C.V.                                       </v>
          </cell>
          <cell r="D158">
            <v>0</v>
          </cell>
          <cell r="E158">
            <v>0</v>
          </cell>
          <cell r="F158">
            <v>0</v>
          </cell>
          <cell r="G158">
            <v>0</v>
          </cell>
          <cell r="H158">
            <v>0</v>
          </cell>
        </row>
        <row r="159">
          <cell r="B159" t="str">
            <v>112-001-2054-000</v>
          </cell>
          <cell r="C159" t="str">
            <v xml:space="preserve">GONZALEZ MONTIEL MARIA MAGDALENA                                     </v>
          </cell>
          <cell r="D159">
            <v>0</v>
          </cell>
          <cell r="E159">
            <v>0</v>
          </cell>
          <cell r="F159">
            <v>0</v>
          </cell>
          <cell r="G159">
            <v>0</v>
          </cell>
          <cell r="H159">
            <v>0</v>
          </cell>
        </row>
        <row r="160">
          <cell r="B160" t="str">
            <v>112-001-2055-000</v>
          </cell>
          <cell r="C160" t="str">
            <v xml:space="preserve">ILDEFONSO AGUILAR BUENO                                              </v>
          </cell>
          <cell r="D160">
            <v>0</v>
          </cell>
          <cell r="E160">
            <v>0</v>
          </cell>
          <cell r="F160">
            <v>0</v>
          </cell>
          <cell r="G160">
            <v>0</v>
          </cell>
          <cell r="H160">
            <v>0</v>
          </cell>
        </row>
        <row r="161">
          <cell r="B161" t="str">
            <v>112-001-2056-000</v>
          </cell>
          <cell r="C161" t="str">
            <v xml:space="preserve">MURPHY DE MEXICO SURESTE S.A. DE C.V.                                </v>
          </cell>
          <cell r="D161">
            <v>0</v>
          </cell>
          <cell r="E161">
            <v>0</v>
          </cell>
          <cell r="F161">
            <v>0</v>
          </cell>
          <cell r="G161">
            <v>0</v>
          </cell>
          <cell r="H161">
            <v>0</v>
          </cell>
        </row>
        <row r="162">
          <cell r="B162" t="str">
            <v>112-001-2057-000</v>
          </cell>
          <cell r="C162" t="str">
            <v xml:space="preserve">SEÑALMATIC S.A. DE C.V.                                              </v>
          </cell>
          <cell r="D162">
            <v>0</v>
          </cell>
          <cell r="E162">
            <v>0</v>
          </cell>
          <cell r="F162">
            <v>0</v>
          </cell>
          <cell r="G162">
            <v>0</v>
          </cell>
          <cell r="H162">
            <v>0</v>
          </cell>
        </row>
        <row r="163">
          <cell r="B163" t="str">
            <v>112-001-2058-000</v>
          </cell>
          <cell r="C163" t="str">
            <v xml:space="preserve">SALA RIVEROLL JUAN CARLOS                                            </v>
          </cell>
          <cell r="D163">
            <v>0</v>
          </cell>
          <cell r="E163">
            <v>0</v>
          </cell>
          <cell r="F163">
            <v>0</v>
          </cell>
          <cell r="G163">
            <v>0</v>
          </cell>
          <cell r="H163">
            <v>0</v>
          </cell>
        </row>
        <row r="164">
          <cell r="B164" t="str">
            <v>112-001-2059-000</v>
          </cell>
          <cell r="C164" t="str">
            <v xml:space="preserve">REPRESENTACIONES ELECTRICAS DEL SURESTE S.A.                         </v>
          </cell>
          <cell r="D164">
            <v>0</v>
          </cell>
          <cell r="E164">
            <v>0</v>
          </cell>
          <cell r="F164">
            <v>0</v>
          </cell>
          <cell r="G164">
            <v>0</v>
          </cell>
          <cell r="H164">
            <v>0</v>
          </cell>
        </row>
        <row r="165">
          <cell r="B165" t="str">
            <v>112-001-2060-000</v>
          </cell>
          <cell r="C165" t="str">
            <v xml:space="preserve">EQUIPO DE MEDICION Y CONTROL INDUSTRIAL S.A.                         </v>
          </cell>
          <cell r="D165">
            <v>0</v>
          </cell>
          <cell r="E165">
            <v>0</v>
          </cell>
          <cell r="F165">
            <v>0</v>
          </cell>
          <cell r="G165">
            <v>0</v>
          </cell>
          <cell r="H165">
            <v>0</v>
          </cell>
        </row>
        <row r="166">
          <cell r="B166" t="str">
            <v>112-001-2061-000</v>
          </cell>
          <cell r="C166" t="str">
            <v xml:space="preserve">OCHOA VALENZUELA IRENE                                               </v>
          </cell>
          <cell r="D166">
            <v>0</v>
          </cell>
          <cell r="E166">
            <v>0</v>
          </cell>
          <cell r="F166">
            <v>0</v>
          </cell>
          <cell r="G166">
            <v>0</v>
          </cell>
          <cell r="H166">
            <v>0</v>
          </cell>
        </row>
        <row r="167">
          <cell r="B167" t="str">
            <v>112-001-2062-000</v>
          </cell>
          <cell r="C167" t="str">
            <v xml:space="preserve">GLADYS FALCONI ALEJANDRO                                             </v>
          </cell>
          <cell r="D167">
            <v>0</v>
          </cell>
          <cell r="E167">
            <v>0</v>
          </cell>
          <cell r="F167">
            <v>0</v>
          </cell>
          <cell r="G167">
            <v>0</v>
          </cell>
          <cell r="H167">
            <v>0</v>
          </cell>
        </row>
        <row r="168">
          <cell r="B168" t="str">
            <v>112-001-2063-000</v>
          </cell>
          <cell r="C168" t="str">
            <v xml:space="preserve">GRUPO SIGNACOM COMUNICACIONES S.A. DE C.V.                           </v>
          </cell>
          <cell r="D168">
            <v>0</v>
          </cell>
          <cell r="E168">
            <v>0</v>
          </cell>
          <cell r="F168">
            <v>0</v>
          </cell>
          <cell r="G168">
            <v>0</v>
          </cell>
          <cell r="H168">
            <v>0</v>
          </cell>
        </row>
        <row r="169">
          <cell r="B169" t="str">
            <v>112-001-2064-000</v>
          </cell>
          <cell r="C169" t="str">
            <v xml:space="preserve">GASOLINERA SERVICIO COMALCALCO S.A. DE C.V.                          </v>
          </cell>
          <cell r="D169">
            <v>0</v>
          </cell>
          <cell r="E169">
            <v>74657.3</v>
          </cell>
          <cell r="F169">
            <v>18507.3</v>
          </cell>
          <cell r="G169">
            <v>56150</v>
          </cell>
          <cell r="H169">
            <v>56150</v>
          </cell>
        </row>
        <row r="170">
          <cell r="B170" t="str">
            <v>112-001-2065-000</v>
          </cell>
          <cell r="C170" t="str">
            <v xml:space="preserve">OMEGA INDUSTRIAL AUTOMOTRIZ S.A. DE C.V.                           </v>
          </cell>
          <cell r="D170">
            <v>575</v>
          </cell>
          <cell r="E170">
            <v>0</v>
          </cell>
          <cell r="F170">
            <v>0</v>
          </cell>
          <cell r="G170">
            <v>0</v>
          </cell>
          <cell r="H170">
            <v>575</v>
          </cell>
        </row>
        <row r="171">
          <cell r="B171" t="str">
            <v>113-001-0001-000</v>
          </cell>
          <cell r="C171" t="str">
            <v xml:space="preserve">JIMENEZ SEGOVIA VICTOR MANUEL                                        </v>
          </cell>
          <cell r="D171">
            <v>0</v>
          </cell>
          <cell r="E171">
            <v>0</v>
          </cell>
          <cell r="F171">
            <v>0</v>
          </cell>
          <cell r="G171">
            <v>0</v>
          </cell>
          <cell r="H171">
            <v>0</v>
          </cell>
        </row>
        <row r="172">
          <cell r="B172" t="str">
            <v>113-001-0002-000</v>
          </cell>
          <cell r="C172" t="str">
            <v xml:space="preserve">JUAN M JIMENEZ Y GALVAN                                              </v>
          </cell>
          <cell r="D172">
            <v>0</v>
          </cell>
          <cell r="E172">
            <v>0</v>
          </cell>
          <cell r="F172">
            <v>0</v>
          </cell>
          <cell r="G172">
            <v>0</v>
          </cell>
          <cell r="H172">
            <v>0</v>
          </cell>
        </row>
        <row r="173">
          <cell r="B173" t="str">
            <v>113-001-0003-000</v>
          </cell>
          <cell r="C173" t="str">
            <v xml:space="preserve">GABRIELA GUTIERREZ SOLIS                                             </v>
          </cell>
          <cell r="D173">
            <v>0</v>
          </cell>
          <cell r="E173">
            <v>0</v>
          </cell>
          <cell r="F173">
            <v>0</v>
          </cell>
          <cell r="G173">
            <v>0</v>
          </cell>
          <cell r="H173">
            <v>0</v>
          </cell>
        </row>
        <row r="174">
          <cell r="B174" t="str">
            <v>113-001-0004-000</v>
          </cell>
          <cell r="C174" t="str">
            <v xml:space="preserve">FRANCISCO TORRES                                                     </v>
          </cell>
          <cell r="D174">
            <v>0</v>
          </cell>
          <cell r="E174">
            <v>0</v>
          </cell>
          <cell r="F174">
            <v>0</v>
          </cell>
          <cell r="G174">
            <v>0</v>
          </cell>
          <cell r="H174">
            <v>0</v>
          </cell>
        </row>
        <row r="175">
          <cell r="B175" t="str">
            <v>113-001-0005-000</v>
          </cell>
          <cell r="C175" t="str">
            <v xml:space="preserve">ARACELY GISELLE MORA M                                               </v>
          </cell>
          <cell r="D175">
            <v>0</v>
          </cell>
          <cell r="E175">
            <v>0</v>
          </cell>
          <cell r="F175">
            <v>0</v>
          </cell>
          <cell r="G175">
            <v>0</v>
          </cell>
          <cell r="H175">
            <v>0</v>
          </cell>
        </row>
        <row r="176">
          <cell r="B176" t="str">
            <v>113-001-1001-000</v>
          </cell>
          <cell r="C176" t="str">
            <v xml:space="preserve">MARIO JAVIER LOPEZ                                                   </v>
          </cell>
          <cell r="D176">
            <v>0</v>
          </cell>
          <cell r="E176">
            <v>0</v>
          </cell>
          <cell r="F176">
            <v>0</v>
          </cell>
          <cell r="G176">
            <v>0</v>
          </cell>
          <cell r="H176">
            <v>0</v>
          </cell>
        </row>
        <row r="177">
          <cell r="B177" t="str">
            <v>113-001-1002-000</v>
          </cell>
          <cell r="C177" t="str">
            <v xml:space="preserve">PRAXEDIS LEON FABRE                                                  </v>
          </cell>
          <cell r="D177">
            <v>0</v>
          </cell>
          <cell r="E177">
            <v>0</v>
          </cell>
          <cell r="F177">
            <v>0</v>
          </cell>
          <cell r="G177">
            <v>0</v>
          </cell>
          <cell r="H177">
            <v>0</v>
          </cell>
        </row>
        <row r="178">
          <cell r="B178" t="str">
            <v>113-001-1003-000</v>
          </cell>
          <cell r="C178" t="str">
            <v xml:space="preserve">GABRIEL GONZALEZ MONTIEL                                             </v>
          </cell>
          <cell r="D178">
            <v>0</v>
          </cell>
          <cell r="E178">
            <v>0</v>
          </cell>
          <cell r="F178">
            <v>0</v>
          </cell>
          <cell r="G178">
            <v>0</v>
          </cell>
          <cell r="H178">
            <v>0</v>
          </cell>
        </row>
        <row r="179">
          <cell r="B179" t="str">
            <v>113-001-1004-000</v>
          </cell>
          <cell r="C179" t="str">
            <v xml:space="preserve">RICARDO DIAZ SANCHEZ                                                 </v>
          </cell>
          <cell r="D179">
            <v>0</v>
          </cell>
          <cell r="E179">
            <v>0</v>
          </cell>
          <cell r="F179">
            <v>0</v>
          </cell>
          <cell r="G179">
            <v>0</v>
          </cell>
          <cell r="H179">
            <v>0</v>
          </cell>
        </row>
        <row r="180">
          <cell r="B180" t="str">
            <v>113-001-1005-000</v>
          </cell>
          <cell r="C180" t="str">
            <v xml:space="preserve">SEBASTIAN HERNANDEZ VELAZQUEZ                                        </v>
          </cell>
          <cell r="D180">
            <v>0</v>
          </cell>
          <cell r="E180">
            <v>0</v>
          </cell>
          <cell r="F180">
            <v>0</v>
          </cell>
          <cell r="G180">
            <v>0</v>
          </cell>
          <cell r="H180">
            <v>0</v>
          </cell>
        </row>
        <row r="181">
          <cell r="B181" t="str">
            <v>113-001-1006-000</v>
          </cell>
          <cell r="C181" t="str">
            <v xml:space="preserve">MINERVA DEL ROSARIO CANDELERO RAMOS                                  </v>
          </cell>
          <cell r="D181">
            <v>0</v>
          </cell>
          <cell r="E181">
            <v>0</v>
          </cell>
          <cell r="F181">
            <v>0</v>
          </cell>
          <cell r="G181">
            <v>0</v>
          </cell>
          <cell r="H181">
            <v>0</v>
          </cell>
        </row>
        <row r="182">
          <cell r="B182" t="str">
            <v>113-001-2001-000</v>
          </cell>
          <cell r="C182" t="str">
            <v xml:space="preserve">FRANCISCO RODRIGUEZ PULIDO                                           </v>
          </cell>
          <cell r="D182">
            <v>0</v>
          </cell>
          <cell r="E182">
            <v>0</v>
          </cell>
          <cell r="F182">
            <v>0</v>
          </cell>
          <cell r="G182">
            <v>0</v>
          </cell>
          <cell r="H182">
            <v>0</v>
          </cell>
        </row>
        <row r="183">
          <cell r="B183" t="str">
            <v>113-001-2002-000</v>
          </cell>
          <cell r="C183" t="str">
            <v xml:space="preserve">ISIDRO DE LA CRUZ JIMENEZ                                            </v>
          </cell>
          <cell r="D183">
            <v>0</v>
          </cell>
          <cell r="E183">
            <v>0</v>
          </cell>
          <cell r="F183">
            <v>0</v>
          </cell>
          <cell r="G183">
            <v>0</v>
          </cell>
          <cell r="H183">
            <v>0</v>
          </cell>
        </row>
        <row r="184">
          <cell r="B184" t="str">
            <v>113-001-2003-000</v>
          </cell>
          <cell r="C184" t="str">
            <v xml:space="preserve">SIMON ALVAREZ ORTIZ                                                  </v>
          </cell>
          <cell r="D184">
            <v>0</v>
          </cell>
          <cell r="E184">
            <v>0</v>
          </cell>
          <cell r="F184">
            <v>0</v>
          </cell>
          <cell r="G184">
            <v>0</v>
          </cell>
          <cell r="H184">
            <v>0</v>
          </cell>
        </row>
        <row r="185">
          <cell r="B185" t="str">
            <v>113-001-2004-000</v>
          </cell>
          <cell r="C185" t="str">
            <v xml:space="preserve">EMPLEADOS ENX VARIOS                                             </v>
          </cell>
          <cell r="D185">
            <v>10400.31</v>
          </cell>
          <cell r="E185">
            <v>4469.54</v>
          </cell>
          <cell r="F185">
            <v>7669.8</v>
          </cell>
          <cell r="G185">
            <v>-3200.26</v>
          </cell>
          <cell r="H185">
            <v>7200.05</v>
          </cell>
        </row>
        <row r="186">
          <cell r="B186" t="str">
            <v>113-001-2005-000</v>
          </cell>
          <cell r="C186" t="str">
            <v xml:space="preserve">SERGIO ESCOBEDO VARGAS                                               </v>
          </cell>
          <cell r="D186">
            <v>0</v>
          </cell>
          <cell r="E186">
            <v>0</v>
          </cell>
          <cell r="F186">
            <v>0</v>
          </cell>
          <cell r="G186">
            <v>0</v>
          </cell>
          <cell r="H186">
            <v>0</v>
          </cell>
        </row>
        <row r="187">
          <cell r="B187" t="str">
            <v>113-001-2006-000</v>
          </cell>
          <cell r="C187" t="str">
            <v xml:space="preserve">I.S.P.T. POR RETENER                                                 </v>
          </cell>
          <cell r="D187">
            <v>0</v>
          </cell>
          <cell r="E187">
            <v>0</v>
          </cell>
          <cell r="F187">
            <v>0</v>
          </cell>
          <cell r="G187">
            <v>0</v>
          </cell>
          <cell r="H187">
            <v>0</v>
          </cell>
        </row>
        <row r="188">
          <cell r="B188" t="str">
            <v>113-001-2019-000</v>
          </cell>
          <cell r="C188" t="str">
            <v xml:space="preserve">MARIA DE LOURDES HOFFMAN                                             </v>
          </cell>
          <cell r="D188">
            <v>0</v>
          </cell>
          <cell r="E188">
            <v>0</v>
          </cell>
          <cell r="F188">
            <v>0</v>
          </cell>
          <cell r="G188">
            <v>0</v>
          </cell>
          <cell r="H188">
            <v>0</v>
          </cell>
        </row>
        <row r="189">
          <cell r="B189" t="str">
            <v>113-001-2020-000</v>
          </cell>
          <cell r="C189" t="str">
            <v xml:space="preserve">CESAR ALLENDE RODRIGUEZ                                              </v>
          </cell>
          <cell r="D189">
            <v>0</v>
          </cell>
          <cell r="E189">
            <v>0</v>
          </cell>
          <cell r="F189">
            <v>0</v>
          </cell>
          <cell r="G189">
            <v>0</v>
          </cell>
          <cell r="H189">
            <v>0</v>
          </cell>
        </row>
        <row r="190">
          <cell r="B190" t="str">
            <v>113-001-2031-000</v>
          </cell>
          <cell r="C190" t="str">
            <v xml:space="preserve">SONIA BARROETA LARA                                                  </v>
          </cell>
          <cell r="D190">
            <v>0</v>
          </cell>
          <cell r="E190">
            <v>0</v>
          </cell>
          <cell r="F190">
            <v>0</v>
          </cell>
          <cell r="G190">
            <v>0</v>
          </cell>
          <cell r="H190">
            <v>0</v>
          </cell>
        </row>
        <row r="191">
          <cell r="B191" t="str">
            <v>113-001-2035-000</v>
          </cell>
          <cell r="C191" t="str">
            <v xml:space="preserve">MERCEDES GRIS HERNANDEZ                                              </v>
          </cell>
          <cell r="D191">
            <v>0</v>
          </cell>
          <cell r="E191">
            <v>0</v>
          </cell>
          <cell r="F191">
            <v>0</v>
          </cell>
          <cell r="G191">
            <v>0</v>
          </cell>
          <cell r="H191">
            <v>0</v>
          </cell>
        </row>
        <row r="192">
          <cell r="B192" t="str">
            <v>113-001-2036-000</v>
          </cell>
          <cell r="C192" t="str">
            <v xml:space="preserve">SALVADOR MU¥OZ GOMEZ                                                 </v>
          </cell>
          <cell r="D192">
            <v>0</v>
          </cell>
          <cell r="E192">
            <v>0</v>
          </cell>
          <cell r="F192">
            <v>0</v>
          </cell>
          <cell r="G192">
            <v>0</v>
          </cell>
          <cell r="H192">
            <v>0</v>
          </cell>
        </row>
        <row r="193">
          <cell r="B193" t="str">
            <v>113-001-2037-000</v>
          </cell>
          <cell r="C193" t="str">
            <v xml:space="preserve">GUADALUPE RANGEL ORTEGA                                              </v>
          </cell>
          <cell r="D193">
            <v>0</v>
          </cell>
          <cell r="E193">
            <v>0</v>
          </cell>
          <cell r="F193">
            <v>0</v>
          </cell>
          <cell r="G193">
            <v>0</v>
          </cell>
          <cell r="H193">
            <v>0</v>
          </cell>
        </row>
        <row r="194">
          <cell r="B194" t="str">
            <v>113-001-2045-000</v>
          </cell>
          <cell r="C194" t="str">
            <v xml:space="preserve">GRACIELA NOGUERA VELAZQUEZ                                           </v>
          </cell>
          <cell r="D194">
            <v>0</v>
          </cell>
          <cell r="E194">
            <v>0</v>
          </cell>
          <cell r="F194">
            <v>0</v>
          </cell>
          <cell r="G194">
            <v>0</v>
          </cell>
          <cell r="H194">
            <v>0</v>
          </cell>
        </row>
        <row r="195">
          <cell r="B195" t="str">
            <v>113-001-2046-000</v>
          </cell>
          <cell r="C195" t="str">
            <v xml:space="preserve">GERARDO CARACHEO MONTES DE OC                                        </v>
          </cell>
          <cell r="D195">
            <v>0</v>
          </cell>
          <cell r="E195">
            <v>0</v>
          </cell>
          <cell r="F195">
            <v>0</v>
          </cell>
          <cell r="G195">
            <v>0</v>
          </cell>
          <cell r="H195">
            <v>0</v>
          </cell>
        </row>
        <row r="196">
          <cell r="B196" t="str">
            <v>113-001-2047-000</v>
          </cell>
          <cell r="C196" t="str">
            <v xml:space="preserve">IGNACIO DELGADO TORRES                                               </v>
          </cell>
          <cell r="D196">
            <v>0</v>
          </cell>
          <cell r="E196">
            <v>0</v>
          </cell>
          <cell r="F196">
            <v>0</v>
          </cell>
          <cell r="G196">
            <v>0</v>
          </cell>
          <cell r="H196">
            <v>0</v>
          </cell>
        </row>
        <row r="197">
          <cell r="B197" t="str">
            <v>113-001-5052-000</v>
          </cell>
          <cell r="C197" t="str">
            <v xml:space="preserve">MARIO OLIVARES ILLANA                                                </v>
          </cell>
          <cell r="D197">
            <v>0</v>
          </cell>
          <cell r="E197">
            <v>0</v>
          </cell>
          <cell r="F197">
            <v>0</v>
          </cell>
          <cell r="G197">
            <v>0</v>
          </cell>
          <cell r="H197">
            <v>0</v>
          </cell>
        </row>
        <row r="198">
          <cell r="B198" t="str">
            <v>113-001-5054-000</v>
          </cell>
          <cell r="C198" t="str">
            <v xml:space="preserve">OSCAR CALDERA                                                        </v>
          </cell>
          <cell r="D198">
            <v>0</v>
          </cell>
          <cell r="E198">
            <v>0</v>
          </cell>
          <cell r="F198">
            <v>0</v>
          </cell>
          <cell r="G198">
            <v>0</v>
          </cell>
          <cell r="H198">
            <v>0</v>
          </cell>
        </row>
        <row r="199">
          <cell r="B199" t="str">
            <v>113-001-5064-000</v>
          </cell>
          <cell r="C199" t="str">
            <v xml:space="preserve">SERGIO ALMARAZ MELCHOR                                               </v>
          </cell>
          <cell r="D199">
            <v>0</v>
          </cell>
          <cell r="E199">
            <v>0</v>
          </cell>
          <cell r="F199">
            <v>0</v>
          </cell>
          <cell r="G199">
            <v>0</v>
          </cell>
          <cell r="H199">
            <v>0</v>
          </cell>
        </row>
        <row r="200">
          <cell r="B200" t="str">
            <v>113-001-5065-000</v>
          </cell>
          <cell r="C200" t="str">
            <v xml:space="preserve">EVA ORTEGA M.                                                        </v>
          </cell>
          <cell r="D200">
            <v>0</v>
          </cell>
          <cell r="E200">
            <v>0</v>
          </cell>
          <cell r="F200">
            <v>0</v>
          </cell>
          <cell r="G200">
            <v>0</v>
          </cell>
          <cell r="H200">
            <v>0</v>
          </cell>
        </row>
        <row r="201">
          <cell r="B201" t="str">
            <v>113-001-5066-000</v>
          </cell>
          <cell r="C201" t="str">
            <v xml:space="preserve">RAUL GONZALEZ GARCIA                                                 </v>
          </cell>
          <cell r="D201">
            <v>0</v>
          </cell>
          <cell r="E201">
            <v>0</v>
          </cell>
          <cell r="F201">
            <v>0</v>
          </cell>
          <cell r="G201">
            <v>0</v>
          </cell>
          <cell r="H201">
            <v>0</v>
          </cell>
        </row>
        <row r="202">
          <cell r="B202" t="str">
            <v>115-001-0003-000</v>
          </cell>
          <cell r="C202" t="str">
            <v xml:space="preserve">I.S.R. RETENIDO POR BANCOS                                        </v>
          </cell>
          <cell r="D202">
            <v>9366.17</v>
          </cell>
          <cell r="E202">
            <v>530.87</v>
          </cell>
          <cell r="F202">
            <v>0</v>
          </cell>
          <cell r="G202">
            <v>530.87</v>
          </cell>
          <cell r="H202">
            <v>9897.0400000000009</v>
          </cell>
        </row>
        <row r="203">
          <cell r="B203" t="str">
            <v>115-001-0004-000</v>
          </cell>
          <cell r="C203" t="str">
            <v xml:space="preserve">ISPT POR RETENER                                                     </v>
          </cell>
          <cell r="D203">
            <v>0</v>
          </cell>
          <cell r="E203">
            <v>0</v>
          </cell>
          <cell r="F203">
            <v>0</v>
          </cell>
          <cell r="G203">
            <v>0</v>
          </cell>
          <cell r="H203">
            <v>0</v>
          </cell>
        </row>
        <row r="204">
          <cell r="B204" t="str">
            <v>115-001-0005-000</v>
          </cell>
          <cell r="C204" t="str">
            <v xml:space="preserve">ANTICIPOS I.S.R.                                                     </v>
          </cell>
          <cell r="D204">
            <v>0</v>
          </cell>
          <cell r="E204">
            <v>0</v>
          </cell>
          <cell r="F204">
            <v>0</v>
          </cell>
          <cell r="G204">
            <v>0</v>
          </cell>
          <cell r="H204">
            <v>0</v>
          </cell>
        </row>
        <row r="205">
          <cell r="B205" t="str">
            <v>115-001-0010-000</v>
          </cell>
          <cell r="C205" t="str">
            <v xml:space="preserve">CREDITO AL SALARIO                                               </v>
          </cell>
          <cell r="D205">
            <v>10164.549999999999</v>
          </cell>
          <cell r="E205">
            <v>12091.72</v>
          </cell>
          <cell r="F205">
            <v>10163</v>
          </cell>
          <cell r="G205">
            <v>1928.7199999999993</v>
          </cell>
          <cell r="H205">
            <v>12093.27</v>
          </cell>
        </row>
        <row r="206">
          <cell r="B206" t="str">
            <v>115-002-0000-000</v>
          </cell>
          <cell r="C206" t="str">
            <v xml:space="preserve">ANTICIPO DE IMPAC                                                    </v>
          </cell>
          <cell r="D206">
            <v>0</v>
          </cell>
          <cell r="E206">
            <v>0</v>
          </cell>
          <cell r="F206">
            <v>0</v>
          </cell>
          <cell r="G206">
            <v>0</v>
          </cell>
          <cell r="H206">
            <v>0</v>
          </cell>
        </row>
        <row r="207">
          <cell r="B207" t="str">
            <v>116-001-0001-000</v>
          </cell>
          <cell r="C207" t="str">
            <v xml:space="preserve">IVA ACREDITABLE S/COMPRA                                             </v>
          </cell>
          <cell r="D207">
            <v>0</v>
          </cell>
          <cell r="E207">
            <v>0</v>
          </cell>
          <cell r="F207">
            <v>0</v>
          </cell>
          <cell r="G207">
            <v>0</v>
          </cell>
          <cell r="H207">
            <v>0</v>
          </cell>
        </row>
        <row r="208">
          <cell r="B208" t="str">
            <v>116-001-0002-000</v>
          </cell>
          <cell r="C208" t="str">
            <v xml:space="preserve">SERVICIOS Y GASTOS                                              </v>
          </cell>
          <cell r="D208">
            <v>682816.71</v>
          </cell>
          <cell r="E208">
            <v>848052.58</v>
          </cell>
          <cell r="F208">
            <v>154026.85999999999</v>
          </cell>
          <cell r="G208">
            <v>694025.72</v>
          </cell>
          <cell r="H208">
            <v>1376842.43</v>
          </cell>
        </row>
        <row r="209">
          <cell r="B209" t="str">
            <v>116-001-0003-000</v>
          </cell>
          <cell r="C209" t="str">
            <v xml:space="preserve">COMPRAS DE ACTIVO FIJO                                               </v>
          </cell>
          <cell r="D209">
            <v>0</v>
          </cell>
          <cell r="E209">
            <v>0</v>
          </cell>
          <cell r="F209">
            <v>0</v>
          </cell>
          <cell r="G209">
            <v>0</v>
          </cell>
          <cell r="H209">
            <v>0</v>
          </cell>
        </row>
        <row r="210">
          <cell r="B210" t="str">
            <v>116-001-0004-000</v>
          </cell>
          <cell r="C210" t="str">
            <v xml:space="preserve">IVA ACREDITABLE S/IMPORTACION                                        </v>
          </cell>
          <cell r="D210">
            <v>0</v>
          </cell>
          <cell r="E210">
            <v>0</v>
          </cell>
          <cell r="F210">
            <v>0</v>
          </cell>
          <cell r="G210">
            <v>0</v>
          </cell>
          <cell r="H210">
            <v>0</v>
          </cell>
        </row>
        <row r="211">
          <cell r="B211" t="str">
            <v>117-000-0000-000</v>
          </cell>
          <cell r="C211" t="str">
            <v xml:space="preserve">IVA A FAVOR EJERCICIO ANTERIO                                        </v>
          </cell>
          <cell r="D211">
            <v>0</v>
          </cell>
          <cell r="E211">
            <v>0</v>
          </cell>
          <cell r="F211">
            <v>0</v>
          </cell>
          <cell r="G211">
            <v>0</v>
          </cell>
          <cell r="H211">
            <v>0</v>
          </cell>
        </row>
        <row r="212">
          <cell r="B212" t="str">
            <v>118-001-0001-000</v>
          </cell>
          <cell r="C212" t="str">
            <v xml:space="preserve">NO EXIGIBLE                                                    </v>
          </cell>
          <cell r="D212">
            <v>9458492.5199999996</v>
          </cell>
          <cell r="E212">
            <v>587695.05000000005</v>
          </cell>
          <cell r="F212">
            <v>775409.95</v>
          </cell>
          <cell r="G212">
            <v>-187714.89999999991</v>
          </cell>
          <cell r="H212">
            <v>9270777.620000001</v>
          </cell>
        </row>
        <row r="213">
          <cell r="B213" t="str">
            <v>119-000-0000-000</v>
          </cell>
          <cell r="C213" t="str">
            <v xml:space="preserve">COMPRAS                                                              </v>
          </cell>
          <cell r="D213">
            <v>0</v>
          </cell>
          <cell r="E213">
            <v>0</v>
          </cell>
          <cell r="F213">
            <v>0</v>
          </cell>
          <cell r="G213">
            <v>0</v>
          </cell>
          <cell r="H213">
            <v>0</v>
          </cell>
        </row>
        <row r="214">
          <cell r="B214" t="str">
            <v>120-001-0001-000</v>
          </cell>
          <cell r="C214" t="str">
            <v xml:space="preserve">COIMSUR S.A. DE C.V.                                                 </v>
          </cell>
          <cell r="D214">
            <v>0</v>
          </cell>
          <cell r="E214">
            <v>0</v>
          </cell>
          <cell r="F214">
            <v>0</v>
          </cell>
          <cell r="G214">
            <v>0</v>
          </cell>
          <cell r="H214">
            <v>0</v>
          </cell>
        </row>
        <row r="215">
          <cell r="B215" t="str">
            <v>120-001-0002-000</v>
          </cell>
          <cell r="C215" t="str">
            <v xml:space="preserve">MANUFACTURERA CENTURY                                                </v>
          </cell>
          <cell r="D215">
            <v>0</v>
          </cell>
          <cell r="E215">
            <v>0</v>
          </cell>
          <cell r="F215">
            <v>0</v>
          </cell>
          <cell r="G215">
            <v>0</v>
          </cell>
          <cell r="H215">
            <v>0</v>
          </cell>
        </row>
        <row r="216">
          <cell r="B216" t="str">
            <v>120-001-0003-000</v>
          </cell>
          <cell r="C216" t="str">
            <v xml:space="preserve">CATERPILLAR                                                          </v>
          </cell>
          <cell r="D216">
            <v>0</v>
          </cell>
          <cell r="E216">
            <v>0</v>
          </cell>
          <cell r="F216">
            <v>0</v>
          </cell>
          <cell r="G216">
            <v>0</v>
          </cell>
          <cell r="H216">
            <v>0</v>
          </cell>
        </row>
        <row r="217">
          <cell r="B217" t="str">
            <v>120-001-0004-001</v>
          </cell>
          <cell r="C217" t="str">
            <v xml:space="preserve">CATERPILLAR C-2 DLLS                                                 </v>
          </cell>
          <cell r="D217">
            <v>0</v>
          </cell>
          <cell r="E217">
            <v>0</v>
          </cell>
          <cell r="F217">
            <v>0</v>
          </cell>
          <cell r="G217">
            <v>0</v>
          </cell>
          <cell r="H217">
            <v>0</v>
          </cell>
        </row>
        <row r="218">
          <cell r="B218" t="str">
            <v>120-001-0004-002</v>
          </cell>
          <cell r="C218" t="str">
            <v xml:space="preserve">COMPLEM DLLS CATERPILLAR C-2                                         </v>
          </cell>
          <cell r="D218">
            <v>0</v>
          </cell>
          <cell r="E218">
            <v>0</v>
          </cell>
          <cell r="F218">
            <v>0</v>
          </cell>
          <cell r="G218">
            <v>0</v>
          </cell>
          <cell r="H218">
            <v>0</v>
          </cell>
        </row>
        <row r="219">
          <cell r="B219" t="str">
            <v>120-001-0005-001</v>
          </cell>
          <cell r="C219" t="str">
            <v xml:space="preserve">CATERPILLAR C-1 DLLS                                                 </v>
          </cell>
          <cell r="D219">
            <v>0</v>
          </cell>
          <cell r="E219">
            <v>0</v>
          </cell>
          <cell r="F219">
            <v>0</v>
          </cell>
          <cell r="G219">
            <v>0</v>
          </cell>
          <cell r="H219">
            <v>0</v>
          </cell>
        </row>
        <row r="220">
          <cell r="B220" t="str">
            <v>120-001-0005-002</v>
          </cell>
          <cell r="C220" t="str">
            <v xml:space="preserve">COMPLEM DLLS CATERPILLAR C-1                                         </v>
          </cell>
          <cell r="D220">
            <v>0</v>
          </cell>
          <cell r="E220">
            <v>0</v>
          </cell>
          <cell r="F220">
            <v>0</v>
          </cell>
          <cell r="G220">
            <v>0</v>
          </cell>
          <cell r="H220">
            <v>0</v>
          </cell>
        </row>
        <row r="221">
          <cell r="B221" t="str">
            <v>121-000-0000-000</v>
          </cell>
          <cell r="C221" t="str">
            <v xml:space="preserve">INVENTARIO PRODUCTO TERMINADO                                        </v>
          </cell>
          <cell r="D221">
            <v>0</v>
          </cell>
          <cell r="E221">
            <v>0</v>
          </cell>
          <cell r="F221">
            <v>0</v>
          </cell>
          <cell r="G221">
            <v>0</v>
          </cell>
          <cell r="H221">
            <v>0</v>
          </cell>
        </row>
        <row r="222">
          <cell r="B222" t="str">
            <v>122-000-0000-000</v>
          </cell>
          <cell r="C222" t="str">
            <v xml:space="preserve">INVENTARIO MATERIA PRIMA                                             </v>
          </cell>
          <cell r="D222">
            <v>0</v>
          </cell>
          <cell r="E222">
            <v>0</v>
          </cell>
          <cell r="F222">
            <v>0</v>
          </cell>
          <cell r="G222">
            <v>0</v>
          </cell>
          <cell r="H222">
            <v>0</v>
          </cell>
        </row>
        <row r="223">
          <cell r="B223" t="str">
            <v>123-000-0000-000</v>
          </cell>
          <cell r="C223" t="str">
            <v xml:space="preserve">INVENTARIO PRODUC.PROCESO                                            </v>
          </cell>
          <cell r="D223">
            <v>0</v>
          </cell>
          <cell r="E223">
            <v>0</v>
          </cell>
          <cell r="F223">
            <v>0</v>
          </cell>
          <cell r="G223">
            <v>0</v>
          </cell>
          <cell r="H223">
            <v>0</v>
          </cell>
        </row>
        <row r="224">
          <cell r="B224" t="str">
            <v>124-000-0000-000</v>
          </cell>
          <cell r="C224" t="str">
            <v xml:space="preserve">INVENTARIO REFACC.MATERIALES                                         </v>
          </cell>
          <cell r="D224">
            <v>0</v>
          </cell>
          <cell r="E224">
            <v>0</v>
          </cell>
          <cell r="F224">
            <v>0</v>
          </cell>
          <cell r="G224">
            <v>0</v>
          </cell>
          <cell r="H224">
            <v>0</v>
          </cell>
        </row>
        <row r="225">
          <cell r="B225" t="str">
            <v>125-000-0000-000</v>
          </cell>
          <cell r="C225" t="str">
            <v xml:space="preserve">OTROS INVENTARIOS                                                    </v>
          </cell>
          <cell r="D225">
            <v>0</v>
          </cell>
          <cell r="E225">
            <v>0</v>
          </cell>
          <cell r="F225">
            <v>0</v>
          </cell>
          <cell r="G225">
            <v>0</v>
          </cell>
          <cell r="H225">
            <v>0</v>
          </cell>
        </row>
        <row r="226">
          <cell r="B226" t="str">
            <v>126-000-0000-000</v>
          </cell>
          <cell r="C226" t="str">
            <v xml:space="preserve">INVENTARIOS OBSOLETOS                                                </v>
          </cell>
          <cell r="D226">
            <v>0</v>
          </cell>
          <cell r="E226">
            <v>0</v>
          </cell>
          <cell r="F226">
            <v>0</v>
          </cell>
          <cell r="G226">
            <v>0</v>
          </cell>
          <cell r="H226">
            <v>0</v>
          </cell>
        </row>
        <row r="227">
          <cell r="B227" t="str">
            <v>127-000-0000-000</v>
          </cell>
          <cell r="C227" t="str">
            <v xml:space="preserve">REVALUACION INVENT.PROD.TERM.                                        </v>
          </cell>
          <cell r="D227">
            <v>0</v>
          </cell>
          <cell r="E227">
            <v>0</v>
          </cell>
          <cell r="F227">
            <v>0</v>
          </cell>
          <cell r="G227">
            <v>0</v>
          </cell>
          <cell r="H227">
            <v>0</v>
          </cell>
        </row>
        <row r="228">
          <cell r="B228" t="str">
            <v>128-000-0000-000</v>
          </cell>
          <cell r="C228" t="str">
            <v xml:space="preserve">REVALUACION OTROS INVENTARIOS                                        </v>
          </cell>
          <cell r="D228">
            <v>0</v>
          </cell>
          <cell r="E228">
            <v>0</v>
          </cell>
          <cell r="F228">
            <v>0</v>
          </cell>
          <cell r="G228">
            <v>0</v>
          </cell>
          <cell r="H228">
            <v>0</v>
          </cell>
        </row>
        <row r="229">
          <cell r="B229" t="str">
            <v>129-000-0000-000</v>
          </cell>
          <cell r="C229" t="str">
            <v xml:space="preserve">MERCANCIAS EN TRANSITO                                               </v>
          </cell>
          <cell r="D229">
            <v>0</v>
          </cell>
          <cell r="E229">
            <v>0</v>
          </cell>
          <cell r="F229">
            <v>0</v>
          </cell>
          <cell r="G229">
            <v>0</v>
          </cell>
          <cell r="H229">
            <v>0</v>
          </cell>
        </row>
        <row r="230">
          <cell r="B230" t="str">
            <v>131-000-0000-000</v>
          </cell>
          <cell r="C230" t="str">
            <v xml:space="preserve">INVERSIONES EN FILIALES                                              </v>
          </cell>
          <cell r="D230">
            <v>0</v>
          </cell>
          <cell r="E230">
            <v>0</v>
          </cell>
          <cell r="F230">
            <v>0</v>
          </cell>
          <cell r="G230">
            <v>0</v>
          </cell>
          <cell r="H230">
            <v>0</v>
          </cell>
        </row>
        <row r="231">
          <cell r="B231" t="str">
            <v>132-000-0000-000</v>
          </cell>
          <cell r="C231" t="str">
            <v xml:space="preserve">OTRAS CTAS.POR COBRAR L.P.FIL                                        </v>
          </cell>
          <cell r="D231">
            <v>0</v>
          </cell>
          <cell r="E231">
            <v>0</v>
          </cell>
          <cell r="F231">
            <v>0</v>
          </cell>
          <cell r="G231">
            <v>0</v>
          </cell>
          <cell r="H231">
            <v>0</v>
          </cell>
        </row>
        <row r="232">
          <cell r="B232" t="str">
            <v>133-001-0001-000</v>
          </cell>
          <cell r="C232" t="str">
            <v xml:space="preserve">CLUB DE GOLF CHILUCA                                                 </v>
          </cell>
          <cell r="D232">
            <v>0</v>
          </cell>
          <cell r="E232">
            <v>0</v>
          </cell>
          <cell r="F232">
            <v>0</v>
          </cell>
          <cell r="G232">
            <v>0</v>
          </cell>
          <cell r="H232">
            <v>0</v>
          </cell>
        </row>
        <row r="233">
          <cell r="B233" t="str">
            <v>141-001-0001-000</v>
          </cell>
          <cell r="C233" t="str">
            <v xml:space="preserve">COSTO ORIGINAL                                                  </v>
          </cell>
          <cell r="D233">
            <v>233653.46</v>
          </cell>
          <cell r="E233">
            <v>15388.21</v>
          </cell>
          <cell r="F233">
            <v>0</v>
          </cell>
          <cell r="G233">
            <v>15388.21</v>
          </cell>
          <cell r="H233">
            <v>249041.67</v>
          </cell>
        </row>
        <row r="234">
          <cell r="B234" t="str">
            <v>141-001-0002-000</v>
          </cell>
          <cell r="C234" t="str">
            <v xml:space="preserve">DEPRECIACION ACUMULADA COSTO                                    </v>
          </cell>
          <cell r="D234">
            <v>-28341.47</v>
          </cell>
          <cell r="E234">
            <v>0</v>
          </cell>
          <cell r="F234">
            <v>1578.74</v>
          </cell>
          <cell r="G234">
            <v>-1578.74</v>
          </cell>
          <cell r="H234">
            <v>-29920.21</v>
          </cell>
        </row>
        <row r="235">
          <cell r="B235" t="str">
            <v>142-001-0001-000</v>
          </cell>
          <cell r="C235" t="str">
            <v xml:space="preserve">COSTO ORIGINAL                                                  </v>
          </cell>
          <cell r="D235">
            <v>182608.68</v>
          </cell>
          <cell r="E235">
            <v>0</v>
          </cell>
          <cell r="F235">
            <v>0</v>
          </cell>
          <cell r="G235">
            <v>0</v>
          </cell>
          <cell r="H235">
            <v>182608.68</v>
          </cell>
        </row>
        <row r="236">
          <cell r="B236" t="str">
            <v>142-001-0002-000</v>
          </cell>
          <cell r="C236" t="str">
            <v xml:space="preserve">DEPRECIACION ACUMULADA                                          </v>
          </cell>
          <cell r="D236">
            <v>-17500.009999999998</v>
          </cell>
          <cell r="E236">
            <v>0</v>
          </cell>
          <cell r="F236">
            <v>760.87</v>
          </cell>
          <cell r="G236">
            <v>-760.87</v>
          </cell>
          <cell r="H236">
            <v>-18260.88</v>
          </cell>
        </row>
        <row r="237">
          <cell r="B237" t="str">
            <v>143-001-0001-000</v>
          </cell>
          <cell r="C237" t="str">
            <v xml:space="preserve">COSTO ORIGINAL                                                </v>
          </cell>
          <cell r="D237">
            <v>24670561.710000001</v>
          </cell>
          <cell r="E237">
            <v>0</v>
          </cell>
          <cell r="F237">
            <v>0</v>
          </cell>
          <cell r="G237">
            <v>0</v>
          </cell>
          <cell r="H237">
            <v>24670561.710000001</v>
          </cell>
        </row>
        <row r="238">
          <cell r="B238" t="str">
            <v>143-001-0002-000</v>
          </cell>
          <cell r="C238" t="str">
            <v xml:space="preserve">DEPRECIACION ACUMULADA                                         </v>
          </cell>
          <cell r="D238">
            <v>-266687.38</v>
          </cell>
          <cell r="E238">
            <v>0</v>
          </cell>
          <cell r="F238">
            <v>145979.66</v>
          </cell>
          <cell r="G238">
            <v>-145979.66</v>
          </cell>
          <cell r="H238">
            <v>-412667.04</v>
          </cell>
        </row>
        <row r="239">
          <cell r="B239" t="str">
            <v>143-001-0003-000</v>
          </cell>
          <cell r="C239" t="str">
            <v xml:space="preserve">COMPRESORES CSD                                               </v>
          </cell>
          <cell r="D239">
            <v>55997040.340000004</v>
          </cell>
          <cell r="E239">
            <v>0</v>
          </cell>
          <cell r="F239">
            <v>0</v>
          </cell>
          <cell r="G239">
            <v>0</v>
          </cell>
          <cell r="H239">
            <v>55997040.340000004</v>
          </cell>
        </row>
        <row r="240">
          <cell r="B240" t="str">
            <v>143-001-0004-000</v>
          </cell>
          <cell r="C240" t="str">
            <v xml:space="preserve">DEP ACUM COMPRESORES CSD                                      </v>
          </cell>
          <cell r="D240">
            <v>-7289555.46</v>
          </cell>
          <cell r="E240">
            <v>0</v>
          </cell>
          <cell r="F240">
            <v>331343.43</v>
          </cell>
          <cell r="G240">
            <v>-331343.43</v>
          </cell>
          <cell r="H240">
            <v>-7620898.8899999997</v>
          </cell>
        </row>
        <row r="241">
          <cell r="B241" t="str">
            <v>144-001-0001-000</v>
          </cell>
          <cell r="C241" t="str">
            <v xml:space="preserve">COSTO                                                            </v>
          </cell>
          <cell r="D241">
            <v>38750</v>
          </cell>
          <cell r="E241">
            <v>0</v>
          </cell>
          <cell r="F241">
            <v>0</v>
          </cell>
          <cell r="G241">
            <v>0</v>
          </cell>
          <cell r="H241">
            <v>38750</v>
          </cell>
        </row>
        <row r="242">
          <cell r="B242" t="str">
            <v>144-001-0002-000</v>
          </cell>
          <cell r="C242" t="str">
            <v xml:space="preserve">DEPRECIACION ACUMULADA COSTO                                     </v>
          </cell>
          <cell r="D242">
            <v>-5065.08</v>
          </cell>
          <cell r="E242">
            <v>0</v>
          </cell>
          <cell r="F242">
            <v>229.29</v>
          </cell>
          <cell r="G242">
            <v>-229.29</v>
          </cell>
          <cell r="H242">
            <v>-5294.37</v>
          </cell>
        </row>
        <row r="243">
          <cell r="B243" t="str">
            <v>145-001-0001-000</v>
          </cell>
          <cell r="C243" t="str">
            <v xml:space="preserve">COSTO ORIGINAL                                                  </v>
          </cell>
          <cell r="D243">
            <v>197633.19</v>
          </cell>
          <cell r="E243">
            <v>95075.7</v>
          </cell>
          <cell r="F243">
            <v>0</v>
          </cell>
          <cell r="G243">
            <v>95075.7</v>
          </cell>
          <cell r="H243">
            <v>292708.89</v>
          </cell>
        </row>
        <row r="244">
          <cell r="B244" t="str">
            <v>145-001-0002-000</v>
          </cell>
          <cell r="C244" t="str">
            <v xml:space="preserve">DEPRECIACION ACUMULADA                                           </v>
          </cell>
          <cell r="D244">
            <v>-7993.54</v>
          </cell>
          <cell r="E244">
            <v>0</v>
          </cell>
          <cell r="F244">
            <v>1215.74</v>
          </cell>
          <cell r="G244">
            <v>-1215.74</v>
          </cell>
          <cell r="H244">
            <v>-9209.2800000000007</v>
          </cell>
        </row>
        <row r="245">
          <cell r="B245" t="str">
            <v>146-001-0001-000</v>
          </cell>
          <cell r="C245" t="str">
            <v xml:space="preserve">COSTO ORIGINAL                                                  </v>
          </cell>
          <cell r="D245">
            <v>388071.29</v>
          </cell>
          <cell r="E245">
            <v>0</v>
          </cell>
          <cell r="F245">
            <v>0</v>
          </cell>
          <cell r="G245">
            <v>0</v>
          </cell>
          <cell r="H245">
            <v>388071.29</v>
          </cell>
        </row>
        <row r="246">
          <cell r="B246" t="str">
            <v>146-001-0002-000</v>
          </cell>
          <cell r="C246" t="str">
            <v xml:space="preserve">DEPRECIACION ACUMULADA                                          </v>
          </cell>
          <cell r="D246">
            <v>-29679.3</v>
          </cell>
          <cell r="E246">
            <v>0</v>
          </cell>
          <cell r="F246">
            <v>2302.34</v>
          </cell>
          <cell r="G246">
            <v>-2302.34</v>
          </cell>
          <cell r="H246">
            <v>-31981.64</v>
          </cell>
        </row>
        <row r="247">
          <cell r="B247" t="str">
            <v>147-001-0001-000</v>
          </cell>
          <cell r="C247" t="str">
            <v xml:space="preserve">COSTO ORIGINAL                                                  </v>
          </cell>
          <cell r="D247">
            <v>139338.45000000001</v>
          </cell>
          <cell r="E247">
            <v>0</v>
          </cell>
          <cell r="F247">
            <v>0</v>
          </cell>
          <cell r="G247">
            <v>0</v>
          </cell>
          <cell r="H247">
            <v>139338.45000000001</v>
          </cell>
        </row>
        <row r="248">
          <cell r="B248" t="str">
            <v>147-001-0002-000</v>
          </cell>
          <cell r="C248" t="str">
            <v xml:space="preserve">DEPRECIACION ACUMULADA COSTO                                    </v>
          </cell>
          <cell r="D248">
            <v>-24132.91</v>
          </cell>
          <cell r="E248">
            <v>0</v>
          </cell>
          <cell r="F248">
            <v>1076.8800000000001</v>
          </cell>
          <cell r="G248">
            <v>-1076.8800000000001</v>
          </cell>
          <cell r="H248">
            <v>-25209.79</v>
          </cell>
        </row>
        <row r="249">
          <cell r="B249" t="str">
            <v>147-001-0003-000</v>
          </cell>
          <cell r="C249" t="str">
            <v xml:space="preserve">REVALUACION                                                          </v>
          </cell>
          <cell r="D249">
            <v>0</v>
          </cell>
          <cell r="E249">
            <v>0</v>
          </cell>
          <cell r="F249">
            <v>0</v>
          </cell>
          <cell r="G249">
            <v>0</v>
          </cell>
          <cell r="H249">
            <v>0</v>
          </cell>
        </row>
        <row r="250">
          <cell r="B250" t="str">
            <v>147-001-0004-000</v>
          </cell>
          <cell r="C250" t="str">
            <v xml:space="preserve">DEPRECIACION ACUMUM.REVALUADA                                        </v>
          </cell>
          <cell r="D250">
            <v>0</v>
          </cell>
          <cell r="E250">
            <v>0</v>
          </cell>
          <cell r="F250">
            <v>0</v>
          </cell>
          <cell r="G250">
            <v>0</v>
          </cell>
          <cell r="H250">
            <v>0</v>
          </cell>
        </row>
        <row r="251">
          <cell r="B251" t="str">
            <v>148-001-0001-000</v>
          </cell>
          <cell r="C251" t="str">
            <v xml:space="preserve">COSTO ORIGINAL                                                  </v>
          </cell>
          <cell r="D251">
            <v>168146.38</v>
          </cell>
          <cell r="E251">
            <v>0</v>
          </cell>
          <cell r="F251">
            <v>0</v>
          </cell>
          <cell r="G251">
            <v>0</v>
          </cell>
          <cell r="H251">
            <v>168146.38</v>
          </cell>
        </row>
        <row r="252">
          <cell r="B252" t="str">
            <v>148-001-0002-000</v>
          </cell>
          <cell r="C252" t="str">
            <v xml:space="preserve">DEPRECIACION ACUMULADA COSTO                                    </v>
          </cell>
          <cell r="D252">
            <v>-84820.19</v>
          </cell>
          <cell r="E252">
            <v>0</v>
          </cell>
          <cell r="F252">
            <v>4203.66</v>
          </cell>
          <cell r="G252">
            <v>-4203.66</v>
          </cell>
          <cell r="H252">
            <v>-89023.85</v>
          </cell>
        </row>
        <row r="253">
          <cell r="B253" t="str">
            <v>148-001-0003-000</v>
          </cell>
          <cell r="C253" t="str">
            <v xml:space="preserve">REVALUACION                                                          </v>
          </cell>
          <cell r="D253">
            <v>0</v>
          </cell>
          <cell r="E253">
            <v>0</v>
          </cell>
          <cell r="F253">
            <v>0</v>
          </cell>
          <cell r="G253">
            <v>0</v>
          </cell>
          <cell r="H253">
            <v>0</v>
          </cell>
        </row>
        <row r="254">
          <cell r="B254" t="str">
            <v>148-001-0004-000</v>
          </cell>
          <cell r="C254" t="str">
            <v xml:space="preserve">DEPRECIACION ACUM. REVALUACIO                                        </v>
          </cell>
          <cell r="D254">
            <v>0</v>
          </cell>
          <cell r="E254">
            <v>0</v>
          </cell>
          <cell r="F254">
            <v>0</v>
          </cell>
          <cell r="G254">
            <v>0</v>
          </cell>
          <cell r="H254">
            <v>0</v>
          </cell>
        </row>
        <row r="255">
          <cell r="B255" t="str">
            <v>149-001-0001-000</v>
          </cell>
          <cell r="C255" t="str">
            <v xml:space="preserve">COSTO ORIGINAL                                                  </v>
          </cell>
          <cell r="D255">
            <v>190988.34</v>
          </cell>
          <cell r="E255">
            <v>0</v>
          </cell>
          <cell r="F255">
            <v>0</v>
          </cell>
          <cell r="G255">
            <v>0</v>
          </cell>
          <cell r="H255">
            <v>190988.34</v>
          </cell>
        </row>
        <row r="256">
          <cell r="B256" t="str">
            <v>149-001-0002-000</v>
          </cell>
          <cell r="C256" t="str">
            <v xml:space="preserve">DEPRECIACION ACUMULADA COSTO                                    </v>
          </cell>
          <cell r="D256">
            <v>-25997.32</v>
          </cell>
          <cell r="E256">
            <v>0</v>
          </cell>
          <cell r="F256">
            <v>1130.1099999999999</v>
          </cell>
          <cell r="G256">
            <v>-1130.1099999999999</v>
          </cell>
          <cell r="H256">
            <v>-27127.43</v>
          </cell>
        </row>
        <row r="257">
          <cell r="B257" t="str">
            <v>150-001-0001-002</v>
          </cell>
          <cell r="C257" t="str">
            <v xml:space="preserve">DEPRECIACION ACUMULADA                                               </v>
          </cell>
          <cell r="D257">
            <v>0</v>
          </cell>
          <cell r="E257">
            <v>0</v>
          </cell>
          <cell r="F257">
            <v>0</v>
          </cell>
          <cell r="G257">
            <v>0</v>
          </cell>
          <cell r="H257">
            <v>0</v>
          </cell>
        </row>
        <row r="258">
          <cell r="B258" t="str">
            <v>151-001-0001-000</v>
          </cell>
          <cell r="C258" t="str">
            <v xml:space="preserve">COSTO                                                            </v>
          </cell>
          <cell r="D258">
            <v>41030.71</v>
          </cell>
          <cell r="E258">
            <v>0</v>
          </cell>
          <cell r="F258">
            <v>0</v>
          </cell>
          <cell r="G258">
            <v>0</v>
          </cell>
          <cell r="H258">
            <v>41030.71</v>
          </cell>
        </row>
        <row r="259">
          <cell r="B259" t="str">
            <v>151-001-0002-000</v>
          </cell>
          <cell r="C259" t="str">
            <v xml:space="preserve">DEPRECIACION ACUMULADA                                           </v>
          </cell>
          <cell r="D259">
            <v>-4677.08</v>
          </cell>
          <cell r="E259">
            <v>0</v>
          </cell>
          <cell r="F259">
            <v>242.59</v>
          </cell>
          <cell r="G259">
            <v>-242.59</v>
          </cell>
          <cell r="H259">
            <v>-4919.67</v>
          </cell>
        </row>
        <row r="260">
          <cell r="B260" t="str">
            <v>155-001-0001-000</v>
          </cell>
          <cell r="C260" t="str">
            <v xml:space="preserve">COSTO ORIGINAL                                                       </v>
          </cell>
          <cell r="D260">
            <v>0</v>
          </cell>
          <cell r="E260">
            <v>0</v>
          </cell>
          <cell r="F260">
            <v>0</v>
          </cell>
          <cell r="G260">
            <v>0</v>
          </cell>
          <cell r="H260">
            <v>0</v>
          </cell>
        </row>
        <row r="261">
          <cell r="B261" t="str">
            <v>155-001-0002-000</v>
          </cell>
          <cell r="C261" t="str">
            <v xml:space="preserve">DEPREC. ACUM. DE EPO PERIFER.                                        </v>
          </cell>
          <cell r="D261">
            <v>0</v>
          </cell>
          <cell r="E261">
            <v>0</v>
          </cell>
          <cell r="F261">
            <v>0</v>
          </cell>
          <cell r="G261">
            <v>0</v>
          </cell>
          <cell r="H261">
            <v>0</v>
          </cell>
        </row>
        <row r="262">
          <cell r="B262" t="str">
            <v>161-000-0000-000</v>
          </cell>
          <cell r="C262" t="str">
            <v xml:space="preserve">GASTOS PREOPERATORIOS                                            </v>
          </cell>
          <cell r="D262">
            <v>29991.56</v>
          </cell>
          <cell r="E262">
            <v>0</v>
          </cell>
          <cell r="F262">
            <v>0</v>
          </cell>
          <cell r="G262">
            <v>0</v>
          </cell>
          <cell r="H262">
            <v>29991.56</v>
          </cell>
        </row>
        <row r="263">
          <cell r="B263" t="str">
            <v>162-000-0000-000</v>
          </cell>
          <cell r="C263" t="str">
            <v xml:space="preserve">GASTOS DE ORGANIZACION                                               </v>
          </cell>
          <cell r="D263">
            <v>0</v>
          </cell>
          <cell r="E263">
            <v>0</v>
          </cell>
          <cell r="F263">
            <v>0</v>
          </cell>
          <cell r="G263">
            <v>0</v>
          </cell>
          <cell r="H263">
            <v>0</v>
          </cell>
        </row>
        <row r="264">
          <cell r="B264" t="str">
            <v>163-001-0001-000</v>
          </cell>
          <cell r="C264" t="str">
            <v xml:space="preserve">HILDA MARIA ZURITA GIL                                         </v>
          </cell>
          <cell r="D264">
            <v>6370920.1299999999</v>
          </cell>
          <cell r="E264">
            <v>0</v>
          </cell>
          <cell r="F264">
            <v>0</v>
          </cell>
          <cell r="G264">
            <v>0</v>
          </cell>
          <cell r="H264">
            <v>6370920.1299999999</v>
          </cell>
        </row>
        <row r="265">
          <cell r="B265" t="str">
            <v>163-001-0002-000</v>
          </cell>
          <cell r="C265" t="str">
            <v xml:space="preserve">AMORTIZACION ACUMULADA                                         </v>
          </cell>
          <cell r="D265">
            <v>-884841.66</v>
          </cell>
          <cell r="E265">
            <v>0</v>
          </cell>
          <cell r="F265">
            <v>29615.39</v>
          </cell>
          <cell r="G265">
            <v>-29615.39</v>
          </cell>
          <cell r="H265">
            <v>-914457.05</v>
          </cell>
        </row>
        <row r="266">
          <cell r="B266" t="str">
            <v>163-001-0003-001</v>
          </cell>
          <cell r="C266" t="str">
            <v xml:space="preserve">OBRA CIVIL P/TELEMETRIA                                         </v>
          </cell>
          <cell r="D266">
            <v>104781.71</v>
          </cell>
          <cell r="E266">
            <v>0</v>
          </cell>
          <cell r="F266">
            <v>0</v>
          </cell>
          <cell r="G266">
            <v>0</v>
          </cell>
          <cell r="H266">
            <v>104781.71</v>
          </cell>
        </row>
        <row r="267">
          <cell r="B267" t="str">
            <v>163-001-0003-002</v>
          </cell>
          <cell r="C267" t="str">
            <v xml:space="preserve">AMORTIZACION ACUMULADA                                           </v>
          </cell>
          <cell r="D267">
            <v>-7858.98</v>
          </cell>
          <cell r="E267">
            <v>0</v>
          </cell>
          <cell r="F267">
            <v>436.58</v>
          </cell>
          <cell r="G267">
            <v>-436.58</v>
          </cell>
          <cell r="H267">
            <v>-8295.56</v>
          </cell>
        </row>
        <row r="268">
          <cell r="B268" t="str">
            <v>163-001-0004-001</v>
          </cell>
          <cell r="C268" t="str">
            <v xml:space="preserve">INSTALACION ELECTRICA                                           </v>
          </cell>
          <cell r="D268">
            <v>653060.11</v>
          </cell>
          <cell r="E268">
            <v>103453.14</v>
          </cell>
          <cell r="F268">
            <v>0</v>
          </cell>
          <cell r="G268">
            <v>103453.14</v>
          </cell>
          <cell r="H268">
            <v>756513.25</v>
          </cell>
        </row>
        <row r="269">
          <cell r="B269" t="str">
            <v>163-001-0004-002</v>
          </cell>
          <cell r="C269" t="str">
            <v xml:space="preserve">AMORTIZACION ACUMULADA                                          </v>
          </cell>
          <cell r="D269">
            <v>-11889.41</v>
          </cell>
          <cell r="E269">
            <v>0</v>
          </cell>
          <cell r="F269">
            <v>2721.11</v>
          </cell>
          <cell r="G269">
            <v>-2721.11</v>
          </cell>
          <cell r="H269">
            <v>-14610.52</v>
          </cell>
        </row>
        <row r="270">
          <cell r="B270" t="str">
            <v>163-001-0005-001</v>
          </cell>
          <cell r="C270" t="str">
            <v xml:space="preserve">TELEMETRIA                                                      </v>
          </cell>
          <cell r="D270">
            <v>102973.35</v>
          </cell>
          <cell r="E270">
            <v>0</v>
          </cell>
          <cell r="F270">
            <v>0</v>
          </cell>
          <cell r="G270">
            <v>0</v>
          </cell>
          <cell r="H270">
            <v>102973.35</v>
          </cell>
        </row>
        <row r="271">
          <cell r="B271" t="str">
            <v>163-001-0005-002</v>
          </cell>
          <cell r="C271" t="str">
            <v xml:space="preserve">AMORT ACUMULADA                                                  </v>
          </cell>
          <cell r="D271">
            <v>-6822.68</v>
          </cell>
          <cell r="E271">
            <v>0</v>
          </cell>
          <cell r="F271">
            <v>429.06</v>
          </cell>
          <cell r="G271">
            <v>-429.06</v>
          </cell>
          <cell r="H271">
            <v>-7251.74</v>
          </cell>
        </row>
        <row r="272">
          <cell r="B272" t="str">
            <v>163-001-0006-001</v>
          </cell>
          <cell r="C272" t="str">
            <v xml:space="preserve">SISTEMA DE AIRE DE INSTRUM Y TECHO                              </v>
          </cell>
          <cell r="D272">
            <v>406096.29</v>
          </cell>
          <cell r="E272">
            <v>16099.5</v>
          </cell>
          <cell r="F272">
            <v>0</v>
          </cell>
          <cell r="G272">
            <v>16099.5</v>
          </cell>
          <cell r="H272">
            <v>422195.79</v>
          </cell>
        </row>
        <row r="273">
          <cell r="B273" t="str">
            <v>163-001-0006-002</v>
          </cell>
          <cell r="C273" t="str">
            <v xml:space="preserve">AMORT ACUMULADA SIST AIRE INSTRUM                                </v>
          </cell>
          <cell r="D273">
            <v>-3410.41</v>
          </cell>
          <cell r="E273">
            <v>0</v>
          </cell>
          <cell r="F273">
            <v>1814.09</v>
          </cell>
          <cell r="G273">
            <v>-1814.09</v>
          </cell>
          <cell r="H273">
            <v>-5224.5</v>
          </cell>
        </row>
        <row r="274">
          <cell r="B274" t="str">
            <v>163-001-0007-001</v>
          </cell>
          <cell r="C274" t="str">
            <v xml:space="preserve">INFRAEST SIST DE BOMBEO AUTOMATICO                             </v>
          </cell>
          <cell r="D274">
            <v>4474156.7699999996</v>
          </cell>
          <cell r="E274">
            <v>155042</v>
          </cell>
          <cell r="F274">
            <v>0</v>
          </cell>
          <cell r="G274">
            <v>155042</v>
          </cell>
          <cell r="H274">
            <v>4629198.7699999996</v>
          </cell>
        </row>
        <row r="275">
          <cell r="B275" t="str">
            <v>163-001-0007-002</v>
          </cell>
          <cell r="C275" t="str">
            <v xml:space="preserve">AMORT ACUM INF SIST BOMB AUTOM                                  </v>
          </cell>
          <cell r="D275">
            <v>-55145.16</v>
          </cell>
          <cell r="E275">
            <v>0</v>
          </cell>
          <cell r="F275">
            <v>18642.32</v>
          </cell>
          <cell r="G275">
            <v>-18642.32</v>
          </cell>
          <cell r="H275">
            <v>-73787.48</v>
          </cell>
        </row>
        <row r="276">
          <cell r="B276" t="str">
            <v>163-001-0008-001</v>
          </cell>
          <cell r="C276" t="str">
            <v xml:space="preserve">INF  INGENIERIA PROYECTOS Y CONSTRUCCIONES                           </v>
          </cell>
          <cell r="D276">
            <v>0</v>
          </cell>
          <cell r="E276">
            <v>300530</v>
          </cell>
          <cell r="F276">
            <v>0</v>
          </cell>
          <cell r="G276">
            <v>300530</v>
          </cell>
          <cell r="H276">
            <v>300530</v>
          </cell>
        </row>
        <row r="277">
          <cell r="B277" t="str">
            <v>163-001-0008-002</v>
          </cell>
          <cell r="C277" t="str">
            <v xml:space="preserve">AMORT ACUM INF INGEN PROYECT Y CONSTR                                </v>
          </cell>
          <cell r="D277">
            <v>0</v>
          </cell>
          <cell r="E277">
            <v>0</v>
          </cell>
          <cell r="F277">
            <v>0</v>
          </cell>
          <cell r="G277">
            <v>0</v>
          </cell>
          <cell r="H277">
            <v>0</v>
          </cell>
        </row>
        <row r="278">
          <cell r="B278" t="str">
            <v>164-001-0001-001</v>
          </cell>
          <cell r="C278" t="str">
            <v xml:space="preserve">FIANZAS MONTERREY                                               </v>
          </cell>
          <cell r="D278">
            <v>905559.79</v>
          </cell>
          <cell r="E278">
            <v>0</v>
          </cell>
          <cell r="F278">
            <v>37731.65</v>
          </cell>
          <cell r="G278">
            <v>-37731.65</v>
          </cell>
          <cell r="H278">
            <v>867828.14</v>
          </cell>
        </row>
        <row r="279">
          <cell r="B279" t="str">
            <v>164-001-0001-002</v>
          </cell>
          <cell r="C279" t="str">
            <v xml:space="preserve">FIANZAS MONTERREY                                                </v>
          </cell>
          <cell r="D279">
            <v>73786.03</v>
          </cell>
          <cell r="E279">
            <v>0</v>
          </cell>
          <cell r="F279">
            <v>3074.41</v>
          </cell>
          <cell r="G279">
            <v>-3074.41</v>
          </cell>
          <cell r="H279">
            <v>70711.62</v>
          </cell>
        </row>
        <row r="280">
          <cell r="B280" t="str">
            <v>164-001-0001-003</v>
          </cell>
          <cell r="C280" t="str">
            <v xml:space="preserve">RESPONSABILIDAD CIVIL SCA                                            </v>
          </cell>
          <cell r="D280">
            <v>0</v>
          </cell>
          <cell r="E280">
            <v>0</v>
          </cell>
          <cell r="F280">
            <v>0</v>
          </cell>
          <cell r="G280">
            <v>0</v>
          </cell>
          <cell r="H280">
            <v>0</v>
          </cell>
        </row>
        <row r="281">
          <cell r="B281" t="str">
            <v>164-001-0001-004</v>
          </cell>
          <cell r="C281" t="str">
            <v xml:space="preserve">SEGURO MAQUINAS PESADAS                                         </v>
          </cell>
          <cell r="D281">
            <v>658620.69999999995</v>
          </cell>
          <cell r="E281">
            <v>0</v>
          </cell>
          <cell r="F281">
            <v>54885.06</v>
          </cell>
          <cell r="G281">
            <v>-54885.06</v>
          </cell>
          <cell r="H281">
            <v>603735.64</v>
          </cell>
        </row>
        <row r="282">
          <cell r="B282" t="str">
            <v>164-001-0001-005</v>
          </cell>
          <cell r="C282" t="str">
            <v xml:space="preserve">FIANZAS MONTERREY F-328824                                           </v>
          </cell>
          <cell r="D282">
            <v>0</v>
          </cell>
          <cell r="E282">
            <v>0</v>
          </cell>
          <cell r="F282">
            <v>0</v>
          </cell>
          <cell r="G282">
            <v>0</v>
          </cell>
          <cell r="H282">
            <v>0</v>
          </cell>
        </row>
        <row r="283">
          <cell r="B283" t="str">
            <v>164-001-0001-006</v>
          </cell>
          <cell r="C283" t="str">
            <v xml:space="preserve">RESP CIVIL CONTRATISTAS PEMEX                                     </v>
          </cell>
          <cell r="D283">
            <v>6060.39</v>
          </cell>
          <cell r="E283">
            <v>0</v>
          </cell>
          <cell r="F283">
            <v>505.02</v>
          </cell>
          <cell r="G283">
            <v>-505.02</v>
          </cell>
          <cell r="H283">
            <v>5555.37</v>
          </cell>
        </row>
        <row r="284">
          <cell r="B284" t="str">
            <v>164-001-0001-007</v>
          </cell>
          <cell r="C284" t="str">
            <v xml:space="preserve">DIVERSOS TECNOMAQUINARIA                                             </v>
          </cell>
          <cell r="D284">
            <v>0.02</v>
          </cell>
          <cell r="E284">
            <v>0</v>
          </cell>
          <cell r="F284">
            <v>0</v>
          </cell>
          <cell r="G284">
            <v>0</v>
          </cell>
          <cell r="H284">
            <v>0.02</v>
          </cell>
        </row>
        <row r="285">
          <cell r="B285" t="str">
            <v>164-001-0001-008</v>
          </cell>
          <cell r="C285" t="str">
            <v xml:space="preserve">TEPEYAC EMPRESARIAL                                                  </v>
          </cell>
          <cell r="D285">
            <v>0</v>
          </cell>
          <cell r="E285">
            <v>0</v>
          </cell>
          <cell r="F285">
            <v>0</v>
          </cell>
          <cell r="G285">
            <v>0</v>
          </cell>
          <cell r="H285">
            <v>0</v>
          </cell>
        </row>
        <row r="286">
          <cell r="B286" t="str">
            <v>164-001-0001-009</v>
          </cell>
          <cell r="C286" t="str">
            <v xml:space="preserve">TEPEYAC VIDA                                                         </v>
          </cell>
          <cell r="D286">
            <v>0</v>
          </cell>
          <cell r="E286">
            <v>0</v>
          </cell>
          <cell r="F286">
            <v>0</v>
          </cell>
          <cell r="G286">
            <v>0</v>
          </cell>
          <cell r="H286">
            <v>0</v>
          </cell>
        </row>
        <row r="287">
          <cell r="B287" t="str">
            <v>164-001-0001-010</v>
          </cell>
          <cell r="C287" t="str">
            <v xml:space="preserve">COMERCIAL EMPRESARIAL.                                               </v>
          </cell>
          <cell r="D287">
            <v>0</v>
          </cell>
          <cell r="E287">
            <v>0</v>
          </cell>
          <cell r="F287">
            <v>0</v>
          </cell>
          <cell r="G287">
            <v>0</v>
          </cell>
          <cell r="H287">
            <v>0</v>
          </cell>
        </row>
        <row r="288">
          <cell r="B288" t="str">
            <v>164-001-0001-011</v>
          </cell>
          <cell r="C288" t="str">
            <v xml:space="preserve">BBV G.M.M.                                                           </v>
          </cell>
          <cell r="D288">
            <v>0</v>
          </cell>
          <cell r="E288">
            <v>0</v>
          </cell>
          <cell r="F288">
            <v>0</v>
          </cell>
          <cell r="G288">
            <v>0</v>
          </cell>
          <cell r="H288">
            <v>0</v>
          </cell>
        </row>
        <row r="289">
          <cell r="B289" t="str">
            <v>164-001-0001-012</v>
          </cell>
          <cell r="C289" t="str">
            <v xml:space="preserve">COMERCIAL AMERICA G.M.M.                                             </v>
          </cell>
          <cell r="D289">
            <v>0</v>
          </cell>
          <cell r="E289">
            <v>0</v>
          </cell>
          <cell r="F289">
            <v>0</v>
          </cell>
          <cell r="G289">
            <v>0</v>
          </cell>
          <cell r="H289">
            <v>0</v>
          </cell>
        </row>
        <row r="290">
          <cell r="B290" t="str">
            <v>164-001-0001-013</v>
          </cell>
          <cell r="C290" t="str">
            <v xml:space="preserve">COMERCIAL AMERICA VIDA                                               </v>
          </cell>
          <cell r="D290">
            <v>0</v>
          </cell>
          <cell r="E290">
            <v>0</v>
          </cell>
          <cell r="F290">
            <v>0</v>
          </cell>
          <cell r="G290">
            <v>0</v>
          </cell>
          <cell r="H290">
            <v>0</v>
          </cell>
        </row>
        <row r="291">
          <cell r="B291" t="str">
            <v>164-001-0003-000</v>
          </cell>
          <cell r="C291" t="str">
            <v xml:space="preserve">FIANZAS                                                              </v>
          </cell>
          <cell r="D291">
            <v>0</v>
          </cell>
          <cell r="E291">
            <v>0</v>
          </cell>
          <cell r="F291">
            <v>0</v>
          </cell>
          <cell r="G291">
            <v>0</v>
          </cell>
          <cell r="H291">
            <v>0</v>
          </cell>
        </row>
        <row r="292">
          <cell r="B292" t="str">
            <v>165-001-0001-000</v>
          </cell>
          <cell r="C292" t="str">
            <v xml:space="preserve">DANIEL VAZQUEZ DIAZ                                              </v>
          </cell>
          <cell r="D292">
            <v>22000</v>
          </cell>
          <cell r="E292">
            <v>0</v>
          </cell>
          <cell r="F292">
            <v>0</v>
          </cell>
          <cell r="G292">
            <v>0</v>
          </cell>
          <cell r="H292">
            <v>22000</v>
          </cell>
        </row>
        <row r="293">
          <cell r="B293" t="str">
            <v>165-001-0002-000</v>
          </cell>
          <cell r="C293" t="str">
            <v xml:space="preserve">JOSE LUIS RGZ ARELLANO                                           </v>
          </cell>
          <cell r="D293">
            <v>15000</v>
          </cell>
          <cell r="E293">
            <v>0</v>
          </cell>
          <cell r="F293">
            <v>0</v>
          </cell>
          <cell r="G293">
            <v>0</v>
          </cell>
          <cell r="H293">
            <v>15000</v>
          </cell>
        </row>
        <row r="294">
          <cell r="B294" t="str">
            <v>165-001-0003-000</v>
          </cell>
          <cell r="C294" t="str">
            <v xml:space="preserve">SANTOS PRADOS VALENZUELA                                             </v>
          </cell>
          <cell r="D294">
            <v>0</v>
          </cell>
          <cell r="E294">
            <v>0</v>
          </cell>
          <cell r="F294">
            <v>0</v>
          </cell>
          <cell r="G294">
            <v>0</v>
          </cell>
          <cell r="H294">
            <v>0</v>
          </cell>
        </row>
        <row r="295">
          <cell r="B295" t="str">
            <v>165-001-0004-000</v>
          </cell>
          <cell r="C295" t="str">
            <v xml:space="preserve">ARRENDADORA UNIFIN S.A. DE C.V.                                  </v>
          </cell>
          <cell r="D295">
            <v>65200</v>
          </cell>
          <cell r="E295">
            <v>0</v>
          </cell>
          <cell r="F295">
            <v>0</v>
          </cell>
          <cell r="G295">
            <v>0</v>
          </cell>
          <cell r="H295">
            <v>65200</v>
          </cell>
        </row>
        <row r="296">
          <cell r="B296" t="str">
            <v>165-001-0005-000</v>
          </cell>
          <cell r="C296" t="str">
            <v xml:space="preserve">JOSE DEL CARMEN DE LA CRUZ RICARDEZ                                  </v>
          </cell>
          <cell r="D296">
            <v>0</v>
          </cell>
          <cell r="E296">
            <v>0</v>
          </cell>
          <cell r="F296">
            <v>0</v>
          </cell>
          <cell r="G296">
            <v>0</v>
          </cell>
          <cell r="H296">
            <v>0</v>
          </cell>
        </row>
        <row r="297">
          <cell r="B297" t="str">
            <v>165-001-0006-000</v>
          </cell>
          <cell r="C297" t="str">
            <v xml:space="preserve">JACQUELINE RDGZ DE LA CERDA                                          </v>
          </cell>
          <cell r="D297">
            <v>0</v>
          </cell>
          <cell r="E297">
            <v>0</v>
          </cell>
          <cell r="F297">
            <v>0</v>
          </cell>
          <cell r="G297">
            <v>0</v>
          </cell>
          <cell r="H297">
            <v>0</v>
          </cell>
        </row>
        <row r="298">
          <cell r="B298" t="str">
            <v>165-001-0007-000</v>
          </cell>
          <cell r="C298" t="str">
            <v xml:space="preserve">MARIO DORANTES  GRANIEL                                          </v>
          </cell>
          <cell r="D298">
            <v>10000</v>
          </cell>
          <cell r="E298">
            <v>0</v>
          </cell>
          <cell r="F298">
            <v>0</v>
          </cell>
          <cell r="G298">
            <v>0</v>
          </cell>
          <cell r="H298">
            <v>10000</v>
          </cell>
        </row>
        <row r="299">
          <cell r="B299" t="str">
            <v>165-001-0008-000</v>
          </cell>
          <cell r="C299" t="str">
            <v xml:space="preserve">MARIA MIRELDA BELTRAN GURRIA                                     </v>
          </cell>
          <cell r="D299">
            <v>12000</v>
          </cell>
          <cell r="E299">
            <v>0</v>
          </cell>
          <cell r="F299">
            <v>0</v>
          </cell>
          <cell r="G299">
            <v>0</v>
          </cell>
          <cell r="H299">
            <v>12000</v>
          </cell>
        </row>
        <row r="300">
          <cell r="B300" t="str">
            <v>165-001-0018-001</v>
          </cell>
          <cell r="C300" t="str">
            <v xml:space="preserve">RADIOMOVIL 54534525                                                  </v>
          </cell>
          <cell r="D300">
            <v>0</v>
          </cell>
          <cell r="E300">
            <v>0</v>
          </cell>
          <cell r="F300">
            <v>0</v>
          </cell>
          <cell r="G300">
            <v>0</v>
          </cell>
          <cell r="H300">
            <v>0</v>
          </cell>
        </row>
        <row r="301">
          <cell r="B301" t="str">
            <v>201-001-0001-000</v>
          </cell>
          <cell r="C301" t="str">
            <v xml:space="preserve">I.S.R. S/SUELDOS Y SALARIOS                    </v>
          </cell>
          <cell r="D301">
            <v>-97584.67</v>
          </cell>
          <cell r="E301">
            <v>97602</v>
          </cell>
          <cell r="F301">
            <v>39236.58</v>
          </cell>
          <cell r="G301">
            <v>58365.42</v>
          </cell>
          <cell r="H301">
            <v>-39219.25</v>
          </cell>
        </row>
        <row r="302">
          <cell r="B302" t="str">
            <v>201-001-0002-000</v>
          </cell>
          <cell r="C302" t="str">
            <v xml:space="preserve">I.M.S.S.                                       </v>
          </cell>
          <cell r="D302">
            <v>-70566.64</v>
          </cell>
          <cell r="E302">
            <v>71320.740000000005</v>
          </cell>
          <cell r="F302">
            <v>74363.64</v>
          </cell>
          <cell r="G302">
            <v>-3042.8999999999942</v>
          </cell>
          <cell r="H302">
            <v>-73609.539999999994</v>
          </cell>
        </row>
        <row r="303">
          <cell r="B303" t="str">
            <v>201-001-0003-000</v>
          </cell>
          <cell r="C303" t="str">
            <v xml:space="preserve">1% S/REMUNERACIONES FEDERALES                  </v>
          </cell>
          <cell r="D303">
            <v>0</v>
          </cell>
          <cell r="E303">
            <v>0</v>
          </cell>
          <cell r="F303">
            <v>0</v>
          </cell>
          <cell r="G303">
            <v>0</v>
          </cell>
          <cell r="H303">
            <v>0</v>
          </cell>
        </row>
        <row r="304">
          <cell r="B304" t="str">
            <v>201-001-0004-000</v>
          </cell>
          <cell r="C304" t="str">
            <v xml:space="preserve">5% APORTACIONES INFONAVIT                      </v>
          </cell>
          <cell r="D304">
            <v>-51277.1</v>
          </cell>
          <cell r="E304">
            <v>42987.199999999997</v>
          </cell>
          <cell r="F304">
            <v>0</v>
          </cell>
          <cell r="G304">
            <v>42987.199999999997</v>
          </cell>
          <cell r="H304">
            <v>-8289.9</v>
          </cell>
        </row>
        <row r="305">
          <cell r="B305" t="str">
            <v>201-001-0005-000</v>
          </cell>
          <cell r="C305" t="str">
            <v xml:space="preserve">1% IMPUESTO SOBRE NOMINAS                      </v>
          </cell>
          <cell r="D305">
            <v>-5583.63</v>
          </cell>
          <cell r="E305">
            <v>8828</v>
          </cell>
          <cell r="F305">
            <v>4444.16</v>
          </cell>
          <cell r="G305">
            <v>4383.84</v>
          </cell>
          <cell r="H305">
            <v>-1199.79</v>
          </cell>
        </row>
        <row r="306">
          <cell r="B306" t="str">
            <v>201-001-0006-000</v>
          </cell>
          <cell r="C306" t="str">
            <v xml:space="preserve">2% S.A.R                                       </v>
          </cell>
          <cell r="D306">
            <v>-17308.91</v>
          </cell>
          <cell r="E306">
            <v>17309.03</v>
          </cell>
          <cell r="F306">
            <v>0</v>
          </cell>
          <cell r="G306">
            <v>17309.03</v>
          </cell>
          <cell r="H306">
            <v>0.11999999999898137</v>
          </cell>
        </row>
        <row r="307">
          <cell r="B307" t="str">
            <v>201-001-0007-000</v>
          </cell>
          <cell r="C307" t="str">
            <v xml:space="preserve">I.S.R. 10% RETEN. S/ARRENDAM.                  </v>
          </cell>
          <cell r="D307">
            <v>-6339</v>
          </cell>
          <cell r="E307">
            <v>6338</v>
          </cell>
          <cell r="F307">
            <v>6338.34</v>
          </cell>
          <cell r="G307">
            <v>-0.34000000000014552</v>
          </cell>
          <cell r="H307">
            <v>-6339.34</v>
          </cell>
        </row>
        <row r="308">
          <cell r="B308" t="str">
            <v>201-001-0008-000</v>
          </cell>
          <cell r="C308" t="str">
            <v xml:space="preserve">I.S.R.10% RETEN. S/HONORARIOS                  </v>
          </cell>
          <cell r="D308">
            <v>11765.21</v>
          </cell>
          <cell r="E308">
            <v>253</v>
          </cell>
          <cell r="F308">
            <v>181.57</v>
          </cell>
          <cell r="G308">
            <v>71.430000000000007</v>
          </cell>
          <cell r="H308">
            <v>11836.64</v>
          </cell>
        </row>
        <row r="309">
          <cell r="B309" t="str">
            <v>201-001-0009-000</v>
          </cell>
          <cell r="C309" t="str">
            <v xml:space="preserve">CESANTIA Y VEJEZ                               </v>
          </cell>
          <cell r="D309">
            <v>-35563.26</v>
          </cell>
          <cell r="E309">
            <v>36754.050000000003</v>
          </cell>
          <cell r="F309">
            <v>5060.8</v>
          </cell>
          <cell r="G309">
            <v>31693.250000000004</v>
          </cell>
          <cell r="H309">
            <v>-3870.01</v>
          </cell>
        </row>
        <row r="310">
          <cell r="B310" t="str">
            <v>201-001-0010-000</v>
          </cell>
          <cell r="C310" t="str">
            <v xml:space="preserve">I.S.P.T. C-Z-101468                            </v>
          </cell>
          <cell r="D310">
            <v>0</v>
          </cell>
          <cell r="E310">
            <v>0</v>
          </cell>
          <cell r="F310">
            <v>0</v>
          </cell>
          <cell r="G310">
            <v>0</v>
          </cell>
          <cell r="H310">
            <v>0</v>
          </cell>
        </row>
        <row r="311">
          <cell r="B311" t="str">
            <v>201-001-0011-000</v>
          </cell>
          <cell r="C311" t="str">
            <v xml:space="preserve">I.V.A C-Z-101468                               </v>
          </cell>
          <cell r="D311">
            <v>0</v>
          </cell>
          <cell r="E311">
            <v>0</v>
          </cell>
          <cell r="F311">
            <v>0</v>
          </cell>
          <cell r="G311">
            <v>0</v>
          </cell>
          <cell r="H311">
            <v>0</v>
          </cell>
        </row>
        <row r="312">
          <cell r="B312" t="str">
            <v>201-001-0012-000</v>
          </cell>
          <cell r="C312" t="str">
            <v xml:space="preserve">I.V.A. RETENIDO                                </v>
          </cell>
          <cell r="D312">
            <v>5728.68</v>
          </cell>
          <cell r="E312">
            <v>6591</v>
          </cell>
          <cell r="F312">
            <v>6551.91</v>
          </cell>
          <cell r="G312">
            <v>39.090000000000146</v>
          </cell>
          <cell r="H312">
            <v>5767.77</v>
          </cell>
        </row>
        <row r="313">
          <cell r="B313" t="str">
            <v>201-001-0013-000</v>
          </cell>
          <cell r="C313" t="str">
            <v xml:space="preserve">ISCAS                                          </v>
          </cell>
          <cell r="D313">
            <v>0</v>
          </cell>
          <cell r="E313">
            <v>0</v>
          </cell>
          <cell r="F313">
            <v>0</v>
          </cell>
          <cell r="G313">
            <v>0</v>
          </cell>
          <cell r="H313">
            <v>0</v>
          </cell>
        </row>
        <row r="314">
          <cell r="B314" t="str">
            <v>201-001-0014-001</v>
          </cell>
          <cell r="C314" t="str">
            <v xml:space="preserve">ISPT Z-101468 Y Z101469                        </v>
          </cell>
          <cell r="D314">
            <v>0</v>
          </cell>
          <cell r="E314">
            <v>0</v>
          </cell>
          <cell r="F314">
            <v>0</v>
          </cell>
          <cell r="G314">
            <v>0</v>
          </cell>
          <cell r="H314">
            <v>0</v>
          </cell>
        </row>
        <row r="315">
          <cell r="B315" t="str">
            <v>201-001-0014-002</v>
          </cell>
          <cell r="C315" t="str">
            <v xml:space="preserve">IVA  Z-101468 Y Z-101469                       </v>
          </cell>
          <cell r="D315">
            <v>0</v>
          </cell>
          <cell r="E315">
            <v>0</v>
          </cell>
          <cell r="F315">
            <v>0</v>
          </cell>
          <cell r="G315">
            <v>0</v>
          </cell>
          <cell r="H315">
            <v>0</v>
          </cell>
        </row>
        <row r="316">
          <cell r="B316" t="str">
            <v>201-001-0014-003</v>
          </cell>
          <cell r="C316" t="str">
            <v xml:space="preserve">ACTUALIZ Z-101468 Y Z-101469                   </v>
          </cell>
          <cell r="D316">
            <v>0</v>
          </cell>
          <cell r="E316">
            <v>0</v>
          </cell>
          <cell r="F316">
            <v>0</v>
          </cell>
          <cell r="G316">
            <v>0</v>
          </cell>
          <cell r="H316">
            <v>0</v>
          </cell>
        </row>
        <row r="317">
          <cell r="B317" t="str">
            <v>201-001-0014-004</v>
          </cell>
          <cell r="C317" t="str">
            <v xml:space="preserve">RECARGOS Z-101468 Y Z-101469                   </v>
          </cell>
          <cell r="D317">
            <v>0</v>
          </cell>
          <cell r="E317">
            <v>0</v>
          </cell>
          <cell r="F317">
            <v>0</v>
          </cell>
          <cell r="G317">
            <v>0</v>
          </cell>
          <cell r="H317">
            <v>0</v>
          </cell>
        </row>
        <row r="318">
          <cell r="B318" t="str">
            <v>201-001-0015-001</v>
          </cell>
          <cell r="C318" t="str">
            <v xml:space="preserve">ISPT CONVENIO Z-110344                         </v>
          </cell>
          <cell r="D318">
            <v>0</v>
          </cell>
          <cell r="E318">
            <v>0</v>
          </cell>
          <cell r="F318">
            <v>0</v>
          </cell>
          <cell r="G318">
            <v>0</v>
          </cell>
          <cell r="H318">
            <v>0</v>
          </cell>
        </row>
        <row r="319">
          <cell r="B319" t="str">
            <v>201-001-0015-002</v>
          </cell>
          <cell r="C319" t="str">
            <v xml:space="preserve">IVA CONVENIO Z-110344                          </v>
          </cell>
          <cell r="D319">
            <v>0</v>
          </cell>
          <cell r="E319">
            <v>0</v>
          </cell>
          <cell r="F319">
            <v>0</v>
          </cell>
          <cell r="G319">
            <v>0</v>
          </cell>
          <cell r="H319">
            <v>0</v>
          </cell>
        </row>
        <row r="320">
          <cell r="B320" t="str">
            <v>201-001-0015-003</v>
          </cell>
          <cell r="C320" t="str">
            <v xml:space="preserve">ACTUALIZACION Z-110344                         </v>
          </cell>
          <cell r="D320">
            <v>0</v>
          </cell>
          <cell r="E320">
            <v>0</v>
          </cell>
          <cell r="F320">
            <v>0</v>
          </cell>
          <cell r="G320">
            <v>0</v>
          </cell>
          <cell r="H320">
            <v>0</v>
          </cell>
        </row>
        <row r="321">
          <cell r="B321" t="str">
            <v>201-001-0015-004</v>
          </cell>
          <cell r="C321" t="str">
            <v xml:space="preserve">RECARGOS Z-110344                              </v>
          </cell>
          <cell r="D321">
            <v>0</v>
          </cell>
          <cell r="E321">
            <v>0</v>
          </cell>
          <cell r="F321">
            <v>0</v>
          </cell>
          <cell r="G321">
            <v>0</v>
          </cell>
          <cell r="H321">
            <v>0</v>
          </cell>
        </row>
        <row r="322">
          <cell r="B322" t="str">
            <v>201-001-0016-001</v>
          </cell>
          <cell r="C322" t="str">
            <v xml:space="preserve">CONVENIO I.S.R. Z-108766                       </v>
          </cell>
          <cell r="D322">
            <v>0</v>
          </cell>
          <cell r="E322">
            <v>0</v>
          </cell>
          <cell r="F322">
            <v>0</v>
          </cell>
          <cell r="G322">
            <v>0</v>
          </cell>
          <cell r="H322">
            <v>0</v>
          </cell>
        </row>
        <row r="323">
          <cell r="B323" t="str">
            <v>201-001-0016-003</v>
          </cell>
          <cell r="C323" t="str">
            <v xml:space="preserve">ACTUALIZACION Z-108766                         </v>
          </cell>
          <cell r="D323">
            <v>0</v>
          </cell>
          <cell r="E323">
            <v>0</v>
          </cell>
          <cell r="F323">
            <v>0</v>
          </cell>
          <cell r="G323">
            <v>0</v>
          </cell>
          <cell r="H323">
            <v>0</v>
          </cell>
        </row>
        <row r="324">
          <cell r="B324" t="str">
            <v>201-001-0016-004</v>
          </cell>
          <cell r="C324" t="str">
            <v xml:space="preserve">RECARGOS Z-108766                              </v>
          </cell>
          <cell r="D324">
            <v>0</v>
          </cell>
          <cell r="E324">
            <v>0</v>
          </cell>
          <cell r="F324">
            <v>0</v>
          </cell>
          <cell r="G324">
            <v>0</v>
          </cell>
          <cell r="H324">
            <v>0</v>
          </cell>
        </row>
        <row r="325">
          <cell r="B325" t="str">
            <v>201-001-0017-000</v>
          </cell>
          <cell r="C325" t="str">
            <v xml:space="preserve">IMPUESTO AL ACTIVO                             </v>
          </cell>
          <cell r="D325">
            <v>0</v>
          </cell>
          <cell r="E325">
            <v>0</v>
          </cell>
          <cell r="F325">
            <v>0</v>
          </cell>
          <cell r="G325">
            <v>0</v>
          </cell>
          <cell r="H325">
            <v>0</v>
          </cell>
        </row>
        <row r="326">
          <cell r="B326" t="str">
            <v>201-001-0018-001</v>
          </cell>
          <cell r="C326" t="str">
            <v xml:space="preserve">ISPT                                           </v>
          </cell>
          <cell r="D326">
            <v>0</v>
          </cell>
          <cell r="E326">
            <v>0</v>
          </cell>
          <cell r="F326">
            <v>0</v>
          </cell>
          <cell r="G326">
            <v>0</v>
          </cell>
          <cell r="H326">
            <v>0</v>
          </cell>
        </row>
        <row r="327">
          <cell r="B327" t="str">
            <v>201-001-0018-002</v>
          </cell>
          <cell r="C327" t="str">
            <v xml:space="preserve">IVA                                            </v>
          </cell>
          <cell r="D327">
            <v>0</v>
          </cell>
          <cell r="E327">
            <v>0</v>
          </cell>
          <cell r="F327">
            <v>0</v>
          </cell>
          <cell r="G327">
            <v>0</v>
          </cell>
          <cell r="H327">
            <v>0</v>
          </cell>
        </row>
        <row r="328">
          <cell r="B328" t="str">
            <v>201-001-0018-003</v>
          </cell>
          <cell r="C328" t="str">
            <v xml:space="preserve">ACTUALIZACION                                  </v>
          </cell>
          <cell r="D328">
            <v>0</v>
          </cell>
          <cell r="E328">
            <v>0</v>
          </cell>
          <cell r="F328">
            <v>0</v>
          </cell>
          <cell r="G328">
            <v>0</v>
          </cell>
          <cell r="H328">
            <v>0</v>
          </cell>
        </row>
        <row r="329">
          <cell r="B329" t="str">
            <v>201-001-0018-004</v>
          </cell>
          <cell r="C329" t="str">
            <v xml:space="preserve">RECARGOS                                       </v>
          </cell>
          <cell r="D329">
            <v>0</v>
          </cell>
          <cell r="E329">
            <v>0</v>
          </cell>
          <cell r="F329">
            <v>0</v>
          </cell>
          <cell r="G329">
            <v>0</v>
          </cell>
          <cell r="H329">
            <v>0</v>
          </cell>
        </row>
        <row r="330">
          <cell r="B330" t="str">
            <v>202-001-0001-000</v>
          </cell>
          <cell r="C330" t="str">
            <v xml:space="preserve">VENTAS                                         </v>
          </cell>
          <cell r="D330">
            <v>0</v>
          </cell>
          <cell r="E330">
            <v>0</v>
          </cell>
          <cell r="F330">
            <v>0</v>
          </cell>
          <cell r="G330">
            <v>0</v>
          </cell>
          <cell r="H330">
            <v>0</v>
          </cell>
        </row>
        <row r="331">
          <cell r="B331" t="str">
            <v>202-001-0002-000</v>
          </cell>
          <cell r="C331" t="str">
            <v xml:space="preserve">SERVICIOS                                      </v>
          </cell>
          <cell r="D331">
            <v>0</v>
          </cell>
          <cell r="E331">
            <v>154026.85999999999</v>
          </cell>
          <cell r="F331">
            <v>154026.85999999999</v>
          </cell>
          <cell r="G331">
            <v>0</v>
          </cell>
          <cell r="H331">
            <v>0</v>
          </cell>
        </row>
        <row r="332">
          <cell r="B332" t="str">
            <v>202-001-0003-000</v>
          </cell>
          <cell r="C332" t="str">
            <v xml:space="preserve">SOBRE VENTAS DE ACTIVO FIJO                    </v>
          </cell>
          <cell r="D332">
            <v>0</v>
          </cell>
          <cell r="E332">
            <v>0</v>
          </cell>
          <cell r="F332">
            <v>0</v>
          </cell>
          <cell r="G332">
            <v>0</v>
          </cell>
          <cell r="H332">
            <v>0</v>
          </cell>
        </row>
        <row r="333">
          <cell r="B333" t="str">
            <v>202-001-0004-000</v>
          </cell>
          <cell r="C333" t="str">
            <v xml:space="preserve">IVA NO EXIGIBLE                                </v>
          </cell>
          <cell r="D333">
            <v>-936533.47</v>
          </cell>
          <cell r="E333">
            <v>159070.04</v>
          </cell>
          <cell r="F333">
            <v>250213.26</v>
          </cell>
          <cell r="G333">
            <v>-91143.22</v>
          </cell>
          <cell r="H333">
            <v>-1027676.69</v>
          </cell>
        </row>
        <row r="334">
          <cell r="B334" t="str">
            <v>203-000-0000-000</v>
          </cell>
          <cell r="C334" t="str">
            <v xml:space="preserve">IVA POR PAGAR EJERCICIO ANT.                   </v>
          </cell>
          <cell r="D334">
            <v>0</v>
          </cell>
          <cell r="E334">
            <v>0</v>
          </cell>
          <cell r="F334">
            <v>0</v>
          </cell>
          <cell r="G334">
            <v>0</v>
          </cell>
          <cell r="H334">
            <v>0</v>
          </cell>
        </row>
        <row r="335">
          <cell r="B335" t="str">
            <v>204-001-0001-000</v>
          </cell>
          <cell r="C335" t="str">
            <v xml:space="preserve">IVA PAGADO EN DECLARACIONES                    </v>
          </cell>
          <cell r="D335">
            <v>0</v>
          </cell>
          <cell r="E335">
            <v>0</v>
          </cell>
          <cell r="F335">
            <v>0</v>
          </cell>
          <cell r="G335">
            <v>0</v>
          </cell>
          <cell r="H335">
            <v>0</v>
          </cell>
        </row>
        <row r="336">
          <cell r="B336" t="str">
            <v>210-001-0104-000</v>
          </cell>
          <cell r="C336" t="str">
            <v xml:space="preserve">TECNOLOGIA Y ORGANIZACION                      </v>
          </cell>
          <cell r="D336">
            <v>0</v>
          </cell>
          <cell r="E336">
            <v>0</v>
          </cell>
          <cell r="F336">
            <v>0</v>
          </cell>
          <cell r="G336">
            <v>0</v>
          </cell>
          <cell r="H336">
            <v>0</v>
          </cell>
        </row>
        <row r="337">
          <cell r="B337" t="str">
            <v>210-001-0106-000</v>
          </cell>
          <cell r="C337" t="str">
            <v xml:space="preserve">TECNOSEN SA DE CV                              </v>
          </cell>
          <cell r="D337">
            <v>0</v>
          </cell>
          <cell r="E337">
            <v>0</v>
          </cell>
          <cell r="F337">
            <v>0</v>
          </cell>
          <cell r="G337">
            <v>0</v>
          </cell>
          <cell r="H337">
            <v>0</v>
          </cell>
        </row>
        <row r="338">
          <cell r="B338" t="str">
            <v>210-001-0411-001</v>
          </cell>
          <cell r="C338" t="str">
            <v xml:space="preserve">CSD PESOS                                      </v>
          </cell>
          <cell r="D338">
            <v>-33999411.539999999</v>
          </cell>
          <cell r="E338">
            <v>1821186.5</v>
          </cell>
          <cell r="F338">
            <v>0</v>
          </cell>
          <cell r="G338">
            <v>1821186.5</v>
          </cell>
          <cell r="H338">
            <v>-32178225.039999999</v>
          </cell>
        </row>
        <row r="339">
          <cell r="B339" t="str">
            <v>210-001-0411-002</v>
          </cell>
          <cell r="C339" t="str">
            <v xml:space="preserve">COMPL. CSD DLLS                                </v>
          </cell>
          <cell r="D339">
            <v>-3501159.68</v>
          </cell>
          <cell r="E339">
            <v>93027.05</v>
          </cell>
          <cell r="F339">
            <v>0</v>
          </cell>
          <cell r="G339">
            <v>93027.05</v>
          </cell>
          <cell r="H339">
            <v>-3408132.63</v>
          </cell>
        </row>
        <row r="340">
          <cell r="B340" t="str">
            <v>210-001-0412-000</v>
          </cell>
          <cell r="C340" t="str">
            <v xml:space="preserve">CSD CME                                        </v>
          </cell>
          <cell r="D340">
            <v>0</v>
          </cell>
          <cell r="E340">
            <v>0</v>
          </cell>
          <cell r="F340">
            <v>0</v>
          </cell>
          <cell r="G340">
            <v>0</v>
          </cell>
          <cell r="H340">
            <v>0</v>
          </cell>
        </row>
        <row r="341">
          <cell r="B341" t="str">
            <v>210-001-0515-000</v>
          </cell>
          <cell r="C341" t="str">
            <v xml:space="preserve">LOA INMOBILIARIA, S.A.DE C.V.                  </v>
          </cell>
          <cell r="D341">
            <v>0</v>
          </cell>
          <cell r="E341">
            <v>0</v>
          </cell>
          <cell r="F341">
            <v>0</v>
          </cell>
          <cell r="G341">
            <v>0</v>
          </cell>
          <cell r="H341">
            <v>0</v>
          </cell>
        </row>
        <row r="342">
          <cell r="B342" t="str">
            <v>211-001-0104-000</v>
          </cell>
          <cell r="C342" t="str">
            <v xml:space="preserve">TECNOLOGIA Y ORGANIZACION                      </v>
          </cell>
          <cell r="D342">
            <v>0</v>
          </cell>
          <cell r="E342">
            <v>0</v>
          </cell>
          <cell r="F342">
            <v>0</v>
          </cell>
          <cell r="G342">
            <v>0</v>
          </cell>
          <cell r="H342">
            <v>0</v>
          </cell>
        </row>
        <row r="343">
          <cell r="B343" t="str">
            <v>211-001-0105-000</v>
          </cell>
          <cell r="C343" t="str">
            <v xml:space="preserve">VOLMA SERV. CORP. S.A. DE C.V                  </v>
          </cell>
          <cell r="D343">
            <v>0</v>
          </cell>
          <cell r="E343">
            <v>0</v>
          </cell>
          <cell r="F343">
            <v>0</v>
          </cell>
          <cell r="G343">
            <v>0</v>
          </cell>
          <cell r="H343">
            <v>0</v>
          </cell>
        </row>
        <row r="344">
          <cell r="B344" t="str">
            <v>211-001-0106-000</v>
          </cell>
          <cell r="C344" t="str">
            <v xml:space="preserve">INVERSIONES DIAVAZ S.A. C.V.                   </v>
          </cell>
          <cell r="D344">
            <v>0</v>
          </cell>
          <cell r="E344">
            <v>0</v>
          </cell>
          <cell r="F344">
            <v>0</v>
          </cell>
          <cell r="G344">
            <v>0</v>
          </cell>
          <cell r="H344">
            <v>0</v>
          </cell>
        </row>
        <row r="345">
          <cell r="B345" t="str">
            <v>211-001-0107-000</v>
          </cell>
          <cell r="C345" t="str">
            <v xml:space="preserve">DICORDI, SC                                    </v>
          </cell>
          <cell r="D345">
            <v>0</v>
          </cell>
          <cell r="E345">
            <v>0</v>
          </cell>
          <cell r="F345">
            <v>0</v>
          </cell>
          <cell r="G345">
            <v>0</v>
          </cell>
          <cell r="H345">
            <v>0</v>
          </cell>
        </row>
        <row r="346">
          <cell r="B346" t="str">
            <v>211-001-0206-000</v>
          </cell>
          <cell r="C346" t="str">
            <v xml:space="preserve">CIA. MEXICANA DE GAS, S.A.                     </v>
          </cell>
          <cell r="D346">
            <v>0</v>
          </cell>
          <cell r="E346">
            <v>0</v>
          </cell>
          <cell r="F346">
            <v>0</v>
          </cell>
          <cell r="G346">
            <v>0</v>
          </cell>
          <cell r="H346">
            <v>0</v>
          </cell>
        </row>
        <row r="347">
          <cell r="B347" t="str">
            <v>211-001-0207-000</v>
          </cell>
          <cell r="C347" t="str">
            <v xml:space="preserve">SHELBY WILLIAMS DE MEXICO                      </v>
          </cell>
          <cell r="D347">
            <v>0</v>
          </cell>
          <cell r="E347">
            <v>0</v>
          </cell>
          <cell r="F347">
            <v>0</v>
          </cell>
          <cell r="G347">
            <v>0</v>
          </cell>
          <cell r="H347">
            <v>0</v>
          </cell>
        </row>
        <row r="348">
          <cell r="B348" t="str">
            <v>211-001-0226-000</v>
          </cell>
          <cell r="C348" t="str">
            <v xml:space="preserve">GAS AUTOMOTORES, S.A.DE C.V.                   </v>
          </cell>
          <cell r="D348">
            <v>0</v>
          </cell>
          <cell r="E348">
            <v>0</v>
          </cell>
          <cell r="F348">
            <v>0</v>
          </cell>
          <cell r="G348">
            <v>0</v>
          </cell>
          <cell r="H348">
            <v>0</v>
          </cell>
        </row>
        <row r="349">
          <cell r="B349" t="str">
            <v>211-001-0309-000</v>
          </cell>
          <cell r="C349" t="str">
            <v xml:space="preserve">VS CONSTRUCCIONES CIVILES E I                  </v>
          </cell>
          <cell r="D349">
            <v>0</v>
          </cell>
          <cell r="E349">
            <v>0</v>
          </cell>
          <cell r="F349">
            <v>0</v>
          </cell>
          <cell r="G349">
            <v>0</v>
          </cell>
          <cell r="H349">
            <v>0</v>
          </cell>
        </row>
        <row r="350">
          <cell r="B350" t="str">
            <v>211-001-0411-000</v>
          </cell>
          <cell r="C350" t="str">
            <v xml:space="preserve">CONST. SUBACUATICA DIAVAZ                      </v>
          </cell>
          <cell r="D350">
            <v>0</v>
          </cell>
          <cell r="E350">
            <v>0</v>
          </cell>
          <cell r="F350">
            <v>0</v>
          </cell>
          <cell r="G350">
            <v>0</v>
          </cell>
          <cell r="H350">
            <v>0</v>
          </cell>
        </row>
        <row r="351">
          <cell r="B351" t="str">
            <v>211-001-0514-000</v>
          </cell>
          <cell r="C351" t="str">
            <v xml:space="preserve">D.I.D.S.A.                                     </v>
          </cell>
          <cell r="D351">
            <v>0</v>
          </cell>
          <cell r="E351">
            <v>0</v>
          </cell>
          <cell r="F351">
            <v>0</v>
          </cell>
          <cell r="G351">
            <v>0</v>
          </cell>
          <cell r="H351">
            <v>0</v>
          </cell>
        </row>
        <row r="352">
          <cell r="B352" t="str">
            <v>211-001-0621-000</v>
          </cell>
          <cell r="C352" t="str">
            <v xml:space="preserve">CIA. MEXICANA DE GEOFISICA                     </v>
          </cell>
          <cell r="D352">
            <v>0</v>
          </cell>
          <cell r="E352">
            <v>0</v>
          </cell>
          <cell r="F352">
            <v>0</v>
          </cell>
          <cell r="G352">
            <v>0</v>
          </cell>
          <cell r="H352">
            <v>0</v>
          </cell>
        </row>
        <row r="353">
          <cell r="B353" t="str">
            <v>211-001-0633-000</v>
          </cell>
          <cell r="C353" t="str">
            <v xml:space="preserve">SECORDI S.C.                                   </v>
          </cell>
          <cell r="D353">
            <v>0</v>
          </cell>
          <cell r="E353">
            <v>0</v>
          </cell>
          <cell r="F353">
            <v>0</v>
          </cell>
          <cell r="G353">
            <v>0</v>
          </cell>
          <cell r="H353">
            <v>0</v>
          </cell>
        </row>
        <row r="354">
          <cell r="B354" t="str">
            <v>211-100-0104-000</v>
          </cell>
          <cell r="C354" t="str">
            <v xml:space="preserve">TECNOLOGIA Y ORGANIZACION A.P                  </v>
          </cell>
          <cell r="D354">
            <v>0</v>
          </cell>
          <cell r="E354">
            <v>0</v>
          </cell>
          <cell r="F354">
            <v>0</v>
          </cell>
          <cell r="G354">
            <v>0</v>
          </cell>
          <cell r="H354">
            <v>0</v>
          </cell>
        </row>
        <row r="355">
          <cell r="B355" t="str">
            <v>220-001-0001-001</v>
          </cell>
          <cell r="C355" t="str">
            <v xml:space="preserve">ADT SECURITY SERVICES                          </v>
          </cell>
          <cell r="D355">
            <v>0</v>
          </cell>
          <cell r="E355">
            <v>0</v>
          </cell>
          <cell r="F355">
            <v>0</v>
          </cell>
          <cell r="G355">
            <v>0</v>
          </cell>
          <cell r="H355">
            <v>0</v>
          </cell>
        </row>
        <row r="356">
          <cell r="B356" t="str">
            <v>220-001-0001-003</v>
          </cell>
          <cell r="C356" t="str">
            <v xml:space="preserve">ALPUIN NARANJO RAMON                           </v>
          </cell>
          <cell r="D356">
            <v>0</v>
          </cell>
          <cell r="E356">
            <v>118971.1</v>
          </cell>
          <cell r="F356">
            <v>118971.1</v>
          </cell>
          <cell r="G356">
            <v>0</v>
          </cell>
          <cell r="H356">
            <v>0</v>
          </cell>
        </row>
        <row r="357">
          <cell r="B357" t="str">
            <v>220-001-0001-004</v>
          </cell>
          <cell r="C357" t="str">
            <v xml:space="preserve">ARELLANO OCHOA MARICELA                        </v>
          </cell>
          <cell r="D357">
            <v>0</v>
          </cell>
          <cell r="E357">
            <v>0</v>
          </cell>
          <cell r="F357">
            <v>9036.34</v>
          </cell>
          <cell r="G357">
            <v>-9036.34</v>
          </cell>
          <cell r="H357">
            <v>-9036.34</v>
          </cell>
        </row>
        <row r="358">
          <cell r="B358" t="str">
            <v>220-001-0001-005</v>
          </cell>
          <cell r="C358" t="str">
            <v xml:space="preserve">ALQUILADORA DE VEHICULOS AUTOMOTORES S.A. DE   </v>
          </cell>
          <cell r="D358">
            <v>-3471.85</v>
          </cell>
          <cell r="E358">
            <v>3471.85</v>
          </cell>
          <cell r="F358">
            <v>0</v>
          </cell>
          <cell r="G358">
            <v>3471.85</v>
          </cell>
          <cell r="H358">
            <v>0</v>
          </cell>
        </row>
        <row r="359">
          <cell r="B359" t="str">
            <v>220-001-0001-006</v>
          </cell>
          <cell r="C359" t="str">
            <v xml:space="preserve">ALESTRA S DE R.L. DE C.V.                      </v>
          </cell>
          <cell r="D359">
            <v>0</v>
          </cell>
          <cell r="E359">
            <v>0</v>
          </cell>
          <cell r="F359">
            <v>0</v>
          </cell>
          <cell r="G359">
            <v>0</v>
          </cell>
          <cell r="H359">
            <v>0</v>
          </cell>
        </row>
        <row r="360">
          <cell r="B360" t="str">
            <v>220-001-0001-007</v>
          </cell>
          <cell r="C360" t="str">
            <v xml:space="preserve">AVANTEL, S.A.                                  </v>
          </cell>
          <cell r="D360">
            <v>0</v>
          </cell>
          <cell r="E360">
            <v>0</v>
          </cell>
          <cell r="F360">
            <v>0</v>
          </cell>
          <cell r="G360">
            <v>0</v>
          </cell>
          <cell r="H360">
            <v>0</v>
          </cell>
        </row>
        <row r="361">
          <cell r="B361" t="str">
            <v>220-001-0001-008</v>
          </cell>
          <cell r="C361" t="str">
            <v xml:space="preserve">ATN CORPORATIVA DE MEX SA.CV                  </v>
          </cell>
          <cell r="D361">
            <v>0</v>
          </cell>
          <cell r="E361">
            <v>0</v>
          </cell>
          <cell r="F361">
            <v>0</v>
          </cell>
          <cell r="G361">
            <v>0</v>
          </cell>
          <cell r="H361">
            <v>0</v>
          </cell>
        </row>
        <row r="362">
          <cell r="B362" t="str">
            <v>220-001-0001-009</v>
          </cell>
          <cell r="C362" t="str">
            <v xml:space="preserve">ANDRES LARA R.                                 </v>
          </cell>
          <cell r="D362">
            <v>0</v>
          </cell>
          <cell r="E362">
            <v>0</v>
          </cell>
          <cell r="F362">
            <v>0</v>
          </cell>
          <cell r="G362">
            <v>0</v>
          </cell>
          <cell r="H362">
            <v>0</v>
          </cell>
        </row>
        <row r="363">
          <cell r="B363" t="str">
            <v>220-001-0001-010</v>
          </cell>
          <cell r="C363" t="str">
            <v xml:space="preserve">ADOLFO DORING AYALA                            </v>
          </cell>
          <cell r="D363">
            <v>0</v>
          </cell>
          <cell r="E363">
            <v>0</v>
          </cell>
          <cell r="F363">
            <v>0</v>
          </cell>
          <cell r="G363">
            <v>0</v>
          </cell>
          <cell r="H363">
            <v>0</v>
          </cell>
        </row>
        <row r="364">
          <cell r="B364" t="str">
            <v>220-001-0001-011</v>
          </cell>
          <cell r="C364" t="str">
            <v xml:space="preserve">AF CORPORATIVO SA DE CV                        </v>
          </cell>
          <cell r="D364">
            <v>0</v>
          </cell>
          <cell r="E364">
            <v>0</v>
          </cell>
          <cell r="F364">
            <v>0</v>
          </cell>
          <cell r="G364">
            <v>0</v>
          </cell>
          <cell r="H364">
            <v>0</v>
          </cell>
        </row>
        <row r="365">
          <cell r="B365" t="str">
            <v>220-001-0001-012</v>
          </cell>
          <cell r="C365" t="str">
            <v xml:space="preserve">AVANTEL SERV LOCALES SA DE CV                  </v>
          </cell>
          <cell r="D365">
            <v>0</v>
          </cell>
          <cell r="E365">
            <v>0</v>
          </cell>
          <cell r="F365">
            <v>0</v>
          </cell>
          <cell r="G365">
            <v>0</v>
          </cell>
          <cell r="H365">
            <v>0</v>
          </cell>
        </row>
        <row r="366">
          <cell r="B366" t="str">
            <v>220-001-0001-013</v>
          </cell>
          <cell r="C366" t="str">
            <v xml:space="preserve">ARRENDADORA UNIFIN S.A. DE C.V.                </v>
          </cell>
          <cell r="D366">
            <v>0</v>
          </cell>
          <cell r="E366">
            <v>78678.62</v>
          </cell>
          <cell r="F366">
            <v>79157.929999999993</v>
          </cell>
          <cell r="G366">
            <v>-479.30999999999767</v>
          </cell>
          <cell r="H366">
            <v>-479.30999999999767</v>
          </cell>
        </row>
        <row r="367">
          <cell r="B367" t="str">
            <v>220-001-0002-001</v>
          </cell>
          <cell r="C367" t="str">
            <v xml:space="preserve">BALLHAUS VAZQUEZ ROSARIO                       </v>
          </cell>
          <cell r="D367">
            <v>0</v>
          </cell>
          <cell r="E367">
            <v>0</v>
          </cell>
          <cell r="F367">
            <v>0</v>
          </cell>
          <cell r="G367">
            <v>0</v>
          </cell>
          <cell r="H367">
            <v>0</v>
          </cell>
        </row>
        <row r="368">
          <cell r="B368" t="str">
            <v>220-001-0003-001</v>
          </cell>
          <cell r="C368" t="str">
            <v xml:space="preserve">CIA. DE LUZ Y FUERZA DEL CENT                  </v>
          </cell>
          <cell r="D368">
            <v>-14554</v>
          </cell>
          <cell r="E368">
            <v>21657.7</v>
          </cell>
          <cell r="F368">
            <v>7103.7</v>
          </cell>
          <cell r="G368">
            <v>14554</v>
          </cell>
          <cell r="H368">
            <v>0</v>
          </cell>
        </row>
        <row r="369">
          <cell r="B369" t="str">
            <v>220-001-0003-002</v>
          </cell>
          <cell r="C369" t="str">
            <v xml:space="preserve">CONSORCIO PEGAMAR, SA DE CV                    </v>
          </cell>
          <cell r="D369">
            <v>0</v>
          </cell>
          <cell r="E369">
            <v>0</v>
          </cell>
          <cell r="F369">
            <v>0</v>
          </cell>
          <cell r="G369">
            <v>0</v>
          </cell>
          <cell r="H369">
            <v>0</v>
          </cell>
        </row>
        <row r="370">
          <cell r="B370" t="str">
            <v>220-001-0003-003</v>
          </cell>
          <cell r="C370" t="str">
            <v xml:space="preserve">CAYRA CONSTRUCCIONES S.A DE C.V.               </v>
          </cell>
          <cell r="D370">
            <v>0</v>
          </cell>
          <cell r="E370">
            <v>0</v>
          </cell>
          <cell r="F370">
            <v>0</v>
          </cell>
          <cell r="G370">
            <v>0</v>
          </cell>
          <cell r="H370">
            <v>0</v>
          </cell>
        </row>
        <row r="371">
          <cell r="B371" t="str">
            <v>220-001-0003-004</v>
          </cell>
          <cell r="C371" t="str">
            <v xml:space="preserve">CIA MEXICANA DE AVIACION S.A. DE C.V.          </v>
          </cell>
          <cell r="D371">
            <v>0</v>
          </cell>
          <cell r="E371">
            <v>0</v>
          </cell>
          <cell r="F371">
            <v>0</v>
          </cell>
          <cell r="G371">
            <v>0</v>
          </cell>
          <cell r="H371">
            <v>0</v>
          </cell>
        </row>
        <row r="372">
          <cell r="B372" t="str">
            <v>220-001-0003-005</v>
          </cell>
          <cell r="C372" t="str">
            <v xml:space="preserve">COMERCIAL MARLIZ DEL SUR                       </v>
          </cell>
          <cell r="D372">
            <v>-14921.25</v>
          </cell>
          <cell r="E372">
            <v>14921.25</v>
          </cell>
          <cell r="F372">
            <v>0</v>
          </cell>
          <cell r="G372">
            <v>14921.25</v>
          </cell>
          <cell r="H372">
            <v>0</v>
          </cell>
        </row>
        <row r="373">
          <cell r="B373" t="str">
            <v>220-001-0003-006</v>
          </cell>
          <cell r="C373" t="str">
            <v xml:space="preserve">COMERCIAL DE TABASCO S.A. DE C.V.              </v>
          </cell>
          <cell r="D373">
            <v>0</v>
          </cell>
          <cell r="E373">
            <v>0</v>
          </cell>
          <cell r="F373">
            <v>0</v>
          </cell>
          <cell r="G373">
            <v>0</v>
          </cell>
          <cell r="H373">
            <v>0</v>
          </cell>
        </row>
        <row r="374">
          <cell r="B374" t="str">
            <v>220-001-0003-007</v>
          </cell>
          <cell r="C374" t="str">
            <v xml:space="preserve">COLLADO MARTINEZ SAMUEL                        </v>
          </cell>
          <cell r="D374">
            <v>0</v>
          </cell>
          <cell r="E374">
            <v>0</v>
          </cell>
          <cell r="F374">
            <v>0</v>
          </cell>
          <cell r="G374">
            <v>0</v>
          </cell>
          <cell r="H374">
            <v>0</v>
          </cell>
        </row>
        <row r="375">
          <cell r="B375" t="str">
            <v>220-001-0003-008</v>
          </cell>
          <cell r="C375" t="str">
            <v xml:space="preserve">COIMSUR S.A. DE C.V.                           </v>
          </cell>
          <cell r="D375">
            <v>0</v>
          </cell>
          <cell r="E375">
            <v>0</v>
          </cell>
          <cell r="F375">
            <v>0</v>
          </cell>
          <cell r="G375">
            <v>0</v>
          </cell>
          <cell r="H375">
            <v>0</v>
          </cell>
        </row>
        <row r="376">
          <cell r="B376" t="str">
            <v>220-001-0003-009</v>
          </cell>
          <cell r="C376" t="str">
            <v xml:space="preserve">CORDOVA RUIZ SAUL                              </v>
          </cell>
          <cell r="D376">
            <v>0</v>
          </cell>
          <cell r="E376">
            <v>0</v>
          </cell>
          <cell r="F376">
            <v>0</v>
          </cell>
          <cell r="G376">
            <v>0</v>
          </cell>
          <cell r="H376">
            <v>0</v>
          </cell>
        </row>
        <row r="377">
          <cell r="B377" t="str">
            <v>220-001-0003-010</v>
          </cell>
          <cell r="C377" t="str">
            <v xml:space="preserve">CANTO CONTRERAS JOSE TRINIDAD                  </v>
          </cell>
          <cell r="D377">
            <v>0</v>
          </cell>
          <cell r="E377">
            <v>0</v>
          </cell>
          <cell r="F377">
            <v>0</v>
          </cell>
          <cell r="G377">
            <v>0</v>
          </cell>
          <cell r="H377">
            <v>0</v>
          </cell>
        </row>
        <row r="378">
          <cell r="B378" t="str">
            <v>220-001-0003-011</v>
          </cell>
          <cell r="C378" t="str">
            <v xml:space="preserve">CORREDURIA PUBLICA No. 20 S.C.                 </v>
          </cell>
          <cell r="D378">
            <v>0</v>
          </cell>
          <cell r="E378">
            <v>0</v>
          </cell>
          <cell r="F378">
            <v>0</v>
          </cell>
          <cell r="G378">
            <v>0</v>
          </cell>
          <cell r="H378">
            <v>0</v>
          </cell>
        </row>
        <row r="379">
          <cell r="B379" t="str">
            <v>220-001-0003-012</v>
          </cell>
          <cell r="C379" t="str">
            <v xml:space="preserve">CORPORATIVO ALFIL SA DE CV.                    </v>
          </cell>
          <cell r="D379">
            <v>0</v>
          </cell>
          <cell r="E379">
            <v>0</v>
          </cell>
          <cell r="F379">
            <v>0</v>
          </cell>
          <cell r="G379">
            <v>0</v>
          </cell>
          <cell r="H379">
            <v>0</v>
          </cell>
        </row>
        <row r="380">
          <cell r="B380" t="str">
            <v>220-001-0003-013</v>
          </cell>
          <cell r="C380" t="str">
            <v xml:space="preserve">COMERCIAL RAC SA DE CV                         </v>
          </cell>
          <cell r="D380">
            <v>0</v>
          </cell>
          <cell r="E380">
            <v>0</v>
          </cell>
          <cell r="F380">
            <v>0</v>
          </cell>
          <cell r="G380">
            <v>0</v>
          </cell>
          <cell r="H380">
            <v>0</v>
          </cell>
        </row>
        <row r="381">
          <cell r="B381" t="str">
            <v>220-001-0003-014</v>
          </cell>
          <cell r="C381" t="str">
            <v xml:space="preserve">CYNTHIA VILLANUEVA M                           </v>
          </cell>
          <cell r="D381">
            <v>0</v>
          </cell>
          <cell r="E381">
            <v>0</v>
          </cell>
          <cell r="F381">
            <v>0</v>
          </cell>
          <cell r="G381">
            <v>0</v>
          </cell>
          <cell r="H381">
            <v>0</v>
          </cell>
        </row>
        <row r="382">
          <cell r="B382" t="str">
            <v>220-001-0004-001</v>
          </cell>
          <cell r="C382" t="str">
            <v xml:space="preserve">DHL INTERNACIONAL DE MEXICO                    </v>
          </cell>
          <cell r="D382">
            <v>0</v>
          </cell>
          <cell r="E382">
            <v>7374.05</v>
          </cell>
          <cell r="F382">
            <v>7374.05</v>
          </cell>
          <cell r="G382">
            <v>0</v>
          </cell>
          <cell r="H382">
            <v>0</v>
          </cell>
        </row>
        <row r="383">
          <cell r="B383" t="str">
            <v>220-001-0004-003</v>
          </cell>
          <cell r="C383" t="str">
            <v xml:space="preserve">DE LA CRUZ CORDOVA JORGE ARTURO                </v>
          </cell>
          <cell r="D383">
            <v>0</v>
          </cell>
          <cell r="E383">
            <v>0</v>
          </cell>
          <cell r="F383">
            <v>0</v>
          </cell>
          <cell r="G383">
            <v>0</v>
          </cell>
          <cell r="H383">
            <v>0</v>
          </cell>
        </row>
        <row r="384">
          <cell r="B384" t="str">
            <v>220-001-0004-004</v>
          </cell>
          <cell r="C384" t="str">
            <v xml:space="preserve">DISE&amp;OS GONZALEZ HERRERA                       </v>
          </cell>
          <cell r="D384">
            <v>0</v>
          </cell>
          <cell r="E384">
            <v>0</v>
          </cell>
          <cell r="F384">
            <v>0</v>
          </cell>
          <cell r="G384">
            <v>0</v>
          </cell>
          <cell r="H384">
            <v>0</v>
          </cell>
        </row>
        <row r="385">
          <cell r="B385" t="str">
            <v>220-001-0004-005</v>
          </cell>
          <cell r="C385" t="str">
            <v xml:space="preserve">DANIEL ESPINOZA M.                             </v>
          </cell>
          <cell r="D385">
            <v>0</v>
          </cell>
          <cell r="E385">
            <v>0</v>
          </cell>
          <cell r="F385">
            <v>0</v>
          </cell>
          <cell r="G385">
            <v>0</v>
          </cell>
          <cell r="H385">
            <v>0</v>
          </cell>
        </row>
        <row r="386">
          <cell r="B386" t="str">
            <v>220-001-0004-006</v>
          </cell>
          <cell r="C386" t="str">
            <v xml:space="preserve">DELL COMPUTER DE MEXICO                        </v>
          </cell>
          <cell r="D386">
            <v>0</v>
          </cell>
          <cell r="E386">
            <v>0</v>
          </cell>
          <cell r="F386">
            <v>0</v>
          </cell>
          <cell r="G386">
            <v>0</v>
          </cell>
          <cell r="H386">
            <v>0</v>
          </cell>
        </row>
        <row r="387">
          <cell r="B387" t="str">
            <v>220-001-0005-001</v>
          </cell>
          <cell r="C387" t="str">
            <v xml:space="preserve">EFECTIVALE S.A. DE C.V.                        </v>
          </cell>
          <cell r="D387">
            <v>0</v>
          </cell>
          <cell r="E387">
            <v>0</v>
          </cell>
          <cell r="F387">
            <v>0</v>
          </cell>
          <cell r="G387">
            <v>0</v>
          </cell>
          <cell r="H387">
            <v>0</v>
          </cell>
        </row>
        <row r="388">
          <cell r="B388" t="str">
            <v>220-001-0005-002</v>
          </cell>
          <cell r="C388" t="str">
            <v xml:space="preserve">ENERFLEX SYSTEMS                               </v>
          </cell>
          <cell r="D388">
            <v>0</v>
          </cell>
          <cell r="E388">
            <v>0</v>
          </cell>
          <cell r="F388">
            <v>0</v>
          </cell>
          <cell r="G388">
            <v>0</v>
          </cell>
          <cell r="H388">
            <v>0</v>
          </cell>
        </row>
        <row r="389">
          <cell r="B389" t="str">
            <v>220-001-0005-003</v>
          </cell>
          <cell r="C389" t="str">
            <v xml:space="preserve">EQUIPO PARA GAS S.A. DE C.V.                   </v>
          </cell>
          <cell r="D389">
            <v>0</v>
          </cell>
          <cell r="E389">
            <v>0</v>
          </cell>
          <cell r="F389">
            <v>0</v>
          </cell>
          <cell r="G389">
            <v>0</v>
          </cell>
          <cell r="H389">
            <v>0</v>
          </cell>
        </row>
        <row r="390">
          <cell r="B390" t="str">
            <v>220-001-0005-004</v>
          </cell>
          <cell r="C390" t="str">
            <v xml:space="preserve">ELECTRICA Y PLOMERIA SILVA                     </v>
          </cell>
          <cell r="D390">
            <v>0</v>
          </cell>
          <cell r="E390">
            <v>0</v>
          </cell>
          <cell r="F390">
            <v>0</v>
          </cell>
          <cell r="G390">
            <v>0</v>
          </cell>
          <cell r="H390">
            <v>0</v>
          </cell>
        </row>
        <row r="391">
          <cell r="B391" t="str">
            <v>220-001-0005-005</v>
          </cell>
          <cell r="C391" t="str">
            <v xml:space="preserve">EQUIPO DE MEDICION Y CONTROL INDUSTRIAL SA D   </v>
          </cell>
          <cell r="D391">
            <v>0</v>
          </cell>
          <cell r="E391">
            <v>0</v>
          </cell>
          <cell r="F391">
            <v>0</v>
          </cell>
          <cell r="G391">
            <v>0</v>
          </cell>
          <cell r="H391">
            <v>0</v>
          </cell>
        </row>
        <row r="392">
          <cell r="B392" t="str">
            <v>220-001-0005-006</v>
          </cell>
          <cell r="C392" t="str">
            <v xml:space="preserve">EMERSON PROCESS MANAGEMENT S.A. DE C.V.        </v>
          </cell>
          <cell r="D392">
            <v>0</v>
          </cell>
          <cell r="E392">
            <v>0</v>
          </cell>
          <cell r="F392">
            <v>0</v>
          </cell>
          <cell r="G392">
            <v>0</v>
          </cell>
          <cell r="H392">
            <v>0</v>
          </cell>
        </row>
        <row r="393">
          <cell r="B393" t="str">
            <v>220-001-0005-007</v>
          </cell>
          <cell r="C393" t="str">
            <v xml:space="preserve">EKIMEX S.A.                                    </v>
          </cell>
          <cell r="D393">
            <v>0</v>
          </cell>
          <cell r="E393">
            <v>0</v>
          </cell>
          <cell r="F393">
            <v>0</v>
          </cell>
          <cell r="G393">
            <v>0</v>
          </cell>
          <cell r="H393">
            <v>0</v>
          </cell>
        </row>
        <row r="394">
          <cell r="B394" t="str">
            <v>220-001-0005-008</v>
          </cell>
          <cell r="C394" t="str">
            <v xml:space="preserve">EQUIPOS Y SISTEMAS DINAMICOS DE MEXICO S.A.    </v>
          </cell>
          <cell r="D394">
            <v>-42100.82</v>
          </cell>
          <cell r="E394">
            <v>21050.41</v>
          </cell>
          <cell r="F394">
            <v>0</v>
          </cell>
          <cell r="G394">
            <v>21050.41</v>
          </cell>
          <cell r="H394">
            <v>-21050.41</v>
          </cell>
        </row>
        <row r="395">
          <cell r="B395" t="str">
            <v>220-001-0006-001</v>
          </cell>
          <cell r="C395" t="str">
            <v xml:space="preserve">FITTINGS &amp; RUBBER DE MEXICO                    </v>
          </cell>
          <cell r="D395">
            <v>-28286.18</v>
          </cell>
          <cell r="E395">
            <v>28286.18</v>
          </cell>
          <cell r="F395">
            <v>0</v>
          </cell>
          <cell r="G395">
            <v>28286.18</v>
          </cell>
          <cell r="H395">
            <v>0</v>
          </cell>
        </row>
        <row r="396">
          <cell r="B396" t="str">
            <v>220-001-0006-002</v>
          </cell>
          <cell r="C396" t="str">
            <v xml:space="preserve">FIANZAS MONTERREY, S.A.                        </v>
          </cell>
          <cell r="D396">
            <v>0</v>
          </cell>
          <cell r="E396">
            <v>0</v>
          </cell>
          <cell r="F396">
            <v>0</v>
          </cell>
          <cell r="G396">
            <v>0</v>
          </cell>
          <cell r="H396">
            <v>0</v>
          </cell>
        </row>
        <row r="397">
          <cell r="B397" t="str">
            <v>220-001-0006-003</v>
          </cell>
          <cell r="C397" t="str">
            <v xml:space="preserve">FRANCISCO MENDEZ                               </v>
          </cell>
          <cell r="D397">
            <v>0</v>
          </cell>
          <cell r="E397">
            <v>0</v>
          </cell>
          <cell r="F397">
            <v>0</v>
          </cell>
          <cell r="G397">
            <v>0</v>
          </cell>
          <cell r="H397">
            <v>0</v>
          </cell>
        </row>
        <row r="398">
          <cell r="B398" t="str">
            <v>220-001-0006-004</v>
          </cell>
          <cell r="C398" t="str">
            <v xml:space="preserve">FORMAS CONTINUAS DE VILLANUEVA S.A. DE C.V.    </v>
          </cell>
          <cell r="D398">
            <v>0</v>
          </cell>
          <cell r="E398">
            <v>0</v>
          </cell>
          <cell r="F398">
            <v>0</v>
          </cell>
          <cell r="G398">
            <v>0</v>
          </cell>
          <cell r="H398">
            <v>0</v>
          </cell>
        </row>
        <row r="399">
          <cell r="B399" t="str">
            <v>220-001-0007-001</v>
          </cell>
          <cell r="C399" t="str">
            <v xml:space="preserve">GRAINGER S.A. DE C.V.                          </v>
          </cell>
          <cell r="D399">
            <v>-45630.57</v>
          </cell>
          <cell r="E399">
            <v>7217.06</v>
          </cell>
          <cell r="F399">
            <v>7217.06</v>
          </cell>
          <cell r="G399">
            <v>0</v>
          </cell>
          <cell r="H399">
            <v>-45630.57</v>
          </cell>
        </row>
        <row r="400">
          <cell r="B400" t="str">
            <v>220-001-0007-002</v>
          </cell>
          <cell r="C400" t="str">
            <v xml:space="preserve">GARCIA PALMA ARMANDO                           </v>
          </cell>
          <cell r="D400">
            <v>-175966.5</v>
          </cell>
          <cell r="E400">
            <v>7501.45</v>
          </cell>
          <cell r="F400">
            <v>18514.43</v>
          </cell>
          <cell r="G400">
            <v>-11012.98</v>
          </cell>
          <cell r="H400">
            <v>-186979.48</v>
          </cell>
        </row>
        <row r="401">
          <cell r="B401" t="str">
            <v>220-001-0007-003</v>
          </cell>
          <cell r="C401" t="str">
            <v xml:space="preserve">GENERAL PAINT CO DE MEXICO S.A. DE C.V.        </v>
          </cell>
          <cell r="D401">
            <v>0</v>
          </cell>
          <cell r="E401">
            <v>0</v>
          </cell>
          <cell r="F401">
            <v>0</v>
          </cell>
          <cell r="G401">
            <v>0</v>
          </cell>
          <cell r="H401">
            <v>0</v>
          </cell>
        </row>
        <row r="402">
          <cell r="B402" t="str">
            <v>220-001-0007-004</v>
          </cell>
          <cell r="C402" t="str">
            <v xml:space="preserve">GRANIEL CARAVEO ESTUARDO                       </v>
          </cell>
          <cell r="D402">
            <v>0</v>
          </cell>
          <cell r="E402">
            <v>0</v>
          </cell>
          <cell r="F402">
            <v>0</v>
          </cell>
          <cell r="G402">
            <v>0</v>
          </cell>
          <cell r="H402">
            <v>0</v>
          </cell>
        </row>
        <row r="403">
          <cell r="B403" t="str">
            <v>220-001-0007-005</v>
          </cell>
          <cell r="C403" t="str">
            <v xml:space="preserve">GRUAS Y AUTOTRANSPORTES VELAZQUEZ S.A. DE C.   </v>
          </cell>
          <cell r="D403">
            <v>0</v>
          </cell>
          <cell r="E403">
            <v>0</v>
          </cell>
          <cell r="F403">
            <v>0</v>
          </cell>
          <cell r="G403">
            <v>0</v>
          </cell>
          <cell r="H403">
            <v>0</v>
          </cell>
        </row>
        <row r="404">
          <cell r="B404" t="str">
            <v>220-001-0007-006</v>
          </cell>
          <cell r="C404" t="str">
            <v xml:space="preserve">GTB ARQUITECTURA Y DISEÑO                      </v>
          </cell>
          <cell r="D404">
            <v>0</v>
          </cell>
          <cell r="E404">
            <v>0</v>
          </cell>
          <cell r="F404">
            <v>0</v>
          </cell>
          <cell r="G404">
            <v>0</v>
          </cell>
          <cell r="H404">
            <v>0</v>
          </cell>
        </row>
        <row r="405">
          <cell r="B405" t="str">
            <v>220-001-0007-007</v>
          </cell>
          <cell r="C405" t="str">
            <v xml:space="preserve">GONZALEZ MONTIEL MARIA MAGDALENA               </v>
          </cell>
          <cell r="D405">
            <v>-7245</v>
          </cell>
          <cell r="E405">
            <v>17884.8</v>
          </cell>
          <cell r="F405">
            <v>10639.8</v>
          </cell>
          <cell r="G405">
            <v>7245</v>
          </cell>
          <cell r="H405">
            <v>0</v>
          </cell>
        </row>
        <row r="406">
          <cell r="B406" t="str">
            <v>220-001-0007-008</v>
          </cell>
          <cell r="C406" t="str">
            <v xml:space="preserve">GUZMAN PEREZ MARIA IGNACIA                     </v>
          </cell>
          <cell r="D406">
            <v>0</v>
          </cell>
          <cell r="E406">
            <v>0</v>
          </cell>
          <cell r="F406">
            <v>0</v>
          </cell>
          <cell r="G406">
            <v>0</v>
          </cell>
          <cell r="H406">
            <v>0</v>
          </cell>
        </row>
        <row r="407">
          <cell r="B407" t="str">
            <v>220-001-0007-009</v>
          </cell>
          <cell r="C407" t="str">
            <v xml:space="preserve">GASOLINERA SERVICIO COMALCALCO S.A. DE C.V.    </v>
          </cell>
          <cell r="D407">
            <v>0</v>
          </cell>
          <cell r="E407">
            <v>18507.3</v>
          </cell>
          <cell r="F407">
            <v>18507.3</v>
          </cell>
          <cell r="G407">
            <v>0</v>
          </cell>
          <cell r="H407">
            <v>0</v>
          </cell>
        </row>
        <row r="408">
          <cell r="B408" t="str">
            <v>220-001-0007-010</v>
          </cell>
          <cell r="C408" t="str">
            <v xml:space="preserve">GASES Y REPRES INSDUSTRIALES ATASTA S.A. DE    </v>
          </cell>
          <cell r="D408">
            <v>0</v>
          </cell>
          <cell r="E408">
            <v>0</v>
          </cell>
          <cell r="F408">
            <v>0</v>
          </cell>
          <cell r="G408">
            <v>0</v>
          </cell>
          <cell r="H408">
            <v>0</v>
          </cell>
        </row>
        <row r="409">
          <cell r="B409" t="str">
            <v>220-001-0007-011</v>
          </cell>
          <cell r="C409" t="str">
            <v xml:space="preserve">GOMEZ JIMENEZ JOSE ANGEL                       </v>
          </cell>
          <cell r="D409">
            <v>0</v>
          </cell>
          <cell r="E409">
            <v>0</v>
          </cell>
          <cell r="F409">
            <v>0</v>
          </cell>
          <cell r="G409">
            <v>0</v>
          </cell>
          <cell r="H409">
            <v>0</v>
          </cell>
        </row>
        <row r="410">
          <cell r="B410" t="str">
            <v>220-001-0007-012</v>
          </cell>
          <cell r="C410" t="str">
            <v xml:space="preserve">GRUPO SIGNACOM COMUNICACIONES S.A. DE C.V.     </v>
          </cell>
          <cell r="D410">
            <v>0</v>
          </cell>
          <cell r="E410">
            <v>0</v>
          </cell>
          <cell r="F410">
            <v>0</v>
          </cell>
          <cell r="G410">
            <v>0</v>
          </cell>
          <cell r="H410">
            <v>0</v>
          </cell>
        </row>
        <row r="411">
          <cell r="B411" t="str">
            <v>220-001-0008-001</v>
          </cell>
          <cell r="C411" t="str">
            <v xml:space="preserve">HILDA MARIA ZURITA GIL                         </v>
          </cell>
          <cell r="D411">
            <v>0</v>
          </cell>
          <cell r="E411">
            <v>0</v>
          </cell>
          <cell r="F411">
            <v>0</v>
          </cell>
          <cell r="G411">
            <v>0</v>
          </cell>
          <cell r="H411">
            <v>0</v>
          </cell>
        </row>
        <row r="412">
          <cell r="B412" t="str">
            <v>220-001-0008-002</v>
          </cell>
          <cell r="C412" t="str">
            <v xml:space="preserve">HERNANDEZ PAZ Y COMPAÑIA S.C.                  </v>
          </cell>
          <cell r="D412">
            <v>0</v>
          </cell>
          <cell r="E412">
            <v>0</v>
          </cell>
          <cell r="F412">
            <v>0</v>
          </cell>
          <cell r="G412">
            <v>0</v>
          </cell>
          <cell r="H412">
            <v>0</v>
          </cell>
        </row>
        <row r="413">
          <cell r="B413" t="str">
            <v>220-001-0008-003</v>
          </cell>
          <cell r="C413" t="str">
            <v xml:space="preserve">HILARIO LOPEZ CASTILLO                         </v>
          </cell>
          <cell r="D413">
            <v>0</v>
          </cell>
          <cell r="E413">
            <v>0</v>
          </cell>
          <cell r="F413">
            <v>0</v>
          </cell>
          <cell r="G413">
            <v>0</v>
          </cell>
          <cell r="H413">
            <v>0</v>
          </cell>
        </row>
        <row r="414">
          <cell r="B414" t="str">
            <v>220-001-0008-004</v>
          </cell>
          <cell r="C414" t="str">
            <v xml:space="preserve">HOERBIGER DE MEXICO S.A.DE C.V.                </v>
          </cell>
          <cell r="D414">
            <v>0</v>
          </cell>
          <cell r="E414">
            <v>0</v>
          </cell>
          <cell r="F414">
            <v>0</v>
          </cell>
          <cell r="G414">
            <v>0</v>
          </cell>
          <cell r="H414">
            <v>0</v>
          </cell>
        </row>
        <row r="415">
          <cell r="B415" t="str">
            <v>220-001-0008-005</v>
          </cell>
          <cell r="C415" t="str">
            <v xml:space="preserve">HIELO Y REFRIGERACION CRISTAL                  </v>
          </cell>
          <cell r="D415">
            <v>0</v>
          </cell>
          <cell r="E415">
            <v>1704</v>
          </cell>
          <cell r="F415">
            <v>1704</v>
          </cell>
          <cell r="G415">
            <v>0</v>
          </cell>
          <cell r="H415">
            <v>0</v>
          </cell>
        </row>
        <row r="416">
          <cell r="B416" t="str">
            <v>220-001-0008-006</v>
          </cell>
          <cell r="C416" t="str">
            <v xml:space="preserve">HERNANDEZ CASTAÑEDA FRANCISCO JAVIER           </v>
          </cell>
          <cell r="D416">
            <v>0</v>
          </cell>
          <cell r="E416">
            <v>0</v>
          </cell>
          <cell r="F416">
            <v>2905.35</v>
          </cell>
          <cell r="G416">
            <v>-2905.35</v>
          </cell>
          <cell r="H416">
            <v>-2905.35</v>
          </cell>
        </row>
        <row r="417">
          <cell r="B417" t="str">
            <v>220-001-0009-001</v>
          </cell>
          <cell r="C417" t="str">
            <v xml:space="preserve">JAVIER PASCAL S.C.                             </v>
          </cell>
          <cell r="D417">
            <v>0</v>
          </cell>
          <cell r="E417">
            <v>3008.35</v>
          </cell>
          <cell r="F417">
            <v>3008.35</v>
          </cell>
          <cell r="G417">
            <v>0</v>
          </cell>
          <cell r="H417">
            <v>0</v>
          </cell>
        </row>
        <row r="418">
          <cell r="B418" t="str">
            <v>220-001-0009-002</v>
          </cell>
          <cell r="C418" t="str">
            <v xml:space="preserve">INTERAMERICANA MOTRIZ S.A. DE C.V.             </v>
          </cell>
          <cell r="D418">
            <v>0</v>
          </cell>
          <cell r="E418">
            <v>0</v>
          </cell>
          <cell r="F418">
            <v>0</v>
          </cell>
          <cell r="G418">
            <v>0</v>
          </cell>
          <cell r="H418">
            <v>0</v>
          </cell>
        </row>
        <row r="419">
          <cell r="B419" t="str">
            <v>220-001-0009-003</v>
          </cell>
          <cell r="C419" t="str">
            <v xml:space="preserve">IMPRECENTRO S.A. DE C.V.                       </v>
          </cell>
          <cell r="D419">
            <v>0</v>
          </cell>
          <cell r="E419">
            <v>0</v>
          </cell>
          <cell r="F419">
            <v>0</v>
          </cell>
          <cell r="G419">
            <v>0</v>
          </cell>
          <cell r="H419">
            <v>0</v>
          </cell>
        </row>
        <row r="420">
          <cell r="B420" t="str">
            <v>220-001-0009-004</v>
          </cell>
          <cell r="C420" t="str">
            <v xml:space="preserve">IMPULSORA GASTRONOMICA MEX.                    </v>
          </cell>
          <cell r="D420">
            <v>0</v>
          </cell>
          <cell r="E420">
            <v>0</v>
          </cell>
          <cell r="F420">
            <v>0</v>
          </cell>
          <cell r="G420">
            <v>0</v>
          </cell>
          <cell r="H420">
            <v>0</v>
          </cell>
        </row>
        <row r="421">
          <cell r="B421" t="str">
            <v>220-001-0009-005</v>
          </cell>
          <cell r="C421" t="str">
            <v xml:space="preserve">IMPORTADORA DE FILTROS                         </v>
          </cell>
          <cell r="D421">
            <v>-67275</v>
          </cell>
          <cell r="E421">
            <v>0</v>
          </cell>
          <cell r="F421">
            <v>0</v>
          </cell>
          <cell r="G421">
            <v>0</v>
          </cell>
          <cell r="H421">
            <v>-67275</v>
          </cell>
        </row>
        <row r="422">
          <cell r="B422" t="str">
            <v>220-001-0010-000</v>
          </cell>
          <cell r="C422" t="str">
            <v xml:space="preserve">JOSA REYNA LINARTE                             </v>
          </cell>
          <cell r="D422">
            <v>0</v>
          </cell>
          <cell r="E422">
            <v>0</v>
          </cell>
          <cell r="F422">
            <v>0</v>
          </cell>
          <cell r="G422">
            <v>0</v>
          </cell>
          <cell r="H422">
            <v>0</v>
          </cell>
        </row>
        <row r="423">
          <cell r="B423" t="str">
            <v>220-001-0011-000</v>
          </cell>
          <cell r="C423" t="str">
            <v xml:space="preserve">JAIMES REBOLLAR ZENEN                          </v>
          </cell>
          <cell r="D423">
            <v>0</v>
          </cell>
          <cell r="E423">
            <v>0</v>
          </cell>
          <cell r="F423">
            <v>0</v>
          </cell>
          <cell r="G423">
            <v>0</v>
          </cell>
          <cell r="H423">
            <v>0</v>
          </cell>
        </row>
        <row r="424">
          <cell r="B424" t="str">
            <v>220-001-0012-001</v>
          </cell>
          <cell r="C424" t="str">
            <v xml:space="preserve">LYNEN NOVA S.A. DE C.V.                        </v>
          </cell>
          <cell r="D424">
            <v>0</v>
          </cell>
          <cell r="E424">
            <v>0</v>
          </cell>
          <cell r="F424">
            <v>0</v>
          </cell>
          <cell r="G424">
            <v>0</v>
          </cell>
          <cell r="H424">
            <v>0</v>
          </cell>
        </row>
        <row r="425">
          <cell r="B425" t="str">
            <v>220-001-0012-002</v>
          </cell>
          <cell r="C425" t="str">
            <v xml:space="preserve">LOPEZ HILARIO JESUS                            </v>
          </cell>
          <cell r="D425">
            <v>0</v>
          </cell>
          <cell r="E425">
            <v>0</v>
          </cell>
          <cell r="F425">
            <v>2817.5</v>
          </cell>
          <cell r="G425">
            <v>-2817.5</v>
          </cell>
          <cell r="H425">
            <v>-2817.5</v>
          </cell>
        </row>
        <row r="426">
          <cell r="B426" t="str">
            <v>220-001-0012-003</v>
          </cell>
          <cell r="C426" t="str">
            <v xml:space="preserve">ARMANDO LOPEZ MARTINEZ                         </v>
          </cell>
          <cell r="D426">
            <v>0</v>
          </cell>
          <cell r="E426">
            <v>0</v>
          </cell>
          <cell r="F426">
            <v>0</v>
          </cell>
          <cell r="G426">
            <v>0</v>
          </cell>
          <cell r="H426">
            <v>0</v>
          </cell>
        </row>
        <row r="427">
          <cell r="B427" t="str">
            <v>220-001-0012-004</v>
          </cell>
          <cell r="C427" t="str">
            <v xml:space="preserve">LEON WEILL S.A.                                </v>
          </cell>
          <cell r="D427">
            <v>-3684.66</v>
          </cell>
          <cell r="E427">
            <v>3684.6</v>
          </cell>
          <cell r="F427">
            <v>3289.22</v>
          </cell>
          <cell r="G427">
            <v>395.38000000000011</v>
          </cell>
          <cell r="H427">
            <v>-3289.28</v>
          </cell>
        </row>
        <row r="428">
          <cell r="B428" t="str">
            <v>220-001-0013-001</v>
          </cell>
          <cell r="C428" t="str">
            <v xml:space="preserve">MORENO ABOGADOS SC                             </v>
          </cell>
          <cell r="D428">
            <v>0</v>
          </cell>
          <cell r="E428">
            <v>0</v>
          </cell>
          <cell r="F428">
            <v>0</v>
          </cell>
          <cell r="G428">
            <v>0</v>
          </cell>
          <cell r="H428">
            <v>0</v>
          </cell>
        </row>
        <row r="429">
          <cell r="B429" t="str">
            <v>220-001-0013-002</v>
          </cell>
          <cell r="C429" t="str">
            <v xml:space="preserve">MAQUINARIA DIESEL S.A. DE C.V.                 </v>
          </cell>
          <cell r="D429">
            <v>0</v>
          </cell>
          <cell r="E429">
            <v>0</v>
          </cell>
          <cell r="F429">
            <v>0</v>
          </cell>
          <cell r="G429">
            <v>0</v>
          </cell>
          <cell r="H429">
            <v>0</v>
          </cell>
        </row>
        <row r="430">
          <cell r="B430" t="str">
            <v>220-001-0013-003</v>
          </cell>
          <cell r="C430" t="str">
            <v xml:space="preserve">MIGUEL ANGEL CHEN MENDOZA                      </v>
          </cell>
          <cell r="D430">
            <v>0</v>
          </cell>
          <cell r="E430">
            <v>0</v>
          </cell>
          <cell r="F430">
            <v>0</v>
          </cell>
          <cell r="G430">
            <v>0</v>
          </cell>
          <cell r="H430">
            <v>0</v>
          </cell>
        </row>
        <row r="431">
          <cell r="B431" t="str">
            <v>220-001-0013-004</v>
          </cell>
          <cell r="C431" t="str">
            <v xml:space="preserve">MYCONSA, S.A. DE C.V.                          </v>
          </cell>
          <cell r="D431">
            <v>0</v>
          </cell>
          <cell r="E431">
            <v>0</v>
          </cell>
          <cell r="F431">
            <v>0</v>
          </cell>
          <cell r="G431">
            <v>0</v>
          </cell>
          <cell r="H431">
            <v>0</v>
          </cell>
        </row>
        <row r="432">
          <cell r="B432" t="str">
            <v>220-001-0013-005</v>
          </cell>
          <cell r="C432" t="str">
            <v xml:space="preserve">MEXICANA ASESORES EN VIAJES                    </v>
          </cell>
          <cell r="D432">
            <v>0</v>
          </cell>
          <cell r="E432">
            <v>0</v>
          </cell>
          <cell r="F432">
            <v>0</v>
          </cell>
          <cell r="G432">
            <v>0</v>
          </cell>
          <cell r="H432">
            <v>0</v>
          </cell>
        </row>
        <row r="433">
          <cell r="B433" t="str">
            <v>220-001-0013-006</v>
          </cell>
          <cell r="C433" t="str">
            <v xml:space="preserve">MARIO TORRES C.                                </v>
          </cell>
          <cell r="D433">
            <v>0</v>
          </cell>
          <cell r="E433">
            <v>0</v>
          </cell>
          <cell r="F433">
            <v>0</v>
          </cell>
          <cell r="G433">
            <v>0</v>
          </cell>
          <cell r="H433">
            <v>0</v>
          </cell>
        </row>
        <row r="434">
          <cell r="B434" t="str">
            <v>220-001-0013-007</v>
          </cell>
          <cell r="C434" t="str">
            <v xml:space="preserve">MAQUINARIA INTERNACIONAL S.A. DE C.V.          </v>
          </cell>
          <cell r="D434">
            <v>0</v>
          </cell>
          <cell r="E434">
            <v>0</v>
          </cell>
          <cell r="F434">
            <v>0</v>
          </cell>
          <cell r="G434">
            <v>0</v>
          </cell>
          <cell r="H434">
            <v>0</v>
          </cell>
        </row>
        <row r="435">
          <cell r="B435" t="str">
            <v>220-001-0013-008</v>
          </cell>
          <cell r="C435" t="str">
            <v xml:space="preserve">MARIA CARRERA MARIELA                          </v>
          </cell>
          <cell r="D435">
            <v>0</v>
          </cell>
          <cell r="E435">
            <v>0</v>
          </cell>
          <cell r="F435">
            <v>0</v>
          </cell>
          <cell r="G435">
            <v>0</v>
          </cell>
          <cell r="H435">
            <v>0</v>
          </cell>
        </row>
        <row r="436">
          <cell r="B436" t="str">
            <v>220-001-0013-009</v>
          </cell>
          <cell r="C436" t="str">
            <v xml:space="preserve">MUÑOZ JOACHIN JULIO CESAR                      </v>
          </cell>
          <cell r="D436">
            <v>0</v>
          </cell>
          <cell r="E436">
            <v>0</v>
          </cell>
          <cell r="F436">
            <v>0</v>
          </cell>
          <cell r="G436">
            <v>0</v>
          </cell>
          <cell r="H436">
            <v>0</v>
          </cell>
        </row>
        <row r="437">
          <cell r="B437" t="str">
            <v>220-001-0013-010</v>
          </cell>
          <cell r="C437" t="str">
            <v xml:space="preserve">MORENO PEDRAZA MONICA                          </v>
          </cell>
          <cell r="D437">
            <v>0</v>
          </cell>
          <cell r="E437">
            <v>0</v>
          </cell>
          <cell r="F437">
            <v>0</v>
          </cell>
          <cell r="G437">
            <v>0</v>
          </cell>
          <cell r="H437">
            <v>0</v>
          </cell>
        </row>
        <row r="438">
          <cell r="B438" t="str">
            <v>220-001-0013-011</v>
          </cell>
          <cell r="C438" t="str">
            <v xml:space="preserve">MATUS OCAÑA JOSE                               </v>
          </cell>
          <cell r="D438">
            <v>0</v>
          </cell>
          <cell r="E438">
            <v>0</v>
          </cell>
          <cell r="F438">
            <v>0</v>
          </cell>
          <cell r="G438">
            <v>0</v>
          </cell>
          <cell r="H438">
            <v>0</v>
          </cell>
        </row>
        <row r="439">
          <cell r="B439" t="str">
            <v>220-001-0013-012</v>
          </cell>
          <cell r="C439" t="str">
            <v xml:space="preserve">MACRIGA S.A. DE C.V.                           </v>
          </cell>
          <cell r="D439">
            <v>0</v>
          </cell>
          <cell r="E439">
            <v>0</v>
          </cell>
          <cell r="F439">
            <v>0</v>
          </cell>
          <cell r="G439">
            <v>0</v>
          </cell>
          <cell r="H439">
            <v>0</v>
          </cell>
        </row>
        <row r="440">
          <cell r="B440" t="str">
            <v>220-001-0013-013</v>
          </cell>
          <cell r="C440" t="str">
            <v xml:space="preserve">MUÑIZ BALLINAS TERESA                          </v>
          </cell>
          <cell r="D440">
            <v>-1082356.3600000001</v>
          </cell>
          <cell r="E440">
            <v>0</v>
          </cell>
          <cell r="F440">
            <v>178298.3</v>
          </cell>
          <cell r="G440">
            <v>-178298.3</v>
          </cell>
          <cell r="H440">
            <v>-1260654.6599999999</v>
          </cell>
        </row>
        <row r="441">
          <cell r="B441" t="str">
            <v>220-001-0013-014</v>
          </cell>
          <cell r="C441" t="str">
            <v xml:space="preserve">Ma ROSARIO GLZ LOPEZ                           </v>
          </cell>
          <cell r="D441">
            <v>0</v>
          </cell>
          <cell r="E441">
            <v>0</v>
          </cell>
          <cell r="F441">
            <v>0</v>
          </cell>
          <cell r="G441">
            <v>0</v>
          </cell>
          <cell r="H441">
            <v>0</v>
          </cell>
        </row>
        <row r="442">
          <cell r="B442" t="str">
            <v>220-001-0013-015</v>
          </cell>
          <cell r="C442" t="str">
            <v xml:space="preserve">MANUFACTURERA CENTURY S.A. DE C.V.             </v>
          </cell>
          <cell r="D442">
            <v>0</v>
          </cell>
          <cell r="E442">
            <v>2070</v>
          </cell>
          <cell r="F442">
            <v>2070</v>
          </cell>
          <cell r="G442">
            <v>0</v>
          </cell>
          <cell r="H442">
            <v>0</v>
          </cell>
        </row>
        <row r="443">
          <cell r="B443" t="str">
            <v>220-001-0013-016</v>
          </cell>
          <cell r="C443" t="str">
            <v xml:space="preserve">NEW LIFE MOTORS                                </v>
          </cell>
          <cell r="D443">
            <v>0</v>
          </cell>
          <cell r="E443">
            <v>0</v>
          </cell>
          <cell r="F443">
            <v>0</v>
          </cell>
          <cell r="G443">
            <v>0</v>
          </cell>
          <cell r="H443">
            <v>0</v>
          </cell>
        </row>
        <row r="444">
          <cell r="B444" t="str">
            <v>220-001-0013-017</v>
          </cell>
          <cell r="C444" t="str">
            <v xml:space="preserve">MANIOBRAS ESPECIALIZADAS GSC S.A. DE C.V.      </v>
          </cell>
          <cell r="D444">
            <v>0</v>
          </cell>
          <cell r="E444">
            <v>0</v>
          </cell>
          <cell r="F444">
            <v>0</v>
          </cell>
          <cell r="G444">
            <v>0</v>
          </cell>
          <cell r="H444">
            <v>0</v>
          </cell>
        </row>
        <row r="445">
          <cell r="B445" t="str">
            <v>220-001-0013-018</v>
          </cell>
          <cell r="C445" t="str">
            <v xml:space="preserve">MATERIALES FRANCO EN VILLAHERMOSA S.A. DE C.   </v>
          </cell>
          <cell r="D445">
            <v>0</v>
          </cell>
          <cell r="E445">
            <v>0</v>
          </cell>
          <cell r="F445">
            <v>0</v>
          </cell>
          <cell r="G445">
            <v>0</v>
          </cell>
          <cell r="H445">
            <v>0</v>
          </cell>
        </row>
        <row r="446">
          <cell r="B446" t="str">
            <v>220-001-0015-001</v>
          </cell>
          <cell r="C446" t="str">
            <v xml:space="preserve">ORGANIZACION POLVANI                           </v>
          </cell>
          <cell r="D446">
            <v>0</v>
          </cell>
          <cell r="E446">
            <v>0</v>
          </cell>
          <cell r="F446">
            <v>0</v>
          </cell>
          <cell r="G446">
            <v>0</v>
          </cell>
          <cell r="H446">
            <v>0</v>
          </cell>
        </row>
        <row r="447">
          <cell r="B447" t="str">
            <v>220-001-0015-002</v>
          </cell>
          <cell r="C447" t="str">
            <v xml:space="preserve">OPERADORA PROTEL S.A. DE C.V                   </v>
          </cell>
          <cell r="D447">
            <v>0</v>
          </cell>
          <cell r="E447">
            <v>0</v>
          </cell>
          <cell r="F447">
            <v>0</v>
          </cell>
          <cell r="G447">
            <v>0</v>
          </cell>
          <cell r="H447">
            <v>0</v>
          </cell>
        </row>
        <row r="448">
          <cell r="B448" t="str">
            <v>220-001-0015-003</v>
          </cell>
          <cell r="C448" t="str">
            <v xml:space="preserve">OROZCO ABOGADO JAVIER                          </v>
          </cell>
          <cell r="D448">
            <v>0</v>
          </cell>
          <cell r="E448">
            <v>0</v>
          </cell>
          <cell r="F448">
            <v>0</v>
          </cell>
          <cell r="G448">
            <v>0</v>
          </cell>
          <cell r="H448">
            <v>0</v>
          </cell>
        </row>
        <row r="449">
          <cell r="B449" t="str">
            <v>220-001-0015-004</v>
          </cell>
          <cell r="C449" t="str">
            <v xml:space="preserve">OPERADORA PROTEL,S.A. DE C.V.                  </v>
          </cell>
          <cell r="D449">
            <v>0</v>
          </cell>
          <cell r="E449">
            <v>0</v>
          </cell>
          <cell r="F449">
            <v>0</v>
          </cell>
          <cell r="G449">
            <v>0</v>
          </cell>
          <cell r="H449">
            <v>0</v>
          </cell>
        </row>
        <row r="450">
          <cell r="B450" t="str">
            <v>220-001-0015-005</v>
          </cell>
          <cell r="C450" t="str">
            <v xml:space="preserve">OMEGA INDUSTRIAL AUTOMOTRIZ  S.A. DE C.V.      </v>
          </cell>
          <cell r="D450">
            <v>-18400</v>
          </cell>
          <cell r="E450">
            <v>18400</v>
          </cell>
          <cell r="F450">
            <v>0</v>
          </cell>
          <cell r="G450">
            <v>18400</v>
          </cell>
          <cell r="H450">
            <v>0</v>
          </cell>
        </row>
        <row r="451">
          <cell r="B451" t="str">
            <v>220-001-0016-003</v>
          </cell>
          <cell r="C451" t="str">
            <v xml:space="preserve">PROMOTORA DE HIGIENE Y SEGURIDAD S.A. DE C.V   </v>
          </cell>
          <cell r="D451">
            <v>-30153</v>
          </cell>
          <cell r="E451">
            <v>67528</v>
          </cell>
          <cell r="F451">
            <v>51865</v>
          </cell>
          <cell r="G451">
            <v>15663</v>
          </cell>
          <cell r="H451">
            <v>-14490</v>
          </cell>
        </row>
        <row r="452">
          <cell r="B452" t="str">
            <v>220-001-0016-004</v>
          </cell>
          <cell r="C452" t="str">
            <v xml:space="preserve">PEREZ GARCIA ROBERTO                           </v>
          </cell>
          <cell r="D452">
            <v>0</v>
          </cell>
          <cell r="E452">
            <v>0</v>
          </cell>
          <cell r="F452">
            <v>0</v>
          </cell>
          <cell r="G452">
            <v>0</v>
          </cell>
          <cell r="H452">
            <v>0</v>
          </cell>
        </row>
        <row r="453">
          <cell r="B453" t="str">
            <v>220-001-0016-005</v>
          </cell>
          <cell r="C453" t="str">
            <v xml:space="preserve">PEREZ MARCIN NARCISA                           </v>
          </cell>
          <cell r="D453">
            <v>0</v>
          </cell>
          <cell r="E453">
            <v>0</v>
          </cell>
          <cell r="F453">
            <v>0</v>
          </cell>
          <cell r="G453">
            <v>0</v>
          </cell>
          <cell r="H453">
            <v>0</v>
          </cell>
        </row>
        <row r="454">
          <cell r="B454" t="str">
            <v>220-001-0016-006</v>
          </cell>
          <cell r="C454" t="str">
            <v xml:space="preserve">PROTECNOQUIM S.A. DE C.V.                      </v>
          </cell>
          <cell r="D454">
            <v>-208.39</v>
          </cell>
          <cell r="E454">
            <v>0</v>
          </cell>
          <cell r="F454">
            <v>0</v>
          </cell>
          <cell r="G454">
            <v>0</v>
          </cell>
          <cell r="H454">
            <v>-208.39</v>
          </cell>
        </row>
        <row r="455">
          <cell r="B455" t="str">
            <v>220-001-0017-001</v>
          </cell>
          <cell r="C455" t="str">
            <v xml:space="preserve">PERALTA MENDEZ SALVADOR                        </v>
          </cell>
          <cell r="D455">
            <v>0</v>
          </cell>
          <cell r="E455">
            <v>26450</v>
          </cell>
          <cell r="F455">
            <v>26450</v>
          </cell>
          <cell r="G455">
            <v>0</v>
          </cell>
          <cell r="H455">
            <v>0</v>
          </cell>
        </row>
        <row r="456">
          <cell r="B456" t="str">
            <v>220-001-0017-002</v>
          </cell>
          <cell r="C456" t="str">
            <v xml:space="preserve">PERMARSA S.A. DE C.V.                          </v>
          </cell>
          <cell r="D456">
            <v>0</v>
          </cell>
          <cell r="E456">
            <v>0</v>
          </cell>
          <cell r="F456">
            <v>0</v>
          </cell>
          <cell r="G456">
            <v>0</v>
          </cell>
          <cell r="H456">
            <v>0</v>
          </cell>
        </row>
        <row r="457">
          <cell r="B457" t="str">
            <v>220-001-0017-003</v>
          </cell>
          <cell r="C457" t="str">
            <v xml:space="preserve">PRAXAIR MEXICO S.A. DE  C.V.                   </v>
          </cell>
          <cell r="D457">
            <v>0</v>
          </cell>
          <cell r="E457">
            <v>0</v>
          </cell>
          <cell r="F457">
            <v>0</v>
          </cell>
          <cell r="G457">
            <v>0</v>
          </cell>
          <cell r="H457">
            <v>0</v>
          </cell>
        </row>
        <row r="458">
          <cell r="B458" t="str">
            <v>220-001-0017-004</v>
          </cell>
          <cell r="C458" t="str">
            <v xml:space="preserve">PROMOTORA Y COMERCIAL TORRES BATIZ S.A. DE C   </v>
          </cell>
          <cell r="D458">
            <v>0</v>
          </cell>
          <cell r="E458">
            <v>0</v>
          </cell>
          <cell r="F458">
            <v>0</v>
          </cell>
          <cell r="G458">
            <v>0</v>
          </cell>
          <cell r="H458">
            <v>0</v>
          </cell>
        </row>
        <row r="459">
          <cell r="B459" t="str">
            <v>220-001-0017-005</v>
          </cell>
          <cell r="C459" t="str">
            <v xml:space="preserve">PULIDO CORDOVA ALTAMIRANO                      </v>
          </cell>
          <cell r="D459">
            <v>-10874.4</v>
          </cell>
          <cell r="E459">
            <v>10874.4</v>
          </cell>
          <cell r="F459">
            <v>4035.35</v>
          </cell>
          <cell r="G459">
            <v>6839.0499999999993</v>
          </cell>
          <cell r="H459">
            <v>-4035.35</v>
          </cell>
        </row>
        <row r="460">
          <cell r="B460" t="str">
            <v>220-001-0017-006</v>
          </cell>
          <cell r="C460" t="str">
            <v xml:space="preserve">PEREZ CASTELLANOS MARIO ALBERTO                </v>
          </cell>
          <cell r="D460">
            <v>0</v>
          </cell>
          <cell r="E460">
            <v>0</v>
          </cell>
          <cell r="F460">
            <v>0</v>
          </cell>
          <cell r="G460">
            <v>0</v>
          </cell>
          <cell r="H460">
            <v>0</v>
          </cell>
        </row>
        <row r="461">
          <cell r="B461" t="str">
            <v>220-001-0018-001</v>
          </cell>
          <cell r="C461" t="str">
            <v xml:space="preserve">RADIOMOVIL DIPSA, SA DE CV                     </v>
          </cell>
          <cell r="D461">
            <v>0</v>
          </cell>
          <cell r="E461">
            <v>4311</v>
          </cell>
          <cell r="F461">
            <v>4311</v>
          </cell>
          <cell r="G461">
            <v>0</v>
          </cell>
          <cell r="H461">
            <v>0</v>
          </cell>
        </row>
        <row r="462">
          <cell r="B462" t="str">
            <v>220-001-0018-002</v>
          </cell>
          <cell r="C462" t="str">
            <v xml:space="preserve">REPRESENTACIONES ELECTRICAS DEL SURESTE        </v>
          </cell>
          <cell r="D462">
            <v>-122015</v>
          </cell>
          <cell r="E462">
            <v>62215</v>
          </cell>
          <cell r="F462">
            <v>124430</v>
          </cell>
          <cell r="G462">
            <v>-62215</v>
          </cell>
          <cell r="H462">
            <v>-184230</v>
          </cell>
        </row>
        <row r="463">
          <cell r="B463" t="str">
            <v>220-001-0018-003</v>
          </cell>
          <cell r="C463" t="str">
            <v xml:space="preserve">RETO INDUSTRIAL S.A. DE C.V.                   </v>
          </cell>
          <cell r="D463">
            <v>0</v>
          </cell>
          <cell r="E463">
            <v>0</v>
          </cell>
          <cell r="F463">
            <v>0</v>
          </cell>
          <cell r="G463">
            <v>0</v>
          </cell>
          <cell r="H463">
            <v>0</v>
          </cell>
        </row>
        <row r="464">
          <cell r="B464" t="str">
            <v>220-001-0018-004</v>
          </cell>
          <cell r="C464" t="str">
            <v xml:space="preserve">ROMAN CORDOVA GUSTAVO                          </v>
          </cell>
          <cell r="D464">
            <v>0</v>
          </cell>
          <cell r="E464">
            <v>0</v>
          </cell>
          <cell r="F464">
            <v>0</v>
          </cell>
          <cell r="G464">
            <v>0</v>
          </cell>
          <cell r="H464">
            <v>0</v>
          </cell>
        </row>
        <row r="465">
          <cell r="B465" t="str">
            <v>220-001-0018-005</v>
          </cell>
          <cell r="C465" t="str">
            <v xml:space="preserve">RUIZ RICARDEZ FERNANDO                         </v>
          </cell>
          <cell r="D465">
            <v>0</v>
          </cell>
          <cell r="E465">
            <v>0</v>
          </cell>
          <cell r="F465">
            <v>0</v>
          </cell>
          <cell r="G465">
            <v>0</v>
          </cell>
          <cell r="H465">
            <v>0</v>
          </cell>
        </row>
        <row r="466">
          <cell r="B466" t="str">
            <v>220-001-0018-006</v>
          </cell>
          <cell r="C466" t="str">
            <v xml:space="preserve">QUALITY TRAINING CORPORATION S.C.              </v>
          </cell>
          <cell r="D466">
            <v>0</v>
          </cell>
          <cell r="E466">
            <v>0</v>
          </cell>
          <cell r="F466">
            <v>0</v>
          </cell>
          <cell r="G466">
            <v>0</v>
          </cell>
          <cell r="H466">
            <v>0</v>
          </cell>
        </row>
        <row r="467">
          <cell r="B467" t="str">
            <v>220-001-0018-007</v>
          </cell>
          <cell r="C467" t="str">
            <v xml:space="preserve">RALOY LUBRICANTES S.A. DE C.V.                 </v>
          </cell>
          <cell r="D467">
            <v>0</v>
          </cell>
          <cell r="E467">
            <v>0</v>
          </cell>
          <cell r="F467">
            <v>0</v>
          </cell>
          <cell r="G467">
            <v>0</v>
          </cell>
          <cell r="H467">
            <v>0</v>
          </cell>
        </row>
        <row r="468">
          <cell r="B468" t="str">
            <v>220-001-0018-008</v>
          </cell>
          <cell r="C468" t="str">
            <v xml:space="preserve">RECTIFICACIONES CAMPECHE S.A. DE C.V.          </v>
          </cell>
          <cell r="D468">
            <v>0</v>
          </cell>
          <cell r="E468">
            <v>0</v>
          </cell>
          <cell r="F468">
            <v>0</v>
          </cell>
          <cell r="G468">
            <v>0</v>
          </cell>
          <cell r="H468">
            <v>0</v>
          </cell>
        </row>
        <row r="469">
          <cell r="B469" t="str">
            <v>220-001-0018-009</v>
          </cell>
          <cell r="C469" t="str">
            <v xml:space="preserve">RAMIREZ RAMON RAMON                            </v>
          </cell>
          <cell r="D469">
            <v>0</v>
          </cell>
          <cell r="E469">
            <v>0</v>
          </cell>
          <cell r="F469">
            <v>438357</v>
          </cell>
          <cell r="G469">
            <v>-438357</v>
          </cell>
          <cell r="H469">
            <v>-438357</v>
          </cell>
        </row>
        <row r="470">
          <cell r="B470" t="str">
            <v>220-001-0019-001</v>
          </cell>
          <cell r="C470" t="str">
            <v xml:space="preserve">SURTIDORA COMERCIAL JUKAR                      </v>
          </cell>
          <cell r="D470">
            <v>0</v>
          </cell>
          <cell r="E470">
            <v>0</v>
          </cell>
          <cell r="F470">
            <v>0</v>
          </cell>
          <cell r="G470">
            <v>0</v>
          </cell>
          <cell r="H470">
            <v>0</v>
          </cell>
        </row>
        <row r="471">
          <cell r="B471" t="str">
            <v>220-001-0019-002</v>
          </cell>
          <cell r="C471" t="str">
            <v xml:space="preserve">SEGUROS COMERCIAL AMERICA                      </v>
          </cell>
          <cell r="D471">
            <v>-759261.54</v>
          </cell>
          <cell r="E471">
            <v>759261.54</v>
          </cell>
          <cell r="F471">
            <v>0</v>
          </cell>
          <cell r="G471">
            <v>759261.54</v>
          </cell>
          <cell r="H471">
            <v>0</v>
          </cell>
        </row>
        <row r="472">
          <cell r="B472" t="str">
            <v>220-001-0019-003</v>
          </cell>
          <cell r="C472" t="str">
            <v xml:space="preserve">SEGUROS DEL CENTRO S.A.DE C.V                  </v>
          </cell>
          <cell r="D472">
            <v>0</v>
          </cell>
          <cell r="E472">
            <v>0</v>
          </cell>
          <cell r="F472">
            <v>0</v>
          </cell>
          <cell r="G472">
            <v>0</v>
          </cell>
          <cell r="H472">
            <v>0</v>
          </cell>
        </row>
        <row r="473">
          <cell r="B473" t="str">
            <v>220-001-0019-004</v>
          </cell>
          <cell r="C473" t="str">
            <v xml:space="preserve">SNAP-ON SUN DE MEXICO S.A. DE C.V.             </v>
          </cell>
          <cell r="D473">
            <v>0</v>
          </cell>
          <cell r="E473">
            <v>0</v>
          </cell>
          <cell r="F473">
            <v>0</v>
          </cell>
          <cell r="G473">
            <v>0</v>
          </cell>
          <cell r="H473">
            <v>0</v>
          </cell>
        </row>
        <row r="474">
          <cell r="B474" t="str">
            <v>220-001-0019-005</v>
          </cell>
          <cell r="C474" t="str">
            <v xml:space="preserve">SANITARIOS Y MATERIALES S.A. DE C.V.           </v>
          </cell>
          <cell r="D474">
            <v>0</v>
          </cell>
          <cell r="E474">
            <v>0</v>
          </cell>
          <cell r="F474">
            <v>0</v>
          </cell>
          <cell r="G474">
            <v>0</v>
          </cell>
          <cell r="H474">
            <v>0</v>
          </cell>
        </row>
        <row r="475">
          <cell r="B475" t="str">
            <v>220-001-0019-006</v>
          </cell>
          <cell r="C475" t="str">
            <v xml:space="preserve">SERVICIOS AMBIENTALES Y ECOLOGICOS S.A. DE C   </v>
          </cell>
          <cell r="D475">
            <v>0</v>
          </cell>
          <cell r="E475">
            <v>0</v>
          </cell>
          <cell r="F475">
            <v>0</v>
          </cell>
          <cell r="G475">
            <v>0</v>
          </cell>
          <cell r="H475">
            <v>0</v>
          </cell>
        </row>
        <row r="476">
          <cell r="B476" t="str">
            <v>220-001-0019-007</v>
          </cell>
          <cell r="C476" t="str">
            <v xml:space="preserve">SERVICIO INDUSTRIAL COHER S.A. DE C.V.         </v>
          </cell>
          <cell r="D476">
            <v>0</v>
          </cell>
          <cell r="E476">
            <v>0</v>
          </cell>
          <cell r="F476">
            <v>0</v>
          </cell>
          <cell r="G476">
            <v>0</v>
          </cell>
          <cell r="H476">
            <v>0</v>
          </cell>
        </row>
        <row r="477">
          <cell r="B477" t="str">
            <v>220-001-0019-008</v>
          </cell>
          <cell r="C477" t="str">
            <v xml:space="preserve">SEÑALMATIC S.A. DE C.V.                        </v>
          </cell>
          <cell r="D477">
            <v>0</v>
          </cell>
          <cell r="E477">
            <v>0</v>
          </cell>
          <cell r="F477">
            <v>0</v>
          </cell>
          <cell r="G477">
            <v>0</v>
          </cell>
          <cell r="H477">
            <v>0</v>
          </cell>
        </row>
        <row r="478">
          <cell r="B478" t="str">
            <v>220-001-0019-009</v>
          </cell>
          <cell r="C478" t="str">
            <v xml:space="preserve">SALA RIVEROLL JUAN CARLOS                      </v>
          </cell>
          <cell r="D478">
            <v>0</v>
          </cell>
          <cell r="E478">
            <v>0</v>
          </cell>
          <cell r="F478">
            <v>0</v>
          </cell>
          <cell r="G478">
            <v>0</v>
          </cell>
          <cell r="H478">
            <v>0</v>
          </cell>
        </row>
        <row r="479">
          <cell r="B479" t="str">
            <v>220-001-0019-010</v>
          </cell>
          <cell r="C479" t="str">
            <v xml:space="preserve">SEGUROS BBV PROBURSA S.A.C.V.                  </v>
          </cell>
          <cell r="D479">
            <v>0</v>
          </cell>
          <cell r="E479">
            <v>0</v>
          </cell>
          <cell r="F479">
            <v>0</v>
          </cell>
          <cell r="G479">
            <v>0</v>
          </cell>
          <cell r="H479">
            <v>0</v>
          </cell>
        </row>
        <row r="480">
          <cell r="B480" t="str">
            <v>220-001-0019-011</v>
          </cell>
          <cell r="C480" t="str">
            <v xml:space="preserve">SATEL S.A.DE C.V.                              </v>
          </cell>
          <cell r="D480">
            <v>0</v>
          </cell>
          <cell r="E480">
            <v>0</v>
          </cell>
          <cell r="F480">
            <v>0</v>
          </cell>
          <cell r="G480">
            <v>0</v>
          </cell>
          <cell r="H480">
            <v>0</v>
          </cell>
        </row>
        <row r="481">
          <cell r="B481" t="str">
            <v>220-001-0019-012</v>
          </cell>
          <cell r="C481" t="str">
            <v xml:space="preserve">SOLUCIONES INTEGRALES P/REDES                  </v>
          </cell>
          <cell r="D481">
            <v>0</v>
          </cell>
          <cell r="E481">
            <v>0</v>
          </cell>
          <cell r="F481">
            <v>0</v>
          </cell>
          <cell r="G481">
            <v>0</v>
          </cell>
          <cell r="H481">
            <v>0</v>
          </cell>
        </row>
        <row r="482">
          <cell r="B482" t="str">
            <v>220-001-0019-013</v>
          </cell>
          <cell r="C482" t="str">
            <v xml:space="preserve">SERVICIO TECNICO DE COMUNICACIONES             </v>
          </cell>
          <cell r="D482">
            <v>0</v>
          </cell>
          <cell r="E482">
            <v>0</v>
          </cell>
          <cell r="F482">
            <v>0</v>
          </cell>
          <cell r="G482">
            <v>0</v>
          </cell>
          <cell r="H482">
            <v>0</v>
          </cell>
        </row>
        <row r="483">
          <cell r="B483" t="str">
            <v>220-001-0019-014</v>
          </cell>
          <cell r="C483" t="str">
            <v xml:space="preserve">SALAZAR GARRIDO ENRIQUE                        </v>
          </cell>
          <cell r="D483">
            <v>0</v>
          </cell>
          <cell r="E483">
            <v>0</v>
          </cell>
          <cell r="F483">
            <v>7935.3</v>
          </cell>
          <cell r="G483">
            <v>-7935.3</v>
          </cell>
          <cell r="H483">
            <v>-7935.3</v>
          </cell>
        </row>
        <row r="484">
          <cell r="B484" t="str">
            <v>220-001-0019-015</v>
          </cell>
          <cell r="C484" t="str">
            <v xml:space="preserve">SERVS INTEGS. DE MIGRACION CORPORATIVA SA      </v>
          </cell>
          <cell r="D484">
            <v>0</v>
          </cell>
          <cell r="E484">
            <v>0</v>
          </cell>
          <cell r="F484">
            <v>0</v>
          </cell>
          <cell r="G484">
            <v>0</v>
          </cell>
          <cell r="H484">
            <v>0</v>
          </cell>
        </row>
        <row r="485">
          <cell r="B485" t="str">
            <v>220-001-0020-001</v>
          </cell>
          <cell r="C485" t="str">
            <v xml:space="preserve">TELEFONOS DE MEXICO, SA DE CV                  </v>
          </cell>
          <cell r="D485">
            <v>-285</v>
          </cell>
          <cell r="E485">
            <v>8749</v>
          </cell>
          <cell r="F485">
            <v>8464</v>
          </cell>
          <cell r="G485">
            <v>285</v>
          </cell>
          <cell r="H485">
            <v>0</v>
          </cell>
        </row>
        <row r="486">
          <cell r="B486" t="str">
            <v>220-001-0020-002</v>
          </cell>
          <cell r="C486" t="str">
            <v xml:space="preserve">TURISMO CREATIVO SA DE CV                      </v>
          </cell>
          <cell r="D486">
            <v>0</v>
          </cell>
          <cell r="E486">
            <v>0</v>
          </cell>
          <cell r="F486">
            <v>0</v>
          </cell>
          <cell r="G486">
            <v>0</v>
          </cell>
          <cell r="H486">
            <v>0</v>
          </cell>
        </row>
        <row r="487">
          <cell r="B487" t="str">
            <v>220-001-0020-003</v>
          </cell>
          <cell r="C487" t="str">
            <v xml:space="preserve">TABAGAS S.A. DE C.V.                           </v>
          </cell>
          <cell r="D487">
            <v>-7498948.5999999996</v>
          </cell>
          <cell r="E487">
            <v>3466325.68</v>
          </cell>
          <cell r="F487">
            <v>3573105.55</v>
          </cell>
          <cell r="G487">
            <v>-106779.86999999965</v>
          </cell>
          <cell r="H487">
            <v>-7605728.4699999988</v>
          </cell>
        </row>
        <row r="488">
          <cell r="B488" t="str">
            <v>220-001-0020-004</v>
          </cell>
          <cell r="C488" t="str">
            <v xml:space="preserve">TRADE MARKET SYSTEM, SA DE CV                  </v>
          </cell>
          <cell r="D488">
            <v>0</v>
          </cell>
          <cell r="E488">
            <v>0</v>
          </cell>
          <cell r="F488">
            <v>0</v>
          </cell>
          <cell r="G488">
            <v>0</v>
          </cell>
          <cell r="H488">
            <v>0</v>
          </cell>
        </row>
        <row r="489">
          <cell r="B489" t="str">
            <v>220-001-0020-005</v>
          </cell>
          <cell r="C489" t="str">
            <v xml:space="preserve">TELECOMUNICACIONES Y SERV NTE                  </v>
          </cell>
          <cell r="D489">
            <v>0</v>
          </cell>
          <cell r="E489">
            <v>0</v>
          </cell>
          <cell r="F489">
            <v>0</v>
          </cell>
          <cell r="G489">
            <v>0</v>
          </cell>
          <cell r="H489">
            <v>0</v>
          </cell>
        </row>
        <row r="490">
          <cell r="B490" t="str">
            <v>220-001-0020-006</v>
          </cell>
          <cell r="C490" t="str">
            <v xml:space="preserve">TEODORO JOSEFA MANUEL                          </v>
          </cell>
          <cell r="D490">
            <v>0</v>
          </cell>
          <cell r="E490">
            <v>11523</v>
          </cell>
          <cell r="F490">
            <v>11523</v>
          </cell>
          <cell r="G490">
            <v>0</v>
          </cell>
          <cell r="H490">
            <v>0</v>
          </cell>
        </row>
        <row r="491">
          <cell r="B491" t="str">
            <v>220-001-0020-007</v>
          </cell>
          <cell r="C491" t="str">
            <v xml:space="preserve">TORRES MONTEJO MARIA TERESA                    </v>
          </cell>
          <cell r="D491">
            <v>0</v>
          </cell>
          <cell r="E491">
            <v>0</v>
          </cell>
          <cell r="F491">
            <v>0</v>
          </cell>
          <cell r="G491">
            <v>0</v>
          </cell>
          <cell r="H491">
            <v>0</v>
          </cell>
        </row>
        <row r="492">
          <cell r="B492" t="str">
            <v>220-001-0021-001</v>
          </cell>
          <cell r="C492" t="str">
            <v xml:space="preserve">U.P.S. DE MEXICO SA DE CV                      </v>
          </cell>
          <cell r="D492">
            <v>0</v>
          </cell>
          <cell r="E492">
            <v>0</v>
          </cell>
          <cell r="F492">
            <v>0</v>
          </cell>
          <cell r="G492">
            <v>0</v>
          </cell>
          <cell r="H492">
            <v>0</v>
          </cell>
        </row>
        <row r="493">
          <cell r="B493" t="str">
            <v>220-001-0021-002</v>
          </cell>
          <cell r="C493" t="str">
            <v xml:space="preserve">NEXTEL DE MEXICO,S.A. DE C.V.                  </v>
          </cell>
          <cell r="D493">
            <v>0</v>
          </cell>
          <cell r="E493">
            <v>0</v>
          </cell>
          <cell r="F493">
            <v>0</v>
          </cell>
          <cell r="G493">
            <v>0</v>
          </cell>
          <cell r="H493">
            <v>0</v>
          </cell>
        </row>
        <row r="494">
          <cell r="B494" t="str">
            <v>220-001-0022-002</v>
          </cell>
          <cell r="C494" t="str">
            <v xml:space="preserve">VARIOS                                         </v>
          </cell>
          <cell r="D494">
            <v>-7626.19</v>
          </cell>
          <cell r="E494">
            <v>0</v>
          </cell>
          <cell r="F494">
            <v>0</v>
          </cell>
          <cell r="G494">
            <v>0</v>
          </cell>
          <cell r="H494">
            <v>-7626.19</v>
          </cell>
        </row>
        <row r="495">
          <cell r="B495" t="str">
            <v>220-001-0022-003</v>
          </cell>
          <cell r="C495" t="str">
            <v xml:space="preserve">VIAJES KUONI DE MEXICO, S.A.                   </v>
          </cell>
          <cell r="D495">
            <v>0</v>
          </cell>
          <cell r="E495">
            <v>0</v>
          </cell>
          <cell r="F495">
            <v>0</v>
          </cell>
          <cell r="G495">
            <v>0</v>
          </cell>
          <cell r="H495">
            <v>0</v>
          </cell>
        </row>
        <row r="496">
          <cell r="B496" t="str">
            <v>220-001-0022-004</v>
          </cell>
          <cell r="C496" t="str">
            <v xml:space="preserve">ZURITA BELTRAN NAYELI                          </v>
          </cell>
          <cell r="D496">
            <v>0</v>
          </cell>
          <cell r="E496">
            <v>0</v>
          </cell>
          <cell r="F496">
            <v>0</v>
          </cell>
          <cell r="G496">
            <v>0</v>
          </cell>
          <cell r="H496">
            <v>0</v>
          </cell>
        </row>
        <row r="497">
          <cell r="B497" t="str">
            <v>220-001-0022-005</v>
          </cell>
          <cell r="C497" t="str">
            <v xml:space="preserve">WWW.VIAJES COM, SA DE CV                       </v>
          </cell>
          <cell r="D497">
            <v>0</v>
          </cell>
          <cell r="E497">
            <v>0</v>
          </cell>
          <cell r="F497">
            <v>0</v>
          </cell>
          <cell r="G497">
            <v>0</v>
          </cell>
          <cell r="H497">
            <v>0</v>
          </cell>
        </row>
        <row r="498">
          <cell r="B498" t="str">
            <v>220-001-0022-006</v>
          </cell>
          <cell r="C498" t="str">
            <v xml:space="preserve">VIAJES DISCOVERY SA DE CV                      </v>
          </cell>
          <cell r="D498">
            <v>0</v>
          </cell>
          <cell r="E498">
            <v>1648</v>
          </cell>
          <cell r="F498">
            <v>1648</v>
          </cell>
          <cell r="G498">
            <v>0</v>
          </cell>
          <cell r="H498">
            <v>0</v>
          </cell>
        </row>
        <row r="499">
          <cell r="B499" t="str">
            <v>220-001-0022-007</v>
          </cell>
          <cell r="C499" t="str">
            <v xml:space="preserve">VIAJES TARDAN SA DE CV                         </v>
          </cell>
          <cell r="D499">
            <v>0</v>
          </cell>
          <cell r="E499">
            <v>0</v>
          </cell>
          <cell r="F499">
            <v>0</v>
          </cell>
          <cell r="G499">
            <v>0</v>
          </cell>
          <cell r="H499">
            <v>0</v>
          </cell>
        </row>
        <row r="500">
          <cell r="B500" t="str">
            <v>220-001-0023-001</v>
          </cell>
          <cell r="C500" t="str">
            <v xml:space="preserve">ENERFLEX DLLS                                  </v>
          </cell>
          <cell r="D500">
            <v>-34153</v>
          </cell>
          <cell r="E500">
            <v>20000</v>
          </cell>
          <cell r="F500">
            <v>0</v>
          </cell>
          <cell r="G500">
            <v>20000</v>
          </cell>
          <cell r="H500">
            <v>-14153</v>
          </cell>
        </row>
        <row r="501">
          <cell r="B501" t="str">
            <v>220-001-0023-002</v>
          </cell>
          <cell r="C501" t="str">
            <v xml:space="preserve">COMP  DLLS ENERFLEX                            </v>
          </cell>
          <cell r="D501">
            <v>-331656.37</v>
          </cell>
          <cell r="E501">
            <v>198029.41</v>
          </cell>
          <cell r="F501">
            <v>0</v>
          </cell>
          <cell r="G501">
            <v>198029.41</v>
          </cell>
          <cell r="H501">
            <v>-133626.96</v>
          </cell>
        </row>
        <row r="502">
          <cell r="B502" t="str">
            <v>220-001-0024-001</v>
          </cell>
          <cell r="C502" t="str">
            <v xml:space="preserve">HOERBIGER DLLS                                 </v>
          </cell>
          <cell r="D502">
            <v>-3768.32</v>
          </cell>
          <cell r="E502">
            <v>0</v>
          </cell>
          <cell r="F502">
            <v>0</v>
          </cell>
          <cell r="G502">
            <v>0</v>
          </cell>
          <cell r="H502">
            <v>-3768.32</v>
          </cell>
        </row>
        <row r="503">
          <cell r="B503" t="str">
            <v>220-001-0024-002</v>
          </cell>
          <cell r="C503" t="str">
            <v xml:space="preserve">COMP DLLS HOERBIGER                            </v>
          </cell>
          <cell r="D503">
            <v>-36593.78</v>
          </cell>
          <cell r="E503">
            <v>1014.81</v>
          </cell>
          <cell r="F503">
            <v>0</v>
          </cell>
          <cell r="G503">
            <v>1014.81</v>
          </cell>
          <cell r="H503">
            <v>-35578.97</v>
          </cell>
        </row>
        <row r="504">
          <cell r="B504" t="str">
            <v>220-001-0025-000</v>
          </cell>
          <cell r="C504" t="str">
            <v xml:space="preserve">VAZQUEZ DIAZ DANIEL EZEQUIEL                   </v>
          </cell>
          <cell r="D504">
            <v>0</v>
          </cell>
          <cell r="E504">
            <v>0</v>
          </cell>
          <cell r="F504">
            <v>0</v>
          </cell>
          <cell r="G504">
            <v>0</v>
          </cell>
          <cell r="H504">
            <v>0</v>
          </cell>
        </row>
        <row r="505">
          <cell r="B505" t="str">
            <v>220-001-0026-001</v>
          </cell>
          <cell r="C505" t="str">
            <v xml:space="preserve">MAQUINARIA DIESEL DLLS                         </v>
          </cell>
          <cell r="D505">
            <v>-1176.78</v>
          </cell>
          <cell r="E505">
            <v>1176.78</v>
          </cell>
          <cell r="F505">
            <v>2264.64</v>
          </cell>
          <cell r="G505">
            <v>-1087.8599999999999</v>
          </cell>
          <cell r="H505">
            <v>-2264.64</v>
          </cell>
        </row>
        <row r="506">
          <cell r="B506" t="str">
            <v>220-001-0026-002</v>
          </cell>
          <cell r="C506" t="str">
            <v xml:space="preserve">MAQUINARIA DIESEL COMP DLLS                    </v>
          </cell>
          <cell r="D506">
            <v>-11427.59</v>
          </cell>
          <cell r="E506">
            <v>11851.02</v>
          </cell>
          <cell r="F506">
            <v>21805.26</v>
          </cell>
          <cell r="G506">
            <v>-9954.239999999998</v>
          </cell>
          <cell r="H506">
            <v>-21381.83</v>
          </cell>
        </row>
        <row r="507">
          <cell r="B507" t="str">
            <v>220-001-0027-001</v>
          </cell>
          <cell r="C507" t="str">
            <v xml:space="preserve">ESDM DLLS                                      </v>
          </cell>
          <cell r="D507">
            <v>-13039.19</v>
          </cell>
          <cell r="E507">
            <v>13039.19</v>
          </cell>
          <cell r="F507">
            <v>9119.5</v>
          </cell>
          <cell r="G507">
            <v>3919.6900000000005</v>
          </cell>
          <cell r="H507">
            <v>-9119.5</v>
          </cell>
        </row>
        <row r="508">
          <cell r="B508" t="str">
            <v>220-001-0027-002</v>
          </cell>
          <cell r="C508" t="str">
            <v xml:space="preserve">ESDM COMP DLLS                                 </v>
          </cell>
          <cell r="D508">
            <v>-126622.27</v>
          </cell>
          <cell r="E508">
            <v>127877.77</v>
          </cell>
          <cell r="F508">
            <v>87358.17</v>
          </cell>
          <cell r="G508">
            <v>40519.600000000006</v>
          </cell>
          <cell r="H508">
            <v>-86102.67</v>
          </cell>
        </row>
        <row r="509">
          <cell r="B509" t="str">
            <v>220-001-0028-001</v>
          </cell>
          <cell r="C509" t="str">
            <v xml:space="preserve">CATERPILLAR DLLS                               </v>
          </cell>
          <cell r="D509">
            <v>-1934383.47</v>
          </cell>
          <cell r="E509">
            <v>32432.720000000001</v>
          </cell>
          <cell r="F509">
            <v>0</v>
          </cell>
          <cell r="G509">
            <v>32432.720000000001</v>
          </cell>
          <cell r="H509">
            <v>-1901950.75</v>
          </cell>
        </row>
        <row r="510">
          <cell r="B510" t="str">
            <v>220-001-0028-002</v>
          </cell>
          <cell r="C510" t="str">
            <v xml:space="preserve">CATERPILLAR COMP DLLS                          </v>
          </cell>
          <cell r="D510">
            <v>-18784604.440000001</v>
          </cell>
          <cell r="E510">
            <v>827146.23999999999</v>
          </cell>
          <cell r="F510">
            <v>0</v>
          </cell>
          <cell r="G510">
            <v>827146.23999999999</v>
          </cell>
          <cell r="H510">
            <v>-17957458.200000003</v>
          </cell>
        </row>
        <row r="511">
          <cell r="B511" t="str">
            <v>220-001-0029-001</v>
          </cell>
          <cell r="C511" t="str">
            <v xml:space="preserve">TECNOLOGIAS DLLS                               </v>
          </cell>
          <cell r="D511">
            <v>0</v>
          </cell>
          <cell r="E511">
            <v>0</v>
          </cell>
          <cell r="F511">
            <v>2988.92</v>
          </cell>
          <cell r="G511">
            <v>-2988.92</v>
          </cell>
          <cell r="H511">
            <v>-2988.92</v>
          </cell>
        </row>
        <row r="512">
          <cell r="B512" t="str">
            <v>220-001-0029-002</v>
          </cell>
          <cell r="C512" t="str">
            <v xml:space="preserve">TECNOLOGIAS COMP DLLS                          </v>
          </cell>
          <cell r="D512">
            <v>0</v>
          </cell>
          <cell r="E512">
            <v>186.2</v>
          </cell>
          <cell r="F512">
            <v>28406.39</v>
          </cell>
          <cell r="G512">
            <v>-28220.19</v>
          </cell>
          <cell r="H512">
            <v>-28220.19</v>
          </cell>
        </row>
        <row r="513">
          <cell r="B513" t="str">
            <v>220-001-0030-001</v>
          </cell>
          <cell r="C513" t="str">
            <v xml:space="preserve">MURPHY DE MEXICO DLLS                          </v>
          </cell>
          <cell r="D513">
            <v>0</v>
          </cell>
          <cell r="E513">
            <v>0</v>
          </cell>
          <cell r="F513">
            <v>0</v>
          </cell>
          <cell r="G513">
            <v>0</v>
          </cell>
          <cell r="H513">
            <v>0</v>
          </cell>
        </row>
        <row r="514">
          <cell r="B514" t="str">
            <v>220-001-0030-002</v>
          </cell>
          <cell r="C514" t="str">
            <v xml:space="preserve">MURPHY DE MEXICO COMP DLLS                     </v>
          </cell>
          <cell r="D514">
            <v>0</v>
          </cell>
          <cell r="E514">
            <v>0</v>
          </cell>
          <cell r="F514">
            <v>0</v>
          </cell>
          <cell r="G514">
            <v>0</v>
          </cell>
          <cell r="H514">
            <v>0</v>
          </cell>
        </row>
        <row r="515">
          <cell r="B515" t="str">
            <v>221-000-0000-000</v>
          </cell>
          <cell r="C515" t="str">
            <v xml:space="preserve">ANTICIPOS RECIBIDOS CLIENTES                   </v>
          </cell>
          <cell r="D515">
            <v>0</v>
          </cell>
          <cell r="E515">
            <v>0</v>
          </cell>
          <cell r="F515">
            <v>0</v>
          </cell>
          <cell r="G515">
            <v>0</v>
          </cell>
          <cell r="H515">
            <v>0</v>
          </cell>
        </row>
        <row r="516">
          <cell r="B516" t="str">
            <v>222-001-0070-000</v>
          </cell>
          <cell r="C516" t="str">
            <v xml:space="preserve">LUIS ZAGAGLIA ALLENDE                          </v>
          </cell>
          <cell r="D516">
            <v>0</v>
          </cell>
          <cell r="E516">
            <v>0</v>
          </cell>
          <cell r="F516">
            <v>0</v>
          </cell>
          <cell r="G516">
            <v>0</v>
          </cell>
          <cell r="H516">
            <v>0</v>
          </cell>
        </row>
        <row r="517">
          <cell r="B517" t="str">
            <v>222-001-1001-001</v>
          </cell>
          <cell r="C517" t="str">
            <v xml:space="preserve">OVS DLLS                                       </v>
          </cell>
          <cell r="D517">
            <v>-404733.6</v>
          </cell>
          <cell r="E517">
            <v>0</v>
          </cell>
          <cell r="F517">
            <v>3773</v>
          </cell>
          <cell r="G517">
            <v>-3773</v>
          </cell>
          <cell r="H517">
            <v>-408506.6</v>
          </cell>
        </row>
        <row r="518">
          <cell r="B518" t="str">
            <v>222-001-1001-002</v>
          </cell>
          <cell r="C518" t="str">
            <v xml:space="preserve">COMP DLLS OVS                                  </v>
          </cell>
          <cell r="D518">
            <v>-3930327.52</v>
          </cell>
          <cell r="E518">
            <v>108994.77</v>
          </cell>
          <cell r="F518">
            <v>35623.160000000003</v>
          </cell>
          <cell r="G518">
            <v>73371.61</v>
          </cell>
          <cell r="H518">
            <v>-3856955.91</v>
          </cell>
        </row>
        <row r="519">
          <cell r="B519" t="str">
            <v>222-001-1002-000</v>
          </cell>
          <cell r="C519" t="str">
            <v xml:space="preserve">LUIS VAZQUEZ SENTIES                           </v>
          </cell>
          <cell r="D519">
            <v>0</v>
          </cell>
          <cell r="E519">
            <v>0</v>
          </cell>
          <cell r="F519">
            <v>0</v>
          </cell>
          <cell r="G519">
            <v>0</v>
          </cell>
          <cell r="H519">
            <v>0</v>
          </cell>
        </row>
        <row r="520">
          <cell r="B520" t="str">
            <v>222-001-1003-000</v>
          </cell>
          <cell r="C520" t="str">
            <v xml:space="preserve">ALFREDO BEJOS CHECA                            </v>
          </cell>
          <cell r="D520">
            <v>0</v>
          </cell>
          <cell r="E520">
            <v>0</v>
          </cell>
          <cell r="F520">
            <v>0</v>
          </cell>
          <cell r="G520">
            <v>0</v>
          </cell>
          <cell r="H520">
            <v>0</v>
          </cell>
        </row>
        <row r="521">
          <cell r="B521" t="str">
            <v>222-001-1004-000</v>
          </cell>
          <cell r="C521" t="str">
            <v xml:space="preserve">MARCELO CHAUVET SANCHEZ P.                     </v>
          </cell>
          <cell r="D521">
            <v>0</v>
          </cell>
          <cell r="E521">
            <v>0</v>
          </cell>
          <cell r="F521">
            <v>0</v>
          </cell>
          <cell r="G521">
            <v>0</v>
          </cell>
          <cell r="H521">
            <v>0</v>
          </cell>
        </row>
        <row r="522">
          <cell r="B522" t="str">
            <v>222-001-1005-000</v>
          </cell>
          <cell r="C522" t="str">
            <v xml:space="preserve">ROGELIO HERNANDEZ ANGEL                        </v>
          </cell>
          <cell r="D522">
            <v>0</v>
          </cell>
          <cell r="E522">
            <v>0</v>
          </cell>
          <cell r="F522">
            <v>0</v>
          </cell>
          <cell r="G522">
            <v>0</v>
          </cell>
          <cell r="H522">
            <v>0</v>
          </cell>
        </row>
        <row r="523">
          <cell r="B523" t="str">
            <v>222-001-1006-000</v>
          </cell>
          <cell r="C523" t="str">
            <v xml:space="preserve">JULIO CASTRO LLURIA                            </v>
          </cell>
          <cell r="D523">
            <v>0</v>
          </cell>
          <cell r="E523">
            <v>0</v>
          </cell>
          <cell r="F523">
            <v>0</v>
          </cell>
          <cell r="G523">
            <v>0</v>
          </cell>
          <cell r="H523">
            <v>0</v>
          </cell>
        </row>
        <row r="524">
          <cell r="B524" t="str">
            <v>222-001-1007-000</v>
          </cell>
          <cell r="C524" t="str">
            <v xml:space="preserve">LUIS ZAGAGLIA ALLENDE                          </v>
          </cell>
          <cell r="D524">
            <v>0</v>
          </cell>
          <cell r="E524">
            <v>0</v>
          </cell>
          <cell r="F524">
            <v>0</v>
          </cell>
          <cell r="G524">
            <v>0</v>
          </cell>
          <cell r="H524">
            <v>0</v>
          </cell>
        </row>
        <row r="525">
          <cell r="B525" t="str">
            <v>222-001-2001-000</v>
          </cell>
          <cell r="C525" t="str">
            <v xml:space="preserve">ARMANDO MACHORRO ARENAS                        </v>
          </cell>
          <cell r="D525">
            <v>0</v>
          </cell>
          <cell r="E525">
            <v>0</v>
          </cell>
          <cell r="F525">
            <v>0</v>
          </cell>
          <cell r="G525">
            <v>0</v>
          </cell>
          <cell r="H525">
            <v>0</v>
          </cell>
        </row>
        <row r="526">
          <cell r="B526" t="str">
            <v>222-001-2019-000</v>
          </cell>
          <cell r="C526" t="str">
            <v xml:space="preserve">GUTIERREZ SOLIS GABRIELA                       </v>
          </cell>
          <cell r="D526">
            <v>-2627.96</v>
          </cell>
          <cell r="E526">
            <v>2627.96</v>
          </cell>
          <cell r="F526">
            <v>0</v>
          </cell>
          <cell r="G526">
            <v>2627.96</v>
          </cell>
          <cell r="H526">
            <v>0</v>
          </cell>
        </row>
        <row r="527">
          <cell r="B527" t="str">
            <v>222-001-2020-000</v>
          </cell>
          <cell r="C527" t="str">
            <v xml:space="preserve">RAMON PERALTA MORALES                          </v>
          </cell>
          <cell r="D527">
            <v>-5370.99</v>
          </cell>
          <cell r="E527">
            <v>5327.84</v>
          </cell>
          <cell r="F527">
            <v>0</v>
          </cell>
          <cell r="G527">
            <v>5327.84</v>
          </cell>
          <cell r="H527">
            <v>-43.149999999999636</v>
          </cell>
        </row>
        <row r="528">
          <cell r="B528" t="str">
            <v>222-001-2035-000</v>
          </cell>
          <cell r="C528" t="str">
            <v xml:space="preserve">JUAN KAMPNER AGUIRRE                           </v>
          </cell>
          <cell r="D528">
            <v>0</v>
          </cell>
          <cell r="E528">
            <v>0</v>
          </cell>
          <cell r="F528">
            <v>0</v>
          </cell>
          <cell r="G528">
            <v>0</v>
          </cell>
          <cell r="H528">
            <v>0</v>
          </cell>
        </row>
        <row r="529">
          <cell r="B529" t="str">
            <v>222-001-2036-000</v>
          </cell>
          <cell r="C529" t="str">
            <v xml:space="preserve">TENIAS DOUGLAS                                 </v>
          </cell>
          <cell r="D529">
            <v>0</v>
          </cell>
          <cell r="E529">
            <v>0</v>
          </cell>
          <cell r="F529">
            <v>0</v>
          </cell>
          <cell r="G529">
            <v>0</v>
          </cell>
          <cell r="H529">
            <v>0</v>
          </cell>
        </row>
        <row r="530">
          <cell r="B530" t="str">
            <v>222-001-2037-000</v>
          </cell>
          <cell r="C530" t="str">
            <v xml:space="preserve">EMPLEADOS ENX VARIOS                           </v>
          </cell>
          <cell r="D530">
            <v>0</v>
          </cell>
          <cell r="E530">
            <v>0</v>
          </cell>
          <cell r="F530">
            <v>0</v>
          </cell>
          <cell r="G530">
            <v>0</v>
          </cell>
          <cell r="H530">
            <v>0</v>
          </cell>
        </row>
        <row r="531">
          <cell r="B531" t="str">
            <v>223-001-0001-001</v>
          </cell>
          <cell r="C531" t="str">
            <v xml:space="preserve">SECORDI SC                                     </v>
          </cell>
          <cell r="D531">
            <v>-5685000.4400000004</v>
          </cell>
          <cell r="E531">
            <v>0</v>
          </cell>
          <cell r="F531">
            <v>0</v>
          </cell>
          <cell r="G531">
            <v>0</v>
          </cell>
          <cell r="H531">
            <v>-5685000.4400000004</v>
          </cell>
        </row>
        <row r="532">
          <cell r="B532" t="str">
            <v>223-001-0001-002</v>
          </cell>
          <cell r="C532" t="str">
            <v xml:space="preserve">JAIME CONTRERAS MARQUEZ                        </v>
          </cell>
          <cell r="D532">
            <v>0</v>
          </cell>
          <cell r="E532">
            <v>0</v>
          </cell>
          <cell r="F532">
            <v>0</v>
          </cell>
          <cell r="G532">
            <v>0</v>
          </cell>
          <cell r="H532">
            <v>0</v>
          </cell>
        </row>
        <row r="533">
          <cell r="B533" t="str">
            <v>223-001-0001-003</v>
          </cell>
          <cell r="C533" t="str">
            <v xml:space="preserve">DICORDI S.C.                                   </v>
          </cell>
          <cell r="D533">
            <v>-2154390.84</v>
          </cell>
          <cell r="E533">
            <v>0</v>
          </cell>
          <cell r="F533">
            <v>0</v>
          </cell>
          <cell r="G533">
            <v>0</v>
          </cell>
          <cell r="H533">
            <v>-2154390.84</v>
          </cell>
        </row>
        <row r="534">
          <cell r="B534" t="str">
            <v>223-001-0001-004</v>
          </cell>
          <cell r="C534" t="str">
            <v xml:space="preserve">AUTOMOTRIZ CUICUILCO SA DE CV                  </v>
          </cell>
          <cell r="D534">
            <v>0</v>
          </cell>
          <cell r="E534">
            <v>0</v>
          </cell>
          <cell r="F534">
            <v>0</v>
          </cell>
          <cell r="G534">
            <v>0</v>
          </cell>
          <cell r="H534">
            <v>0</v>
          </cell>
        </row>
        <row r="535">
          <cell r="B535" t="str">
            <v>223-001-0001-005</v>
          </cell>
          <cell r="C535" t="str">
            <v xml:space="preserve">ALFONSO ALVAREZ NARVAEZ                        </v>
          </cell>
          <cell r="D535">
            <v>0</v>
          </cell>
          <cell r="E535">
            <v>0</v>
          </cell>
          <cell r="F535">
            <v>0</v>
          </cell>
          <cell r="G535">
            <v>0</v>
          </cell>
          <cell r="H535">
            <v>0</v>
          </cell>
        </row>
        <row r="536">
          <cell r="B536" t="str">
            <v>223-001-0001-006</v>
          </cell>
          <cell r="C536" t="str">
            <v xml:space="preserve">ADOLFO DORING                                  </v>
          </cell>
          <cell r="D536">
            <v>0</v>
          </cell>
          <cell r="E536">
            <v>0</v>
          </cell>
          <cell r="F536">
            <v>0</v>
          </cell>
          <cell r="G536">
            <v>0</v>
          </cell>
          <cell r="H536">
            <v>0</v>
          </cell>
        </row>
        <row r="537">
          <cell r="B537" t="str">
            <v>223-001-0002-001</v>
          </cell>
          <cell r="C537" t="str">
            <v xml:space="preserve">FACTOR BANORTE                                 </v>
          </cell>
          <cell r="D537">
            <v>0</v>
          </cell>
          <cell r="E537">
            <v>0</v>
          </cell>
          <cell r="F537">
            <v>0</v>
          </cell>
          <cell r="G537">
            <v>0</v>
          </cell>
          <cell r="H537">
            <v>0</v>
          </cell>
        </row>
        <row r="538">
          <cell r="B538" t="str">
            <v>223-001-0002-002</v>
          </cell>
          <cell r="C538" t="str">
            <v xml:space="preserve">BERNARDO MARTELL ANDRADE                       </v>
          </cell>
          <cell r="D538">
            <v>0</v>
          </cell>
          <cell r="E538">
            <v>0</v>
          </cell>
          <cell r="F538">
            <v>0</v>
          </cell>
          <cell r="G538">
            <v>0</v>
          </cell>
          <cell r="H538">
            <v>0</v>
          </cell>
        </row>
        <row r="539">
          <cell r="B539" t="str">
            <v>223-001-0002-003</v>
          </cell>
          <cell r="C539" t="str">
            <v xml:space="preserve">BEBIDAS Y ALIMENTOS Y RESTAUR                  </v>
          </cell>
          <cell r="D539">
            <v>0</v>
          </cell>
          <cell r="E539">
            <v>0</v>
          </cell>
          <cell r="F539">
            <v>0</v>
          </cell>
          <cell r="G539">
            <v>0</v>
          </cell>
          <cell r="H539">
            <v>0</v>
          </cell>
        </row>
        <row r="540">
          <cell r="B540" t="str">
            <v>223-001-0002-004</v>
          </cell>
          <cell r="C540" t="str">
            <v xml:space="preserve">BENJAMIN M.DEL CAMPO                           </v>
          </cell>
          <cell r="D540">
            <v>0</v>
          </cell>
          <cell r="E540">
            <v>0</v>
          </cell>
          <cell r="F540">
            <v>0</v>
          </cell>
          <cell r="G540">
            <v>0</v>
          </cell>
          <cell r="H540">
            <v>0</v>
          </cell>
        </row>
        <row r="541">
          <cell r="B541" t="str">
            <v>223-001-0002-005</v>
          </cell>
          <cell r="C541" t="str">
            <v xml:space="preserve">BUSSINES AND TRADE, S.A DE CV                  </v>
          </cell>
          <cell r="D541">
            <v>0</v>
          </cell>
          <cell r="E541">
            <v>0</v>
          </cell>
          <cell r="F541">
            <v>0</v>
          </cell>
          <cell r="G541">
            <v>0</v>
          </cell>
          <cell r="H541">
            <v>0</v>
          </cell>
        </row>
        <row r="542">
          <cell r="B542" t="str">
            <v>223-001-0003-001</v>
          </cell>
          <cell r="C542" t="str">
            <v xml:space="preserve">COMERCIAL CUPET, S.A.DE C.V.                   </v>
          </cell>
          <cell r="D542">
            <v>0</v>
          </cell>
          <cell r="E542">
            <v>0</v>
          </cell>
          <cell r="F542">
            <v>0</v>
          </cell>
          <cell r="G542">
            <v>0</v>
          </cell>
          <cell r="H542">
            <v>0</v>
          </cell>
        </row>
        <row r="543">
          <cell r="B543" t="str">
            <v>223-001-0003-006</v>
          </cell>
          <cell r="C543" t="str">
            <v xml:space="preserve">CONSORCIO INTERAMERICANO                       </v>
          </cell>
          <cell r="D543">
            <v>0</v>
          </cell>
          <cell r="E543">
            <v>0</v>
          </cell>
          <cell r="F543">
            <v>0</v>
          </cell>
          <cell r="G543">
            <v>0</v>
          </cell>
          <cell r="H543">
            <v>0</v>
          </cell>
        </row>
        <row r="544">
          <cell r="B544" t="str">
            <v>223-001-0003-007</v>
          </cell>
          <cell r="C544" t="str">
            <v xml:space="preserve">CONTABILIDAD INTEGRAL                          </v>
          </cell>
          <cell r="D544">
            <v>0</v>
          </cell>
          <cell r="E544">
            <v>0</v>
          </cell>
          <cell r="F544">
            <v>0</v>
          </cell>
          <cell r="G544">
            <v>0</v>
          </cell>
          <cell r="H544">
            <v>0</v>
          </cell>
        </row>
        <row r="545">
          <cell r="B545" t="str">
            <v>223-001-0003-008</v>
          </cell>
          <cell r="C545" t="str">
            <v xml:space="preserve">CAMSA, S.A. DE C.V                             </v>
          </cell>
          <cell r="D545">
            <v>0</v>
          </cell>
          <cell r="E545">
            <v>0</v>
          </cell>
          <cell r="F545">
            <v>0</v>
          </cell>
          <cell r="G545">
            <v>0</v>
          </cell>
          <cell r="H545">
            <v>0</v>
          </cell>
        </row>
        <row r="546">
          <cell r="B546" t="str">
            <v>223-001-0003-009</v>
          </cell>
          <cell r="C546" t="str">
            <v xml:space="preserve">COSMOBIT SA DE CV                              </v>
          </cell>
          <cell r="D546">
            <v>0</v>
          </cell>
          <cell r="E546">
            <v>0</v>
          </cell>
          <cell r="F546">
            <v>0</v>
          </cell>
          <cell r="G546">
            <v>0</v>
          </cell>
          <cell r="H546">
            <v>0</v>
          </cell>
        </row>
        <row r="547">
          <cell r="B547" t="str">
            <v>223-001-0004-001</v>
          </cell>
          <cell r="C547" t="str">
            <v xml:space="preserve">DESPACHO MANUEL DURAN S.,S.C.                  </v>
          </cell>
          <cell r="D547">
            <v>0</v>
          </cell>
          <cell r="E547">
            <v>0</v>
          </cell>
          <cell r="F547">
            <v>0</v>
          </cell>
          <cell r="G547">
            <v>0</v>
          </cell>
          <cell r="H547">
            <v>0</v>
          </cell>
        </row>
        <row r="548">
          <cell r="B548" t="str">
            <v>223-001-0005-001</v>
          </cell>
          <cell r="C548" t="str">
            <v xml:space="preserve">ESTACIONAMIENTO SIETE                          </v>
          </cell>
          <cell r="D548">
            <v>0</v>
          </cell>
          <cell r="E548">
            <v>0</v>
          </cell>
          <cell r="F548">
            <v>0</v>
          </cell>
          <cell r="G548">
            <v>0</v>
          </cell>
          <cell r="H548">
            <v>0</v>
          </cell>
        </row>
        <row r="549">
          <cell r="B549" t="str">
            <v>223-001-0005-003</v>
          </cell>
          <cell r="C549" t="str">
            <v xml:space="preserve">EMPLEADOS ENX VARIOS                           </v>
          </cell>
          <cell r="D549">
            <v>0</v>
          </cell>
          <cell r="E549">
            <v>0</v>
          </cell>
          <cell r="F549">
            <v>0</v>
          </cell>
          <cell r="G549">
            <v>0</v>
          </cell>
          <cell r="H549">
            <v>0</v>
          </cell>
        </row>
        <row r="550">
          <cell r="B550" t="str">
            <v>223-001-0006-001</v>
          </cell>
          <cell r="C550" t="str">
            <v xml:space="preserve">FONDO DE AHORRO                                </v>
          </cell>
          <cell r="D550">
            <v>-39569.42</v>
          </cell>
          <cell r="E550">
            <v>70751.759999999995</v>
          </cell>
          <cell r="F550">
            <v>60344.76</v>
          </cell>
          <cell r="G550">
            <v>10406.999999999993</v>
          </cell>
          <cell r="H550">
            <v>-29162.42</v>
          </cell>
        </row>
        <row r="551">
          <cell r="B551" t="str">
            <v>223-001-0009-001</v>
          </cell>
          <cell r="C551" t="str">
            <v xml:space="preserve">INFONAVIT                                      </v>
          </cell>
          <cell r="D551">
            <v>-2018.97</v>
          </cell>
          <cell r="E551">
            <v>9537.2000000000007</v>
          </cell>
          <cell r="F551">
            <v>5314.34</v>
          </cell>
          <cell r="G551">
            <v>4222.8600000000006</v>
          </cell>
          <cell r="H551">
            <v>2203.89</v>
          </cell>
        </row>
        <row r="552">
          <cell r="B552" t="str">
            <v>223-001-0009-002</v>
          </cell>
          <cell r="C552" t="str">
            <v xml:space="preserve">IDIOMAS, S.A. DE C.V.                          </v>
          </cell>
          <cell r="D552">
            <v>0</v>
          </cell>
          <cell r="E552">
            <v>0</v>
          </cell>
          <cell r="F552">
            <v>0</v>
          </cell>
          <cell r="G552">
            <v>0</v>
          </cell>
          <cell r="H552">
            <v>0</v>
          </cell>
        </row>
        <row r="553">
          <cell r="B553" t="str">
            <v>223-001-0009-003</v>
          </cell>
          <cell r="C553" t="str">
            <v xml:space="preserve">JUAN KAMPFNER AGUIRRE                          </v>
          </cell>
          <cell r="D553">
            <v>0</v>
          </cell>
          <cell r="E553">
            <v>0</v>
          </cell>
          <cell r="F553">
            <v>0</v>
          </cell>
          <cell r="G553">
            <v>0</v>
          </cell>
          <cell r="H553">
            <v>0</v>
          </cell>
        </row>
        <row r="554">
          <cell r="B554" t="str">
            <v>223-001-0010-001</v>
          </cell>
          <cell r="C554" t="str">
            <v xml:space="preserve">JAVIER PASCAL S.C.                             </v>
          </cell>
          <cell r="D554">
            <v>0</v>
          </cell>
          <cell r="E554">
            <v>0</v>
          </cell>
          <cell r="F554">
            <v>0</v>
          </cell>
          <cell r="G554">
            <v>0</v>
          </cell>
          <cell r="H554">
            <v>0</v>
          </cell>
        </row>
        <row r="555">
          <cell r="B555" t="str">
            <v>223-001-0013-001</v>
          </cell>
          <cell r="C555" t="str">
            <v xml:space="preserve">LUIS ANGEL AGUILAR MARCO                       </v>
          </cell>
          <cell r="D555">
            <v>0</v>
          </cell>
          <cell r="E555">
            <v>0</v>
          </cell>
          <cell r="F555">
            <v>0</v>
          </cell>
          <cell r="G555">
            <v>0</v>
          </cell>
          <cell r="H555">
            <v>0</v>
          </cell>
        </row>
        <row r="556">
          <cell r="B556" t="str">
            <v>223-001-0013-003</v>
          </cell>
          <cell r="C556" t="str">
            <v xml:space="preserve">MAURICIO MORALES PORTAS                        </v>
          </cell>
          <cell r="D556">
            <v>0</v>
          </cell>
          <cell r="E556">
            <v>0</v>
          </cell>
          <cell r="F556">
            <v>0</v>
          </cell>
          <cell r="G556">
            <v>0</v>
          </cell>
          <cell r="H556">
            <v>0</v>
          </cell>
        </row>
        <row r="557">
          <cell r="B557" t="str">
            <v>223-001-0013-004</v>
          </cell>
          <cell r="C557" t="str">
            <v xml:space="preserve">MANEGEMET CENTER DE MEXICO                     </v>
          </cell>
          <cell r="D557">
            <v>0</v>
          </cell>
          <cell r="E557">
            <v>0</v>
          </cell>
          <cell r="F557">
            <v>0</v>
          </cell>
          <cell r="G557">
            <v>0</v>
          </cell>
          <cell r="H557">
            <v>0</v>
          </cell>
        </row>
        <row r="558">
          <cell r="B558" t="str">
            <v>223-001-0013-005</v>
          </cell>
          <cell r="C558" t="str">
            <v xml:space="preserve">GRUPO M Y B                                    </v>
          </cell>
          <cell r="D558">
            <v>0</v>
          </cell>
          <cell r="E558">
            <v>0</v>
          </cell>
          <cell r="F558">
            <v>0</v>
          </cell>
          <cell r="G558">
            <v>0</v>
          </cell>
          <cell r="H558">
            <v>0</v>
          </cell>
        </row>
        <row r="559">
          <cell r="B559" t="str">
            <v>223-001-0013-006</v>
          </cell>
          <cell r="C559" t="str">
            <v xml:space="preserve">ENRIQUE MU¥OS BARRADAS                         </v>
          </cell>
          <cell r="D559">
            <v>0</v>
          </cell>
          <cell r="E559">
            <v>0</v>
          </cell>
          <cell r="F559">
            <v>0</v>
          </cell>
          <cell r="G559">
            <v>0</v>
          </cell>
          <cell r="H559">
            <v>0</v>
          </cell>
        </row>
        <row r="560">
          <cell r="B560" t="str">
            <v>223-001-0013-007</v>
          </cell>
          <cell r="C560" t="str">
            <v xml:space="preserve">MEZA RUEDA ZORAYA                              </v>
          </cell>
          <cell r="D560">
            <v>0</v>
          </cell>
          <cell r="E560">
            <v>0</v>
          </cell>
          <cell r="F560">
            <v>0</v>
          </cell>
          <cell r="G560">
            <v>0</v>
          </cell>
          <cell r="H560">
            <v>0</v>
          </cell>
        </row>
        <row r="561">
          <cell r="B561" t="str">
            <v>223-001-0013-008</v>
          </cell>
          <cell r="C561" t="str">
            <v xml:space="preserve">MARCO A. RODRIGUEZ C.                          </v>
          </cell>
          <cell r="D561">
            <v>0</v>
          </cell>
          <cell r="E561">
            <v>0</v>
          </cell>
          <cell r="F561">
            <v>0</v>
          </cell>
          <cell r="G561">
            <v>0</v>
          </cell>
          <cell r="H561">
            <v>0</v>
          </cell>
        </row>
        <row r="562">
          <cell r="B562" t="str">
            <v>223-001-0014-001</v>
          </cell>
          <cell r="C562" t="str">
            <v xml:space="preserve">NANANDA BAZAR                                  </v>
          </cell>
          <cell r="D562">
            <v>0</v>
          </cell>
          <cell r="E562">
            <v>0</v>
          </cell>
          <cell r="F562">
            <v>0</v>
          </cell>
          <cell r="G562">
            <v>0</v>
          </cell>
          <cell r="H562">
            <v>0</v>
          </cell>
        </row>
        <row r="563">
          <cell r="B563" t="str">
            <v>223-001-0015-001</v>
          </cell>
          <cell r="C563" t="str">
            <v xml:space="preserve">OLASCOAGA ALARCON CLAUDIA                      </v>
          </cell>
          <cell r="D563">
            <v>0</v>
          </cell>
          <cell r="E563">
            <v>0</v>
          </cell>
          <cell r="F563">
            <v>0</v>
          </cell>
          <cell r="G563">
            <v>0</v>
          </cell>
          <cell r="H563">
            <v>0</v>
          </cell>
        </row>
        <row r="564">
          <cell r="B564" t="str">
            <v>223-001-0015-002</v>
          </cell>
          <cell r="C564" t="str">
            <v xml:space="preserve">OSCAR BERNAL ESQUIVEL                          </v>
          </cell>
          <cell r="D564">
            <v>0</v>
          </cell>
          <cell r="E564">
            <v>0</v>
          </cell>
          <cell r="F564">
            <v>0</v>
          </cell>
          <cell r="G564">
            <v>0</v>
          </cell>
          <cell r="H564">
            <v>0</v>
          </cell>
        </row>
        <row r="565">
          <cell r="B565" t="str">
            <v>223-001-0016-001</v>
          </cell>
          <cell r="C565" t="str">
            <v xml:space="preserve">PENSION ALIMENTICIA                            </v>
          </cell>
          <cell r="D565">
            <v>0</v>
          </cell>
          <cell r="E565">
            <v>10618.2</v>
          </cell>
          <cell r="F565">
            <v>10618.2</v>
          </cell>
          <cell r="G565">
            <v>0</v>
          </cell>
          <cell r="H565">
            <v>0</v>
          </cell>
        </row>
        <row r="566">
          <cell r="B566" t="str">
            <v>223-001-0016-002</v>
          </cell>
          <cell r="C566" t="str">
            <v xml:space="preserve">PARTICIPACION DE UTILIDADES                    </v>
          </cell>
          <cell r="D566">
            <v>0</v>
          </cell>
          <cell r="E566">
            <v>0</v>
          </cell>
          <cell r="F566">
            <v>0</v>
          </cell>
          <cell r="G566">
            <v>0</v>
          </cell>
          <cell r="H566">
            <v>0</v>
          </cell>
        </row>
        <row r="567">
          <cell r="B567" t="str">
            <v>223-001-0018-001</v>
          </cell>
          <cell r="C567" t="str">
            <v xml:space="preserve">REFRIGERANTES Y EQUIPOS SA DE CV               </v>
          </cell>
          <cell r="D567">
            <v>0</v>
          </cell>
          <cell r="E567">
            <v>0</v>
          </cell>
          <cell r="F567">
            <v>0</v>
          </cell>
          <cell r="G567">
            <v>0</v>
          </cell>
          <cell r="H567">
            <v>0</v>
          </cell>
        </row>
        <row r="568">
          <cell r="B568" t="str">
            <v>223-001-0018-002</v>
          </cell>
          <cell r="C568" t="str">
            <v xml:space="preserve">REYES GLORIA FRANCISCO                         </v>
          </cell>
          <cell r="D568">
            <v>0</v>
          </cell>
          <cell r="E568">
            <v>0</v>
          </cell>
          <cell r="F568">
            <v>0</v>
          </cell>
          <cell r="G568">
            <v>0</v>
          </cell>
          <cell r="H568">
            <v>0</v>
          </cell>
        </row>
        <row r="569">
          <cell r="B569" t="str">
            <v>223-001-0018-003</v>
          </cell>
          <cell r="C569" t="str">
            <v xml:space="preserve">ROBLES HERMANOS Y ASOCIADOS                    </v>
          </cell>
          <cell r="D569">
            <v>0</v>
          </cell>
          <cell r="E569">
            <v>0</v>
          </cell>
          <cell r="F569">
            <v>0</v>
          </cell>
          <cell r="G569">
            <v>0</v>
          </cell>
          <cell r="H569">
            <v>0</v>
          </cell>
        </row>
        <row r="570">
          <cell r="B570" t="str">
            <v>223-001-0018-004</v>
          </cell>
          <cell r="C570" t="str">
            <v xml:space="preserve">RUVI VIAJES, S.A. DE C.V.                      </v>
          </cell>
          <cell r="D570">
            <v>0</v>
          </cell>
          <cell r="E570">
            <v>0</v>
          </cell>
          <cell r="F570">
            <v>0</v>
          </cell>
          <cell r="G570">
            <v>0</v>
          </cell>
          <cell r="H570">
            <v>0</v>
          </cell>
        </row>
        <row r="571">
          <cell r="B571" t="str">
            <v>223-001-0018-005</v>
          </cell>
          <cell r="C571" t="str">
            <v xml:space="preserve">ROBERTO ROMO                                   </v>
          </cell>
          <cell r="D571">
            <v>0</v>
          </cell>
          <cell r="E571">
            <v>0</v>
          </cell>
          <cell r="F571">
            <v>0</v>
          </cell>
          <cell r="G571">
            <v>0</v>
          </cell>
          <cell r="H571">
            <v>0</v>
          </cell>
        </row>
        <row r="572">
          <cell r="B572" t="str">
            <v>223-001-0018-006</v>
          </cell>
          <cell r="C572" t="str">
            <v xml:space="preserve">REPARTO OPORTUNO DE PUBLICACI                  </v>
          </cell>
          <cell r="D572">
            <v>0</v>
          </cell>
          <cell r="E572">
            <v>0</v>
          </cell>
          <cell r="F572">
            <v>0</v>
          </cell>
          <cell r="G572">
            <v>0</v>
          </cell>
          <cell r="H572">
            <v>0</v>
          </cell>
        </row>
        <row r="573">
          <cell r="B573" t="str">
            <v>223-001-0018-007</v>
          </cell>
          <cell r="C573" t="str">
            <v xml:space="preserve">ROSALINDA BECERRA                              </v>
          </cell>
          <cell r="D573">
            <v>0</v>
          </cell>
          <cell r="E573">
            <v>0</v>
          </cell>
          <cell r="F573">
            <v>0</v>
          </cell>
          <cell r="G573">
            <v>0</v>
          </cell>
          <cell r="H573">
            <v>0</v>
          </cell>
        </row>
        <row r="574">
          <cell r="B574" t="str">
            <v>223-001-0018-008</v>
          </cell>
          <cell r="C574" t="str">
            <v xml:space="preserve">RODRIGUEZ ARELLANO JOSE LUIS                   </v>
          </cell>
          <cell r="D574">
            <v>0</v>
          </cell>
          <cell r="E574">
            <v>0</v>
          </cell>
          <cell r="F574">
            <v>0</v>
          </cell>
          <cell r="G574">
            <v>0</v>
          </cell>
          <cell r="H574">
            <v>0</v>
          </cell>
        </row>
        <row r="575">
          <cell r="B575" t="str">
            <v>223-001-0019-003</v>
          </cell>
          <cell r="C575" t="str">
            <v xml:space="preserve">SUELDOS Y SALARIOS POR PAGAR                   </v>
          </cell>
          <cell r="D575">
            <v>-4736.1000000000004</v>
          </cell>
          <cell r="E575">
            <v>410469.48</v>
          </cell>
          <cell r="F575">
            <v>406190.4</v>
          </cell>
          <cell r="G575">
            <v>4279.0799999999581</v>
          </cell>
          <cell r="H575">
            <v>-457.02000000001863</v>
          </cell>
        </row>
        <row r="576">
          <cell r="B576" t="str">
            <v>223-001-0019-004</v>
          </cell>
          <cell r="C576" t="str">
            <v xml:space="preserve">SOCIOS PRESTAMO                                </v>
          </cell>
          <cell r="D576">
            <v>0</v>
          </cell>
          <cell r="E576">
            <v>0</v>
          </cell>
          <cell r="F576">
            <v>0</v>
          </cell>
          <cell r="G576">
            <v>0</v>
          </cell>
          <cell r="H576">
            <v>0</v>
          </cell>
        </row>
        <row r="577">
          <cell r="B577" t="str">
            <v>223-001-0019-008</v>
          </cell>
          <cell r="C577" t="str">
            <v xml:space="preserve">SHCP                                           </v>
          </cell>
          <cell r="D577">
            <v>0</v>
          </cell>
          <cell r="E577">
            <v>0</v>
          </cell>
          <cell r="F577">
            <v>0</v>
          </cell>
          <cell r="G577">
            <v>0</v>
          </cell>
          <cell r="H577">
            <v>0</v>
          </cell>
        </row>
        <row r="578">
          <cell r="B578" t="str">
            <v>223-001-0020-001</v>
          </cell>
          <cell r="C578" t="str">
            <v xml:space="preserve">TENIAS DOUGLAS                                 </v>
          </cell>
          <cell r="D578">
            <v>0</v>
          </cell>
          <cell r="E578">
            <v>0</v>
          </cell>
          <cell r="F578">
            <v>0</v>
          </cell>
          <cell r="G578">
            <v>0</v>
          </cell>
          <cell r="H578">
            <v>0</v>
          </cell>
        </row>
        <row r="579">
          <cell r="B579" t="str">
            <v>223-001-0022-001</v>
          </cell>
          <cell r="C579" t="str">
            <v xml:space="preserve">VARIOS                                         </v>
          </cell>
          <cell r="D579">
            <v>0</v>
          </cell>
          <cell r="E579">
            <v>0</v>
          </cell>
          <cell r="F579">
            <v>0</v>
          </cell>
          <cell r="G579">
            <v>0</v>
          </cell>
          <cell r="H579">
            <v>0</v>
          </cell>
        </row>
        <row r="580">
          <cell r="B580" t="str">
            <v>223-001-0022-003</v>
          </cell>
          <cell r="C580" t="str">
            <v xml:space="preserve">VIAJES TURISTICO, S.A. DE C.V                  </v>
          </cell>
          <cell r="D580">
            <v>0</v>
          </cell>
          <cell r="E580">
            <v>0</v>
          </cell>
          <cell r="F580">
            <v>0</v>
          </cell>
          <cell r="G580">
            <v>0</v>
          </cell>
          <cell r="H580">
            <v>0</v>
          </cell>
        </row>
        <row r="581">
          <cell r="B581" t="str">
            <v>223-001-0022-004</v>
          </cell>
          <cell r="C581" t="str">
            <v xml:space="preserve">VIVTOR CARRANZA                                </v>
          </cell>
          <cell r="D581">
            <v>0</v>
          </cell>
          <cell r="E581">
            <v>0</v>
          </cell>
          <cell r="F581">
            <v>0</v>
          </cell>
          <cell r="G581">
            <v>0</v>
          </cell>
          <cell r="H581">
            <v>0</v>
          </cell>
        </row>
        <row r="582">
          <cell r="B582" t="str">
            <v>223-001-0025-000</v>
          </cell>
          <cell r="C582" t="str">
            <v xml:space="preserve">I.V.A.                                         </v>
          </cell>
          <cell r="D582">
            <v>0</v>
          </cell>
          <cell r="E582">
            <v>0</v>
          </cell>
          <cell r="F582">
            <v>0</v>
          </cell>
          <cell r="G582">
            <v>0</v>
          </cell>
          <cell r="H582">
            <v>0</v>
          </cell>
        </row>
        <row r="583">
          <cell r="B583" t="str">
            <v>223-001-0026-001</v>
          </cell>
          <cell r="C583" t="str">
            <v xml:space="preserve">BANORTE                                        </v>
          </cell>
          <cell r="D583">
            <v>0</v>
          </cell>
          <cell r="E583">
            <v>0</v>
          </cell>
          <cell r="F583">
            <v>0</v>
          </cell>
          <cell r="G583">
            <v>0</v>
          </cell>
          <cell r="H583">
            <v>0</v>
          </cell>
        </row>
        <row r="584">
          <cell r="B584" t="str">
            <v>223-001-0026-002</v>
          </cell>
          <cell r="C584" t="str">
            <v xml:space="preserve">COMPLEMENTARIA BANORTE DLLS                    </v>
          </cell>
          <cell r="D584">
            <v>0</v>
          </cell>
          <cell r="E584">
            <v>0</v>
          </cell>
          <cell r="F584">
            <v>0</v>
          </cell>
          <cell r="G584">
            <v>0</v>
          </cell>
          <cell r="H584">
            <v>0</v>
          </cell>
        </row>
        <row r="585">
          <cell r="B585" t="str">
            <v>223-001-0027-001</v>
          </cell>
          <cell r="C585" t="str">
            <v xml:space="preserve">PEMEX EXPL Y PROD.                             </v>
          </cell>
          <cell r="D585">
            <v>0</v>
          </cell>
          <cell r="E585">
            <v>0</v>
          </cell>
          <cell r="F585">
            <v>0</v>
          </cell>
          <cell r="G585">
            <v>0</v>
          </cell>
          <cell r="H585">
            <v>0</v>
          </cell>
        </row>
        <row r="586">
          <cell r="B586" t="str">
            <v>223-001-0027-002</v>
          </cell>
          <cell r="C586" t="str">
            <v xml:space="preserve">PEMEX EXPL. Y PROD. DLLS                       </v>
          </cell>
          <cell r="D586">
            <v>0</v>
          </cell>
          <cell r="E586">
            <v>0</v>
          </cell>
          <cell r="F586">
            <v>0</v>
          </cell>
          <cell r="G586">
            <v>0</v>
          </cell>
          <cell r="H586">
            <v>0</v>
          </cell>
        </row>
        <row r="587">
          <cell r="B587" t="str">
            <v>230-001-0001-000</v>
          </cell>
          <cell r="C587" t="str">
            <v xml:space="preserve">DOC X PAG  BNTE                                </v>
          </cell>
          <cell r="D587">
            <v>-1125326.8</v>
          </cell>
          <cell r="E587">
            <v>1125326.78</v>
          </cell>
          <cell r="F587">
            <v>7762434.6299999999</v>
          </cell>
          <cell r="G587">
            <v>-6637107.8499999996</v>
          </cell>
          <cell r="H587">
            <v>-7762434.6500000004</v>
          </cell>
        </row>
        <row r="588">
          <cell r="B588" t="str">
            <v>231-001-0001-000</v>
          </cell>
          <cell r="C588" t="str">
            <v xml:space="preserve">CATERPILLAR CONTRATO 1                         </v>
          </cell>
          <cell r="D588">
            <v>0</v>
          </cell>
          <cell r="E588">
            <v>0</v>
          </cell>
          <cell r="F588">
            <v>0</v>
          </cell>
          <cell r="G588">
            <v>0</v>
          </cell>
          <cell r="H588">
            <v>0</v>
          </cell>
        </row>
        <row r="589">
          <cell r="B589" t="str">
            <v>231-001-0002-001</v>
          </cell>
          <cell r="C589" t="str">
            <v xml:space="preserve">DLLS CATERPILLAR C-2                           </v>
          </cell>
          <cell r="D589">
            <v>0</v>
          </cell>
          <cell r="E589">
            <v>0</v>
          </cell>
          <cell r="F589">
            <v>0</v>
          </cell>
          <cell r="G589">
            <v>0</v>
          </cell>
          <cell r="H589">
            <v>0</v>
          </cell>
        </row>
        <row r="590">
          <cell r="B590" t="str">
            <v>231-001-0002-002</v>
          </cell>
          <cell r="C590" t="str">
            <v xml:space="preserve">COMPLEM DLLS CATERPILLAR C-2                   </v>
          </cell>
          <cell r="D590">
            <v>0</v>
          </cell>
          <cell r="E590">
            <v>0</v>
          </cell>
          <cell r="F590">
            <v>0</v>
          </cell>
          <cell r="G590">
            <v>0</v>
          </cell>
          <cell r="H590">
            <v>0</v>
          </cell>
        </row>
        <row r="591">
          <cell r="B591" t="str">
            <v>231-003-0001-001</v>
          </cell>
          <cell r="C591" t="str">
            <v xml:space="preserve">CATERPILLAR C-1 DLLS                           </v>
          </cell>
          <cell r="D591">
            <v>0</v>
          </cell>
          <cell r="E591">
            <v>0</v>
          </cell>
          <cell r="F591">
            <v>0</v>
          </cell>
          <cell r="G591">
            <v>0</v>
          </cell>
          <cell r="H591">
            <v>0</v>
          </cell>
        </row>
        <row r="592">
          <cell r="B592" t="str">
            <v>231-003-0001-002</v>
          </cell>
          <cell r="C592" t="str">
            <v xml:space="preserve">COMPL CATERPILLAR C-1 DLLS                     </v>
          </cell>
          <cell r="D592">
            <v>0</v>
          </cell>
          <cell r="E592">
            <v>0</v>
          </cell>
          <cell r="F592">
            <v>0</v>
          </cell>
          <cell r="G592">
            <v>0</v>
          </cell>
          <cell r="H592">
            <v>0</v>
          </cell>
        </row>
        <row r="593">
          <cell r="B593" t="str">
            <v>239-001-0001-000</v>
          </cell>
          <cell r="C593" t="str">
            <v xml:space="preserve">PROVISION PARA AGUINALDO                       </v>
          </cell>
          <cell r="D593">
            <v>0</v>
          </cell>
          <cell r="E593">
            <v>0</v>
          </cell>
          <cell r="F593">
            <v>0</v>
          </cell>
          <cell r="G593">
            <v>0</v>
          </cell>
          <cell r="H593">
            <v>0</v>
          </cell>
        </row>
        <row r="594">
          <cell r="B594" t="str">
            <v>239-001-0002-000</v>
          </cell>
          <cell r="C594" t="str">
            <v xml:space="preserve">PROVISION PARA BONO DE AUTO                    </v>
          </cell>
          <cell r="D594">
            <v>0</v>
          </cell>
          <cell r="E594">
            <v>0</v>
          </cell>
          <cell r="F594">
            <v>0</v>
          </cell>
          <cell r="G594">
            <v>0</v>
          </cell>
          <cell r="H594">
            <v>0</v>
          </cell>
        </row>
        <row r="595">
          <cell r="B595" t="str">
            <v>239-001-0003-000</v>
          </cell>
          <cell r="C595" t="str">
            <v xml:space="preserve">PRIMA VACACIONAL                               </v>
          </cell>
          <cell r="D595">
            <v>0</v>
          </cell>
          <cell r="E595">
            <v>0</v>
          </cell>
          <cell r="F595">
            <v>0</v>
          </cell>
          <cell r="G595">
            <v>0</v>
          </cell>
          <cell r="H595">
            <v>0</v>
          </cell>
        </row>
        <row r="596">
          <cell r="B596" t="str">
            <v>239-001-0004-000</v>
          </cell>
          <cell r="C596" t="str">
            <v xml:space="preserve">FIANZAS Y SEGUROS                              </v>
          </cell>
          <cell r="D596">
            <v>0</v>
          </cell>
          <cell r="E596">
            <v>0</v>
          </cell>
          <cell r="F596">
            <v>0</v>
          </cell>
          <cell r="G596">
            <v>0</v>
          </cell>
          <cell r="H596">
            <v>0</v>
          </cell>
        </row>
        <row r="597">
          <cell r="B597" t="str">
            <v>239-001-0005-000</v>
          </cell>
          <cell r="C597" t="str">
            <v xml:space="preserve">BONO ANUAL                                     </v>
          </cell>
          <cell r="D597">
            <v>0</v>
          </cell>
          <cell r="E597">
            <v>0</v>
          </cell>
          <cell r="F597">
            <v>0</v>
          </cell>
          <cell r="G597">
            <v>0</v>
          </cell>
          <cell r="H597">
            <v>0</v>
          </cell>
        </row>
        <row r="598">
          <cell r="B598" t="str">
            <v>239-002-0001-000</v>
          </cell>
          <cell r="C598" t="str">
            <v xml:space="preserve">RECARGOS CONVENIO Z101468 69                   </v>
          </cell>
          <cell r="D598">
            <v>0</v>
          </cell>
          <cell r="E598">
            <v>0</v>
          </cell>
          <cell r="F598">
            <v>0</v>
          </cell>
          <cell r="G598">
            <v>0</v>
          </cell>
          <cell r="H598">
            <v>0</v>
          </cell>
        </row>
        <row r="599">
          <cell r="B599" t="str">
            <v>239-002-0002-000</v>
          </cell>
          <cell r="C599" t="str">
            <v xml:space="preserve">ACTUALIZACION Z101468 Z101469                  </v>
          </cell>
          <cell r="D599">
            <v>0</v>
          </cell>
          <cell r="E599">
            <v>0</v>
          </cell>
          <cell r="F599">
            <v>0</v>
          </cell>
          <cell r="G599">
            <v>0</v>
          </cell>
          <cell r="H599">
            <v>0</v>
          </cell>
        </row>
        <row r="600">
          <cell r="B600" t="str">
            <v>239-003-0001-000</v>
          </cell>
          <cell r="C600" t="str">
            <v xml:space="preserve">RECARGOS SEGUNDO CONVENIO                      </v>
          </cell>
          <cell r="D600">
            <v>0</v>
          </cell>
          <cell r="E600">
            <v>0</v>
          </cell>
          <cell r="F600">
            <v>0</v>
          </cell>
          <cell r="G600">
            <v>0</v>
          </cell>
          <cell r="H600">
            <v>0</v>
          </cell>
        </row>
        <row r="601">
          <cell r="B601" t="str">
            <v>239-003-0002-000</v>
          </cell>
          <cell r="C601" t="str">
            <v xml:space="preserve">ACTUALIZACIONSEGUNDO CONVENIO                  </v>
          </cell>
          <cell r="D601">
            <v>0</v>
          </cell>
          <cell r="E601">
            <v>0</v>
          </cell>
          <cell r="F601">
            <v>0</v>
          </cell>
          <cell r="G601">
            <v>0</v>
          </cell>
          <cell r="H601">
            <v>0</v>
          </cell>
        </row>
        <row r="602">
          <cell r="B602" t="str">
            <v>240-000-0000-000</v>
          </cell>
          <cell r="C602" t="str">
            <v xml:space="preserve">DIVIDENDOS POR PAGAR                           </v>
          </cell>
          <cell r="D602">
            <v>0</v>
          </cell>
          <cell r="E602">
            <v>0</v>
          </cell>
          <cell r="F602">
            <v>0</v>
          </cell>
          <cell r="G602">
            <v>0</v>
          </cell>
          <cell r="H602">
            <v>0</v>
          </cell>
        </row>
        <row r="603">
          <cell r="B603" t="str">
            <v>260-000-0000-000</v>
          </cell>
          <cell r="C603" t="str">
            <v xml:space="preserve">PASIV0 LARGO PLA.BANCOS M.N.                   </v>
          </cell>
          <cell r="D603">
            <v>0</v>
          </cell>
          <cell r="E603">
            <v>0</v>
          </cell>
          <cell r="F603">
            <v>0</v>
          </cell>
          <cell r="G603">
            <v>0</v>
          </cell>
          <cell r="H603">
            <v>0</v>
          </cell>
        </row>
        <row r="604">
          <cell r="B604" t="str">
            <v>261-000-0000-000</v>
          </cell>
          <cell r="C604" t="str">
            <v xml:space="preserve">PASIV0 LARGO PLA.BANCOS M.E                    </v>
          </cell>
          <cell r="D604">
            <v>0</v>
          </cell>
          <cell r="E604">
            <v>0</v>
          </cell>
          <cell r="F604">
            <v>0</v>
          </cell>
          <cell r="G604">
            <v>0</v>
          </cell>
          <cell r="H604">
            <v>0</v>
          </cell>
        </row>
        <row r="605">
          <cell r="B605" t="str">
            <v>270-000-0000-000</v>
          </cell>
          <cell r="C605" t="str">
            <v xml:space="preserve">PASIV0 LARGO PLAZO FILIALES                    </v>
          </cell>
          <cell r="D605">
            <v>0</v>
          </cell>
          <cell r="E605">
            <v>0</v>
          </cell>
          <cell r="F605">
            <v>0</v>
          </cell>
          <cell r="G605">
            <v>0</v>
          </cell>
          <cell r="H605">
            <v>0</v>
          </cell>
        </row>
        <row r="606">
          <cell r="B606" t="str">
            <v>271-000-0000-000</v>
          </cell>
          <cell r="C606" t="str">
            <v xml:space="preserve">PASIV0 LARGO PLAZO OTROS                       </v>
          </cell>
          <cell r="D606">
            <v>0</v>
          </cell>
          <cell r="E606">
            <v>0</v>
          </cell>
          <cell r="F606">
            <v>0</v>
          </cell>
          <cell r="G606">
            <v>0</v>
          </cell>
          <cell r="H606">
            <v>0</v>
          </cell>
        </row>
        <row r="607">
          <cell r="B607" t="str">
            <v>280-000-0000-000</v>
          </cell>
          <cell r="C607" t="str">
            <v xml:space="preserve">RESERVAS P/INDEMNI.PRIMAS ANT                  </v>
          </cell>
          <cell r="D607">
            <v>0</v>
          </cell>
          <cell r="E607">
            <v>0</v>
          </cell>
          <cell r="F607">
            <v>0</v>
          </cell>
          <cell r="G607">
            <v>0</v>
          </cell>
          <cell r="H607">
            <v>0</v>
          </cell>
        </row>
        <row r="608">
          <cell r="B608" t="str">
            <v>301-000-0000-000</v>
          </cell>
          <cell r="C608" t="str">
            <v xml:space="preserve">CAPITAL SOCIAL FIJO                            </v>
          </cell>
          <cell r="D608">
            <v>-50000</v>
          </cell>
          <cell r="E608">
            <v>0</v>
          </cell>
          <cell r="F608">
            <v>0</v>
          </cell>
          <cell r="G608">
            <v>0</v>
          </cell>
          <cell r="H608">
            <v>-50000</v>
          </cell>
        </row>
        <row r="609">
          <cell r="B609" t="str">
            <v>302-001-0001-000</v>
          </cell>
          <cell r="C609" t="str">
            <v xml:space="preserve">APORTACION DE ACCIONISTAS                      </v>
          </cell>
          <cell r="D609">
            <v>0</v>
          </cell>
          <cell r="E609">
            <v>0</v>
          </cell>
          <cell r="F609">
            <v>0</v>
          </cell>
          <cell r="G609">
            <v>0</v>
          </cell>
          <cell r="H609">
            <v>0</v>
          </cell>
        </row>
        <row r="610">
          <cell r="B610" t="str">
            <v>302-001-0002-000</v>
          </cell>
          <cell r="C610" t="str">
            <v xml:space="preserve">CAPITAL VARIABLE                               </v>
          </cell>
          <cell r="D610">
            <v>-3950000</v>
          </cell>
          <cell r="E610">
            <v>0</v>
          </cell>
          <cell r="F610">
            <v>0</v>
          </cell>
          <cell r="G610">
            <v>0</v>
          </cell>
          <cell r="H610">
            <v>-3950000</v>
          </cell>
        </row>
        <row r="611">
          <cell r="B611" t="str">
            <v>303-000-0000-000</v>
          </cell>
          <cell r="C611" t="str">
            <v xml:space="preserve">ACTUALIZACION DE CAPITAL SOC.                  </v>
          </cell>
          <cell r="D611">
            <v>0</v>
          </cell>
          <cell r="E611">
            <v>0</v>
          </cell>
          <cell r="F611">
            <v>0</v>
          </cell>
          <cell r="G611">
            <v>0</v>
          </cell>
          <cell r="H611">
            <v>0</v>
          </cell>
        </row>
        <row r="612">
          <cell r="B612" t="str">
            <v>307-001-0001-000</v>
          </cell>
          <cell r="C612" t="str">
            <v xml:space="preserve">APORTACION DE FUTUROS AUMENTO                  </v>
          </cell>
          <cell r="D612">
            <v>-20211165.16</v>
          </cell>
          <cell r="E612">
            <v>0</v>
          </cell>
          <cell r="F612">
            <v>0</v>
          </cell>
          <cell r="G612">
            <v>0</v>
          </cell>
          <cell r="H612">
            <v>-20211165.16</v>
          </cell>
        </row>
        <row r="613">
          <cell r="B613" t="str">
            <v>310-000-0000-000</v>
          </cell>
          <cell r="C613" t="str">
            <v xml:space="preserve">RESERVA LEGAL                                  </v>
          </cell>
          <cell r="D613">
            <v>0</v>
          </cell>
          <cell r="E613">
            <v>0</v>
          </cell>
          <cell r="F613">
            <v>0</v>
          </cell>
          <cell r="G613">
            <v>0</v>
          </cell>
          <cell r="H613">
            <v>0</v>
          </cell>
        </row>
        <row r="614">
          <cell r="B614" t="str">
            <v>311-000-0000-000</v>
          </cell>
          <cell r="C614" t="str">
            <v xml:space="preserve">RESERVA DE REINVERSION                         </v>
          </cell>
          <cell r="D614">
            <v>0</v>
          </cell>
          <cell r="E614">
            <v>0</v>
          </cell>
          <cell r="F614">
            <v>0</v>
          </cell>
          <cell r="G614">
            <v>0</v>
          </cell>
          <cell r="H614">
            <v>0</v>
          </cell>
        </row>
        <row r="615">
          <cell r="B615" t="str">
            <v>312-001-0001-000</v>
          </cell>
          <cell r="C615" t="str">
            <v xml:space="preserve">RESULTADO EJERCICIO 2002                       </v>
          </cell>
          <cell r="D615">
            <v>205</v>
          </cell>
          <cell r="E615">
            <v>0</v>
          </cell>
          <cell r="F615">
            <v>0</v>
          </cell>
          <cell r="G615">
            <v>0</v>
          </cell>
          <cell r="H615">
            <v>205</v>
          </cell>
        </row>
        <row r="616">
          <cell r="B616" t="str">
            <v>312-001-0002-000</v>
          </cell>
          <cell r="C616" t="str">
            <v xml:space="preserve">RESULTADO EJERCICIO 2003                       </v>
          </cell>
          <cell r="D616">
            <v>2545571.15</v>
          </cell>
          <cell r="E616">
            <v>0</v>
          </cell>
          <cell r="F616">
            <v>0</v>
          </cell>
          <cell r="G616">
            <v>0</v>
          </cell>
          <cell r="H616">
            <v>2545571.15</v>
          </cell>
        </row>
        <row r="617">
          <cell r="B617" t="str">
            <v>312-001-0003-000</v>
          </cell>
          <cell r="C617" t="str">
            <v xml:space="preserve">RESULTADO DEL EJERCICIO 2004                   </v>
          </cell>
          <cell r="D617">
            <v>-3041551.6</v>
          </cell>
          <cell r="E617">
            <v>0</v>
          </cell>
          <cell r="F617">
            <v>0</v>
          </cell>
          <cell r="G617">
            <v>0</v>
          </cell>
          <cell r="H617">
            <v>-3041551.6</v>
          </cell>
        </row>
        <row r="618">
          <cell r="B618" t="str">
            <v>312-001-0004-000</v>
          </cell>
          <cell r="C618" t="str">
            <v xml:space="preserve">RESULTADO EJERCICIO 20001                      </v>
          </cell>
          <cell r="D618">
            <v>0</v>
          </cell>
          <cell r="E618">
            <v>0</v>
          </cell>
          <cell r="F618">
            <v>0</v>
          </cell>
          <cell r="G618">
            <v>0</v>
          </cell>
          <cell r="H618">
            <v>0</v>
          </cell>
        </row>
        <row r="619">
          <cell r="B619" t="str">
            <v>312-001-0005-000</v>
          </cell>
          <cell r="C619" t="str">
            <v xml:space="preserve">RESULTADO EJERCICIO 2005                       </v>
          </cell>
          <cell r="D619">
            <v>-1352660.95</v>
          </cell>
          <cell r="E619">
            <v>0</v>
          </cell>
          <cell r="F619">
            <v>0</v>
          </cell>
          <cell r="G619">
            <v>0</v>
          </cell>
          <cell r="H619">
            <v>-1352660.95</v>
          </cell>
        </row>
        <row r="620">
          <cell r="B620" t="str">
            <v>316-000-0000-000</v>
          </cell>
          <cell r="C620" t="str">
            <v xml:space="preserve">ACTUALIZ.UTILIDADES ACUMULADA                  </v>
          </cell>
          <cell r="D620">
            <v>0</v>
          </cell>
          <cell r="E620">
            <v>0</v>
          </cell>
          <cell r="F620">
            <v>0</v>
          </cell>
          <cell r="G620">
            <v>0</v>
          </cell>
          <cell r="H620">
            <v>0</v>
          </cell>
        </row>
        <row r="621">
          <cell r="B621" t="str">
            <v>320-000-0000-000</v>
          </cell>
          <cell r="C621" t="str">
            <v xml:space="preserve">RESUL.X TENENCIA ACTIVOS NO M                  </v>
          </cell>
          <cell r="D621">
            <v>0</v>
          </cell>
          <cell r="E621">
            <v>0</v>
          </cell>
          <cell r="F621">
            <v>0</v>
          </cell>
          <cell r="G621">
            <v>0</v>
          </cell>
          <cell r="H621">
            <v>0</v>
          </cell>
        </row>
        <row r="622">
          <cell r="B622" t="str">
            <v>330-000-0000-000</v>
          </cell>
          <cell r="C622" t="str">
            <v xml:space="preserve">EXCESO O INSUF.EN ACTUALIZ.CA                  </v>
          </cell>
          <cell r="D622">
            <v>0</v>
          </cell>
          <cell r="E622">
            <v>0</v>
          </cell>
          <cell r="F622">
            <v>0</v>
          </cell>
          <cell r="G622">
            <v>0</v>
          </cell>
          <cell r="H622">
            <v>0</v>
          </cell>
        </row>
        <row r="623">
          <cell r="B623" t="str">
            <v>340-000-0000-000</v>
          </cell>
          <cell r="C623" t="str">
            <v xml:space="preserve">CORRECCION POR REEXPRESION                     </v>
          </cell>
          <cell r="D623">
            <v>0</v>
          </cell>
          <cell r="E623">
            <v>0</v>
          </cell>
          <cell r="F623">
            <v>0</v>
          </cell>
          <cell r="G623">
            <v>0</v>
          </cell>
          <cell r="H623">
            <v>0</v>
          </cell>
        </row>
        <row r="624">
          <cell r="B624" t="str">
            <v>401-000-0000-000</v>
          </cell>
          <cell r="C624" t="str">
            <v xml:space="preserve">VENTAS FILIALES                                </v>
          </cell>
          <cell r="D624">
            <v>0</v>
          </cell>
          <cell r="E624">
            <v>0</v>
          </cell>
          <cell r="F624">
            <v>0</v>
          </cell>
          <cell r="G624">
            <v>0</v>
          </cell>
          <cell r="H624">
            <v>0</v>
          </cell>
        </row>
        <row r="625">
          <cell r="B625" t="str">
            <v>402-000-0000-000</v>
          </cell>
          <cell r="C625" t="str">
            <v xml:space="preserve">VENTAS NACIONALES OTROS                        </v>
          </cell>
          <cell r="D625">
            <v>0</v>
          </cell>
          <cell r="E625">
            <v>0</v>
          </cell>
          <cell r="F625">
            <v>0</v>
          </cell>
          <cell r="G625">
            <v>0</v>
          </cell>
          <cell r="H625">
            <v>0</v>
          </cell>
        </row>
        <row r="626">
          <cell r="B626" t="str">
            <v>403-000-0000-000</v>
          </cell>
          <cell r="C626" t="str">
            <v xml:space="preserve">VENTAS EXPORTACION                             </v>
          </cell>
          <cell r="D626">
            <v>0</v>
          </cell>
          <cell r="E626">
            <v>0</v>
          </cell>
          <cell r="F626">
            <v>0</v>
          </cell>
          <cell r="G626">
            <v>0</v>
          </cell>
          <cell r="H626">
            <v>0</v>
          </cell>
        </row>
        <row r="627">
          <cell r="B627" t="str">
            <v>404-001-0102-000</v>
          </cell>
          <cell r="C627" t="str">
            <v xml:space="preserve">DIAVAZ CONSTRUCTORES SA CV                     </v>
          </cell>
          <cell r="D627">
            <v>0</v>
          </cell>
          <cell r="E627">
            <v>0</v>
          </cell>
          <cell r="F627">
            <v>0</v>
          </cell>
          <cell r="G627">
            <v>0</v>
          </cell>
          <cell r="H627">
            <v>0</v>
          </cell>
        </row>
        <row r="628">
          <cell r="B628" t="str">
            <v>404-001-0103-000</v>
          </cell>
          <cell r="C628" t="str">
            <v xml:space="preserve">DIAVAZ INDUSTRIAS, SA DE CV                    </v>
          </cell>
          <cell r="D628">
            <v>0</v>
          </cell>
          <cell r="E628">
            <v>0</v>
          </cell>
          <cell r="F628">
            <v>0</v>
          </cell>
          <cell r="G628">
            <v>0</v>
          </cell>
          <cell r="H628">
            <v>0</v>
          </cell>
        </row>
        <row r="629">
          <cell r="B629" t="str">
            <v>404-001-0104-000</v>
          </cell>
          <cell r="C629" t="str">
            <v xml:space="preserve">TECNOLOGIA Y ORGANIZACION                      </v>
          </cell>
          <cell r="D629">
            <v>0</v>
          </cell>
          <cell r="E629">
            <v>0</v>
          </cell>
          <cell r="F629">
            <v>0</v>
          </cell>
          <cell r="G629">
            <v>0</v>
          </cell>
          <cell r="H629">
            <v>0</v>
          </cell>
        </row>
        <row r="630">
          <cell r="B630" t="str">
            <v>404-001-0105-000</v>
          </cell>
          <cell r="C630" t="str">
            <v xml:space="preserve">INGENIEROS CONSTRUCTORES                       </v>
          </cell>
          <cell r="D630">
            <v>0</v>
          </cell>
          <cell r="E630">
            <v>0</v>
          </cell>
          <cell r="F630">
            <v>0</v>
          </cell>
          <cell r="G630">
            <v>0</v>
          </cell>
          <cell r="H630">
            <v>0</v>
          </cell>
        </row>
        <row r="631">
          <cell r="B631" t="str">
            <v>404-001-0206-000</v>
          </cell>
          <cell r="C631" t="str">
            <v xml:space="preserve">CIA. MEXICANA DE GAS                           </v>
          </cell>
          <cell r="D631">
            <v>0</v>
          </cell>
          <cell r="E631">
            <v>0</v>
          </cell>
          <cell r="F631">
            <v>0</v>
          </cell>
          <cell r="G631">
            <v>0</v>
          </cell>
          <cell r="H631">
            <v>0</v>
          </cell>
        </row>
        <row r="632">
          <cell r="B632" t="str">
            <v>404-001-0207-000</v>
          </cell>
          <cell r="C632" t="str">
            <v xml:space="preserve">SHELBY WILLIAMS DE MEXICO                      </v>
          </cell>
          <cell r="D632">
            <v>0</v>
          </cell>
          <cell r="E632">
            <v>0</v>
          </cell>
          <cell r="F632">
            <v>0</v>
          </cell>
          <cell r="G632">
            <v>0</v>
          </cell>
          <cell r="H632">
            <v>0</v>
          </cell>
        </row>
        <row r="633">
          <cell r="B633" t="str">
            <v>404-001-0226-000</v>
          </cell>
          <cell r="C633" t="str">
            <v xml:space="preserve">GAS AUTOMOTORES                                </v>
          </cell>
          <cell r="D633">
            <v>0</v>
          </cell>
          <cell r="E633">
            <v>0</v>
          </cell>
          <cell r="F633">
            <v>0</v>
          </cell>
          <cell r="G633">
            <v>0</v>
          </cell>
          <cell r="H633">
            <v>0</v>
          </cell>
        </row>
        <row r="634">
          <cell r="B634" t="str">
            <v>404-001-0227-000</v>
          </cell>
          <cell r="C634" t="str">
            <v xml:space="preserve">GAS NATURAL APODACA, S.A.                      </v>
          </cell>
          <cell r="D634">
            <v>0</v>
          </cell>
          <cell r="E634">
            <v>0</v>
          </cell>
          <cell r="F634">
            <v>0</v>
          </cell>
          <cell r="G634">
            <v>0</v>
          </cell>
          <cell r="H634">
            <v>0</v>
          </cell>
        </row>
        <row r="635">
          <cell r="B635" t="str">
            <v>404-001-0228-000</v>
          </cell>
          <cell r="C635" t="str">
            <v xml:space="preserve">DISTRIBUIDORA DE GAS DE OCCID                  </v>
          </cell>
          <cell r="D635">
            <v>0</v>
          </cell>
          <cell r="E635">
            <v>0</v>
          </cell>
          <cell r="F635">
            <v>0</v>
          </cell>
          <cell r="G635">
            <v>0</v>
          </cell>
          <cell r="H635">
            <v>0</v>
          </cell>
        </row>
        <row r="636">
          <cell r="B636" t="str">
            <v>404-001-0309-000</v>
          </cell>
          <cell r="C636" t="str">
            <v xml:space="preserve">VS CONSTRUCCIONES CIVILES                      </v>
          </cell>
          <cell r="D636">
            <v>0</v>
          </cell>
          <cell r="E636">
            <v>0</v>
          </cell>
          <cell r="F636">
            <v>0</v>
          </cell>
          <cell r="G636">
            <v>0</v>
          </cell>
          <cell r="H636">
            <v>0</v>
          </cell>
        </row>
        <row r="637">
          <cell r="B637" t="str">
            <v>404-001-0411-000</v>
          </cell>
          <cell r="C637" t="str">
            <v xml:space="preserve">CONST. SUBACUATICA DIAVAZ                      </v>
          </cell>
          <cell r="D637">
            <v>0</v>
          </cell>
          <cell r="E637">
            <v>0</v>
          </cell>
          <cell r="F637">
            <v>42271.32</v>
          </cell>
          <cell r="G637">
            <v>-42271.32</v>
          </cell>
          <cell r="H637">
            <v>-42271.32</v>
          </cell>
        </row>
        <row r="638">
          <cell r="B638" t="str">
            <v>404-001-0412-000</v>
          </cell>
          <cell r="C638" t="str">
            <v xml:space="preserve">NAVIERA LA TRINIDAD, S.A.                      </v>
          </cell>
          <cell r="D638">
            <v>0</v>
          </cell>
          <cell r="E638">
            <v>0</v>
          </cell>
          <cell r="F638">
            <v>0</v>
          </cell>
          <cell r="G638">
            <v>0</v>
          </cell>
          <cell r="H638">
            <v>0</v>
          </cell>
        </row>
        <row r="639">
          <cell r="B639" t="str">
            <v>404-001-0514-000</v>
          </cell>
          <cell r="C639" t="str">
            <v xml:space="preserve">DESARROLLOS INMOB. DIAVAZ                      </v>
          </cell>
          <cell r="D639">
            <v>0</v>
          </cell>
          <cell r="E639">
            <v>0</v>
          </cell>
          <cell r="F639">
            <v>0</v>
          </cell>
          <cell r="G639">
            <v>0</v>
          </cell>
          <cell r="H639">
            <v>0</v>
          </cell>
        </row>
        <row r="640">
          <cell r="B640" t="str">
            <v>404-001-0515-000</v>
          </cell>
          <cell r="C640" t="str">
            <v xml:space="preserve">LOA INMOBILIARIA, S.A. DE C.V                  </v>
          </cell>
          <cell r="D640">
            <v>0</v>
          </cell>
          <cell r="E640">
            <v>0</v>
          </cell>
          <cell r="F640">
            <v>0</v>
          </cell>
          <cell r="G640">
            <v>0</v>
          </cell>
          <cell r="H640">
            <v>0</v>
          </cell>
        </row>
        <row r="641">
          <cell r="B641" t="str">
            <v>404-001-0519-000</v>
          </cell>
          <cell r="C641" t="str">
            <v xml:space="preserve">DESARROLLOS CERRITOS                           </v>
          </cell>
          <cell r="D641">
            <v>0</v>
          </cell>
          <cell r="E641">
            <v>0</v>
          </cell>
          <cell r="F641">
            <v>0</v>
          </cell>
          <cell r="G641">
            <v>0</v>
          </cell>
          <cell r="H641">
            <v>0</v>
          </cell>
        </row>
        <row r="642">
          <cell r="B642" t="str">
            <v>404-001-0621-000</v>
          </cell>
          <cell r="C642" t="str">
            <v xml:space="preserve">CIA. MEXICANA DE GEOFISICA                     </v>
          </cell>
          <cell r="D642">
            <v>0</v>
          </cell>
          <cell r="E642">
            <v>0</v>
          </cell>
          <cell r="F642">
            <v>0</v>
          </cell>
          <cell r="G642">
            <v>0</v>
          </cell>
          <cell r="H642">
            <v>0</v>
          </cell>
        </row>
        <row r="643">
          <cell r="B643" t="str">
            <v>404-001-0633-000</v>
          </cell>
          <cell r="C643" t="str">
            <v xml:space="preserve">ING.Y GESTION AMBIENTAL                        </v>
          </cell>
          <cell r="D643">
            <v>0</v>
          </cell>
          <cell r="E643">
            <v>0</v>
          </cell>
          <cell r="F643">
            <v>0</v>
          </cell>
          <cell r="G643">
            <v>0</v>
          </cell>
          <cell r="H643">
            <v>0</v>
          </cell>
        </row>
        <row r="644">
          <cell r="B644" t="str">
            <v>404-001-0634-000</v>
          </cell>
          <cell r="C644" t="str">
            <v xml:space="preserve">ASOCIACION MEXICANA DE GAS                     </v>
          </cell>
          <cell r="D644">
            <v>0</v>
          </cell>
          <cell r="E644">
            <v>0</v>
          </cell>
          <cell r="F644">
            <v>0</v>
          </cell>
          <cell r="G644">
            <v>0</v>
          </cell>
          <cell r="H644">
            <v>0</v>
          </cell>
        </row>
        <row r="645">
          <cell r="B645" t="str">
            <v>405-001-0001-000</v>
          </cell>
          <cell r="C645" t="str">
            <v xml:space="preserve">PEMEX EXPLORACION Y PRODUCCION                 </v>
          </cell>
          <cell r="D645">
            <v>0</v>
          </cell>
          <cell r="E645">
            <v>0</v>
          </cell>
          <cell r="F645">
            <v>1625817.32</v>
          </cell>
          <cell r="G645">
            <v>-1625817.32</v>
          </cell>
          <cell r="H645">
            <v>-1625817.32</v>
          </cell>
        </row>
        <row r="646">
          <cell r="B646" t="str">
            <v>405-001-0002-000</v>
          </cell>
          <cell r="C646" t="str">
            <v xml:space="preserve">CATERPILLAR ARRENDADORA FINANCIERA S.A. DE C   </v>
          </cell>
          <cell r="D646">
            <v>0</v>
          </cell>
          <cell r="E646">
            <v>0</v>
          </cell>
          <cell r="F646">
            <v>0</v>
          </cell>
          <cell r="G646">
            <v>0</v>
          </cell>
          <cell r="H646">
            <v>0</v>
          </cell>
        </row>
        <row r="647">
          <cell r="B647" t="str">
            <v>405-001-0003-000</v>
          </cell>
          <cell r="C647" t="str">
            <v xml:space="preserve">GEOCIENTIFICOS MEXICANOS S.A. DE C.V.          </v>
          </cell>
          <cell r="D647">
            <v>0</v>
          </cell>
          <cell r="E647">
            <v>0</v>
          </cell>
          <cell r="F647">
            <v>0</v>
          </cell>
          <cell r="G647">
            <v>0</v>
          </cell>
          <cell r="H647">
            <v>0</v>
          </cell>
        </row>
        <row r="648">
          <cell r="B648" t="str">
            <v>406-000-0000-000</v>
          </cell>
          <cell r="C648" t="str">
            <v xml:space="preserve">INGRESOS SERVIC.EXPORTACION                    </v>
          </cell>
          <cell r="D648">
            <v>0</v>
          </cell>
          <cell r="E648">
            <v>0</v>
          </cell>
          <cell r="F648">
            <v>0</v>
          </cell>
          <cell r="G648">
            <v>0</v>
          </cell>
          <cell r="H648">
            <v>0</v>
          </cell>
        </row>
        <row r="649">
          <cell r="B649" t="str">
            <v>407-000-0000-000</v>
          </cell>
          <cell r="C649" t="str">
            <v xml:space="preserve">INGRESOS X CTOS. DE OBRA                       </v>
          </cell>
          <cell r="D649">
            <v>0</v>
          </cell>
          <cell r="E649">
            <v>0</v>
          </cell>
          <cell r="F649">
            <v>0</v>
          </cell>
          <cell r="G649">
            <v>0</v>
          </cell>
          <cell r="H649">
            <v>0</v>
          </cell>
        </row>
        <row r="650">
          <cell r="B650" t="str">
            <v>408-000-0000-000</v>
          </cell>
          <cell r="C650" t="str">
            <v xml:space="preserve">INGRESOS X RENTAS FILIALES                     </v>
          </cell>
          <cell r="D650">
            <v>0</v>
          </cell>
          <cell r="E650">
            <v>0</v>
          </cell>
          <cell r="F650">
            <v>0</v>
          </cell>
          <cell r="G650">
            <v>0</v>
          </cell>
          <cell r="H650">
            <v>0</v>
          </cell>
        </row>
        <row r="651">
          <cell r="B651" t="str">
            <v>409-000-0000-000</v>
          </cell>
          <cell r="C651" t="str">
            <v xml:space="preserve">INGRESOS X RENTAS OTROS                        </v>
          </cell>
          <cell r="D651">
            <v>0</v>
          </cell>
          <cell r="E651">
            <v>0</v>
          </cell>
          <cell r="F651">
            <v>0</v>
          </cell>
          <cell r="G651">
            <v>0</v>
          </cell>
          <cell r="H651">
            <v>0</v>
          </cell>
        </row>
        <row r="652">
          <cell r="B652" t="str">
            <v>410-000-0000-000</v>
          </cell>
          <cell r="C652" t="str">
            <v xml:space="preserve">DEVOLUCIONES S/VENTAS FILIALE                  </v>
          </cell>
          <cell r="D652">
            <v>0</v>
          </cell>
          <cell r="E652">
            <v>0</v>
          </cell>
          <cell r="F652">
            <v>0</v>
          </cell>
          <cell r="G652">
            <v>0</v>
          </cell>
          <cell r="H652">
            <v>0</v>
          </cell>
        </row>
        <row r="653">
          <cell r="B653" t="str">
            <v>411-000-0000-000</v>
          </cell>
          <cell r="C653" t="str">
            <v xml:space="preserve">DEVOLUCIONES S/VENTAS NALES.O                  </v>
          </cell>
          <cell r="D653">
            <v>0</v>
          </cell>
          <cell r="E653">
            <v>0</v>
          </cell>
          <cell r="F653">
            <v>0</v>
          </cell>
          <cell r="G653">
            <v>0</v>
          </cell>
          <cell r="H653">
            <v>0</v>
          </cell>
        </row>
        <row r="654">
          <cell r="B654" t="str">
            <v>412-000-0000-000</v>
          </cell>
          <cell r="C654" t="str">
            <v xml:space="preserve">DEVOLUCIONES S/VENTAS EXPORTA                  </v>
          </cell>
          <cell r="D654">
            <v>0</v>
          </cell>
          <cell r="E654">
            <v>0</v>
          </cell>
          <cell r="F654">
            <v>0</v>
          </cell>
          <cell r="G654">
            <v>0</v>
          </cell>
          <cell r="H654">
            <v>0</v>
          </cell>
        </row>
        <row r="655">
          <cell r="B655" t="str">
            <v>420-001-0001-000</v>
          </cell>
          <cell r="C655" t="str">
            <v xml:space="preserve">VENTA COMPRESORES                              </v>
          </cell>
          <cell r="D655">
            <v>0</v>
          </cell>
          <cell r="E655">
            <v>0</v>
          </cell>
          <cell r="F655">
            <v>0</v>
          </cell>
          <cell r="G655">
            <v>0</v>
          </cell>
          <cell r="H655">
            <v>0</v>
          </cell>
        </row>
        <row r="656">
          <cell r="B656" t="str">
            <v>421-000-0000-000</v>
          </cell>
          <cell r="C656" t="str">
            <v xml:space="preserve">INGRESOS POR VENTAS DIVERSAS                   </v>
          </cell>
          <cell r="D656">
            <v>0</v>
          </cell>
          <cell r="E656">
            <v>0</v>
          </cell>
          <cell r="F656">
            <v>0</v>
          </cell>
          <cell r="G656">
            <v>0</v>
          </cell>
          <cell r="H656">
            <v>0</v>
          </cell>
        </row>
        <row r="657">
          <cell r="B657" t="str">
            <v>422-001-0000-000</v>
          </cell>
          <cell r="C657" t="str">
            <v xml:space="preserve">OTROS INGRESOS GRAVADOS                        </v>
          </cell>
          <cell r="D657">
            <v>0</v>
          </cell>
          <cell r="E657">
            <v>0</v>
          </cell>
          <cell r="F657">
            <v>0</v>
          </cell>
          <cell r="G657">
            <v>0</v>
          </cell>
          <cell r="H657">
            <v>0</v>
          </cell>
        </row>
        <row r="658">
          <cell r="B658" t="str">
            <v>423-001-0001-000</v>
          </cell>
          <cell r="C658" t="str">
            <v xml:space="preserve">INGRESOS SIN IVA AFECTABLE                     </v>
          </cell>
          <cell r="D658">
            <v>0</v>
          </cell>
          <cell r="E658">
            <v>0</v>
          </cell>
          <cell r="F658">
            <v>0</v>
          </cell>
          <cell r="G658">
            <v>0</v>
          </cell>
          <cell r="H658">
            <v>0</v>
          </cell>
        </row>
        <row r="659">
          <cell r="B659" t="str">
            <v>423-001-0002-000</v>
          </cell>
          <cell r="C659" t="str">
            <v xml:space="preserve">INGRESOS SIN IVA A. P.                         </v>
          </cell>
          <cell r="D659">
            <v>0</v>
          </cell>
          <cell r="E659">
            <v>0</v>
          </cell>
          <cell r="F659">
            <v>0</v>
          </cell>
          <cell r="G659">
            <v>0</v>
          </cell>
          <cell r="H659">
            <v>0</v>
          </cell>
        </row>
        <row r="660">
          <cell r="B660" t="str">
            <v>424-001-0001-000</v>
          </cell>
          <cell r="C660" t="str">
            <v xml:space="preserve">BONIFICACIONES SEGUROS                         </v>
          </cell>
          <cell r="D660">
            <v>0</v>
          </cell>
          <cell r="E660">
            <v>0</v>
          </cell>
          <cell r="F660">
            <v>0</v>
          </cell>
          <cell r="G660">
            <v>0</v>
          </cell>
          <cell r="H660">
            <v>0</v>
          </cell>
        </row>
        <row r="661">
          <cell r="B661" t="str">
            <v>424-001-0002-000</v>
          </cell>
          <cell r="C661" t="str">
            <v xml:space="preserve">INGR. X COMPENSACION                           </v>
          </cell>
          <cell r="D661">
            <v>0</v>
          </cell>
          <cell r="E661">
            <v>0</v>
          </cell>
          <cell r="F661">
            <v>0</v>
          </cell>
          <cell r="G661">
            <v>0</v>
          </cell>
          <cell r="H661">
            <v>0</v>
          </cell>
        </row>
        <row r="662">
          <cell r="B662" t="str">
            <v>501-000-0000-000</v>
          </cell>
          <cell r="C662" t="str">
            <v xml:space="preserve">CONSUMO MATERIALES DIRECTOS                                          </v>
          </cell>
          <cell r="D662">
            <v>0</v>
          </cell>
          <cell r="E662">
            <v>0</v>
          </cell>
          <cell r="F662">
            <v>0</v>
          </cell>
          <cell r="G662">
            <v>0</v>
          </cell>
          <cell r="H662">
            <v>0</v>
          </cell>
        </row>
        <row r="663">
          <cell r="B663" t="str">
            <v>510-000-0000-000</v>
          </cell>
          <cell r="C663" t="str">
            <v xml:space="preserve">MANO DE OBRA DIRECTA                                                 </v>
          </cell>
          <cell r="D663">
            <v>0</v>
          </cell>
          <cell r="E663">
            <v>0</v>
          </cell>
          <cell r="F663">
            <v>0</v>
          </cell>
          <cell r="G663">
            <v>0</v>
          </cell>
          <cell r="H663">
            <v>0</v>
          </cell>
        </row>
        <row r="664">
          <cell r="B664" t="str">
            <v>520-000-0000-000</v>
          </cell>
          <cell r="C664" t="str">
            <v xml:space="preserve">GASTOS DIR.FABRICACION Y EXP.                                        </v>
          </cell>
          <cell r="D664">
            <v>0</v>
          </cell>
          <cell r="E664">
            <v>0</v>
          </cell>
          <cell r="F664">
            <v>0</v>
          </cell>
          <cell r="G664">
            <v>0</v>
          </cell>
          <cell r="H664">
            <v>0</v>
          </cell>
        </row>
        <row r="665">
          <cell r="B665" t="str">
            <v>525-001-0001-000</v>
          </cell>
          <cell r="C665" t="str">
            <v xml:space="preserve">BONO ANUAL                                                           </v>
          </cell>
          <cell r="D665">
            <v>0</v>
          </cell>
          <cell r="E665">
            <v>0</v>
          </cell>
          <cell r="F665">
            <v>0</v>
          </cell>
          <cell r="G665">
            <v>0</v>
          </cell>
          <cell r="H665">
            <v>0</v>
          </cell>
        </row>
        <row r="666">
          <cell r="B666" t="str">
            <v>525-001-0002-000</v>
          </cell>
          <cell r="C666" t="str">
            <v xml:space="preserve">SUELDOS                                                              </v>
          </cell>
          <cell r="D666">
            <v>0</v>
          </cell>
          <cell r="E666">
            <v>398170.34</v>
          </cell>
          <cell r="F666">
            <v>0</v>
          </cell>
          <cell r="G666">
            <v>398170.34</v>
          </cell>
          <cell r="H666">
            <v>398170.34</v>
          </cell>
        </row>
        <row r="667">
          <cell r="B667" t="str">
            <v>525-001-0003-001</v>
          </cell>
          <cell r="C667" t="str">
            <v xml:space="preserve">HORAS EXTRAS GRAVADAS                                                </v>
          </cell>
          <cell r="D667">
            <v>0</v>
          </cell>
          <cell r="E667">
            <v>0</v>
          </cell>
          <cell r="F667">
            <v>0</v>
          </cell>
          <cell r="G667">
            <v>0</v>
          </cell>
          <cell r="H667">
            <v>0</v>
          </cell>
        </row>
        <row r="668">
          <cell r="B668" t="str">
            <v>525-001-0003-002</v>
          </cell>
          <cell r="C668" t="str">
            <v xml:space="preserve">HORAS EXTRAS EXENTAS                                                 </v>
          </cell>
          <cell r="D668">
            <v>0</v>
          </cell>
          <cell r="E668">
            <v>0</v>
          </cell>
          <cell r="F668">
            <v>0</v>
          </cell>
          <cell r="G668">
            <v>0</v>
          </cell>
          <cell r="H668">
            <v>0</v>
          </cell>
        </row>
        <row r="669">
          <cell r="B669" t="str">
            <v>525-001-0004-001</v>
          </cell>
          <cell r="C669" t="str">
            <v xml:space="preserve">PRIMA VACACIONAL GRAVADA                                             </v>
          </cell>
          <cell r="D669">
            <v>0</v>
          </cell>
          <cell r="E669">
            <v>549</v>
          </cell>
          <cell r="F669">
            <v>0</v>
          </cell>
          <cell r="G669">
            <v>549</v>
          </cell>
          <cell r="H669">
            <v>549</v>
          </cell>
        </row>
        <row r="670">
          <cell r="B670" t="str">
            <v>525-001-0004-002</v>
          </cell>
          <cell r="C670" t="str">
            <v xml:space="preserve">PRIMA VACACIONAL EXENTA                                              </v>
          </cell>
          <cell r="D670">
            <v>0</v>
          </cell>
          <cell r="E670">
            <v>1290.68</v>
          </cell>
          <cell r="F670">
            <v>0</v>
          </cell>
          <cell r="G670">
            <v>1290.68</v>
          </cell>
          <cell r="H670">
            <v>1290.68</v>
          </cell>
        </row>
        <row r="671">
          <cell r="B671" t="str">
            <v>525-001-0005-000</v>
          </cell>
          <cell r="C671" t="str">
            <v xml:space="preserve">VACACIONES                                                           </v>
          </cell>
          <cell r="D671">
            <v>0</v>
          </cell>
          <cell r="E671">
            <v>189.12</v>
          </cell>
          <cell r="F671">
            <v>0</v>
          </cell>
          <cell r="G671">
            <v>189.12</v>
          </cell>
          <cell r="H671">
            <v>189.12</v>
          </cell>
        </row>
        <row r="672">
          <cell r="B672" t="str">
            <v>525-001-0006-001</v>
          </cell>
          <cell r="C672" t="str">
            <v xml:space="preserve">GRATIFICACIONES GRAVADAS                                             </v>
          </cell>
          <cell r="D672">
            <v>0</v>
          </cell>
          <cell r="E672">
            <v>61491.85</v>
          </cell>
          <cell r="F672">
            <v>0</v>
          </cell>
          <cell r="G672">
            <v>61491.85</v>
          </cell>
          <cell r="H672">
            <v>61491.85</v>
          </cell>
        </row>
        <row r="673">
          <cell r="B673" t="str">
            <v>525-001-0006-002</v>
          </cell>
          <cell r="C673" t="str">
            <v xml:space="preserve">GRATIFICACIONES EXENTAS                                              </v>
          </cell>
          <cell r="D673">
            <v>0</v>
          </cell>
          <cell r="E673">
            <v>0</v>
          </cell>
          <cell r="F673">
            <v>0</v>
          </cell>
          <cell r="G673">
            <v>0</v>
          </cell>
          <cell r="H673">
            <v>0</v>
          </cell>
        </row>
        <row r="674">
          <cell r="B674" t="str">
            <v>525-001-0007-001</v>
          </cell>
          <cell r="C674" t="str">
            <v xml:space="preserve">INDEMNIZACIONES GRAVADAS                                             </v>
          </cell>
          <cell r="D674">
            <v>0</v>
          </cell>
          <cell r="E674">
            <v>8876.4599999999991</v>
          </cell>
          <cell r="F674">
            <v>0</v>
          </cell>
          <cell r="G674">
            <v>8876.4599999999991</v>
          </cell>
          <cell r="H674">
            <v>8876.4599999999991</v>
          </cell>
        </row>
        <row r="675">
          <cell r="B675" t="str">
            <v>525-001-0007-002</v>
          </cell>
          <cell r="C675" t="str">
            <v xml:space="preserve">INDEMNIZACIONES EXENTAS                                              </v>
          </cell>
          <cell r="D675">
            <v>0</v>
          </cell>
          <cell r="E675">
            <v>0</v>
          </cell>
          <cell r="F675">
            <v>0</v>
          </cell>
          <cell r="G675">
            <v>0</v>
          </cell>
          <cell r="H675">
            <v>0</v>
          </cell>
        </row>
        <row r="676">
          <cell r="B676" t="str">
            <v>525-001-0009-001</v>
          </cell>
          <cell r="C676" t="str">
            <v xml:space="preserve">AGUINALDO GRAVADO                                                    </v>
          </cell>
          <cell r="D676">
            <v>0</v>
          </cell>
          <cell r="E676">
            <v>97.15</v>
          </cell>
          <cell r="F676">
            <v>0</v>
          </cell>
          <cell r="G676">
            <v>97.15</v>
          </cell>
          <cell r="H676">
            <v>97.15</v>
          </cell>
        </row>
        <row r="677">
          <cell r="B677" t="str">
            <v>525-001-0009-002</v>
          </cell>
          <cell r="C677" t="str">
            <v xml:space="preserve">AGUINALDO EXENTO                                                     </v>
          </cell>
          <cell r="D677">
            <v>0</v>
          </cell>
          <cell r="E677">
            <v>0</v>
          </cell>
          <cell r="F677">
            <v>0</v>
          </cell>
          <cell r="G677">
            <v>0</v>
          </cell>
          <cell r="H677">
            <v>0</v>
          </cell>
        </row>
        <row r="678">
          <cell r="B678" t="str">
            <v>525-001-0010-000</v>
          </cell>
          <cell r="C678" t="str">
            <v xml:space="preserve">VALES DE GASOLINA                                                    </v>
          </cell>
          <cell r="D678">
            <v>0</v>
          </cell>
          <cell r="E678">
            <v>0</v>
          </cell>
          <cell r="F678">
            <v>0</v>
          </cell>
          <cell r="G678">
            <v>0</v>
          </cell>
          <cell r="H678">
            <v>0</v>
          </cell>
        </row>
        <row r="679">
          <cell r="B679" t="str">
            <v>525-001-0011-000</v>
          </cell>
          <cell r="C679" t="str">
            <v xml:space="preserve">VIVERES                                                              </v>
          </cell>
          <cell r="D679">
            <v>0</v>
          </cell>
          <cell r="E679">
            <v>2049.52</v>
          </cell>
          <cell r="F679">
            <v>0</v>
          </cell>
          <cell r="G679">
            <v>2049.52</v>
          </cell>
          <cell r="H679">
            <v>2049.52</v>
          </cell>
        </row>
        <row r="680">
          <cell r="B680" t="str">
            <v>525-001-0012-000</v>
          </cell>
          <cell r="C680" t="str">
            <v xml:space="preserve">FONDO DE AHORRO                                                      </v>
          </cell>
          <cell r="D680">
            <v>0</v>
          </cell>
          <cell r="E680">
            <v>22665.18</v>
          </cell>
          <cell r="F680">
            <v>0</v>
          </cell>
          <cell r="G680">
            <v>22665.18</v>
          </cell>
          <cell r="H680">
            <v>22665.18</v>
          </cell>
        </row>
        <row r="681">
          <cell r="B681" t="str">
            <v>525-001-0013-000</v>
          </cell>
          <cell r="C681" t="str">
            <v xml:space="preserve">VIATICOS POZOS                                                       </v>
          </cell>
          <cell r="D681">
            <v>0</v>
          </cell>
          <cell r="E681">
            <v>2285</v>
          </cell>
          <cell r="F681">
            <v>0</v>
          </cell>
          <cell r="G681">
            <v>2285</v>
          </cell>
          <cell r="H681">
            <v>2285</v>
          </cell>
        </row>
        <row r="682">
          <cell r="B682" t="str">
            <v>525-001-0014-000</v>
          </cell>
          <cell r="C682" t="str">
            <v xml:space="preserve">ALIMENTOS                                                            </v>
          </cell>
          <cell r="D682">
            <v>0</v>
          </cell>
          <cell r="E682">
            <v>3233.46</v>
          </cell>
          <cell r="F682">
            <v>0</v>
          </cell>
          <cell r="G682">
            <v>3233.46</v>
          </cell>
          <cell r="H682">
            <v>3233.46</v>
          </cell>
        </row>
        <row r="683">
          <cell r="B683" t="str">
            <v>525-001-0016-000</v>
          </cell>
          <cell r="C683" t="str">
            <v xml:space="preserve">ARRENDAMIENTO COMPRESOR                                              </v>
          </cell>
          <cell r="D683">
            <v>0</v>
          </cell>
          <cell r="E683">
            <v>0</v>
          </cell>
          <cell r="F683">
            <v>0</v>
          </cell>
          <cell r="G683">
            <v>0</v>
          </cell>
          <cell r="H683">
            <v>0</v>
          </cell>
        </row>
        <row r="684">
          <cell r="B684" t="str">
            <v>525-001-0017-000</v>
          </cell>
          <cell r="C684" t="str">
            <v xml:space="preserve">MTTO. EQUIP. RADIOCOMUNICACIONES                                     </v>
          </cell>
          <cell r="D684">
            <v>0</v>
          </cell>
          <cell r="E684">
            <v>0</v>
          </cell>
          <cell r="F684">
            <v>0</v>
          </cell>
          <cell r="G684">
            <v>0</v>
          </cell>
          <cell r="H684">
            <v>0</v>
          </cell>
        </row>
        <row r="685">
          <cell r="B685" t="str">
            <v>525-001-0018-000</v>
          </cell>
          <cell r="C685" t="str">
            <v xml:space="preserve">AGUA POZOS                                                           </v>
          </cell>
          <cell r="D685">
            <v>0</v>
          </cell>
          <cell r="E685">
            <v>23000</v>
          </cell>
          <cell r="F685">
            <v>0</v>
          </cell>
          <cell r="G685">
            <v>23000</v>
          </cell>
          <cell r="H685">
            <v>23000</v>
          </cell>
        </row>
        <row r="686">
          <cell r="B686" t="str">
            <v>525-001-0019-000</v>
          </cell>
          <cell r="C686" t="str">
            <v xml:space="preserve">SEGURIDAD Y MONITOREO                                                </v>
          </cell>
          <cell r="D686">
            <v>0</v>
          </cell>
          <cell r="E686">
            <v>12900</v>
          </cell>
          <cell r="F686">
            <v>0</v>
          </cell>
          <cell r="G686">
            <v>12900</v>
          </cell>
          <cell r="H686">
            <v>12900</v>
          </cell>
        </row>
        <row r="687">
          <cell r="B687" t="str">
            <v>525-001-0021-000</v>
          </cell>
          <cell r="C687" t="str">
            <v xml:space="preserve">I.M.S.S. CUOTA PATRONAL                                              </v>
          </cell>
          <cell r="D687">
            <v>0</v>
          </cell>
          <cell r="E687">
            <v>62817.84</v>
          </cell>
          <cell r="F687">
            <v>0</v>
          </cell>
          <cell r="G687">
            <v>62817.84</v>
          </cell>
          <cell r="H687">
            <v>62817.84</v>
          </cell>
        </row>
        <row r="688">
          <cell r="B688" t="str">
            <v>525-001-0022-000</v>
          </cell>
          <cell r="C688" t="str">
            <v xml:space="preserve">ARRENDAMIENTO PLANTAS E Y MOTOGEN                                    </v>
          </cell>
          <cell r="D688">
            <v>0</v>
          </cell>
          <cell r="E688">
            <v>108200</v>
          </cell>
          <cell r="F688">
            <v>0</v>
          </cell>
          <cell r="G688">
            <v>108200</v>
          </cell>
          <cell r="H688">
            <v>108200</v>
          </cell>
        </row>
        <row r="689">
          <cell r="B689" t="str">
            <v>525-001-0023-000</v>
          </cell>
          <cell r="C689" t="str">
            <v xml:space="preserve">5% APORTACIONES INFONAVIT                                            </v>
          </cell>
          <cell r="D689">
            <v>0</v>
          </cell>
          <cell r="E689">
            <v>0</v>
          </cell>
          <cell r="F689">
            <v>0</v>
          </cell>
          <cell r="G689">
            <v>0</v>
          </cell>
          <cell r="H689">
            <v>0</v>
          </cell>
        </row>
        <row r="690">
          <cell r="B690" t="str">
            <v>525-001-0024-000</v>
          </cell>
          <cell r="C690" t="str">
            <v xml:space="preserve">IMPUESTO SOBRE NOMINAS                                               </v>
          </cell>
          <cell r="D690">
            <v>0</v>
          </cell>
          <cell r="E690">
            <v>4081.91</v>
          </cell>
          <cell r="F690">
            <v>0</v>
          </cell>
          <cell r="G690">
            <v>4081.91</v>
          </cell>
          <cell r="H690">
            <v>4081.91</v>
          </cell>
        </row>
        <row r="691">
          <cell r="B691" t="str">
            <v>525-001-0025-000</v>
          </cell>
          <cell r="C691" t="str">
            <v xml:space="preserve">2% S.A.R.                                                            </v>
          </cell>
          <cell r="D691">
            <v>0</v>
          </cell>
          <cell r="E691">
            <v>0</v>
          </cell>
          <cell r="F691">
            <v>0</v>
          </cell>
          <cell r="G691">
            <v>0</v>
          </cell>
          <cell r="H691">
            <v>0</v>
          </cell>
        </row>
        <row r="692">
          <cell r="B692" t="str">
            <v>525-001-0027-000</v>
          </cell>
          <cell r="C692" t="str">
            <v xml:space="preserve">CESANTIA Y VEJEZ                                                     </v>
          </cell>
          <cell r="D692">
            <v>0</v>
          </cell>
          <cell r="E692">
            <v>0</v>
          </cell>
          <cell r="F692">
            <v>0</v>
          </cell>
          <cell r="G692">
            <v>0</v>
          </cell>
          <cell r="H692">
            <v>0</v>
          </cell>
        </row>
        <row r="693">
          <cell r="B693" t="str">
            <v>525-001-0030-000</v>
          </cell>
          <cell r="C693" t="str">
            <v xml:space="preserve">HONORARIOS PERSONAS MORALES                                          </v>
          </cell>
          <cell r="D693">
            <v>0</v>
          </cell>
          <cell r="E693">
            <v>0</v>
          </cell>
          <cell r="F693">
            <v>0</v>
          </cell>
          <cell r="G693">
            <v>0</v>
          </cell>
          <cell r="H693">
            <v>0</v>
          </cell>
        </row>
        <row r="694">
          <cell r="B694" t="str">
            <v>525-001-0031-000</v>
          </cell>
          <cell r="C694" t="str">
            <v xml:space="preserve">HONORARIOS A PERSONAS FISICAS                                        </v>
          </cell>
          <cell r="D694">
            <v>0</v>
          </cell>
          <cell r="E694">
            <v>0</v>
          </cell>
          <cell r="F694">
            <v>0</v>
          </cell>
          <cell r="G694">
            <v>0</v>
          </cell>
          <cell r="H694">
            <v>0</v>
          </cell>
        </row>
        <row r="695">
          <cell r="B695" t="str">
            <v>525-001-0032-000</v>
          </cell>
          <cell r="C695" t="str">
            <v xml:space="preserve">SERVICIOS PROFESIONALES                                              </v>
          </cell>
          <cell r="D695">
            <v>0</v>
          </cell>
          <cell r="E695">
            <v>0</v>
          </cell>
          <cell r="F695">
            <v>0</v>
          </cell>
          <cell r="G695">
            <v>0</v>
          </cell>
          <cell r="H695">
            <v>0</v>
          </cell>
        </row>
        <row r="696">
          <cell r="B696" t="str">
            <v>525-001-0033-000</v>
          </cell>
          <cell r="C696" t="str">
            <v xml:space="preserve">FLETES Y MUDANZAS                                                    </v>
          </cell>
          <cell r="D696">
            <v>0</v>
          </cell>
          <cell r="E696">
            <v>0</v>
          </cell>
          <cell r="F696">
            <v>0</v>
          </cell>
          <cell r="G696">
            <v>0</v>
          </cell>
          <cell r="H696">
            <v>0</v>
          </cell>
        </row>
        <row r="697">
          <cell r="B697" t="str">
            <v>525-001-0034-001</v>
          </cell>
          <cell r="C697" t="str">
            <v xml:space="preserve">ARREND. PERSONA MORAL INMUEB                                         </v>
          </cell>
          <cell r="D697">
            <v>0</v>
          </cell>
          <cell r="E697">
            <v>0</v>
          </cell>
          <cell r="F697">
            <v>0</v>
          </cell>
          <cell r="G697">
            <v>0</v>
          </cell>
          <cell r="H697">
            <v>0</v>
          </cell>
        </row>
        <row r="698">
          <cell r="B698" t="str">
            <v>525-001-0034-002</v>
          </cell>
          <cell r="C698" t="str">
            <v xml:space="preserve">ARRENDAMIENTO P.F.                                                   </v>
          </cell>
          <cell r="D698">
            <v>0</v>
          </cell>
          <cell r="E698">
            <v>39128.42</v>
          </cell>
          <cell r="F698">
            <v>0</v>
          </cell>
          <cell r="G698">
            <v>39128.42</v>
          </cell>
          <cell r="H698">
            <v>39128.42</v>
          </cell>
        </row>
        <row r="699">
          <cell r="B699" t="str">
            <v>525-001-0035-000</v>
          </cell>
          <cell r="C699" t="str">
            <v xml:space="preserve">MANTENIMIENTO INSTALACIONES                                          </v>
          </cell>
          <cell r="D699">
            <v>0</v>
          </cell>
          <cell r="E699">
            <v>29651.9</v>
          </cell>
          <cell r="F699">
            <v>0</v>
          </cell>
          <cell r="G699">
            <v>29651.9</v>
          </cell>
          <cell r="H699">
            <v>29651.9</v>
          </cell>
        </row>
        <row r="700">
          <cell r="B700" t="str">
            <v>525-001-0036-000</v>
          </cell>
          <cell r="C700" t="str">
            <v xml:space="preserve">MANTENIMIENTO EQ. DE OFICINA                                         </v>
          </cell>
          <cell r="D700">
            <v>0</v>
          </cell>
          <cell r="E700">
            <v>0</v>
          </cell>
          <cell r="F700">
            <v>0</v>
          </cell>
          <cell r="G700">
            <v>0</v>
          </cell>
          <cell r="H700">
            <v>0</v>
          </cell>
        </row>
        <row r="701">
          <cell r="B701" t="str">
            <v>525-001-0037-000</v>
          </cell>
          <cell r="C701" t="str">
            <v xml:space="preserve">MANTENIMIENTO EQ. TRANSPORTE                                         </v>
          </cell>
          <cell r="D701">
            <v>0</v>
          </cell>
          <cell r="E701">
            <v>4552.2700000000004</v>
          </cell>
          <cell r="F701">
            <v>0</v>
          </cell>
          <cell r="G701">
            <v>4552.2700000000004</v>
          </cell>
          <cell r="H701">
            <v>4552.2700000000004</v>
          </cell>
        </row>
        <row r="702">
          <cell r="B702" t="str">
            <v>525-001-0038-001</v>
          </cell>
          <cell r="C702" t="str">
            <v xml:space="preserve">COMBUSTIBLES DEDUCIBLES                                              </v>
          </cell>
          <cell r="D702">
            <v>0</v>
          </cell>
          <cell r="E702">
            <v>16897.650000000001</v>
          </cell>
          <cell r="F702">
            <v>0</v>
          </cell>
          <cell r="G702">
            <v>16897.650000000001</v>
          </cell>
          <cell r="H702">
            <v>16897.650000000001</v>
          </cell>
        </row>
        <row r="703">
          <cell r="B703" t="str">
            <v>525-001-0038-002</v>
          </cell>
          <cell r="C703" t="str">
            <v xml:space="preserve">COMBUSTIBLES NO DEDUCIBLES                                           </v>
          </cell>
          <cell r="D703">
            <v>0</v>
          </cell>
          <cell r="E703">
            <v>0</v>
          </cell>
          <cell r="F703">
            <v>0</v>
          </cell>
          <cell r="G703">
            <v>0</v>
          </cell>
          <cell r="H703">
            <v>0</v>
          </cell>
        </row>
        <row r="704">
          <cell r="B704" t="str">
            <v>525-001-0038-003</v>
          </cell>
          <cell r="C704" t="str">
            <v xml:space="preserve">LUBRICANTES DEDUCIBLES                                               </v>
          </cell>
          <cell r="D704">
            <v>0</v>
          </cell>
          <cell r="E704">
            <v>1800</v>
          </cell>
          <cell r="F704">
            <v>0</v>
          </cell>
          <cell r="G704">
            <v>1800</v>
          </cell>
          <cell r="H704">
            <v>1800</v>
          </cell>
        </row>
        <row r="705">
          <cell r="B705" t="str">
            <v>525-001-0038-004</v>
          </cell>
          <cell r="C705" t="str">
            <v xml:space="preserve">LUBRICANTES NO DEDUCIBLES                                            </v>
          </cell>
          <cell r="D705">
            <v>0</v>
          </cell>
          <cell r="E705">
            <v>0</v>
          </cell>
          <cell r="F705">
            <v>0</v>
          </cell>
          <cell r="G705">
            <v>0</v>
          </cell>
          <cell r="H705">
            <v>0</v>
          </cell>
        </row>
        <row r="706">
          <cell r="B706" t="str">
            <v>525-001-0039-001</v>
          </cell>
          <cell r="C706" t="str">
            <v xml:space="preserve">GASTOS DE VIAJE DEDUCIBLES                                           </v>
          </cell>
          <cell r="D706">
            <v>0</v>
          </cell>
          <cell r="E706">
            <v>1673.24</v>
          </cell>
          <cell r="F706">
            <v>0</v>
          </cell>
          <cell r="G706">
            <v>1673.24</v>
          </cell>
          <cell r="H706">
            <v>1673.24</v>
          </cell>
        </row>
        <row r="707">
          <cell r="B707" t="str">
            <v>525-001-0039-002</v>
          </cell>
          <cell r="C707" t="str">
            <v xml:space="preserve">GASTOS DE VIAJE NO DED.                                              </v>
          </cell>
          <cell r="D707">
            <v>0</v>
          </cell>
          <cell r="E707">
            <v>0</v>
          </cell>
          <cell r="F707">
            <v>0</v>
          </cell>
          <cell r="G707">
            <v>0</v>
          </cell>
          <cell r="H707">
            <v>0</v>
          </cell>
        </row>
        <row r="708">
          <cell r="B708" t="str">
            <v>525-001-0040-000</v>
          </cell>
          <cell r="C708" t="str">
            <v xml:space="preserve">ENSERES MENORES                                                      </v>
          </cell>
          <cell r="D708">
            <v>0</v>
          </cell>
          <cell r="E708">
            <v>216.52</v>
          </cell>
          <cell r="F708">
            <v>0</v>
          </cell>
          <cell r="G708">
            <v>216.52</v>
          </cell>
          <cell r="H708">
            <v>216.52</v>
          </cell>
        </row>
        <row r="709">
          <cell r="B709" t="str">
            <v>525-001-0041-000</v>
          </cell>
          <cell r="C709" t="str">
            <v xml:space="preserve">ENERGIA ELECTRICA                                                    </v>
          </cell>
          <cell r="D709">
            <v>0</v>
          </cell>
          <cell r="E709">
            <v>1300.8699999999999</v>
          </cell>
          <cell r="F709">
            <v>0</v>
          </cell>
          <cell r="G709">
            <v>1300.8699999999999</v>
          </cell>
          <cell r="H709">
            <v>1300.8699999999999</v>
          </cell>
        </row>
        <row r="710">
          <cell r="B710" t="str">
            <v>525-001-0042-000</v>
          </cell>
          <cell r="C710" t="str">
            <v xml:space="preserve">TELEFONOS                                                            </v>
          </cell>
          <cell r="D710">
            <v>0</v>
          </cell>
          <cell r="E710">
            <v>3885.8</v>
          </cell>
          <cell r="F710">
            <v>0</v>
          </cell>
          <cell r="G710">
            <v>3885.8</v>
          </cell>
          <cell r="H710">
            <v>3885.8</v>
          </cell>
        </row>
        <row r="711">
          <cell r="B711" t="str">
            <v>525-001-0043-000</v>
          </cell>
          <cell r="C711" t="str">
            <v xml:space="preserve">IMPUESTOS Y DERECHOS                                                 </v>
          </cell>
          <cell r="D711">
            <v>0</v>
          </cell>
          <cell r="E711">
            <v>0</v>
          </cell>
          <cell r="F711">
            <v>0</v>
          </cell>
          <cell r="G711">
            <v>0</v>
          </cell>
          <cell r="H711">
            <v>0</v>
          </cell>
        </row>
        <row r="712">
          <cell r="B712" t="str">
            <v>525-001-0044-000</v>
          </cell>
          <cell r="C712" t="str">
            <v xml:space="preserve">MANTENIMIENTO EQ. DE COMPUTO                                         </v>
          </cell>
          <cell r="D712">
            <v>0</v>
          </cell>
          <cell r="E712">
            <v>0</v>
          </cell>
          <cell r="F712">
            <v>0</v>
          </cell>
          <cell r="G712">
            <v>0</v>
          </cell>
          <cell r="H712">
            <v>0</v>
          </cell>
        </row>
        <row r="713">
          <cell r="B713" t="str">
            <v>525-001-0045-000</v>
          </cell>
          <cell r="C713" t="str">
            <v xml:space="preserve">ART. Y ACC. DE COMPUTO                                               </v>
          </cell>
          <cell r="D713">
            <v>0</v>
          </cell>
          <cell r="E713">
            <v>5910</v>
          </cell>
          <cell r="F713">
            <v>0</v>
          </cell>
          <cell r="G713">
            <v>5910</v>
          </cell>
          <cell r="H713">
            <v>5910</v>
          </cell>
        </row>
        <row r="714">
          <cell r="B714" t="str">
            <v>525-001-0046-000</v>
          </cell>
          <cell r="C714" t="str">
            <v xml:space="preserve">UTILES ASEO Y LIMPIEZA                                               </v>
          </cell>
          <cell r="D714">
            <v>0</v>
          </cell>
          <cell r="E714">
            <v>1673.92</v>
          </cell>
          <cell r="F714">
            <v>0</v>
          </cell>
          <cell r="G714">
            <v>1673.92</v>
          </cell>
          <cell r="H714">
            <v>1673.92</v>
          </cell>
        </row>
        <row r="715">
          <cell r="B715" t="str">
            <v>525-001-0047-000</v>
          </cell>
          <cell r="C715" t="str">
            <v xml:space="preserve">PAPELERIA Y ART. DE OFICINA                                          </v>
          </cell>
          <cell r="D715">
            <v>0</v>
          </cell>
          <cell r="E715">
            <v>2738.95</v>
          </cell>
          <cell r="F715">
            <v>0</v>
          </cell>
          <cell r="G715">
            <v>2738.95</v>
          </cell>
          <cell r="H715">
            <v>2738.95</v>
          </cell>
        </row>
        <row r="716">
          <cell r="B716" t="str">
            <v>525-001-0048-000</v>
          </cell>
          <cell r="C716" t="str">
            <v xml:space="preserve">PEAJES Y AUTOPISTAS                                                  </v>
          </cell>
          <cell r="D716">
            <v>0</v>
          </cell>
          <cell r="E716">
            <v>0</v>
          </cell>
          <cell r="F716">
            <v>0</v>
          </cell>
          <cell r="G716">
            <v>0</v>
          </cell>
          <cell r="H716">
            <v>0</v>
          </cell>
        </row>
        <row r="717">
          <cell r="B717" t="str">
            <v>525-001-0049-000</v>
          </cell>
          <cell r="C717" t="str">
            <v xml:space="preserve">SEGURO ROTURA MAQUINARIA                                             </v>
          </cell>
          <cell r="D717">
            <v>0</v>
          </cell>
          <cell r="E717">
            <v>54885.06</v>
          </cell>
          <cell r="F717">
            <v>0</v>
          </cell>
          <cell r="G717">
            <v>54885.06</v>
          </cell>
          <cell r="H717">
            <v>54885.06</v>
          </cell>
        </row>
        <row r="718">
          <cell r="B718" t="str">
            <v>525-001-0050-000</v>
          </cell>
          <cell r="C718" t="str">
            <v xml:space="preserve">ESTACIONAMIENTO Y PASAJES LOC                                        </v>
          </cell>
          <cell r="D718">
            <v>0</v>
          </cell>
          <cell r="E718">
            <v>0</v>
          </cell>
          <cell r="F718">
            <v>0</v>
          </cell>
          <cell r="G718">
            <v>0</v>
          </cell>
          <cell r="H718">
            <v>0</v>
          </cell>
        </row>
        <row r="719">
          <cell r="B719" t="str">
            <v>525-001-0051-000</v>
          </cell>
          <cell r="C719" t="str">
            <v xml:space="preserve">COMISIONES Y SITUACIONES BANC                                        </v>
          </cell>
          <cell r="D719">
            <v>0</v>
          </cell>
          <cell r="E719">
            <v>0</v>
          </cell>
          <cell r="F719">
            <v>0</v>
          </cell>
          <cell r="G719">
            <v>0</v>
          </cell>
          <cell r="H719">
            <v>0</v>
          </cell>
        </row>
        <row r="720">
          <cell r="B720" t="str">
            <v>525-001-0052-000</v>
          </cell>
          <cell r="C720" t="str">
            <v xml:space="preserve">MENSAJERIA Y PAQUETERIA                                              </v>
          </cell>
          <cell r="D720">
            <v>0</v>
          </cell>
          <cell r="E720">
            <v>0</v>
          </cell>
          <cell r="F720">
            <v>0</v>
          </cell>
          <cell r="G720">
            <v>0</v>
          </cell>
          <cell r="H720">
            <v>0</v>
          </cell>
        </row>
        <row r="721">
          <cell r="B721" t="str">
            <v>525-001-0053-000</v>
          </cell>
          <cell r="C721" t="str">
            <v xml:space="preserve">CUOTAS Y SUSCRIPCIONES                                               </v>
          </cell>
          <cell r="D721">
            <v>0</v>
          </cell>
          <cell r="E721">
            <v>0</v>
          </cell>
          <cell r="F721">
            <v>0</v>
          </cell>
          <cell r="G721">
            <v>0</v>
          </cell>
          <cell r="H721">
            <v>0</v>
          </cell>
        </row>
        <row r="722">
          <cell r="B722" t="str">
            <v>525-001-0054-000</v>
          </cell>
          <cell r="C722" t="str">
            <v xml:space="preserve">PUBLICIDAD Y PROPAGANDA                                              </v>
          </cell>
          <cell r="D722">
            <v>0</v>
          </cell>
          <cell r="E722">
            <v>0</v>
          </cell>
          <cell r="F722">
            <v>0</v>
          </cell>
          <cell r="G722">
            <v>0</v>
          </cell>
          <cell r="H722">
            <v>0</v>
          </cell>
        </row>
        <row r="723">
          <cell r="B723" t="str">
            <v>525-001-0055-001</v>
          </cell>
          <cell r="C723" t="str">
            <v xml:space="preserve">HILDA MARIA ZURITA GIL                                               </v>
          </cell>
          <cell r="D723">
            <v>0</v>
          </cell>
          <cell r="E723">
            <v>29615.39</v>
          </cell>
          <cell r="F723">
            <v>0</v>
          </cell>
          <cell r="G723">
            <v>29615.39</v>
          </cell>
          <cell r="H723">
            <v>29615.39</v>
          </cell>
        </row>
        <row r="724">
          <cell r="B724" t="str">
            <v>525-001-0055-002</v>
          </cell>
          <cell r="C724" t="str">
            <v xml:space="preserve">OBRA CIVIL P/TELEMETRIA                                              </v>
          </cell>
          <cell r="D724">
            <v>0</v>
          </cell>
          <cell r="E724">
            <v>436.58</v>
          </cell>
          <cell r="F724">
            <v>0</v>
          </cell>
          <cell r="G724">
            <v>436.58</v>
          </cell>
          <cell r="H724">
            <v>436.58</v>
          </cell>
        </row>
        <row r="725">
          <cell r="B725" t="str">
            <v>525-001-0055-003</v>
          </cell>
          <cell r="C725" t="str">
            <v xml:space="preserve">INSTALACION ELECTRICA                                                </v>
          </cell>
          <cell r="D725">
            <v>0</v>
          </cell>
          <cell r="E725">
            <v>2721.11</v>
          </cell>
          <cell r="F725">
            <v>0</v>
          </cell>
          <cell r="G725">
            <v>2721.11</v>
          </cell>
          <cell r="H725">
            <v>2721.11</v>
          </cell>
        </row>
        <row r="726">
          <cell r="B726" t="str">
            <v>525-001-0055-004</v>
          </cell>
          <cell r="C726" t="str">
            <v xml:space="preserve">TELEMETRIA                                                           </v>
          </cell>
          <cell r="D726">
            <v>0</v>
          </cell>
          <cell r="E726">
            <v>429.06</v>
          </cell>
          <cell r="F726">
            <v>0</v>
          </cell>
          <cell r="G726">
            <v>429.06</v>
          </cell>
          <cell r="H726">
            <v>429.06</v>
          </cell>
        </row>
        <row r="727">
          <cell r="B727" t="str">
            <v>525-001-0055-005</v>
          </cell>
          <cell r="C727" t="str">
            <v xml:space="preserve">SIST AIRE INSTRUMENTOS                                               </v>
          </cell>
          <cell r="D727">
            <v>0</v>
          </cell>
          <cell r="E727">
            <v>1814.09</v>
          </cell>
          <cell r="F727">
            <v>0</v>
          </cell>
          <cell r="G727">
            <v>1814.09</v>
          </cell>
          <cell r="H727">
            <v>1814.09</v>
          </cell>
        </row>
        <row r="728">
          <cell r="B728" t="str">
            <v>525-001-0055-006</v>
          </cell>
          <cell r="C728" t="str">
            <v xml:space="preserve">SIST BOMBEO AUTOMATICO                                               </v>
          </cell>
          <cell r="D728">
            <v>0</v>
          </cell>
          <cell r="E728">
            <v>18642.32</v>
          </cell>
          <cell r="F728">
            <v>0</v>
          </cell>
          <cell r="G728">
            <v>18642.32</v>
          </cell>
          <cell r="H728">
            <v>18642.32</v>
          </cell>
        </row>
        <row r="729">
          <cell r="B729" t="str">
            <v>525-001-0055-007</v>
          </cell>
          <cell r="C729" t="str">
            <v xml:space="preserve">INGENIERIA PROYECTOS Y CONSTRUCCIONES                                </v>
          </cell>
          <cell r="D729">
            <v>0</v>
          </cell>
          <cell r="E729">
            <v>0</v>
          </cell>
          <cell r="F729">
            <v>0</v>
          </cell>
          <cell r="G729">
            <v>0</v>
          </cell>
          <cell r="H729">
            <v>0</v>
          </cell>
        </row>
        <row r="730">
          <cell r="B730" t="str">
            <v>525-001-0056-000</v>
          </cell>
          <cell r="C730" t="str">
            <v xml:space="preserve">MULTAS Y ACTUALIZACION NO DED                                        </v>
          </cell>
          <cell r="D730">
            <v>0</v>
          </cell>
          <cell r="E730">
            <v>0</v>
          </cell>
          <cell r="F730">
            <v>0</v>
          </cell>
          <cell r="G730">
            <v>0</v>
          </cell>
          <cell r="H730">
            <v>0</v>
          </cell>
        </row>
        <row r="731">
          <cell r="B731" t="str">
            <v>525-001-0057-000</v>
          </cell>
          <cell r="C731" t="str">
            <v xml:space="preserve">RECARGOS DEDUCIBLES                                                  </v>
          </cell>
          <cell r="D731">
            <v>0</v>
          </cell>
          <cell r="E731">
            <v>0</v>
          </cell>
          <cell r="F731">
            <v>0</v>
          </cell>
          <cell r="G731">
            <v>0</v>
          </cell>
          <cell r="H731">
            <v>0</v>
          </cell>
        </row>
        <row r="732">
          <cell r="B732" t="str">
            <v>525-001-0058-000</v>
          </cell>
          <cell r="C732" t="str">
            <v xml:space="preserve">MANIOBRAS                                                            </v>
          </cell>
          <cell r="D732">
            <v>0</v>
          </cell>
          <cell r="E732">
            <v>800</v>
          </cell>
          <cell r="F732">
            <v>0</v>
          </cell>
          <cell r="G732">
            <v>800</v>
          </cell>
          <cell r="H732">
            <v>800</v>
          </cell>
        </row>
        <row r="733">
          <cell r="B733" t="str">
            <v>525-001-0059-001</v>
          </cell>
          <cell r="C733" t="str">
            <v xml:space="preserve">F. MONTERREY P-258543                                                </v>
          </cell>
          <cell r="D733">
            <v>0</v>
          </cell>
          <cell r="E733">
            <v>3074.41</v>
          </cell>
          <cell r="F733">
            <v>0</v>
          </cell>
          <cell r="G733">
            <v>3074.41</v>
          </cell>
          <cell r="H733">
            <v>3074.41</v>
          </cell>
        </row>
        <row r="734">
          <cell r="B734" t="str">
            <v>525-001-0059-002</v>
          </cell>
          <cell r="C734" t="str">
            <v xml:space="preserve">F. MONTERREY P-258547                                                </v>
          </cell>
          <cell r="D734">
            <v>0</v>
          </cell>
          <cell r="E734">
            <v>37731.65</v>
          </cell>
          <cell r="F734">
            <v>0</v>
          </cell>
          <cell r="G734">
            <v>37731.65</v>
          </cell>
          <cell r="H734">
            <v>37731.65</v>
          </cell>
        </row>
        <row r="735">
          <cell r="B735" t="str">
            <v>525-001-0059-003</v>
          </cell>
          <cell r="C735" t="str">
            <v xml:space="preserve">F. MONTERREY P-328824                                                </v>
          </cell>
          <cell r="D735">
            <v>0</v>
          </cell>
          <cell r="E735">
            <v>0</v>
          </cell>
          <cell r="F735">
            <v>0</v>
          </cell>
          <cell r="G735">
            <v>0</v>
          </cell>
          <cell r="H735">
            <v>0</v>
          </cell>
        </row>
        <row r="736">
          <cell r="B736" t="str">
            <v>525-001-0060-000</v>
          </cell>
          <cell r="C736" t="str">
            <v xml:space="preserve">CURSOS Y SEMINARIOS                                                  </v>
          </cell>
          <cell r="D736">
            <v>0</v>
          </cell>
          <cell r="E736">
            <v>2500</v>
          </cell>
          <cell r="F736">
            <v>0</v>
          </cell>
          <cell r="G736">
            <v>2500</v>
          </cell>
          <cell r="H736">
            <v>2500</v>
          </cell>
        </row>
        <row r="737">
          <cell r="B737" t="str">
            <v>525-001-0061-000</v>
          </cell>
          <cell r="C737" t="str">
            <v xml:space="preserve">REVISTAS Y LIBROS                                                    </v>
          </cell>
          <cell r="D737">
            <v>0</v>
          </cell>
          <cell r="E737">
            <v>0</v>
          </cell>
          <cell r="F737">
            <v>0</v>
          </cell>
          <cell r="G737">
            <v>0</v>
          </cell>
          <cell r="H737">
            <v>0</v>
          </cell>
        </row>
        <row r="738">
          <cell r="B738" t="str">
            <v>525-001-0062-000</v>
          </cell>
          <cell r="C738" t="str">
            <v xml:space="preserve">ATENCIONES A TERCEROS                                                </v>
          </cell>
          <cell r="D738">
            <v>0</v>
          </cell>
          <cell r="E738">
            <v>1083.3499999999999</v>
          </cell>
          <cell r="F738">
            <v>0</v>
          </cell>
          <cell r="G738">
            <v>1083.3499999999999</v>
          </cell>
          <cell r="H738">
            <v>1083.3499999999999</v>
          </cell>
        </row>
        <row r="739">
          <cell r="B739" t="str">
            <v>525-001-0063-000</v>
          </cell>
          <cell r="C739" t="str">
            <v xml:space="preserve">MTTO MAQ Y EQUIPO                                                    </v>
          </cell>
          <cell r="D739">
            <v>0</v>
          </cell>
          <cell r="E739">
            <v>28927.72</v>
          </cell>
          <cell r="F739">
            <v>0</v>
          </cell>
          <cell r="G739">
            <v>28927.72</v>
          </cell>
          <cell r="H739">
            <v>28927.72</v>
          </cell>
        </row>
        <row r="740">
          <cell r="B740" t="str">
            <v>525-001-0064-000</v>
          </cell>
          <cell r="C740" t="str">
            <v xml:space="preserve">GTOS LEGALES                                                         </v>
          </cell>
          <cell r="D740">
            <v>0</v>
          </cell>
          <cell r="E740">
            <v>0</v>
          </cell>
          <cell r="F740">
            <v>0</v>
          </cell>
          <cell r="G740">
            <v>0</v>
          </cell>
          <cell r="H740">
            <v>0</v>
          </cell>
        </row>
        <row r="741">
          <cell r="B741" t="str">
            <v>525-001-0078-000</v>
          </cell>
          <cell r="C741" t="str">
            <v xml:space="preserve">SEGURO RESPONSABILIDAD CIVIL                                         </v>
          </cell>
          <cell r="D741">
            <v>0</v>
          </cell>
          <cell r="E741">
            <v>0</v>
          </cell>
          <cell r="F741">
            <v>0</v>
          </cell>
          <cell r="G741">
            <v>0</v>
          </cell>
          <cell r="H741">
            <v>0</v>
          </cell>
        </row>
        <row r="742">
          <cell r="B742" t="str">
            <v>525-001-0080-001</v>
          </cell>
          <cell r="C742" t="str">
            <v xml:space="preserve">DEP MEDIDORES P/GAS                                                  </v>
          </cell>
          <cell r="D742">
            <v>0</v>
          </cell>
          <cell r="E742">
            <v>2302.34</v>
          </cell>
          <cell r="F742">
            <v>0</v>
          </cell>
          <cell r="G742">
            <v>2302.34</v>
          </cell>
          <cell r="H742">
            <v>2302.34</v>
          </cell>
        </row>
        <row r="743">
          <cell r="B743" t="str">
            <v>525-001-0080-002</v>
          </cell>
          <cell r="C743" t="str">
            <v xml:space="preserve">DEP COMPRESORES                                                      </v>
          </cell>
          <cell r="D743">
            <v>0</v>
          </cell>
          <cell r="E743">
            <v>477323.09</v>
          </cell>
          <cell r="F743">
            <v>0</v>
          </cell>
          <cell r="G743">
            <v>477323.09</v>
          </cell>
          <cell r="H743">
            <v>477323.09</v>
          </cell>
        </row>
        <row r="744">
          <cell r="B744" t="str">
            <v>525-001-0080-003</v>
          </cell>
          <cell r="C744" t="str">
            <v xml:space="preserve">DEP PLANTAS TMTO AGUAS RESIDUALES                                    </v>
          </cell>
          <cell r="D744">
            <v>0</v>
          </cell>
          <cell r="E744">
            <v>229.29</v>
          </cell>
          <cell r="F744">
            <v>0</v>
          </cell>
          <cell r="G744">
            <v>229.29</v>
          </cell>
          <cell r="H744">
            <v>229.29</v>
          </cell>
        </row>
        <row r="745">
          <cell r="B745" t="str">
            <v>525-001-0080-004</v>
          </cell>
          <cell r="C745" t="str">
            <v xml:space="preserve">DFC EQ RADIOCOMUNICACIONES                                           </v>
          </cell>
          <cell r="D745">
            <v>0</v>
          </cell>
          <cell r="E745">
            <v>1578.74</v>
          </cell>
          <cell r="F745">
            <v>0</v>
          </cell>
          <cell r="G745">
            <v>1578.74</v>
          </cell>
          <cell r="H745">
            <v>1578.74</v>
          </cell>
        </row>
        <row r="746">
          <cell r="B746" t="str">
            <v>525-001-0080-005</v>
          </cell>
          <cell r="C746" t="str">
            <v xml:space="preserve">DFC MAQUINARIA Y EQ. 25%                                             </v>
          </cell>
          <cell r="D746">
            <v>0</v>
          </cell>
          <cell r="E746">
            <v>1215.74</v>
          </cell>
          <cell r="F746">
            <v>0</v>
          </cell>
          <cell r="G746">
            <v>1215.74</v>
          </cell>
          <cell r="H746">
            <v>1215.74</v>
          </cell>
        </row>
        <row r="747">
          <cell r="B747" t="str">
            <v>525-001-0080-006</v>
          </cell>
          <cell r="C747" t="str">
            <v xml:space="preserve">DEP PLANTA DIESEL ELECTRICA                                          </v>
          </cell>
          <cell r="D747">
            <v>0</v>
          </cell>
          <cell r="E747">
            <v>1130.1099999999999</v>
          </cell>
          <cell r="F747">
            <v>0</v>
          </cell>
          <cell r="G747">
            <v>1130.1099999999999</v>
          </cell>
          <cell r="H747">
            <v>1130.1099999999999</v>
          </cell>
        </row>
        <row r="748">
          <cell r="B748" t="str">
            <v>525-001-0080-007</v>
          </cell>
          <cell r="C748" t="str">
            <v xml:space="preserve">DFC MOBILIARIO Y EQ. OFICINA                                         </v>
          </cell>
          <cell r="D748">
            <v>0</v>
          </cell>
          <cell r="E748">
            <v>0</v>
          </cell>
          <cell r="F748">
            <v>0</v>
          </cell>
          <cell r="G748">
            <v>0</v>
          </cell>
          <cell r="H748">
            <v>0</v>
          </cell>
        </row>
        <row r="749">
          <cell r="B749" t="str">
            <v>525-001-0080-008</v>
          </cell>
          <cell r="C749" t="str">
            <v xml:space="preserve">DFC EQUIPO DE COMPUTO                                                </v>
          </cell>
          <cell r="D749">
            <v>0</v>
          </cell>
          <cell r="E749">
            <v>0</v>
          </cell>
          <cell r="F749">
            <v>0</v>
          </cell>
          <cell r="G749">
            <v>0</v>
          </cell>
          <cell r="H749">
            <v>0</v>
          </cell>
        </row>
        <row r="750">
          <cell r="B750" t="str">
            <v>525-001-0080-009</v>
          </cell>
          <cell r="C750" t="str">
            <v xml:space="preserve">DFC EQUIPO DE TRANSPORTE                                             </v>
          </cell>
          <cell r="D750">
            <v>0</v>
          </cell>
          <cell r="E750">
            <v>0</v>
          </cell>
          <cell r="F750">
            <v>0</v>
          </cell>
          <cell r="G750">
            <v>0</v>
          </cell>
          <cell r="H750">
            <v>0</v>
          </cell>
        </row>
        <row r="751">
          <cell r="B751" t="str">
            <v>525-001-0080-010</v>
          </cell>
          <cell r="C751" t="str">
            <v xml:space="preserve">DEP HIDROLAVADORA Y BOMBA H.                                         </v>
          </cell>
          <cell r="D751">
            <v>0</v>
          </cell>
          <cell r="E751">
            <v>242.59</v>
          </cell>
          <cell r="F751">
            <v>0</v>
          </cell>
          <cell r="G751">
            <v>242.59</v>
          </cell>
          <cell r="H751">
            <v>242.59</v>
          </cell>
        </row>
        <row r="752">
          <cell r="B752" t="str">
            <v>525-001-0080-011</v>
          </cell>
          <cell r="C752" t="str">
            <v xml:space="preserve">DFC CASETAS                                                          </v>
          </cell>
          <cell r="D752">
            <v>0</v>
          </cell>
          <cell r="E752">
            <v>760.87</v>
          </cell>
          <cell r="F752">
            <v>0</v>
          </cell>
          <cell r="G752">
            <v>760.87</v>
          </cell>
          <cell r="H752">
            <v>760.87</v>
          </cell>
        </row>
        <row r="753">
          <cell r="B753" t="str">
            <v>525-001-0081-000</v>
          </cell>
          <cell r="C753" t="str">
            <v xml:space="preserve">BIENES EMPRESARIALES PLUS                                            </v>
          </cell>
          <cell r="D753">
            <v>0</v>
          </cell>
          <cell r="E753">
            <v>0</v>
          </cell>
          <cell r="F753">
            <v>0</v>
          </cell>
          <cell r="G753">
            <v>0</v>
          </cell>
          <cell r="H753">
            <v>0</v>
          </cell>
        </row>
        <row r="754">
          <cell r="B754" t="str">
            <v>525-001-0082-000</v>
          </cell>
          <cell r="C754" t="str">
            <v xml:space="preserve">RESPONSP. CIVIL CONTRATISTAS PEMEX                                   </v>
          </cell>
          <cell r="D754">
            <v>0</v>
          </cell>
          <cell r="E754">
            <v>505.02</v>
          </cell>
          <cell r="F754">
            <v>0</v>
          </cell>
          <cell r="G754">
            <v>505.02</v>
          </cell>
          <cell r="H754">
            <v>505.02</v>
          </cell>
        </row>
        <row r="755">
          <cell r="B755" t="str">
            <v>525-001-0083-000</v>
          </cell>
          <cell r="C755" t="str">
            <v xml:space="preserve">SEGURO DIVERSOS TECNOMAQUINARIA                                      </v>
          </cell>
          <cell r="D755">
            <v>0</v>
          </cell>
          <cell r="E755">
            <v>0</v>
          </cell>
          <cell r="F755">
            <v>0</v>
          </cell>
          <cell r="G755">
            <v>0</v>
          </cell>
          <cell r="H755">
            <v>0</v>
          </cell>
        </row>
        <row r="756">
          <cell r="B756" t="str">
            <v>525-001-0090-000</v>
          </cell>
          <cell r="C756" t="str">
            <v xml:space="preserve">REFACC. MAQ. Y EQUIP.                                                </v>
          </cell>
          <cell r="D756">
            <v>0</v>
          </cell>
          <cell r="E756">
            <v>106644.83</v>
          </cell>
          <cell r="F756">
            <v>0</v>
          </cell>
          <cell r="G756">
            <v>106644.83</v>
          </cell>
          <cell r="H756">
            <v>106644.83</v>
          </cell>
        </row>
        <row r="757">
          <cell r="B757" t="str">
            <v>525-001-0095-000</v>
          </cell>
          <cell r="C757" t="str">
            <v xml:space="preserve">OTROS GASTOS DIVERSOS DEDUCIB                                        </v>
          </cell>
          <cell r="D757">
            <v>0</v>
          </cell>
          <cell r="E757">
            <v>4263.37</v>
          </cell>
          <cell r="F757">
            <v>0</v>
          </cell>
          <cell r="G757">
            <v>4263.37</v>
          </cell>
          <cell r="H757">
            <v>4263.37</v>
          </cell>
        </row>
        <row r="758">
          <cell r="B758" t="str">
            <v>525-001-0096-000</v>
          </cell>
          <cell r="C758" t="str">
            <v xml:space="preserve">OTROS GASTOS DIVERSOS NO DEDU                                        </v>
          </cell>
          <cell r="D758">
            <v>0</v>
          </cell>
          <cell r="E758">
            <v>12267.57</v>
          </cell>
          <cell r="F758">
            <v>0</v>
          </cell>
          <cell r="G758">
            <v>12267.57</v>
          </cell>
          <cell r="H758">
            <v>12267.57</v>
          </cell>
        </row>
        <row r="759">
          <cell r="B759" t="str">
            <v>525-001-0097-001</v>
          </cell>
          <cell r="C759" t="str">
            <v xml:space="preserve">NUEVOS PROYECTOS DEDUCIBLES                                          </v>
          </cell>
          <cell r="D759">
            <v>0</v>
          </cell>
          <cell r="E759">
            <v>0</v>
          </cell>
          <cell r="F759">
            <v>0</v>
          </cell>
          <cell r="G759">
            <v>0</v>
          </cell>
          <cell r="H759">
            <v>0</v>
          </cell>
        </row>
        <row r="760">
          <cell r="B760" t="str">
            <v>525-001-0097-002</v>
          </cell>
          <cell r="C760" t="str">
            <v xml:space="preserve">NUEVOS PROYECTOS NO DEDUCIBLE                                        </v>
          </cell>
          <cell r="D760">
            <v>0</v>
          </cell>
          <cell r="E760">
            <v>0</v>
          </cell>
          <cell r="F760">
            <v>0</v>
          </cell>
          <cell r="G760">
            <v>0</v>
          </cell>
          <cell r="H760">
            <v>0</v>
          </cell>
        </row>
        <row r="761">
          <cell r="B761" t="str">
            <v>525-001-0097-003</v>
          </cell>
          <cell r="C761" t="str">
            <v xml:space="preserve">PROYECTO PUBLICIDAD DEDUCIBLE                                        </v>
          </cell>
          <cell r="D761">
            <v>0</v>
          </cell>
          <cell r="E761">
            <v>0</v>
          </cell>
          <cell r="F761">
            <v>0</v>
          </cell>
          <cell r="G761">
            <v>0</v>
          </cell>
          <cell r="H761">
            <v>0</v>
          </cell>
        </row>
        <row r="762">
          <cell r="B762" t="str">
            <v>525-001-0097-004</v>
          </cell>
          <cell r="C762" t="str">
            <v xml:space="preserve">PROYECTO PUBLICIDAD N/D                                              </v>
          </cell>
          <cell r="D762">
            <v>0</v>
          </cell>
          <cell r="E762">
            <v>0</v>
          </cell>
          <cell r="F762">
            <v>0</v>
          </cell>
          <cell r="G762">
            <v>0</v>
          </cell>
          <cell r="H762">
            <v>0</v>
          </cell>
        </row>
        <row r="763">
          <cell r="B763" t="str">
            <v>525-001-0097-006</v>
          </cell>
          <cell r="C763" t="str">
            <v xml:space="preserve">PROYECTO METROGAS                                                    </v>
          </cell>
          <cell r="D763">
            <v>0</v>
          </cell>
          <cell r="E763">
            <v>0</v>
          </cell>
          <cell r="F763">
            <v>0</v>
          </cell>
          <cell r="G763">
            <v>0</v>
          </cell>
          <cell r="H763">
            <v>0</v>
          </cell>
        </row>
        <row r="764">
          <cell r="B764" t="str">
            <v>525-001-0097-008</v>
          </cell>
          <cell r="C764" t="str">
            <v xml:space="preserve">PROYECTO CEDI N/D                                                    </v>
          </cell>
          <cell r="D764">
            <v>0</v>
          </cell>
          <cell r="E764">
            <v>0</v>
          </cell>
          <cell r="F764">
            <v>0</v>
          </cell>
          <cell r="G764">
            <v>0</v>
          </cell>
          <cell r="H764">
            <v>0</v>
          </cell>
        </row>
        <row r="765">
          <cell r="B765" t="str">
            <v>525-001-0098-000</v>
          </cell>
          <cell r="C765" t="str">
            <v xml:space="preserve">GASTOS DE FIN DE A¥O                                                 </v>
          </cell>
          <cell r="D765">
            <v>0</v>
          </cell>
          <cell r="E765">
            <v>0</v>
          </cell>
          <cell r="F765">
            <v>0</v>
          </cell>
          <cell r="G765">
            <v>0</v>
          </cell>
          <cell r="H765">
            <v>0</v>
          </cell>
        </row>
        <row r="766">
          <cell r="B766" t="str">
            <v>525-001-0099-000</v>
          </cell>
          <cell r="C766" t="str">
            <v xml:space="preserve">INTERNET                                                             </v>
          </cell>
          <cell r="D766">
            <v>0</v>
          </cell>
          <cell r="E766">
            <v>0</v>
          </cell>
          <cell r="F766">
            <v>0</v>
          </cell>
          <cell r="G766">
            <v>0</v>
          </cell>
          <cell r="H766">
            <v>0</v>
          </cell>
        </row>
        <row r="767">
          <cell r="B767" t="str">
            <v>525-001-0100-000</v>
          </cell>
          <cell r="C767" t="str">
            <v xml:space="preserve">COMERCIALIZACION                                                     </v>
          </cell>
          <cell r="D767">
            <v>0</v>
          </cell>
          <cell r="E767">
            <v>0</v>
          </cell>
          <cell r="F767">
            <v>0</v>
          </cell>
          <cell r="G767">
            <v>0</v>
          </cell>
          <cell r="H767">
            <v>0</v>
          </cell>
        </row>
        <row r="768">
          <cell r="B768" t="str">
            <v>525-001-0101-000</v>
          </cell>
          <cell r="C768" t="str">
            <v xml:space="preserve">I. S. R.                                                             </v>
          </cell>
          <cell r="D768">
            <v>0</v>
          </cell>
          <cell r="E768">
            <v>0</v>
          </cell>
          <cell r="F768">
            <v>0</v>
          </cell>
          <cell r="G768">
            <v>0</v>
          </cell>
          <cell r="H768">
            <v>0</v>
          </cell>
        </row>
        <row r="769">
          <cell r="B769" t="str">
            <v>525-001-0102-000</v>
          </cell>
          <cell r="C769" t="str">
            <v xml:space="preserve">GAS LP                                                               </v>
          </cell>
          <cell r="D769">
            <v>0</v>
          </cell>
          <cell r="E769">
            <v>3270577.17</v>
          </cell>
          <cell r="F769">
            <v>0</v>
          </cell>
          <cell r="G769">
            <v>3270577.17</v>
          </cell>
          <cell r="H769">
            <v>3270577.17</v>
          </cell>
        </row>
        <row r="770">
          <cell r="B770" t="str">
            <v>525-001-0103-000</v>
          </cell>
          <cell r="C770" t="str">
            <v xml:space="preserve">GTOS                                                                 </v>
          </cell>
          <cell r="D770">
            <v>0</v>
          </cell>
          <cell r="E770">
            <v>0</v>
          </cell>
          <cell r="F770">
            <v>0</v>
          </cell>
          <cell r="G770">
            <v>0</v>
          </cell>
          <cell r="H770">
            <v>0</v>
          </cell>
        </row>
        <row r="771">
          <cell r="B771" t="str">
            <v>525-001-0104-000</v>
          </cell>
          <cell r="C771" t="str">
            <v xml:space="preserve">CELULARES                                                            </v>
          </cell>
          <cell r="D771">
            <v>0</v>
          </cell>
          <cell r="E771">
            <v>5813.05</v>
          </cell>
          <cell r="F771">
            <v>0</v>
          </cell>
          <cell r="G771">
            <v>5813.05</v>
          </cell>
          <cell r="H771">
            <v>5813.05</v>
          </cell>
        </row>
        <row r="772">
          <cell r="B772" t="str">
            <v>525-001-0105-000</v>
          </cell>
          <cell r="C772" t="str">
            <v xml:space="preserve">RADIOS                                                               </v>
          </cell>
          <cell r="D772">
            <v>0</v>
          </cell>
          <cell r="E772">
            <v>0</v>
          </cell>
          <cell r="F772">
            <v>0</v>
          </cell>
          <cell r="G772">
            <v>0</v>
          </cell>
          <cell r="H772">
            <v>0</v>
          </cell>
        </row>
        <row r="773">
          <cell r="B773" t="str">
            <v>525-001-0106-000</v>
          </cell>
          <cell r="C773" t="str">
            <v xml:space="preserve">UNIFORMES Y EQUIP. SEGURIDAD                                         </v>
          </cell>
          <cell r="D773">
            <v>0</v>
          </cell>
          <cell r="E773">
            <v>481.12</v>
          </cell>
          <cell r="F773">
            <v>0</v>
          </cell>
          <cell r="G773">
            <v>481.12</v>
          </cell>
          <cell r="H773">
            <v>481.12</v>
          </cell>
        </row>
        <row r="774">
          <cell r="B774" t="str">
            <v>525-001-0107-000</v>
          </cell>
          <cell r="C774" t="str">
            <v xml:space="preserve">HERRAMIENTAS                                                         </v>
          </cell>
          <cell r="D774">
            <v>0</v>
          </cell>
          <cell r="E774">
            <v>2597.2199999999998</v>
          </cell>
          <cell r="F774">
            <v>0</v>
          </cell>
          <cell r="G774">
            <v>2597.2199999999998</v>
          </cell>
          <cell r="H774">
            <v>2597.2199999999998</v>
          </cell>
        </row>
        <row r="775">
          <cell r="B775" t="str">
            <v>525-001-0108-000</v>
          </cell>
          <cell r="C775" t="str">
            <v xml:space="preserve">SEGURO DE TRANSPORTE                                                 </v>
          </cell>
          <cell r="D775">
            <v>0</v>
          </cell>
          <cell r="E775">
            <v>0</v>
          </cell>
          <cell r="F775">
            <v>0</v>
          </cell>
          <cell r="G775">
            <v>0</v>
          </cell>
          <cell r="H775">
            <v>0</v>
          </cell>
        </row>
        <row r="776">
          <cell r="B776" t="str">
            <v>525-001-0109-000</v>
          </cell>
          <cell r="C776" t="str">
            <v xml:space="preserve">ARRENDAMIENTO EQUIP. TRANSPORTE                                      </v>
          </cell>
          <cell r="D776">
            <v>0</v>
          </cell>
          <cell r="E776">
            <v>68832.98</v>
          </cell>
          <cell r="F776">
            <v>0</v>
          </cell>
          <cell r="G776">
            <v>68832.98</v>
          </cell>
          <cell r="H776">
            <v>68832.98</v>
          </cell>
        </row>
        <row r="777">
          <cell r="B777" t="str">
            <v>525-001-0110-000</v>
          </cell>
          <cell r="C777" t="str">
            <v xml:space="preserve">SEGURO PARA GENERADORES                                              </v>
          </cell>
          <cell r="D777">
            <v>0</v>
          </cell>
          <cell r="E777">
            <v>0</v>
          </cell>
          <cell r="F777">
            <v>0</v>
          </cell>
          <cell r="G777">
            <v>0</v>
          </cell>
          <cell r="H777">
            <v>0</v>
          </cell>
        </row>
        <row r="778">
          <cell r="B778" t="str">
            <v>525-001-0111-000</v>
          </cell>
          <cell r="C778" t="str">
            <v xml:space="preserve">SEGURO COMPRESORES Y SEPARADORES                                     </v>
          </cell>
          <cell r="D778">
            <v>0</v>
          </cell>
          <cell r="E778">
            <v>0</v>
          </cell>
          <cell r="F778">
            <v>0</v>
          </cell>
          <cell r="G778">
            <v>0</v>
          </cell>
          <cell r="H778">
            <v>0</v>
          </cell>
        </row>
        <row r="779">
          <cell r="B779" t="str">
            <v>530-001-0001-000</v>
          </cell>
          <cell r="C779" t="str">
            <v xml:space="preserve">DESCUENTO S/COMPRA                                                   </v>
          </cell>
          <cell r="D779">
            <v>0</v>
          </cell>
          <cell r="E779">
            <v>-163528.85999999999</v>
          </cell>
          <cell r="F779">
            <v>0</v>
          </cell>
          <cell r="G779">
            <v>-163528.85999999999</v>
          </cell>
          <cell r="H779">
            <v>-163528.85999999999</v>
          </cell>
        </row>
        <row r="780">
          <cell r="B780" t="str">
            <v>530-001-0002-000</v>
          </cell>
          <cell r="C780" t="str">
            <v xml:space="preserve">NOTAS DE CREDITO ENERFLEX                                            </v>
          </cell>
          <cell r="D780">
            <v>0</v>
          </cell>
          <cell r="E780">
            <v>0</v>
          </cell>
          <cell r="F780">
            <v>0</v>
          </cell>
          <cell r="G780">
            <v>0</v>
          </cell>
          <cell r="H780">
            <v>0</v>
          </cell>
        </row>
        <row r="781">
          <cell r="B781" t="str">
            <v>530-001-0003-001</v>
          </cell>
          <cell r="C781" t="str">
            <v xml:space="preserve">CREDITO MADISA DLLS                                                  </v>
          </cell>
          <cell r="D781">
            <v>0</v>
          </cell>
          <cell r="E781">
            <v>0</v>
          </cell>
          <cell r="F781">
            <v>0</v>
          </cell>
          <cell r="G781">
            <v>0</v>
          </cell>
          <cell r="H781">
            <v>0</v>
          </cell>
        </row>
        <row r="782">
          <cell r="B782" t="str">
            <v>530-001-0003-002</v>
          </cell>
          <cell r="C782" t="str">
            <v xml:space="preserve">CREDITO MADISA COMP DLLS                                             </v>
          </cell>
          <cell r="D782">
            <v>0</v>
          </cell>
          <cell r="E782">
            <v>0</v>
          </cell>
          <cell r="F782">
            <v>0</v>
          </cell>
          <cell r="G782">
            <v>0</v>
          </cell>
          <cell r="H782">
            <v>0</v>
          </cell>
        </row>
        <row r="783">
          <cell r="B783" t="str">
            <v>540-001-0001-000</v>
          </cell>
          <cell r="C783" t="str">
            <v xml:space="preserve">COSTO DE VTA ACTIVO FIJO                                             </v>
          </cell>
          <cell r="D783">
            <v>0</v>
          </cell>
          <cell r="E783">
            <v>0</v>
          </cell>
          <cell r="F783">
            <v>0</v>
          </cell>
          <cell r="G783">
            <v>0</v>
          </cell>
          <cell r="H783">
            <v>0</v>
          </cell>
        </row>
        <row r="784">
          <cell r="B784" t="str">
            <v>541-000-0000-000</v>
          </cell>
          <cell r="C784" t="str">
            <v xml:space="preserve">COSTO DE VENTAS DIVERSAS                                             </v>
          </cell>
          <cell r="D784">
            <v>0</v>
          </cell>
          <cell r="E784">
            <v>0</v>
          </cell>
          <cell r="F784">
            <v>0</v>
          </cell>
          <cell r="G784">
            <v>0</v>
          </cell>
          <cell r="H784">
            <v>0</v>
          </cell>
        </row>
        <row r="785">
          <cell r="B785" t="str">
            <v>542-000-0000-000</v>
          </cell>
          <cell r="C785" t="str">
            <v xml:space="preserve">OTROS COSTOS                                                         </v>
          </cell>
          <cell r="D785">
            <v>0</v>
          </cell>
          <cell r="E785">
            <v>0</v>
          </cell>
          <cell r="F785">
            <v>0</v>
          </cell>
          <cell r="G785">
            <v>0</v>
          </cell>
          <cell r="H785">
            <v>0</v>
          </cell>
        </row>
        <row r="786">
          <cell r="B786" t="str">
            <v>610-001-0001-000</v>
          </cell>
          <cell r="C786" t="str">
            <v xml:space="preserve">GASTOS ADUANALES                                                     </v>
          </cell>
          <cell r="D786">
            <v>0</v>
          </cell>
          <cell r="E786">
            <v>21792.69</v>
          </cell>
          <cell r="F786">
            <v>0</v>
          </cell>
          <cell r="G786">
            <v>21792.69</v>
          </cell>
          <cell r="H786">
            <v>21792.69</v>
          </cell>
        </row>
        <row r="787">
          <cell r="B787" t="str">
            <v>610-001-0002-000</v>
          </cell>
          <cell r="C787" t="str">
            <v xml:space="preserve">SUELDOS                                                              </v>
          </cell>
          <cell r="D787">
            <v>0</v>
          </cell>
          <cell r="E787">
            <v>36111.599999999999</v>
          </cell>
          <cell r="F787">
            <v>0</v>
          </cell>
          <cell r="G787">
            <v>36111.599999999999</v>
          </cell>
          <cell r="H787">
            <v>36111.599999999999</v>
          </cell>
        </row>
        <row r="788">
          <cell r="B788" t="str">
            <v>610-001-0003-001</v>
          </cell>
          <cell r="C788" t="str">
            <v xml:space="preserve">HORAS EXTRAS GRAVADAS                                                </v>
          </cell>
          <cell r="D788">
            <v>0</v>
          </cell>
          <cell r="E788">
            <v>0</v>
          </cell>
          <cell r="F788">
            <v>0</v>
          </cell>
          <cell r="G788">
            <v>0</v>
          </cell>
          <cell r="H788">
            <v>0</v>
          </cell>
        </row>
        <row r="789">
          <cell r="B789" t="str">
            <v>610-001-0003-002</v>
          </cell>
          <cell r="C789" t="str">
            <v xml:space="preserve">HORAS EXTRAS EXENTAS                                                 </v>
          </cell>
          <cell r="D789">
            <v>0</v>
          </cell>
          <cell r="E789">
            <v>0</v>
          </cell>
          <cell r="F789">
            <v>0</v>
          </cell>
          <cell r="G789">
            <v>0</v>
          </cell>
          <cell r="H789">
            <v>0</v>
          </cell>
        </row>
        <row r="790">
          <cell r="B790" t="str">
            <v>610-001-0004-001</v>
          </cell>
          <cell r="C790" t="str">
            <v xml:space="preserve">PRIMA VACACIONAL GRAVADA                                             </v>
          </cell>
          <cell r="D790">
            <v>0</v>
          </cell>
          <cell r="E790">
            <v>0</v>
          </cell>
          <cell r="F790">
            <v>0</v>
          </cell>
          <cell r="G790">
            <v>0</v>
          </cell>
          <cell r="H790">
            <v>0</v>
          </cell>
        </row>
        <row r="791">
          <cell r="B791" t="str">
            <v>610-001-0004-002</v>
          </cell>
          <cell r="C791" t="str">
            <v xml:space="preserve">PRIMA VACACIONAL EXENTA                                              </v>
          </cell>
          <cell r="D791">
            <v>0</v>
          </cell>
          <cell r="E791">
            <v>113.02</v>
          </cell>
          <cell r="F791">
            <v>0</v>
          </cell>
          <cell r="G791">
            <v>113.02</v>
          </cell>
          <cell r="H791">
            <v>113.02</v>
          </cell>
        </row>
        <row r="792">
          <cell r="B792" t="str">
            <v>610-001-0005-000</v>
          </cell>
          <cell r="C792" t="str">
            <v xml:space="preserve">VACACIONES                                                           </v>
          </cell>
          <cell r="D792">
            <v>0</v>
          </cell>
          <cell r="E792">
            <v>0</v>
          </cell>
          <cell r="F792">
            <v>0</v>
          </cell>
          <cell r="G792">
            <v>0</v>
          </cell>
          <cell r="H792">
            <v>0</v>
          </cell>
        </row>
        <row r="793">
          <cell r="B793" t="str">
            <v>610-001-0006-001</v>
          </cell>
          <cell r="C793" t="str">
            <v xml:space="preserve">GRATIFICACIONES GRAVADAS                                             </v>
          </cell>
          <cell r="D793">
            <v>0</v>
          </cell>
          <cell r="E793">
            <v>0</v>
          </cell>
          <cell r="F793">
            <v>0</v>
          </cell>
          <cell r="G793">
            <v>0</v>
          </cell>
          <cell r="H793">
            <v>0</v>
          </cell>
        </row>
        <row r="794">
          <cell r="B794" t="str">
            <v>610-001-0006-002</v>
          </cell>
          <cell r="C794" t="str">
            <v xml:space="preserve">GRATIFICACIONES EXENTAS                                              </v>
          </cell>
          <cell r="D794">
            <v>0</v>
          </cell>
          <cell r="E794">
            <v>0</v>
          </cell>
          <cell r="F794">
            <v>0</v>
          </cell>
          <cell r="G794">
            <v>0</v>
          </cell>
          <cell r="H794">
            <v>0</v>
          </cell>
        </row>
        <row r="795">
          <cell r="B795" t="str">
            <v>610-001-0007-001</v>
          </cell>
          <cell r="C795" t="str">
            <v xml:space="preserve">INDEMNIZACIONES GRAVADAS                                             </v>
          </cell>
          <cell r="D795">
            <v>0</v>
          </cell>
          <cell r="E795">
            <v>0</v>
          </cell>
          <cell r="F795">
            <v>0</v>
          </cell>
          <cell r="G795">
            <v>0</v>
          </cell>
          <cell r="H795">
            <v>0</v>
          </cell>
        </row>
        <row r="796">
          <cell r="B796" t="str">
            <v>610-001-0007-002</v>
          </cell>
          <cell r="C796" t="str">
            <v xml:space="preserve">INDEMNIZACIONES EXENTAS                                              </v>
          </cell>
          <cell r="D796">
            <v>0</v>
          </cell>
          <cell r="E796">
            <v>0</v>
          </cell>
          <cell r="F796">
            <v>0</v>
          </cell>
          <cell r="G796">
            <v>0</v>
          </cell>
          <cell r="H796">
            <v>0</v>
          </cell>
        </row>
        <row r="797">
          <cell r="B797" t="str">
            <v>610-001-0009-001</v>
          </cell>
          <cell r="C797" t="str">
            <v xml:space="preserve">AGUINALDO GRAVADO                                                    </v>
          </cell>
          <cell r="D797">
            <v>0</v>
          </cell>
          <cell r="E797">
            <v>0</v>
          </cell>
          <cell r="F797">
            <v>0</v>
          </cell>
          <cell r="G797">
            <v>0</v>
          </cell>
          <cell r="H797">
            <v>0</v>
          </cell>
        </row>
        <row r="798">
          <cell r="B798" t="str">
            <v>610-001-0009-002</v>
          </cell>
          <cell r="C798" t="str">
            <v xml:space="preserve">AGUINALDO EXENTO                                                     </v>
          </cell>
          <cell r="D798">
            <v>0</v>
          </cell>
          <cell r="E798">
            <v>0</v>
          </cell>
          <cell r="F798">
            <v>0</v>
          </cell>
          <cell r="G798">
            <v>0</v>
          </cell>
          <cell r="H798">
            <v>0</v>
          </cell>
        </row>
        <row r="799">
          <cell r="B799" t="str">
            <v>610-001-0010-000</v>
          </cell>
          <cell r="C799" t="str">
            <v xml:space="preserve">VALES DE GASOLINA                                                    </v>
          </cell>
          <cell r="D799">
            <v>0</v>
          </cell>
          <cell r="E799">
            <v>0</v>
          </cell>
          <cell r="F799">
            <v>0</v>
          </cell>
          <cell r="G799">
            <v>0</v>
          </cell>
          <cell r="H799">
            <v>0</v>
          </cell>
        </row>
        <row r="800">
          <cell r="B800" t="str">
            <v>610-001-0011-000</v>
          </cell>
          <cell r="C800" t="str">
            <v xml:space="preserve">BONO ANUAL                                                           </v>
          </cell>
          <cell r="D800">
            <v>0</v>
          </cell>
          <cell r="E800">
            <v>0</v>
          </cell>
          <cell r="F800">
            <v>0</v>
          </cell>
          <cell r="G800">
            <v>0</v>
          </cell>
          <cell r="H800">
            <v>0</v>
          </cell>
        </row>
        <row r="801">
          <cell r="B801" t="str">
            <v>610-001-0012-000</v>
          </cell>
          <cell r="C801" t="str">
            <v xml:space="preserve">FONDO DE AHORRO                                                      </v>
          </cell>
          <cell r="D801">
            <v>0</v>
          </cell>
          <cell r="E801">
            <v>2414.2399999999998</v>
          </cell>
          <cell r="F801">
            <v>0</v>
          </cell>
          <cell r="G801">
            <v>2414.2399999999998</v>
          </cell>
          <cell r="H801">
            <v>2414.2399999999998</v>
          </cell>
        </row>
        <row r="802">
          <cell r="B802" t="str">
            <v>610-001-0013-000</v>
          </cell>
          <cell r="C802" t="str">
            <v xml:space="preserve">INTERNET                                                             </v>
          </cell>
          <cell r="D802">
            <v>0</v>
          </cell>
          <cell r="E802">
            <v>0</v>
          </cell>
          <cell r="F802">
            <v>0</v>
          </cell>
          <cell r="G802">
            <v>0</v>
          </cell>
          <cell r="H802">
            <v>0</v>
          </cell>
        </row>
        <row r="803">
          <cell r="B803" t="str">
            <v>610-001-0014-000</v>
          </cell>
          <cell r="C803" t="str">
            <v xml:space="preserve">ALIMENTOS                                                            </v>
          </cell>
          <cell r="D803">
            <v>0</v>
          </cell>
          <cell r="E803">
            <v>0</v>
          </cell>
          <cell r="F803">
            <v>0</v>
          </cell>
          <cell r="G803">
            <v>0</v>
          </cell>
          <cell r="H803">
            <v>0</v>
          </cell>
        </row>
        <row r="804">
          <cell r="B804" t="str">
            <v>610-001-0016-000</v>
          </cell>
          <cell r="C804" t="str">
            <v xml:space="preserve">SEGURO GASTOS MEDICOS MAYORES                                        </v>
          </cell>
          <cell r="D804">
            <v>0</v>
          </cell>
          <cell r="E804">
            <v>0</v>
          </cell>
          <cell r="F804">
            <v>0</v>
          </cell>
          <cell r="G804">
            <v>0</v>
          </cell>
          <cell r="H804">
            <v>0</v>
          </cell>
        </row>
        <row r="805">
          <cell r="B805" t="str">
            <v>610-001-0017-000</v>
          </cell>
          <cell r="C805" t="str">
            <v xml:space="preserve">MTTO. EQUIP. RADIOCOMUNICACIONES                                     </v>
          </cell>
          <cell r="D805">
            <v>0</v>
          </cell>
          <cell r="E805">
            <v>0</v>
          </cell>
          <cell r="F805">
            <v>0</v>
          </cell>
          <cell r="G805">
            <v>0</v>
          </cell>
          <cell r="H805">
            <v>0</v>
          </cell>
        </row>
        <row r="806">
          <cell r="B806" t="str">
            <v>610-001-0018-000</v>
          </cell>
          <cell r="C806" t="str">
            <v xml:space="preserve">AGUA POZOS                                                           </v>
          </cell>
          <cell r="D806">
            <v>0</v>
          </cell>
          <cell r="E806">
            <v>0</v>
          </cell>
          <cell r="F806">
            <v>0</v>
          </cell>
          <cell r="G806">
            <v>0</v>
          </cell>
          <cell r="H806">
            <v>0</v>
          </cell>
        </row>
        <row r="807">
          <cell r="B807" t="str">
            <v>610-001-0019-000</v>
          </cell>
          <cell r="C807" t="str">
            <v xml:space="preserve">SEGURIDAD Y MONITOREO                                                </v>
          </cell>
          <cell r="D807">
            <v>0</v>
          </cell>
          <cell r="E807">
            <v>0</v>
          </cell>
          <cell r="F807">
            <v>0</v>
          </cell>
          <cell r="G807">
            <v>0</v>
          </cell>
          <cell r="H807">
            <v>0</v>
          </cell>
        </row>
        <row r="808">
          <cell r="B808" t="str">
            <v>610-001-0021-000</v>
          </cell>
          <cell r="C808" t="str">
            <v xml:space="preserve">I.M.S.S. CUOTA PATRONAL                                              </v>
          </cell>
          <cell r="D808">
            <v>0</v>
          </cell>
          <cell r="E808">
            <v>4619.1000000000004</v>
          </cell>
          <cell r="F808">
            <v>0</v>
          </cell>
          <cell r="G808">
            <v>4619.1000000000004</v>
          </cell>
          <cell r="H808">
            <v>4619.1000000000004</v>
          </cell>
        </row>
        <row r="809">
          <cell r="B809" t="str">
            <v>610-001-0022-000</v>
          </cell>
          <cell r="C809" t="str">
            <v xml:space="preserve">ARRENDAMIENTO PLANTAS ELECTRICAS                                     </v>
          </cell>
          <cell r="D809">
            <v>0</v>
          </cell>
          <cell r="E809">
            <v>0</v>
          </cell>
          <cell r="F809">
            <v>0</v>
          </cell>
          <cell r="G809">
            <v>0</v>
          </cell>
          <cell r="H809">
            <v>0</v>
          </cell>
        </row>
        <row r="810">
          <cell r="B810" t="str">
            <v>610-001-0023-000</v>
          </cell>
          <cell r="C810" t="str">
            <v xml:space="preserve">5% APORTACIONES INFONAVIT                                            </v>
          </cell>
          <cell r="D810">
            <v>0</v>
          </cell>
          <cell r="E810">
            <v>0</v>
          </cell>
          <cell r="F810">
            <v>0</v>
          </cell>
          <cell r="G810">
            <v>0</v>
          </cell>
          <cell r="H810">
            <v>0</v>
          </cell>
        </row>
        <row r="811">
          <cell r="B811" t="str">
            <v>610-001-0024-000</v>
          </cell>
          <cell r="C811" t="str">
            <v xml:space="preserve">IMPUESTO SOBRE NOMINAS                                               </v>
          </cell>
          <cell r="D811">
            <v>0</v>
          </cell>
          <cell r="E811">
            <v>362.25</v>
          </cell>
          <cell r="F811">
            <v>0</v>
          </cell>
          <cell r="G811">
            <v>362.25</v>
          </cell>
          <cell r="H811">
            <v>362.25</v>
          </cell>
        </row>
        <row r="812">
          <cell r="B812" t="str">
            <v>610-001-0025-000</v>
          </cell>
          <cell r="C812" t="str">
            <v xml:space="preserve">2% S.A.R.                                                            </v>
          </cell>
          <cell r="D812">
            <v>0</v>
          </cell>
          <cell r="E812">
            <v>0</v>
          </cell>
          <cell r="F812">
            <v>0</v>
          </cell>
          <cell r="G812">
            <v>0</v>
          </cell>
          <cell r="H812">
            <v>0</v>
          </cell>
        </row>
        <row r="813">
          <cell r="B813" t="str">
            <v>610-001-0027-000</v>
          </cell>
          <cell r="C813" t="str">
            <v xml:space="preserve">CESANTIA Y VEJEZ                                                     </v>
          </cell>
          <cell r="D813">
            <v>0</v>
          </cell>
          <cell r="E813">
            <v>0</v>
          </cell>
          <cell r="F813">
            <v>0</v>
          </cell>
          <cell r="G813">
            <v>0</v>
          </cell>
          <cell r="H813">
            <v>0</v>
          </cell>
        </row>
        <row r="814">
          <cell r="B814" t="str">
            <v>610-001-0030-000</v>
          </cell>
          <cell r="C814" t="str">
            <v xml:space="preserve">HONORARIOS PERSONAS MORALES                                          </v>
          </cell>
          <cell r="D814">
            <v>0</v>
          </cell>
          <cell r="E814">
            <v>0</v>
          </cell>
          <cell r="F814">
            <v>0</v>
          </cell>
          <cell r="G814">
            <v>0</v>
          </cell>
          <cell r="H814">
            <v>0</v>
          </cell>
        </row>
        <row r="815">
          <cell r="B815" t="str">
            <v>610-001-0031-000</v>
          </cell>
          <cell r="C815" t="str">
            <v xml:space="preserve">HONORARIOS A PERSONAS FISICAS                                        </v>
          </cell>
          <cell r="D815">
            <v>0</v>
          </cell>
          <cell r="E815">
            <v>4342.18</v>
          </cell>
          <cell r="F815">
            <v>0</v>
          </cell>
          <cell r="G815">
            <v>4342.18</v>
          </cell>
          <cell r="H815">
            <v>4342.18</v>
          </cell>
        </row>
        <row r="816">
          <cell r="B816" t="str">
            <v>610-001-0032-000</v>
          </cell>
          <cell r="C816" t="str">
            <v xml:space="preserve">SERVICIOS PROFESIONALES                                              </v>
          </cell>
          <cell r="D816">
            <v>0</v>
          </cell>
          <cell r="E816">
            <v>0</v>
          </cell>
          <cell r="F816">
            <v>0</v>
          </cell>
          <cell r="G816">
            <v>0</v>
          </cell>
          <cell r="H816">
            <v>0</v>
          </cell>
        </row>
        <row r="817">
          <cell r="B817" t="str">
            <v>610-001-0033-000</v>
          </cell>
          <cell r="C817" t="str">
            <v xml:space="preserve">FLETES Y MUDANZAS                                                    </v>
          </cell>
          <cell r="D817">
            <v>0</v>
          </cell>
          <cell r="E817">
            <v>0</v>
          </cell>
          <cell r="F817">
            <v>0</v>
          </cell>
          <cell r="G817">
            <v>0</v>
          </cell>
          <cell r="H817">
            <v>0</v>
          </cell>
        </row>
        <row r="818">
          <cell r="B818" t="str">
            <v>610-001-0034-001</v>
          </cell>
          <cell r="C818" t="str">
            <v xml:space="preserve">ARREND. PERSONA MORAL INMUEB                                         </v>
          </cell>
          <cell r="D818">
            <v>0</v>
          </cell>
          <cell r="E818">
            <v>0</v>
          </cell>
          <cell r="F818">
            <v>0</v>
          </cell>
          <cell r="G818">
            <v>0</v>
          </cell>
          <cell r="H818">
            <v>0</v>
          </cell>
        </row>
        <row r="819">
          <cell r="B819" t="str">
            <v>610-001-0034-002</v>
          </cell>
          <cell r="C819" t="str">
            <v xml:space="preserve">ARRENDAMIENTO P.F.                                                   </v>
          </cell>
          <cell r="D819">
            <v>0</v>
          </cell>
          <cell r="E819">
            <v>24255</v>
          </cell>
          <cell r="F819">
            <v>0</v>
          </cell>
          <cell r="G819">
            <v>24255</v>
          </cell>
          <cell r="H819">
            <v>24255</v>
          </cell>
        </row>
        <row r="820">
          <cell r="B820" t="str">
            <v>610-001-0035-000</v>
          </cell>
          <cell r="C820" t="str">
            <v xml:space="preserve">MANTENIMIENTO INSTALACIONES                                          </v>
          </cell>
          <cell r="D820">
            <v>0</v>
          </cell>
          <cell r="E820">
            <v>0</v>
          </cell>
          <cell r="F820">
            <v>0</v>
          </cell>
          <cell r="G820">
            <v>0</v>
          </cell>
          <cell r="H820">
            <v>0</v>
          </cell>
        </row>
        <row r="821">
          <cell r="B821" t="str">
            <v>610-001-0036-000</v>
          </cell>
          <cell r="C821" t="str">
            <v xml:space="preserve">MANTENIMIENTO EQ. DE OFICINA                                         </v>
          </cell>
          <cell r="D821">
            <v>0</v>
          </cell>
          <cell r="E821">
            <v>0</v>
          </cell>
          <cell r="F821">
            <v>0</v>
          </cell>
          <cell r="G821">
            <v>0</v>
          </cell>
          <cell r="H821">
            <v>0</v>
          </cell>
        </row>
        <row r="822">
          <cell r="B822" t="str">
            <v>610-001-0037-000</v>
          </cell>
          <cell r="C822" t="str">
            <v xml:space="preserve">MANTENIMIENTO EQ. TRANSPORTE                                         </v>
          </cell>
          <cell r="D822">
            <v>0</v>
          </cell>
          <cell r="E822">
            <v>0</v>
          </cell>
          <cell r="F822">
            <v>0</v>
          </cell>
          <cell r="G822">
            <v>0</v>
          </cell>
          <cell r="H822">
            <v>0</v>
          </cell>
        </row>
        <row r="823">
          <cell r="B823" t="str">
            <v>610-001-0038-001</v>
          </cell>
          <cell r="C823" t="str">
            <v xml:space="preserve">COMBUSTIBLES DEDUCIBLES                                              </v>
          </cell>
          <cell r="D823">
            <v>0</v>
          </cell>
          <cell r="E823">
            <v>0</v>
          </cell>
          <cell r="F823">
            <v>0</v>
          </cell>
          <cell r="G823">
            <v>0</v>
          </cell>
          <cell r="H823">
            <v>0</v>
          </cell>
        </row>
        <row r="824">
          <cell r="B824" t="str">
            <v>610-001-0038-002</v>
          </cell>
          <cell r="C824" t="str">
            <v xml:space="preserve">COMBUSTIBLES NO DEDUCIBLES                                           </v>
          </cell>
          <cell r="D824">
            <v>0</v>
          </cell>
          <cell r="E824">
            <v>0</v>
          </cell>
          <cell r="F824">
            <v>0</v>
          </cell>
          <cell r="G824">
            <v>0</v>
          </cell>
          <cell r="H824">
            <v>0</v>
          </cell>
        </row>
        <row r="825">
          <cell r="B825" t="str">
            <v>610-001-0038-003</v>
          </cell>
          <cell r="C825" t="str">
            <v xml:space="preserve">LUBRICANTES DEDUCIBLES                                               </v>
          </cell>
          <cell r="D825">
            <v>0</v>
          </cell>
          <cell r="E825">
            <v>0</v>
          </cell>
          <cell r="F825">
            <v>0</v>
          </cell>
          <cell r="G825">
            <v>0</v>
          </cell>
          <cell r="H825">
            <v>0</v>
          </cell>
        </row>
        <row r="826">
          <cell r="B826" t="str">
            <v>610-001-0038-004</v>
          </cell>
          <cell r="C826" t="str">
            <v xml:space="preserve">LUBRICANTES NO DEDUCIBLES                                            </v>
          </cell>
          <cell r="D826">
            <v>0</v>
          </cell>
          <cell r="E826">
            <v>0</v>
          </cell>
          <cell r="F826">
            <v>0</v>
          </cell>
          <cell r="G826">
            <v>0</v>
          </cell>
          <cell r="H826">
            <v>0</v>
          </cell>
        </row>
        <row r="827">
          <cell r="B827" t="str">
            <v>610-001-0039-001</v>
          </cell>
          <cell r="C827" t="str">
            <v xml:space="preserve">GASTOS DE VIAJE DEDUCIBLES                                           </v>
          </cell>
          <cell r="D827">
            <v>0</v>
          </cell>
          <cell r="E827">
            <v>3889.15</v>
          </cell>
          <cell r="F827">
            <v>0</v>
          </cell>
          <cell r="G827">
            <v>3889.15</v>
          </cell>
          <cell r="H827">
            <v>3889.15</v>
          </cell>
        </row>
        <row r="828">
          <cell r="B828" t="str">
            <v>610-001-0039-002</v>
          </cell>
          <cell r="C828" t="str">
            <v xml:space="preserve">GASTOS DE VIAJE NO DED.                                              </v>
          </cell>
          <cell r="D828">
            <v>0</v>
          </cell>
          <cell r="E828">
            <v>0</v>
          </cell>
          <cell r="F828">
            <v>0</v>
          </cell>
          <cell r="G828">
            <v>0</v>
          </cell>
          <cell r="H828">
            <v>0</v>
          </cell>
        </row>
        <row r="829">
          <cell r="B829" t="str">
            <v>610-001-0040-000</v>
          </cell>
          <cell r="C829" t="str">
            <v xml:space="preserve">ENSERES MENORES                                                      </v>
          </cell>
          <cell r="D829">
            <v>0</v>
          </cell>
          <cell r="E829">
            <v>0</v>
          </cell>
          <cell r="F829">
            <v>0</v>
          </cell>
          <cell r="G829">
            <v>0</v>
          </cell>
          <cell r="H829">
            <v>0</v>
          </cell>
        </row>
        <row r="830">
          <cell r="B830" t="str">
            <v>610-001-0041-000</v>
          </cell>
          <cell r="C830" t="str">
            <v xml:space="preserve">ENERGIA ELECTRICA                                                    </v>
          </cell>
          <cell r="D830">
            <v>0</v>
          </cell>
          <cell r="E830">
            <v>4876</v>
          </cell>
          <cell r="F830">
            <v>0</v>
          </cell>
          <cell r="G830">
            <v>4876</v>
          </cell>
          <cell r="H830">
            <v>4876</v>
          </cell>
        </row>
        <row r="831">
          <cell r="B831" t="str">
            <v>610-001-0042-000</v>
          </cell>
          <cell r="C831" t="str">
            <v xml:space="preserve">TELEFONOS                                                            </v>
          </cell>
          <cell r="D831">
            <v>0</v>
          </cell>
          <cell r="E831">
            <v>3969.84</v>
          </cell>
          <cell r="F831">
            <v>0</v>
          </cell>
          <cell r="G831">
            <v>3969.84</v>
          </cell>
          <cell r="H831">
            <v>3969.84</v>
          </cell>
        </row>
        <row r="832">
          <cell r="B832" t="str">
            <v>610-001-0043-000</v>
          </cell>
          <cell r="C832" t="str">
            <v xml:space="preserve">IMPUESTOS Y DERECHOS                                                 </v>
          </cell>
          <cell r="D832">
            <v>0</v>
          </cell>
          <cell r="E832">
            <v>387.24</v>
          </cell>
          <cell r="F832">
            <v>0</v>
          </cell>
          <cell r="G832">
            <v>387.24</v>
          </cell>
          <cell r="H832">
            <v>387.24</v>
          </cell>
        </row>
        <row r="833">
          <cell r="B833" t="str">
            <v>610-001-0044-000</v>
          </cell>
          <cell r="C833" t="str">
            <v xml:space="preserve">MANTENIMIENTO EQ. DE COMPUTO                                         </v>
          </cell>
          <cell r="D833">
            <v>0</v>
          </cell>
          <cell r="E833">
            <v>11912.05</v>
          </cell>
          <cell r="F833">
            <v>0</v>
          </cell>
          <cell r="G833">
            <v>11912.05</v>
          </cell>
          <cell r="H833">
            <v>11912.05</v>
          </cell>
        </row>
        <row r="834">
          <cell r="B834" t="str">
            <v>610-001-0045-000</v>
          </cell>
          <cell r="C834" t="str">
            <v xml:space="preserve">ART. Y ACC. DE COMPUTO                                               </v>
          </cell>
          <cell r="D834">
            <v>0</v>
          </cell>
          <cell r="E834">
            <v>0</v>
          </cell>
          <cell r="F834">
            <v>0</v>
          </cell>
          <cell r="G834">
            <v>0</v>
          </cell>
          <cell r="H834">
            <v>0</v>
          </cell>
        </row>
        <row r="835">
          <cell r="B835" t="str">
            <v>610-001-0046-000</v>
          </cell>
          <cell r="C835" t="str">
            <v xml:space="preserve">UTILES ASEO Y LIMPIEZA                                               </v>
          </cell>
          <cell r="D835">
            <v>0</v>
          </cell>
          <cell r="E835">
            <v>0</v>
          </cell>
          <cell r="F835">
            <v>0</v>
          </cell>
          <cell r="G835">
            <v>0</v>
          </cell>
          <cell r="H835">
            <v>0</v>
          </cell>
        </row>
        <row r="836">
          <cell r="B836" t="str">
            <v>610-001-0047-000</v>
          </cell>
          <cell r="C836" t="str">
            <v xml:space="preserve">PAPELERIA Y ART. DE OFICINA                                          </v>
          </cell>
          <cell r="D836">
            <v>0</v>
          </cell>
          <cell r="E836">
            <v>1707.13</v>
          </cell>
          <cell r="F836">
            <v>0</v>
          </cell>
          <cell r="G836">
            <v>1707.13</v>
          </cell>
          <cell r="H836">
            <v>1707.13</v>
          </cell>
        </row>
        <row r="837">
          <cell r="B837" t="str">
            <v>610-001-0048-000</v>
          </cell>
          <cell r="C837" t="str">
            <v xml:space="preserve">PEAJES Y AUTOPISTAS                                                  </v>
          </cell>
          <cell r="D837">
            <v>0</v>
          </cell>
          <cell r="E837">
            <v>0</v>
          </cell>
          <cell r="F837">
            <v>0</v>
          </cell>
          <cell r="G837">
            <v>0</v>
          </cell>
          <cell r="H837">
            <v>0</v>
          </cell>
        </row>
        <row r="838">
          <cell r="B838" t="str">
            <v>610-001-0049-000</v>
          </cell>
          <cell r="C838" t="str">
            <v xml:space="preserve">SEGURO ROTURA MAQUINARIA                                             </v>
          </cell>
          <cell r="D838">
            <v>0</v>
          </cell>
          <cell r="E838">
            <v>0</v>
          </cell>
          <cell r="F838">
            <v>0</v>
          </cell>
          <cell r="G838">
            <v>0</v>
          </cell>
          <cell r="H838">
            <v>0</v>
          </cell>
        </row>
        <row r="839">
          <cell r="B839" t="str">
            <v>610-001-0050-000</v>
          </cell>
          <cell r="C839" t="str">
            <v xml:space="preserve">ESTACIONAMIENTO Y PASAJES LOC                                        </v>
          </cell>
          <cell r="D839">
            <v>0</v>
          </cell>
          <cell r="E839">
            <v>389</v>
          </cell>
          <cell r="F839">
            <v>0</v>
          </cell>
          <cell r="G839">
            <v>389</v>
          </cell>
          <cell r="H839">
            <v>389</v>
          </cell>
        </row>
        <row r="840">
          <cell r="B840" t="str">
            <v>610-001-0051-000</v>
          </cell>
          <cell r="C840" t="str">
            <v xml:space="preserve">COMISIONES Y SITUACIONES BANC                                        </v>
          </cell>
          <cell r="D840">
            <v>0</v>
          </cell>
          <cell r="E840">
            <v>17309.509999999998</v>
          </cell>
          <cell r="F840">
            <v>0</v>
          </cell>
          <cell r="G840">
            <v>17309.509999999998</v>
          </cell>
          <cell r="H840">
            <v>17309.509999999998</v>
          </cell>
        </row>
        <row r="841">
          <cell r="B841" t="str">
            <v>610-001-0052-000</v>
          </cell>
          <cell r="C841" t="str">
            <v xml:space="preserve">MENSAJERIA Y PAQUETERIA                                              </v>
          </cell>
          <cell r="D841">
            <v>0</v>
          </cell>
          <cell r="E841">
            <v>7374.05</v>
          </cell>
          <cell r="F841">
            <v>0</v>
          </cell>
          <cell r="G841">
            <v>7374.05</v>
          </cell>
          <cell r="H841">
            <v>7374.05</v>
          </cell>
        </row>
        <row r="842">
          <cell r="B842" t="str">
            <v>610-001-0053-000</v>
          </cell>
          <cell r="C842" t="str">
            <v xml:space="preserve">CUOTAS Y SUSCRIPCIONES                                               </v>
          </cell>
          <cell r="D842">
            <v>0</v>
          </cell>
          <cell r="E842">
            <v>0</v>
          </cell>
          <cell r="F842">
            <v>0</v>
          </cell>
          <cell r="G842">
            <v>0</v>
          </cell>
          <cell r="H842">
            <v>0</v>
          </cell>
        </row>
        <row r="843">
          <cell r="B843" t="str">
            <v>610-001-0054-000</v>
          </cell>
          <cell r="C843" t="str">
            <v xml:space="preserve">PUBLICIDAD Y PROPAGANDA                                              </v>
          </cell>
          <cell r="D843">
            <v>0</v>
          </cell>
          <cell r="E843">
            <v>0</v>
          </cell>
          <cell r="F843">
            <v>0</v>
          </cell>
          <cell r="G843">
            <v>0</v>
          </cell>
          <cell r="H843">
            <v>0</v>
          </cell>
        </row>
        <row r="844">
          <cell r="B844" t="str">
            <v>610-001-0055-000</v>
          </cell>
          <cell r="C844" t="str">
            <v xml:space="preserve">DONATIVOS                                                            </v>
          </cell>
          <cell r="D844">
            <v>0</v>
          </cell>
          <cell r="E844">
            <v>0</v>
          </cell>
          <cell r="F844">
            <v>0</v>
          </cell>
          <cell r="G844">
            <v>0</v>
          </cell>
          <cell r="H844">
            <v>0</v>
          </cell>
        </row>
        <row r="845">
          <cell r="B845" t="str">
            <v>610-001-0056-000</v>
          </cell>
          <cell r="C845" t="str">
            <v xml:space="preserve">MULTAS Y ACTUALIZACION NO DED                                        </v>
          </cell>
          <cell r="D845">
            <v>0</v>
          </cell>
          <cell r="E845">
            <v>0</v>
          </cell>
          <cell r="F845">
            <v>0</v>
          </cell>
          <cell r="G845">
            <v>0</v>
          </cell>
          <cell r="H845">
            <v>0</v>
          </cell>
        </row>
        <row r="846">
          <cell r="B846" t="str">
            <v>610-001-0057-000</v>
          </cell>
          <cell r="C846" t="str">
            <v xml:space="preserve">RECARGOS DEDUCIBLES                                                  </v>
          </cell>
          <cell r="D846">
            <v>0</v>
          </cell>
          <cell r="E846">
            <v>0</v>
          </cell>
          <cell r="F846">
            <v>0</v>
          </cell>
          <cell r="G846">
            <v>0</v>
          </cell>
          <cell r="H846">
            <v>0</v>
          </cell>
        </row>
        <row r="847">
          <cell r="B847" t="str">
            <v>610-001-0058-000</v>
          </cell>
          <cell r="C847" t="str">
            <v xml:space="preserve">MANIOBRAS                                                            </v>
          </cell>
          <cell r="D847">
            <v>0</v>
          </cell>
          <cell r="E847">
            <v>0</v>
          </cell>
          <cell r="F847">
            <v>0</v>
          </cell>
          <cell r="G847">
            <v>0</v>
          </cell>
          <cell r="H847">
            <v>0</v>
          </cell>
        </row>
        <row r="848">
          <cell r="B848" t="str">
            <v>610-001-0059-001</v>
          </cell>
          <cell r="C848" t="str">
            <v xml:space="preserve">F. MONTERREY P-258543                                                </v>
          </cell>
          <cell r="D848">
            <v>0</v>
          </cell>
          <cell r="E848">
            <v>0</v>
          </cell>
          <cell r="F848">
            <v>0</v>
          </cell>
          <cell r="G848">
            <v>0</v>
          </cell>
          <cell r="H848">
            <v>0</v>
          </cell>
        </row>
        <row r="849">
          <cell r="B849" t="str">
            <v>610-001-0059-002</v>
          </cell>
          <cell r="C849" t="str">
            <v xml:space="preserve">F. MONTERREY P-258547                                                </v>
          </cell>
          <cell r="D849">
            <v>0</v>
          </cell>
          <cell r="E849">
            <v>0</v>
          </cell>
          <cell r="F849">
            <v>0</v>
          </cell>
          <cell r="G849">
            <v>0</v>
          </cell>
          <cell r="H849">
            <v>0</v>
          </cell>
        </row>
        <row r="850">
          <cell r="B850" t="str">
            <v>610-001-0059-003</v>
          </cell>
          <cell r="C850" t="str">
            <v xml:space="preserve">F. MONTERREY P-328824                                                </v>
          </cell>
          <cell r="D850">
            <v>0</v>
          </cell>
          <cell r="E850">
            <v>0</v>
          </cell>
          <cell r="F850">
            <v>0</v>
          </cell>
          <cell r="G850">
            <v>0</v>
          </cell>
          <cell r="H850">
            <v>0</v>
          </cell>
        </row>
        <row r="851">
          <cell r="B851" t="str">
            <v>610-001-0060-000</v>
          </cell>
          <cell r="C851" t="str">
            <v xml:space="preserve">CURSOS Y SEMINARIOS                                                  </v>
          </cell>
          <cell r="D851">
            <v>0</v>
          </cell>
          <cell r="E851">
            <v>0</v>
          </cell>
          <cell r="F851">
            <v>0</v>
          </cell>
          <cell r="G851">
            <v>0</v>
          </cell>
          <cell r="H851">
            <v>0</v>
          </cell>
        </row>
        <row r="852">
          <cell r="B852" t="str">
            <v>610-001-0061-000</v>
          </cell>
          <cell r="C852" t="str">
            <v xml:space="preserve">REVISTAS Y LIBROS                                                    </v>
          </cell>
          <cell r="D852">
            <v>0</v>
          </cell>
          <cell r="E852">
            <v>0</v>
          </cell>
          <cell r="F852">
            <v>0</v>
          </cell>
          <cell r="G852">
            <v>0</v>
          </cell>
          <cell r="H852">
            <v>0</v>
          </cell>
        </row>
        <row r="853">
          <cell r="B853" t="str">
            <v>610-001-0062-000</v>
          </cell>
          <cell r="C853" t="str">
            <v xml:space="preserve">ATENCIONES A TERCEROS                                                </v>
          </cell>
          <cell r="D853">
            <v>0</v>
          </cell>
          <cell r="E853">
            <v>0</v>
          </cell>
          <cell r="F853">
            <v>0</v>
          </cell>
          <cell r="G853">
            <v>0</v>
          </cell>
          <cell r="H853">
            <v>0</v>
          </cell>
        </row>
        <row r="854">
          <cell r="B854" t="str">
            <v>610-001-0063-000</v>
          </cell>
          <cell r="C854" t="str">
            <v xml:space="preserve">MTTO MAQ Y EQUIPO                                                    </v>
          </cell>
          <cell r="D854">
            <v>0</v>
          </cell>
          <cell r="E854">
            <v>0</v>
          </cell>
          <cell r="F854">
            <v>0</v>
          </cell>
          <cell r="G854">
            <v>0</v>
          </cell>
          <cell r="H854">
            <v>0</v>
          </cell>
        </row>
        <row r="855">
          <cell r="B855" t="str">
            <v>610-001-0064-000</v>
          </cell>
          <cell r="C855" t="str">
            <v xml:space="preserve">GTOS LEGALES                                                         </v>
          </cell>
          <cell r="D855">
            <v>0</v>
          </cell>
          <cell r="E855">
            <v>0</v>
          </cell>
          <cell r="F855">
            <v>0</v>
          </cell>
          <cell r="G855">
            <v>0</v>
          </cell>
          <cell r="H855">
            <v>0</v>
          </cell>
        </row>
        <row r="856">
          <cell r="B856" t="str">
            <v>610-001-0078-000</v>
          </cell>
          <cell r="C856" t="str">
            <v xml:space="preserve">SEGURO RESPONSABILIDAD CIVIL                                         </v>
          </cell>
          <cell r="D856">
            <v>0</v>
          </cell>
          <cell r="E856">
            <v>0</v>
          </cell>
          <cell r="F856">
            <v>0</v>
          </cell>
          <cell r="G856">
            <v>0</v>
          </cell>
          <cell r="H856">
            <v>0</v>
          </cell>
        </row>
        <row r="857">
          <cell r="B857" t="str">
            <v>610-001-0080-001</v>
          </cell>
          <cell r="C857" t="str">
            <v xml:space="preserve">DEP MEDIDORES P/GAS                                                  </v>
          </cell>
          <cell r="D857">
            <v>0</v>
          </cell>
          <cell r="E857">
            <v>0</v>
          </cell>
          <cell r="F857">
            <v>0</v>
          </cell>
          <cell r="G857">
            <v>0</v>
          </cell>
          <cell r="H857">
            <v>0</v>
          </cell>
        </row>
        <row r="858">
          <cell r="B858" t="str">
            <v>610-001-0080-002</v>
          </cell>
          <cell r="C858" t="str">
            <v xml:space="preserve">DEP COMPRESORES                                                      </v>
          </cell>
          <cell r="D858">
            <v>0</v>
          </cell>
          <cell r="E858">
            <v>0</v>
          </cell>
          <cell r="F858">
            <v>0</v>
          </cell>
          <cell r="G858">
            <v>0</v>
          </cell>
          <cell r="H858">
            <v>0</v>
          </cell>
        </row>
        <row r="859">
          <cell r="B859" t="str">
            <v>610-001-0080-003</v>
          </cell>
          <cell r="C859" t="str">
            <v xml:space="preserve">DEP PLANTAS TMTO AGUAS RESIDUALES                                    </v>
          </cell>
          <cell r="D859">
            <v>0</v>
          </cell>
          <cell r="E859">
            <v>0</v>
          </cell>
          <cell r="F859">
            <v>0</v>
          </cell>
          <cell r="G859">
            <v>0</v>
          </cell>
          <cell r="H859">
            <v>0</v>
          </cell>
        </row>
        <row r="860">
          <cell r="B860" t="str">
            <v>610-001-0080-004</v>
          </cell>
          <cell r="C860" t="str">
            <v xml:space="preserve">DFC EQ RADIOCOMUNICACIONES                                           </v>
          </cell>
          <cell r="D860">
            <v>0</v>
          </cell>
          <cell r="E860">
            <v>0</v>
          </cell>
          <cell r="F860">
            <v>0</v>
          </cell>
          <cell r="G860">
            <v>0</v>
          </cell>
          <cell r="H860">
            <v>0</v>
          </cell>
        </row>
        <row r="861">
          <cell r="B861" t="str">
            <v>610-001-0080-005</v>
          </cell>
          <cell r="C861" t="str">
            <v xml:space="preserve">DFC MAQUINARIA Y EQ. 25%                                             </v>
          </cell>
          <cell r="D861">
            <v>0</v>
          </cell>
          <cell r="E861">
            <v>0</v>
          </cell>
          <cell r="F861">
            <v>0</v>
          </cell>
          <cell r="G861">
            <v>0</v>
          </cell>
          <cell r="H861">
            <v>0</v>
          </cell>
        </row>
        <row r="862">
          <cell r="B862" t="str">
            <v>610-001-0080-006</v>
          </cell>
          <cell r="C862" t="str">
            <v xml:space="preserve">DEP PLANTA DIESEL ELECTRICA                                          </v>
          </cell>
          <cell r="D862">
            <v>0</v>
          </cell>
          <cell r="E862">
            <v>0</v>
          </cell>
          <cell r="F862">
            <v>0</v>
          </cell>
          <cell r="G862">
            <v>0</v>
          </cell>
          <cell r="H862">
            <v>0</v>
          </cell>
        </row>
        <row r="863">
          <cell r="B863" t="str">
            <v>610-001-0080-007</v>
          </cell>
          <cell r="C863" t="str">
            <v xml:space="preserve">DFC MOBILIARIO Y EQ. OFICINA                                         </v>
          </cell>
          <cell r="D863">
            <v>0</v>
          </cell>
          <cell r="E863">
            <v>1076.8800000000001</v>
          </cell>
          <cell r="F863">
            <v>0</v>
          </cell>
          <cell r="G863">
            <v>1076.8800000000001</v>
          </cell>
          <cell r="H863">
            <v>1076.8800000000001</v>
          </cell>
        </row>
        <row r="864">
          <cell r="B864" t="str">
            <v>610-001-0080-008</v>
          </cell>
          <cell r="C864" t="str">
            <v xml:space="preserve">DFC EQUIPO DE COMPUTO                                                </v>
          </cell>
          <cell r="D864">
            <v>0</v>
          </cell>
          <cell r="E864">
            <v>4203.66</v>
          </cell>
          <cell r="F864">
            <v>0</v>
          </cell>
          <cell r="G864">
            <v>4203.66</v>
          </cell>
          <cell r="H864">
            <v>4203.66</v>
          </cell>
        </row>
        <row r="865">
          <cell r="B865" t="str">
            <v>610-001-0080-009</v>
          </cell>
          <cell r="C865" t="str">
            <v xml:space="preserve">DFC EQUIPO DE TRANSPORTE                                             </v>
          </cell>
          <cell r="D865">
            <v>0</v>
          </cell>
          <cell r="E865">
            <v>0</v>
          </cell>
          <cell r="F865">
            <v>0</v>
          </cell>
          <cell r="G865">
            <v>0</v>
          </cell>
          <cell r="H865">
            <v>0</v>
          </cell>
        </row>
        <row r="866">
          <cell r="B866" t="str">
            <v>610-001-0080-010</v>
          </cell>
          <cell r="C866" t="str">
            <v xml:space="preserve">DEP HIDROLAVADORA Y BOMBA H.                                         </v>
          </cell>
          <cell r="D866">
            <v>0</v>
          </cell>
          <cell r="E866">
            <v>0</v>
          </cell>
          <cell r="F866">
            <v>0</v>
          </cell>
          <cell r="G866">
            <v>0</v>
          </cell>
          <cell r="H866">
            <v>0</v>
          </cell>
        </row>
        <row r="867">
          <cell r="B867" t="str">
            <v>610-001-0080-011</v>
          </cell>
          <cell r="C867" t="str">
            <v xml:space="preserve">DFC CASETAS                                                          </v>
          </cell>
          <cell r="D867">
            <v>0</v>
          </cell>
          <cell r="E867">
            <v>0</v>
          </cell>
          <cell r="F867">
            <v>0</v>
          </cell>
          <cell r="G867">
            <v>0</v>
          </cell>
          <cell r="H867">
            <v>0</v>
          </cell>
        </row>
        <row r="868">
          <cell r="B868" t="str">
            <v>610-001-0081-000</v>
          </cell>
          <cell r="C868" t="str">
            <v xml:space="preserve">BIENES EMPRESARIALES PLUS                                            </v>
          </cell>
          <cell r="D868">
            <v>0</v>
          </cell>
          <cell r="E868">
            <v>0</v>
          </cell>
          <cell r="F868">
            <v>0</v>
          </cell>
          <cell r="G868">
            <v>0</v>
          </cell>
          <cell r="H868">
            <v>0</v>
          </cell>
        </row>
        <row r="869">
          <cell r="B869" t="str">
            <v>610-001-0082-000</v>
          </cell>
          <cell r="C869" t="str">
            <v xml:space="preserve">RESPONSP. CIVIL CONTRATISTAS PEMEX                                   </v>
          </cell>
          <cell r="D869">
            <v>0</v>
          </cell>
          <cell r="E869">
            <v>0</v>
          </cell>
          <cell r="F869">
            <v>0</v>
          </cell>
          <cell r="G869">
            <v>0</v>
          </cell>
          <cell r="H869">
            <v>0</v>
          </cell>
        </row>
        <row r="870">
          <cell r="B870" t="str">
            <v>610-001-0090-000</v>
          </cell>
          <cell r="C870" t="str">
            <v xml:space="preserve">REFACC. MAQ. Y EQUIP.                                                </v>
          </cell>
          <cell r="D870">
            <v>0</v>
          </cell>
          <cell r="E870">
            <v>0</v>
          </cell>
          <cell r="F870">
            <v>0</v>
          </cell>
          <cell r="G870">
            <v>0</v>
          </cell>
          <cell r="H870">
            <v>0</v>
          </cell>
        </row>
        <row r="871">
          <cell r="B871" t="str">
            <v>610-001-0095-000</v>
          </cell>
          <cell r="C871" t="str">
            <v xml:space="preserve">OTROS GASTOS DIVERSOS DEDUCIB                                        </v>
          </cell>
          <cell r="D871">
            <v>0</v>
          </cell>
          <cell r="E871">
            <v>1422.7</v>
          </cell>
          <cell r="F871">
            <v>0</v>
          </cell>
          <cell r="G871">
            <v>1422.7</v>
          </cell>
          <cell r="H871">
            <v>1422.7</v>
          </cell>
        </row>
        <row r="872">
          <cell r="B872" t="str">
            <v>610-001-0096-000</v>
          </cell>
          <cell r="C872" t="str">
            <v xml:space="preserve">OTROS GASTOS DIVERSOS NO DEDU                                        </v>
          </cell>
          <cell r="D872">
            <v>0</v>
          </cell>
          <cell r="E872">
            <v>72339.960000000006</v>
          </cell>
          <cell r="F872">
            <v>0</v>
          </cell>
          <cell r="G872">
            <v>72339.960000000006</v>
          </cell>
          <cell r="H872">
            <v>72339.960000000006</v>
          </cell>
        </row>
        <row r="873">
          <cell r="B873" t="str">
            <v>610-001-0097-001</v>
          </cell>
          <cell r="C873" t="str">
            <v xml:space="preserve">NUEVOS PROYECTOS DEDUCIBLES                                          </v>
          </cell>
          <cell r="D873">
            <v>0</v>
          </cell>
          <cell r="E873">
            <v>0</v>
          </cell>
          <cell r="F873">
            <v>0</v>
          </cell>
          <cell r="G873">
            <v>0</v>
          </cell>
          <cell r="H873">
            <v>0</v>
          </cell>
        </row>
        <row r="874">
          <cell r="B874" t="str">
            <v>610-001-0097-002</v>
          </cell>
          <cell r="C874" t="str">
            <v xml:space="preserve">NUEVOS PROYECTOS NO DEDUCIBLE                                        </v>
          </cell>
          <cell r="D874">
            <v>0</v>
          </cell>
          <cell r="E874">
            <v>0</v>
          </cell>
          <cell r="F874">
            <v>0</v>
          </cell>
          <cell r="G874">
            <v>0</v>
          </cell>
          <cell r="H874">
            <v>0</v>
          </cell>
        </row>
        <row r="875">
          <cell r="B875" t="str">
            <v>610-001-0097-003</v>
          </cell>
          <cell r="C875" t="str">
            <v xml:space="preserve">PROYECTO PUBLICIDAD DEDUCIBLE                                        </v>
          </cell>
          <cell r="D875">
            <v>0</v>
          </cell>
          <cell r="E875">
            <v>0</v>
          </cell>
          <cell r="F875">
            <v>0</v>
          </cell>
          <cell r="G875">
            <v>0</v>
          </cell>
          <cell r="H875">
            <v>0</v>
          </cell>
        </row>
        <row r="876">
          <cell r="B876" t="str">
            <v>610-001-0097-004</v>
          </cell>
          <cell r="C876" t="str">
            <v xml:space="preserve">PROYECTO PUBLICIDAD N/D                                              </v>
          </cell>
          <cell r="D876">
            <v>0</v>
          </cell>
          <cell r="E876">
            <v>0</v>
          </cell>
          <cell r="F876">
            <v>0</v>
          </cell>
          <cell r="G876">
            <v>0</v>
          </cell>
          <cell r="H876">
            <v>0</v>
          </cell>
        </row>
        <row r="877">
          <cell r="B877" t="str">
            <v>610-001-0097-006</v>
          </cell>
          <cell r="C877" t="str">
            <v xml:space="preserve">PROYECTO METROGAS                                                    </v>
          </cell>
          <cell r="D877">
            <v>0</v>
          </cell>
          <cell r="E877">
            <v>0</v>
          </cell>
          <cell r="F877">
            <v>0</v>
          </cell>
          <cell r="G877">
            <v>0</v>
          </cell>
          <cell r="H877">
            <v>0</v>
          </cell>
        </row>
        <row r="878">
          <cell r="B878" t="str">
            <v>610-001-0097-008</v>
          </cell>
          <cell r="C878" t="str">
            <v xml:space="preserve">PROYECTO CEDI N/D                                                    </v>
          </cell>
          <cell r="D878">
            <v>0</v>
          </cell>
          <cell r="E878">
            <v>0</v>
          </cell>
          <cell r="F878">
            <v>0</v>
          </cell>
          <cell r="G878">
            <v>0</v>
          </cell>
          <cell r="H878">
            <v>0</v>
          </cell>
        </row>
        <row r="879">
          <cell r="B879" t="str">
            <v>610-001-0098-000</v>
          </cell>
          <cell r="C879" t="str">
            <v xml:space="preserve">GASTOS DE FIN DE A¥O                                                 </v>
          </cell>
          <cell r="D879">
            <v>0</v>
          </cell>
          <cell r="E879">
            <v>0</v>
          </cell>
          <cell r="F879">
            <v>0</v>
          </cell>
          <cell r="G879">
            <v>0</v>
          </cell>
          <cell r="H879">
            <v>0</v>
          </cell>
        </row>
        <row r="880">
          <cell r="B880" t="str">
            <v>610-001-0099-000</v>
          </cell>
          <cell r="C880" t="str">
            <v xml:space="preserve">INTERNET                                                             </v>
          </cell>
          <cell r="D880">
            <v>0</v>
          </cell>
          <cell r="E880">
            <v>0</v>
          </cell>
          <cell r="F880">
            <v>0</v>
          </cell>
          <cell r="G880">
            <v>0</v>
          </cell>
          <cell r="H880">
            <v>0</v>
          </cell>
        </row>
        <row r="881">
          <cell r="B881" t="str">
            <v>610-001-0100-000</v>
          </cell>
          <cell r="C881" t="str">
            <v xml:space="preserve">COMERCIALIZACION                                                     </v>
          </cell>
          <cell r="D881">
            <v>0</v>
          </cell>
          <cell r="E881">
            <v>0</v>
          </cell>
          <cell r="F881">
            <v>0</v>
          </cell>
          <cell r="G881">
            <v>0</v>
          </cell>
          <cell r="H881">
            <v>0</v>
          </cell>
        </row>
        <row r="882">
          <cell r="B882" t="str">
            <v>610-001-0101-000</v>
          </cell>
          <cell r="C882" t="str">
            <v xml:space="preserve">I. S. R.                                                             </v>
          </cell>
          <cell r="D882">
            <v>0</v>
          </cell>
          <cell r="E882">
            <v>0</v>
          </cell>
          <cell r="F882">
            <v>0</v>
          </cell>
          <cell r="G882">
            <v>0</v>
          </cell>
          <cell r="H882">
            <v>0</v>
          </cell>
        </row>
        <row r="883">
          <cell r="B883" t="str">
            <v>610-001-0102-000</v>
          </cell>
          <cell r="C883" t="str">
            <v xml:space="preserve">GAS LP                                                               </v>
          </cell>
          <cell r="D883">
            <v>0</v>
          </cell>
          <cell r="E883">
            <v>0</v>
          </cell>
          <cell r="F883">
            <v>0</v>
          </cell>
          <cell r="G883">
            <v>0</v>
          </cell>
          <cell r="H883">
            <v>0</v>
          </cell>
        </row>
        <row r="884">
          <cell r="B884" t="str">
            <v>610-001-0103-000</v>
          </cell>
          <cell r="C884" t="str">
            <v xml:space="preserve">GTOS                                                                 </v>
          </cell>
          <cell r="D884">
            <v>0</v>
          </cell>
          <cell r="E884">
            <v>0</v>
          </cell>
          <cell r="F884">
            <v>0</v>
          </cell>
          <cell r="G884">
            <v>0</v>
          </cell>
          <cell r="H884">
            <v>0</v>
          </cell>
        </row>
        <row r="885">
          <cell r="B885" t="str">
            <v>610-001-0104-000</v>
          </cell>
          <cell r="C885" t="str">
            <v xml:space="preserve">CELULARES                                                            </v>
          </cell>
          <cell r="D885">
            <v>0</v>
          </cell>
          <cell r="E885">
            <v>900.87</v>
          </cell>
          <cell r="F885">
            <v>0</v>
          </cell>
          <cell r="G885">
            <v>900.87</v>
          </cell>
          <cell r="H885">
            <v>900.87</v>
          </cell>
        </row>
        <row r="886">
          <cell r="B886" t="str">
            <v>610-001-0105-000</v>
          </cell>
          <cell r="C886" t="str">
            <v xml:space="preserve">RADIOS                                                               </v>
          </cell>
          <cell r="D886">
            <v>0</v>
          </cell>
          <cell r="E886">
            <v>0</v>
          </cell>
          <cell r="F886">
            <v>0</v>
          </cell>
          <cell r="G886">
            <v>0</v>
          </cell>
          <cell r="H886">
            <v>0</v>
          </cell>
        </row>
        <row r="887">
          <cell r="B887" t="str">
            <v>610-001-0106-000</v>
          </cell>
          <cell r="C887" t="str">
            <v xml:space="preserve">UNIFORMES Y EQUIP. SEGURIDAD                                         </v>
          </cell>
          <cell r="D887">
            <v>0</v>
          </cell>
          <cell r="E887">
            <v>0</v>
          </cell>
          <cell r="F887">
            <v>0</v>
          </cell>
          <cell r="G887">
            <v>0</v>
          </cell>
          <cell r="H887">
            <v>0</v>
          </cell>
        </row>
        <row r="888">
          <cell r="B888" t="str">
            <v>610-001-0107-000</v>
          </cell>
          <cell r="C888" t="str">
            <v xml:space="preserve">HERRAMIENTAS                                                         </v>
          </cell>
          <cell r="D888">
            <v>0</v>
          </cell>
          <cell r="E888">
            <v>0</v>
          </cell>
          <cell r="F888">
            <v>0</v>
          </cell>
          <cell r="G888">
            <v>0</v>
          </cell>
          <cell r="H888">
            <v>0</v>
          </cell>
        </row>
        <row r="889">
          <cell r="B889" t="str">
            <v>610-001-0108-000</v>
          </cell>
          <cell r="C889" t="str">
            <v xml:space="preserve">SEGURO DE TRANSPORTE                                                 </v>
          </cell>
          <cell r="D889">
            <v>0</v>
          </cell>
          <cell r="E889">
            <v>0</v>
          </cell>
          <cell r="F889">
            <v>0</v>
          </cell>
          <cell r="G889">
            <v>0</v>
          </cell>
          <cell r="H889">
            <v>0</v>
          </cell>
        </row>
        <row r="890">
          <cell r="B890" t="str">
            <v>610-001-0109-000</v>
          </cell>
          <cell r="C890" t="str">
            <v xml:space="preserve">ARRENDAMIENTO EQUIP. TRANSPORTE                                      </v>
          </cell>
          <cell r="D890">
            <v>0</v>
          </cell>
          <cell r="E890">
            <v>0</v>
          </cell>
          <cell r="F890">
            <v>0</v>
          </cell>
          <cell r="G890">
            <v>0</v>
          </cell>
          <cell r="H890">
            <v>0</v>
          </cell>
        </row>
        <row r="891">
          <cell r="B891" t="str">
            <v>610-001-0110-000</v>
          </cell>
          <cell r="C891" t="str">
            <v xml:space="preserve">SEGURO PARA GENERADORES                                              </v>
          </cell>
          <cell r="D891">
            <v>0</v>
          </cell>
          <cell r="E891">
            <v>0</v>
          </cell>
          <cell r="F891">
            <v>0</v>
          </cell>
          <cell r="G891">
            <v>0</v>
          </cell>
          <cell r="H891">
            <v>0</v>
          </cell>
        </row>
        <row r="892">
          <cell r="B892" t="str">
            <v>610-001-0111-000</v>
          </cell>
          <cell r="C892" t="str">
            <v xml:space="preserve">SEGURO COMPRESORES Y SEPARADORES                                     </v>
          </cell>
          <cell r="D892">
            <v>0</v>
          </cell>
          <cell r="E892">
            <v>0</v>
          </cell>
          <cell r="F892">
            <v>0</v>
          </cell>
          <cell r="G892">
            <v>0</v>
          </cell>
          <cell r="H892">
            <v>0</v>
          </cell>
        </row>
        <row r="893">
          <cell r="B893" t="str">
            <v>620-001-0001-000</v>
          </cell>
          <cell r="C893" t="str">
            <v xml:space="preserve">INTERESES X FACTORAJE                                                </v>
          </cell>
          <cell r="D893">
            <v>0</v>
          </cell>
          <cell r="E893">
            <v>95172.28</v>
          </cell>
          <cell r="F893">
            <v>0</v>
          </cell>
          <cell r="G893">
            <v>95172.28</v>
          </cell>
          <cell r="H893">
            <v>95172.28</v>
          </cell>
        </row>
        <row r="894">
          <cell r="B894" t="str">
            <v>620-001-0002-000</v>
          </cell>
          <cell r="C894" t="str">
            <v xml:space="preserve">INTERESES X FINANCIAMIENTO                                           </v>
          </cell>
          <cell r="D894">
            <v>0</v>
          </cell>
          <cell r="E894">
            <v>0</v>
          </cell>
          <cell r="F894">
            <v>0</v>
          </cell>
          <cell r="G894">
            <v>0</v>
          </cell>
          <cell r="H894">
            <v>0</v>
          </cell>
        </row>
        <row r="895">
          <cell r="B895" t="str">
            <v>620-001-0003-000</v>
          </cell>
          <cell r="C895" t="str">
            <v xml:space="preserve">INTERESES CRED CATERPILLAR C-1                                       </v>
          </cell>
          <cell r="D895">
            <v>0</v>
          </cell>
          <cell r="E895">
            <v>136479.01</v>
          </cell>
          <cell r="F895">
            <v>0</v>
          </cell>
          <cell r="G895">
            <v>136479.01</v>
          </cell>
          <cell r="H895">
            <v>136479.01</v>
          </cell>
        </row>
        <row r="896">
          <cell r="B896" t="str">
            <v>620-001-0004-000</v>
          </cell>
          <cell r="C896" t="str">
            <v xml:space="preserve">INTERESES CRED CATERPILLAR C-2                                       </v>
          </cell>
          <cell r="D896">
            <v>0</v>
          </cell>
          <cell r="E896">
            <v>109659.59</v>
          </cell>
          <cell r="F896">
            <v>0</v>
          </cell>
          <cell r="G896">
            <v>109659.59</v>
          </cell>
          <cell r="H896">
            <v>109659.59</v>
          </cell>
        </row>
        <row r="897">
          <cell r="B897" t="str">
            <v>620-001-0005-000</v>
          </cell>
          <cell r="C897" t="str">
            <v xml:space="preserve">INTERESES MORATORIOS FACTORAJE                                       </v>
          </cell>
          <cell r="D897">
            <v>0</v>
          </cell>
          <cell r="E897">
            <v>0</v>
          </cell>
          <cell r="F897">
            <v>0</v>
          </cell>
          <cell r="G897">
            <v>0</v>
          </cell>
          <cell r="H897">
            <v>0</v>
          </cell>
        </row>
        <row r="898">
          <cell r="B898" t="str">
            <v>630-001-0001-000</v>
          </cell>
          <cell r="C898" t="str">
            <v xml:space="preserve">PERDIDA EN CAMBIOS                                                   </v>
          </cell>
          <cell r="D898">
            <v>0</v>
          </cell>
          <cell r="E898">
            <v>222524.86</v>
          </cell>
          <cell r="F898">
            <v>0</v>
          </cell>
          <cell r="G898">
            <v>222524.86</v>
          </cell>
          <cell r="H898">
            <v>222524.86</v>
          </cell>
        </row>
        <row r="899">
          <cell r="B899" t="str">
            <v>640-001-0001-000</v>
          </cell>
          <cell r="C899" t="str">
            <v xml:space="preserve">DIFERENCIA PAGOS Y COBROS                                            </v>
          </cell>
          <cell r="D899">
            <v>0</v>
          </cell>
          <cell r="E899">
            <v>0.01</v>
          </cell>
          <cell r="F899">
            <v>0.15</v>
          </cell>
          <cell r="G899">
            <v>-0.13999999999999999</v>
          </cell>
          <cell r="H899">
            <v>-0.14000000000000001</v>
          </cell>
        </row>
        <row r="900">
          <cell r="B900" t="str">
            <v>650-001-0032-000</v>
          </cell>
          <cell r="C900" t="str">
            <v xml:space="preserve">SERVICIOS PROFESIONALES P.M.                                         </v>
          </cell>
          <cell r="D900">
            <v>0</v>
          </cell>
          <cell r="E900">
            <v>0</v>
          </cell>
          <cell r="F900">
            <v>0</v>
          </cell>
          <cell r="G900">
            <v>0</v>
          </cell>
          <cell r="H900">
            <v>0</v>
          </cell>
        </row>
        <row r="901">
          <cell r="B901" t="str">
            <v>650-001-0034-001</v>
          </cell>
          <cell r="C901" t="str">
            <v xml:space="preserve">ARRENDAMIENTO A P.M. INMUEBLE                                        </v>
          </cell>
          <cell r="D901">
            <v>0</v>
          </cell>
          <cell r="E901">
            <v>0</v>
          </cell>
          <cell r="F901">
            <v>0</v>
          </cell>
          <cell r="G901">
            <v>0</v>
          </cell>
          <cell r="H901">
            <v>0</v>
          </cell>
        </row>
        <row r="902">
          <cell r="B902" t="str">
            <v>660-000-0000-000</v>
          </cell>
          <cell r="C902" t="str">
            <v xml:space="preserve">GASTOS DE VENTA FILIALES                                             </v>
          </cell>
          <cell r="D902">
            <v>0</v>
          </cell>
          <cell r="E902">
            <v>0</v>
          </cell>
          <cell r="F902">
            <v>0</v>
          </cell>
          <cell r="G902">
            <v>0</v>
          </cell>
          <cell r="H902">
            <v>0</v>
          </cell>
        </row>
        <row r="903">
          <cell r="B903" t="str">
            <v>670-000-0000-000</v>
          </cell>
          <cell r="C903" t="str">
            <v xml:space="preserve">GASTOS DISTRIBUCION FILIALES                                         </v>
          </cell>
          <cell r="D903">
            <v>0</v>
          </cell>
          <cell r="E903">
            <v>0</v>
          </cell>
          <cell r="F903">
            <v>0</v>
          </cell>
          <cell r="G903">
            <v>0</v>
          </cell>
          <cell r="H903">
            <v>0</v>
          </cell>
        </row>
        <row r="904">
          <cell r="B904" t="str">
            <v>680-000-0000-000</v>
          </cell>
          <cell r="C904" t="str">
            <v xml:space="preserve">OTROS GASTOS OPERACION FILIAL                                        </v>
          </cell>
          <cell r="D904">
            <v>0</v>
          </cell>
          <cell r="E904">
            <v>0</v>
          </cell>
          <cell r="F904">
            <v>0</v>
          </cell>
          <cell r="G904">
            <v>0</v>
          </cell>
          <cell r="H904">
            <v>0</v>
          </cell>
        </row>
        <row r="905">
          <cell r="B905" t="str">
            <v>701-001-0001-000</v>
          </cell>
          <cell r="C905" t="str">
            <v xml:space="preserve">INTERESES MESA DE DINERO                       </v>
          </cell>
          <cell r="D905">
            <v>0</v>
          </cell>
          <cell r="E905">
            <v>0</v>
          </cell>
          <cell r="F905">
            <v>0</v>
          </cell>
          <cell r="G905">
            <v>0</v>
          </cell>
          <cell r="H905">
            <v>0</v>
          </cell>
        </row>
        <row r="906">
          <cell r="B906" t="str">
            <v>701-001-0002-000</v>
          </cell>
          <cell r="C906" t="str">
            <v xml:space="preserve">INTERESES BANORTE CTA.1257765                  </v>
          </cell>
          <cell r="D906">
            <v>0</v>
          </cell>
          <cell r="E906">
            <v>0</v>
          </cell>
          <cell r="F906">
            <v>0</v>
          </cell>
          <cell r="G906">
            <v>0</v>
          </cell>
          <cell r="H906">
            <v>0</v>
          </cell>
        </row>
        <row r="907">
          <cell r="B907" t="str">
            <v>701-001-0003-000</v>
          </cell>
          <cell r="C907" t="str">
            <v xml:space="preserve">INTERESES CTA BANAMEX                          </v>
          </cell>
          <cell r="D907">
            <v>0</v>
          </cell>
          <cell r="E907">
            <v>0</v>
          </cell>
          <cell r="F907">
            <v>0</v>
          </cell>
          <cell r="G907">
            <v>0</v>
          </cell>
          <cell r="H907">
            <v>0</v>
          </cell>
        </row>
        <row r="908">
          <cell r="B908" t="str">
            <v>701-001-0004-000</v>
          </cell>
          <cell r="C908" t="str">
            <v xml:space="preserve">INTERES CTA COMERMEX                           </v>
          </cell>
          <cell r="D908">
            <v>0</v>
          </cell>
          <cell r="E908">
            <v>0</v>
          </cell>
          <cell r="F908">
            <v>0</v>
          </cell>
          <cell r="G908">
            <v>0</v>
          </cell>
          <cell r="H908">
            <v>0</v>
          </cell>
        </row>
        <row r="909">
          <cell r="B909" t="str">
            <v>701-001-0005-000</v>
          </cell>
          <cell r="C909" t="str">
            <v xml:space="preserve">BANCO MEXICANO                                 </v>
          </cell>
          <cell r="D909">
            <v>0</v>
          </cell>
          <cell r="E909">
            <v>0</v>
          </cell>
          <cell r="F909">
            <v>73.010000000000005</v>
          </cell>
          <cell r="G909">
            <v>-73.010000000000005</v>
          </cell>
          <cell r="H909">
            <v>-73.010000000000005</v>
          </cell>
        </row>
        <row r="910">
          <cell r="B910" t="str">
            <v>701-001-0006-000</v>
          </cell>
          <cell r="C910" t="str">
            <v xml:space="preserve">INVERMEXICO                                    </v>
          </cell>
          <cell r="D910">
            <v>0</v>
          </cell>
          <cell r="E910">
            <v>0</v>
          </cell>
          <cell r="F910">
            <v>0</v>
          </cell>
          <cell r="G910">
            <v>0</v>
          </cell>
          <cell r="H910">
            <v>0</v>
          </cell>
        </row>
        <row r="911">
          <cell r="B911" t="str">
            <v>702-000-0000-000</v>
          </cell>
          <cell r="C911" t="str">
            <v xml:space="preserve">INTERESES COBRADOS BANCOS M E                  </v>
          </cell>
          <cell r="D911">
            <v>0</v>
          </cell>
          <cell r="E911">
            <v>0</v>
          </cell>
          <cell r="F911">
            <v>0</v>
          </cell>
          <cell r="G911">
            <v>0</v>
          </cell>
          <cell r="H911">
            <v>0</v>
          </cell>
        </row>
        <row r="912">
          <cell r="B912" t="str">
            <v>703-000-0000-000</v>
          </cell>
          <cell r="C912" t="str">
            <v xml:space="preserve">INTERESES COBRAD.CLIENTES M N                  </v>
          </cell>
          <cell r="D912">
            <v>0</v>
          </cell>
          <cell r="E912">
            <v>0</v>
          </cell>
          <cell r="F912">
            <v>0</v>
          </cell>
          <cell r="G912">
            <v>0</v>
          </cell>
          <cell r="H912">
            <v>0</v>
          </cell>
        </row>
        <row r="913">
          <cell r="B913" t="str">
            <v>704-000-0000-000</v>
          </cell>
          <cell r="C913" t="str">
            <v xml:space="preserve">INTERESES COBRAD.CLIENTES M E                  </v>
          </cell>
          <cell r="D913">
            <v>0</v>
          </cell>
          <cell r="E913">
            <v>0</v>
          </cell>
          <cell r="F913">
            <v>0</v>
          </cell>
          <cell r="G913">
            <v>0</v>
          </cell>
          <cell r="H913">
            <v>0</v>
          </cell>
        </row>
        <row r="914">
          <cell r="B914" t="str">
            <v>705-001-0001-000</v>
          </cell>
          <cell r="C914" t="str">
            <v xml:space="preserve">INTERES NAVIERA DIAVAZ                         </v>
          </cell>
          <cell r="D914">
            <v>0</v>
          </cell>
          <cell r="E914">
            <v>0</v>
          </cell>
          <cell r="F914">
            <v>0</v>
          </cell>
          <cell r="G914">
            <v>0</v>
          </cell>
          <cell r="H914">
            <v>0</v>
          </cell>
        </row>
        <row r="915">
          <cell r="B915" t="str">
            <v>706-000-0000-000</v>
          </cell>
          <cell r="C915" t="str">
            <v xml:space="preserve">INTERESES COBRADOS OTROS M.N.                  </v>
          </cell>
          <cell r="D915">
            <v>0</v>
          </cell>
          <cell r="E915">
            <v>0</v>
          </cell>
          <cell r="F915">
            <v>0</v>
          </cell>
          <cell r="G915">
            <v>0</v>
          </cell>
          <cell r="H915">
            <v>0</v>
          </cell>
        </row>
        <row r="916">
          <cell r="B916" t="str">
            <v>710-001-0001-000</v>
          </cell>
          <cell r="C916" t="str">
            <v xml:space="preserve">FLUCTUACION I XE                                                     </v>
          </cell>
          <cell r="D916">
            <v>0</v>
          </cell>
          <cell r="E916">
            <v>0</v>
          </cell>
          <cell r="F916">
            <v>0</v>
          </cell>
          <cell r="G916">
            <v>0</v>
          </cell>
          <cell r="H916">
            <v>0</v>
          </cell>
        </row>
        <row r="917">
          <cell r="B917" t="str">
            <v>711-000-0000-000</v>
          </cell>
          <cell r="C917" t="str">
            <v xml:space="preserve">GANANCIAS EN CAMBIO FILIALES                                         </v>
          </cell>
          <cell r="D917">
            <v>0</v>
          </cell>
          <cell r="E917">
            <v>0</v>
          </cell>
          <cell r="F917">
            <v>0</v>
          </cell>
          <cell r="G917">
            <v>0</v>
          </cell>
          <cell r="H917">
            <v>0</v>
          </cell>
        </row>
        <row r="918">
          <cell r="B918" t="str">
            <v>712-001-0001-000</v>
          </cell>
          <cell r="C918" t="str">
            <v xml:space="preserve">UTILIDAD CAMBIARIA                             </v>
          </cell>
          <cell r="D918">
            <v>0</v>
          </cell>
          <cell r="E918">
            <v>0</v>
          </cell>
          <cell r="F918">
            <v>1576927.75</v>
          </cell>
          <cell r="G918">
            <v>-1576927.75</v>
          </cell>
          <cell r="H918">
            <v>-1576927.75</v>
          </cell>
        </row>
        <row r="919">
          <cell r="B919" t="str">
            <v>712-001-0022-001</v>
          </cell>
          <cell r="C919" t="str">
            <v xml:space="preserve">VISSION XXI                                    </v>
          </cell>
          <cell r="D919">
            <v>0</v>
          </cell>
          <cell r="E919">
            <v>0</v>
          </cell>
          <cell r="F919">
            <v>0</v>
          </cell>
          <cell r="G919">
            <v>0</v>
          </cell>
          <cell r="H919">
            <v>0</v>
          </cell>
        </row>
        <row r="920">
          <cell r="B920" t="str">
            <v>761-001-0001-000</v>
          </cell>
          <cell r="C920" t="str">
            <v xml:space="preserve">INTERESES IXE                                  </v>
          </cell>
          <cell r="D920">
            <v>0</v>
          </cell>
          <cell r="E920">
            <v>0</v>
          </cell>
          <cell r="F920">
            <v>1957.49</v>
          </cell>
          <cell r="G920">
            <v>-1957.49</v>
          </cell>
          <cell r="H920">
            <v>-1957.49</v>
          </cell>
        </row>
        <row r="921">
          <cell r="B921" t="str">
            <v>762-000-0000-000</v>
          </cell>
          <cell r="C921" t="str">
            <v xml:space="preserve">INTERESES PAGADOS BANCOS M.E.                                        </v>
          </cell>
          <cell r="D921">
            <v>0</v>
          </cell>
          <cell r="E921">
            <v>0</v>
          </cell>
          <cell r="F921">
            <v>0</v>
          </cell>
          <cell r="G921">
            <v>0</v>
          </cell>
          <cell r="H921">
            <v>0</v>
          </cell>
        </row>
        <row r="922">
          <cell r="B922" t="str">
            <v>763-001-0000-000</v>
          </cell>
          <cell r="C922" t="str">
            <v xml:space="preserve">INTERES PAGADO CIA MEX. GAS                                          </v>
          </cell>
          <cell r="D922">
            <v>0</v>
          </cell>
          <cell r="E922">
            <v>0</v>
          </cell>
          <cell r="F922">
            <v>0</v>
          </cell>
          <cell r="G922">
            <v>0</v>
          </cell>
          <cell r="H922">
            <v>0</v>
          </cell>
        </row>
        <row r="923">
          <cell r="B923" t="str">
            <v>764-000-0000-000</v>
          </cell>
          <cell r="C923" t="str">
            <v xml:space="preserve">INTERESES PAGADOS PROVEE.M.E.                                        </v>
          </cell>
          <cell r="D923">
            <v>0</v>
          </cell>
          <cell r="E923">
            <v>0</v>
          </cell>
          <cell r="F923">
            <v>0</v>
          </cell>
          <cell r="G923">
            <v>0</v>
          </cell>
          <cell r="H923">
            <v>0</v>
          </cell>
        </row>
        <row r="924">
          <cell r="B924" t="str">
            <v>765-001-0000-000</v>
          </cell>
          <cell r="C924" t="str">
            <v xml:space="preserve">INTERESES CIA. MEXICANA GAS                                          </v>
          </cell>
          <cell r="D924">
            <v>0</v>
          </cell>
          <cell r="E924">
            <v>0</v>
          </cell>
          <cell r="F924">
            <v>0</v>
          </cell>
          <cell r="G924">
            <v>0</v>
          </cell>
          <cell r="H924">
            <v>0</v>
          </cell>
        </row>
        <row r="925">
          <cell r="B925" t="str">
            <v>765-002-0000-000</v>
          </cell>
          <cell r="C925" t="str">
            <v xml:space="preserve">CONSTRUCTORA SUBACUAT.DIAVAZ                                         </v>
          </cell>
          <cell r="D925">
            <v>0</v>
          </cell>
          <cell r="E925">
            <v>0</v>
          </cell>
          <cell r="F925">
            <v>0</v>
          </cell>
          <cell r="G925">
            <v>0</v>
          </cell>
          <cell r="H925">
            <v>0</v>
          </cell>
        </row>
        <row r="926">
          <cell r="B926" t="str">
            <v>765-003-0000-000</v>
          </cell>
          <cell r="C926" t="str">
            <v xml:space="preserve">TECNOLOGIA Y ORGANIZACION,S.A                                        </v>
          </cell>
          <cell r="D926">
            <v>0</v>
          </cell>
          <cell r="E926">
            <v>0</v>
          </cell>
          <cell r="F926">
            <v>0</v>
          </cell>
          <cell r="G926">
            <v>0</v>
          </cell>
          <cell r="H926">
            <v>0</v>
          </cell>
        </row>
        <row r="927">
          <cell r="B927" t="str">
            <v>766-001-0001-000</v>
          </cell>
          <cell r="C927" t="str">
            <v xml:space="preserve">INTERES A AMERICAN EXPRESS                                           </v>
          </cell>
          <cell r="D927">
            <v>0</v>
          </cell>
          <cell r="E927">
            <v>0</v>
          </cell>
          <cell r="F927">
            <v>0</v>
          </cell>
          <cell r="G927">
            <v>0</v>
          </cell>
          <cell r="H927">
            <v>0</v>
          </cell>
        </row>
        <row r="928">
          <cell r="B928" t="str">
            <v>766-001-0002-000</v>
          </cell>
          <cell r="C928" t="str">
            <v xml:space="preserve">SEGUROS COMERCIAL AMERICA                                            </v>
          </cell>
          <cell r="D928">
            <v>0</v>
          </cell>
          <cell r="E928">
            <v>0</v>
          </cell>
          <cell r="F928">
            <v>0</v>
          </cell>
          <cell r="G928">
            <v>0</v>
          </cell>
          <cell r="H928">
            <v>0</v>
          </cell>
        </row>
        <row r="929">
          <cell r="B929" t="str">
            <v>766-001-0003-000</v>
          </cell>
          <cell r="C929" t="str">
            <v xml:space="preserve">BBV PROBURSA                                                         </v>
          </cell>
          <cell r="D929">
            <v>0</v>
          </cell>
          <cell r="E929">
            <v>0</v>
          </cell>
          <cell r="F929">
            <v>0</v>
          </cell>
          <cell r="G929">
            <v>0</v>
          </cell>
          <cell r="H929">
            <v>0</v>
          </cell>
        </row>
        <row r="930">
          <cell r="B930" t="str">
            <v>770-000-0000-000</v>
          </cell>
          <cell r="C930" t="str">
            <v xml:space="preserve">PERDIDA EN CAMBIO BANCOS                                             </v>
          </cell>
          <cell r="D930">
            <v>0</v>
          </cell>
          <cell r="E930">
            <v>0</v>
          </cell>
          <cell r="F930">
            <v>0</v>
          </cell>
          <cell r="G930">
            <v>0</v>
          </cell>
          <cell r="H930">
            <v>0</v>
          </cell>
        </row>
        <row r="931">
          <cell r="B931" t="str">
            <v>771-000-0000-000</v>
          </cell>
          <cell r="C931" t="str">
            <v xml:space="preserve">PERDIDA EN CAMBIO FILIALES                                           </v>
          </cell>
          <cell r="D931">
            <v>0</v>
          </cell>
          <cell r="E931">
            <v>0</v>
          </cell>
          <cell r="F931">
            <v>0</v>
          </cell>
          <cell r="G931">
            <v>0</v>
          </cell>
          <cell r="H931">
            <v>0</v>
          </cell>
        </row>
        <row r="932">
          <cell r="B932" t="str">
            <v>772-001-0001-000</v>
          </cell>
          <cell r="C932" t="str">
            <v xml:space="preserve">INGRESOS NACIONALES                                                  </v>
          </cell>
          <cell r="D932">
            <v>0</v>
          </cell>
          <cell r="E932">
            <v>0</v>
          </cell>
          <cell r="F932">
            <v>0</v>
          </cell>
          <cell r="G932">
            <v>0</v>
          </cell>
          <cell r="H932">
            <v>0</v>
          </cell>
        </row>
        <row r="933">
          <cell r="B933" t="str">
            <v>772-001-0002-000</v>
          </cell>
          <cell r="C933" t="str">
            <v xml:space="preserve">OTRAS PERSONAS FISICAS                                               </v>
          </cell>
          <cell r="D933">
            <v>0</v>
          </cell>
          <cell r="E933">
            <v>0</v>
          </cell>
          <cell r="F933">
            <v>0</v>
          </cell>
          <cell r="G933">
            <v>0</v>
          </cell>
          <cell r="H933">
            <v>0</v>
          </cell>
        </row>
        <row r="934">
          <cell r="B934" t="str">
            <v>791-000-0000-000</v>
          </cell>
          <cell r="C934" t="str">
            <v xml:space="preserve">GANACIA X POSICION MONETARIA                   </v>
          </cell>
          <cell r="D934">
            <v>0</v>
          </cell>
          <cell r="E934">
            <v>0</v>
          </cell>
          <cell r="F934">
            <v>0</v>
          </cell>
          <cell r="G934">
            <v>0</v>
          </cell>
          <cell r="H934">
            <v>0</v>
          </cell>
        </row>
        <row r="935">
          <cell r="B935" t="str">
            <v>792-000-0000-000</v>
          </cell>
          <cell r="C935" t="str">
            <v xml:space="preserve">PERDIDA X POSICION MONETARIA                                         </v>
          </cell>
          <cell r="D935">
            <v>0</v>
          </cell>
          <cell r="E935">
            <v>0</v>
          </cell>
          <cell r="F935">
            <v>0</v>
          </cell>
          <cell r="G935">
            <v>0</v>
          </cell>
          <cell r="H935">
            <v>0</v>
          </cell>
        </row>
        <row r="936">
          <cell r="B936" t="str">
            <v>801-000-0000-000</v>
          </cell>
          <cell r="C936" t="str">
            <v xml:space="preserve">IMPUESTO SOBRE LA RENTA                                              </v>
          </cell>
          <cell r="D936">
            <v>0</v>
          </cell>
          <cell r="E936">
            <v>0</v>
          </cell>
          <cell r="F936">
            <v>0</v>
          </cell>
          <cell r="G936">
            <v>0</v>
          </cell>
          <cell r="H936">
            <v>0</v>
          </cell>
        </row>
        <row r="937">
          <cell r="B937" t="str">
            <v>802-001-0000-000</v>
          </cell>
          <cell r="C937" t="str">
            <v xml:space="preserve">IMPAC 1994                                                           </v>
          </cell>
          <cell r="D937">
            <v>0</v>
          </cell>
          <cell r="E937">
            <v>0</v>
          </cell>
          <cell r="F937">
            <v>0</v>
          </cell>
          <cell r="G937">
            <v>0</v>
          </cell>
          <cell r="H937">
            <v>0</v>
          </cell>
        </row>
        <row r="938">
          <cell r="B938" t="str">
            <v>803-000-0000-000</v>
          </cell>
          <cell r="C938" t="str">
            <v xml:space="preserve">PARTICIPACION UTILIDADES TRAB                                        </v>
          </cell>
          <cell r="D938">
            <v>0</v>
          </cell>
          <cell r="E938">
            <v>0</v>
          </cell>
          <cell r="F938">
            <v>0</v>
          </cell>
          <cell r="G938">
            <v>0</v>
          </cell>
          <cell r="H938">
            <v>0</v>
          </cell>
        </row>
      </sheetData>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OS GAS"/>
    </sheetNames>
    <sheetDataSet>
      <sheetData sheetId="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QUEMAS DE MAYOR"/>
      <sheetName val="HTTYO98"/>
      <sheetName val="AJUSTES"/>
      <sheetName val="CCF"/>
      <sheetName val="AMORT. PERDIDAS"/>
      <sheetName val="ENE"/>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PARÁMETROS1"/>
      <sheetName val="PLANTILLA"/>
      <sheetName val="PLANTILLA_DETALLE"/>
      <sheetName val="INCRES_DETALLE"/>
      <sheetName val="TEMPORAL"/>
      <sheetName val="Actualizar"/>
      <sheetName val="LIBGRAL"/>
      <sheetName val="ACT_EXP"/>
      <sheetName val="Producción"/>
      <sheetName val="VARIABLE"/>
      <sheetName val="LIBFTION"/>
      <sheetName val="Prog_Ajustado"/>
      <sheetName val="HTTYO98"/>
    </sheetNames>
    <sheetDataSet>
      <sheetData sheetId="0" refreshError="1">
        <row r="11">
          <cell r="D11" t="str">
            <v>Evento</v>
          </cell>
        </row>
        <row r="13">
          <cell r="D13" t="str">
            <v>Libro6.xls</v>
          </cell>
        </row>
        <row r="16">
          <cell r="D16" t="str">
            <v>1/Dialogo Inicializado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_Ajustado"/>
      <sheetName val="PARÁMETROS"/>
    </sheetNames>
    <sheetDataSet>
      <sheetData sheetId="0"/>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PLANTILLA"/>
      <sheetName val="PLANTILLA_DETALLE"/>
      <sheetName val="RESERVAS"/>
      <sheetName val="ACTUALIZAR"/>
      <sheetName val="INCRES_DETALLE"/>
      <sheetName val="TEMPORAL"/>
      <sheetName val="LIBGRAL"/>
      <sheetName val="INICIO"/>
      <sheetName val="FILES"/>
      <sheetName val="VARIABLE"/>
      <sheetName val="HEAD"/>
      <sheetName val="LIBFTION"/>
      <sheetName val="PRODUCCION"/>
      <sheetName val="ACT_FIS"/>
      <sheetName val="ACT_EXP"/>
      <sheetName val="PLANTILLA_DETALLE (2)"/>
      <sheetName val="Prog_Ajustado"/>
    </sheetNames>
    <sheetDataSet>
      <sheetData sheetId="0"/>
      <sheetData sheetId="1"/>
      <sheetData sheetId="2"/>
      <sheetData sheetId="3">
        <row r="4">
          <cell r="M4" t="str">
            <v>(Millones de Pies Cúbicos por Día)</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o"/>
      <sheetName val="Estimado"/>
      <sheetName val="Proveedor"/>
      <sheetName val="Servicios"/>
      <sheetName val="Control de Gastos"/>
      <sheetName val="Tipo de Cambio"/>
      <sheetName val="Proyección_2023"/>
      <sheetName val="Distribuición"/>
      <sheetName val="OT"/>
      <sheetName val="Vol.2023"/>
    </sheetNames>
    <sheetDataSet>
      <sheetData sheetId="0"/>
      <sheetData sheetId="1"/>
      <sheetData sheetId="2">
        <row r="5">
          <cell r="C5" t="str">
            <v>ACAI</v>
          </cell>
        </row>
        <row r="6">
          <cell r="C6" t="str">
            <v>ALDAKE</v>
          </cell>
        </row>
        <row r="7">
          <cell r="C7" t="str">
            <v>BHDM (ALS)</v>
          </cell>
        </row>
        <row r="8">
          <cell r="C8" t="str">
            <v>BHDM (IWS)</v>
          </cell>
        </row>
        <row r="9">
          <cell r="C9" t="str">
            <v>BHDM (OIC)</v>
          </cell>
        </row>
        <row r="10">
          <cell r="C10" t="str">
            <v>BHDM (PPS)</v>
          </cell>
        </row>
        <row r="11">
          <cell r="C11" t="str">
            <v>BHS (HSE)</v>
          </cell>
        </row>
        <row r="12">
          <cell r="C12" t="str">
            <v>BHS (Nomina)</v>
          </cell>
        </row>
        <row r="13">
          <cell r="C13" t="str">
            <v>BHS (Otros)</v>
          </cell>
        </row>
        <row r="14">
          <cell r="C14" t="str">
            <v>BHS (Rentas)</v>
          </cell>
        </row>
        <row r="15">
          <cell r="C15" t="str">
            <v>BHS (Transporte)</v>
          </cell>
        </row>
        <row r="16">
          <cell r="C16" t="str">
            <v>Business Solution</v>
          </cell>
        </row>
        <row r="17">
          <cell r="C17" t="str">
            <v>CAMERON</v>
          </cell>
        </row>
        <row r="18">
          <cell r="C18" t="str">
            <v>CFE</v>
          </cell>
        </row>
        <row r="19">
          <cell r="C19" t="str">
            <v>CIETSA</v>
          </cell>
        </row>
        <row r="20">
          <cell r="C20" t="str">
            <v>CPS</v>
          </cell>
        </row>
        <row r="21">
          <cell r="C21" t="str">
            <v>DAJOPETROL</v>
          </cell>
        </row>
        <row r="22">
          <cell r="C22" t="str">
            <v>Daniel de Jesus Lara Sedas</v>
          </cell>
        </row>
        <row r="23">
          <cell r="C23" t="str">
            <v>DIAFA DIESEL 2000</v>
          </cell>
        </row>
        <row r="24">
          <cell r="C24" t="str">
            <v>DNOW</v>
          </cell>
        </row>
        <row r="25">
          <cell r="C25" t="str">
            <v>ECP</v>
          </cell>
        </row>
        <row r="26">
          <cell r="C26" t="str">
            <v>EULEN</v>
          </cell>
        </row>
        <row r="27">
          <cell r="C27" t="str">
            <v>Euro Go</v>
          </cell>
        </row>
        <row r="28">
          <cell r="C28" t="str">
            <v>Exterran</v>
          </cell>
        </row>
        <row r="29">
          <cell r="C29" t="str">
            <v>Fluid Control</v>
          </cell>
        </row>
        <row r="30">
          <cell r="C30" t="str">
            <v>Forsis</v>
          </cell>
        </row>
        <row r="31">
          <cell r="C31" t="str">
            <v>Fujisan</v>
          </cell>
        </row>
        <row r="32">
          <cell r="C32" t="str">
            <v>Gaudencia Danini Gonzalez</v>
          </cell>
        </row>
        <row r="33">
          <cell r="C33" t="str">
            <v>Gavsa</v>
          </cell>
        </row>
        <row r="34">
          <cell r="C34" t="str">
            <v>GE</v>
          </cell>
        </row>
        <row r="35">
          <cell r="C35" t="str">
            <v>Global Water</v>
          </cell>
        </row>
        <row r="36">
          <cell r="C36" t="str">
            <v>Grempo</v>
          </cell>
        </row>
        <row r="37">
          <cell r="C37" t="str">
            <v>Grupo Comsurlab</v>
          </cell>
        </row>
        <row r="38">
          <cell r="C38" t="str">
            <v>IAMBTSA</v>
          </cell>
        </row>
        <row r="39">
          <cell r="C39" t="str">
            <v>IDEAS</v>
          </cell>
        </row>
        <row r="40">
          <cell r="C40" t="str">
            <v>Ignacio Padilla</v>
          </cell>
        </row>
        <row r="41">
          <cell r="C41" t="str">
            <v>IT PETROL</v>
          </cell>
        </row>
        <row r="42">
          <cell r="C42" t="str">
            <v>JOHN CRANE</v>
          </cell>
        </row>
        <row r="43">
          <cell r="C43" t="str">
            <v>JSSR</v>
          </cell>
        </row>
        <row r="44">
          <cell r="C44" t="str">
            <v>LERATHOM</v>
          </cell>
        </row>
        <row r="45">
          <cell r="C45" t="str">
            <v>LUBOSA</v>
          </cell>
        </row>
        <row r="46">
          <cell r="C46" t="str">
            <v>MAYTRAS</v>
          </cell>
        </row>
        <row r="47">
          <cell r="C47" t="str">
            <v>MEDESSA</v>
          </cell>
        </row>
        <row r="48">
          <cell r="C48" t="str">
            <v>MENSURANDA</v>
          </cell>
        </row>
        <row r="49">
          <cell r="C49" t="str">
            <v>NITROPET</v>
          </cell>
        </row>
        <row r="50">
          <cell r="C50" t="str">
            <v>Office Depot</v>
          </cell>
        </row>
        <row r="51">
          <cell r="C51" t="str">
            <v>Oleomar</v>
          </cell>
        </row>
        <row r="52">
          <cell r="C52" t="str">
            <v>Otros</v>
          </cell>
        </row>
        <row r="53">
          <cell r="C53" t="str">
            <v>PID</v>
          </cell>
        </row>
        <row r="54">
          <cell r="C54" t="str">
            <v>PJP4</v>
          </cell>
        </row>
        <row r="55">
          <cell r="C55" t="str">
            <v>PJP4 (O&amp;M)</v>
          </cell>
        </row>
        <row r="56">
          <cell r="C56" t="str">
            <v>Promotora Industrial</v>
          </cell>
        </row>
        <row r="57">
          <cell r="C57" t="str">
            <v>Química Apollo</v>
          </cell>
        </row>
        <row r="58">
          <cell r="C58" t="str">
            <v>Q. Apollo (PIG's)</v>
          </cell>
        </row>
        <row r="59">
          <cell r="C59" t="str">
            <v>REIND QUIMICA</v>
          </cell>
        </row>
        <row r="60">
          <cell r="C60" t="str">
            <v>Romaga</v>
          </cell>
        </row>
        <row r="61">
          <cell r="C61" t="str">
            <v>RUA</v>
          </cell>
        </row>
        <row r="62">
          <cell r="C62" t="str">
            <v xml:space="preserve">S&amp;P Global </v>
          </cell>
        </row>
        <row r="63">
          <cell r="C63" t="str">
            <v>Services Industriales Engine</v>
          </cell>
        </row>
        <row r="64">
          <cell r="C64" t="str">
            <v>Servicios Hoteleros El Tajín</v>
          </cell>
        </row>
        <row r="65">
          <cell r="C65" t="str">
            <v>ServiPro</v>
          </cell>
        </row>
        <row r="66">
          <cell r="C66" t="str">
            <v>SGH INGENIEROS</v>
          </cell>
        </row>
        <row r="67">
          <cell r="C67" t="str">
            <v>Si Vale</v>
          </cell>
        </row>
        <row r="68">
          <cell r="C68" t="str">
            <v>SIDSA</v>
          </cell>
        </row>
        <row r="69">
          <cell r="C69" t="str">
            <v>SIERS</v>
          </cell>
        </row>
        <row r="70">
          <cell r="C70" t="str">
            <v>SIPSA</v>
          </cell>
        </row>
        <row r="71">
          <cell r="C71" t="str">
            <v>SPN</v>
          </cell>
        </row>
        <row r="72">
          <cell r="C72" t="str">
            <v>SRJS</v>
          </cell>
        </row>
        <row r="73">
          <cell r="C73" t="str">
            <v>SUPERIOR</v>
          </cell>
        </row>
        <row r="74">
          <cell r="C74" t="str">
            <v>SURESA</v>
          </cell>
        </row>
        <row r="75">
          <cell r="C75" t="str">
            <v>SYS Industriales</v>
          </cell>
        </row>
        <row r="76">
          <cell r="C76" t="str">
            <v>Taller Mecánico Industrial</v>
          </cell>
        </row>
        <row r="77">
          <cell r="C77" t="str">
            <v>Telmex</v>
          </cell>
        </row>
        <row r="78">
          <cell r="C78" t="str">
            <v>TETRA</v>
          </cell>
        </row>
        <row r="79">
          <cell r="C79" t="str">
            <v>TIGER</v>
          </cell>
        </row>
        <row r="80">
          <cell r="C80" t="str">
            <v>Tornillos y Herrtas. Ind.</v>
          </cell>
        </row>
        <row r="81">
          <cell r="C81" t="str">
            <v>VAL PROCESS</v>
          </cell>
        </row>
        <row r="82">
          <cell r="C82" t="str">
            <v>VALLEN</v>
          </cell>
        </row>
        <row r="83">
          <cell r="C83" t="str">
            <v xml:space="preserve">VAXISO </v>
          </cell>
        </row>
        <row r="84">
          <cell r="C84" t="str">
            <v>Weatheford</v>
          </cell>
        </row>
        <row r="85">
          <cell r="C85" t="str">
            <v>JSMDA</v>
          </cell>
        </row>
        <row r="86">
          <cell r="C86" t="str">
            <v>FCM</v>
          </cell>
        </row>
      </sheetData>
      <sheetData sheetId="3">
        <row r="5">
          <cell r="C5" t="str">
            <v>Adquisición y puesta en operación de motores de combustión interna a gas</v>
          </cell>
        </row>
        <row r="6">
          <cell r="C6" t="str">
            <v>Análisis Aceite Laboratorios Externos</v>
          </cell>
        </row>
        <row r="7">
          <cell r="C7" t="str">
            <v>Análisis de riesgo y paquete de tecnología</v>
          </cell>
        </row>
        <row r="8">
          <cell r="C8" t="str">
            <v>Análisis Gas Laboratorios Externos</v>
          </cell>
        </row>
        <row r="9">
          <cell r="C9" t="str">
            <v>Calibración mensual sistema aceite</v>
          </cell>
        </row>
        <row r="10">
          <cell r="C10" t="str">
            <v>Calibración mensual sistema gas</v>
          </cell>
        </row>
        <row r="11">
          <cell r="C11" t="str">
            <v>Capacitación a personal de OPS</v>
          </cell>
        </row>
        <row r="12">
          <cell r="C12" t="str">
            <v>Capacitación a personal de PEP</v>
          </cell>
        </row>
        <row r="13">
          <cell r="C13" t="str">
            <v>Construccion, suministro de materiales y/o servicios varios para trampas de diablos o valvulas de seccionamiento u otros trabajos relacionados</v>
          </cell>
        </row>
        <row r="14">
          <cell r="C14" t="str">
            <v>Consumo de diésel</v>
          </cell>
        </row>
        <row r="15">
          <cell r="C15" t="str">
            <v>Consumo de energía eléctrica</v>
          </cell>
        </row>
        <row r="16">
          <cell r="C16" t="str">
            <v>Consumo de GLP</v>
          </cell>
        </row>
        <row r="17">
          <cell r="C17" t="str">
            <v>Desarrollo sustentable</v>
          </cell>
        </row>
        <row r="18">
          <cell r="C18" t="str">
            <v>Estudio y/o análisis de infraestructura, redes de recolección y distribución de hidrocarburos u otros estudios</v>
          </cell>
        </row>
        <row r="19">
          <cell r="C19" t="str">
            <v>Estudio y/o certificacion de Reservas</v>
          </cell>
        </row>
        <row r="20">
          <cell r="C20" t="str">
            <v>Estudios Ambientales, Sociales</v>
          </cell>
        </row>
        <row r="21">
          <cell r="C21" t="str">
            <v>Estudios de Integridad Mecánica, Certificación Recipientes a Presión u otros estudios</v>
          </cell>
        </row>
        <row r="22">
          <cell r="C22" t="str">
            <v>Evaluación de pozos con presa metálica</v>
          </cell>
        </row>
        <row r="23">
          <cell r="C23" t="str">
            <v>Evaluación de pozos con RPT / Swab</v>
          </cell>
        </row>
        <row r="24">
          <cell r="C24" t="str">
            <v>Evaluación de pozos con unidad alta presión y temperatura</v>
          </cell>
        </row>
        <row r="25">
          <cell r="C25" t="str">
            <v xml:space="preserve">Gastos de primas y seguros </v>
          </cell>
        </row>
        <row r="26">
          <cell r="C26" t="str">
            <v>Gastos de transporte de personal</v>
          </cell>
        </row>
        <row r="27">
          <cell r="C27" t="str">
            <v>Implementación y mantenimiento de: licencias de software especializado, hardware y equipos de comunicación</v>
          </cell>
        </row>
        <row r="28">
          <cell r="C28" t="str">
            <v>Implementacion y mantenimiento de: licencias de software especializado, hardware y equipos de comunicación - Ingeniería</v>
          </cell>
        </row>
        <row r="29">
          <cell r="C29" t="str">
            <v>Instalación y Servicio de monitoreo de vehículos</v>
          </cell>
        </row>
        <row r="30">
          <cell r="C30" t="str">
            <v>Insumos y consumibles</v>
          </cell>
        </row>
        <row r="31">
          <cell r="C31" t="str">
            <v>Licencias de software administrativo</v>
          </cell>
        </row>
        <row r="32">
          <cell r="C32" t="str">
            <v>Mantenimiento Correctivo motocompresor, acondicionamiento, insumos, refacciones, materiales, entre otros, para la estación de compresión</v>
          </cell>
        </row>
        <row r="33">
          <cell r="C33" t="str">
            <v>Mantenimiento Preventivo motocompresor, acondicionamiento, insumos, refacciones, materiales, entre otros, para la estación de compresión</v>
          </cell>
        </row>
        <row r="34">
          <cell r="C34" t="str">
            <v>Mantenimiento y recarga de ERA</v>
          </cell>
        </row>
        <row r="35">
          <cell r="C35" t="str">
            <v>Maquinaria pesada para movimiento de equipos</v>
          </cell>
        </row>
        <row r="36">
          <cell r="C36" t="str">
            <v>Maquinaria pesada para movimiento de equipos de infraestructura de producción</v>
          </cell>
        </row>
        <row r="37">
          <cell r="C37" t="str">
            <v>Maquinaria pesada para movimiento de UBM o motores de CI</v>
          </cell>
        </row>
        <row r="38">
          <cell r="C38" t="str">
            <v>Medición o aforo de pozos con equipo portátil por hasta 12 horas diurnas</v>
          </cell>
        </row>
        <row r="39">
          <cell r="C39" t="str">
            <v>Overhead</v>
          </cell>
        </row>
        <row r="40">
          <cell r="C40" t="str">
            <v>Pagos de Gestoría y Permisos</v>
          </cell>
        </row>
        <row r="41">
          <cell r="C41" t="str">
            <v>Personal técnico especialista y de dirección para desarrollo y operación del campo</v>
          </cell>
        </row>
        <row r="42">
          <cell r="C42" t="str">
            <v>Recolección de residuos, agua potable</v>
          </cell>
        </row>
        <row r="43">
          <cell r="C43" t="str">
            <v>Recuperación, transporte e inyección de fluidos residuales/aceitosos con UPV</v>
          </cell>
        </row>
        <row r="44">
          <cell r="C44" t="str">
            <v>Rehabilitación de caminos y localizaciones</v>
          </cell>
        </row>
        <row r="45">
          <cell r="C45" t="str">
            <v>Renta/Adecuación bases operativas</v>
          </cell>
        </row>
        <row r="46">
          <cell r="C46" t="str">
            <v xml:space="preserve">RME con o sin equipo (sin SAP) </v>
          </cell>
        </row>
        <row r="47">
          <cell r="C47" t="str">
            <v>RME Conversion (sin SAP)</v>
          </cell>
        </row>
        <row r="48">
          <cell r="C48" t="str">
            <v>Seguridad física en bases, instalaciones y equipos</v>
          </cell>
        </row>
        <row r="49">
          <cell r="C49" t="str">
            <v xml:space="preserve">Servicio de renta y mantenimiento de motocompresores en Módulos de Separación II, III y IV </v>
          </cell>
        </row>
        <row r="50">
          <cell r="C50" t="str">
            <v>Servicio Integral para medición de nivel en tanques con transmisor tipo radar</v>
          </cell>
        </row>
        <row r="51">
          <cell r="C51" t="str">
            <v>Servicios Administrativos y de Personal de Administración, Producción, Mantenimiento e Ingeniería</v>
          </cell>
        </row>
        <row r="52">
          <cell r="C52" t="str">
            <v>Servicios de auditoria, certificación de precios de transferencia, sistema de calidad, contabilidad y legales</v>
          </cell>
        </row>
        <row r="53">
          <cell r="C53" t="str">
            <v>Servicios de Evaluación y Optimización de Pozos</v>
          </cell>
        </row>
        <row r="54">
          <cell r="C54" t="str">
            <v>Servicios de inspección interna de ductos</v>
          </cell>
        </row>
        <row r="55">
          <cell r="C55" t="str">
            <v>Servicios de limpieza interna de ductos</v>
          </cell>
        </row>
        <row r="56">
          <cell r="C56" t="str">
            <v>Servicios de mantenimiento, rehabilitación, acondicionamiento, insumos, refacciones, materiales, entre otros, para los ductos</v>
          </cell>
        </row>
        <row r="57">
          <cell r="C57" t="str">
            <v>Servicios de mantenimiento, rehabilitación, acondicionamiento, insumos, refacciones, materiales, entre otros, para las baterías de separación</v>
          </cell>
        </row>
        <row r="58">
          <cell r="C58" t="str">
            <v>Servicios de mantenimiento, rehabilitación, acondicionamiento, insumos, refacciones, materiales, entre otros, para pozos y sistemas artificiales de producción</v>
          </cell>
        </row>
        <row r="59">
          <cell r="C59" t="str">
            <v>Servicios de mantenimiento, rehabilitación, acondicionamiento, limpieza, inspección, insumos, refacciones, materiales, entre otros, para los ductos</v>
          </cell>
        </row>
        <row r="60">
          <cell r="C60" t="str">
            <v>Servicios de operación y mantenimiento</v>
          </cell>
        </row>
        <row r="61">
          <cell r="C61" t="str">
            <v>Servicios de operación y mantenimiento de Booster</v>
          </cell>
        </row>
        <row r="62">
          <cell r="C62" t="str">
            <v>Servicios de operación y mantenimiento de EC Sol Nte</v>
          </cell>
        </row>
        <row r="63">
          <cell r="C63" t="str">
            <v>Sistemas de comunicación / Asistencia Técnica</v>
          </cell>
        </row>
        <row r="64">
          <cell r="C64" t="str">
            <v>Suministro de motobomba para transferencia de crudo</v>
          </cell>
        </row>
        <row r="65">
          <cell r="C65" t="str">
            <v>Suministro de unidad de bombeo mecanico</v>
          </cell>
        </row>
        <row r="66">
          <cell r="C66" t="str">
            <v>Trabajos de Abandono de Pozos</v>
          </cell>
        </row>
        <row r="67">
          <cell r="C67" t="str">
            <v>Transporte de hidrocarburos con UPV</v>
          </cell>
        </row>
      </sheetData>
      <sheetData sheetId="4"/>
      <sheetData sheetId="5"/>
      <sheetData sheetId="6"/>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eedor"/>
      <sheetName val="Servicios"/>
      <sheetName val="Tipo de Cambio"/>
      <sheetName val="Control de Gastos"/>
      <sheetName val="Proyección"/>
      <sheetName val="Catalogo Partidas"/>
      <sheetName val="Estimación $$$"/>
      <sheetName val="Control de Obra"/>
      <sheetName val="Control de OT's"/>
      <sheetName val="Control de Partidas"/>
      <sheetName val="Vol.2020"/>
      <sheetName val="Vol.2021"/>
      <sheetName val="Vol.2022"/>
      <sheetName val="2021_Control Costos de Ductos_M"/>
    </sheetNames>
    <sheetDataSet>
      <sheetData sheetId="0">
        <row r="2">
          <cell r="B2" t="str">
            <v>ACAI</v>
          </cell>
        </row>
      </sheetData>
      <sheetData sheetId="1">
        <row r="1">
          <cell r="C1" t="str">
            <v>Servicio</v>
          </cell>
        </row>
        <row r="2">
          <cell r="C2" t="str">
            <v>Estudio y/o certificacion de Reservas</v>
          </cell>
        </row>
        <row r="3">
          <cell r="C3" t="str">
            <v>Adquisición y puesta en operación de motores de combustión interna a gas</v>
          </cell>
        </row>
        <row r="4">
          <cell r="C4" t="str">
            <v>Suministro de unidad de bombeo mecanico</v>
          </cell>
        </row>
        <row r="5">
          <cell r="C5" t="str">
            <v>Implementacion y mantenimiento de: licencias de software especializado, hardware y equipos de comunicación - Ingeniería</v>
          </cell>
        </row>
        <row r="6">
          <cell r="C6" t="str">
            <v>RME Conversion (sin SAP)</v>
          </cell>
        </row>
        <row r="7">
          <cell r="C7" t="str">
            <v xml:space="preserve">RME con o sin equipo (sin SAP) </v>
          </cell>
        </row>
        <row r="8">
          <cell r="C8" t="str">
            <v>Pagos de Gestoría y Permisos</v>
          </cell>
        </row>
        <row r="9">
          <cell r="C9" t="str">
            <v>Gastos de transporte de personal</v>
          </cell>
        </row>
        <row r="10">
          <cell r="C10" t="str">
            <v>Insumos y consumibles</v>
          </cell>
        </row>
        <row r="11">
          <cell r="C11" t="str">
            <v>Renta/Adecuación bases operativas</v>
          </cell>
        </row>
        <row r="12">
          <cell r="C12" t="str">
            <v>Implementación y mantenimiento de: licencias de software especializado, hardware y equipos de comunicación</v>
          </cell>
        </row>
        <row r="13">
          <cell r="C13" t="str">
            <v>Licencias de software administrativo</v>
          </cell>
        </row>
        <row r="14">
          <cell r="C14" t="str">
            <v>Servicios de auditoria, certificación de precios de transferencia, sistema de calidad, contabilidad y legales</v>
          </cell>
        </row>
        <row r="15">
          <cell r="C15" t="str">
            <v xml:space="preserve">Gastos de primas y seguros </v>
          </cell>
        </row>
        <row r="16">
          <cell r="C16" t="str">
            <v>Análisis de riesgo y paquete de tecnología</v>
          </cell>
        </row>
        <row r="17">
          <cell r="C17" t="str">
            <v>Estudios Ambientales, Sociales</v>
          </cell>
        </row>
        <row r="18">
          <cell r="C18" t="str">
            <v>Instalación y Servicio de monitoreo de vehículos</v>
          </cell>
        </row>
        <row r="19">
          <cell r="C19" t="str">
            <v>Seguridad física en bases, instalaciones y equipos</v>
          </cell>
        </row>
        <row r="20">
          <cell r="C20" t="str">
            <v>Sistemas de comunicación / Asistencia Técnica</v>
          </cell>
        </row>
        <row r="21">
          <cell r="C21" t="str">
            <v>Servicios de mantenimiento, rehabilitación, acondicionamiento, limpieza, inspección, insumos, refacciones, materiales, entre otros, para los ductos</v>
          </cell>
        </row>
        <row r="22">
          <cell r="C22" t="str">
            <v>Estudio y/o análisis de infraestructura, redes de recolección y distribución de hidrocarburos u otros estudios</v>
          </cell>
        </row>
        <row r="23">
          <cell r="C23" t="str">
            <v>Calibración mensual sistema aceite</v>
          </cell>
        </row>
        <row r="24">
          <cell r="C24" t="str">
            <v>Calibración mensual sistema gas</v>
          </cell>
        </row>
        <row r="25">
          <cell r="C25" t="str">
            <v>Servicios de operación y mantenimiento de EC Sol Nte</v>
          </cell>
        </row>
        <row r="26">
          <cell r="C26" t="str">
            <v>Mantenimiento Correctivo motocompresor, acondicionamiento, insumos, refacciones, materiales, entre otros, para la estación de compresión</v>
          </cell>
        </row>
        <row r="27">
          <cell r="C27" t="str">
            <v xml:space="preserve">Servicio de renta y mantenimiento de motocompresores en Módulos de Separación II, III y IV </v>
          </cell>
        </row>
        <row r="28">
          <cell r="C28" t="str">
            <v>Servicios de mantenimiento, rehabilitación, acondicionamiento, insumos, refacciones, materiales, entre otros, para las baterías de separación</v>
          </cell>
        </row>
        <row r="29">
          <cell r="C29" t="str">
            <v>Servicio Integral para medición de nivel en tanques con transmisor tipo radar</v>
          </cell>
        </row>
        <row r="30">
          <cell r="C30" t="str">
            <v>Análisis Aceite Laboratorios Externos</v>
          </cell>
        </row>
        <row r="31">
          <cell r="C31" t="str">
            <v>Análisis Gas Laboratorios Externos</v>
          </cell>
        </row>
        <row r="32">
          <cell r="C32" t="str">
            <v>Consumo de diésel</v>
          </cell>
        </row>
        <row r="33">
          <cell r="C33" t="str">
            <v>Consumo de energía eléctrica</v>
          </cell>
        </row>
        <row r="34">
          <cell r="C34" t="str">
            <v>Mantenimiento y recarga de ERA</v>
          </cell>
        </row>
        <row r="35">
          <cell r="C35" t="str">
            <v>Recolección de residuos, agua potable</v>
          </cell>
        </row>
        <row r="36">
          <cell r="C36" t="str">
            <v>Maquinaria pesada para movimiento de equipos</v>
          </cell>
        </row>
        <row r="37">
          <cell r="C37" t="str">
            <v>Transporte de hidrocarburos con UPV</v>
          </cell>
        </row>
        <row r="38">
          <cell r="C38" t="str">
            <v>Recuperación, transporte e inyección de fluidos residuales/aceitosos con UPV</v>
          </cell>
        </row>
        <row r="39">
          <cell r="C39" t="str">
            <v>Medición o aforo de pozos con equipo portátil por hasta 12 horas diurnas</v>
          </cell>
        </row>
        <row r="40">
          <cell r="C40" t="str">
            <v>Evaluación de pozos con presa metálica</v>
          </cell>
        </row>
        <row r="41">
          <cell r="C41" t="str">
            <v>Evaluación de pozos con unidad alta presión y temperatura</v>
          </cell>
        </row>
        <row r="42">
          <cell r="C42" t="str">
            <v>Servicios de Evaluación y Optimización de Pozos</v>
          </cell>
        </row>
        <row r="43">
          <cell r="C43" t="str">
            <v>Evaluación de pozos con RPT / Swab</v>
          </cell>
        </row>
        <row r="44">
          <cell r="C44" t="str">
            <v>Servicios de mantenimiento, rehabilitación, acondicionamiento, insumos, refacciones, materiales, entre otros, para pozos y sistemas artificiales de producción</v>
          </cell>
        </row>
        <row r="45">
          <cell r="C45" t="str">
            <v>Servicios de operación y mantenimiento</v>
          </cell>
        </row>
        <row r="46">
          <cell r="C46" t="str">
            <v>Rehabilitación de caminos y localizaciones</v>
          </cell>
        </row>
        <row r="47">
          <cell r="C47" t="str">
            <v>Consumo de GLP</v>
          </cell>
        </row>
        <row r="48">
          <cell r="C48" t="str">
            <v>Trabajos de Abandono de Pozos</v>
          </cell>
        </row>
        <row r="49">
          <cell r="C49" t="str">
            <v>Personal técnico especialista y de dirección para desarrollo y operación del campo</v>
          </cell>
        </row>
        <row r="50">
          <cell r="C50" t="str">
            <v>Servicios Administrativos y de Personal de Administración, Producción, Mantenimiento e Ingeniería</v>
          </cell>
        </row>
        <row r="51">
          <cell r="C51" t="str">
            <v>Capacitación a personal de OPS</v>
          </cell>
        </row>
        <row r="52">
          <cell r="C52" t="str">
            <v>Capacitación a personal de PEP</v>
          </cell>
        </row>
        <row r="53">
          <cell r="C53" t="str">
            <v>Desarrollo sustentable</v>
          </cell>
        </row>
        <row r="54">
          <cell r="C54" t="str">
            <v>Overhead</v>
          </cell>
        </row>
        <row r="55">
          <cell r="C55" t="str">
            <v>Servicios de limpieza interna de ductos</v>
          </cell>
        </row>
        <row r="56">
          <cell r="C56" t="str">
            <v>Servicios de inspección interna de ductos</v>
          </cell>
        </row>
        <row r="57">
          <cell r="C57" t="str">
            <v>Servicios de mantenimiento, rehabilitación,  acondicionamiento, insumos, refacciones, materiales, entre otros, para los ductos</v>
          </cell>
        </row>
        <row r="58">
          <cell r="C58" t="str">
            <v>Construccion, suministro de materiales y/o servicios varios para trampas de diablos o valvulas de seccionamiento u otros trabajos relacionados</v>
          </cell>
        </row>
        <row r="59">
          <cell r="C59" t="str">
            <v>Servicios de operación y mantenimiento de Booster</v>
          </cell>
        </row>
        <row r="60">
          <cell r="C60" t="str">
            <v>Mantenimiento Preventivo motocompresor, acondicionamiento, insumos, refacciones, materiales, entre otros, para la estación de compresión</v>
          </cell>
        </row>
        <row r="61">
          <cell r="C61" t="str">
            <v>Estudios de Integridad Mecánica, Certificación Recipientes a Presión u otros estudios</v>
          </cell>
        </row>
        <row r="62">
          <cell r="C62" t="str">
            <v>Maquinaria pesada para movimiento de equipos de infraestructura de producción</v>
          </cell>
        </row>
        <row r="63">
          <cell r="C63" t="str">
            <v>Maquinaria pesada para movimiento de UBM o motores de CI</v>
          </cell>
        </row>
        <row r="64">
          <cell r="C64" t="str">
            <v>Suministro de motobomba para transferencia de crudo</v>
          </cell>
        </row>
        <row r="65">
          <cell r="C65">
            <v>0</v>
          </cell>
        </row>
      </sheetData>
      <sheetData sheetId="2">
        <row r="6">
          <cell r="A6">
            <v>2014.04</v>
          </cell>
        </row>
      </sheetData>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Equipos"/>
      <sheetName val="MojarraAceite"/>
      <sheetName val="Esc-169"/>
      <sheetName val="MojarraGas"/>
      <sheetName val="Gas"/>
      <sheetName val="NoPozos"/>
      <sheetName val="InversionPozos"/>
      <sheetName val="DatosDeInterv"/>
      <sheetName val="CatalogoCAMPOS"/>
      <sheetName val="CatalogoPROYECTOS"/>
      <sheetName val="CatalogoACTIVOS"/>
      <sheetName val="CatalogoPROGRAMAS"/>
      <sheetName val="INP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B6" t="str">
            <v>2A0 Perforación de pozos de desarrollo</v>
          </cell>
        </row>
        <row r="7">
          <cell r="B7" t="str">
            <v>2A1 Terminación de pozos de desarrollo</v>
          </cell>
        </row>
        <row r="8">
          <cell r="B8" t="str">
            <v>2A2 Perforación de pozos intermedios</v>
          </cell>
        </row>
        <row r="9">
          <cell r="B9" t="str">
            <v>2A3 Terminación de pozos intermedios</v>
          </cell>
        </row>
        <row r="10">
          <cell r="B10" t="str">
            <v>320 Conversión a bombeo neumático (BN)</v>
          </cell>
        </row>
        <row r="11">
          <cell r="B11" t="str">
            <v>321 Conversión a bombeo mecánico (BM)</v>
          </cell>
        </row>
        <row r="12">
          <cell r="B12" t="str">
            <v>322 Conversión a bombeo electrocentrífugo (BEC)</v>
          </cell>
        </row>
        <row r="13">
          <cell r="B13" t="str">
            <v>323 Conversión de pozos a otros sistemas</v>
          </cell>
        </row>
        <row r="14">
          <cell r="B14" t="str">
            <v>325 Conversión a bombeo de cavidades progresivas</v>
          </cell>
        </row>
        <row r="15">
          <cell r="B15" t="str">
            <v>32R Conversión a émbolo viajero</v>
          </cell>
        </row>
        <row r="16">
          <cell r="B16" t="str">
            <v>32S Infraestructura de perforación SAE</v>
          </cell>
        </row>
        <row r="17">
          <cell r="B17" t="str">
            <v>34I Reacondicionamiento de pozos inyectores</v>
          </cell>
        </row>
        <row r="18">
          <cell r="B18" t="str">
            <v>34K Reacondicionamiento de pozos productores</v>
          </cell>
        </row>
        <row r="19">
          <cell r="B19" t="str">
            <v>34L Conversión a pozos inyectores</v>
          </cell>
        </row>
        <row r="20">
          <cell r="B20" t="str">
            <v>34M Perforación de pozos inyectores</v>
          </cell>
        </row>
        <row r="21">
          <cell r="B21" t="str">
            <v>34N Perforación de pozos productores</v>
          </cell>
        </row>
        <row r="22">
          <cell r="B22" t="str">
            <v>34O Terminación de pozos inyectores</v>
          </cell>
        </row>
        <row r="23">
          <cell r="B23" t="str">
            <v>34P Terminación de pozos productores</v>
          </cell>
        </row>
        <row r="24">
          <cell r="B24" t="str">
            <v>34Q Infraestructura de perforación recuperación secundaria</v>
          </cell>
        </row>
        <row r="25">
          <cell r="B25" t="str">
            <v>35A Perforación de pozos productores</v>
          </cell>
        </row>
        <row r="26">
          <cell r="B26" t="str">
            <v>35B Perforación de pozos inyectores</v>
          </cell>
        </row>
        <row r="27">
          <cell r="B27" t="str">
            <v>35C Reacondicionamiento de pozos productores</v>
          </cell>
        </row>
        <row r="28">
          <cell r="B28" t="str">
            <v>35D Terminación de pozos inyectores</v>
          </cell>
        </row>
        <row r="29">
          <cell r="B29" t="str">
            <v>35E Terminación de pozos productores</v>
          </cell>
        </row>
        <row r="30">
          <cell r="B30" t="str">
            <v>35F Infraestructura de perforación recuperación mejorada</v>
          </cell>
        </row>
        <row r="31">
          <cell r="B31" t="str">
            <v>35K Reacondicionamiento de pozos inyectores</v>
          </cell>
        </row>
        <row r="32">
          <cell r="B32" t="str">
            <v>35P Conversión a pozos inyectores</v>
          </cell>
        </row>
        <row r="33">
          <cell r="B33" t="str">
            <v>370 Reentradas a pozos</v>
          </cell>
        </row>
        <row r="34">
          <cell r="B34" t="str">
            <v>371 Profundizaciones</v>
          </cell>
        </row>
        <row r="35">
          <cell r="B35" t="str">
            <v>372 Cambio de intervalo</v>
          </cell>
        </row>
        <row r="36">
          <cell r="B36" t="str">
            <v>374 Infraestructura de perforación intervenciones mayores</v>
          </cell>
        </row>
        <row r="37">
          <cell r="B37" t="str">
            <v>375 Recuperación de pozos exploratorios</v>
          </cell>
        </row>
        <row r="38">
          <cell r="B38" t="str">
            <v>520 Reparaciones Mayores (Sin Incrementar Producción)</v>
          </cell>
        </row>
        <row r="39">
          <cell r="B39" t="str">
            <v>521 Reparaciones menores</v>
          </cell>
        </row>
        <row r="40">
          <cell r="B40" t="str">
            <v>522 Tomas de información</v>
          </cell>
        </row>
        <row r="41">
          <cell r="B41" t="str">
            <v>529 Fracturamientos</v>
          </cell>
        </row>
        <row r="42">
          <cell r="B42" t="str">
            <v>52A Estimulaciones</v>
          </cell>
        </row>
        <row r="43">
          <cell r="B43" t="str">
            <v>52B Reacondicionamiento de pozos</v>
          </cell>
        </row>
        <row r="44">
          <cell r="B44" t="str">
            <v>52F Infraestructura de perforación mantto. de pozos</v>
          </cell>
        </row>
        <row r="45">
          <cell r="B45" t="str">
            <v>52I Redisparos (Rep. Mayor)</v>
          </cell>
        </row>
        <row r="46">
          <cell r="B46" t="str">
            <v>52K Segregación de gas (Rep. Mayor)</v>
          </cell>
        </row>
        <row r="47">
          <cell r="B47" t="str">
            <v>52L Cambio válvula de tormenta</v>
          </cell>
        </row>
        <row r="48">
          <cell r="B48" t="str">
            <v>52M Inducciones (Rm)</v>
          </cell>
        </row>
        <row r="49">
          <cell r="B49" t="str">
            <v>52O Segregación de agua (Rep. Mayor)</v>
          </cell>
        </row>
        <row r="50">
          <cell r="B50" t="str">
            <v>52P Limpiezas de aparejo</v>
          </cell>
        </row>
        <row r="51">
          <cell r="B51" t="str">
            <v>5C1 Taponamiento de Pozos</v>
          </cell>
        </row>
        <row r="52">
          <cell r="B52" t="str">
            <v>CBElect</v>
          </cell>
        </row>
        <row r="53">
          <cell r="B53" t="str">
            <v>CBMec</v>
          </cell>
        </row>
        <row r="54">
          <cell r="B54" t="str">
            <v>CBNeum</v>
          </cell>
        </row>
        <row r="55">
          <cell r="B55" t="str">
            <v>Conv.B.Mec_PozaRica</v>
          </cell>
        </row>
        <row r="56">
          <cell r="B56" t="str">
            <v>Conv.B.Neum_PozaRica</v>
          </cell>
        </row>
        <row r="57">
          <cell r="B57" t="str">
            <v>Perforacion</v>
          </cell>
        </row>
        <row r="58">
          <cell r="B58" t="str">
            <v>Perforacion Arenque</v>
          </cell>
        </row>
        <row r="59">
          <cell r="B59" t="str">
            <v>Perforacion_y_Term Arcabuz</v>
          </cell>
        </row>
        <row r="60">
          <cell r="B60" t="str">
            <v>Perforacion_y_Term Culebra</v>
          </cell>
        </row>
        <row r="61">
          <cell r="B61" t="str">
            <v>RBMec</v>
          </cell>
        </row>
        <row r="62">
          <cell r="B62" t="str">
            <v>RBNeum</v>
          </cell>
        </row>
        <row r="63">
          <cell r="B63" t="str">
            <v>Rep Mayor</v>
          </cell>
        </row>
        <row r="64">
          <cell r="B64" t="str">
            <v>Rep Menor</v>
          </cell>
        </row>
        <row r="65">
          <cell r="B65" t="str">
            <v>Rmayor</v>
          </cell>
        </row>
        <row r="66">
          <cell r="B66" t="str">
            <v>Rmayor Agua Fria</v>
          </cell>
        </row>
        <row r="67">
          <cell r="B67" t="str">
            <v>Rmayor Constituciones</v>
          </cell>
        </row>
        <row r="68">
          <cell r="B68" t="str">
            <v>Rmayor Poza Rica</v>
          </cell>
        </row>
        <row r="69">
          <cell r="B69" t="str">
            <v>Rmayor Tamaulipas</v>
          </cell>
        </row>
        <row r="70">
          <cell r="B70" t="str">
            <v>RME</v>
          </cell>
        </row>
        <row r="71">
          <cell r="B71" t="str">
            <v>Rmenor AguaFria</v>
          </cell>
        </row>
        <row r="72">
          <cell r="B72" t="str">
            <v>Rmenor Constituciones</v>
          </cell>
        </row>
        <row r="73">
          <cell r="B73" t="str">
            <v>Rmenor Constituciones</v>
          </cell>
        </row>
        <row r="74">
          <cell r="B74" t="str">
            <v>Rmenor Soledad Nte</v>
          </cell>
        </row>
        <row r="75">
          <cell r="B75" t="str">
            <v>Rmenor Tamaulipas</v>
          </cell>
        </row>
        <row r="76">
          <cell r="B76" t="str">
            <v>Rmenor Tres Hermanos</v>
          </cell>
        </row>
      </sheetData>
      <sheetData sheetId="8" refreshError="1">
        <row r="6">
          <cell r="D6" t="str">
            <v>ACUATEMPA</v>
          </cell>
        </row>
        <row r="7">
          <cell r="D7" t="str">
            <v>AGUA FRIA</v>
          </cell>
        </row>
        <row r="8">
          <cell r="D8" t="str">
            <v>AGUA NACIDA</v>
          </cell>
        </row>
        <row r="9">
          <cell r="D9" t="str">
            <v>AGUACATE</v>
          </cell>
        </row>
        <row r="10">
          <cell r="D10" t="str">
            <v>AHUATEPEC</v>
          </cell>
        </row>
        <row r="11">
          <cell r="D11" t="str">
            <v>ALAMO SAN ISIDRO</v>
          </cell>
        </row>
        <row r="12">
          <cell r="D12" t="str">
            <v>ALAZAN</v>
          </cell>
        </row>
        <row r="13">
          <cell r="D13" t="str">
            <v>ALTAMIRA</v>
          </cell>
        </row>
        <row r="14">
          <cell r="D14" t="str">
            <v>AMATITLAN</v>
          </cell>
        </row>
        <row r="15">
          <cell r="D15" t="str">
            <v>ARAGON</v>
          </cell>
        </row>
        <row r="16">
          <cell r="D16" t="str">
            <v>ARENQUE</v>
          </cell>
        </row>
        <row r="17">
          <cell r="D17" t="str">
            <v>ARRECIFE MEDIO</v>
          </cell>
        </row>
        <row r="18">
          <cell r="D18" t="str">
            <v>ARROYO VIEJO</v>
          </cell>
        </row>
        <row r="19">
          <cell r="D19" t="str">
            <v>ATLAPEXCO</v>
          </cell>
        </row>
        <row r="20">
          <cell r="D20" t="str">
            <v>ATUN</v>
          </cell>
        </row>
        <row r="21">
          <cell r="D21" t="str">
            <v>BAGRE A</v>
          </cell>
        </row>
        <row r="22">
          <cell r="D22" t="str">
            <v>BAGRE B</v>
          </cell>
        </row>
        <row r="23">
          <cell r="D23" t="str">
            <v>BARCODON</v>
          </cell>
        </row>
        <row r="24">
          <cell r="D24" t="str">
            <v>BEJUCO</v>
          </cell>
        </row>
        <row r="25">
          <cell r="D25" t="str">
            <v>BOCA DE LIMA</v>
          </cell>
        </row>
        <row r="26">
          <cell r="D26" t="str">
            <v>BUGAMBILIA</v>
          </cell>
        </row>
        <row r="27">
          <cell r="D27" t="str">
            <v>CABELLAL</v>
          </cell>
        </row>
        <row r="28">
          <cell r="D28" t="str">
            <v>CABO NUEVO</v>
          </cell>
        </row>
        <row r="29">
          <cell r="D29" t="str">
            <v>CABO ROJO</v>
          </cell>
        </row>
        <row r="30">
          <cell r="D30" t="str">
            <v>CACAHUATENGO</v>
          </cell>
        </row>
        <row r="31">
          <cell r="D31" t="str">
            <v>CACALILAO</v>
          </cell>
        </row>
        <row r="32">
          <cell r="D32" t="str">
            <v>CAMAITLAN</v>
          </cell>
        </row>
        <row r="33">
          <cell r="D33" t="str">
            <v>CANDELARIA</v>
          </cell>
        </row>
        <row r="34">
          <cell r="D34" t="str">
            <v>CANGREJO</v>
          </cell>
        </row>
        <row r="35">
          <cell r="D35" t="str">
            <v>CARDONA</v>
          </cell>
        </row>
        <row r="36">
          <cell r="D36" t="str">
            <v>CARISTAY</v>
          </cell>
        </row>
        <row r="37">
          <cell r="D37" t="str">
            <v>CARPA</v>
          </cell>
        </row>
        <row r="38">
          <cell r="D38" t="str">
            <v>CASTILLO DE TEAYO</v>
          </cell>
        </row>
        <row r="39">
          <cell r="D39" t="str">
            <v>CENTURION</v>
          </cell>
        </row>
        <row r="40">
          <cell r="D40" t="str">
            <v>CERRO DEL CARBON</v>
          </cell>
        </row>
        <row r="41">
          <cell r="D41" t="str">
            <v>CERRO VIEJO</v>
          </cell>
        </row>
        <row r="42">
          <cell r="D42" t="str">
            <v>CHICHIMANTLA</v>
          </cell>
        </row>
        <row r="43">
          <cell r="D43" t="str">
            <v>CHICONCOA</v>
          </cell>
        </row>
        <row r="44">
          <cell r="D44" t="str">
            <v>CHICONTEPEC</v>
          </cell>
        </row>
        <row r="45">
          <cell r="D45" t="str">
            <v>CHIMOLAR</v>
          </cell>
        </row>
        <row r="46">
          <cell r="D46" t="str">
            <v>COAPECHACA</v>
          </cell>
        </row>
        <row r="47">
          <cell r="D47" t="str">
            <v>COPAL</v>
          </cell>
        </row>
        <row r="48">
          <cell r="D48" t="str">
            <v>CORCOVADO</v>
          </cell>
        </row>
        <row r="49">
          <cell r="D49" t="str">
            <v>CORRALILLO</v>
          </cell>
        </row>
        <row r="50">
          <cell r="D50" t="str">
            <v>COYOL</v>
          </cell>
        </row>
        <row r="51">
          <cell r="D51" t="str">
            <v>COYOTES</v>
          </cell>
        </row>
        <row r="52">
          <cell r="D52" t="str">
            <v>COYULA</v>
          </cell>
        </row>
        <row r="53">
          <cell r="D53" t="str">
            <v>EBANO CHAPACAO</v>
          </cell>
        </row>
        <row r="54">
          <cell r="D54" t="str">
            <v>ESCOBAL</v>
          </cell>
        </row>
        <row r="55">
          <cell r="D55" t="str">
            <v>ESCUALO</v>
          </cell>
        </row>
        <row r="56">
          <cell r="D56" t="str">
            <v>EZEQUIEL ORDOÑEZ</v>
          </cell>
        </row>
        <row r="57">
          <cell r="D57" t="str">
            <v>FAJA</v>
          </cell>
        </row>
        <row r="58">
          <cell r="D58" t="str">
            <v>FOTON</v>
          </cell>
        </row>
        <row r="59">
          <cell r="D59" t="str">
            <v>FRIJOLILLO</v>
          </cell>
        </row>
        <row r="60">
          <cell r="D60" t="str">
            <v>FURBERO</v>
          </cell>
        </row>
        <row r="61">
          <cell r="D61" t="str">
            <v>GALLO</v>
          </cell>
        </row>
        <row r="62">
          <cell r="D62" t="str">
            <v>GRAN MORELOS</v>
          </cell>
        </row>
        <row r="63">
          <cell r="D63" t="str">
            <v>GUADALUPE</v>
          </cell>
        </row>
        <row r="64">
          <cell r="D64" t="str">
            <v>GUTIERREZ ZAMORA</v>
          </cell>
        </row>
        <row r="65">
          <cell r="D65" t="str">
            <v>HALLAZGO</v>
          </cell>
        </row>
        <row r="66">
          <cell r="D66" t="str">
            <v>HIGUERON</v>
          </cell>
        </row>
        <row r="67">
          <cell r="D67" t="str">
            <v>HORCON</v>
          </cell>
        </row>
        <row r="68">
          <cell r="D68" t="str">
            <v>HORCONES</v>
          </cell>
        </row>
        <row r="69">
          <cell r="D69" t="str">
            <v>HUEHUETEPEC</v>
          </cell>
        </row>
        <row r="70">
          <cell r="D70" t="str">
            <v>HUIZOTATE</v>
          </cell>
        </row>
        <row r="71">
          <cell r="D71" t="str">
            <v>HUMAPA</v>
          </cell>
        </row>
        <row r="72">
          <cell r="D72" t="str">
            <v>IGNACIO ALLENDE</v>
          </cell>
        </row>
        <row r="73">
          <cell r="D73" t="str">
            <v>ISLA DE LOBOS</v>
          </cell>
        </row>
        <row r="74">
          <cell r="D74" t="str">
            <v>JABONERA</v>
          </cell>
        </row>
        <row r="75">
          <cell r="D75" t="str">
            <v>JAMAYA</v>
          </cell>
        </row>
        <row r="76">
          <cell r="D76" t="str">
            <v>JILIAPA</v>
          </cell>
        </row>
        <row r="77">
          <cell r="D77" t="str">
            <v>JUAN FELIPE</v>
          </cell>
        </row>
        <row r="78">
          <cell r="D78" t="str">
            <v>JUREL</v>
          </cell>
        </row>
        <row r="79">
          <cell r="D79" t="str">
            <v>LA LAJA</v>
          </cell>
        </row>
        <row r="80">
          <cell r="D80" t="str">
            <v>LERMA</v>
          </cell>
        </row>
        <row r="81">
          <cell r="D81" t="str">
            <v>LIMON</v>
          </cell>
        </row>
        <row r="82">
          <cell r="D82" t="str">
            <v>LIMONARIA</v>
          </cell>
        </row>
        <row r="83">
          <cell r="D83" t="str">
            <v>MALTA</v>
          </cell>
        </row>
        <row r="84">
          <cell r="D84" t="str">
            <v>MARQUES</v>
          </cell>
        </row>
        <row r="85">
          <cell r="D85" t="str">
            <v>MARSOPA</v>
          </cell>
        </row>
        <row r="86">
          <cell r="D86" t="str">
            <v>MECATEPEC NORTE</v>
          </cell>
        </row>
        <row r="87">
          <cell r="D87" t="str">
            <v>MESA CERRADA</v>
          </cell>
        </row>
        <row r="88">
          <cell r="D88" t="str">
            <v>MESA CHICA</v>
          </cell>
        </row>
        <row r="89">
          <cell r="D89" t="str">
            <v>MIAHUAPAN</v>
          </cell>
        </row>
        <row r="90">
          <cell r="D90" t="str">
            <v>MIGUEL HIDALGO</v>
          </cell>
        </row>
        <row r="91">
          <cell r="D91" t="str">
            <v>MIQUETLA</v>
          </cell>
        </row>
        <row r="92">
          <cell r="D92" t="str">
            <v>MORALILLO</v>
          </cell>
        </row>
        <row r="93">
          <cell r="D93" t="str">
            <v>MORSA</v>
          </cell>
        </row>
        <row r="94">
          <cell r="D94" t="str">
            <v>MOZUTLA</v>
          </cell>
        </row>
        <row r="95">
          <cell r="D95" t="str">
            <v>MURO</v>
          </cell>
        </row>
        <row r="96">
          <cell r="D96" t="str">
            <v>NAYADE</v>
          </cell>
        </row>
        <row r="97">
          <cell r="D97" t="str">
            <v>NUEVA COLONIA</v>
          </cell>
        </row>
        <row r="98">
          <cell r="D98" t="str">
            <v>NUEVO PROGRESO</v>
          </cell>
        </row>
        <row r="99">
          <cell r="D99" t="str">
            <v>OCOTEPEC</v>
          </cell>
        </row>
        <row r="100">
          <cell r="D100" t="str">
            <v>PACIFICO</v>
          </cell>
        </row>
        <row r="101">
          <cell r="D101" t="str">
            <v>PALMA SOLA</v>
          </cell>
        </row>
        <row r="102">
          <cell r="D102" t="str">
            <v>PALO BLANCO</v>
          </cell>
        </row>
        <row r="103">
          <cell r="D103" t="str">
            <v>PANUCO</v>
          </cell>
        </row>
        <row r="104">
          <cell r="D104" t="str">
            <v>PAPANTLA</v>
          </cell>
        </row>
        <row r="105">
          <cell r="D105" t="str">
            <v>PASO DE ORO</v>
          </cell>
        </row>
        <row r="106">
          <cell r="D106" t="str">
            <v>PASTORIA</v>
          </cell>
        </row>
        <row r="107">
          <cell r="D107" t="str">
            <v>PECERO</v>
          </cell>
        </row>
        <row r="108">
          <cell r="D108" t="str">
            <v>PIEDRA DE CAL</v>
          </cell>
        </row>
        <row r="109">
          <cell r="D109" t="str">
            <v>PINOLE</v>
          </cell>
        </row>
        <row r="110">
          <cell r="D110" t="str">
            <v>PIRAMIDE</v>
          </cell>
        </row>
        <row r="111">
          <cell r="D111" t="str">
            <v>PITAHAYA</v>
          </cell>
        </row>
        <row r="112">
          <cell r="D112" t="str">
            <v>PITAL Y MOZUTLA</v>
          </cell>
        </row>
        <row r="113">
          <cell r="D113" t="str">
            <v>PLACETAS</v>
          </cell>
        </row>
        <row r="114">
          <cell r="D114" t="str">
            <v>PLAN DE AYALA</v>
          </cell>
        </row>
        <row r="115">
          <cell r="D115" t="str">
            <v>PLANOS</v>
          </cell>
        </row>
        <row r="116">
          <cell r="D116" t="str">
            <v>PONTON</v>
          </cell>
        </row>
        <row r="117">
          <cell r="D117" t="str">
            <v>POTRERO DEL LLANO HORCONES</v>
          </cell>
        </row>
        <row r="118">
          <cell r="D118" t="str">
            <v>POZA RICA</v>
          </cell>
        </row>
        <row r="119">
          <cell r="D119" t="str">
            <v>PRESIDENTE ALEMAN</v>
          </cell>
        </row>
        <row r="120">
          <cell r="D120" t="str">
            <v>RANCHO NUEVO</v>
          </cell>
        </row>
        <row r="121">
          <cell r="D121" t="str">
            <v>REMOLINO</v>
          </cell>
        </row>
        <row r="122">
          <cell r="D122" t="str">
            <v>RIACHUELO</v>
          </cell>
        </row>
        <row r="123">
          <cell r="D123" t="str">
            <v>SABANA GRANDE</v>
          </cell>
        </row>
        <row r="124">
          <cell r="D124" t="str">
            <v>SALINAS BARCO CARACOL</v>
          </cell>
        </row>
        <row r="125">
          <cell r="D125" t="str">
            <v>SAN ANDRES</v>
          </cell>
        </row>
        <row r="126">
          <cell r="D126" t="str">
            <v>SAN DIEGO CHICONCILLO</v>
          </cell>
        </row>
        <row r="127">
          <cell r="D127" t="str">
            <v>SAN NICOLAS</v>
          </cell>
        </row>
        <row r="128">
          <cell r="D128" t="str">
            <v>SANTA AGUEDA</v>
          </cell>
        </row>
        <row r="129">
          <cell r="D129" t="str">
            <v>SANTA LUCIA</v>
          </cell>
        </row>
        <row r="130">
          <cell r="D130" t="str">
            <v>SANTIAGO</v>
          </cell>
        </row>
        <row r="131">
          <cell r="D131" t="str">
            <v>SIAMES</v>
          </cell>
        </row>
        <row r="132">
          <cell r="D132" t="str">
            <v>SILOZUCHIL</v>
          </cell>
        </row>
        <row r="133">
          <cell r="D133" t="str">
            <v>SITIO</v>
          </cell>
        </row>
        <row r="134">
          <cell r="D134" t="str">
            <v>SOLEDAD</v>
          </cell>
        </row>
        <row r="135">
          <cell r="D135" t="str">
            <v>SOLEDAD NORTE</v>
          </cell>
        </row>
        <row r="136">
          <cell r="D136" t="str">
            <v>SOLISTIERRA AMARILLA</v>
          </cell>
        </row>
        <row r="137">
          <cell r="D137" t="str">
            <v>SOTOL</v>
          </cell>
        </row>
        <row r="138">
          <cell r="D138" t="str">
            <v>SUR CHINAMPA NORTE DE AMATLAN</v>
          </cell>
        </row>
        <row r="139">
          <cell r="D139" t="str">
            <v>SUR DE AMATLAN</v>
          </cell>
        </row>
        <row r="140">
          <cell r="D140" t="str">
            <v>TAJIN</v>
          </cell>
        </row>
        <row r="141">
          <cell r="D141" t="str">
            <v>TALISMAN</v>
          </cell>
        </row>
        <row r="142">
          <cell r="D142" t="str">
            <v>TAMAULIPAS CONSTITUCIONES</v>
          </cell>
        </row>
        <row r="143">
          <cell r="D143" t="str">
            <v>TAMETUTE</v>
          </cell>
        </row>
        <row r="144">
          <cell r="D144" t="str">
            <v>TAMIAHUA</v>
          </cell>
        </row>
        <row r="145">
          <cell r="D145" t="str">
            <v>TAMPAMOLON</v>
          </cell>
        </row>
        <row r="146">
          <cell r="D146" t="str">
            <v>TECOLUTLA</v>
          </cell>
        </row>
        <row r="147">
          <cell r="D147" t="str">
            <v>TEJADA</v>
          </cell>
        </row>
        <row r="148">
          <cell r="D148" t="str">
            <v>TEMAPACHE</v>
          </cell>
        </row>
        <row r="149">
          <cell r="D149" t="str">
            <v>TENEXCUILA</v>
          </cell>
        </row>
        <row r="150">
          <cell r="D150" t="str">
            <v>TEPETATE NORTE CHINAMPA</v>
          </cell>
        </row>
        <row r="151">
          <cell r="D151" t="str">
            <v>TIBURON</v>
          </cell>
        </row>
        <row r="152">
          <cell r="D152" t="str">
            <v>TIERRA BLANCA CHAPOPOTE NUÑEZ</v>
          </cell>
        </row>
        <row r="153">
          <cell r="D153" t="str">
            <v>TIHUATLAN</v>
          </cell>
        </row>
        <row r="154">
          <cell r="D154" t="str">
            <v>TINTORERA</v>
          </cell>
        </row>
        <row r="155">
          <cell r="D155" t="str">
            <v>TLACOLULA</v>
          </cell>
        </row>
        <row r="156">
          <cell r="D156" t="str">
            <v>TOPILA</v>
          </cell>
        </row>
        <row r="157">
          <cell r="D157" t="str">
            <v>TORDO</v>
          </cell>
        </row>
        <row r="158">
          <cell r="D158" t="str">
            <v>TOTECO CERRO AZUL</v>
          </cell>
        </row>
        <row r="159">
          <cell r="D159" t="str">
            <v>TRES HERMANOS</v>
          </cell>
        </row>
        <row r="160">
          <cell r="D160" t="str">
            <v>VARA ALTA</v>
          </cell>
        </row>
        <row r="161">
          <cell r="D161" t="str">
            <v>VICENTE GUERRERO</v>
          </cell>
        </row>
        <row r="162">
          <cell r="D162" t="str">
            <v>XACOTLA</v>
          </cell>
        </row>
        <row r="163">
          <cell r="D163" t="str">
            <v>ZACAMIXTLE</v>
          </cell>
        </row>
        <row r="164">
          <cell r="D164" t="str">
            <v>ZAPOTALILLO</v>
          </cell>
        </row>
      </sheetData>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ambios"/>
      <sheetName val="Prorrateos"/>
      <sheetName val="Deudas Int."/>
      <sheetName val="TI (2)"/>
      <sheetName val="Backlog"/>
      <sheetName val="Pres 2008 Ingreso con Inflac"/>
      <sheetName val="Pres 2008 Ingreso Historico"/>
      <sheetName val="Bases Pres 2008 Costos"/>
      <sheetName val="basis Cash flow Project 08"/>
      <sheetName val="Indirectos Produccion"/>
      <sheetName val="HEAD COUNT"/>
      <sheetName val="Bases Pres Gastos Admin"/>
      <sheetName val="Cash Resumen USD"/>
      <sheetName val="Flujo en MXN"/>
      <sheetName val="P&amp;L Presupuesto proyecto 2008"/>
      <sheetName val="Resultados"/>
      <sheetName val="Geosciences"/>
      <sheetName val="Drilling"/>
      <sheetName val="Production"/>
      <sheetName val="Infrastructure"/>
      <sheetName val="Budget 2008 1er Sem USD"/>
      <sheetName val="Budget 2008 1er Sem pesos"/>
      <sheetName val="CatalogoCAMPOS"/>
      <sheetName val="DatosDeInter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9">
          <cell r="Q9">
            <v>650184.09090756299</v>
          </cell>
        </row>
      </sheetData>
      <sheetData sheetId="15"/>
      <sheetData sheetId="16"/>
      <sheetData sheetId="17"/>
      <sheetData sheetId="18"/>
      <sheetData sheetId="19"/>
      <sheetData sheetId="20"/>
      <sheetData sheetId="21">
        <row r="3">
          <cell r="U3">
            <v>11.2</v>
          </cell>
        </row>
      </sheetData>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OCT 08 REAL EN K MX"/>
      <sheetName val="Flujo NOV ESTIM EN K MXN"/>
      <sheetName val="OCT REAL"/>
      <sheetName val="NOV EST"/>
      <sheetName val="1O STD OCT"/>
      <sheetName val="fLUJO En USD"/>
      <sheetName val="fLUJO SEMANAL"/>
      <sheetName val="ACUMULADA"/>
      <sheetName val="ST 0208"/>
      <sheetName val="CF Nov seccionado"/>
      <sheetName val="Flujo Feb ESTIM EN K MXN (3)"/>
      <sheetName val="tABLA"/>
      <sheetName val="Flujo Ene REAL EN K MXN"/>
      <sheetName val="Flujo Feb 08 REAL EN K MXN (2)"/>
      <sheetName val="Flujo MAR 08 REAL EN K MXN (2)"/>
      <sheetName val="Flujo ABRIL 08 REAL EN K MXN"/>
      <sheetName val="INT SUB"/>
    </sheetNames>
    <sheetDataSet>
      <sheetData sheetId="0" refreshError="1"/>
      <sheetData sheetId="1" refreshError="1"/>
      <sheetData sheetId="2" refreshError="1"/>
      <sheetData sheetId="3" refreshError="1"/>
      <sheetData sheetId="4" refreshError="1"/>
      <sheetData sheetId="5" refreshError="1">
        <row r="7">
          <cell r="D7">
            <v>1.0837400000000001E-2</v>
          </cell>
          <cell r="E7">
            <v>1.0904299999999999E-2</v>
          </cell>
          <cell r="F7">
            <v>1.0826495700000001E-2</v>
          </cell>
          <cell r="G7">
            <v>1.0837400000000001E-2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cambios"/>
      <sheetName val="Prorrateos"/>
      <sheetName val="Deudas Int."/>
      <sheetName val="TI (2)"/>
      <sheetName val="Backlog"/>
      <sheetName val="Pres 2008 Ingreso con Inflac"/>
      <sheetName val="Pres 2008 Ingreso Historico"/>
      <sheetName val="Bases Pres 2008 Costos"/>
      <sheetName val="basis Cash flow Project 08"/>
      <sheetName val="Indirectos Produccion"/>
      <sheetName val="HEAD COUNT"/>
      <sheetName val="Bases Pres Gastos Admin"/>
      <sheetName val="Cash Resumen USD"/>
      <sheetName val="Flujo en MXN"/>
      <sheetName val="P&amp;L Presupuesto proyecto 2009"/>
      <sheetName val="P&amp;L Presupuesto pyto 2009(renta"/>
      <sheetName val="Trimestral DS"/>
      <sheetName val="BacklogDS2009"/>
      <sheetName val="Resultados"/>
      <sheetName val="Geosciences"/>
      <sheetName val="Drilling"/>
      <sheetName val="Production"/>
      <sheetName val="Infrastructure"/>
      <sheetName val="Budget 2008 2nd Sem USD"/>
      <sheetName val="Budget 2008 2do Sem pesos"/>
      <sheetName val="Budget 2008 1er Sem pes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ACTUALIZAR"/>
      <sheetName val="Cash Resumen USD"/>
      <sheetName val="Budget 2008 2do Sem pesos"/>
      <sheetName val="Pipeline table"/>
      <sheetName val="VARIOS"/>
      <sheetName val="LIST"/>
      <sheetName val="Hoja1"/>
      <sheetName val="REFORMA"/>
      <sheetName val="ABRCAMPOS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YO98"/>
      <sheetName val="ESQUEMAS DE MAYOR"/>
      <sheetName val="AJUSTES"/>
      <sheetName val="CCF"/>
      <sheetName val="AMORT. PERDIDAS"/>
    </sheetNames>
    <sheetDataSet>
      <sheetData sheetId="0" refreshError="1"/>
      <sheetData sheetId="1" refreshError="1"/>
      <sheetData sheetId="2" refreshError="1"/>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STIVOS" displayName="FESTIVOS" ref="A1:A10" totalsRowShown="0" headerRowDxfId="596" dataDxfId="594" headerRowBorderDxfId="595" tableBorderDxfId="593">
  <autoFilter ref="A1:A10" xr:uid="{00000000-0009-0000-0100-000001000000}"/>
  <tableColumns count="1">
    <tableColumn id="1" xr3:uid="{00000000-0010-0000-0000-000001000000}" name="Días Festivos" dataDxfId="5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434" displayName="Tabla434" ref="A4:R136" totalsRowCount="1" headerRowDxfId="591">
  <autoFilter ref="A4:R135" xr:uid="{00000000-0009-0000-0100-000003000000}"/>
  <tableColumns count="18">
    <tableColumn id="1" xr3:uid="{00000000-0010-0000-0100-000001000000}" name="No." totalsRowLabel="Total" dataDxfId="590" totalsRowDxfId="589"/>
    <tableColumn id="19" xr3:uid="{00000000-0010-0000-0100-000013000000}" name="Columna1" dataDxfId="588" totalsRowDxfId="587"/>
    <tableColumn id="2" xr3:uid="{00000000-0010-0000-0100-000002000000}" name="Fecha Emisión" dataDxfId="586" totalsRowDxfId="585"/>
    <tableColumn id="3" xr3:uid="{00000000-0010-0000-0100-000003000000}" name="Carga (Iniciales)" dataDxfId="584" totalsRowDxfId="583"/>
    <tableColumn id="5" xr3:uid="{00000000-0010-0000-0100-000005000000}" name="Actividad Mantto." dataDxfId="582" totalsRowDxfId="581"/>
    <tableColumn id="6" xr3:uid="{00000000-0010-0000-0100-000006000000}" name="Activo" dataDxfId="580" totalsRowDxfId="579"/>
    <tableColumn id="7" xr3:uid="{00000000-0010-0000-0100-000007000000}" name="Ubicación" dataDxfId="578" totalsRowDxfId="577"/>
    <tableColumn id="8" xr3:uid="{00000000-0010-0000-0100-000008000000}" name="Descripción de la Actividad" dataDxfId="576" totalsRowDxfId="575"/>
    <tableColumn id="9" xr3:uid="{00000000-0010-0000-0100-000009000000}" name="Comentarios" dataDxfId="574" totalsRowDxfId="573"/>
    <tableColumn id="10" xr3:uid="{00000000-0010-0000-0100-00000A000000}" name="Duración (días)" dataDxfId="572" totalsRowDxfId="571"/>
    <tableColumn id="11" xr3:uid="{00000000-0010-0000-0100-00000B000000}" name="Fecha Inicio" dataDxfId="570" totalsRowDxfId="569"/>
    <tableColumn id="12" xr3:uid="{00000000-0010-0000-0100-00000C000000}" name="Fecha Término" dataDxfId="568" totalsRowDxfId="567">
      <calculatedColumnFormula>IFERROR(WORKDAY.INTL(($K5-1),$J5,1,FESTIVOS[]),"")</calculatedColumnFormula>
    </tableColumn>
    <tableColumn id="13" xr3:uid="{00000000-0010-0000-0100-00000D000000}" name="Avance" dataDxfId="566" totalsRowDxfId="565">
      <calculatedColumnFormula>IFERROR(((($I$3-$K5)/(L5-K5)*1)),"")</calculatedColumnFormula>
    </tableColumn>
    <tableColumn id="14" xr3:uid="{00000000-0010-0000-0100-00000E000000}" name="Anterior" dataDxfId="564" totalsRowDxfId="563"/>
    <tableColumn id="15" xr3:uid="{00000000-0010-0000-0100-00000F000000}" name="Actual" dataDxfId="562" totalsRowDxfId="561"/>
    <tableColumn id="16" xr3:uid="{00000000-0010-0000-0100-000010000000}" name="Supervisor_x000a_(PJP4)" dataDxfId="560" totalsRowDxfId="559"/>
    <tableColumn id="17" xr3:uid="{00000000-0010-0000-0100-000011000000}" name="Supervisor_x000a_(OPS)" dataDxfId="558" totalsRowDxfId="557"/>
    <tableColumn id="18" xr3:uid="{00000000-0010-0000-0100-000012000000}" name="Status" totalsRowFunction="count" dataDxfId="556" totalsRowDxfId="555">
      <calculatedColumnFormula>IF(Tabla434[[#This Row],[Avance]]&lt;Tabla434[[#This Row],[Actual]],"OK",IF(Tabla434[[#This Row],[Avance]]&gt;Tabla434[[#This Row],[Actual]],"ATENCIÓN","EJECUTADO"))</calculatedColumnFormula>
    </tableColumn>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4343" displayName="Tabla4343" ref="A4:R191" totalsRowCount="1" headerRowDxfId="554">
  <autoFilter ref="A4:R190" xr:uid="{00000000-0009-0000-0100-000002000000}"/>
  <tableColumns count="18">
    <tableColumn id="1" xr3:uid="{00000000-0010-0000-0200-000001000000}" name="No." totalsRowLabel="Total" dataDxfId="553" totalsRowDxfId="552"/>
    <tableColumn id="19" xr3:uid="{00000000-0010-0000-0200-000013000000}" name="Columna1" dataDxfId="551" totalsRowDxfId="550"/>
    <tableColumn id="2" xr3:uid="{00000000-0010-0000-0200-000002000000}" name="Fecha Emisión" dataDxfId="549" totalsRowDxfId="548"/>
    <tableColumn id="3" xr3:uid="{00000000-0010-0000-0200-000003000000}" name="Carga (Iniciales)" dataDxfId="547" totalsRowDxfId="546"/>
    <tableColumn id="5" xr3:uid="{00000000-0010-0000-0200-000005000000}" name="Actividad Mantto." dataDxfId="545" totalsRowDxfId="544"/>
    <tableColumn id="6" xr3:uid="{00000000-0010-0000-0200-000006000000}" name="Activo" dataDxfId="543" totalsRowDxfId="542"/>
    <tableColumn id="7" xr3:uid="{00000000-0010-0000-0200-000007000000}" name="Ubicación" dataDxfId="541" totalsRowDxfId="540"/>
    <tableColumn id="8" xr3:uid="{00000000-0010-0000-0200-000008000000}" name="Descripción de la Actividad" dataDxfId="539" totalsRowDxfId="538"/>
    <tableColumn id="9" xr3:uid="{00000000-0010-0000-0200-000009000000}" name="Comentarios" dataDxfId="537" totalsRowDxfId="536"/>
    <tableColumn id="10" xr3:uid="{00000000-0010-0000-0200-00000A000000}" name="Duración (días)" dataDxfId="535" totalsRowDxfId="534"/>
    <tableColumn id="11" xr3:uid="{00000000-0010-0000-0200-00000B000000}" name="Fecha Inicio" dataDxfId="533" totalsRowDxfId="532"/>
    <tableColumn id="12" xr3:uid="{00000000-0010-0000-0200-00000C000000}" name="Fecha Término" dataDxfId="531" totalsRowDxfId="530">
      <calculatedColumnFormula>IFERROR(WORKDAY.INTL(($K5-1),$J5,1,FESTIVOS[]),"")</calculatedColumnFormula>
    </tableColumn>
    <tableColumn id="13" xr3:uid="{00000000-0010-0000-0200-00000D000000}" name="Avance" dataDxfId="529" totalsRowDxfId="528">
      <calculatedColumnFormula>IFERROR(((($I$3-$K5)/(L5-K5)*1)),"")</calculatedColumnFormula>
    </tableColumn>
    <tableColumn id="14" xr3:uid="{00000000-0010-0000-0200-00000E000000}" name="Anterior" dataDxfId="527" totalsRowDxfId="526"/>
    <tableColumn id="15" xr3:uid="{00000000-0010-0000-0200-00000F000000}" name="Actual" dataDxfId="525" totalsRowDxfId="524"/>
    <tableColumn id="16" xr3:uid="{00000000-0010-0000-0200-000010000000}" name="Supervisor_x000a_(PJP4)" dataDxfId="523" totalsRowDxfId="522"/>
    <tableColumn id="17" xr3:uid="{00000000-0010-0000-0200-000011000000}" name="Supervisor_x000a_(OPS)" dataDxfId="521" totalsRowDxfId="520"/>
    <tableColumn id="18" xr3:uid="{00000000-0010-0000-0200-000012000000}" name="Status" totalsRowFunction="count" dataDxfId="519" totalsRowDxfId="518">
      <calculatedColumnFormula>IF(Tabla4343[[#This Row],[Avance]]&lt;Tabla4343[[#This Row],[Actual]],"OK",IF(Tabla4343[[#This Row],[Avance]]&gt;Tabla4343[[#This Row],[Actual]],"ATENCIÓN","EJECUTADO"))</calculatedColumnFormula>
    </tableColumn>
  </tableColumns>
  <tableStyleInfo name="TableStyleMedium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3435" displayName="Tabla43435" ref="A4:R143" totalsRowCount="1" headerRowDxfId="517">
  <autoFilter ref="A4:R142" xr:uid="{00000000-0009-0000-0100-000004000000}"/>
  <tableColumns count="18">
    <tableColumn id="1" xr3:uid="{00000000-0010-0000-0300-000001000000}" name="No." totalsRowLabel="Total" dataDxfId="516" totalsRowDxfId="515"/>
    <tableColumn id="19" xr3:uid="{00000000-0010-0000-0300-000013000000}" name="Columna1" dataDxfId="514" totalsRowDxfId="513"/>
    <tableColumn id="2" xr3:uid="{00000000-0010-0000-0300-000002000000}" name="Fecha Emisión" dataDxfId="512" totalsRowDxfId="511"/>
    <tableColumn id="3" xr3:uid="{00000000-0010-0000-0300-000003000000}" name="Carga (Iniciales)" dataDxfId="510" totalsRowDxfId="509"/>
    <tableColumn id="5" xr3:uid="{00000000-0010-0000-0300-000005000000}" name="Actividad Mantto." dataDxfId="508" totalsRowDxfId="507"/>
    <tableColumn id="6" xr3:uid="{00000000-0010-0000-0300-000006000000}" name="Activo" dataDxfId="506" totalsRowDxfId="505"/>
    <tableColumn id="7" xr3:uid="{00000000-0010-0000-0300-000007000000}" name="Ubicación" dataDxfId="504" totalsRowDxfId="503"/>
    <tableColumn id="8" xr3:uid="{00000000-0010-0000-0300-000008000000}" name="Descripción de la Actividad" dataDxfId="502" totalsRowDxfId="501"/>
    <tableColumn id="9" xr3:uid="{00000000-0010-0000-0300-000009000000}" name="Comentarios" dataDxfId="500" totalsRowDxfId="499"/>
    <tableColumn id="10" xr3:uid="{00000000-0010-0000-0300-00000A000000}" name="Duración (días)" dataDxfId="498" totalsRowDxfId="497"/>
    <tableColumn id="11" xr3:uid="{00000000-0010-0000-0300-00000B000000}" name="Fecha Inicio" dataDxfId="496" totalsRowDxfId="495"/>
    <tableColumn id="12" xr3:uid="{00000000-0010-0000-0300-00000C000000}" name="Fecha Término" dataDxfId="494" totalsRowDxfId="493">
      <calculatedColumnFormula>IFERROR(WORKDAY.INTL(($K5-1),$J5,1,FESTIVOS[]),"")</calculatedColumnFormula>
    </tableColumn>
    <tableColumn id="13" xr3:uid="{00000000-0010-0000-0300-00000D000000}" name="Avance" dataDxfId="492" totalsRowDxfId="491">
      <calculatedColumnFormula>IFERROR(((($I$3-$K5)/(L5-K5)*1)),"")</calculatedColumnFormula>
    </tableColumn>
    <tableColumn id="14" xr3:uid="{00000000-0010-0000-0300-00000E000000}" name="Anterior" dataDxfId="490" totalsRowDxfId="489"/>
    <tableColumn id="15" xr3:uid="{00000000-0010-0000-0300-00000F000000}" name="Actual" dataDxfId="488" totalsRowDxfId="487"/>
    <tableColumn id="16" xr3:uid="{00000000-0010-0000-0300-000010000000}" name="Supervisor_x000a_(PJP4)" dataDxfId="486" totalsRowDxfId="485"/>
    <tableColumn id="17" xr3:uid="{00000000-0010-0000-0300-000011000000}" name="Supervisor_x000a_(OPS)" dataDxfId="484" totalsRowDxfId="483"/>
    <tableColumn id="18" xr3:uid="{00000000-0010-0000-0300-000012000000}" name="Status" totalsRowFunction="count" dataDxfId="482" totalsRowDxfId="481">
      <calculatedColumnFormula>IF(Tabla43435[[#This Row],[Avance]]&lt;Tabla43435[[#This Row],[Actual]],"OK",IF(Tabla43435[[#This Row],[Avance]]&gt;Tabla43435[[#This Row],[Actual]],"ATENCIÓN","EJECUTADO"))</calculatedColumnFormula>
    </tableColumn>
  </tableColumns>
  <tableStyleInfo name="TableStyleMedium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434356" displayName="Tabla434356" ref="A4:R169" totalsRowCount="1" headerRowDxfId="480">
  <autoFilter ref="A4:R168" xr:uid="{00000000-0009-0000-0100-000005000000}"/>
  <tableColumns count="18">
    <tableColumn id="1" xr3:uid="{00000000-0010-0000-0400-000001000000}" name="No." totalsRowLabel="Total" dataDxfId="479" totalsRowDxfId="478"/>
    <tableColumn id="19" xr3:uid="{00000000-0010-0000-0400-000013000000}" name="Columna1" dataDxfId="477" totalsRowDxfId="476"/>
    <tableColumn id="2" xr3:uid="{00000000-0010-0000-0400-000002000000}" name="Fecha Emisión" dataDxfId="475" totalsRowDxfId="474"/>
    <tableColumn id="3" xr3:uid="{00000000-0010-0000-0400-000003000000}" name="Carga (Iniciales)" dataDxfId="473" totalsRowDxfId="472"/>
    <tableColumn id="5" xr3:uid="{00000000-0010-0000-0400-000005000000}" name="Actividad Mantto." dataDxfId="471" totalsRowDxfId="470"/>
    <tableColumn id="6" xr3:uid="{00000000-0010-0000-0400-000006000000}" name="Activo" dataDxfId="469" totalsRowDxfId="468"/>
    <tableColumn id="7" xr3:uid="{00000000-0010-0000-0400-000007000000}" name="Ubicación" dataDxfId="467" totalsRowDxfId="466"/>
    <tableColumn id="8" xr3:uid="{00000000-0010-0000-0400-000008000000}" name="Descripción de la Actividad" dataDxfId="465" totalsRowDxfId="464"/>
    <tableColumn id="9" xr3:uid="{00000000-0010-0000-0400-000009000000}" name="Comentarios" dataDxfId="463" totalsRowDxfId="462"/>
    <tableColumn id="10" xr3:uid="{00000000-0010-0000-0400-00000A000000}" name="Duración (días)" dataDxfId="461" totalsRowDxfId="460"/>
    <tableColumn id="11" xr3:uid="{00000000-0010-0000-0400-00000B000000}" name="Fecha Inicio" dataDxfId="459" totalsRowDxfId="458"/>
    <tableColumn id="12" xr3:uid="{00000000-0010-0000-0400-00000C000000}" name="Fecha Término" dataDxfId="457" totalsRowDxfId="456">
      <calculatedColumnFormula>IFERROR(WORKDAY.INTL(($K5-1),$J5,1,FESTIVOS[]),"")</calculatedColumnFormula>
    </tableColumn>
    <tableColumn id="13" xr3:uid="{00000000-0010-0000-0400-00000D000000}" name="Avance" dataDxfId="455" totalsRowDxfId="454">
      <calculatedColumnFormula>IFERROR(((($I$3-$K5)/(L5-K5)*1)),"")</calculatedColumnFormula>
    </tableColumn>
    <tableColumn id="14" xr3:uid="{00000000-0010-0000-0400-00000E000000}" name="Anterior" dataDxfId="453" totalsRowDxfId="452"/>
    <tableColumn id="15" xr3:uid="{00000000-0010-0000-0400-00000F000000}" name="Actual" dataDxfId="451" totalsRowDxfId="450"/>
    <tableColumn id="16" xr3:uid="{00000000-0010-0000-0400-000010000000}" name="Supervisor_x000a_(PJP4)" dataDxfId="449" totalsRowDxfId="448"/>
    <tableColumn id="17" xr3:uid="{00000000-0010-0000-0400-000011000000}" name="Supervisor_x000a_(OPS)" dataDxfId="447" totalsRowDxfId="446"/>
    <tableColumn id="18" xr3:uid="{00000000-0010-0000-0400-000012000000}" name="Status" totalsRowFunction="count" dataDxfId="445" totalsRowDxfId="444">
      <calculatedColumnFormula>IF(Tabla434356[[#This Row],[Avance]]&lt;Tabla434356[[#This Row],[Actual]],"OK",IF(Tabla434356[[#This Row],[Avance]]&gt;Tabla434356[[#This Row],[Actual]],"ATENCIÓN","EJECUTADO"))</calculatedColumnFormula>
    </tableColumn>
  </tableColumns>
  <tableStyleInfo name="TableStyleMedium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4343567" displayName="Tabla4343567" ref="A5:R198" totalsRowCount="1" headerRowDxfId="443">
  <autoFilter ref="A5:R197" xr:uid="{00000000-0009-0000-0100-000006000000}"/>
  <tableColumns count="18">
    <tableColumn id="1" xr3:uid="{00000000-0010-0000-0500-000001000000}" name="No." totalsRowLabel="Total" dataDxfId="442" totalsRowDxfId="441"/>
    <tableColumn id="19" xr3:uid="{00000000-0010-0000-0500-000013000000}" name="Columna1" dataDxfId="440" totalsRowDxfId="439"/>
    <tableColumn id="2" xr3:uid="{00000000-0010-0000-0500-000002000000}" name="Fecha Emisión" dataDxfId="438" totalsRowDxfId="437"/>
    <tableColumn id="3" xr3:uid="{00000000-0010-0000-0500-000003000000}" name="Carga (Iniciales)" dataDxfId="436" totalsRowDxfId="435"/>
    <tableColumn id="5" xr3:uid="{00000000-0010-0000-0500-000005000000}" name="Actividad Mantto." dataDxfId="434" totalsRowDxfId="433"/>
    <tableColumn id="6" xr3:uid="{00000000-0010-0000-0500-000006000000}" name="Activo" dataDxfId="432" totalsRowDxfId="431"/>
    <tableColumn id="7" xr3:uid="{00000000-0010-0000-0500-000007000000}" name="Ubicación" dataDxfId="430" totalsRowDxfId="429"/>
    <tableColumn id="8" xr3:uid="{00000000-0010-0000-0500-000008000000}" name="Descripción de la Actividad" dataDxfId="428" totalsRowDxfId="427"/>
    <tableColumn id="9" xr3:uid="{00000000-0010-0000-0500-000009000000}" name="Comentarios" dataDxfId="426" totalsRowDxfId="425"/>
    <tableColumn id="10" xr3:uid="{00000000-0010-0000-0500-00000A000000}" name="Duración (días)" dataDxfId="424" totalsRowDxfId="423"/>
    <tableColumn id="11" xr3:uid="{00000000-0010-0000-0500-00000B000000}" name="Fecha Inicio" dataDxfId="422" totalsRowDxfId="421"/>
    <tableColumn id="12" xr3:uid="{00000000-0010-0000-0500-00000C000000}" name="Fecha Término" dataDxfId="420" totalsRowDxfId="419"/>
    <tableColumn id="13" xr3:uid="{00000000-0010-0000-0500-00000D000000}" name="Avance" dataDxfId="418" totalsRowDxfId="417"/>
    <tableColumn id="14" xr3:uid="{00000000-0010-0000-0500-00000E000000}" name="Anterior" dataDxfId="416" totalsRowDxfId="415"/>
    <tableColumn id="15" xr3:uid="{00000000-0010-0000-0500-00000F000000}" name="Actual" dataDxfId="414" totalsRowDxfId="413"/>
    <tableColumn id="16" xr3:uid="{00000000-0010-0000-0500-000010000000}" name="Supervisor_x000a_(PJP4)" dataDxfId="412" totalsRowDxfId="411"/>
    <tableColumn id="17" xr3:uid="{00000000-0010-0000-0500-000011000000}" name="Supervisor_x000a_(OPS)" dataDxfId="410" totalsRowDxfId="409"/>
    <tableColumn id="18" xr3:uid="{00000000-0010-0000-0500-000012000000}" name="Status" totalsRowFunction="count" dataDxfId="408" totalsRowDxfId="407">
      <calculatedColumnFormula>IF(Tabla4343567[[#This Row],[Avance]]&lt;Tabla4343567[[#This Row],[Actual]],"OK",IF(Tabla4343567[[#This Row],[Avance]]&gt;Tabla4343567[[#This Row],[Actual]],"ATENCIÓN","EJECUTADO"))</calculatedColumnFormula>
    </tableColumn>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43435678" displayName="Tabla43435678" ref="A6:R263" totalsRowCount="1" headerRowDxfId="406">
  <autoFilter ref="A6:R262" xr:uid="{00000000-0009-0000-0100-000007000000}"/>
  <tableColumns count="18">
    <tableColumn id="1" xr3:uid="{00000000-0010-0000-0600-000001000000}" name="No." totalsRowLabel="Total" dataDxfId="405" totalsRowDxfId="404"/>
    <tableColumn id="19" xr3:uid="{00000000-0010-0000-0600-000013000000}" name="Columna1" dataDxfId="403" totalsRowDxfId="402"/>
    <tableColumn id="2" xr3:uid="{00000000-0010-0000-0600-000002000000}" name="Fecha Emisión" dataDxfId="401" totalsRowDxfId="400"/>
    <tableColumn id="3" xr3:uid="{00000000-0010-0000-0600-000003000000}" name="Carga (Iniciales)" dataDxfId="399" totalsRowDxfId="398"/>
    <tableColumn id="5" xr3:uid="{00000000-0010-0000-0600-000005000000}" name="Actividad Mantto." dataDxfId="397" totalsRowDxfId="396"/>
    <tableColumn id="6" xr3:uid="{00000000-0010-0000-0600-000006000000}" name="Activo" dataDxfId="395" totalsRowDxfId="394"/>
    <tableColumn id="7" xr3:uid="{00000000-0010-0000-0600-000007000000}" name="Ubicación" dataDxfId="393" totalsRowDxfId="392"/>
    <tableColumn id="8" xr3:uid="{00000000-0010-0000-0600-000008000000}" name="Descripción de la Actividad" dataDxfId="391" totalsRowDxfId="390"/>
    <tableColumn id="9" xr3:uid="{00000000-0010-0000-0600-000009000000}" name="Comentarios" dataDxfId="389" totalsRowDxfId="388"/>
    <tableColumn id="10" xr3:uid="{00000000-0010-0000-0600-00000A000000}" name="Duración (días)" dataDxfId="387" totalsRowDxfId="386"/>
    <tableColumn id="11" xr3:uid="{00000000-0010-0000-0600-00000B000000}" name="Fecha Inicio" dataDxfId="385" totalsRowDxfId="384"/>
    <tableColumn id="12" xr3:uid="{00000000-0010-0000-0600-00000C000000}" name="Fecha Término" dataDxfId="383" totalsRowDxfId="382">
      <calculatedColumnFormula>IFERROR(WORKDAY.INTL(($K7-1),$J7,1,FESTIVOS[]),"")</calculatedColumnFormula>
    </tableColumn>
    <tableColumn id="13" xr3:uid="{00000000-0010-0000-0600-00000D000000}" name="Avance" dataDxfId="381" totalsRowDxfId="380"/>
    <tableColumn id="14" xr3:uid="{00000000-0010-0000-0600-00000E000000}" name="Anterior" dataDxfId="379" totalsRowDxfId="378"/>
    <tableColumn id="15" xr3:uid="{00000000-0010-0000-0600-00000F000000}" name="Actual" dataDxfId="377" totalsRowDxfId="376"/>
    <tableColumn id="16" xr3:uid="{00000000-0010-0000-0600-000010000000}" name="Supervisor_x000a_(PJP4)" dataDxfId="375" totalsRowDxfId="374"/>
    <tableColumn id="17" xr3:uid="{00000000-0010-0000-0600-000011000000}" name="Supervisor_x000a_(OPS)" dataDxfId="373" totalsRowDxfId="372"/>
    <tableColumn id="18" xr3:uid="{00000000-0010-0000-0600-000012000000}" name="Status" totalsRowFunction="count" dataDxfId="371" totalsRowDxfId="370">
      <calculatedColumnFormula>IF(Tabla43435678[[#This Row],[Avance]]&lt;Tabla43435678[[#This Row],[Actual]],"OK",IF(Tabla43435678[[#This Row],[Avance]]&gt;Tabla43435678[[#This Row],[Actual]],"ATENCIÓN","EJECUTADO"))</calculatedColumnFormula>
    </tableColumn>
  </tableColumns>
  <tableStyleInfo name="TableStyleMedium1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434356789" displayName="Tabla434356789" ref="A6:R506" totalsRowCount="1" headerRowDxfId="369">
  <autoFilter ref="A6:R505" xr:uid="{00000000-0009-0000-0100-000008000000}"/>
  <tableColumns count="18">
    <tableColumn id="1" xr3:uid="{00000000-0010-0000-0700-000001000000}" name="No." totalsRowLabel="Total" dataDxfId="368" totalsRowDxfId="367"/>
    <tableColumn id="19" xr3:uid="{00000000-0010-0000-0700-000013000000}" name="Columna1" dataDxfId="366" totalsRowDxfId="365"/>
    <tableColumn id="2" xr3:uid="{00000000-0010-0000-0700-000002000000}" name="Fecha Emisión" dataDxfId="364" totalsRowDxfId="363"/>
    <tableColumn id="3" xr3:uid="{00000000-0010-0000-0700-000003000000}" name="Carga (Iniciales)" dataDxfId="362" totalsRowDxfId="361"/>
    <tableColumn id="5" xr3:uid="{00000000-0010-0000-0700-000005000000}" name="Actividad Mantto." dataDxfId="360" totalsRowDxfId="359"/>
    <tableColumn id="6" xr3:uid="{00000000-0010-0000-0700-000006000000}" name="Activo" dataDxfId="358" totalsRowDxfId="357"/>
    <tableColumn id="7" xr3:uid="{00000000-0010-0000-0700-000007000000}" name="Ubicación" dataDxfId="356" totalsRowDxfId="355"/>
    <tableColumn id="8" xr3:uid="{00000000-0010-0000-0700-000008000000}" name="Descripción de la Actividad" dataDxfId="354" totalsRowDxfId="353"/>
    <tableColumn id="9" xr3:uid="{00000000-0010-0000-0700-000009000000}" name="Comentarios" dataDxfId="352" totalsRowDxfId="351"/>
    <tableColumn id="10" xr3:uid="{00000000-0010-0000-0700-00000A000000}" name="Duración (días)" dataDxfId="350" totalsRowDxfId="349"/>
    <tableColumn id="11" xr3:uid="{00000000-0010-0000-0700-00000B000000}" name="Fecha Inicio" dataDxfId="348" totalsRowDxfId="347"/>
    <tableColumn id="12" xr3:uid="{00000000-0010-0000-0700-00000C000000}" name="Fecha Término" dataDxfId="346" totalsRowDxfId="345">
      <calculatedColumnFormula>IFERROR(WORKDAY.INTL(($K7-1),$J7,1,FESTIVOS[]),"")</calculatedColumnFormula>
    </tableColumn>
    <tableColumn id="13" xr3:uid="{00000000-0010-0000-0700-00000D000000}" name="Avance" dataDxfId="344" totalsRowDxfId="343"/>
    <tableColumn id="14" xr3:uid="{00000000-0010-0000-0700-00000E000000}" name="Anterior" dataDxfId="342" totalsRowDxfId="341"/>
    <tableColumn id="15" xr3:uid="{00000000-0010-0000-0700-00000F000000}" name="Actual" dataDxfId="340" totalsRowDxfId="339"/>
    <tableColumn id="16" xr3:uid="{00000000-0010-0000-0700-000010000000}" name="Supervisor_x000a_(PJP4)" dataDxfId="338" totalsRowDxfId="337"/>
    <tableColumn id="17" xr3:uid="{00000000-0010-0000-0700-000011000000}" name="Supervisor_x000a_(OPS)" dataDxfId="336" totalsRowDxfId="335"/>
    <tableColumn id="18" xr3:uid="{00000000-0010-0000-0700-000012000000}" name="Status" totalsRowFunction="count" dataDxfId="334" totalsRowDxfId="333">
      <calculatedColumnFormula>IF(Tabla434356789[[#This Row],[Avance]]&lt;Tabla434356789[[#This Row],[Actual]],"OK",IF(Tabla434356789[[#This Row],[Avance]]&gt;Tabla434356789[[#This Row],[Actual]],"ATENCIÓN","EJECUTADO"))</calculatedColumnFormula>
    </tableColumn>
  </tableColumns>
  <tableStyleInfo name="TableStyleMedium1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43435678910" displayName="Tabla43435678910" ref="A6:R232" totalsRowCount="1" headerRowDxfId="332">
  <autoFilter ref="A6:R231" xr:uid="{00000000-0009-0000-0100-000009000000}"/>
  <tableColumns count="18">
    <tableColumn id="1" xr3:uid="{00000000-0010-0000-0800-000001000000}" name="No." totalsRowLabel="Total" dataDxfId="331" totalsRowDxfId="330"/>
    <tableColumn id="19" xr3:uid="{00000000-0010-0000-0800-000013000000}" name="Columna1" dataDxfId="329" totalsRowDxfId="328"/>
    <tableColumn id="2" xr3:uid="{00000000-0010-0000-0800-000002000000}" name="Fecha Emisión" dataDxfId="327" totalsRowDxfId="326"/>
    <tableColumn id="3" xr3:uid="{00000000-0010-0000-0800-000003000000}" name="Carga (Iniciales)" dataDxfId="325" totalsRowDxfId="324"/>
    <tableColumn id="5" xr3:uid="{00000000-0010-0000-0800-000005000000}" name="Actividad Mantto." dataDxfId="323" totalsRowDxfId="322"/>
    <tableColumn id="6" xr3:uid="{00000000-0010-0000-0800-000006000000}" name="Activo" dataDxfId="321" totalsRowDxfId="320"/>
    <tableColumn id="7" xr3:uid="{00000000-0010-0000-0800-000007000000}" name="Ubicación" dataDxfId="319" totalsRowDxfId="318"/>
    <tableColumn id="8" xr3:uid="{00000000-0010-0000-0800-000008000000}" name="Descripción de la Actividad" dataDxfId="317" totalsRowDxfId="316"/>
    <tableColumn id="9" xr3:uid="{00000000-0010-0000-0800-000009000000}" name="Comentarios" dataDxfId="315" totalsRowDxfId="314"/>
    <tableColumn id="10" xr3:uid="{00000000-0010-0000-0800-00000A000000}" name="Duración (días)" dataDxfId="313" totalsRowDxfId="312"/>
    <tableColumn id="11" xr3:uid="{00000000-0010-0000-0800-00000B000000}" name="Fecha Inicio" dataDxfId="311" totalsRowDxfId="310"/>
    <tableColumn id="12" xr3:uid="{00000000-0010-0000-0800-00000C000000}" name="Fecha Término" dataDxfId="309" totalsRowDxfId="308">
      <calculatedColumnFormula>IFERROR(WORKDAY.INTL(($K7-1),$J7,1,FESTIVOS[]),"")</calculatedColumnFormula>
    </tableColumn>
    <tableColumn id="13" xr3:uid="{00000000-0010-0000-0800-00000D000000}" name="Avance" dataDxfId="307" totalsRowDxfId="306"/>
    <tableColumn id="14" xr3:uid="{00000000-0010-0000-0800-00000E000000}" name="Anterior" dataDxfId="305" totalsRowDxfId="304"/>
    <tableColumn id="15" xr3:uid="{00000000-0010-0000-0800-00000F000000}" name="Actual" dataDxfId="303" totalsRowDxfId="302"/>
    <tableColumn id="16" xr3:uid="{00000000-0010-0000-0800-000010000000}" name="Supervisor_x000a_(PJP4)" dataDxfId="301" totalsRowDxfId="300"/>
    <tableColumn id="17" xr3:uid="{00000000-0010-0000-0800-000011000000}" name="Supervisor_x000a_(OPS)" dataDxfId="299" totalsRowDxfId="298"/>
    <tableColumn id="18" xr3:uid="{00000000-0010-0000-0800-000012000000}" name="Status" totalsRowFunction="count" dataDxfId="297" totalsRowDxfId="296">
      <calculatedColumnFormula>IF(Tabla43435678910[[#This Row],[Avance]]&lt;Tabla43435678910[[#This Row],[Actual]],"OK",IF(Tabla43435678910[[#This Row],[Avance]]&gt;Tabla43435678910[[#This Row],[Actual]],"ATENCIÓN","EJECUTADO"))</calculatedColumnFormula>
    </tableColumn>
  </tableColumns>
  <tableStyleInfo name="TableStyleMedium1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4343567891011" displayName="Tabla4343567891011" ref="A6:R107" totalsRowCount="1" headerRowDxfId="295">
  <autoFilter ref="A6:R106" xr:uid="{00000000-0009-0000-0100-00000A000000}"/>
  <tableColumns count="18">
    <tableColumn id="1" xr3:uid="{00000000-0010-0000-0900-000001000000}" name="No." totalsRowLabel="Total" dataDxfId="294" totalsRowDxfId="293"/>
    <tableColumn id="19" xr3:uid="{00000000-0010-0000-0900-000013000000}" name="Columna1" dataDxfId="292" totalsRowDxfId="291"/>
    <tableColumn id="2" xr3:uid="{00000000-0010-0000-0900-000002000000}" name="Fecha Emisión" dataDxfId="290" totalsRowDxfId="289"/>
    <tableColumn id="3" xr3:uid="{00000000-0010-0000-0900-000003000000}" name="Carga (Iniciales)" dataDxfId="288" totalsRowDxfId="287"/>
    <tableColumn id="5" xr3:uid="{00000000-0010-0000-0900-000005000000}" name="Actividad Mantto." dataDxfId="286" totalsRowDxfId="285"/>
    <tableColumn id="6" xr3:uid="{00000000-0010-0000-0900-000006000000}" name="Activo" dataDxfId="284" totalsRowDxfId="283"/>
    <tableColumn id="7" xr3:uid="{00000000-0010-0000-0900-000007000000}" name="Ubicación" dataDxfId="282" totalsRowDxfId="281"/>
    <tableColumn id="8" xr3:uid="{00000000-0010-0000-0900-000008000000}" name="Descripción de la Actividad" dataDxfId="280" totalsRowDxfId="279"/>
    <tableColumn id="9" xr3:uid="{00000000-0010-0000-0900-000009000000}" name="Comentarios" dataDxfId="278" totalsRowDxfId="277"/>
    <tableColumn id="10" xr3:uid="{00000000-0010-0000-0900-00000A000000}" name="Duración (días)" dataDxfId="276" totalsRowDxfId="275"/>
    <tableColumn id="11" xr3:uid="{00000000-0010-0000-0900-00000B000000}" name="Fecha Inicio" dataDxfId="274" totalsRowDxfId="273"/>
    <tableColumn id="12" xr3:uid="{00000000-0010-0000-0900-00000C000000}" name="Fecha Término" dataDxfId="272" totalsRowDxfId="271">
      <calculatedColumnFormula>IFERROR(WORKDAY.INTL(($K7-1),$J7,1,FESTIVOS[]),"")</calculatedColumnFormula>
    </tableColumn>
    <tableColumn id="13" xr3:uid="{00000000-0010-0000-0900-00000D000000}" name="Avance" dataDxfId="270" totalsRowDxfId="269"/>
    <tableColumn id="14" xr3:uid="{00000000-0010-0000-0900-00000E000000}" name="Anterior" dataDxfId="268" totalsRowDxfId="267"/>
    <tableColumn id="15" xr3:uid="{00000000-0010-0000-0900-00000F000000}" name="Actual" dataDxfId="266" totalsRowDxfId="265"/>
    <tableColumn id="16" xr3:uid="{00000000-0010-0000-0900-000010000000}" name="Supervisor_x000a_(PJP4)" dataDxfId="264" totalsRowDxfId="263"/>
    <tableColumn id="17" xr3:uid="{00000000-0010-0000-0900-000011000000}" name="Supervisor_x000a_(OPS)" dataDxfId="262" totalsRowDxfId="261"/>
    <tableColumn id="18" xr3:uid="{00000000-0010-0000-0900-000012000000}" name="Status" totalsRowFunction="count" dataDxfId="260" totalsRowDxfId="259">
      <calculatedColumnFormula>IF(Tabla4343567891011[[#This Row],[Avance]]&lt;Tabla4343567891011[[#This Row],[Actual]],"OK",IF(Tabla4343567891011[[#This Row],[Avance]]&gt;Tabla4343567891011[[#This Row],[Actual]],"ATENCIÓN","EJECUTADO"))</calculatedColumnFormula>
    </tableColumn>
  </tableColumns>
  <tableStyleInfo name="TableStyleMedium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434356789101112" displayName="Tabla434356789101112" ref="A6:R107" totalsRowCount="1" headerRowDxfId="258">
  <autoFilter ref="A6:R106" xr:uid="{00000000-0009-0000-0100-00000B000000}"/>
  <tableColumns count="18">
    <tableColumn id="1" xr3:uid="{00000000-0010-0000-0A00-000001000000}" name="No." totalsRowLabel="Total" dataDxfId="257"/>
    <tableColumn id="19" xr3:uid="{00000000-0010-0000-0A00-000013000000}" name="Columna1" dataDxfId="256"/>
    <tableColumn id="2" xr3:uid="{00000000-0010-0000-0A00-000002000000}" name="Fecha Emisión" dataDxfId="255"/>
    <tableColumn id="3" xr3:uid="{00000000-0010-0000-0A00-000003000000}" name="Carga (Iniciales)" dataDxfId="254"/>
    <tableColumn id="5" xr3:uid="{00000000-0010-0000-0A00-000005000000}" name="Actividad Mantto." dataDxfId="253"/>
    <tableColumn id="6" xr3:uid="{00000000-0010-0000-0A00-000006000000}" name="Activo" dataDxfId="252"/>
    <tableColumn id="7" xr3:uid="{00000000-0010-0000-0A00-000007000000}" name="Ubicación" dataDxfId="251"/>
    <tableColumn id="8" xr3:uid="{00000000-0010-0000-0A00-000008000000}" name="Descripción de la Actividad" dataDxfId="250"/>
    <tableColumn id="9" xr3:uid="{00000000-0010-0000-0A00-000009000000}" name="Comentarios" dataDxfId="249"/>
    <tableColumn id="10" xr3:uid="{00000000-0010-0000-0A00-00000A000000}" name="Duración (días)" dataDxfId="248"/>
    <tableColumn id="11" xr3:uid="{00000000-0010-0000-0A00-00000B000000}" name="Fecha Inicio" dataDxfId="247"/>
    <tableColumn id="12" xr3:uid="{00000000-0010-0000-0A00-00000C000000}" name="Fecha Término" dataDxfId="246">
      <calculatedColumnFormula>IFERROR(WORKDAY.INTL(($K7-1),$J7,1,FESTIVOS[]),"")</calculatedColumnFormula>
    </tableColumn>
    <tableColumn id="13" xr3:uid="{00000000-0010-0000-0A00-00000D000000}" name="Avance" dataDxfId="245"/>
    <tableColumn id="14" xr3:uid="{00000000-0010-0000-0A00-00000E000000}" name="Anterior" dataDxfId="244" totalsRowDxfId="243"/>
    <tableColumn id="15" xr3:uid="{00000000-0010-0000-0A00-00000F000000}" name="Actual" dataDxfId="242" totalsRowDxfId="241"/>
    <tableColumn id="16" xr3:uid="{00000000-0010-0000-0A00-000010000000}" name="Supervisor_x000a_(PJP4)" dataDxfId="240"/>
    <tableColumn id="17" xr3:uid="{00000000-0010-0000-0A00-000011000000}" name="Supervisor_x000a_(OPS)" dataDxfId="239"/>
    <tableColumn id="18" xr3:uid="{00000000-0010-0000-0A00-000012000000}" name="Status" totalsRowFunction="count" dataDxfId="238">
      <calculatedColumnFormula>IF(Tabla434356789101112[[#This Row],[Avance]]&lt;Tabla434356789101112[[#This Row],[Actual]],"OK",IF(Tabla434356789101112[[#This Row],[Avance]]&gt;Tabla434356789101112[[#This Row],[Actual]],"ATENCIÓN","EJECUTADO"))</calculatedColumnFormula>
    </tableColumn>
  </tableColumns>
  <tableStyleInfo name="TableStyleMedium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a43435678910111213" displayName="Tabla43435678910111213" ref="A4:R200" totalsRowCount="1" headerRowDxfId="237">
  <autoFilter ref="A4:R199" xr:uid="{00000000-0009-0000-0100-00000C000000}"/>
  <tableColumns count="18">
    <tableColumn id="1" xr3:uid="{00000000-0010-0000-0B00-000001000000}" name="No." totalsRowLabel="Total" dataDxfId="236" totalsRowDxfId="235"/>
    <tableColumn id="19" xr3:uid="{00000000-0010-0000-0B00-000013000000}" name="Columna1" dataDxfId="234" totalsRowDxfId="233"/>
    <tableColumn id="2" xr3:uid="{00000000-0010-0000-0B00-000002000000}" name="Fecha Emisión" dataDxfId="232" totalsRowDxfId="231"/>
    <tableColumn id="3" xr3:uid="{00000000-0010-0000-0B00-000003000000}" name="Carga (Iniciales)" dataDxfId="230" totalsRowDxfId="229"/>
    <tableColumn id="5" xr3:uid="{00000000-0010-0000-0B00-000005000000}" name="Actividad Mantto." dataDxfId="228" totalsRowDxfId="227"/>
    <tableColumn id="6" xr3:uid="{00000000-0010-0000-0B00-000006000000}" name="Activo" dataDxfId="226" totalsRowDxfId="225"/>
    <tableColumn id="7" xr3:uid="{00000000-0010-0000-0B00-000007000000}" name="Ubicación" dataDxfId="224" totalsRowDxfId="223"/>
    <tableColumn id="8" xr3:uid="{00000000-0010-0000-0B00-000008000000}" name="Descripción de la Actividad" dataDxfId="222" totalsRowDxfId="221"/>
    <tableColumn id="9" xr3:uid="{00000000-0010-0000-0B00-000009000000}" name="Comentarios" dataDxfId="220" totalsRowDxfId="219"/>
    <tableColumn id="10" xr3:uid="{00000000-0010-0000-0B00-00000A000000}" name="Duración (días)" dataDxfId="218" totalsRowDxfId="217"/>
    <tableColumn id="11" xr3:uid="{00000000-0010-0000-0B00-00000B000000}" name="Fecha Inicio" dataDxfId="216" totalsRowDxfId="215"/>
    <tableColumn id="12" xr3:uid="{00000000-0010-0000-0B00-00000C000000}" name="Fecha Término" dataDxfId="214" totalsRowDxfId="213">
      <calculatedColumnFormula>IFERROR(WORKDAY.INTL(($K5-1),$J5,1,FESTIVOS[]),"")</calculatedColumnFormula>
    </tableColumn>
    <tableColumn id="13" xr3:uid="{00000000-0010-0000-0B00-00000D000000}" name="Avance" dataDxfId="212" totalsRowDxfId="211">
      <calculatedColumnFormula>IFERROR(((($I$3-$K5)/(L5-K5)*1)),"")</calculatedColumnFormula>
    </tableColumn>
    <tableColumn id="14" xr3:uid="{00000000-0010-0000-0B00-00000E000000}" name="Anterior" dataDxfId="210" totalsRowDxfId="209"/>
    <tableColumn id="15" xr3:uid="{00000000-0010-0000-0B00-00000F000000}" name="Actual" dataDxfId="208" totalsRowDxfId="207"/>
    <tableColumn id="16" xr3:uid="{00000000-0010-0000-0B00-000010000000}" name="Supervisor_x000a_(PJP4)" dataDxfId="206" totalsRowDxfId="205"/>
    <tableColumn id="17" xr3:uid="{00000000-0010-0000-0B00-000011000000}" name="Supervisor_x000a_(OPS)" dataDxfId="204" totalsRowDxfId="203"/>
    <tableColumn id="18" xr3:uid="{00000000-0010-0000-0B00-000012000000}" name="Status" totalsRowFunction="count" dataDxfId="202" totalsRowDxfId="201">
      <calculatedColumnFormula>IF(Tabla43435678910111213[[#This Row],[Avance]]&lt;Tabla43435678910111213[[#This Row],[Actual]],"OK",IF(Tabla43435678910111213[[#This Row],[Avance]]&gt;Tabla43435678910111213[[#This Row],[Actual]],"ATENCIÓN","EJECUTADO"))</calculatedColumnFormula>
    </tableColumn>
  </tableColumns>
  <tableStyleInfo name="TableStyleMedium1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4343567891011121314" displayName="Tabla4343567891011121314" ref="A4:R321" totalsRowCount="1" headerRowDxfId="200">
  <autoFilter ref="A4:R320" xr:uid="{00000000-0009-0000-0100-00000D000000}"/>
  <tableColumns count="18">
    <tableColumn id="1" xr3:uid="{00000000-0010-0000-0C00-000001000000}" name="No." totalsRowLabel="Total" dataDxfId="199" totalsRowDxfId="198"/>
    <tableColumn id="19" xr3:uid="{00000000-0010-0000-0C00-000013000000}" name="Columna1" dataDxfId="197" totalsRowDxfId="196"/>
    <tableColumn id="2" xr3:uid="{00000000-0010-0000-0C00-000002000000}" name="Fecha Emisión" dataDxfId="195" totalsRowDxfId="194"/>
    <tableColumn id="3" xr3:uid="{00000000-0010-0000-0C00-000003000000}" name="Carga (Iniciales)" dataDxfId="193" totalsRowDxfId="192"/>
    <tableColumn id="5" xr3:uid="{00000000-0010-0000-0C00-000005000000}" name="Actividad Mantto." dataDxfId="191" totalsRowDxfId="190"/>
    <tableColumn id="6" xr3:uid="{00000000-0010-0000-0C00-000006000000}" name="Activo" dataDxfId="189" totalsRowDxfId="188"/>
    <tableColumn id="7" xr3:uid="{00000000-0010-0000-0C00-000007000000}" name="Ubicación" dataDxfId="187" totalsRowDxfId="186"/>
    <tableColumn id="8" xr3:uid="{00000000-0010-0000-0C00-000008000000}" name="Descripción de la Actividad" dataDxfId="185" totalsRowDxfId="184"/>
    <tableColumn id="9" xr3:uid="{00000000-0010-0000-0C00-000009000000}" name="Comentarios" dataDxfId="183" totalsRowDxfId="182"/>
    <tableColumn id="10" xr3:uid="{00000000-0010-0000-0C00-00000A000000}" name="Duración (días)" dataDxfId="181" totalsRowDxfId="180"/>
    <tableColumn id="11" xr3:uid="{00000000-0010-0000-0C00-00000B000000}" name="Fecha Inicio" dataDxfId="179" totalsRowDxfId="178"/>
    <tableColumn id="12" xr3:uid="{00000000-0010-0000-0C00-00000C000000}" name="Fecha Término" dataDxfId="177" totalsRowDxfId="176">
      <calculatedColumnFormula>IFERROR(WORKDAY.INTL(($K5-1),$J5,1,FESTIVOS[]),"")</calculatedColumnFormula>
    </tableColumn>
    <tableColumn id="13" xr3:uid="{00000000-0010-0000-0C00-00000D000000}" name="Avance" dataDxfId="175" totalsRowDxfId="174">
      <calculatedColumnFormula>IFERROR(((($I$3-$K5)/(L5-K5)*1)),"")</calculatedColumnFormula>
    </tableColumn>
    <tableColumn id="14" xr3:uid="{00000000-0010-0000-0C00-00000E000000}" name="Anterior" dataDxfId="173" totalsRowDxfId="172"/>
    <tableColumn id="15" xr3:uid="{00000000-0010-0000-0C00-00000F000000}" name="Actual" dataDxfId="171" totalsRowDxfId="170"/>
    <tableColumn id="16" xr3:uid="{00000000-0010-0000-0C00-000010000000}" name="Supervisor_x000a_(PJP4)" dataDxfId="169" totalsRowDxfId="168"/>
    <tableColumn id="17" xr3:uid="{00000000-0010-0000-0C00-000011000000}" name="Supervisor_x000a_(OPS)" dataDxfId="167" totalsRowDxfId="166"/>
    <tableColumn id="18" xr3:uid="{00000000-0010-0000-0C00-000012000000}" name="Status" totalsRowFunction="count" dataDxfId="165" totalsRowDxfId="164">
      <calculatedColumnFormula>IF(Tabla4343567891011121314[[#This Row],[Avance]]&lt;Tabla4343567891011121314[[#This Row],[Actual]],"OK",IF(Tabla4343567891011121314[[#This Row],[Avance]]&gt;Tabla4343567891011121314[[#This Row],[Actual]],"ATENCIÓN","EJECUTADO"))</calculatedColumnFormula>
    </tableColumn>
  </tableColumns>
  <tableStyleInfo name="TableStyleMedium1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a4343567891011121314151718191516" displayName="Tabla4343567891011121314151718191516" ref="A4:F1187" totalsRowShown="0" headerRowDxfId="163" dataDxfId="162" totalsRowDxfId="161">
  <autoFilter ref="A4:F1187" xr:uid="{00000000-0009-0000-0100-00000F000000}"/>
  <tableColumns count="6">
    <tableColumn id="2" xr3:uid="{00000000-0010-0000-0D00-000002000000}" name="Fecha Emisión" dataDxfId="160" totalsRowDxfId="159"/>
    <tableColumn id="5" xr3:uid="{00000000-0010-0000-0D00-000005000000}" name="Cuadrilla" dataDxfId="158" totalsRowDxfId="157"/>
    <tableColumn id="7" xr3:uid="{00000000-0010-0000-0D00-000007000000}" name="Ubicación" dataDxfId="156" totalsRowDxfId="155"/>
    <tableColumn id="8" xr3:uid="{00000000-0010-0000-0D00-000008000000}" name="Descripción de la Actividad" dataDxfId="154" totalsRowDxfId="153"/>
    <tableColumn id="9" xr3:uid="{00000000-0010-0000-0D00-000009000000}" name="Comentarios" dataDxfId="152" totalsRowDxfId="151"/>
    <tableColumn id="10" xr3:uid="{00000000-0010-0000-0D00-00000A000000}" name="AVANCE %" dataDxfId="150" totalsRowDxfId="149"/>
  </tableColumns>
  <tableStyleInfo name="TableStyleMedium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DFFAF61-8798-410E-8EF4-845A82ACD0FD}" name="Tabla434356789101112131415171819151615" displayName="Tabla434356789101112131415171819151615" ref="A4:F1085" totalsRowShown="0" headerRowDxfId="148" dataDxfId="147" totalsRowDxfId="146">
  <autoFilter ref="A4:F1085" xr:uid="{00000000-0009-0000-0100-00000F000000}"/>
  <tableColumns count="6">
    <tableColumn id="2" xr3:uid="{B629F8A8-6713-428D-B4E3-337193FFB6EB}" name="Fecha Emisión" dataDxfId="145" totalsRowDxfId="144"/>
    <tableColumn id="5" xr3:uid="{4B63F291-0E0C-42FB-8F05-A219160AB0DE}" name="Cuadrilla" dataDxfId="143" totalsRowDxfId="142"/>
    <tableColumn id="7" xr3:uid="{7E2295F2-CC14-4A9B-9DC8-6A4C2441E971}" name="Ubicación" dataDxfId="141" totalsRowDxfId="140"/>
    <tableColumn id="8" xr3:uid="{B43CB2C4-3FBE-44FC-8EED-EEF4DE2F1C2D}" name="Descripción de la Actividad" dataDxfId="139" totalsRowDxfId="138"/>
    <tableColumn id="9" xr3:uid="{EE01A0E6-67BF-4BC2-868B-1D1731576DD7}" name="Comentarios" dataDxfId="137" totalsRowDxfId="136"/>
    <tableColumn id="10" xr3:uid="{35307CB5-3A2D-4638-96C4-6723B36255CA}" name="AVANCE %" dataDxfId="135" totalsRowDxfId="134"/>
  </tableColumns>
  <tableStyleInfo name="TableStyleMedium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FC71E02-8640-4515-A8F7-E461BE0A9EF8}" name="Tabla43435678910111213141517181915161517" displayName="Tabla43435678910111213141517181915161517" ref="A4:H1508" totalsRowShown="0" headerRowDxfId="133" dataDxfId="132" totalsRowDxfId="131">
  <autoFilter ref="A4:H1508" xr:uid="{00000000-0009-0000-0100-00000F000000}"/>
  <tableColumns count="8">
    <tableColumn id="2" xr3:uid="{34CB9D50-71EC-46EA-9B61-1C7879AA1A69}" name="Fecha Emisión" dataDxfId="130" totalsRowDxfId="129"/>
    <tableColumn id="5" xr3:uid="{66C4584E-2B4D-499A-BB95-B46AD5B4DB95}" name="Cuadrilla" dataDxfId="128" totalsRowDxfId="127"/>
    <tableColumn id="7" xr3:uid="{A615FAF9-97B8-4E02-ACDC-7794DA328636}" name="Ubicación" dataDxfId="126" totalsRowDxfId="125"/>
    <tableColumn id="8" xr3:uid="{E748A63D-4CF6-48E6-BDB7-6CEF0108FB33}" name="Descripción de la Actividad" dataDxfId="124" totalsRowDxfId="123"/>
    <tableColumn id="3" xr3:uid="{DCDFC292-A10A-41D7-A54A-2E874EAC2BA7}" name="SUMINISTRO DE ACEITE  PJP4 (LTS)" dataDxfId="122" totalsRowDxfId="121"/>
    <tableColumn id="1" xr3:uid="{DD68F1C9-5D5D-41C8-8F0E-7141C5B3B261}" name="SUMINISTRO DE ACEITE OPS (LTS)" dataDxfId="120" totalsRowDxfId="119"/>
    <tableColumn id="9" xr3:uid="{84860DCA-9E7E-4BFC-8BBF-E1370E065CDC}" name="Comentarios" dataDxfId="118" totalsRowDxfId="117"/>
    <tableColumn id="10" xr3:uid="{136AEDAC-5F7E-4060-9287-5679DDC98258}" name="AVANCE %" dataDxfId="116" totalsRowDxfId="115"/>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D4735E-6175-48A7-9933-E8CD65D4F320}" name="Tabla4343567891011121314151718191516151718" displayName="Tabla4343567891011121314151718191516151718" ref="A4:H1514" totalsRowShown="0" headerRowDxfId="114" dataDxfId="113" totalsRowDxfId="112">
  <autoFilter ref="A4:H1514" xr:uid="{9BD4735E-6175-48A7-9933-E8CD65D4F320}">
    <filterColumn colId="0">
      <customFilters>
        <customFilter operator="notEqual" val=" "/>
      </customFilters>
    </filterColumn>
  </autoFilter>
  <tableColumns count="8">
    <tableColumn id="2" xr3:uid="{EC499E3B-B0A8-43B2-8AF4-102AD6DEAEBF}" name="Fecha Emisión" dataDxfId="111" totalsRowDxfId="110"/>
    <tableColumn id="5" xr3:uid="{41BEB6CA-8DCA-400D-8975-D417280E2508}" name="Cuadrilla" dataDxfId="109" totalsRowDxfId="108"/>
    <tableColumn id="7" xr3:uid="{718641BD-25F7-422A-AAB1-05B79E1568E2}" name="Ubicación" dataDxfId="107" totalsRowDxfId="106"/>
    <tableColumn id="8" xr3:uid="{35B2439F-9286-4F3E-B7F8-9B45A386E018}" name="Descripción de la Actividad" dataDxfId="105" totalsRowDxfId="104"/>
    <tableColumn id="3" xr3:uid="{1F94DC3C-1598-43AA-8A9D-37D91C6DE4DC}" name="SUMINISTRO DE ACEITE  PJP4 (LTS)" dataDxfId="103" totalsRowDxfId="102"/>
    <tableColumn id="1" xr3:uid="{C2388F49-C5CA-42FD-8573-84904A8D6530}" name="SUMINISTRO DE ACEITE OPS (LTS)" dataDxfId="101" totalsRowDxfId="100"/>
    <tableColumn id="9" xr3:uid="{2DB698E2-3F84-4FE3-B4D5-483A8C02AC84}" name="Comentarios" dataDxfId="99" totalsRowDxfId="98"/>
    <tableColumn id="10" xr3:uid="{08A66154-E6FC-4CA3-94F8-E688C2285032}" name="AVANCE %" dataDxfId="97" totalsRowDxfId="96"/>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4D649CB-1EB8-4004-B548-E2FDCB83ABB5}" name="Tabla434356789101112131415171819151615171819" displayName="Tabla434356789101112131415171819151615171819" ref="A4:H1460" totalsRowShown="0" headerRowDxfId="95" dataDxfId="94" totalsRowDxfId="93">
  <autoFilter ref="A4:H1460" xr:uid="{9BD4735E-6175-48A7-9933-E8CD65D4F320}">
    <filterColumn colId="0">
      <customFilters>
        <customFilter operator="notEqual" val=" "/>
      </customFilters>
    </filterColumn>
  </autoFilter>
  <tableColumns count="8">
    <tableColumn id="2" xr3:uid="{9B60A3BF-7416-4F33-8B81-78F41FB3DC86}" name="Fecha Emisión" dataDxfId="92" totalsRowDxfId="91"/>
    <tableColumn id="5" xr3:uid="{F2C02BB6-BDCD-4381-823D-477BE8D5E93C}" name="Cuadrilla" dataDxfId="90" totalsRowDxfId="89"/>
    <tableColumn id="7" xr3:uid="{3B457CBD-C6FC-40C4-85FF-505E40CFEE3E}" name="Ubicación" dataDxfId="88" totalsRowDxfId="87"/>
    <tableColumn id="8" xr3:uid="{ED4C67D9-5BEF-43EB-9DA9-EEEA987C780E}" name="Descripción de la Actividad" dataDxfId="86" totalsRowDxfId="85"/>
    <tableColumn id="3" xr3:uid="{EA43C253-5FBC-4611-A332-9EEB4FF65A74}" name="SUMINISTRO DE ACEITE  PJP4 (LTS)" dataDxfId="84" totalsRowDxfId="83"/>
    <tableColumn id="1" xr3:uid="{230F3A51-E2DC-48FE-BD62-B10A6EDC1401}" name="SUMINISTRO DE ACEITE OPS (LTS)" dataDxfId="82" totalsRowDxfId="81"/>
    <tableColumn id="9" xr3:uid="{B90FD5F6-336E-4D0D-9AEA-DF93B960AC70}" name="Comentarios" dataDxfId="80" totalsRowDxfId="79"/>
    <tableColumn id="10" xr3:uid="{14A2BFAC-DE88-4A80-91A9-82F282875396}" name="AVANCE %" dataDxfId="78" totalsRowDxfId="77"/>
  </tableColumns>
  <tableStyleInfo name="TableStyleMedium1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0ADEFC4-EB70-4C05-B211-2EBFA4329F9B}" name="Tabla43435678910111213141517181915161517181920" displayName="Tabla43435678910111213141517181915161517181920" ref="A4:H1404" totalsRowShown="0" headerRowDxfId="76" dataDxfId="75" totalsRowDxfId="74">
  <autoFilter ref="A4:H1404" xr:uid="{9BD4735E-6175-48A7-9933-E8CD65D4F320}">
    <filterColumn colId="0">
      <customFilters>
        <customFilter operator="notEqual" val=" "/>
      </customFilters>
    </filterColumn>
  </autoFilter>
  <tableColumns count="8">
    <tableColumn id="2" xr3:uid="{32FAB9CE-0E56-4EAA-B904-BD9CD4C97D34}" name="FECHA DE EMISIÓN" dataDxfId="73" totalsRowDxfId="72"/>
    <tableColumn id="5" xr3:uid="{A74C2C0B-FFCC-4F1F-8399-6B271258FD1F}" name="CUADRILLA" dataDxfId="71" totalsRowDxfId="70"/>
    <tableColumn id="7" xr3:uid="{5CAD4DB4-1767-476E-A0F6-351ED87DA638}" name="UBICACIÓN" dataDxfId="69" totalsRowDxfId="68"/>
    <tableColumn id="8" xr3:uid="{9BAE9283-C4D2-4042-8380-61F06CD6B471}" name="DESCRIPCIÓN DE LA ACTIVIDAD" dataDxfId="67" totalsRowDxfId="66"/>
    <tableColumn id="3" xr3:uid="{F195BE17-9FD5-4E2B-88AB-4F52E00A9D06}" name="SUMINISTRO DE ACEITE  PJP4 (LTS)" dataDxfId="65" totalsRowDxfId="64"/>
    <tableColumn id="1" xr3:uid="{433C5ACD-C423-4173-A6D6-FF95B99A1554}" name="SUMINISTRO DE ACEITE OPS (LTS)" dataDxfId="63" totalsRowDxfId="62"/>
    <tableColumn id="9" xr3:uid="{A2F58090-DA7A-43CE-A64D-B9CA8695C24B}" name="COMENTARIOS" dataDxfId="61" totalsRowDxfId="60"/>
    <tableColumn id="10" xr3:uid="{313ED3BB-3549-40C4-9978-47138B3150C9}" name="AVANCE %" dataDxfId="59" totalsRowDxfId="58"/>
  </tableColumns>
  <tableStyleInfo name="TableStyleMedium1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90B58C5-EA7E-4D9E-AA00-F19266C4FBF3}" name="Tabla434356789101112131415171819151615171819202122" displayName="Tabla434356789101112131415171819151615171819202122" ref="A4:H1748" totalsRowShown="0" headerRowDxfId="57" dataDxfId="56" totalsRowDxfId="55">
  <autoFilter ref="A4:H1748" xr:uid="{9BD4735E-6175-48A7-9933-E8CD65D4F320}">
    <filterColumn colId="0">
      <filters>
        <dateGroupItem year="2026" month="8" day="2" dateTimeGrouping="day"/>
      </filters>
    </filterColumn>
  </autoFilter>
  <tableColumns count="8">
    <tableColumn id="2" xr3:uid="{8E112DD7-9B39-4709-AA6F-C7BF4BB60A82}" name="FECHA DE EMISIÓN" dataDxfId="54" totalsRowDxfId="53"/>
    <tableColumn id="5" xr3:uid="{FEA5B73B-D905-4AF1-A2AE-DD1B799AFB52}" name="CUADRILLA" dataDxfId="52" totalsRowDxfId="51"/>
    <tableColumn id="7" xr3:uid="{2013D392-36E4-408C-99E1-2AF0A61DA11C}" name="UBICACIÓN" dataDxfId="50" totalsRowDxfId="49"/>
    <tableColumn id="8" xr3:uid="{08B8AB26-155F-4B47-86ED-A3EC37F919AD}" name="DESCRIPCIÓN DE LA ACTIVIDAD" dataDxfId="48" totalsRowDxfId="47"/>
    <tableColumn id="3" xr3:uid="{632661B5-763D-40AD-86B2-81BA2606E8D8}" name="SUMINISTRO DE ACEITE  PJP4 (LTS)" dataDxfId="46" totalsRowDxfId="45"/>
    <tableColumn id="1" xr3:uid="{9043680D-2033-474B-9F9F-42B0F6FAE6AD}" name="SUMINISTRO DE ACEITE OPS (LTS)" dataDxfId="44" totalsRowDxfId="43"/>
    <tableColumn id="9" xr3:uid="{1AF6F3F6-AAE0-40A8-BE1E-646B75264E57}" name="COMENTARIOS" dataDxfId="42" totalsRowDxfId="41"/>
    <tableColumn id="10" xr3:uid="{70653C24-D923-4B77-A904-C0EC6DD477FF}" name="AVANCE %" dataDxfId="40" totalsRowDxfId="39"/>
  </tableColumns>
  <tableStyleInfo name="TableStyleMedium1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188AF22-4225-4E9F-9C46-C9A96D87E7C1}" name="Tabla22" displayName="Tabla22" ref="A1:N73" totalsRowShown="0" headerRowDxfId="597">
  <autoFilter ref="A1:N73" xr:uid="{2188AF22-4225-4E9F-9C46-C9A96D87E7C1}"/>
  <tableColumns count="14">
    <tableColumn id="1" xr3:uid="{651A42F6-1782-4FBC-A1FC-ED9828ECE0BE}" name="Fecha de emision"/>
    <tableColumn id="2" xr3:uid="{B503D251-62EF-4295-BEEF-113FF8CABCDA}" name="Zona"/>
    <tableColumn id="3" xr3:uid="{3AFA7203-5628-429D-9FF9-804592BE3019}" name="Pozo"/>
    <tableColumn id="4" xr3:uid="{4F1B5A5F-D5D2-4884-9458-9EC07A357468}" name="Familia de motor"/>
    <tableColumn id="5" xr3:uid="{32225E96-C78A-4DCA-8A07-EC16988BD468}" name="Unidad de bombeo"/>
    <tableColumn id="6" xr3:uid="{1C06539C-5118-4172-989C-F8044C1CD130}" name="Cuadrilla/Especialidad"/>
    <tableColumn id="7" xr3:uid="{49E30AB5-4D6F-4D88-A2B9-3796D404CA71}" name="Jornada"/>
    <tableColumn id="8" xr3:uid="{4AFAF0A8-6158-4703-8B4C-31DF59763303}" name="Actividad"/>
    <tableColumn id="9" xr3:uid="{59A099E6-3329-45E2-9F29-80131A157F5D}" name="Grasa"/>
    <tableColumn id="10" xr3:uid="{C2ED319E-0CF4-4B20-BAB1-04952BF40F99}" name="Aceite SAE 50"/>
    <tableColumn id="11" xr3:uid="{BCEE19CC-05C5-4C3F-9621-66B4F6059877}" name="Filtro de aceite"/>
    <tableColumn id="12" xr3:uid="{4BFAE043-021E-49B9-8E36-BD8736B488F3}" name="Refrigerante"/>
    <tableColumn id="13" xr3:uid="{5FC3A65C-A3A6-429D-B957-63A40DE10940}" name="Otro tipo de refacciones"/>
    <tableColumn id="14" xr3:uid="{67DE33DF-1E99-470A-A3FA-F25036E765B5}" name="Estatus"/>
  </tableColumns>
  <tableStyleInfo name="TableStyleLight15" showFirstColumn="0" showLastColumn="0" showRowStripes="1" showColumnStripes="0"/>
</table>
</file>

<file path=xl/theme/theme1.xml><?xml version="1.0" encoding="utf-8"?>
<a:theme xmlns:a="http://schemas.openxmlformats.org/drawingml/2006/main" name="Tema1">
  <a:themeElements>
    <a:clrScheme name="Verde amarillo">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outure">
      <a:fillStyleLst>
        <a:solidFill>
          <a:schemeClr val="phClr"/>
        </a:solidFill>
        <a:solidFill>
          <a:schemeClr val="phClr">
            <a:tint val="65000"/>
          </a:schemeClr>
        </a:solidFill>
        <a:solidFill>
          <a:schemeClr val="phClr">
            <a:shade val="80000"/>
            <a:satMod val="18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9050" h="3175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spAutoFit/>
      </a:bodyPr>
      <a:lstStyle>
        <a:defPPr>
          <a:defRPr dirty="0" smtClean="0">
            <a:solidFill>
              <a:schemeClr val="accent2"/>
            </a:solidFill>
          </a:defRPr>
        </a:defPPr>
      </a:lstStyle>
    </a:txDef>
  </a:objectDefaults>
  <a:extraClrSchemeLst/>
  <a:extLst>
    <a:ext uri="{05A4C25C-085E-4340-85A3-A5531E510DB2}">
      <thm15:themeFamily xmlns:thm15="http://schemas.microsoft.com/office/thememl/2012/main" name="Presentation1" id="{A6A5E7A1-7DC3-4262-8485-2B36081E0BBC}" vid="{29B93154-2012-464C-8421-8C3CAFC3EF03}"/>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10.v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2.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3.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18"/>
  <sheetViews>
    <sheetView workbookViewId="0">
      <selection activeCell="A4" sqref="A4"/>
    </sheetView>
  </sheetViews>
  <sheetFormatPr baseColWidth="10" defaultColWidth="11.54296875" defaultRowHeight="15" x14ac:dyDescent="0.25"/>
  <cols>
    <col min="1" max="1" width="11.90625" customWidth="1"/>
  </cols>
  <sheetData>
    <row r="1" spans="1:1" ht="15.6" thickBot="1" x14ac:dyDescent="0.3">
      <c r="A1" s="34" t="s">
        <v>0</v>
      </c>
    </row>
    <row r="2" spans="1:1" x14ac:dyDescent="0.25">
      <c r="A2" s="32">
        <v>44927</v>
      </c>
    </row>
    <row r="3" spans="1:1" x14ac:dyDescent="0.25">
      <c r="A3" s="32">
        <v>44963</v>
      </c>
    </row>
    <row r="4" spans="1:1" x14ac:dyDescent="0.25">
      <c r="A4" s="32">
        <v>45005</v>
      </c>
    </row>
    <row r="5" spans="1:1" x14ac:dyDescent="0.25">
      <c r="A5" s="32">
        <v>45047</v>
      </c>
    </row>
    <row r="6" spans="1:1" x14ac:dyDescent="0.25">
      <c r="A6" s="32">
        <v>45185</v>
      </c>
    </row>
    <row r="7" spans="1:1" x14ac:dyDescent="0.25">
      <c r="A7" s="32">
        <v>45250</v>
      </c>
    </row>
    <row r="8" spans="1:1" x14ac:dyDescent="0.25">
      <c r="A8" s="32">
        <v>45285</v>
      </c>
    </row>
    <row r="9" spans="1:1" x14ac:dyDescent="0.25">
      <c r="A9" s="31"/>
    </row>
    <row r="10" spans="1:1" x14ac:dyDescent="0.25">
      <c r="A10" s="31"/>
    </row>
    <row r="11" spans="1:1" x14ac:dyDescent="0.25">
      <c r="A11" s="31"/>
    </row>
    <row r="12" spans="1:1" x14ac:dyDescent="0.25">
      <c r="A12" s="31"/>
    </row>
    <row r="13" spans="1:1" x14ac:dyDescent="0.25">
      <c r="A13" s="31"/>
    </row>
    <row r="14" spans="1:1" x14ac:dyDescent="0.25">
      <c r="A14" s="31"/>
    </row>
    <row r="15" spans="1:1" x14ac:dyDescent="0.25">
      <c r="A15" s="31"/>
    </row>
    <row r="16" spans="1:1" x14ac:dyDescent="0.25">
      <c r="A16" s="31"/>
    </row>
    <row r="17" spans="1:1" x14ac:dyDescent="0.25">
      <c r="A17" s="31"/>
    </row>
    <row r="18" spans="1:1" x14ac:dyDescent="0.25">
      <c r="A18" s="31"/>
    </row>
  </sheetData>
  <pageMargins left="0.7" right="0.7" top="0.75" bottom="0.75" header="0.3" footer="0.3"/>
  <headerFooter>
    <oddFooter>&amp;C_x000D_&amp;1#&amp;"Poppins"&amp;10&amp;K018374 Baker Hughes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EL136"/>
  <sheetViews>
    <sheetView showGridLines="0" zoomScaleNormal="100" workbookViewId="0">
      <pane xSplit="4" ySplit="4" topLeftCell="F33"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4.6328125" customWidth="1"/>
    <col min="2" max="2" width="8" customWidth="1"/>
    <col min="3" max="3" width="11.1796875" customWidth="1"/>
    <col min="4" max="4" width="8" hidden="1" customWidth="1" outlineLevel="1"/>
    <col min="5" max="5" width="17.36328125" customWidth="1" collapsed="1"/>
    <col min="6" max="6" width="39.81640625" customWidth="1"/>
    <col min="7" max="7" width="16" customWidth="1"/>
    <col min="8" max="8" width="43.90625" customWidth="1"/>
    <col min="9" max="9" width="20.54296875" hidden="1" customWidth="1" outlineLevel="1"/>
    <col min="10" max="10" width="7.36328125" customWidth="1" collapsed="1"/>
    <col min="11" max="11" width="8.1796875" customWidth="1"/>
    <col min="12" max="12" width="9.81640625" customWidth="1"/>
    <col min="13" max="13" width="5.54296875" hidden="1" customWidth="1"/>
    <col min="14" max="14" width="7.81640625" customWidth="1"/>
    <col min="15" max="15" width="6.81640625" customWidth="1"/>
    <col min="16" max="16" width="8.1796875" customWidth="1"/>
    <col min="17" max="17" width="8.1796875" hidden="1"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1"/>
      <c r="O1" s="1"/>
      <c r="P1" s="1"/>
      <c r="Q1" s="1"/>
      <c r="R1" s="1"/>
    </row>
    <row r="2" spans="1:142" s="7" customFormat="1" ht="21.6" customHeight="1" thickBot="1" x14ac:dyDescent="0.3">
      <c r="A2" s="4" t="s">
        <v>2</v>
      </c>
      <c r="B2" s="4"/>
      <c r="C2" s="4"/>
      <c r="D2" s="4"/>
      <c r="E2" s="4"/>
      <c r="F2" s="4"/>
      <c r="G2" s="5"/>
      <c r="H2" s="6"/>
      <c r="I2" s="6"/>
      <c r="J2" s="5"/>
      <c r="K2" s="5"/>
      <c r="L2" s="5"/>
      <c r="M2" s="5"/>
      <c r="N2" s="5"/>
      <c r="O2" s="5"/>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26.4" x14ac:dyDescent="0.45">
      <c r="A4" s="10" t="s">
        <v>5</v>
      </c>
      <c r="B4" s="10" t="s">
        <v>6</v>
      </c>
      <c r="C4" s="10" t="s">
        <v>7</v>
      </c>
      <c r="D4" s="11" t="s">
        <v>8</v>
      </c>
      <c r="E4" s="10" t="s">
        <v>9</v>
      </c>
      <c r="F4" s="10" t="s">
        <v>10</v>
      </c>
      <c r="G4" s="10" t="s">
        <v>11</v>
      </c>
      <c r="H4" s="10" t="s">
        <v>12</v>
      </c>
      <c r="I4" s="11" t="s">
        <v>13</v>
      </c>
      <c r="J4" s="10" t="s">
        <v>14</v>
      </c>
      <c r="K4" s="10" t="s">
        <v>15</v>
      </c>
      <c r="L4" s="10" t="s">
        <v>16</v>
      </c>
      <c r="M4" s="11" t="s">
        <v>17</v>
      </c>
      <c r="N4" s="10" t="s">
        <v>18</v>
      </c>
      <c r="O4" s="10" t="s">
        <v>19</v>
      </c>
      <c r="P4" s="10" t="s">
        <v>20</v>
      </c>
      <c r="Q4" s="11" t="s">
        <v>21</v>
      </c>
      <c r="R4" s="12" t="s">
        <v>22</v>
      </c>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26.4" x14ac:dyDescent="0.25">
      <c r="A5" s="16">
        <v>1</v>
      </c>
      <c r="B5" s="18" t="s">
        <v>23</v>
      </c>
      <c r="C5" s="17">
        <v>44928</v>
      </c>
      <c r="D5" s="17" t="s">
        <v>24</v>
      </c>
      <c r="E5" s="18" t="s">
        <v>25</v>
      </c>
      <c r="F5" s="19" t="s">
        <v>26</v>
      </c>
      <c r="G5" s="18" t="s">
        <v>27</v>
      </c>
      <c r="H5" s="20" t="s">
        <v>28</v>
      </c>
      <c r="I5" s="20"/>
      <c r="J5" s="33">
        <v>22</v>
      </c>
      <c r="K5" s="21">
        <v>45293</v>
      </c>
      <c r="L5" s="21">
        <f>IFERROR(WORKDAY.INTL(($K5-1),$J5,1,FESTIVOS[]),"")</f>
        <v>45322</v>
      </c>
      <c r="M5" s="22">
        <v>1</v>
      </c>
      <c r="N5" s="22">
        <v>0.97</v>
      </c>
      <c r="O5" s="37">
        <v>1</v>
      </c>
      <c r="P5" s="23" t="s">
        <v>29</v>
      </c>
      <c r="Q5" s="24" t="s">
        <v>30</v>
      </c>
      <c r="R5" s="30" t="str">
        <f>IF(Tabla434[[#This Row],[Avance]]&lt;Tabla434[[#This Row],[Actual]],"OK",IF(Tabla434[[#This Row],[Avance]]&gt;Tabla434[[#This Row],[Actual]],"ATENCIÓN","EJECUTADO"))</f>
        <v>EJECUTADO</v>
      </c>
      <c r="S5" s="25"/>
    </row>
    <row r="6" spans="1:142" s="26" customFormat="1" ht="22.95" customHeight="1" x14ac:dyDescent="0.25">
      <c r="A6" s="16">
        <v>2</v>
      </c>
      <c r="B6" s="18" t="s">
        <v>23</v>
      </c>
      <c r="C6" s="17">
        <v>45293</v>
      </c>
      <c r="D6" s="17" t="s">
        <v>24</v>
      </c>
      <c r="E6" s="18" t="s">
        <v>31</v>
      </c>
      <c r="F6" s="19" t="s">
        <v>32</v>
      </c>
      <c r="G6" s="18" t="s">
        <v>33</v>
      </c>
      <c r="H6" s="20" t="s">
        <v>34</v>
      </c>
      <c r="I6" s="20"/>
      <c r="J6" s="33">
        <v>10</v>
      </c>
      <c r="K6" s="21">
        <v>45293</v>
      </c>
      <c r="L6" s="21">
        <f>IFERROR(WORKDAY.INTL(($K6-1),$J6,1,FESTIVOS[]),"")</f>
        <v>45306</v>
      </c>
      <c r="M6" s="22">
        <v>1</v>
      </c>
      <c r="N6" s="23">
        <v>0.77</v>
      </c>
      <c r="O6" s="37">
        <v>1</v>
      </c>
      <c r="P6" s="23" t="s">
        <v>35</v>
      </c>
      <c r="Q6" s="24" t="s">
        <v>30</v>
      </c>
      <c r="R6" s="30" t="str">
        <f>IF(Tabla434[[#This Row],[Avance]]&lt;Tabla434[[#This Row],[Actual]],"OK",IF(Tabla434[[#This Row],[Avance]]&gt;Tabla434[[#This Row],[Actual]],"ATENCIÓN","EJECUTADO"))</f>
        <v>EJECUTADO</v>
      </c>
      <c r="S6" s="25"/>
    </row>
    <row r="7" spans="1:142" ht="15" customHeight="1" x14ac:dyDescent="0.25">
      <c r="A7" s="16">
        <v>62</v>
      </c>
      <c r="B7" s="18" t="s">
        <v>23</v>
      </c>
      <c r="C7" s="17">
        <v>45278</v>
      </c>
      <c r="D7" s="17" t="s">
        <v>24</v>
      </c>
      <c r="E7" s="27" t="s">
        <v>36</v>
      </c>
      <c r="F7" s="28" t="s">
        <v>37</v>
      </c>
      <c r="G7" s="27" t="s">
        <v>33</v>
      </c>
      <c r="H7" s="29" t="s">
        <v>38</v>
      </c>
      <c r="I7" s="29"/>
      <c r="J7" s="33">
        <v>12</v>
      </c>
      <c r="K7" s="21">
        <v>45277</v>
      </c>
      <c r="L7" s="21">
        <f>IFERROR(WORKDAY.INTL(($K7-1),$J7,1,FESTIVOS[]),"")</f>
        <v>45294</v>
      </c>
      <c r="M7" s="22">
        <v>1</v>
      </c>
      <c r="N7" s="22">
        <v>0.71</v>
      </c>
      <c r="O7" s="37">
        <v>1</v>
      </c>
      <c r="P7" s="18" t="s">
        <v>35</v>
      </c>
      <c r="Q7" s="24" t="s">
        <v>30</v>
      </c>
      <c r="R7" s="30" t="str">
        <f>IF(Tabla434[[#This Row],[Avance]]&lt;Tabla434[[#This Row],[Actual]],"OK",IF(Tabla434[[#This Row],[Avance]]&gt;Tabla434[[#This Row],[Actual]],"ATENCIÓN","EJECUTADO"))</f>
        <v>EJECUTADO</v>
      </c>
    </row>
    <row r="8" spans="1:142" x14ac:dyDescent="0.25">
      <c r="A8" s="16">
        <v>73</v>
      </c>
      <c r="B8" s="18" t="s">
        <v>23</v>
      </c>
      <c r="C8" s="17">
        <v>45282</v>
      </c>
      <c r="D8" s="17" t="s">
        <v>24</v>
      </c>
      <c r="E8" s="27" t="s">
        <v>39</v>
      </c>
      <c r="F8" s="28" t="s">
        <v>40</v>
      </c>
      <c r="G8" s="27" t="s">
        <v>41</v>
      </c>
      <c r="H8" s="29" t="s">
        <v>42</v>
      </c>
      <c r="I8" s="29" t="s">
        <v>43</v>
      </c>
      <c r="J8" s="33">
        <v>21</v>
      </c>
      <c r="K8" s="21">
        <v>45281</v>
      </c>
      <c r="L8" s="21">
        <f>IFERROR(WORKDAY.INTL(($K8-1),$J8,1,FESTIVOS[]),"")</f>
        <v>45310</v>
      </c>
      <c r="M8" s="22">
        <v>1</v>
      </c>
      <c r="N8" s="22">
        <v>0.75</v>
      </c>
      <c r="O8" s="22">
        <v>1</v>
      </c>
      <c r="P8" s="18" t="s">
        <v>35</v>
      </c>
      <c r="Q8" s="24" t="s">
        <v>30</v>
      </c>
      <c r="R8" s="30" t="str">
        <f>IF(Tabla434[[#This Row],[Avance]]&lt;Tabla434[[#This Row],[Actual]],"OK",IF(Tabla434[[#This Row],[Avance]]&gt;Tabla434[[#This Row],[Actual]],"ATENCIÓN","EJECUTADO"))</f>
        <v>EJECUTADO</v>
      </c>
    </row>
    <row r="9" spans="1:142" ht="26.4" x14ac:dyDescent="0.25">
      <c r="A9" s="16">
        <v>79</v>
      </c>
      <c r="B9" s="18" t="s">
        <v>23</v>
      </c>
      <c r="C9" s="17">
        <v>45288</v>
      </c>
      <c r="D9" s="17" t="s">
        <v>24</v>
      </c>
      <c r="E9" s="27" t="s">
        <v>44</v>
      </c>
      <c r="F9" s="28" t="s">
        <v>45</v>
      </c>
      <c r="G9" s="27" t="s">
        <v>46</v>
      </c>
      <c r="H9" s="20" t="s">
        <v>47</v>
      </c>
      <c r="I9" s="29"/>
      <c r="J9" s="33">
        <v>21</v>
      </c>
      <c r="K9" s="21">
        <v>45293</v>
      </c>
      <c r="L9" s="21">
        <f>IFERROR(WORKDAY.INTL(($K9-1),$J9,1,FESTIVOS[]),"")</f>
        <v>45321</v>
      </c>
      <c r="M9" s="37">
        <v>1</v>
      </c>
      <c r="N9" s="23">
        <v>0.95</v>
      </c>
      <c r="O9" s="37">
        <v>1</v>
      </c>
      <c r="P9" s="18" t="s">
        <v>35</v>
      </c>
      <c r="Q9" s="24" t="s">
        <v>30</v>
      </c>
      <c r="R9" s="30" t="str">
        <f>IF(Tabla434[[#This Row],[Avance]]&lt;Tabla434[[#This Row],[Actual]],"OK",IF(Tabla434[[#This Row],[Avance]]&gt;Tabla434[[#This Row],[Actual]],"ATENCIÓN","EJECUTADO"))</f>
        <v>EJECUTADO</v>
      </c>
    </row>
    <row r="10" spans="1:142" ht="18.75" customHeight="1" x14ac:dyDescent="0.25">
      <c r="A10" s="16">
        <v>83</v>
      </c>
      <c r="B10" s="18" t="s">
        <v>23</v>
      </c>
      <c r="C10" s="17">
        <v>45293</v>
      </c>
      <c r="D10" s="17" t="s">
        <v>24</v>
      </c>
      <c r="E10" s="27" t="s">
        <v>39</v>
      </c>
      <c r="F10" s="28" t="s">
        <v>48</v>
      </c>
      <c r="G10" s="27" t="s">
        <v>33</v>
      </c>
      <c r="H10" s="29" t="s">
        <v>49</v>
      </c>
      <c r="I10" s="29"/>
      <c r="J10" s="33">
        <v>1</v>
      </c>
      <c r="K10" s="21">
        <v>45293</v>
      </c>
      <c r="L10" s="21">
        <f>IFERROR(WORKDAY.INTL(($K10-1),$J10,1,FESTIVOS[]),"")</f>
        <v>45293</v>
      </c>
      <c r="M10" s="37">
        <v>1</v>
      </c>
      <c r="N10" s="23">
        <v>0</v>
      </c>
      <c r="O10" s="37">
        <v>1</v>
      </c>
      <c r="P10" s="18" t="s">
        <v>35</v>
      </c>
      <c r="Q10" s="24" t="s">
        <v>30</v>
      </c>
      <c r="R10" s="30" t="str">
        <f>IF(Tabla434[[#This Row],[Avance]]&lt;Tabla434[[#This Row],[Actual]],"OK",IF(Tabla434[[#This Row],[Avance]]&gt;Tabla434[[#This Row],[Actual]],"ATENCIÓN","EJECUTADO"))</f>
        <v>EJECUTADO</v>
      </c>
    </row>
    <row r="11" spans="1:142" ht="15" customHeight="1" x14ac:dyDescent="0.25">
      <c r="A11" s="16">
        <v>84</v>
      </c>
      <c r="B11" s="18" t="s">
        <v>23</v>
      </c>
      <c r="C11" s="17">
        <v>45293</v>
      </c>
      <c r="D11" s="17" t="s">
        <v>24</v>
      </c>
      <c r="E11" s="27" t="s">
        <v>39</v>
      </c>
      <c r="F11" s="28" t="s">
        <v>50</v>
      </c>
      <c r="G11" s="27" t="s">
        <v>33</v>
      </c>
      <c r="H11" s="29" t="s">
        <v>49</v>
      </c>
      <c r="I11" s="29"/>
      <c r="J11" s="33">
        <v>1</v>
      </c>
      <c r="K11" s="21">
        <v>45293</v>
      </c>
      <c r="L11" s="21">
        <f>IFERROR(WORKDAY.INTL(($K11-1),$J11,1,FESTIVOS[]),"")</f>
        <v>45293</v>
      </c>
      <c r="M11" s="37">
        <v>1</v>
      </c>
      <c r="N11" s="23">
        <v>0</v>
      </c>
      <c r="O11" s="37">
        <v>1</v>
      </c>
      <c r="P11" s="18" t="s">
        <v>35</v>
      </c>
      <c r="Q11" s="24" t="s">
        <v>30</v>
      </c>
      <c r="R11" s="30" t="str">
        <f>IF(Tabla434[[#This Row],[Avance]]&lt;Tabla434[[#This Row],[Actual]],"OK",IF(Tabla434[[#This Row],[Avance]]&gt;Tabla434[[#This Row],[Actual]],"ATENCIÓN","EJECUTADO"))</f>
        <v>EJECUTADO</v>
      </c>
    </row>
    <row r="12" spans="1:142" ht="18" customHeight="1" x14ac:dyDescent="0.25">
      <c r="A12" s="16">
        <v>85</v>
      </c>
      <c r="B12" s="18" t="s">
        <v>23</v>
      </c>
      <c r="C12" s="17">
        <v>45293</v>
      </c>
      <c r="D12" s="17" t="s">
        <v>24</v>
      </c>
      <c r="E12" s="27" t="s">
        <v>39</v>
      </c>
      <c r="F12" s="28" t="s">
        <v>51</v>
      </c>
      <c r="G12" s="27" t="s">
        <v>33</v>
      </c>
      <c r="H12" s="29" t="s">
        <v>49</v>
      </c>
      <c r="I12" s="29"/>
      <c r="J12" s="33">
        <v>1</v>
      </c>
      <c r="K12" s="21">
        <v>45293</v>
      </c>
      <c r="L12" s="21">
        <f>IFERROR(WORKDAY.INTL(($K12-1),$J12,1,FESTIVOS[]),"")</f>
        <v>45293</v>
      </c>
      <c r="M12" s="37">
        <v>1</v>
      </c>
      <c r="N12" s="23">
        <v>0</v>
      </c>
      <c r="O12" s="37">
        <v>1</v>
      </c>
      <c r="P12" s="18" t="s">
        <v>35</v>
      </c>
      <c r="Q12" s="24" t="s">
        <v>30</v>
      </c>
      <c r="R12" s="30" t="str">
        <f>IF(Tabla434[[#This Row],[Avance]]&lt;Tabla434[[#This Row],[Actual]],"OK",IF(Tabla434[[#This Row],[Avance]]&gt;Tabla434[[#This Row],[Actual]],"ATENCIÓN","EJECUTADO"))</f>
        <v>EJECUTADO</v>
      </c>
    </row>
    <row r="13" spans="1:142" ht="12" customHeight="1" x14ac:dyDescent="0.25">
      <c r="A13" s="16">
        <v>86</v>
      </c>
      <c r="B13" s="18" t="s">
        <v>23</v>
      </c>
      <c r="C13" s="17">
        <v>45293</v>
      </c>
      <c r="D13" s="17" t="s">
        <v>24</v>
      </c>
      <c r="E13" s="27" t="s">
        <v>39</v>
      </c>
      <c r="F13" s="28" t="s">
        <v>52</v>
      </c>
      <c r="G13" s="27" t="s">
        <v>33</v>
      </c>
      <c r="H13" s="29" t="s">
        <v>49</v>
      </c>
      <c r="I13" s="29"/>
      <c r="J13" s="33">
        <v>1</v>
      </c>
      <c r="K13" s="21">
        <v>45293</v>
      </c>
      <c r="L13" s="21">
        <f>IFERROR(WORKDAY.INTL(($K13-1),$J13,1,FESTIVOS[]),"")</f>
        <v>45293</v>
      </c>
      <c r="M13" s="37">
        <v>1</v>
      </c>
      <c r="N13" s="23">
        <v>0</v>
      </c>
      <c r="O13" s="37">
        <v>1</v>
      </c>
      <c r="P13" s="18" t="s">
        <v>35</v>
      </c>
      <c r="Q13" s="24" t="s">
        <v>30</v>
      </c>
      <c r="R13" s="30" t="str">
        <f>IF(Tabla434[[#This Row],[Avance]]&lt;Tabla434[[#This Row],[Actual]],"OK",IF(Tabla434[[#This Row],[Avance]]&gt;Tabla434[[#This Row],[Actual]],"ATENCIÓN","EJECUTADO"))</f>
        <v>EJECUTADO</v>
      </c>
    </row>
    <row r="14" spans="1:142" ht="19.5" customHeight="1" x14ac:dyDescent="0.25">
      <c r="A14" s="16">
        <v>87</v>
      </c>
      <c r="B14" s="18" t="s">
        <v>23</v>
      </c>
      <c r="C14" s="17">
        <v>45293</v>
      </c>
      <c r="D14" s="17" t="s">
        <v>24</v>
      </c>
      <c r="E14" s="27" t="s">
        <v>39</v>
      </c>
      <c r="F14" s="28" t="s">
        <v>53</v>
      </c>
      <c r="G14" s="27" t="s">
        <v>33</v>
      </c>
      <c r="H14" s="29" t="s">
        <v>49</v>
      </c>
      <c r="I14" s="29"/>
      <c r="J14" s="33">
        <v>1</v>
      </c>
      <c r="K14" s="21">
        <v>45293</v>
      </c>
      <c r="L14" s="21">
        <f>IFERROR(WORKDAY.INTL(($K14-1),$J14,1,FESTIVOS[]),"")</f>
        <v>45293</v>
      </c>
      <c r="M14" s="37">
        <v>1</v>
      </c>
      <c r="N14" s="23">
        <v>0</v>
      </c>
      <c r="O14" s="37">
        <v>1</v>
      </c>
      <c r="P14" s="18" t="s">
        <v>35</v>
      </c>
      <c r="Q14" s="24" t="s">
        <v>30</v>
      </c>
      <c r="R14" s="30" t="str">
        <f>IF(Tabla434[[#This Row],[Avance]]&lt;Tabla434[[#This Row],[Actual]],"OK",IF(Tabla434[[#This Row],[Avance]]&gt;Tabla434[[#This Row],[Actual]],"ATENCIÓN","EJECUTADO"))</f>
        <v>EJECUTADO</v>
      </c>
    </row>
    <row r="15" spans="1:142" ht="13.5" customHeight="1" x14ac:dyDescent="0.25">
      <c r="A15" s="16">
        <v>88</v>
      </c>
      <c r="B15" s="18" t="s">
        <v>23</v>
      </c>
      <c r="C15" s="17">
        <v>45294</v>
      </c>
      <c r="D15" s="17" t="s">
        <v>29</v>
      </c>
      <c r="E15" s="27" t="s">
        <v>39</v>
      </c>
      <c r="F15" s="28" t="s">
        <v>54</v>
      </c>
      <c r="G15" s="27" t="s">
        <v>33</v>
      </c>
      <c r="H15" s="29" t="s">
        <v>49</v>
      </c>
      <c r="I15" s="29"/>
      <c r="J15" s="33">
        <v>2</v>
      </c>
      <c r="K15" s="21">
        <v>45293</v>
      </c>
      <c r="L15" s="21">
        <f>IFERROR(WORKDAY.INTL(($K15-1),$J15,1,FESTIVOS[]),"")</f>
        <v>45294</v>
      </c>
      <c r="M15" s="37">
        <v>1</v>
      </c>
      <c r="N15" s="22">
        <v>0</v>
      </c>
      <c r="O15" s="37">
        <v>1</v>
      </c>
      <c r="P15" s="18" t="s">
        <v>35</v>
      </c>
      <c r="Q15" s="24" t="s">
        <v>30</v>
      </c>
      <c r="R15" s="30" t="str">
        <f>IF(Tabla434[[#This Row],[Avance]]&lt;Tabla434[[#This Row],[Actual]],"OK",IF(Tabla434[[#This Row],[Avance]]&gt;Tabla434[[#This Row],[Actual]],"ATENCIÓN","EJECUTADO"))</f>
        <v>EJECUTADO</v>
      </c>
    </row>
    <row r="16" spans="1:142" ht="16.5" customHeight="1" x14ac:dyDescent="0.25">
      <c r="A16" s="16">
        <v>89</v>
      </c>
      <c r="B16" s="18" t="s">
        <v>23</v>
      </c>
      <c r="C16" s="17">
        <v>45294</v>
      </c>
      <c r="D16" s="17" t="s">
        <v>29</v>
      </c>
      <c r="E16" s="27" t="s">
        <v>39</v>
      </c>
      <c r="F16" s="28" t="s">
        <v>55</v>
      </c>
      <c r="G16" s="27" t="s">
        <v>33</v>
      </c>
      <c r="H16" s="29" t="s">
        <v>49</v>
      </c>
      <c r="I16" s="29"/>
      <c r="J16" s="33">
        <v>2</v>
      </c>
      <c r="K16" s="21">
        <v>45293</v>
      </c>
      <c r="L16" s="21">
        <f>IFERROR(WORKDAY.INTL(($K16-1),$J16,1,FESTIVOS[]),"")</f>
        <v>45294</v>
      </c>
      <c r="M16" s="37">
        <v>1</v>
      </c>
      <c r="N16" s="22">
        <v>0</v>
      </c>
      <c r="O16" s="37">
        <v>1</v>
      </c>
      <c r="P16" s="18" t="s">
        <v>35</v>
      </c>
      <c r="Q16" s="24" t="s">
        <v>30</v>
      </c>
      <c r="R16" s="30" t="str">
        <f>IF(Tabla434[[#This Row],[Avance]]&lt;Tabla434[[#This Row],[Actual]],"OK",IF(Tabla434[[#This Row],[Avance]]&gt;Tabla434[[#This Row],[Actual]],"ATENCIÓN","EJECUTADO"))</f>
        <v>EJECUTADO</v>
      </c>
    </row>
    <row r="17" spans="1:18" ht="16.5" customHeight="1" x14ac:dyDescent="0.25">
      <c r="A17" s="16">
        <v>90</v>
      </c>
      <c r="B17" s="18" t="s">
        <v>23</v>
      </c>
      <c r="C17" s="17">
        <v>45294</v>
      </c>
      <c r="D17" s="17" t="s">
        <v>29</v>
      </c>
      <c r="E17" s="27" t="s">
        <v>39</v>
      </c>
      <c r="F17" s="28" t="s">
        <v>56</v>
      </c>
      <c r="G17" s="27" t="s">
        <v>33</v>
      </c>
      <c r="H17" s="29" t="s">
        <v>49</v>
      </c>
      <c r="I17" s="29"/>
      <c r="J17" s="33">
        <v>2</v>
      </c>
      <c r="K17" s="21">
        <v>45293</v>
      </c>
      <c r="L17" s="21">
        <f>IFERROR(WORKDAY.INTL(($K17-1),$J17,1,FESTIVOS[]),"")</f>
        <v>45294</v>
      </c>
      <c r="M17" s="37">
        <v>1</v>
      </c>
      <c r="N17" s="22">
        <v>0</v>
      </c>
      <c r="O17" s="37">
        <v>1</v>
      </c>
      <c r="P17" s="18" t="s">
        <v>35</v>
      </c>
      <c r="Q17" s="24" t="s">
        <v>30</v>
      </c>
      <c r="R17" s="30" t="str">
        <f>IF(Tabla434[[#This Row],[Avance]]&lt;Tabla434[[#This Row],[Actual]],"OK",IF(Tabla434[[#This Row],[Avance]]&gt;Tabla434[[#This Row],[Actual]],"ATENCIÓN","EJECUTADO"))</f>
        <v>EJECUTADO</v>
      </c>
    </row>
    <row r="18" spans="1:18" ht="16.5" customHeight="1" x14ac:dyDescent="0.25">
      <c r="A18" s="16">
        <v>91</v>
      </c>
      <c r="B18" s="18" t="s">
        <v>23</v>
      </c>
      <c r="C18" s="17">
        <v>45294</v>
      </c>
      <c r="D18" s="17" t="s">
        <v>29</v>
      </c>
      <c r="E18" s="27" t="s">
        <v>39</v>
      </c>
      <c r="F18" s="28" t="s">
        <v>57</v>
      </c>
      <c r="G18" s="27" t="s">
        <v>33</v>
      </c>
      <c r="H18" s="29" t="s">
        <v>49</v>
      </c>
      <c r="I18" s="29"/>
      <c r="J18" s="33">
        <v>2</v>
      </c>
      <c r="K18" s="21">
        <v>45293</v>
      </c>
      <c r="L18" s="21">
        <f>IFERROR(WORKDAY.INTL(($K18-1),$J18,1,FESTIVOS[]),"")</f>
        <v>45294</v>
      </c>
      <c r="M18" s="37">
        <v>1</v>
      </c>
      <c r="N18" s="22">
        <v>0</v>
      </c>
      <c r="O18" s="37">
        <v>1</v>
      </c>
      <c r="P18" s="18" t="s">
        <v>35</v>
      </c>
      <c r="Q18" s="24" t="s">
        <v>30</v>
      </c>
      <c r="R18" s="30" t="str">
        <f>IF(Tabla434[[#This Row],[Avance]]&lt;Tabla434[[#This Row],[Actual]],"OK",IF(Tabla434[[#This Row],[Avance]]&gt;Tabla434[[#This Row],[Actual]],"ATENCIÓN","EJECUTADO"))</f>
        <v>EJECUTADO</v>
      </c>
    </row>
    <row r="19" spans="1:18" ht="16.5" customHeight="1" x14ac:dyDescent="0.25">
      <c r="A19" s="16">
        <v>92</v>
      </c>
      <c r="B19" s="18" t="s">
        <v>23</v>
      </c>
      <c r="C19" s="17">
        <v>45295</v>
      </c>
      <c r="D19" s="17" t="s">
        <v>29</v>
      </c>
      <c r="E19" s="27" t="s">
        <v>39</v>
      </c>
      <c r="F19" s="28" t="s">
        <v>58</v>
      </c>
      <c r="G19" s="27" t="s">
        <v>59</v>
      </c>
      <c r="H19" s="29" t="s">
        <v>60</v>
      </c>
      <c r="I19" s="29"/>
      <c r="J19" s="33">
        <v>2</v>
      </c>
      <c r="K19" s="21">
        <v>45294</v>
      </c>
      <c r="L19" s="21">
        <f>IFERROR(WORKDAY.INTL(($K19-1),$J19,1,FESTIVOS[]),"")</f>
        <v>45295</v>
      </c>
      <c r="M19" s="37">
        <v>1</v>
      </c>
      <c r="N19" s="22">
        <v>0</v>
      </c>
      <c r="O19" s="37">
        <v>1</v>
      </c>
      <c r="P19" s="18" t="s">
        <v>35</v>
      </c>
      <c r="Q19" s="24" t="s">
        <v>30</v>
      </c>
      <c r="R19" s="30" t="str">
        <f>IF(Tabla434[[#This Row],[Avance]]&lt;Tabla434[[#This Row],[Actual]],"OK",IF(Tabla434[[#This Row],[Avance]]&gt;Tabla434[[#This Row],[Actual]],"ATENCIÓN","EJECUTADO"))</f>
        <v>EJECUTADO</v>
      </c>
    </row>
    <row r="20" spans="1:18" ht="16.5" customHeight="1" x14ac:dyDescent="0.25">
      <c r="A20" s="16">
        <v>93</v>
      </c>
      <c r="B20" s="18" t="s">
        <v>23</v>
      </c>
      <c r="C20" s="17">
        <v>45295</v>
      </c>
      <c r="D20" s="17" t="s">
        <v>29</v>
      </c>
      <c r="E20" s="27" t="s">
        <v>39</v>
      </c>
      <c r="F20" s="28" t="s">
        <v>58</v>
      </c>
      <c r="G20" s="27" t="s">
        <v>61</v>
      </c>
      <c r="H20" s="29" t="s">
        <v>60</v>
      </c>
      <c r="I20" s="29"/>
      <c r="J20" s="33">
        <v>2</v>
      </c>
      <c r="K20" s="21">
        <v>45294</v>
      </c>
      <c r="L20" s="21">
        <f>IFERROR(WORKDAY.INTL(($K20-1),$J20,1,FESTIVOS[]),"")</f>
        <v>45295</v>
      </c>
      <c r="M20" s="37">
        <v>1</v>
      </c>
      <c r="N20" s="22">
        <v>0</v>
      </c>
      <c r="O20" s="37">
        <v>1</v>
      </c>
      <c r="P20" s="18" t="s">
        <v>35</v>
      </c>
      <c r="Q20" s="24" t="s">
        <v>30</v>
      </c>
      <c r="R20" s="30" t="str">
        <f>IF(Tabla434[[#This Row],[Avance]]&lt;Tabla434[[#This Row],[Actual]],"OK",IF(Tabla434[[#This Row],[Avance]]&gt;Tabla434[[#This Row],[Actual]],"ATENCIÓN","EJECUTADO"))</f>
        <v>EJECUTADO</v>
      </c>
    </row>
    <row r="21" spans="1:18" ht="16.5" customHeight="1" x14ac:dyDescent="0.25">
      <c r="A21" s="16">
        <v>94</v>
      </c>
      <c r="B21" s="18" t="s">
        <v>23</v>
      </c>
      <c r="C21" s="17">
        <v>45295</v>
      </c>
      <c r="D21" s="17" t="s">
        <v>29</v>
      </c>
      <c r="E21" s="27" t="s">
        <v>39</v>
      </c>
      <c r="F21" s="28" t="s">
        <v>62</v>
      </c>
      <c r="G21" s="27" t="s">
        <v>33</v>
      </c>
      <c r="H21" s="29" t="s">
        <v>49</v>
      </c>
      <c r="I21" s="29"/>
      <c r="J21" s="33">
        <v>2</v>
      </c>
      <c r="K21" s="21">
        <v>45294</v>
      </c>
      <c r="L21" s="21">
        <f>IFERROR(WORKDAY.INTL(($K21-1),$J21,1,FESTIVOS[]),"")</f>
        <v>45295</v>
      </c>
      <c r="M21" s="37">
        <v>1</v>
      </c>
      <c r="N21" s="22">
        <v>0</v>
      </c>
      <c r="O21" s="37">
        <v>1</v>
      </c>
      <c r="P21" s="18" t="s">
        <v>35</v>
      </c>
      <c r="Q21" s="24" t="s">
        <v>30</v>
      </c>
      <c r="R21" s="30" t="str">
        <f>IF(Tabla434[[#This Row],[Avance]]&lt;Tabla434[[#This Row],[Actual]],"OK",IF(Tabla434[[#This Row],[Avance]]&gt;Tabla434[[#This Row],[Actual]],"ATENCIÓN","EJECUTADO"))</f>
        <v>EJECUTADO</v>
      </c>
    </row>
    <row r="22" spans="1:18" x14ac:dyDescent="0.25">
      <c r="A22" s="16">
        <v>95</v>
      </c>
      <c r="B22" s="18" t="s">
        <v>23</v>
      </c>
      <c r="C22" s="17">
        <v>45295</v>
      </c>
      <c r="D22" s="17" t="s">
        <v>29</v>
      </c>
      <c r="E22" s="27" t="s">
        <v>44</v>
      </c>
      <c r="F22" s="28" t="s">
        <v>63</v>
      </c>
      <c r="G22" s="27" t="s">
        <v>64</v>
      </c>
      <c r="H22" s="20" t="s">
        <v>65</v>
      </c>
      <c r="I22" s="29" t="s">
        <v>66</v>
      </c>
      <c r="J22" s="33">
        <v>10</v>
      </c>
      <c r="K22" s="21">
        <v>45294</v>
      </c>
      <c r="L22" s="21">
        <f>IFERROR(WORKDAY.INTL(($K22-1),$J22,1,FESTIVOS[]),"")</f>
        <v>45307</v>
      </c>
      <c r="M22" s="37">
        <v>1</v>
      </c>
      <c r="N22" s="22">
        <v>0.55000000000000004</v>
      </c>
      <c r="O22" s="37">
        <v>1</v>
      </c>
      <c r="P22" s="18" t="s">
        <v>35</v>
      </c>
      <c r="Q22" s="24" t="s">
        <v>30</v>
      </c>
      <c r="R22" s="30" t="str">
        <f>IF(Tabla434[[#This Row],[Avance]]&lt;Tabla434[[#This Row],[Actual]],"OK",IF(Tabla434[[#This Row],[Avance]]&gt;Tabla434[[#This Row],[Actual]],"ATENCIÓN","EJECUTADO"))</f>
        <v>EJECUTADO</v>
      </c>
    </row>
    <row r="23" spans="1:18" ht="16.5" customHeight="1" x14ac:dyDescent="0.25">
      <c r="A23" s="16">
        <v>96</v>
      </c>
      <c r="B23" s="18" t="s">
        <v>23</v>
      </c>
      <c r="C23" s="17">
        <v>45296</v>
      </c>
      <c r="D23" s="17" t="s">
        <v>29</v>
      </c>
      <c r="E23" s="27" t="s">
        <v>36</v>
      </c>
      <c r="F23" s="28" t="s">
        <v>67</v>
      </c>
      <c r="G23" s="27" t="s">
        <v>68</v>
      </c>
      <c r="H23" s="29" t="s">
        <v>69</v>
      </c>
      <c r="I23" s="29"/>
      <c r="J23" s="33">
        <v>2</v>
      </c>
      <c r="K23" s="21">
        <v>45294</v>
      </c>
      <c r="L23" s="21">
        <f>IFERROR(WORKDAY.INTL(($K23-1),$J23,1,FESTIVOS[]),"")</f>
        <v>45295</v>
      </c>
      <c r="M23" s="37">
        <v>1</v>
      </c>
      <c r="N23" s="22">
        <v>0</v>
      </c>
      <c r="O23" s="37">
        <v>1</v>
      </c>
      <c r="P23" s="18" t="s">
        <v>35</v>
      </c>
      <c r="Q23" s="24" t="s">
        <v>30</v>
      </c>
      <c r="R23" s="30" t="str">
        <f>IF(Tabla434[[#This Row],[Avance]]&lt;Tabla434[[#This Row],[Actual]],"OK",IF(Tabla434[[#This Row],[Avance]]&gt;Tabla434[[#This Row],[Actual]],"ATENCIÓN","EJECUTADO"))</f>
        <v>EJECUTADO</v>
      </c>
    </row>
    <row r="24" spans="1:18" ht="16.5" customHeight="1" x14ac:dyDescent="0.25">
      <c r="A24" s="16">
        <v>97</v>
      </c>
      <c r="B24" s="18" t="s">
        <v>23</v>
      </c>
      <c r="C24" s="17">
        <v>45296</v>
      </c>
      <c r="D24" s="17" t="s">
        <v>29</v>
      </c>
      <c r="E24" s="27" t="s">
        <v>36</v>
      </c>
      <c r="F24" s="28" t="s">
        <v>70</v>
      </c>
      <c r="G24" s="27" t="s">
        <v>46</v>
      </c>
      <c r="H24" s="29" t="s">
        <v>69</v>
      </c>
      <c r="I24" s="29"/>
      <c r="J24" s="33">
        <v>2</v>
      </c>
      <c r="K24" s="21">
        <v>45295</v>
      </c>
      <c r="L24" s="21">
        <f>IFERROR(WORKDAY.INTL(($K24-1),$J24,1,FESTIVOS[]),"")</f>
        <v>45296</v>
      </c>
      <c r="M24" s="37">
        <v>1</v>
      </c>
      <c r="N24" s="22">
        <v>0</v>
      </c>
      <c r="O24" s="37">
        <v>1</v>
      </c>
      <c r="P24" s="18" t="s">
        <v>35</v>
      </c>
      <c r="Q24" s="24" t="s">
        <v>30</v>
      </c>
      <c r="R24" s="30" t="str">
        <f>IF(Tabla434[[#This Row],[Avance]]&lt;Tabla434[[#This Row],[Actual]],"OK",IF(Tabla434[[#This Row],[Avance]]&gt;Tabla434[[#This Row],[Actual]],"ATENCIÓN","EJECUTADO"))</f>
        <v>EJECUTADO</v>
      </c>
    </row>
    <row r="25" spans="1:18" ht="13.5" customHeight="1" x14ac:dyDescent="0.25">
      <c r="A25" s="16">
        <v>98</v>
      </c>
      <c r="B25" s="18" t="s">
        <v>23</v>
      </c>
      <c r="C25" s="17">
        <v>45296</v>
      </c>
      <c r="D25" s="17" t="s">
        <v>29</v>
      </c>
      <c r="E25" s="27" t="s">
        <v>36</v>
      </c>
      <c r="F25" s="28" t="s">
        <v>71</v>
      </c>
      <c r="G25" s="27" t="s">
        <v>72</v>
      </c>
      <c r="H25" s="29" t="s">
        <v>73</v>
      </c>
      <c r="I25" s="29"/>
      <c r="J25" s="33">
        <v>2</v>
      </c>
      <c r="K25" s="21">
        <v>45295</v>
      </c>
      <c r="L25" s="21">
        <f>IFERROR(WORKDAY.INTL(($K25-1),$J25,1,FESTIVOS[]),"")</f>
        <v>45296</v>
      </c>
      <c r="M25" s="37">
        <v>1</v>
      </c>
      <c r="N25" s="22">
        <v>0</v>
      </c>
      <c r="O25" s="37">
        <v>1</v>
      </c>
      <c r="P25" s="18" t="s">
        <v>35</v>
      </c>
      <c r="Q25" s="24" t="s">
        <v>30</v>
      </c>
      <c r="R25" s="30" t="str">
        <f>IF(Tabla434[[#This Row],[Avance]]&lt;Tabla434[[#This Row],[Actual]],"OK",IF(Tabla434[[#This Row],[Avance]]&gt;Tabla434[[#This Row],[Actual]],"ATENCIÓN","EJECUTADO"))</f>
        <v>EJECUTADO</v>
      </c>
    </row>
    <row r="26" spans="1:18" ht="18.75" customHeight="1" x14ac:dyDescent="0.25">
      <c r="A26" s="16">
        <v>99</v>
      </c>
      <c r="B26" s="18" t="s">
        <v>23</v>
      </c>
      <c r="C26" s="17">
        <v>45296</v>
      </c>
      <c r="D26" s="17" t="s">
        <v>29</v>
      </c>
      <c r="E26" s="27" t="s">
        <v>36</v>
      </c>
      <c r="F26" s="28" t="s">
        <v>74</v>
      </c>
      <c r="G26" s="27" t="s">
        <v>72</v>
      </c>
      <c r="H26" s="29" t="s">
        <v>73</v>
      </c>
      <c r="I26" s="29"/>
      <c r="J26" s="33">
        <v>2</v>
      </c>
      <c r="K26" s="21">
        <v>45295</v>
      </c>
      <c r="L26" s="21">
        <f>IFERROR(WORKDAY.INTL(($K26-1),$J26,1,FESTIVOS[]),"")</f>
        <v>45296</v>
      </c>
      <c r="M26" s="37">
        <v>1</v>
      </c>
      <c r="N26" s="22">
        <v>0</v>
      </c>
      <c r="O26" s="37">
        <v>1</v>
      </c>
      <c r="P26" s="18" t="s">
        <v>35</v>
      </c>
      <c r="Q26" s="24" t="s">
        <v>30</v>
      </c>
      <c r="R26" s="30" t="str">
        <f>IF(Tabla434[[#This Row],[Avance]]&lt;Tabla434[[#This Row],[Actual]],"OK",IF(Tabla434[[#This Row],[Avance]]&gt;Tabla434[[#This Row],[Actual]],"ATENCIÓN","EJECUTADO"))</f>
        <v>EJECUTADO</v>
      </c>
    </row>
    <row r="27" spans="1:18" ht="18" customHeight="1" x14ac:dyDescent="0.25">
      <c r="A27" s="16">
        <v>100</v>
      </c>
      <c r="B27" s="18" t="s">
        <v>23</v>
      </c>
      <c r="C27" s="17">
        <v>45296</v>
      </c>
      <c r="D27" s="17" t="s">
        <v>29</v>
      </c>
      <c r="E27" s="27" t="s">
        <v>39</v>
      </c>
      <c r="F27" s="28" t="s">
        <v>75</v>
      </c>
      <c r="G27" s="27" t="s">
        <v>33</v>
      </c>
      <c r="H27" s="29" t="s">
        <v>49</v>
      </c>
      <c r="I27" s="29"/>
      <c r="J27" s="33">
        <v>2</v>
      </c>
      <c r="K27" s="21">
        <v>45295</v>
      </c>
      <c r="L27" s="21">
        <f>IFERROR(WORKDAY.INTL(($K27-1),$J27,1,FESTIVOS[]),"")</f>
        <v>45296</v>
      </c>
      <c r="M27" s="37">
        <v>1</v>
      </c>
      <c r="N27" s="22">
        <v>0</v>
      </c>
      <c r="O27" s="37">
        <v>1</v>
      </c>
      <c r="P27" s="18" t="s">
        <v>35</v>
      </c>
      <c r="Q27" s="24" t="s">
        <v>30</v>
      </c>
      <c r="R27" s="30" t="str">
        <f>IF(Tabla434[[#This Row],[Avance]]&lt;Tabla434[[#This Row],[Actual]],"OK",IF(Tabla434[[#This Row],[Avance]]&gt;Tabla434[[#This Row],[Actual]],"ATENCIÓN","EJECUTADO"))</f>
        <v>EJECUTADO</v>
      </c>
    </row>
    <row r="28" spans="1:18" ht="18" customHeight="1" x14ac:dyDescent="0.25">
      <c r="A28" s="16">
        <v>101</v>
      </c>
      <c r="B28" s="18" t="s">
        <v>23</v>
      </c>
      <c r="C28" s="17">
        <v>45296</v>
      </c>
      <c r="D28" s="17" t="s">
        <v>29</v>
      </c>
      <c r="E28" s="27" t="s">
        <v>39</v>
      </c>
      <c r="F28" s="28" t="s">
        <v>76</v>
      </c>
      <c r="G28" s="27" t="s">
        <v>33</v>
      </c>
      <c r="H28" s="29" t="s">
        <v>49</v>
      </c>
      <c r="I28" s="29"/>
      <c r="J28" s="33">
        <v>2</v>
      </c>
      <c r="K28" s="21">
        <v>45295</v>
      </c>
      <c r="L28" s="21">
        <f>IFERROR(WORKDAY.INTL(($K28-1),$J28,1,FESTIVOS[]),"")</f>
        <v>45296</v>
      </c>
      <c r="M28" s="37">
        <v>1</v>
      </c>
      <c r="N28" s="22">
        <v>0</v>
      </c>
      <c r="O28" s="37">
        <v>1</v>
      </c>
      <c r="P28" s="18" t="s">
        <v>35</v>
      </c>
      <c r="Q28" s="24" t="s">
        <v>30</v>
      </c>
      <c r="R28" s="30" t="str">
        <f>IF(Tabla434[[#This Row],[Avance]]&lt;Tabla434[[#This Row],[Actual]],"OK",IF(Tabla434[[#This Row],[Avance]]&gt;Tabla434[[#This Row],[Actual]],"ATENCIÓN","EJECUTADO"))</f>
        <v>EJECUTADO</v>
      </c>
    </row>
    <row r="29" spans="1:18" ht="18" customHeight="1" x14ac:dyDescent="0.25">
      <c r="A29" s="16">
        <v>102</v>
      </c>
      <c r="B29" s="18" t="s">
        <v>23</v>
      </c>
      <c r="C29" s="17">
        <v>45299</v>
      </c>
      <c r="D29" s="17" t="s">
        <v>29</v>
      </c>
      <c r="E29" s="27" t="s">
        <v>39</v>
      </c>
      <c r="F29" s="28" t="s">
        <v>77</v>
      </c>
      <c r="G29" s="27" t="s">
        <v>33</v>
      </c>
      <c r="H29" s="29" t="s">
        <v>49</v>
      </c>
      <c r="I29" s="29"/>
      <c r="J29" s="33">
        <v>1</v>
      </c>
      <c r="K29" s="21">
        <v>45298</v>
      </c>
      <c r="L29" s="21">
        <f>IFERROR(WORKDAY.INTL(($K29-1),$J29,1,FESTIVOS[]),"")</f>
        <v>45299</v>
      </c>
      <c r="M29" s="37">
        <v>1</v>
      </c>
      <c r="N29" s="22">
        <v>0</v>
      </c>
      <c r="O29" s="37">
        <v>1</v>
      </c>
      <c r="P29" s="18" t="s">
        <v>35</v>
      </c>
      <c r="Q29" s="24" t="s">
        <v>30</v>
      </c>
      <c r="R29" s="30" t="str">
        <f>IF(Tabla434[[#This Row],[Avance]]&lt;Tabla434[[#This Row],[Actual]],"OK",IF(Tabla434[[#This Row],[Avance]]&gt;Tabla434[[#This Row],[Actual]],"ATENCIÓN","EJECUTADO"))</f>
        <v>EJECUTADO</v>
      </c>
    </row>
    <row r="30" spans="1:18" ht="18" customHeight="1" x14ac:dyDescent="0.25">
      <c r="A30" s="16">
        <v>103</v>
      </c>
      <c r="B30" s="18" t="s">
        <v>23</v>
      </c>
      <c r="C30" s="17">
        <v>45299</v>
      </c>
      <c r="D30" s="17" t="s">
        <v>29</v>
      </c>
      <c r="E30" s="27" t="s">
        <v>39</v>
      </c>
      <c r="F30" s="28" t="s">
        <v>78</v>
      </c>
      <c r="G30" s="27" t="s">
        <v>33</v>
      </c>
      <c r="H30" s="29" t="s">
        <v>49</v>
      </c>
      <c r="I30" s="29"/>
      <c r="J30" s="33">
        <v>1</v>
      </c>
      <c r="K30" s="21">
        <v>45298</v>
      </c>
      <c r="L30" s="21">
        <f>IFERROR(WORKDAY.INTL(($K30-1),$J30,1,FESTIVOS[]),"")</f>
        <v>45299</v>
      </c>
      <c r="M30" s="37">
        <v>1</v>
      </c>
      <c r="N30" s="22">
        <v>0</v>
      </c>
      <c r="O30" s="37">
        <v>1</v>
      </c>
      <c r="P30" s="18" t="s">
        <v>35</v>
      </c>
      <c r="Q30" s="24" t="s">
        <v>30</v>
      </c>
      <c r="R30" s="30" t="str">
        <f>IF(Tabla434[[#This Row],[Avance]]&lt;Tabla434[[#This Row],[Actual]],"OK",IF(Tabla434[[#This Row],[Avance]]&gt;Tabla434[[#This Row],[Actual]],"ATENCIÓN","EJECUTADO"))</f>
        <v>EJECUTADO</v>
      </c>
    </row>
    <row r="31" spans="1:18" ht="18" customHeight="1" x14ac:dyDescent="0.25">
      <c r="A31" s="16">
        <v>104</v>
      </c>
      <c r="B31" s="18" t="s">
        <v>23</v>
      </c>
      <c r="C31" s="17">
        <v>45299</v>
      </c>
      <c r="D31" s="17" t="s">
        <v>29</v>
      </c>
      <c r="E31" s="27" t="s">
        <v>39</v>
      </c>
      <c r="F31" s="28" t="s">
        <v>79</v>
      </c>
      <c r="G31" s="27" t="s">
        <v>33</v>
      </c>
      <c r="H31" s="29" t="s">
        <v>49</v>
      </c>
      <c r="I31" s="29"/>
      <c r="J31" s="33">
        <v>1</v>
      </c>
      <c r="K31" s="21">
        <v>45298</v>
      </c>
      <c r="L31" s="21">
        <f>IFERROR(WORKDAY.INTL(($K31-1),$J31,1,FESTIVOS[]),"")</f>
        <v>45299</v>
      </c>
      <c r="M31" s="37">
        <v>1</v>
      </c>
      <c r="N31" s="22">
        <v>0</v>
      </c>
      <c r="O31" s="37">
        <v>1</v>
      </c>
      <c r="P31" s="18" t="s">
        <v>35</v>
      </c>
      <c r="Q31" s="24" t="s">
        <v>30</v>
      </c>
      <c r="R31" s="30" t="str">
        <f>IF(Tabla434[[#This Row],[Avance]]&lt;Tabla434[[#This Row],[Actual]],"OK",IF(Tabla434[[#This Row],[Avance]]&gt;Tabla434[[#This Row],[Actual]],"ATENCIÓN","EJECUTADO"))</f>
        <v>EJECUTADO</v>
      </c>
    </row>
    <row r="32" spans="1:18" ht="18" customHeight="1" x14ac:dyDescent="0.25">
      <c r="A32" s="16">
        <v>105</v>
      </c>
      <c r="B32" s="18" t="s">
        <v>23</v>
      </c>
      <c r="C32" s="17">
        <v>45299</v>
      </c>
      <c r="D32" s="17" t="s">
        <v>29</v>
      </c>
      <c r="E32" s="27" t="s">
        <v>31</v>
      </c>
      <c r="F32" s="28" t="s">
        <v>80</v>
      </c>
      <c r="G32" s="27" t="s">
        <v>64</v>
      </c>
      <c r="H32" s="20" t="s">
        <v>34</v>
      </c>
      <c r="I32" s="29"/>
      <c r="J32" s="33">
        <v>1</v>
      </c>
      <c r="K32" s="21">
        <v>45298</v>
      </c>
      <c r="L32" s="21">
        <f>IFERROR(WORKDAY.INTL(($K32-1),$J32,1,FESTIVOS[]),"")</f>
        <v>45299</v>
      </c>
      <c r="M32" s="37">
        <v>1</v>
      </c>
      <c r="N32" s="22">
        <v>0</v>
      </c>
      <c r="O32" s="37">
        <v>1</v>
      </c>
      <c r="P32" s="18" t="s">
        <v>35</v>
      </c>
      <c r="Q32" s="24" t="s">
        <v>30</v>
      </c>
      <c r="R32" s="30" t="str">
        <f>IF(Tabla434[[#This Row],[Avance]]&lt;Tabla434[[#This Row],[Actual]],"OK",IF(Tabla434[[#This Row],[Avance]]&gt;Tabla434[[#This Row],[Actual]],"ATENCIÓN","EJECUTADO"))</f>
        <v>EJECUTADO</v>
      </c>
    </row>
    <row r="33" spans="1:18" ht="25.5" customHeight="1" x14ac:dyDescent="0.25">
      <c r="A33" s="16">
        <v>106</v>
      </c>
      <c r="B33" s="18" t="s">
        <v>23</v>
      </c>
      <c r="C33" s="17">
        <v>45299</v>
      </c>
      <c r="D33" s="17" t="s">
        <v>29</v>
      </c>
      <c r="E33" s="27" t="s">
        <v>36</v>
      </c>
      <c r="F33" s="38" t="s">
        <v>81</v>
      </c>
      <c r="G33" s="27" t="s">
        <v>33</v>
      </c>
      <c r="H33" s="29" t="s">
        <v>82</v>
      </c>
      <c r="I33" s="29"/>
      <c r="J33" s="33">
        <v>1</v>
      </c>
      <c r="K33" s="21">
        <v>45298</v>
      </c>
      <c r="L33" s="21">
        <f>IFERROR(WORKDAY.INTL(($K33-1),$J33,1,FESTIVOS[]),"")</f>
        <v>45299</v>
      </c>
      <c r="M33" s="37">
        <v>1</v>
      </c>
      <c r="N33" s="22">
        <v>0</v>
      </c>
      <c r="O33" s="37">
        <v>1</v>
      </c>
      <c r="P33" s="18" t="s">
        <v>35</v>
      </c>
      <c r="Q33" s="24" t="s">
        <v>30</v>
      </c>
      <c r="R33" s="30" t="str">
        <f>IF(Tabla434[[#This Row],[Avance]]&lt;Tabla434[[#This Row],[Actual]],"OK",IF(Tabla434[[#This Row],[Avance]]&gt;Tabla434[[#This Row],[Actual]],"ATENCIÓN","EJECUTADO"))</f>
        <v>EJECUTADO</v>
      </c>
    </row>
    <row r="34" spans="1:18" ht="23.25" customHeight="1" x14ac:dyDescent="0.25">
      <c r="A34" s="16">
        <v>107</v>
      </c>
      <c r="B34" s="18" t="s">
        <v>23</v>
      </c>
      <c r="C34" s="17">
        <v>45299</v>
      </c>
      <c r="D34" s="17" t="s">
        <v>29</v>
      </c>
      <c r="E34" s="27" t="s">
        <v>36</v>
      </c>
      <c r="F34" s="38" t="s">
        <v>83</v>
      </c>
      <c r="G34" s="27" t="s">
        <v>33</v>
      </c>
      <c r="H34" s="29" t="s">
        <v>82</v>
      </c>
      <c r="I34" s="29"/>
      <c r="J34" s="33">
        <v>1</v>
      </c>
      <c r="K34" s="21">
        <v>45298</v>
      </c>
      <c r="L34" s="21">
        <f>IFERROR(WORKDAY.INTL(($K34-1),$J34,1,FESTIVOS[]),"")</f>
        <v>45299</v>
      </c>
      <c r="M34" s="37">
        <v>1</v>
      </c>
      <c r="N34" s="22">
        <v>0</v>
      </c>
      <c r="O34" s="37">
        <v>1</v>
      </c>
      <c r="P34" s="18" t="s">
        <v>35</v>
      </c>
      <c r="Q34" s="24" t="s">
        <v>30</v>
      </c>
      <c r="R34" s="30" t="str">
        <f>IF(Tabla434[[#This Row],[Avance]]&lt;Tabla434[[#This Row],[Actual]],"OK",IF(Tabla434[[#This Row],[Avance]]&gt;Tabla434[[#This Row],[Actual]],"ATENCIÓN","EJECUTADO"))</f>
        <v>EJECUTADO</v>
      </c>
    </row>
    <row r="35" spans="1:18" ht="18" customHeight="1" x14ac:dyDescent="0.25">
      <c r="A35" s="16">
        <v>108</v>
      </c>
      <c r="B35" s="18" t="s">
        <v>23</v>
      </c>
      <c r="C35" s="17">
        <v>45300</v>
      </c>
      <c r="D35" s="17" t="s">
        <v>29</v>
      </c>
      <c r="E35" s="27" t="s">
        <v>39</v>
      </c>
      <c r="F35" s="28" t="s">
        <v>84</v>
      </c>
      <c r="G35" s="27" t="s">
        <v>33</v>
      </c>
      <c r="H35" s="29" t="s">
        <v>85</v>
      </c>
      <c r="I35" s="29"/>
      <c r="J35" s="33">
        <v>2</v>
      </c>
      <c r="K35" s="21">
        <v>45299</v>
      </c>
      <c r="L35" s="21">
        <f>IFERROR(WORKDAY.INTL(($K35-1),$J35,1,FESTIVOS[]),"")</f>
        <v>45300</v>
      </c>
      <c r="M35" s="22">
        <v>1</v>
      </c>
      <c r="N35" s="22">
        <v>0</v>
      </c>
      <c r="O35" s="37">
        <v>1</v>
      </c>
      <c r="P35" s="18" t="s">
        <v>35</v>
      </c>
      <c r="Q35" s="24" t="s">
        <v>30</v>
      </c>
      <c r="R35" s="30" t="str">
        <f>IF(Tabla434[[#This Row],[Avance]]&lt;Tabla434[[#This Row],[Actual]],"OK",IF(Tabla434[[#This Row],[Avance]]&gt;Tabla434[[#This Row],[Actual]],"ATENCIÓN","EJECUTADO"))</f>
        <v>EJECUTADO</v>
      </c>
    </row>
    <row r="36" spans="1:18" ht="18" customHeight="1" x14ac:dyDescent="0.25">
      <c r="A36" s="16">
        <v>109</v>
      </c>
      <c r="B36" s="18" t="s">
        <v>23</v>
      </c>
      <c r="C36" s="17">
        <v>45300</v>
      </c>
      <c r="D36" s="17" t="s">
        <v>29</v>
      </c>
      <c r="E36" s="27" t="s">
        <v>39</v>
      </c>
      <c r="F36" s="28" t="s">
        <v>86</v>
      </c>
      <c r="G36" s="27" t="s">
        <v>33</v>
      </c>
      <c r="H36" s="29" t="s">
        <v>49</v>
      </c>
      <c r="I36" s="29"/>
      <c r="J36" s="33">
        <v>2</v>
      </c>
      <c r="K36" s="21">
        <v>45299</v>
      </c>
      <c r="L36" s="21">
        <f>IFERROR(WORKDAY.INTL(($K36-1),$J36,1,FESTIVOS[]),"")</f>
        <v>45300</v>
      </c>
      <c r="M36" s="22">
        <v>1</v>
      </c>
      <c r="N36" s="22">
        <v>0</v>
      </c>
      <c r="O36" s="37">
        <v>1</v>
      </c>
      <c r="P36" s="18" t="s">
        <v>35</v>
      </c>
      <c r="Q36" s="24" t="s">
        <v>30</v>
      </c>
      <c r="R36" s="30" t="str">
        <f>IF(Tabla434[[#This Row],[Avance]]&lt;Tabla434[[#This Row],[Actual]],"OK",IF(Tabla434[[#This Row],[Avance]]&gt;Tabla434[[#This Row],[Actual]],"ATENCIÓN","EJECUTADO"))</f>
        <v>EJECUTADO</v>
      </c>
    </row>
    <row r="37" spans="1:18" ht="18" customHeight="1" x14ac:dyDescent="0.25">
      <c r="A37" s="16">
        <v>110</v>
      </c>
      <c r="B37" s="18" t="s">
        <v>23</v>
      </c>
      <c r="C37" s="17">
        <v>45300</v>
      </c>
      <c r="D37" s="17" t="s">
        <v>29</v>
      </c>
      <c r="E37" s="27" t="s">
        <v>39</v>
      </c>
      <c r="F37" s="28" t="s">
        <v>87</v>
      </c>
      <c r="G37" s="27" t="s">
        <v>33</v>
      </c>
      <c r="H37" s="29" t="s">
        <v>49</v>
      </c>
      <c r="I37" s="29"/>
      <c r="J37" s="33">
        <v>2</v>
      </c>
      <c r="K37" s="21">
        <v>45299</v>
      </c>
      <c r="L37" s="21">
        <f>IFERROR(WORKDAY.INTL(($K37-1),$J37,1,FESTIVOS[]),"")</f>
        <v>45300</v>
      </c>
      <c r="M37" s="22">
        <v>1</v>
      </c>
      <c r="N37" s="22">
        <v>0</v>
      </c>
      <c r="O37" s="37">
        <v>1</v>
      </c>
      <c r="P37" s="18" t="s">
        <v>35</v>
      </c>
      <c r="Q37" s="24" t="s">
        <v>30</v>
      </c>
      <c r="R37" s="30" t="str">
        <f>IF(Tabla434[[#This Row],[Avance]]&lt;Tabla434[[#This Row],[Actual]],"OK",IF(Tabla434[[#This Row],[Avance]]&gt;Tabla434[[#This Row],[Actual]],"ATENCIÓN","EJECUTADO"))</f>
        <v>EJECUTADO</v>
      </c>
    </row>
    <row r="38" spans="1:18" ht="18" customHeight="1" x14ac:dyDescent="0.25">
      <c r="A38" s="16">
        <v>111</v>
      </c>
      <c r="B38" s="18" t="s">
        <v>23</v>
      </c>
      <c r="C38" s="17">
        <v>45300</v>
      </c>
      <c r="D38" s="17" t="s">
        <v>29</v>
      </c>
      <c r="E38" s="27" t="s">
        <v>44</v>
      </c>
      <c r="F38" s="28" t="s">
        <v>88</v>
      </c>
      <c r="G38" s="27" t="s">
        <v>89</v>
      </c>
      <c r="H38" s="29" t="s">
        <v>90</v>
      </c>
      <c r="I38" s="29"/>
      <c r="J38" s="33">
        <v>18</v>
      </c>
      <c r="K38" s="21">
        <v>45299</v>
      </c>
      <c r="L38" s="21">
        <f>IFERROR(WORKDAY.INTL(($K38-1),$J38,1,FESTIVOS[]),"")</f>
        <v>45322</v>
      </c>
      <c r="M38" s="22">
        <v>1</v>
      </c>
      <c r="N38" s="22">
        <v>0.96</v>
      </c>
      <c r="O38" s="37">
        <v>1</v>
      </c>
      <c r="P38" s="18" t="s">
        <v>35</v>
      </c>
      <c r="Q38" s="24" t="s">
        <v>30</v>
      </c>
      <c r="R38" s="30" t="str">
        <f>IF(Tabla434[[#This Row],[Avance]]&lt;Tabla434[[#This Row],[Actual]],"OK",IF(Tabla434[[#This Row],[Avance]]&gt;Tabla434[[#This Row],[Actual]],"ATENCIÓN","EJECUTADO"))</f>
        <v>EJECUTADO</v>
      </c>
    </row>
    <row r="39" spans="1:18" ht="18" customHeight="1" x14ac:dyDescent="0.25">
      <c r="A39" s="16">
        <v>112</v>
      </c>
      <c r="B39" s="18" t="s">
        <v>23</v>
      </c>
      <c r="C39" s="17">
        <v>45301</v>
      </c>
      <c r="D39" s="17" t="s">
        <v>29</v>
      </c>
      <c r="E39" s="27" t="s">
        <v>36</v>
      </c>
      <c r="F39" s="28" t="s">
        <v>91</v>
      </c>
      <c r="G39" s="27" t="s">
        <v>92</v>
      </c>
      <c r="H39" s="29" t="s">
        <v>82</v>
      </c>
      <c r="I39" s="29"/>
      <c r="J39" s="33">
        <v>2</v>
      </c>
      <c r="K39" s="21">
        <v>45299</v>
      </c>
      <c r="L39" s="21">
        <f>IFERROR(WORKDAY.INTL(($K39-1),$J39,1,FESTIVOS[]),"")</f>
        <v>45300</v>
      </c>
      <c r="M39" s="22">
        <v>1</v>
      </c>
      <c r="N39" s="22">
        <v>0</v>
      </c>
      <c r="O39" s="37">
        <v>1</v>
      </c>
      <c r="P39" s="18" t="s">
        <v>35</v>
      </c>
      <c r="Q39" s="24" t="s">
        <v>30</v>
      </c>
      <c r="R39" s="30" t="str">
        <f>IF(Tabla434[[#This Row],[Avance]]&lt;Tabla434[[#This Row],[Actual]],"OK",IF(Tabla434[[#This Row],[Avance]]&gt;Tabla434[[#This Row],[Actual]],"ATENCIÓN","EJECUTADO"))</f>
        <v>EJECUTADO</v>
      </c>
    </row>
    <row r="40" spans="1:18" ht="18" customHeight="1" x14ac:dyDescent="0.25">
      <c r="A40" s="16">
        <v>113</v>
      </c>
      <c r="B40" s="18" t="s">
        <v>23</v>
      </c>
      <c r="C40" s="17">
        <v>45302</v>
      </c>
      <c r="D40" s="17" t="s">
        <v>29</v>
      </c>
      <c r="E40" s="27" t="s">
        <v>36</v>
      </c>
      <c r="F40" s="28" t="s">
        <v>93</v>
      </c>
      <c r="G40" s="27" t="s">
        <v>64</v>
      </c>
      <c r="H40" s="29" t="s">
        <v>82</v>
      </c>
      <c r="I40" s="29"/>
      <c r="J40" s="33">
        <v>2</v>
      </c>
      <c r="K40" s="21">
        <v>45299</v>
      </c>
      <c r="L40" s="21">
        <f>IFERROR(WORKDAY.INTL(($K40-1),$J40,1,FESTIVOS[]),"")</f>
        <v>45300</v>
      </c>
      <c r="M40" s="22">
        <v>1</v>
      </c>
      <c r="N40" s="22">
        <v>0</v>
      </c>
      <c r="O40" s="37">
        <v>1</v>
      </c>
      <c r="P40" s="18" t="s">
        <v>35</v>
      </c>
      <c r="Q40" s="24" t="s">
        <v>30</v>
      </c>
      <c r="R40" s="30" t="str">
        <f>IF(Tabla434[[#This Row],[Avance]]&lt;Tabla434[[#This Row],[Actual]],"OK",IF(Tabla434[[#This Row],[Avance]]&gt;Tabla434[[#This Row],[Actual]],"ATENCIÓN","EJECUTADO"))</f>
        <v>EJECUTADO</v>
      </c>
    </row>
    <row r="41" spans="1:18" ht="18" customHeight="1" x14ac:dyDescent="0.25">
      <c r="A41" s="16">
        <v>114</v>
      </c>
      <c r="B41" s="18" t="s">
        <v>23</v>
      </c>
      <c r="C41" s="17">
        <v>45303</v>
      </c>
      <c r="D41" s="17" t="s">
        <v>29</v>
      </c>
      <c r="E41" s="27" t="s">
        <v>36</v>
      </c>
      <c r="F41" s="28" t="s">
        <v>94</v>
      </c>
      <c r="G41" s="27" t="s">
        <v>64</v>
      </c>
      <c r="H41" s="29" t="s">
        <v>82</v>
      </c>
      <c r="I41" s="29"/>
      <c r="J41" s="33">
        <v>2</v>
      </c>
      <c r="K41" s="21">
        <v>45299</v>
      </c>
      <c r="L41" s="21">
        <f>IFERROR(WORKDAY.INTL(($K41-1),$J41,1,FESTIVOS[]),"")</f>
        <v>45300</v>
      </c>
      <c r="M41" s="22">
        <v>1</v>
      </c>
      <c r="N41" s="22">
        <v>0</v>
      </c>
      <c r="O41" s="37">
        <v>1</v>
      </c>
      <c r="P41" s="18" t="s">
        <v>35</v>
      </c>
      <c r="Q41" s="24" t="s">
        <v>30</v>
      </c>
      <c r="R41" s="30" t="str">
        <f>IF(Tabla434[[#This Row],[Avance]]&lt;Tabla434[[#This Row],[Actual]],"OK",IF(Tabla434[[#This Row],[Avance]]&gt;Tabla434[[#This Row],[Actual]],"ATENCIÓN","EJECUTADO"))</f>
        <v>EJECUTADO</v>
      </c>
    </row>
    <row r="42" spans="1:18" ht="18" customHeight="1" x14ac:dyDescent="0.25">
      <c r="A42" s="16">
        <v>115</v>
      </c>
      <c r="B42" s="18" t="s">
        <v>23</v>
      </c>
      <c r="C42" s="17">
        <v>45304</v>
      </c>
      <c r="D42" s="17" t="s">
        <v>29</v>
      </c>
      <c r="E42" s="27" t="s">
        <v>39</v>
      </c>
      <c r="F42" s="28" t="s">
        <v>95</v>
      </c>
      <c r="G42" s="27" t="s">
        <v>33</v>
      </c>
      <c r="H42" s="29" t="s">
        <v>49</v>
      </c>
      <c r="I42" s="29"/>
      <c r="J42" s="33">
        <v>2</v>
      </c>
      <c r="K42" s="21">
        <v>45300</v>
      </c>
      <c r="L42" s="21">
        <f>IFERROR(WORKDAY.INTL(($K42-1),$J42,1,FESTIVOS[]),"")</f>
        <v>45301</v>
      </c>
      <c r="M42" s="22">
        <v>1</v>
      </c>
      <c r="N42" s="22">
        <v>0</v>
      </c>
      <c r="O42" s="37">
        <v>1</v>
      </c>
      <c r="P42" s="18" t="s">
        <v>35</v>
      </c>
      <c r="Q42" s="24" t="s">
        <v>30</v>
      </c>
      <c r="R42" s="30" t="str">
        <f>IF(Tabla434[[#This Row],[Avance]]&lt;Tabla434[[#This Row],[Actual]],"OK",IF(Tabla434[[#This Row],[Avance]]&gt;Tabla434[[#This Row],[Actual]],"ATENCIÓN","EJECUTADO"))</f>
        <v>EJECUTADO</v>
      </c>
    </row>
    <row r="43" spans="1:18" ht="52.8" x14ac:dyDescent="0.25">
      <c r="A43" s="16">
        <v>116</v>
      </c>
      <c r="B43" s="18" t="s">
        <v>23</v>
      </c>
      <c r="C43" s="17">
        <v>45305</v>
      </c>
      <c r="D43" s="17" t="s">
        <v>29</v>
      </c>
      <c r="E43" s="27" t="s">
        <v>39</v>
      </c>
      <c r="F43" s="28" t="s">
        <v>96</v>
      </c>
      <c r="G43" s="27" t="s">
        <v>33</v>
      </c>
      <c r="H43" s="29" t="s">
        <v>49</v>
      </c>
      <c r="I43" s="20" t="s">
        <v>97</v>
      </c>
      <c r="J43" s="33">
        <v>2</v>
      </c>
      <c r="K43" s="21">
        <v>45300</v>
      </c>
      <c r="L43" s="21">
        <f>IFERROR(WORKDAY.INTL(($K43-1),$J43,1,FESTIVOS[]),"")</f>
        <v>45301</v>
      </c>
      <c r="M43" s="22">
        <v>1</v>
      </c>
      <c r="N43" s="22">
        <v>0</v>
      </c>
      <c r="O43" s="37">
        <v>1</v>
      </c>
      <c r="P43" s="18" t="s">
        <v>35</v>
      </c>
      <c r="Q43" s="24" t="s">
        <v>30</v>
      </c>
      <c r="R43" s="30" t="str">
        <f>IF(Tabla434[[#This Row],[Avance]]&lt;Tabla434[[#This Row],[Actual]],"OK",IF(Tabla434[[#This Row],[Avance]]&gt;Tabla434[[#This Row],[Actual]],"ATENCIÓN","EJECUTADO"))</f>
        <v>EJECUTADO</v>
      </c>
    </row>
    <row r="44" spans="1:18" ht="18" customHeight="1" x14ac:dyDescent="0.25">
      <c r="A44" s="16">
        <v>117</v>
      </c>
      <c r="B44" s="18" t="s">
        <v>23</v>
      </c>
      <c r="C44" s="17">
        <v>45306</v>
      </c>
      <c r="D44" s="17" t="s">
        <v>29</v>
      </c>
      <c r="E44" s="27" t="s">
        <v>39</v>
      </c>
      <c r="F44" s="28" t="s">
        <v>98</v>
      </c>
      <c r="G44" s="27" t="s">
        <v>33</v>
      </c>
      <c r="H44" s="29" t="s">
        <v>49</v>
      </c>
      <c r="I44" s="29"/>
      <c r="J44" s="33">
        <v>2</v>
      </c>
      <c r="K44" s="21">
        <v>45300</v>
      </c>
      <c r="L44" s="21">
        <f>IFERROR(WORKDAY.INTL(($K44-1),$J44,1,FESTIVOS[]),"")</f>
        <v>45301</v>
      </c>
      <c r="M44" s="22">
        <v>1</v>
      </c>
      <c r="N44" s="22">
        <v>0</v>
      </c>
      <c r="O44" s="37">
        <v>1</v>
      </c>
      <c r="P44" s="18" t="s">
        <v>35</v>
      </c>
      <c r="Q44" s="24" t="s">
        <v>30</v>
      </c>
      <c r="R44" s="30" t="str">
        <f>IF(Tabla434[[#This Row],[Avance]]&lt;Tabla434[[#This Row],[Actual]],"OK",IF(Tabla434[[#This Row],[Avance]]&gt;Tabla434[[#This Row],[Actual]],"ATENCIÓN","EJECUTADO"))</f>
        <v>EJECUTADO</v>
      </c>
    </row>
    <row r="45" spans="1:18" ht="18" customHeight="1" x14ac:dyDescent="0.25">
      <c r="A45" s="16">
        <v>118</v>
      </c>
      <c r="B45" s="18" t="s">
        <v>23</v>
      </c>
      <c r="C45" s="17">
        <v>45307</v>
      </c>
      <c r="D45" s="17" t="s">
        <v>29</v>
      </c>
      <c r="E45" s="27" t="s">
        <v>36</v>
      </c>
      <c r="F45" s="28" t="s">
        <v>99</v>
      </c>
      <c r="G45" s="27" t="s">
        <v>72</v>
      </c>
      <c r="H45" s="29" t="s">
        <v>82</v>
      </c>
      <c r="I45" s="29"/>
      <c r="J45" s="33">
        <v>2</v>
      </c>
      <c r="K45" s="21">
        <v>45300</v>
      </c>
      <c r="L45" s="21">
        <f>IFERROR(WORKDAY.INTL(($K45-1),$J45,1,FESTIVOS[]),"")</f>
        <v>45301</v>
      </c>
      <c r="M45" s="22">
        <v>1</v>
      </c>
      <c r="N45" s="22">
        <v>0</v>
      </c>
      <c r="O45" s="37">
        <v>1</v>
      </c>
      <c r="P45" s="18" t="s">
        <v>35</v>
      </c>
      <c r="Q45" s="24" t="s">
        <v>30</v>
      </c>
      <c r="R45" s="30" t="str">
        <f>IF(Tabla434[[#This Row],[Avance]]&lt;Tabla434[[#This Row],[Actual]],"OK",IF(Tabla434[[#This Row],[Avance]]&gt;Tabla434[[#This Row],[Actual]],"ATENCIÓN","EJECUTADO"))</f>
        <v>EJECUTADO</v>
      </c>
    </row>
    <row r="46" spans="1:18" ht="18" customHeight="1" x14ac:dyDescent="0.25">
      <c r="A46" s="16">
        <v>119</v>
      </c>
      <c r="B46" s="18" t="s">
        <v>23</v>
      </c>
      <c r="C46" s="17">
        <v>45308</v>
      </c>
      <c r="D46" s="17" t="s">
        <v>29</v>
      </c>
      <c r="E46" s="27" t="s">
        <v>36</v>
      </c>
      <c r="F46" s="28" t="s">
        <v>100</v>
      </c>
      <c r="G46" s="27" t="s">
        <v>33</v>
      </c>
      <c r="H46" s="29" t="s">
        <v>82</v>
      </c>
      <c r="I46" s="29"/>
      <c r="J46" s="33">
        <v>2</v>
      </c>
      <c r="K46" s="21">
        <v>45300</v>
      </c>
      <c r="L46" s="21">
        <f>IFERROR(WORKDAY.INTL(($K46-1),$J46,1,FESTIVOS[]),"")</f>
        <v>45301</v>
      </c>
      <c r="M46" s="22">
        <v>1</v>
      </c>
      <c r="N46" s="22">
        <v>0</v>
      </c>
      <c r="O46" s="37">
        <v>1</v>
      </c>
      <c r="P46" s="18" t="s">
        <v>35</v>
      </c>
      <c r="Q46" s="24" t="s">
        <v>30</v>
      </c>
      <c r="R46" s="30" t="str">
        <f>IF(Tabla434[[#This Row],[Avance]]&lt;Tabla434[[#This Row],[Actual]],"OK",IF(Tabla434[[#This Row],[Avance]]&gt;Tabla434[[#This Row],[Actual]],"ATENCIÓN","EJECUTADO"))</f>
        <v>EJECUTADO</v>
      </c>
    </row>
    <row r="47" spans="1:18" ht="18" customHeight="1" x14ac:dyDescent="0.25">
      <c r="A47" s="16">
        <v>120</v>
      </c>
      <c r="B47" s="18" t="s">
        <v>23</v>
      </c>
      <c r="C47" s="17">
        <v>45309</v>
      </c>
      <c r="D47" s="17" t="s">
        <v>29</v>
      </c>
      <c r="E47" s="27" t="s">
        <v>36</v>
      </c>
      <c r="F47" s="28" t="s">
        <v>101</v>
      </c>
      <c r="G47" s="27" t="s">
        <v>33</v>
      </c>
      <c r="H47" s="29" t="s">
        <v>82</v>
      </c>
      <c r="I47" s="29"/>
      <c r="J47" s="33">
        <v>2</v>
      </c>
      <c r="K47" s="21">
        <v>45300</v>
      </c>
      <c r="L47" s="21">
        <f>IFERROR(WORKDAY.INTL(($K47-1),$J47,1,FESTIVOS[]),"")</f>
        <v>45301</v>
      </c>
      <c r="M47" s="22">
        <v>1</v>
      </c>
      <c r="N47" s="22">
        <v>0</v>
      </c>
      <c r="O47" s="37">
        <v>1</v>
      </c>
      <c r="P47" s="18" t="s">
        <v>35</v>
      </c>
      <c r="Q47" s="24" t="s">
        <v>30</v>
      </c>
      <c r="R47" s="30" t="str">
        <f>IF(Tabla434[[#This Row],[Avance]]&lt;Tabla434[[#This Row],[Actual]],"OK",IF(Tabla434[[#This Row],[Avance]]&gt;Tabla434[[#This Row],[Actual]],"ATENCIÓN","EJECUTADO"))</f>
        <v>EJECUTADO</v>
      </c>
    </row>
    <row r="48" spans="1:18" ht="18" customHeight="1" x14ac:dyDescent="0.25">
      <c r="A48" s="16">
        <v>121</v>
      </c>
      <c r="B48" s="18" t="s">
        <v>23</v>
      </c>
      <c r="C48" s="17">
        <v>45310</v>
      </c>
      <c r="D48" s="17" t="s">
        <v>29</v>
      </c>
      <c r="E48" s="27" t="s">
        <v>36</v>
      </c>
      <c r="F48" s="28" t="s">
        <v>102</v>
      </c>
      <c r="G48" s="27" t="s">
        <v>72</v>
      </c>
      <c r="H48" s="29" t="s">
        <v>82</v>
      </c>
      <c r="I48" s="29"/>
      <c r="J48" s="33">
        <v>2</v>
      </c>
      <c r="K48" s="21">
        <v>45300</v>
      </c>
      <c r="L48" s="21">
        <f>IFERROR(WORKDAY.INTL(($K48-1),$J48,1,FESTIVOS[]),"")</f>
        <v>45301</v>
      </c>
      <c r="M48" s="22">
        <v>1</v>
      </c>
      <c r="N48" s="22">
        <v>0</v>
      </c>
      <c r="O48" s="37">
        <v>1</v>
      </c>
      <c r="P48" s="18" t="s">
        <v>35</v>
      </c>
      <c r="Q48" s="24" t="s">
        <v>30</v>
      </c>
      <c r="R48" s="30" t="str">
        <f>IF(Tabla434[[#This Row],[Avance]]&lt;Tabla434[[#This Row],[Actual]],"OK",IF(Tabla434[[#This Row],[Avance]]&gt;Tabla434[[#This Row],[Actual]],"ATENCIÓN","EJECUTADO"))</f>
        <v>EJECUTADO</v>
      </c>
    </row>
    <row r="49" spans="1:18" ht="24.75" customHeight="1" x14ac:dyDescent="0.25">
      <c r="A49" s="16">
        <v>122</v>
      </c>
      <c r="B49" s="18" t="s">
        <v>23</v>
      </c>
      <c r="C49" s="17">
        <v>45311</v>
      </c>
      <c r="D49" s="17" t="s">
        <v>29</v>
      </c>
      <c r="E49" s="27" t="s">
        <v>36</v>
      </c>
      <c r="F49" s="38" t="s">
        <v>103</v>
      </c>
      <c r="G49" s="27" t="s">
        <v>104</v>
      </c>
      <c r="H49" s="29" t="s">
        <v>105</v>
      </c>
      <c r="I49" s="29"/>
      <c r="J49" s="33">
        <v>2</v>
      </c>
      <c r="K49" s="21">
        <v>45301</v>
      </c>
      <c r="L49" s="21">
        <f>IFERROR(WORKDAY.INTL(($K49-1),$J49,1,FESTIVOS[]),"")</f>
        <v>45302</v>
      </c>
      <c r="M49" s="22">
        <v>1</v>
      </c>
      <c r="N49" s="22">
        <v>0</v>
      </c>
      <c r="O49" s="37">
        <v>1</v>
      </c>
      <c r="P49" s="18" t="s">
        <v>35</v>
      </c>
      <c r="Q49" s="24" t="s">
        <v>30</v>
      </c>
      <c r="R49" s="30" t="str">
        <f>IF(Tabla434[[#This Row],[Avance]]&lt;Tabla434[[#This Row],[Actual]],"OK",IF(Tabla434[[#This Row],[Avance]]&gt;Tabla434[[#This Row],[Actual]],"ATENCIÓN","EJECUTADO"))</f>
        <v>EJECUTADO</v>
      </c>
    </row>
    <row r="50" spans="1:18" ht="18" customHeight="1" x14ac:dyDescent="0.25">
      <c r="A50" s="16">
        <v>124</v>
      </c>
      <c r="B50" s="18" t="s">
        <v>23</v>
      </c>
      <c r="C50" s="17">
        <v>45312</v>
      </c>
      <c r="D50" s="17" t="s">
        <v>29</v>
      </c>
      <c r="E50" s="27" t="s">
        <v>36</v>
      </c>
      <c r="F50" s="28" t="s">
        <v>106</v>
      </c>
      <c r="G50" s="27" t="s">
        <v>107</v>
      </c>
      <c r="H50" s="29" t="s">
        <v>82</v>
      </c>
      <c r="I50" s="29"/>
      <c r="J50" s="33">
        <v>2</v>
      </c>
      <c r="K50" s="21">
        <v>45301</v>
      </c>
      <c r="L50" s="21">
        <f>IFERROR(WORKDAY.INTL(($K50-1),$J50,1,FESTIVOS[]),"")</f>
        <v>45302</v>
      </c>
      <c r="M50" s="22">
        <v>1</v>
      </c>
      <c r="N50" s="22">
        <v>0</v>
      </c>
      <c r="O50" s="37">
        <v>1</v>
      </c>
      <c r="P50" s="18" t="s">
        <v>35</v>
      </c>
      <c r="Q50" s="24" t="s">
        <v>30</v>
      </c>
      <c r="R50" s="30" t="str">
        <f>IF(Tabla434[[#This Row],[Avance]]&lt;Tabla434[[#This Row],[Actual]],"OK",IF(Tabla434[[#This Row],[Avance]]&gt;Tabla434[[#This Row],[Actual]],"ATENCIÓN","EJECUTADO"))</f>
        <v>EJECUTADO</v>
      </c>
    </row>
    <row r="51" spans="1:18" ht="18" customHeight="1" x14ac:dyDescent="0.25">
      <c r="A51" s="16">
        <v>125</v>
      </c>
      <c r="B51" s="18" t="s">
        <v>23</v>
      </c>
      <c r="C51" s="17">
        <v>45313</v>
      </c>
      <c r="D51" s="17" t="s">
        <v>29</v>
      </c>
      <c r="E51" s="27" t="s">
        <v>36</v>
      </c>
      <c r="F51" s="28" t="s">
        <v>108</v>
      </c>
      <c r="G51" s="27" t="s">
        <v>72</v>
      </c>
      <c r="H51" s="29" t="s">
        <v>82</v>
      </c>
      <c r="I51" s="29"/>
      <c r="J51" s="33">
        <v>2</v>
      </c>
      <c r="K51" s="21">
        <v>45301</v>
      </c>
      <c r="L51" s="21">
        <f>IFERROR(WORKDAY.INTL(($K51-1),$J51,1,FESTIVOS[]),"")</f>
        <v>45302</v>
      </c>
      <c r="M51" s="22">
        <v>1</v>
      </c>
      <c r="N51" s="22">
        <v>0</v>
      </c>
      <c r="O51" s="37">
        <v>1</v>
      </c>
      <c r="P51" s="18" t="s">
        <v>35</v>
      </c>
      <c r="Q51" s="24" t="s">
        <v>30</v>
      </c>
      <c r="R51" s="30" t="str">
        <f>IF(Tabla434[[#This Row],[Avance]]&lt;Tabla434[[#This Row],[Actual]],"OK",IF(Tabla434[[#This Row],[Avance]]&gt;Tabla434[[#This Row],[Actual]],"ATENCIÓN","EJECUTADO"))</f>
        <v>EJECUTADO</v>
      </c>
    </row>
    <row r="52" spans="1:18" ht="18" customHeight="1" x14ac:dyDescent="0.25">
      <c r="A52" s="16">
        <v>126</v>
      </c>
      <c r="B52" s="18" t="s">
        <v>23</v>
      </c>
      <c r="C52" s="17">
        <v>45314</v>
      </c>
      <c r="D52" s="17" t="s">
        <v>29</v>
      </c>
      <c r="E52" s="27" t="s">
        <v>39</v>
      </c>
      <c r="F52" s="28" t="s">
        <v>109</v>
      </c>
      <c r="G52" s="27" t="s">
        <v>33</v>
      </c>
      <c r="H52" s="29" t="s">
        <v>49</v>
      </c>
      <c r="I52" s="29"/>
      <c r="J52" s="33">
        <v>3</v>
      </c>
      <c r="K52" s="21">
        <v>45301</v>
      </c>
      <c r="L52" s="21">
        <f>IFERROR(WORKDAY.INTL(($K52-1),$J52,1,FESTIVOS[]),"")</f>
        <v>45303</v>
      </c>
      <c r="M52" s="22">
        <v>1</v>
      </c>
      <c r="N52" s="22">
        <v>0</v>
      </c>
      <c r="O52" s="37">
        <v>1</v>
      </c>
      <c r="P52" s="18" t="s">
        <v>35</v>
      </c>
      <c r="Q52" s="24" t="s">
        <v>30</v>
      </c>
      <c r="R52" s="30" t="str">
        <f>IF(Tabla434[[#This Row],[Avance]]&lt;Tabla434[[#This Row],[Actual]],"OK",IF(Tabla434[[#This Row],[Avance]]&gt;Tabla434[[#This Row],[Actual]],"ATENCIÓN","EJECUTADO"))</f>
        <v>EJECUTADO</v>
      </c>
    </row>
    <row r="53" spans="1:18" ht="18" customHeight="1" x14ac:dyDescent="0.25">
      <c r="A53" s="16">
        <v>127</v>
      </c>
      <c r="B53" s="18" t="s">
        <v>23</v>
      </c>
      <c r="C53" s="17">
        <v>45315</v>
      </c>
      <c r="D53" s="17" t="s">
        <v>29</v>
      </c>
      <c r="E53" s="27" t="s">
        <v>39</v>
      </c>
      <c r="F53" s="28" t="s">
        <v>32</v>
      </c>
      <c r="G53" s="27" t="s">
        <v>33</v>
      </c>
      <c r="H53" s="29" t="s">
        <v>49</v>
      </c>
      <c r="I53" s="29"/>
      <c r="J53" s="33">
        <v>3</v>
      </c>
      <c r="K53" s="21">
        <v>45301</v>
      </c>
      <c r="L53" s="21">
        <f>IFERROR(WORKDAY.INTL(($K53-1),$J53,1,FESTIVOS[]),"")</f>
        <v>45303</v>
      </c>
      <c r="M53" s="22">
        <v>1</v>
      </c>
      <c r="N53" s="22">
        <v>0</v>
      </c>
      <c r="O53" s="37">
        <v>1</v>
      </c>
      <c r="P53" s="18" t="s">
        <v>35</v>
      </c>
      <c r="Q53" s="24" t="s">
        <v>30</v>
      </c>
      <c r="R53" s="30" t="str">
        <f>IF(Tabla434[[#This Row],[Avance]]&lt;Tabla434[[#This Row],[Actual]],"OK",IF(Tabla434[[#This Row],[Avance]]&gt;Tabla434[[#This Row],[Actual]],"ATENCIÓN","EJECUTADO"))</f>
        <v>EJECUTADO</v>
      </c>
    </row>
    <row r="54" spans="1:18" ht="18" customHeight="1" x14ac:dyDescent="0.25">
      <c r="A54" s="16">
        <v>128</v>
      </c>
      <c r="B54" s="18" t="s">
        <v>23</v>
      </c>
      <c r="C54" s="17">
        <v>45316</v>
      </c>
      <c r="D54" s="17" t="s">
        <v>29</v>
      </c>
      <c r="E54" s="27" t="s">
        <v>39</v>
      </c>
      <c r="F54" s="28" t="s">
        <v>110</v>
      </c>
      <c r="G54" s="27" t="s">
        <v>33</v>
      </c>
      <c r="H54" s="29" t="s">
        <v>49</v>
      </c>
      <c r="I54" s="29"/>
      <c r="J54" s="33">
        <v>2</v>
      </c>
      <c r="K54" s="21">
        <v>45302</v>
      </c>
      <c r="L54" s="21">
        <f>IFERROR(WORKDAY.INTL(($K54-1),$J54,1,FESTIVOS[]),"")</f>
        <v>45303</v>
      </c>
      <c r="M54" s="22">
        <v>1</v>
      </c>
      <c r="N54" s="22">
        <v>0</v>
      </c>
      <c r="O54" s="37">
        <v>1</v>
      </c>
      <c r="P54" s="18" t="s">
        <v>35</v>
      </c>
      <c r="Q54" s="24" t="s">
        <v>30</v>
      </c>
      <c r="R54" s="30" t="str">
        <f>IF(Tabla434[[#This Row],[Avance]]&lt;Tabla434[[#This Row],[Actual]],"OK",IF(Tabla434[[#This Row],[Avance]]&gt;Tabla434[[#This Row],[Actual]],"ATENCIÓN","EJECUTADO"))</f>
        <v>EJECUTADO</v>
      </c>
    </row>
    <row r="55" spans="1:18" ht="18" customHeight="1" x14ac:dyDescent="0.25">
      <c r="A55" s="16">
        <v>129</v>
      </c>
      <c r="B55" s="18" t="s">
        <v>23</v>
      </c>
      <c r="C55" s="17">
        <v>45317</v>
      </c>
      <c r="D55" s="17" t="s">
        <v>29</v>
      </c>
      <c r="E55" s="27" t="s">
        <v>36</v>
      </c>
      <c r="F55" s="28" t="s">
        <v>111</v>
      </c>
      <c r="G55" s="27" t="s">
        <v>33</v>
      </c>
      <c r="H55" s="29" t="s">
        <v>112</v>
      </c>
      <c r="I55" s="29"/>
      <c r="J55" s="33">
        <v>2</v>
      </c>
      <c r="K55" s="21">
        <v>45302</v>
      </c>
      <c r="L55" s="21">
        <f>IFERROR(WORKDAY.INTL(($K55-1),$J55,1,FESTIVOS[]),"")</f>
        <v>45303</v>
      </c>
      <c r="M55" s="22">
        <v>1</v>
      </c>
      <c r="N55" s="22">
        <v>0</v>
      </c>
      <c r="O55" s="37">
        <v>1</v>
      </c>
      <c r="P55" s="18" t="s">
        <v>35</v>
      </c>
      <c r="Q55" s="24" t="s">
        <v>30</v>
      </c>
      <c r="R55" s="30" t="str">
        <f>IF(Tabla434[[#This Row],[Avance]]&lt;Tabla434[[#This Row],[Actual]],"OK",IF(Tabla434[[#This Row],[Avance]]&gt;Tabla434[[#This Row],[Actual]],"ATENCIÓN","EJECUTADO"))</f>
        <v>EJECUTADO</v>
      </c>
    </row>
    <row r="56" spans="1:18" ht="18" customHeight="1" x14ac:dyDescent="0.25">
      <c r="A56" s="16">
        <v>130</v>
      </c>
      <c r="B56" s="18" t="s">
        <v>23</v>
      </c>
      <c r="C56" s="17">
        <v>45318</v>
      </c>
      <c r="D56" s="17" t="s">
        <v>29</v>
      </c>
      <c r="E56" s="27" t="s">
        <v>36</v>
      </c>
      <c r="F56" s="28" t="s">
        <v>110</v>
      </c>
      <c r="G56" s="27" t="s">
        <v>46</v>
      </c>
      <c r="H56" s="29" t="s">
        <v>82</v>
      </c>
      <c r="I56" s="29"/>
      <c r="J56" s="33">
        <v>2</v>
      </c>
      <c r="K56" s="21">
        <v>45302</v>
      </c>
      <c r="L56" s="21">
        <f>IFERROR(WORKDAY.INTL(($K56-1),$J56,1,FESTIVOS[]),"")</f>
        <v>45303</v>
      </c>
      <c r="M56" s="22">
        <v>1</v>
      </c>
      <c r="N56" s="22">
        <v>0</v>
      </c>
      <c r="O56" s="37">
        <v>1</v>
      </c>
      <c r="P56" s="18" t="s">
        <v>35</v>
      </c>
      <c r="Q56" s="24" t="s">
        <v>30</v>
      </c>
      <c r="R56" s="30" t="str">
        <f>IF(Tabla434[[#This Row],[Avance]]&lt;Tabla434[[#This Row],[Actual]],"OK",IF(Tabla434[[#This Row],[Avance]]&gt;Tabla434[[#This Row],[Actual]],"ATENCIÓN","EJECUTADO"))</f>
        <v>EJECUTADO</v>
      </c>
    </row>
    <row r="57" spans="1:18" ht="18" customHeight="1" x14ac:dyDescent="0.25">
      <c r="A57" s="16">
        <v>131</v>
      </c>
      <c r="B57" s="18" t="s">
        <v>23</v>
      </c>
      <c r="C57" s="17">
        <v>45319</v>
      </c>
      <c r="D57" s="17" t="s">
        <v>29</v>
      </c>
      <c r="E57" s="27" t="s">
        <v>36</v>
      </c>
      <c r="F57" s="28" t="s">
        <v>113</v>
      </c>
      <c r="G57" s="27" t="s">
        <v>72</v>
      </c>
      <c r="H57" s="29" t="s">
        <v>82</v>
      </c>
      <c r="I57" s="29"/>
      <c r="J57" s="33">
        <v>2</v>
      </c>
      <c r="K57" s="21">
        <v>45302</v>
      </c>
      <c r="L57" s="21">
        <f>IFERROR(WORKDAY.INTL(($K57-1),$J57,1,FESTIVOS[]),"")</f>
        <v>45303</v>
      </c>
      <c r="M57" s="22">
        <v>1</v>
      </c>
      <c r="N57" s="22">
        <v>0</v>
      </c>
      <c r="O57" s="37">
        <v>1</v>
      </c>
      <c r="P57" s="18" t="s">
        <v>35</v>
      </c>
      <c r="Q57" s="24" t="s">
        <v>30</v>
      </c>
      <c r="R57" s="30" t="str">
        <f>IF(Tabla434[[#This Row],[Avance]]&lt;Tabla434[[#This Row],[Actual]],"OK",IF(Tabla434[[#This Row],[Avance]]&gt;Tabla434[[#This Row],[Actual]],"ATENCIÓN","EJECUTADO"))</f>
        <v>EJECUTADO</v>
      </c>
    </row>
    <row r="58" spans="1:18" ht="18" customHeight="1" x14ac:dyDescent="0.25">
      <c r="A58" s="16">
        <v>132</v>
      </c>
      <c r="B58" s="18" t="s">
        <v>23</v>
      </c>
      <c r="C58" s="17">
        <v>45306</v>
      </c>
      <c r="D58" s="17" t="s">
        <v>29</v>
      </c>
      <c r="E58" s="27" t="s">
        <v>31</v>
      </c>
      <c r="F58" s="28" t="s">
        <v>114</v>
      </c>
      <c r="G58" s="27" t="s">
        <v>115</v>
      </c>
      <c r="H58" s="20" t="s">
        <v>34</v>
      </c>
      <c r="I58" s="29"/>
      <c r="J58" s="33">
        <v>1</v>
      </c>
      <c r="K58" s="21">
        <v>45305</v>
      </c>
      <c r="L58" s="21">
        <f>IFERROR(WORKDAY.INTL(($K58-1),$J58,1,FESTIVOS[]),"")</f>
        <v>45306</v>
      </c>
      <c r="M58" s="22">
        <v>1</v>
      </c>
      <c r="N58" s="22">
        <v>0</v>
      </c>
      <c r="O58" s="37">
        <v>1</v>
      </c>
      <c r="P58" s="18" t="s">
        <v>35</v>
      </c>
      <c r="Q58" s="24" t="s">
        <v>30</v>
      </c>
      <c r="R58" s="30" t="str">
        <f>IF(Tabla434[[#This Row],[Avance]]&lt;Tabla434[[#This Row],[Actual]],"OK",IF(Tabla434[[#This Row],[Avance]]&gt;Tabla434[[#This Row],[Actual]],"ATENCIÓN","EJECUTADO"))</f>
        <v>EJECUTADO</v>
      </c>
    </row>
    <row r="59" spans="1:18" ht="18" customHeight="1" x14ac:dyDescent="0.25">
      <c r="A59" s="16">
        <v>133</v>
      </c>
      <c r="B59" s="18" t="s">
        <v>23</v>
      </c>
      <c r="C59" s="17">
        <v>45306</v>
      </c>
      <c r="D59" s="17" t="s">
        <v>29</v>
      </c>
      <c r="E59" s="27" t="s">
        <v>31</v>
      </c>
      <c r="F59" s="28" t="s">
        <v>116</v>
      </c>
      <c r="G59" s="27" t="s">
        <v>117</v>
      </c>
      <c r="H59" s="20" t="s">
        <v>34</v>
      </c>
      <c r="I59" s="29"/>
      <c r="J59" s="33">
        <v>3</v>
      </c>
      <c r="K59" s="21">
        <v>45305</v>
      </c>
      <c r="L59" s="21">
        <f>IFERROR(WORKDAY.INTL(($K59-1),$J59,1,FESTIVOS[]),"")</f>
        <v>45308</v>
      </c>
      <c r="M59" s="22">
        <v>1</v>
      </c>
      <c r="N59" s="22">
        <v>0.67</v>
      </c>
      <c r="O59" s="37">
        <v>1</v>
      </c>
      <c r="P59" s="18" t="s">
        <v>35</v>
      </c>
      <c r="Q59" s="24" t="s">
        <v>30</v>
      </c>
      <c r="R59" s="30" t="str">
        <f>IF(Tabla434[[#This Row],[Avance]]&lt;Tabla434[[#This Row],[Actual]],"OK",IF(Tabla434[[#This Row],[Avance]]&gt;Tabla434[[#This Row],[Actual]],"ATENCIÓN","EJECUTADO"))</f>
        <v>EJECUTADO</v>
      </c>
    </row>
    <row r="60" spans="1:18" ht="18" customHeight="1" x14ac:dyDescent="0.25">
      <c r="A60" s="16">
        <v>134</v>
      </c>
      <c r="B60" s="18" t="s">
        <v>23</v>
      </c>
      <c r="C60" s="17">
        <v>45306</v>
      </c>
      <c r="D60" s="17" t="s">
        <v>29</v>
      </c>
      <c r="E60" s="27" t="s">
        <v>36</v>
      </c>
      <c r="F60" s="28" t="s">
        <v>118</v>
      </c>
      <c r="G60" s="27" t="s">
        <v>72</v>
      </c>
      <c r="H60" s="29" t="s">
        <v>82</v>
      </c>
      <c r="I60" s="29"/>
      <c r="J60" s="33">
        <v>1</v>
      </c>
      <c r="K60" s="21">
        <v>45305</v>
      </c>
      <c r="L60" s="21">
        <f>IFERROR(WORKDAY.INTL(($K60-1),$J60,1,FESTIVOS[]),"")</f>
        <v>45306</v>
      </c>
      <c r="M60" s="22">
        <v>1</v>
      </c>
      <c r="N60" s="22">
        <v>0</v>
      </c>
      <c r="O60" s="37">
        <v>1</v>
      </c>
      <c r="P60" s="18" t="s">
        <v>35</v>
      </c>
      <c r="Q60" s="24" t="s">
        <v>30</v>
      </c>
      <c r="R60" s="30" t="str">
        <f>IF(Tabla434[[#This Row],[Avance]]&lt;Tabla434[[#This Row],[Actual]],"OK",IF(Tabla434[[#This Row],[Avance]]&gt;Tabla434[[#This Row],[Actual]],"ATENCIÓN","EJECUTADO"))</f>
        <v>EJECUTADO</v>
      </c>
    </row>
    <row r="61" spans="1:18" ht="18" customHeight="1" x14ac:dyDescent="0.25">
      <c r="A61" s="16">
        <v>135</v>
      </c>
      <c r="B61" s="18" t="s">
        <v>23</v>
      </c>
      <c r="C61" s="17">
        <v>45306</v>
      </c>
      <c r="D61" s="17" t="s">
        <v>29</v>
      </c>
      <c r="E61" s="27" t="s">
        <v>36</v>
      </c>
      <c r="F61" s="28" t="s">
        <v>119</v>
      </c>
      <c r="G61" s="27" t="s">
        <v>72</v>
      </c>
      <c r="H61" s="29" t="s">
        <v>82</v>
      </c>
      <c r="I61" s="29"/>
      <c r="J61" s="33">
        <v>1</v>
      </c>
      <c r="K61" s="21">
        <v>45305</v>
      </c>
      <c r="L61" s="21">
        <f>IFERROR(WORKDAY.INTL(($K61-1),$J61,1,FESTIVOS[]),"")</f>
        <v>45306</v>
      </c>
      <c r="M61" s="22">
        <v>1</v>
      </c>
      <c r="N61" s="22">
        <v>0</v>
      </c>
      <c r="O61" s="37">
        <v>1</v>
      </c>
      <c r="P61" s="18" t="s">
        <v>35</v>
      </c>
      <c r="Q61" s="24" t="s">
        <v>30</v>
      </c>
      <c r="R61" s="30" t="str">
        <f>IF(Tabla434[[#This Row],[Avance]]&lt;Tabla434[[#This Row],[Actual]],"OK",IF(Tabla434[[#This Row],[Avance]]&gt;Tabla434[[#This Row],[Actual]],"ATENCIÓN","EJECUTADO"))</f>
        <v>EJECUTADO</v>
      </c>
    </row>
    <row r="62" spans="1:18" ht="18" customHeight="1" x14ac:dyDescent="0.25">
      <c r="A62" s="16">
        <v>136</v>
      </c>
      <c r="B62" s="18" t="s">
        <v>23</v>
      </c>
      <c r="C62" s="17">
        <v>45306</v>
      </c>
      <c r="D62" s="17" t="s">
        <v>29</v>
      </c>
      <c r="E62" s="27" t="s">
        <v>36</v>
      </c>
      <c r="F62" s="28" t="s">
        <v>120</v>
      </c>
      <c r="G62" s="27" t="s">
        <v>33</v>
      </c>
      <c r="H62" s="29" t="s">
        <v>82</v>
      </c>
      <c r="I62" s="29"/>
      <c r="J62" s="33">
        <v>1</v>
      </c>
      <c r="K62" s="21">
        <v>45305</v>
      </c>
      <c r="L62" s="21">
        <f>IFERROR(WORKDAY.INTL(($K62-1),$J62,1,FESTIVOS[]),"")</f>
        <v>45306</v>
      </c>
      <c r="M62" s="22">
        <v>1</v>
      </c>
      <c r="N62" s="22">
        <v>0</v>
      </c>
      <c r="O62" s="37">
        <v>1</v>
      </c>
      <c r="P62" s="18" t="s">
        <v>35</v>
      </c>
      <c r="Q62" s="24" t="s">
        <v>30</v>
      </c>
      <c r="R62" s="30" t="str">
        <f>IF(Tabla434[[#This Row],[Avance]]&lt;Tabla434[[#This Row],[Actual]],"OK",IF(Tabla434[[#This Row],[Avance]]&gt;Tabla434[[#This Row],[Actual]],"ATENCIÓN","EJECUTADO"))</f>
        <v>EJECUTADO</v>
      </c>
    </row>
    <row r="63" spans="1:18" ht="18" customHeight="1" x14ac:dyDescent="0.25">
      <c r="A63" s="16">
        <v>137</v>
      </c>
      <c r="B63" s="18" t="s">
        <v>23</v>
      </c>
      <c r="C63" s="17">
        <v>45306</v>
      </c>
      <c r="D63" s="17" t="s">
        <v>29</v>
      </c>
      <c r="E63" s="27" t="s">
        <v>36</v>
      </c>
      <c r="F63" s="28" t="s">
        <v>121</v>
      </c>
      <c r="G63" s="27" t="s">
        <v>72</v>
      </c>
      <c r="H63" s="29" t="s">
        <v>82</v>
      </c>
      <c r="I63" s="29"/>
      <c r="J63" s="33">
        <v>1</v>
      </c>
      <c r="K63" s="21">
        <v>45305</v>
      </c>
      <c r="L63" s="21">
        <f>IFERROR(WORKDAY.INTL(($K63-1),$J63,1,FESTIVOS[]),"")</f>
        <v>45306</v>
      </c>
      <c r="M63" s="22">
        <v>1</v>
      </c>
      <c r="N63" s="22">
        <v>0</v>
      </c>
      <c r="O63" s="37">
        <v>1</v>
      </c>
      <c r="P63" s="18" t="s">
        <v>35</v>
      </c>
      <c r="Q63" s="24" t="s">
        <v>30</v>
      </c>
      <c r="R63" s="30" t="str">
        <f>IF(Tabla434[[#This Row],[Avance]]&lt;Tabla434[[#This Row],[Actual]],"OK",IF(Tabla434[[#This Row],[Avance]]&gt;Tabla434[[#This Row],[Actual]],"ATENCIÓN","EJECUTADO"))</f>
        <v>EJECUTADO</v>
      </c>
    </row>
    <row r="64" spans="1:18" ht="18" customHeight="1" x14ac:dyDescent="0.25">
      <c r="A64" s="16">
        <v>138</v>
      </c>
      <c r="B64" s="18" t="s">
        <v>23</v>
      </c>
      <c r="C64" s="17">
        <v>45306</v>
      </c>
      <c r="D64" s="17" t="s">
        <v>29</v>
      </c>
      <c r="E64" s="27" t="s">
        <v>39</v>
      </c>
      <c r="F64" s="28" t="s">
        <v>122</v>
      </c>
      <c r="G64" s="27" t="s">
        <v>33</v>
      </c>
      <c r="H64" s="29" t="s">
        <v>123</v>
      </c>
      <c r="I64" s="29"/>
      <c r="J64" s="33">
        <v>1</v>
      </c>
      <c r="K64" s="21">
        <v>45305</v>
      </c>
      <c r="L64" s="21">
        <f>IFERROR(WORKDAY.INTL(($K64-1),$J64,1,FESTIVOS[]),"")</f>
        <v>45306</v>
      </c>
      <c r="M64" s="22">
        <v>1</v>
      </c>
      <c r="N64" s="22">
        <v>0</v>
      </c>
      <c r="O64" s="37">
        <v>1</v>
      </c>
      <c r="P64" s="18" t="s">
        <v>35</v>
      </c>
      <c r="Q64" s="24" t="s">
        <v>30</v>
      </c>
      <c r="R64" s="30" t="str">
        <f>IF(Tabla434[[#This Row],[Avance]]&lt;Tabla434[[#This Row],[Actual]],"OK",IF(Tabla434[[#This Row],[Avance]]&gt;Tabla434[[#This Row],[Actual]],"ATENCIÓN","EJECUTADO"))</f>
        <v>EJECUTADO</v>
      </c>
    </row>
    <row r="65" spans="1:18" ht="18" customHeight="1" x14ac:dyDescent="0.25">
      <c r="A65" s="16">
        <v>139</v>
      </c>
      <c r="B65" s="18" t="s">
        <v>23</v>
      </c>
      <c r="C65" s="17">
        <v>45306</v>
      </c>
      <c r="D65" s="17" t="s">
        <v>29</v>
      </c>
      <c r="E65" s="27" t="s">
        <v>39</v>
      </c>
      <c r="F65" s="28" t="s">
        <v>124</v>
      </c>
      <c r="G65" s="27" t="s">
        <v>33</v>
      </c>
      <c r="H65" s="29" t="s">
        <v>49</v>
      </c>
      <c r="I65" s="29"/>
      <c r="J65" s="33">
        <v>1</v>
      </c>
      <c r="K65" s="21">
        <v>45305</v>
      </c>
      <c r="L65" s="21">
        <f>IFERROR(WORKDAY.INTL(($K65-1),$J65,1,FESTIVOS[]),"")</f>
        <v>45306</v>
      </c>
      <c r="M65" s="22">
        <v>1</v>
      </c>
      <c r="N65" s="22">
        <v>0</v>
      </c>
      <c r="O65" s="37">
        <v>1</v>
      </c>
      <c r="P65" s="18" t="s">
        <v>35</v>
      </c>
      <c r="Q65" s="24" t="s">
        <v>30</v>
      </c>
      <c r="R65" s="30" t="str">
        <f>IF(Tabla434[[#This Row],[Avance]]&lt;Tabla434[[#This Row],[Actual]],"OK",IF(Tabla434[[#This Row],[Avance]]&gt;Tabla434[[#This Row],[Actual]],"ATENCIÓN","EJECUTADO"))</f>
        <v>EJECUTADO</v>
      </c>
    </row>
    <row r="66" spans="1:18" ht="18" customHeight="1" x14ac:dyDescent="0.25">
      <c r="A66" s="16">
        <v>140</v>
      </c>
      <c r="B66" s="18" t="s">
        <v>23</v>
      </c>
      <c r="C66" s="17">
        <v>45306</v>
      </c>
      <c r="D66" s="17" t="s">
        <v>29</v>
      </c>
      <c r="E66" s="27" t="s">
        <v>44</v>
      </c>
      <c r="F66" s="28" t="s">
        <v>63</v>
      </c>
      <c r="G66" s="27" t="s">
        <v>89</v>
      </c>
      <c r="H66" s="29" t="s">
        <v>125</v>
      </c>
      <c r="I66" s="29"/>
      <c r="J66" s="33">
        <v>4</v>
      </c>
      <c r="K66" s="21">
        <v>45305</v>
      </c>
      <c r="L66" s="21">
        <f>IFERROR(WORKDAY.INTL(($K66-1),$J66,1,FESTIVOS[]),"")</f>
        <v>45309</v>
      </c>
      <c r="M66" s="22">
        <v>1</v>
      </c>
      <c r="N66" s="22">
        <v>0.76</v>
      </c>
      <c r="O66" s="37">
        <v>1</v>
      </c>
      <c r="P66" s="18" t="s">
        <v>35</v>
      </c>
      <c r="Q66" s="24" t="s">
        <v>30</v>
      </c>
      <c r="R66" s="30" t="str">
        <f>IF(Tabla434[[#This Row],[Avance]]&lt;Tabla434[[#This Row],[Actual]],"OK",IF(Tabla434[[#This Row],[Avance]]&gt;Tabla434[[#This Row],[Actual]],"ATENCIÓN","EJECUTADO"))</f>
        <v>EJECUTADO</v>
      </c>
    </row>
    <row r="67" spans="1:18" ht="18" customHeight="1" x14ac:dyDescent="0.25">
      <c r="A67" s="16">
        <v>141</v>
      </c>
      <c r="B67" s="18" t="s">
        <v>23</v>
      </c>
      <c r="C67" s="17">
        <v>45307</v>
      </c>
      <c r="D67" s="17" t="s">
        <v>29</v>
      </c>
      <c r="E67" s="27" t="s">
        <v>36</v>
      </c>
      <c r="F67" s="28" t="s">
        <v>126</v>
      </c>
      <c r="G67" s="27" t="s">
        <v>72</v>
      </c>
      <c r="H67" s="29" t="s">
        <v>82</v>
      </c>
      <c r="I67" s="29"/>
      <c r="J67" s="33">
        <v>2</v>
      </c>
      <c r="K67" s="21">
        <v>45306</v>
      </c>
      <c r="L67" s="21">
        <f>IFERROR(WORKDAY.INTL(($K67-1),$J67,1,FESTIVOS[]),"")</f>
        <v>45307</v>
      </c>
      <c r="M67" s="22">
        <v>1</v>
      </c>
      <c r="N67" s="22">
        <v>0</v>
      </c>
      <c r="O67" s="37">
        <v>1</v>
      </c>
      <c r="P67" s="18" t="s">
        <v>35</v>
      </c>
      <c r="Q67" s="24" t="s">
        <v>30</v>
      </c>
      <c r="R67" s="30" t="str">
        <f>IF(Tabla434[[#This Row],[Avance]]&lt;Tabla434[[#This Row],[Actual]],"OK",IF(Tabla434[[#This Row],[Avance]]&gt;Tabla434[[#This Row],[Actual]],"ATENCIÓN","EJECUTADO"))</f>
        <v>EJECUTADO</v>
      </c>
    </row>
    <row r="68" spans="1:18" ht="18" customHeight="1" x14ac:dyDescent="0.25">
      <c r="A68" s="16">
        <v>142</v>
      </c>
      <c r="B68" s="18" t="s">
        <v>23</v>
      </c>
      <c r="C68" s="17">
        <v>45307</v>
      </c>
      <c r="D68" s="17" t="s">
        <v>29</v>
      </c>
      <c r="E68" s="27" t="s">
        <v>36</v>
      </c>
      <c r="F68" s="28" t="s">
        <v>127</v>
      </c>
      <c r="G68" s="27" t="s">
        <v>72</v>
      </c>
      <c r="H68" s="29" t="s">
        <v>82</v>
      </c>
      <c r="I68" s="29"/>
      <c r="J68" s="33">
        <v>2</v>
      </c>
      <c r="K68" s="21">
        <v>45306</v>
      </c>
      <c r="L68" s="21">
        <f>IFERROR(WORKDAY.INTL(($K68-1),$J68,1,FESTIVOS[]),"")</f>
        <v>45307</v>
      </c>
      <c r="M68" s="22">
        <v>1</v>
      </c>
      <c r="N68" s="22">
        <v>0</v>
      </c>
      <c r="O68" s="37">
        <v>1</v>
      </c>
      <c r="P68" s="18" t="s">
        <v>35</v>
      </c>
      <c r="Q68" s="24" t="s">
        <v>30</v>
      </c>
      <c r="R68" s="30" t="str">
        <f>IF(Tabla434[[#This Row],[Avance]]&lt;Tabla434[[#This Row],[Actual]],"OK",IF(Tabla434[[#This Row],[Avance]]&gt;Tabla434[[#This Row],[Actual]],"ATENCIÓN","EJECUTADO"))</f>
        <v>EJECUTADO</v>
      </c>
    </row>
    <row r="69" spans="1:18" ht="18" customHeight="1" x14ac:dyDescent="0.25">
      <c r="A69" s="16">
        <v>143</v>
      </c>
      <c r="B69" s="18" t="s">
        <v>23</v>
      </c>
      <c r="C69" s="17">
        <v>45307</v>
      </c>
      <c r="D69" s="17" t="s">
        <v>29</v>
      </c>
      <c r="E69" s="27" t="s">
        <v>36</v>
      </c>
      <c r="F69" s="28" t="s">
        <v>128</v>
      </c>
      <c r="G69" s="27" t="s">
        <v>129</v>
      </c>
      <c r="H69" s="29" t="s">
        <v>82</v>
      </c>
      <c r="I69" s="29"/>
      <c r="J69" s="33">
        <v>2</v>
      </c>
      <c r="K69" s="21">
        <v>45306</v>
      </c>
      <c r="L69" s="21">
        <f>IFERROR(WORKDAY.INTL(($K69-1),$J69,1,FESTIVOS[]),"")</f>
        <v>45307</v>
      </c>
      <c r="M69" s="22">
        <v>1</v>
      </c>
      <c r="N69" s="22">
        <v>0</v>
      </c>
      <c r="O69" s="37">
        <v>1</v>
      </c>
      <c r="P69" s="18" t="s">
        <v>35</v>
      </c>
      <c r="Q69" s="24" t="s">
        <v>30</v>
      </c>
      <c r="R69" s="30" t="str">
        <f>IF(Tabla434[[#This Row],[Avance]]&lt;Tabla434[[#This Row],[Actual]],"OK",IF(Tabla434[[#This Row],[Avance]]&gt;Tabla434[[#This Row],[Actual]],"ATENCIÓN","EJECUTADO"))</f>
        <v>EJECUTADO</v>
      </c>
    </row>
    <row r="70" spans="1:18" ht="18" customHeight="1" x14ac:dyDescent="0.25">
      <c r="A70" s="16">
        <v>144</v>
      </c>
      <c r="B70" s="18" t="s">
        <v>23</v>
      </c>
      <c r="C70" s="17">
        <v>45307</v>
      </c>
      <c r="D70" s="17" t="s">
        <v>29</v>
      </c>
      <c r="E70" s="27" t="s">
        <v>39</v>
      </c>
      <c r="F70" s="28" t="s">
        <v>130</v>
      </c>
      <c r="G70" s="27" t="s">
        <v>33</v>
      </c>
      <c r="H70" s="29" t="s">
        <v>49</v>
      </c>
      <c r="I70" s="29"/>
      <c r="J70" s="33">
        <v>2</v>
      </c>
      <c r="K70" s="21">
        <v>45306</v>
      </c>
      <c r="L70" s="21">
        <f>IFERROR(WORKDAY.INTL(($K70-1),$J70,1,FESTIVOS[]),"")</f>
        <v>45307</v>
      </c>
      <c r="M70" s="22">
        <v>1</v>
      </c>
      <c r="N70" s="22">
        <v>0</v>
      </c>
      <c r="O70" s="37">
        <v>1</v>
      </c>
      <c r="P70" s="18" t="s">
        <v>35</v>
      </c>
      <c r="Q70" s="24" t="s">
        <v>30</v>
      </c>
      <c r="R70" s="30" t="str">
        <f>IF(Tabla434[[#This Row],[Avance]]&lt;Tabla434[[#This Row],[Actual]],"OK",IF(Tabla434[[#This Row],[Avance]]&gt;Tabla434[[#This Row],[Actual]],"ATENCIÓN","EJECUTADO"))</f>
        <v>EJECUTADO</v>
      </c>
    </row>
    <row r="71" spans="1:18" ht="18" customHeight="1" x14ac:dyDescent="0.25">
      <c r="A71" s="16">
        <v>145</v>
      </c>
      <c r="B71" s="18" t="s">
        <v>23</v>
      </c>
      <c r="C71" s="17">
        <v>45307</v>
      </c>
      <c r="D71" s="17" t="s">
        <v>29</v>
      </c>
      <c r="E71" s="27" t="s">
        <v>39</v>
      </c>
      <c r="F71" s="28" t="s">
        <v>131</v>
      </c>
      <c r="G71" s="27" t="s">
        <v>33</v>
      </c>
      <c r="H71" s="29" t="s">
        <v>49</v>
      </c>
      <c r="I71" s="29"/>
      <c r="J71" s="33">
        <v>4</v>
      </c>
      <c r="K71" s="21">
        <v>45306</v>
      </c>
      <c r="L71" s="21">
        <f>IFERROR(WORKDAY.INTL(($K71-1),$J71,1,FESTIVOS[]),"")</f>
        <v>45309</v>
      </c>
      <c r="M71" s="22">
        <v>1</v>
      </c>
      <c r="N71" s="22">
        <v>0.68</v>
      </c>
      <c r="O71" s="37">
        <v>1</v>
      </c>
      <c r="P71" s="18" t="s">
        <v>35</v>
      </c>
      <c r="Q71" s="24" t="s">
        <v>30</v>
      </c>
      <c r="R71" s="30" t="str">
        <f>IF(Tabla434[[#This Row],[Avance]]&lt;Tabla434[[#This Row],[Actual]],"OK",IF(Tabla434[[#This Row],[Avance]]&gt;Tabla434[[#This Row],[Actual]],"ATENCIÓN","EJECUTADO"))</f>
        <v>EJECUTADO</v>
      </c>
    </row>
    <row r="72" spans="1:18" ht="18" customHeight="1" x14ac:dyDescent="0.25">
      <c r="A72" s="16">
        <v>146</v>
      </c>
      <c r="B72" s="18" t="s">
        <v>23</v>
      </c>
      <c r="C72" s="17">
        <v>45308</v>
      </c>
      <c r="D72" s="17" t="s">
        <v>29</v>
      </c>
      <c r="E72" s="27" t="s">
        <v>31</v>
      </c>
      <c r="F72" s="28" t="s">
        <v>132</v>
      </c>
      <c r="G72" s="27" t="s">
        <v>33</v>
      </c>
      <c r="H72" s="29" t="s">
        <v>34</v>
      </c>
      <c r="I72" s="29"/>
      <c r="J72" s="33">
        <v>4</v>
      </c>
      <c r="K72" s="21">
        <v>45307</v>
      </c>
      <c r="L72" s="21">
        <f>IFERROR(WORKDAY.INTL(($K72-1),$J72,1,FESTIVOS[]),"")</f>
        <v>45310</v>
      </c>
      <c r="M72" s="22">
        <v>1</v>
      </c>
      <c r="N72" s="22">
        <v>0.68</v>
      </c>
      <c r="O72" s="37">
        <v>1</v>
      </c>
      <c r="P72" s="18" t="s">
        <v>35</v>
      </c>
      <c r="Q72" s="24" t="s">
        <v>30</v>
      </c>
      <c r="R72" s="30" t="str">
        <f>IF(Tabla434[[#This Row],[Avance]]&lt;Tabla434[[#This Row],[Actual]],"OK",IF(Tabla434[[#This Row],[Avance]]&gt;Tabla434[[#This Row],[Actual]],"ATENCIÓN","EJECUTADO"))</f>
        <v>EJECUTADO</v>
      </c>
    </row>
    <row r="73" spans="1:18" ht="18" customHeight="1" x14ac:dyDescent="0.25">
      <c r="A73" s="16">
        <v>147</v>
      </c>
      <c r="B73" s="18" t="s">
        <v>23</v>
      </c>
      <c r="C73" s="17">
        <v>45308</v>
      </c>
      <c r="D73" s="17" t="s">
        <v>29</v>
      </c>
      <c r="E73" s="27" t="s">
        <v>133</v>
      </c>
      <c r="F73" s="28" t="s">
        <v>63</v>
      </c>
      <c r="G73" s="27" t="s">
        <v>89</v>
      </c>
      <c r="H73" s="29" t="s">
        <v>134</v>
      </c>
      <c r="I73" s="29"/>
      <c r="J73" s="33">
        <v>11</v>
      </c>
      <c r="K73" s="21">
        <v>45307</v>
      </c>
      <c r="L73" s="21">
        <f>IFERROR(WORKDAY.INTL(($K73-1),$J73,1,FESTIVOS[]),"")</f>
        <v>45321</v>
      </c>
      <c r="M73" s="22">
        <v>1</v>
      </c>
      <c r="N73" s="22">
        <v>0.94</v>
      </c>
      <c r="O73" s="37">
        <v>1</v>
      </c>
      <c r="P73" s="18" t="s">
        <v>35</v>
      </c>
      <c r="Q73" s="24" t="s">
        <v>30</v>
      </c>
      <c r="R73" s="30" t="str">
        <f>IF(Tabla434[[#This Row],[Avance]]&lt;Tabla434[[#This Row],[Actual]],"OK",IF(Tabla434[[#This Row],[Avance]]&gt;Tabla434[[#This Row],[Actual]],"ATENCIÓN","EJECUTADO"))</f>
        <v>EJECUTADO</v>
      </c>
    </row>
    <row r="74" spans="1:18" ht="25.5" customHeight="1" x14ac:dyDescent="0.25">
      <c r="A74" s="16">
        <v>148</v>
      </c>
      <c r="B74" s="18" t="s">
        <v>23</v>
      </c>
      <c r="C74" s="17">
        <v>45308</v>
      </c>
      <c r="D74" s="17" t="s">
        <v>29</v>
      </c>
      <c r="E74" s="27" t="s">
        <v>36</v>
      </c>
      <c r="F74" s="38" t="s">
        <v>135</v>
      </c>
      <c r="G74" s="27" t="s">
        <v>107</v>
      </c>
      <c r="H74" s="29" t="s">
        <v>136</v>
      </c>
      <c r="I74" s="29"/>
      <c r="J74" s="33">
        <v>2</v>
      </c>
      <c r="K74" s="21">
        <v>45307</v>
      </c>
      <c r="L74" s="21">
        <f>IFERROR(WORKDAY.INTL(($K74-1),$J74,1,FESTIVOS[]),"")</f>
        <v>45308</v>
      </c>
      <c r="M74" s="22">
        <v>1</v>
      </c>
      <c r="N74" s="22">
        <v>0</v>
      </c>
      <c r="O74" s="37">
        <v>1</v>
      </c>
      <c r="P74" s="18" t="s">
        <v>35</v>
      </c>
      <c r="Q74" s="24" t="s">
        <v>30</v>
      </c>
      <c r="R74" s="30" t="str">
        <f>IF(Tabla434[[#This Row],[Avance]]&lt;Tabla434[[#This Row],[Actual]],"OK",IF(Tabla434[[#This Row],[Avance]]&gt;Tabla434[[#This Row],[Actual]],"ATENCIÓN","EJECUTADO"))</f>
        <v>EJECUTADO</v>
      </c>
    </row>
    <row r="75" spans="1:18" ht="28.5" customHeight="1" x14ac:dyDescent="0.25">
      <c r="A75" s="16">
        <v>149</v>
      </c>
      <c r="B75" s="18" t="s">
        <v>23</v>
      </c>
      <c r="C75" s="17">
        <v>45308</v>
      </c>
      <c r="D75" s="17" t="s">
        <v>29</v>
      </c>
      <c r="E75" s="27" t="s">
        <v>36</v>
      </c>
      <c r="F75" s="38" t="s">
        <v>137</v>
      </c>
      <c r="G75" s="27" t="s">
        <v>107</v>
      </c>
      <c r="H75" s="29" t="s">
        <v>136</v>
      </c>
      <c r="I75" s="29"/>
      <c r="J75" s="33">
        <v>2</v>
      </c>
      <c r="K75" s="21">
        <v>45307</v>
      </c>
      <c r="L75" s="21">
        <f>IFERROR(WORKDAY.INTL(($K75-1),$J75,1,FESTIVOS[]),"")</f>
        <v>45308</v>
      </c>
      <c r="M75" s="22">
        <v>1</v>
      </c>
      <c r="N75" s="22">
        <v>0</v>
      </c>
      <c r="O75" s="37">
        <v>1</v>
      </c>
      <c r="P75" s="18" t="s">
        <v>35</v>
      </c>
      <c r="Q75" s="24" t="s">
        <v>30</v>
      </c>
      <c r="R75" s="30" t="str">
        <f>IF(Tabla434[[#This Row],[Avance]]&lt;Tabla434[[#This Row],[Actual]],"OK",IF(Tabla434[[#This Row],[Avance]]&gt;Tabla434[[#This Row],[Actual]],"ATENCIÓN","EJECUTADO"))</f>
        <v>EJECUTADO</v>
      </c>
    </row>
    <row r="76" spans="1:18" ht="18" customHeight="1" x14ac:dyDescent="0.25">
      <c r="A76" s="16">
        <v>150</v>
      </c>
      <c r="B76" s="18" t="s">
        <v>23</v>
      </c>
      <c r="C76" s="17">
        <v>45308</v>
      </c>
      <c r="D76" s="17" t="s">
        <v>29</v>
      </c>
      <c r="E76" s="27" t="s">
        <v>39</v>
      </c>
      <c r="F76" s="28" t="s">
        <v>138</v>
      </c>
      <c r="G76" s="27" t="s">
        <v>33</v>
      </c>
      <c r="H76" s="29" t="s">
        <v>49</v>
      </c>
      <c r="I76" s="29"/>
      <c r="J76" s="33">
        <v>2</v>
      </c>
      <c r="K76" s="21">
        <v>45307</v>
      </c>
      <c r="L76" s="21">
        <f>IFERROR(WORKDAY.INTL(($K76-1),$J76,1,FESTIVOS[]),"")</f>
        <v>45308</v>
      </c>
      <c r="M76" s="22">
        <v>1</v>
      </c>
      <c r="N76" s="22">
        <v>0</v>
      </c>
      <c r="O76" s="37">
        <v>1</v>
      </c>
      <c r="P76" s="18" t="s">
        <v>35</v>
      </c>
      <c r="Q76" s="24" t="s">
        <v>30</v>
      </c>
      <c r="R76" s="30" t="str">
        <f>IF(Tabla434[[#This Row],[Avance]]&lt;Tabla434[[#This Row],[Actual]],"OK",IF(Tabla434[[#This Row],[Avance]]&gt;Tabla434[[#This Row],[Actual]],"ATENCIÓN","EJECUTADO"))</f>
        <v>EJECUTADO</v>
      </c>
    </row>
    <row r="77" spans="1:18" ht="18" customHeight="1" x14ac:dyDescent="0.25">
      <c r="A77" s="16">
        <v>151</v>
      </c>
      <c r="B77" s="18" t="s">
        <v>23</v>
      </c>
      <c r="C77" s="17">
        <v>45308</v>
      </c>
      <c r="D77" s="17" t="s">
        <v>29</v>
      </c>
      <c r="E77" s="27" t="s">
        <v>39</v>
      </c>
      <c r="F77" s="28" t="s">
        <v>139</v>
      </c>
      <c r="G77" s="27" t="s">
        <v>33</v>
      </c>
      <c r="H77" s="29" t="s">
        <v>49</v>
      </c>
      <c r="I77" s="29"/>
      <c r="J77" s="33">
        <v>2</v>
      </c>
      <c r="K77" s="21">
        <v>45307</v>
      </c>
      <c r="L77" s="21">
        <f>IFERROR(WORKDAY.INTL(($K77-1),$J77,1,FESTIVOS[]),"")</f>
        <v>45308</v>
      </c>
      <c r="M77" s="22">
        <v>1</v>
      </c>
      <c r="N77" s="22">
        <v>0</v>
      </c>
      <c r="O77" s="37">
        <v>1</v>
      </c>
      <c r="P77" s="18" t="s">
        <v>35</v>
      </c>
      <c r="Q77" s="24" t="s">
        <v>30</v>
      </c>
      <c r="R77" s="30" t="str">
        <f>IF(Tabla434[[#This Row],[Avance]]&lt;Tabla434[[#This Row],[Actual]],"OK",IF(Tabla434[[#This Row],[Avance]]&gt;Tabla434[[#This Row],[Actual]],"ATENCIÓN","EJECUTADO"))</f>
        <v>EJECUTADO</v>
      </c>
    </row>
    <row r="78" spans="1:18" ht="18" customHeight="1" x14ac:dyDescent="0.25">
      <c r="A78" s="16">
        <v>152</v>
      </c>
      <c r="B78" s="18" t="s">
        <v>23</v>
      </c>
      <c r="C78" s="17">
        <v>45309</v>
      </c>
      <c r="D78" s="17" t="s">
        <v>29</v>
      </c>
      <c r="E78" s="27" t="s">
        <v>39</v>
      </c>
      <c r="F78" s="28" t="s">
        <v>140</v>
      </c>
      <c r="G78" s="27" t="s">
        <v>33</v>
      </c>
      <c r="H78" s="29" t="s">
        <v>49</v>
      </c>
      <c r="I78" s="29"/>
      <c r="J78" s="33">
        <v>2</v>
      </c>
      <c r="K78" s="21">
        <v>45308</v>
      </c>
      <c r="L78" s="21">
        <f>IFERROR(WORKDAY.INTL(($K78-1),$J78,1,FESTIVOS[]),"")</f>
        <v>45309</v>
      </c>
      <c r="M78" s="22">
        <v>1</v>
      </c>
      <c r="N78" s="22">
        <v>0</v>
      </c>
      <c r="O78" s="37">
        <v>1</v>
      </c>
      <c r="P78" s="18" t="s">
        <v>35</v>
      </c>
      <c r="Q78" s="24" t="s">
        <v>30</v>
      </c>
      <c r="R78" s="30" t="str">
        <f>IF(Tabla434[[#This Row],[Avance]]&lt;Tabla434[[#This Row],[Actual]],"OK",IF(Tabla434[[#This Row],[Avance]]&gt;Tabla434[[#This Row],[Actual]],"ATENCIÓN","EJECUTADO"))</f>
        <v>EJECUTADO</v>
      </c>
    </row>
    <row r="79" spans="1:18" ht="18" customHeight="1" x14ac:dyDescent="0.25">
      <c r="A79" s="16">
        <v>153</v>
      </c>
      <c r="B79" s="18" t="s">
        <v>23</v>
      </c>
      <c r="C79" s="17">
        <v>45309</v>
      </c>
      <c r="D79" s="17" t="s">
        <v>29</v>
      </c>
      <c r="E79" s="27" t="s">
        <v>39</v>
      </c>
      <c r="F79" s="28" t="s">
        <v>141</v>
      </c>
      <c r="G79" s="27" t="s">
        <v>33</v>
      </c>
      <c r="H79" s="29" t="s">
        <v>49</v>
      </c>
      <c r="I79" s="29"/>
      <c r="J79" s="33">
        <v>2</v>
      </c>
      <c r="K79" s="21">
        <v>45308</v>
      </c>
      <c r="L79" s="21">
        <f>IFERROR(WORKDAY.INTL(($K79-1),$J79,1,FESTIVOS[]),"")</f>
        <v>45309</v>
      </c>
      <c r="M79" s="22">
        <v>1</v>
      </c>
      <c r="N79" s="22">
        <v>0</v>
      </c>
      <c r="O79" s="37">
        <v>1</v>
      </c>
      <c r="P79" s="18" t="s">
        <v>35</v>
      </c>
      <c r="Q79" s="24" t="s">
        <v>30</v>
      </c>
      <c r="R79" s="30" t="str">
        <f>IF(Tabla434[[#This Row],[Avance]]&lt;Tabla434[[#This Row],[Actual]],"OK",IF(Tabla434[[#This Row],[Avance]]&gt;Tabla434[[#This Row],[Actual]],"ATENCIÓN","EJECUTADO"))</f>
        <v>EJECUTADO</v>
      </c>
    </row>
    <row r="80" spans="1:18" ht="18" customHeight="1" x14ac:dyDescent="0.25">
      <c r="A80" s="16">
        <v>154</v>
      </c>
      <c r="B80" s="18" t="s">
        <v>23</v>
      </c>
      <c r="C80" s="17">
        <v>45309</v>
      </c>
      <c r="D80" s="17" t="s">
        <v>29</v>
      </c>
      <c r="E80" s="27" t="s">
        <v>39</v>
      </c>
      <c r="F80" s="28" t="s">
        <v>142</v>
      </c>
      <c r="G80" s="27" t="s">
        <v>33</v>
      </c>
      <c r="H80" s="29" t="s">
        <v>143</v>
      </c>
      <c r="I80" s="29"/>
      <c r="J80" s="33">
        <v>2</v>
      </c>
      <c r="K80" s="21">
        <v>45308</v>
      </c>
      <c r="L80" s="21">
        <f>IFERROR(WORKDAY.INTL(($K80-1),$J80,1,FESTIVOS[]),"")</f>
        <v>45309</v>
      </c>
      <c r="M80" s="22">
        <v>1</v>
      </c>
      <c r="N80" s="22">
        <v>0</v>
      </c>
      <c r="O80" s="37">
        <v>1</v>
      </c>
      <c r="P80" s="18" t="s">
        <v>35</v>
      </c>
      <c r="Q80" s="24" t="s">
        <v>30</v>
      </c>
      <c r="R80" s="30" t="str">
        <f>IF(Tabla434[[#This Row],[Avance]]&lt;Tabla434[[#This Row],[Actual]],"OK",IF(Tabla434[[#This Row],[Avance]]&gt;Tabla434[[#This Row],[Actual]],"ATENCIÓN","EJECUTADO"))</f>
        <v>EJECUTADO</v>
      </c>
    </row>
    <row r="81" spans="1:18" ht="27" customHeight="1" x14ac:dyDescent="0.25">
      <c r="A81" s="16">
        <v>155</v>
      </c>
      <c r="B81" s="18" t="s">
        <v>23</v>
      </c>
      <c r="C81" s="17">
        <v>45309</v>
      </c>
      <c r="D81" s="17" t="s">
        <v>29</v>
      </c>
      <c r="E81" s="27" t="s">
        <v>36</v>
      </c>
      <c r="F81" s="38" t="s">
        <v>144</v>
      </c>
      <c r="G81" s="27" t="s">
        <v>33</v>
      </c>
      <c r="H81" s="29" t="s">
        <v>145</v>
      </c>
      <c r="I81" s="29"/>
      <c r="J81" s="33">
        <v>2</v>
      </c>
      <c r="K81" s="21">
        <v>45308</v>
      </c>
      <c r="L81" s="21">
        <f>IFERROR(WORKDAY.INTL(($K81-1),$J81,1,FESTIVOS[]),"")</f>
        <v>45309</v>
      </c>
      <c r="M81" s="22">
        <v>1</v>
      </c>
      <c r="N81" s="22">
        <v>0</v>
      </c>
      <c r="O81" s="37">
        <v>1</v>
      </c>
      <c r="P81" s="18" t="s">
        <v>35</v>
      </c>
      <c r="Q81" s="24" t="s">
        <v>30</v>
      </c>
      <c r="R81" s="30" t="str">
        <f>IF(Tabla434[[#This Row],[Avance]]&lt;Tabla434[[#This Row],[Actual]],"OK",IF(Tabla434[[#This Row],[Avance]]&gt;Tabla434[[#This Row],[Actual]],"ATENCIÓN","EJECUTADO"))</f>
        <v>EJECUTADO</v>
      </c>
    </row>
    <row r="82" spans="1:18" ht="25.5" customHeight="1" x14ac:dyDescent="0.25">
      <c r="A82" s="16">
        <v>156</v>
      </c>
      <c r="B82" s="18" t="s">
        <v>23</v>
      </c>
      <c r="C82" s="17">
        <v>45309</v>
      </c>
      <c r="D82" s="17" t="s">
        <v>29</v>
      </c>
      <c r="E82" s="27" t="s">
        <v>36</v>
      </c>
      <c r="F82" s="38" t="s">
        <v>146</v>
      </c>
      <c r="G82" s="27" t="s">
        <v>33</v>
      </c>
      <c r="H82" s="29" t="s">
        <v>145</v>
      </c>
      <c r="I82" s="29"/>
      <c r="J82" s="33">
        <v>2</v>
      </c>
      <c r="K82" s="21">
        <v>45308</v>
      </c>
      <c r="L82" s="21">
        <f>IFERROR(WORKDAY.INTL(($K82-1),$J82,1,FESTIVOS[]),"")</f>
        <v>45309</v>
      </c>
      <c r="M82" s="22">
        <v>1</v>
      </c>
      <c r="N82" s="22">
        <v>0</v>
      </c>
      <c r="O82" s="37">
        <v>1</v>
      </c>
      <c r="P82" s="18" t="s">
        <v>35</v>
      </c>
      <c r="Q82" s="24" t="s">
        <v>30</v>
      </c>
      <c r="R82" s="30" t="str">
        <f>IF(Tabla434[[#This Row],[Avance]]&lt;Tabla434[[#This Row],[Actual]],"OK",IF(Tabla434[[#This Row],[Avance]]&gt;Tabla434[[#This Row],[Actual]],"ATENCIÓN","EJECUTADO"))</f>
        <v>EJECUTADO</v>
      </c>
    </row>
    <row r="83" spans="1:18" ht="30" customHeight="1" x14ac:dyDescent="0.25">
      <c r="A83" s="16">
        <v>157</v>
      </c>
      <c r="B83" s="18" t="s">
        <v>23</v>
      </c>
      <c r="C83" s="17">
        <v>45310</v>
      </c>
      <c r="D83" s="17" t="s">
        <v>29</v>
      </c>
      <c r="E83" s="27" t="s">
        <v>36</v>
      </c>
      <c r="F83" s="38" t="s">
        <v>147</v>
      </c>
      <c r="G83" s="27" t="s">
        <v>148</v>
      </c>
      <c r="H83" s="29" t="s">
        <v>145</v>
      </c>
      <c r="I83" s="29"/>
      <c r="J83" s="33">
        <v>2</v>
      </c>
      <c r="K83" s="21">
        <v>45309</v>
      </c>
      <c r="L83" s="21">
        <f>IFERROR(WORKDAY.INTL(($K83-1),$J83,1,FESTIVOS[]),"")</f>
        <v>45310</v>
      </c>
      <c r="M83" s="22">
        <v>1</v>
      </c>
      <c r="N83" s="22">
        <v>0</v>
      </c>
      <c r="O83" s="37">
        <v>1</v>
      </c>
      <c r="P83" s="18" t="s">
        <v>35</v>
      </c>
      <c r="Q83" s="24" t="s">
        <v>30</v>
      </c>
      <c r="R83" s="30" t="str">
        <f>IF(Tabla434[[#This Row],[Avance]]&lt;Tabla434[[#This Row],[Actual]],"OK",IF(Tabla434[[#This Row],[Avance]]&gt;Tabla434[[#This Row],[Actual]],"ATENCIÓN","EJECUTADO"))</f>
        <v>EJECUTADO</v>
      </c>
    </row>
    <row r="84" spans="1:18" ht="31.5" customHeight="1" x14ac:dyDescent="0.25">
      <c r="A84" s="16">
        <v>158</v>
      </c>
      <c r="B84" s="18" t="s">
        <v>23</v>
      </c>
      <c r="C84" s="17">
        <v>45310</v>
      </c>
      <c r="D84" s="17" t="s">
        <v>29</v>
      </c>
      <c r="E84" s="27" t="s">
        <v>36</v>
      </c>
      <c r="F84" s="38" t="s">
        <v>149</v>
      </c>
      <c r="G84" s="27" t="s">
        <v>148</v>
      </c>
      <c r="H84" s="29" t="s">
        <v>145</v>
      </c>
      <c r="I84" s="29"/>
      <c r="J84" s="33">
        <v>2</v>
      </c>
      <c r="K84" s="21">
        <v>45309</v>
      </c>
      <c r="L84" s="21">
        <f>IFERROR(WORKDAY.INTL(($K84-1),$J84,1,FESTIVOS[]),"")</f>
        <v>45310</v>
      </c>
      <c r="M84" s="22">
        <v>1</v>
      </c>
      <c r="N84" s="22">
        <v>0</v>
      </c>
      <c r="O84" s="37">
        <v>1</v>
      </c>
      <c r="P84" s="18" t="s">
        <v>35</v>
      </c>
      <c r="Q84" s="24" t="s">
        <v>30</v>
      </c>
      <c r="R84" s="30" t="str">
        <f>IF(Tabla434[[#This Row],[Avance]]&lt;Tabla434[[#This Row],[Actual]],"OK",IF(Tabla434[[#This Row],[Avance]]&gt;Tabla434[[#This Row],[Actual]],"ATENCIÓN","EJECUTADO"))</f>
        <v>EJECUTADO</v>
      </c>
    </row>
    <row r="85" spans="1:18" ht="27.75" customHeight="1" x14ac:dyDescent="0.25">
      <c r="A85" s="16">
        <v>159</v>
      </c>
      <c r="B85" s="18" t="s">
        <v>23</v>
      </c>
      <c r="C85" s="17">
        <v>45313</v>
      </c>
      <c r="D85" s="17" t="s">
        <v>29</v>
      </c>
      <c r="E85" s="27" t="s">
        <v>39</v>
      </c>
      <c r="F85" s="38" t="s">
        <v>150</v>
      </c>
      <c r="G85" s="27" t="s">
        <v>68</v>
      </c>
      <c r="H85" s="29" t="s">
        <v>151</v>
      </c>
      <c r="I85" s="29"/>
      <c r="J85" s="33">
        <v>1</v>
      </c>
      <c r="K85" s="21">
        <v>45312</v>
      </c>
      <c r="L85" s="21">
        <f>IFERROR(WORKDAY.INTL(($K85-1),$J85,1,FESTIVOS[]),"")</f>
        <v>45313</v>
      </c>
      <c r="M85" s="22">
        <v>1</v>
      </c>
      <c r="N85" s="22">
        <v>0</v>
      </c>
      <c r="O85" s="37">
        <v>1</v>
      </c>
      <c r="P85" s="18" t="s">
        <v>35</v>
      </c>
      <c r="Q85" s="24" t="s">
        <v>30</v>
      </c>
      <c r="R85" s="30" t="str">
        <f>IF(Tabla434[[#This Row],[Avance]]&lt;Tabla434[[#This Row],[Actual]],"OK",IF(Tabla434[[#This Row],[Avance]]&gt;Tabla434[[#This Row],[Actual]],"ATENCIÓN","EJECUTADO"))</f>
        <v>EJECUTADO</v>
      </c>
    </row>
    <row r="86" spans="1:18" ht="25.5" customHeight="1" x14ac:dyDescent="0.25">
      <c r="A86" s="16">
        <v>160</v>
      </c>
      <c r="B86" s="18" t="s">
        <v>23</v>
      </c>
      <c r="C86" s="17">
        <v>45313</v>
      </c>
      <c r="D86" s="17" t="s">
        <v>29</v>
      </c>
      <c r="E86" s="27" t="s">
        <v>39</v>
      </c>
      <c r="F86" s="38" t="s">
        <v>152</v>
      </c>
      <c r="G86" s="27" t="s">
        <v>46</v>
      </c>
      <c r="H86" s="29" t="s">
        <v>151</v>
      </c>
      <c r="I86" s="29"/>
      <c r="J86" s="33">
        <v>1</v>
      </c>
      <c r="K86" s="21">
        <v>45312</v>
      </c>
      <c r="L86" s="21">
        <f>IFERROR(WORKDAY.INTL(($K86-1),$J86,1,FESTIVOS[]),"")</f>
        <v>45313</v>
      </c>
      <c r="M86" s="22">
        <v>1</v>
      </c>
      <c r="N86" s="22">
        <v>0</v>
      </c>
      <c r="O86" s="37">
        <v>1</v>
      </c>
      <c r="P86" s="18" t="s">
        <v>35</v>
      </c>
      <c r="Q86" s="24" t="s">
        <v>30</v>
      </c>
      <c r="R86" s="30" t="str">
        <f>IF(Tabla434[[#This Row],[Avance]]&lt;Tabla434[[#This Row],[Actual]],"OK",IF(Tabla434[[#This Row],[Avance]]&gt;Tabla434[[#This Row],[Actual]],"ATENCIÓN","EJECUTADO"))</f>
        <v>EJECUTADO</v>
      </c>
    </row>
    <row r="87" spans="1:18" ht="30.75" customHeight="1" x14ac:dyDescent="0.25">
      <c r="A87" s="16">
        <v>161</v>
      </c>
      <c r="B87" s="18" t="s">
        <v>23</v>
      </c>
      <c r="C87" s="17">
        <v>45313</v>
      </c>
      <c r="D87" s="17" t="s">
        <v>29</v>
      </c>
      <c r="E87" s="27" t="s">
        <v>39</v>
      </c>
      <c r="F87" s="38" t="s">
        <v>153</v>
      </c>
      <c r="G87" s="27" t="s">
        <v>154</v>
      </c>
      <c r="H87" s="29" t="s">
        <v>151</v>
      </c>
      <c r="I87" s="29"/>
      <c r="J87" s="33">
        <v>2</v>
      </c>
      <c r="K87" s="21">
        <v>45312</v>
      </c>
      <c r="L87" s="21">
        <f>IFERROR(WORKDAY.INTL(($K87-1),$J87,1,FESTIVOS[]),"")</f>
        <v>45314</v>
      </c>
      <c r="M87" s="22">
        <v>1</v>
      </c>
      <c r="N87" s="22">
        <v>0</v>
      </c>
      <c r="O87" s="37">
        <v>1</v>
      </c>
      <c r="P87" s="18" t="s">
        <v>35</v>
      </c>
      <c r="Q87" s="24" t="s">
        <v>30</v>
      </c>
      <c r="R87" s="30" t="str">
        <f>IF(Tabla434[[#This Row],[Avance]]&lt;Tabla434[[#This Row],[Actual]],"OK",IF(Tabla434[[#This Row],[Avance]]&gt;Tabla434[[#This Row],[Actual]],"ATENCIÓN","EJECUTADO"))</f>
        <v>EJECUTADO</v>
      </c>
    </row>
    <row r="88" spans="1:18" ht="30" customHeight="1" x14ac:dyDescent="0.25">
      <c r="A88" s="16">
        <v>162</v>
      </c>
      <c r="B88" s="18" t="s">
        <v>23</v>
      </c>
      <c r="C88" s="17">
        <v>45313</v>
      </c>
      <c r="D88" s="17" t="s">
        <v>29</v>
      </c>
      <c r="E88" s="27" t="s">
        <v>31</v>
      </c>
      <c r="F88" s="38" t="s">
        <v>155</v>
      </c>
      <c r="G88" s="27" t="s">
        <v>68</v>
      </c>
      <c r="H88" s="29" t="s">
        <v>34</v>
      </c>
      <c r="I88" s="29"/>
      <c r="J88" s="33">
        <v>1</v>
      </c>
      <c r="K88" s="21">
        <v>45312</v>
      </c>
      <c r="L88" s="21">
        <f>IFERROR(WORKDAY.INTL(($K88-1),$J88,1,FESTIVOS[]),"")</f>
        <v>45313</v>
      </c>
      <c r="M88" s="22">
        <v>1</v>
      </c>
      <c r="N88" s="22">
        <v>0</v>
      </c>
      <c r="O88" s="37">
        <v>1</v>
      </c>
      <c r="P88" s="18" t="s">
        <v>35</v>
      </c>
      <c r="Q88" s="24" t="s">
        <v>30</v>
      </c>
      <c r="R88" s="30" t="str">
        <f>IF(Tabla434[[#This Row],[Avance]]&lt;Tabla434[[#This Row],[Actual]],"OK",IF(Tabla434[[#This Row],[Avance]]&gt;Tabla434[[#This Row],[Actual]],"ATENCIÓN","EJECUTADO"))</f>
        <v>EJECUTADO</v>
      </c>
    </row>
    <row r="89" spans="1:18" ht="27" customHeight="1" x14ac:dyDescent="0.25">
      <c r="A89" s="16">
        <v>163</v>
      </c>
      <c r="B89" s="18" t="s">
        <v>23</v>
      </c>
      <c r="C89" s="17">
        <v>45313</v>
      </c>
      <c r="D89" s="17" t="s">
        <v>29</v>
      </c>
      <c r="E89" s="27" t="s">
        <v>31</v>
      </c>
      <c r="F89" s="38" t="s">
        <v>156</v>
      </c>
      <c r="G89" s="27" t="s">
        <v>157</v>
      </c>
      <c r="H89" s="29" t="s">
        <v>34</v>
      </c>
      <c r="I89" s="29"/>
      <c r="J89" s="33">
        <v>1</v>
      </c>
      <c r="K89" s="21">
        <v>45312</v>
      </c>
      <c r="L89" s="21">
        <f>IFERROR(WORKDAY.INTL(($K89-1),$J89,1,FESTIVOS[]),"")</f>
        <v>45313</v>
      </c>
      <c r="M89" s="22">
        <v>1</v>
      </c>
      <c r="N89" s="22">
        <v>0</v>
      </c>
      <c r="O89" s="37">
        <v>1</v>
      </c>
      <c r="P89" s="18" t="s">
        <v>35</v>
      </c>
      <c r="Q89" s="24" t="s">
        <v>30</v>
      </c>
      <c r="R89" s="30" t="str">
        <f>IF(Tabla434[[#This Row],[Avance]]&lt;Tabla434[[#This Row],[Actual]],"OK",IF(Tabla434[[#This Row],[Avance]]&gt;Tabla434[[#This Row],[Actual]],"ATENCIÓN","EJECUTADO"))</f>
        <v>EJECUTADO</v>
      </c>
    </row>
    <row r="90" spans="1:18" ht="34.5" customHeight="1" x14ac:dyDescent="0.25">
      <c r="A90" s="16">
        <v>164</v>
      </c>
      <c r="B90" s="18" t="s">
        <v>23</v>
      </c>
      <c r="C90" s="17">
        <v>45313</v>
      </c>
      <c r="D90" s="17" t="s">
        <v>29</v>
      </c>
      <c r="E90" s="27" t="s">
        <v>36</v>
      </c>
      <c r="F90" s="38" t="s">
        <v>158</v>
      </c>
      <c r="G90" s="27" t="s">
        <v>159</v>
      </c>
      <c r="H90" s="29" t="s">
        <v>151</v>
      </c>
      <c r="I90" s="29"/>
      <c r="J90" s="33">
        <v>1</v>
      </c>
      <c r="K90" s="21">
        <v>45312</v>
      </c>
      <c r="L90" s="21">
        <f>IFERROR(WORKDAY.INTL(($K90-1),$J90,1,FESTIVOS[]),"")</f>
        <v>45313</v>
      </c>
      <c r="M90" s="22">
        <v>1</v>
      </c>
      <c r="N90" s="22">
        <v>0</v>
      </c>
      <c r="O90" s="37">
        <v>1</v>
      </c>
      <c r="P90" s="18" t="s">
        <v>35</v>
      </c>
      <c r="Q90" s="24" t="s">
        <v>30</v>
      </c>
      <c r="R90" s="30" t="str">
        <f>IF(Tabla434[[#This Row],[Avance]]&lt;Tabla434[[#This Row],[Actual]],"OK",IF(Tabla434[[#This Row],[Avance]]&gt;Tabla434[[#This Row],[Actual]],"ATENCIÓN","EJECUTADO"))</f>
        <v>EJECUTADO</v>
      </c>
    </row>
    <row r="91" spans="1:18" ht="35.25" customHeight="1" x14ac:dyDescent="0.25">
      <c r="A91" s="16">
        <v>165</v>
      </c>
      <c r="B91" s="18" t="s">
        <v>23</v>
      </c>
      <c r="C91" s="17">
        <v>45313</v>
      </c>
      <c r="D91" s="17" t="s">
        <v>29</v>
      </c>
      <c r="E91" s="27" t="s">
        <v>36</v>
      </c>
      <c r="F91" s="38" t="s">
        <v>160</v>
      </c>
      <c r="G91" s="27" t="s">
        <v>157</v>
      </c>
      <c r="H91" s="29" t="s">
        <v>151</v>
      </c>
      <c r="I91" s="29"/>
      <c r="J91" s="33">
        <v>1</v>
      </c>
      <c r="K91" s="21">
        <v>45312</v>
      </c>
      <c r="L91" s="21">
        <f>IFERROR(WORKDAY.INTL(($K91-1),$J91,1,FESTIVOS[]),"")</f>
        <v>45313</v>
      </c>
      <c r="M91" s="22">
        <v>1</v>
      </c>
      <c r="N91" s="22">
        <v>0</v>
      </c>
      <c r="O91" s="37">
        <v>1</v>
      </c>
      <c r="P91" s="18" t="s">
        <v>35</v>
      </c>
      <c r="Q91" s="24" t="s">
        <v>30</v>
      </c>
      <c r="R91" s="30" t="str">
        <f>IF(Tabla434[[#This Row],[Avance]]&lt;Tabla434[[#This Row],[Actual]],"OK",IF(Tabla434[[#This Row],[Avance]]&gt;Tabla434[[#This Row],[Actual]],"ATENCIÓN","EJECUTADO"))</f>
        <v>EJECUTADO</v>
      </c>
    </row>
    <row r="92" spans="1:18" ht="18" customHeight="1" x14ac:dyDescent="0.25">
      <c r="A92" s="16">
        <v>166</v>
      </c>
      <c r="B92" s="18" t="s">
        <v>23</v>
      </c>
      <c r="C92" s="17">
        <v>45313</v>
      </c>
      <c r="D92" s="17" t="s">
        <v>29</v>
      </c>
      <c r="E92" s="27" t="s">
        <v>44</v>
      </c>
      <c r="F92" s="28" t="s">
        <v>161</v>
      </c>
      <c r="G92" s="27" t="s">
        <v>89</v>
      </c>
      <c r="H92" s="29" t="s">
        <v>162</v>
      </c>
      <c r="I92" s="29"/>
      <c r="J92" s="33">
        <v>20</v>
      </c>
      <c r="K92" s="21">
        <v>45312</v>
      </c>
      <c r="L92" s="21">
        <f>IFERROR(WORKDAY.INTL(($K92-1),$J92,1,FESTIVOS[]),"")</f>
        <v>45338</v>
      </c>
      <c r="M92" s="22">
        <f t="shared" ref="M92" ca="1" si="0">IFERROR(((($I$3-$K92)/(L92-K92)*1)),"")</f>
        <v>35.884615384615387</v>
      </c>
      <c r="N92" s="22">
        <v>0.35</v>
      </c>
      <c r="O92" s="37">
        <v>0.39</v>
      </c>
      <c r="P92" s="18" t="s">
        <v>35</v>
      </c>
      <c r="Q92" s="24" t="s">
        <v>30</v>
      </c>
      <c r="R92" s="30" t="str">
        <f ca="1">IF(Tabla434[[#This Row],[Avance]]&lt;Tabla434[[#This Row],[Actual]],"OK",IF(Tabla434[[#This Row],[Avance]]&gt;Tabla434[[#This Row],[Actual]],"ATENCIÓN","EJECUTADO"))</f>
        <v>ATENCIÓN</v>
      </c>
    </row>
    <row r="93" spans="1:18" ht="24.75" customHeight="1" x14ac:dyDescent="0.25">
      <c r="A93" s="16">
        <v>167</v>
      </c>
      <c r="B93" s="18" t="s">
        <v>23</v>
      </c>
      <c r="C93" s="17">
        <v>45314</v>
      </c>
      <c r="D93" s="17" t="s">
        <v>29</v>
      </c>
      <c r="E93" s="27" t="s">
        <v>36</v>
      </c>
      <c r="F93" s="38" t="s">
        <v>163</v>
      </c>
      <c r="G93" s="27" t="s">
        <v>157</v>
      </c>
      <c r="H93" s="29" t="s">
        <v>151</v>
      </c>
      <c r="I93" s="29"/>
      <c r="J93" s="33">
        <v>2</v>
      </c>
      <c r="K93" s="21">
        <v>45313</v>
      </c>
      <c r="L93" s="21">
        <f>IFERROR(WORKDAY.INTL(($K93-1),$J93,1,FESTIVOS[]),"")</f>
        <v>45314</v>
      </c>
      <c r="M93" s="22">
        <v>1</v>
      </c>
      <c r="N93" s="22">
        <v>0</v>
      </c>
      <c r="O93" s="37">
        <v>1</v>
      </c>
      <c r="P93" s="18" t="s">
        <v>35</v>
      </c>
      <c r="Q93" s="24" t="s">
        <v>30</v>
      </c>
      <c r="R93" s="30" t="str">
        <f>IF(Tabla434[[#This Row],[Avance]]&lt;Tabla434[[#This Row],[Actual]],"OK",IF(Tabla434[[#This Row],[Avance]]&gt;Tabla434[[#This Row],[Actual]],"ATENCIÓN","EJECUTADO"))</f>
        <v>EJECUTADO</v>
      </c>
    </row>
    <row r="94" spans="1:18" ht="25.5" customHeight="1" x14ac:dyDescent="0.25">
      <c r="A94" s="16">
        <v>168</v>
      </c>
      <c r="B94" s="18" t="s">
        <v>23</v>
      </c>
      <c r="C94" s="17">
        <v>45314</v>
      </c>
      <c r="D94" s="17" t="s">
        <v>29</v>
      </c>
      <c r="E94" s="27" t="s">
        <v>36</v>
      </c>
      <c r="F94" s="38" t="s">
        <v>164</v>
      </c>
      <c r="G94" s="27" t="s">
        <v>157</v>
      </c>
      <c r="H94" s="29" t="s">
        <v>151</v>
      </c>
      <c r="I94" s="29"/>
      <c r="J94" s="33">
        <v>2</v>
      </c>
      <c r="K94" s="21">
        <v>45313</v>
      </c>
      <c r="L94" s="21">
        <f>IFERROR(WORKDAY.INTL(($K94-1),$J94,1,FESTIVOS[]),"")</f>
        <v>45314</v>
      </c>
      <c r="M94" s="22">
        <v>1</v>
      </c>
      <c r="N94" s="22">
        <v>0</v>
      </c>
      <c r="O94" s="37">
        <v>1</v>
      </c>
      <c r="P94" s="18" t="s">
        <v>35</v>
      </c>
      <c r="Q94" s="24" t="s">
        <v>30</v>
      </c>
      <c r="R94" s="30" t="str">
        <f>IF(Tabla434[[#This Row],[Avance]]&lt;Tabla434[[#This Row],[Actual]],"OK",IF(Tabla434[[#This Row],[Avance]]&gt;Tabla434[[#This Row],[Actual]],"ATENCIÓN","EJECUTADO"))</f>
        <v>EJECUTADO</v>
      </c>
    </row>
    <row r="95" spans="1:18" ht="24.75" customHeight="1" x14ac:dyDescent="0.25">
      <c r="A95" s="16">
        <v>169</v>
      </c>
      <c r="B95" s="18" t="s">
        <v>23</v>
      </c>
      <c r="C95" s="17">
        <v>45314</v>
      </c>
      <c r="D95" s="17" t="s">
        <v>29</v>
      </c>
      <c r="E95" s="27" t="s">
        <v>36</v>
      </c>
      <c r="F95" s="38" t="s">
        <v>165</v>
      </c>
      <c r="G95" s="27" t="s">
        <v>157</v>
      </c>
      <c r="H95" s="29" t="s">
        <v>151</v>
      </c>
      <c r="I95" s="29"/>
      <c r="J95" s="33">
        <v>2</v>
      </c>
      <c r="K95" s="21">
        <v>45313</v>
      </c>
      <c r="L95" s="21">
        <f>IFERROR(WORKDAY.INTL(($K95-1),$J95,1,FESTIVOS[]),"")</f>
        <v>45314</v>
      </c>
      <c r="M95" s="22">
        <v>1</v>
      </c>
      <c r="N95" s="22">
        <v>0</v>
      </c>
      <c r="O95" s="37">
        <v>1</v>
      </c>
      <c r="P95" s="18" t="s">
        <v>35</v>
      </c>
      <c r="Q95" s="24" t="s">
        <v>30</v>
      </c>
      <c r="R95" s="30" t="str">
        <f>IF(Tabla434[[#This Row],[Avance]]&lt;Tabla434[[#This Row],[Actual]],"OK",IF(Tabla434[[#This Row],[Avance]]&gt;Tabla434[[#This Row],[Actual]],"ATENCIÓN","EJECUTADO"))</f>
        <v>EJECUTADO</v>
      </c>
    </row>
    <row r="96" spans="1:18" ht="23.25" customHeight="1" x14ac:dyDescent="0.25">
      <c r="A96" s="16">
        <v>170</v>
      </c>
      <c r="B96" s="18" t="s">
        <v>23</v>
      </c>
      <c r="C96" s="17">
        <v>45314</v>
      </c>
      <c r="D96" s="17" t="s">
        <v>29</v>
      </c>
      <c r="E96" s="27" t="s">
        <v>39</v>
      </c>
      <c r="F96" s="38" t="s">
        <v>166</v>
      </c>
      <c r="G96" s="27" t="s">
        <v>157</v>
      </c>
      <c r="H96" s="29" t="s">
        <v>151</v>
      </c>
      <c r="I96" s="29"/>
      <c r="J96" s="33">
        <v>2</v>
      </c>
      <c r="K96" s="21">
        <v>45313</v>
      </c>
      <c r="L96" s="21">
        <f>IFERROR(WORKDAY.INTL(($K96-1),$J96,1,FESTIVOS[]),"")</f>
        <v>45314</v>
      </c>
      <c r="M96" s="22">
        <v>1</v>
      </c>
      <c r="N96" s="22">
        <v>0</v>
      </c>
      <c r="O96" s="37">
        <v>1</v>
      </c>
      <c r="P96" s="18" t="s">
        <v>35</v>
      </c>
      <c r="Q96" s="24" t="s">
        <v>30</v>
      </c>
      <c r="R96" s="30" t="str">
        <f>IF(Tabla434[[#This Row],[Avance]]&lt;Tabla434[[#This Row],[Actual]],"OK",IF(Tabla434[[#This Row],[Avance]]&gt;Tabla434[[#This Row],[Actual]],"ATENCIÓN","EJECUTADO"))</f>
        <v>EJECUTADO</v>
      </c>
    </row>
    <row r="97" spans="1:18" ht="27.75" customHeight="1" x14ac:dyDescent="0.25">
      <c r="A97" s="16">
        <v>171</v>
      </c>
      <c r="B97" s="18" t="s">
        <v>23</v>
      </c>
      <c r="C97" s="17">
        <v>45314</v>
      </c>
      <c r="D97" s="17" t="s">
        <v>29</v>
      </c>
      <c r="E97" s="27" t="s">
        <v>39</v>
      </c>
      <c r="F97" s="38" t="s">
        <v>167</v>
      </c>
      <c r="G97" s="27" t="s">
        <v>157</v>
      </c>
      <c r="H97" s="29" t="s">
        <v>151</v>
      </c>
      <c r="I97" s="29"/>
      <c r="J97" s="33">
        <v>2</v>
      </c>
      <c r="K97" s="21">
        <v>45313</v>
      </c>
      <c r="L97" s="21">
        <f>IFERROR(WORKDAY.INTL(($K97-1),$J97,1,FESTIVOS[]),"")</f>
        <v>45314</v>
      </c>
      <c r="M97" s="22">
        <v>1</v>
      </c>
      <c r="N97" s="22">
        <v>0</v>
      </c>
      <c r="O97" s="37">
        <v>1</v>
      </c>
      <c r="P97" s="18" t="s">
        <v>35</v>
      </c>
      <c r="Q97" s="24" t="s">
        <v>30</v>
      </c>
      <c r="R97" s="30" t="str">
        <f>IF(Tabla434[[#This Row],[Avance]]&lt;Tabla434[[#This Row],[Actual]],"OK",IF(Tabla434[[#This Row],[Avance]]&gt;Tabla434[[#This Row],[Actual]],"ATENCIÓN","EJECUTADO"))</f>
        <v>EJECUTADO</v>
      </c>
    </row>
    <row r="98" spans="1:18" ht="24.75" customHeight="1" x14ac:dyDescent="0.25">
      <c r="A98" s="16">
        <v>172</v>
      </c>
      <c r="B98" s="18" t="s">
        <v>23</v>
      </c>
      <c r="C98" s="17">
        <v>45314</v>
      </c>
      <c r="D98" s="17" t="s">
        <v>29</v>
      </c>
      <c r="E98" s="27" t="s">
        <v>39</v>
      </c>
      <c r="F98" s="38" t="s">
        <v>168</v>
      </c>
      <c r="G98" s="27" t="s">
        <v>157</v>
      </c>
      <c r="H98" s="29" t="s">
        <v>151</v>
      </c>
      <c r="I98" s="29"/>
      <c r="J98" s="33">
        <v>2</v>
      </c>
      <c r="K98" s="21">
        <v>45313</v>
      </c>
      <c r="L98" s="21">
        <f>IFERROR(WORKDAY.INTL(($K98-1),$J98,1,FESTIVOS[]),"")</f>
        <v>45314</v>
      </c>
      <c r="M98" s="22">
        <v>1</v>
      </c>
      <c r="N98" s="22">
        <v>0</v>
      </c>
      <c r="O98" s="37">
        <v>1</v>
      </c>
      <c r="P98" s="18" t="s">
        <v>35</v>
      </c>
      <c r="Q98" s="24" t="s">
        <v>30</v>
      </c>
      <c r="R98" s="30" t="str">
        <f>IF(Tabla434[[#This Row],[Avance]]&lt;Tabla434[[#This Row],[Actual]],"OK",IF(Tabla434[[#This Row],[Avance]]&gt;Tabla434[[#This Row],[Actual]],"ATENCIÓN","EJECUTADO"))</f>
        <v>EJECUTADO</v>
      </c>
    </row>
    <row r="99" spans="1:18" ht="25.5" customHeight="1" x14ac:dyDescent="0.25">
      <c r="A99" s="16">
        <v>173</v>
      </c>
      <c r="B99" s="18" t="s">
        <v>23</v>
      </c>
      <c r="C99" s="17">
        <v>45314</v>
      </c>
      <c r="D99" s="17" t="s">
        <v>29</v>
      </c>
      <c r="E99" s="27" t="s">
        <v>31</v>
      </c>
      <c r="F99" s="38" t="s">
        <v>169</v>
      </c>
      <c r="G99" s="27" t="s">
        <v>92</v>
      </c>
      <c r="H99" s="29" t="s">
        <v>34</v>
      </c>
      <c r="I99" s="29"/>
      <c r="J99" s="33">
        <v>2</v>
      </c>
      <c r="K99" s="21">
        <v>45313</v>
      </c>
      <c r="L99" s="21">
        <f>IFERROR(WORKDAY.INTL(($K99-1),$J99,1,FESTIVOS[]),"")</f>
        <v>45314</v>
      </c>
      <c r="M99" s="22">
        <v>1</v>
      </c>
      <c r="N99" s="22">
        <v>0</v>
      </c>
      <c r="O99" s="37">
        <v>1</v>
      </c>
      <c r="P99" s="18" t="s">
        <v>35</v>
      </c>
      <c r="Q99" s="24" t="s">
        <v>30</v>
      </c>
      <c r="R99" s="30" t="str">
        <f>IF(Tabla434[[#This Row],[Avance]]&lt;Tabla434[[#This Row],[Actual]],"OK",IF(Tabla434[[#This Row],[Avance]]&gt;Tabla434[[#This Row],[Actual]],"ATENCIÓN","EJECUTADO"))</f>
        <v>EJECUTADO</v>
      </c>
    </row>
    <row r="100" spans="1:18" ht="24.75" customHeight="1" x14ac:dyDescent="0.25">
      <c r="A100" s="16">
        <v>174</v>
      </c>
      <c r="B100" s="18" t="s">
        <v>23</v>
      </c>
      <c r="C100" s="17">
        <v>45314</v>
      </c>
      <c r="D100" s="17" t="s">
        <v>29</v>
      </c>
      <c r="E100" s="27" t="s">
        <v>31</v>
      </c>
      <c r="F100" s="38" t="s">
        <v>170</v>
      </c>
      <c r="G100" s="27" t="s">
        <v>157</v>
      </c>
      <c r="H100" s="29" t="s">
        <v>34</v>
      </c>
      <c r="I100" s="29"/>
      <c r="J100" s="33">
        <v>2</v>
      </c>
      <c r="K100" s="21">
        <v>45313</v>
      </c>
      <c r="L100" s="21">
        <f>IFERROR(WORKDAY.INTL(($K100-1),$J100,1,FESTIVOS[]),"")</f>
        <v>45314</v>
      </c>
      <c r="M100" s="22">
        <v>1</v>
      </c>
      <c r="N100" s="22">
        <v>0</v>
      </c>
      <c r="O100" s="37">
        <v>1</v>
      </c>
      <c r="P100" s="18" t="s">
        <v>35</v>
      </c>
      <c r="Q100" s="24" t="s">
        <v>30</v>
      </c>
      <c r="R100" s="30" t="str">
        <f>IF(Tabla434[[#This Row],[Avance]]&lt;Tabla434[[#This Row],[Actual]],"OK",IF(Tabla434[[#This Row],[Avance]]&gt;Tabla434[[#This Row],[Actual]],"ATENCIÓN","EJECUTADO"))</f>
        <v>EJECUTADO</v>
      </c>
    </row>
    <row r="101" spans="1:18" ht="18" customHeight="1" x14ac:dyDescent="0.25">
      <c r="A101" s="16">
        <v>175</v>
      </c>
      <c r="B101" s="18" t="s">
        <v>23</v>
      </c>
      <c r="C101" s="17">
        <v>45315</v>
      </c>
      <c r="D101" s="17" t="s">
        <v>29</v>
      </c>
      <c r="E101" s="27" t="s">
        <v>31</v>
      </c>
      <c r="F101" s="28" t="s">
        <v>171</v>
      </c>
      <c r="G101" s="27" t="s">
        <v>157</v>
      </c>
      <c r="H101" s="29" t="s">
        <v>34</v>
      </c>
      <c r="I101" s="29"/>
      <c r="J101" s="33">
        <v>2</v>
      </c>
      <c r="K101" s="21">
        <v>45314</v>
      </c>
      <c r="L101" s="21">
        <f>IFERROR(WORKDAY.INTL(($K101-1),$J101,1,FESTIVOS[]),"")</f>
        <v>45315</v>
      </c>
      <c r="M101" s="22">
        <v>1</v>
      </c>
      <c r="N101" s="22">
        <v>0</v>
      </c>
      <c r="O101" s="37">
        <v>1</v>
      </c>
      <c r="P101" s="18" t="s">
        <v>35</v>
      </c>
      <c r="Q101" s="24" t="s">
        <v>30</v>
      </c>
      <c r="R101" s="30" t="str">
        <f>IF(Tabla434[[#This Row],[Avance]]&lt;Tabla434[[#This Row],[Actual]],"OK",IF(Tabla434[[#This Row],[Avance]]&gt;Tabla434[[#This Row],[Actual]],"ATENCIÓN","EJECUTADO"))</f>
        <v>EJECUTADO</v>
      </c>
    </row>
    <row r="102" spans="1:18" ht="18" customHeight="1" x14ac:dyDescent="0.25">
      <c r="A102" s="16">
        <v>176</v>
      </c>
      <c r="B102" s="18" t="s">
        <v>23</v>
      </c>
      <c r="C102" s="17">
        <v>45315</v>
      </c>
      <c r="D102" s="17" t="s">
        <v>29</v>
      </c>
      <c r="E102" s="27" t="s">
        <v>39</v>
      </c>
      <c r="F102" s="28" t="s">
        <v>172</v>
      </c>
      <c r="G102" s="27" t="s">
        <v>157</v>
      </c>
      <c r="H102" s="29" t="s">
        <v>151</v>
      </c>
      <c r="I102" s="29"/>
      <c r="J102" s="33">
        <v>2</v>
      </c>
      <c r="K102" s="21">
        <v>45314</v>
      </c>
      <c r="L102" s="21">
        <f>IFERROR(WORKDAY.INTL(($K102-1),$J102,1,FESTIVOS[]),"")</f>
        <v>45315</v>
      </c>
      <c r="M102" s="22">
        <v>1</v>
      </c>
      <c r="N102" s="22">
        <v>0</v>
      </c>
      <c r="O102" s="37">
        <v>1</v>
      </c>
      <c r="P102" s="18" t="s">
        <v>35</v>
      </c>
      <c r="Q102" s="24" t="s">
        <v>30</v>
      </c>
      <c r="R102" s="30" t="str">
        <f>IF(Tabla434[[#This Row],[Avance]]&lt;Tabla434[[#This Row],[Actual]],"OK",IF(Tabla434[[#This Row],[Avance]]&gt;Tabla434[[#This Row],[Actual]],"ATENCIÓN","EJECUTADO"))</f>
        <v>EJECUTADO</v>
      </c>
    </row>
    <row r="103" spans="1:18" ht="18" customHeight="1" x14ac:dyDescent="0.25">
      <c r="A103" s="16">
        <v>177</v>
      </c>
      <c r="B103" s="18" t="s">
        <v>23</v>
      </c>
      <c r="C103" s="17">
        <v>45315</v>
      </c>
      <c r="D103" s="17" t="s">
        <v>29</v>
      </c>
      <c r="E103" s="27" t="s">
        <v>39</v>
      </c>
      <c r="F103" s="28" t="s">
        <v>171</v>
      </c>
      <c r="G103" s="27" t="s">
        <v>157</v>
      </c>
      <c r="H103" s="29" t="s">
        <v>112</v>
      </c>
      <c r="I103" s="29"/>
      <c r="J103" s="33">
        <v>2</v>
      </c>
      <c r="K103" s="21">
        <v>45314</v>
      </c>
      <c r="L103" s="21">
        <f>IFERROR(WORKDAY.INTL(($K103-1),$J103,1,FESTIVOS[]),"")</f>
        <v>45315</v>
      </c>
      <c r="M103" s="22">
        <v>1</v>
      </c>
      <c r="N103" s="22">
        <v>0</v>
      </c>
      <c r="O103" s="37">
        <v>1</v>
      </c>
      <c r="P103" s="18" t="s">
        <v>35</v>
      </c>
      <c r="Q103" s="24" t="s">
        <v>30</v>
      </c>
      <c r="R103" s="30" t="str">
        <f>IF(Tabla434[[#This Row],[Avance]]&lt;Tabla434[[#This Row],[Actual]],"OK",IF(Tabla434[[#This Row],[Avance]]&gt;Tabla434[[#This Row],[Actual]],"ATENCIÓN","EJECUTADO"))</f>
        <v>EJECUTADO</v>
      </c>
    </row>
    <row r="104" spans="1:18" ht="18" customHeight="1" x14ac:dyDescent="0.25">
      <c r="A104" s="16">
        <v>178</v>
      </c>
      <c r="B104" s="18" t="s">
        <v>23</v>
      </c>
      <c r="C104" s="17">
        <v>45315</v>
      </c>
      <c r="D104" s="17" t="s">
        <v>29</v>
      </c>
      <c r="E104" s="27" t="s">
        <v>31</v>
      </c>
      <c r="F104" s="28" t="s">
        <v>173</v>
      </c>
      <c r="G104" s="27" t="s">
        <v>157</v>
      </c>
      <c r="H104" s="29" t="s">
        <v>34</v>
      </c>
      <c r="I104" s="29"/>
      <c r="J104" s="33">
        <v>2</v>
      </c>
      <c r="K104" s="21">
        <v>45314</v>
      </c>
      <c r="L104" s="21">
        <f>IFERROR(WORKDAY.INTL(($K104-1),$J104,1,FESTIVOS[]),"")</f>
        <v>45315</v>
      </c>
      <c r="M104" s="22">
        <v>1</v>
      </c>
      <c r="N104" s="22">
        <v>0</v>
      </c>
      <c r="O104" s="37">
        <v>1</v>
      </c>
      <c r="P104" s="18" t="s">
        <v>35</v>
      </c>
      <c r="Q104" s="24" t="s">
        <v>30</v>
      </c>
      <c r="R104" s="30" t="str">
        <f>IF(Tabla434[[#This Row],[Avance]]&lt;Tabla434[[#This Row],[Actual]],"OK",IF(Tabla434[[#This Row],[Avance]]&gt;Tabla434[[#This Row],[Actual]],"ATENCIÓN","EJECUTADO"))</f>
        <v>EJECUTADO</v>
      </c>
    </row>
    <row r="105" spans="1:18" ht="18" customHeight="1" x14ac:dyDescent="0.25">
      <c r="A105" s="16">
        <v>179</v>
      </c>
      <c r="B105" s="18" t="s">
        <v>23</v>
      </c>
      <c r="C105" s="17">
        <v>45315</v>
      </c>
      <c r="D105" s="17" t="s">
        <v>29</v>
      </c>
      <c r="E105" s="27" t="s">
        <v>36</v>
      </c>
      <c r="F105" s="28" t="s">
        <v>161</v>
      </c>
      <c r="G105" s="27" t="s">
        <v>64</v>
      </c>
      <c r="H105" s="29" t="s">
        <v>174</v>
      </c>
      <c r="I105" s="29"/>
      <c r="J105" s="33">
        <v>2</v>
      </c>
      <c r="K105" s="21">
        <v>45314</v>
      </c>
      <c r="L105" s="21">
        <f>IFERROR(WORKDAY.INTL(($K105-1),$J105,1,FESTIVOS[]),"")</f>
        <v>45315</v>
      </c>
      <c r="M105" s="22">
        <v>1</v>
      </c>
      <c r="N105" s="22">
        <v>0</v>
      </c>
      <c r="O105" s="37">
        <v>1</v>
      </c>
      <c r="P105" s="18" t="s">
        <v>35</v>
      </c>
      <c r="Q105" s="24" t="s">
        <v>30</v>
      </c>
      <c r="R105" s="30" t="str">
        <f>IF(Tabla434[[#This Row],[Avance]]&lt;Tabla434[[#This Row],[Actual]],"OK",IF(Tabla434[[#This Row],[Avance]]&gt;Tabla434[[#This Row],[Actual]],"ATENCIÓN","EJECUTADO"))</f>
        <v>EJECUTADO</v>
      </c>
    </row>
    <row r="106" spans="1:18" ht="18" customHeight="1" x14ac:dyDescent="0.25">
      <c r="A106" s="16">
        <v>181</v>
      </c>
      <c r="B106" s="18" t="s">
        <v>23</v>
      </c>
      <c r="C106" s="17">
        <v>45316</v>
      </c>
      <c r="D106" s="17" t="s">
        <v>29</v>
      </c>
      <c r="E106" s="27" t="s">
        <v>39</v>
      </c>
      <c r="F106" s="28" t="s">
        <v>175</v>
      </c>
      <c r="G106" s="27" t="s">
        <v>176</v>
      </c>
      <c r="H106" s="29" t="s">
        <v>177</v>
      </c>
      <c r="I106" s="29"/>
      <c r="J106" s="33">
        <v>2</v>
      </c>
      <c r="K106" s="21">
        <v>45315</v>
      </c>
      <c r="L106" s="21">
        <f>IFERROR(WORKDAY.INTL(($K106-1),$J106,1,FESTIVOS[]),"")</f>
        <v>45316</v>
      </c>
      <c r="M106" s="22">
        <v>1</v>
      </c>
      <c r="N106" s="22">
        <v>0</v>
      </c>
      <c r="O106" s="37">
        <v>1</v>
      </c>
      <c r="P106" s="18" t="s">
        <v>35</v>
      </c>
      <c r="Q106" s="24" t="s">
        <v>30</v>
      </c>
      <c r="R106" s="30" t="str">
        <f>IF(Tabla434[[#This Row],[Avance]]&lt;Tabla434[[#This Row],[Actual]],"OK",IF(Tabla434[[#This Row],[Avance]]&gt;Tabla434[[#This Row],[Actual]],"ATENCIÓN","EJECUTADO"))</f>
        <v>EJECUTADO</v>
      </c>
    </row>
    <row r="107" spans="1:18" ht="18" customHeight="1" x14ac:dyDescent="0.25">
      <c r="A107" s="16">
        <v>182</v>
      </c>
      <c r="B107" s="18" t="s">
        <v>23</v>
      </c>
      <c r="C107" s="17">
        <v>45316</v>
      </c>
      <c r="D107" s="17" t="s">
        <v>29</v>
      </c>
      <c r="E107" s="27" t="s">
        <v>39</v>
      </c>
      <c r="F107" s="28" t="s">
        <v>110</v>
      </c>
      <c r="G107" s="27" t="s">
        <v>178</v>
      </c>
      <c r="H107" s="29" t="s">
        <v>179</v>
      </c>
      <c r="I107" s="29"/>
      <c r="J107" s="33">
        <v>2</v>
      </c>
      <c r="K107" s="21">
        <v>45315</v>
      </c>
      <c r="L107" s="21">
        <f>IFERROR(WORKDAY.INTL(($K107-1),$J107,1,FESTIVOS[]),"")</f>
        <v>45316</v>
      </c>
      <c r="M107" s="22">
        <v>1</v>
      </c>
      <c r="N107" s="22">
        <v>0</v>
      </c>
      <c r="O107" s="37">
        <v>1</v>
      </c>
      <c r="P107" s="18" t="s">
        <v>35</v>
      </c>
      <c r="Q107" s="24" t="s">
        <v>30</v>
      </c>
      <c r="R107" s="30" t="str">
        <f>IF(Tabla434[[#This Row],[Avance]]&lt;Tabla434[[#This Row],[Actual]],"OK",IF(Tabla434[[#This Row],[Avance]]&gt;Tabla434[[#This Row],[Actual]],"ATENCIÓN","EJECUTADO"))</f>
        <v>EJECUTADO</v>
      </c>
    </row>
    <row r="108" spans="1:18" ht="18" customHeight="1" x14ac:dyDescent="0.25">
      <c r="A108" s="16">
        <v>183</v>
      </c>
      <c r="B108" s="18" t="s">
        <v>23</v>
      </c>
      <c r="C108" s="17">
        <v>45316</v>
      </c>
      <c r="D108" s="17" t="s">
        <v>29</v>
      </c>
      <c r="E108" s="27" t="s">
        <v>31</v>
      </c>
      <c r="F108" s="28" t="s">
        <v>180</v>
      </c>
      <c r="G108" s="27"/>
      <c r="H108" s="29" t="s">
        <v>181</v>
      </c>
      <c r="I108" s="29"/>
      <c r="J108" s="33">
        <v>2</v>
      </c>
      <c r="K108" s="21">
        <v>45315</v>
      </c>
      <c r="L108" s="21">
        <f>IFERROR(WORKDAY.INTL(($K108-1),$J108,1,FESTIVOS[]),"")</f>
        <v>45316</v>
      </c>
      <c r="M108" s="22">
        <v>1</v>
      </c>
      <c r="N108" s="22">
        <v>0</v>
      </c>
      <c r="O108" s="37">
        <v>1</v>
      </c>
      <c r="P108" s="18" t="s">
        <v>35</v>
      </c>
      <c r="Q108" s="24" t="s">
        <v>30</v>
      </c>
      <c r="R108" s="30" t="str">
        <f>IF(Tabla434[[#This Row],[Avance]]&lt;Tabla434[[#This Row],[Actual]],"OK",IF(Tabla434[[#This Row],[Avance]]&gt;Tabla434[[#This Row],[Actual]],"ATENCIÓN","EJECUTADO"))</f>
        <v>EJECUTADO</v>
      </c>
    </row>
    <row r="109" spans="1:18" ht="18" customHeight="1" x14ac:dyDescent="0.25">
      <c r="A109" s="16">
        <v>184</v>
      </c>
      <c r="B109" s="18" t="s">
        <v>23</v>
      </c>
      <c r="C109" s="17">
        <v>45316</v>
      </c>
      <c r="D109" s="17" t="s">
        <v>29</v>
      </c>
      <c r="E109" s="27" t="s">
        <v>31</v>
      </c>
      <c r="F109" s="28" t="s">
        <v>182</v>
      </c>
      <c r="G109" s="27" t="s">
        <v>176</v>
      </c>
      <c r="H109" s="29" t="s">
        <v>183</v>
      </c>
      <c r="I109" s="29"/>
      <c r="J109" s="33">
        <v>2</v>
      </c>
      <c r="K109" s="21">
        <v>45315</v>
      </c>
      <c r="L109" s="21">
        <f>IFERROR(WORKDAY.INTL(($K109-1),$J109,1,FESTIVOS[]),"")</f>
        <v>45316</v>
      </c>
      <c r="M109" s="22">
        <v>1</v>
      </c>
      <c r="N109" s="22">
        <v>0</v>
      </c>
      <c r="O109" s="37">
        <v>1</v>
      </c>
      <c r="P109" s="18" t="s">
        <v>35</v>
      </c>
      <c r="Q109" s="24" t="s">
        <v>30</v>
      </c>
      <c r="R109" s="30" t="str">
        <f>IF(Tabla434[[#This Row],[Avance]]&lt;Tabla434[[#This Row],[Actual]],"OK",IF(Tabla434[[#This Row],[Avance]]&gt;Tabla434[[#This Row],[Actual]],"ATENCIÓN","EJECUTADO"))</f>
        <v>EJECUTADO</v>
      </c>
    </row>
    <row r="110" spans="1:18" ht="18" customHeight="1" x14ac:dyDescent="0.25">
      <c r="A110" s="16">
        <v>185</v>
      </c>
      <c r="B110" s="18" t="s">
        <v>23</v>
      </c>
      <c r="C110" s="17">
        <v>45317</v>
      </c>
      <c r="D110" s="17" t="s">
        <v>29</v>
      </c>
      <c r="E110" s="27" t="s">
        <v>39</v>
      </c>
      <c r="F110" s="28" t="s">
        <v>184</v>
      </c>
      <c r="G110" s="27" t="s">
        <v>64</v>
      </c>
      <c r="H110" s="29" t="s">
        <v>185</v>
      </c>
      <c r="I110" s="29"/>
      <c r="J110" s="33">
        <v>3</v>
      </c>
      <c r="K110" s="21">
        <v>45316</v>
      </c>
      <c r="L110" s="21">
        <f>IFERROR(WORKDAY.INTL(($K110-1),$J110,1,FESTIVOS[]),"")</f>
        <v>45320</v>
      </c>
      <c r="M110" s="22">
        <v>1</v>
      </c>
      <c r="N110" s="22">
        <v>0.25</v>
      </c>
      <c r="O110" s="37">
        <v>1</v>
      </c>
      <c r="P110" s="18" t="s">
        <v>35</v>
      </c>
      <c r="Q110" s="24" t="s">
        <v>30</v>
      </c>
      <c r="R110" s="30" t="str">
        <f>IF(Tabla434[[#This Row],[Avance]]&lt;Tabla434[[#This Row],[Actual]],"OK",IF(Tabla434[[#This Row],[Avance]]&gt;Tabla434[[#This Row],[Actual]],"ATENCIÓN","EJECUTADO"))</f>
        <v>EJECUTADO</v>
      </c>
    </row>
    <row r="111" spans="1:18" ht="18" customHeight="1" x14ac:dyDescent="0.25">
      <c r="A111" s="16">
        <v>186</v>
      </c>
      <c r="B111" s="18" t="s">
        <v>23</v>
      </c>
      <c r="C111" s="17">
        <v>45317</v>
      </c>
      <c r="D111" s="17" t="s">
        <v>29</v>
      </c>
      <c r="E111" s="27" t="s">
        <v>31</v>
      </c>
      <c r="F111" s="28" t="s">
        <v>186</v>
      </c>
      <c r="G111" s="27" t="s">
        <v>157</v>
      </c>
      <c r="H111" s="29" t="s">
        <v>34</v>
      </c>
      <c r="I111" s="29"/>
      <c r="J111" s="33">
        <v>2</v>
      </c>
      <c r="K111" s="21">
        <v>45316</v>
      </c>
      <c r="L111" s="21">
        <f>IFERROR(WORKDAY.INTL(($K111-1),$J111,1,FESTIVOS[]),"")</f>
        <v>45317</v>
      </c>
      <c r="M111" s="22">
        <v>1</v>
      </c>
      <c r="N111" s="22">
        <v>0</v>
      </c>
      <c r="O111" s="37">
        <v>1</v>
      </c>
      <c r="P111" s="18" t="s">
        <v>35</v>
      </c>
      <c r="Q111" s="24" t="s">
        <v>30</v>
      </c>
      <c r="R111" s="30" t="str">
        <f>IF(Tabla434[[#This Row],[Avance]]&lt;Tabla434[[#This Row],[Actual]],"OK",IF(Tabla434[[#This Row],[Avance]]&gt;Tabla434[[#This Row],[Actual]],"ATENCIÓN","EJECUTADO"))</f>
        <v>EJECUTADO</v>
      </c>
    </row>
    <row r="112" spans="1:18" ht="24.75" customHeight="1" x14ac:dyDescent="0.25">
      <c r="A112" s="16">
        <v>187</v>
      </c>
      <c r="B112" s="18" t="s">
        <v>23</v>
      </c>
      <c r="C112" s="17">
        <v>45317</v>
      </c>
      <c r="D112" s="17" t="s">
        <v>29</v>
      </c>
      <c r="E112" s="27" t="s">
        <v>31</v>
      </c>
      <c r="F112" s="38" t="s">
        <v>187</v>
      </c>
      <c r="G112" s="27" t="s">
        <v>157</v>
      </c>
      <c r="H112" s="29" t="s">
        <v>34</v>
      </c>
      <c r="I112" s="29"/>
      <c r="J112" s="33">
        <v>2</v>
      </c>
      <c r="K112" s="21">
        <v>45316</v>
      </c>
      <c r="L112" s="21">
        <f>IFERROR(WORKDAY.INTL(($K112-1),$J112,1,FESTIVOS[]),"")</f>
        <v>45317</v>
      </c>
      <c r="M112" s="22">
        <v>1</v>
      </c>
      <c r="N112" s="22">
        <v>0</v>
      </c>
      <c r="O112" s="37">
        <v>1</v>
      </c>
      <c r="P112" s="18" t="s">
        <v>35</v>
      </c>
      <c r="Q112" s="24" t="s">
        <v>30</v>
      </c>
      <c r="R112" s="30" t="str">
        <f>IF(Tabla434[[#This Row],[Avance]]&lt;Tabla434[[#This Row],[Actual]],"OK",IF(Tabla434[[#This Row],[Avance]]&gt;Tabla434[[#This Row],[Actual]],"ATENCIÓN","EJECUTADO"))</f>
        <v>EJECUTADO</v>
      </c>
    </row>
    <row r="113" spans="1:18" ht="21.75" customHeight="1" x14ac:dyDescent="0.25">
      <c r="A113" s="16">
        <v>188</v>
      </c>
      <c r="B113" s="18" t="s">
        <v>23</v>
      </c>
      <c r="C113" s="17">
        <v>45317</v>
      </c>
      <c r="D113" s="17" t="s">
        <v>29</v>
      </c>
      <c r="E113" s="27" t="s">
        <v>31</v>
      </c>
      <c r="F113" s="38" t="s">
        <v>188</v>
      </c>
      <c r="G113" s="27" t="s">
        <v>157</v>
      </c>
      <c r="H113" s="29" t="s">
        <v>34</v>
      </c>
      <c r="I113" s="29"/>
      <c r="J113" s="33">
        <v>2</v>
      </c>
      <c r="K113" s="21">
        <v>45316</v>
      </c>
      <c r="L113" s="21">
        <f>IFERROR(WORKDAY.INTL(($K113-1),$J113,1,FESTIVOS[]),"")</f>
        <v>45317</v>
      </c>
      <c r="M113" s="22">
        <v>1</v>
      </c>
      <c r="N113" s="22">
        <v>0</v>
      </c>
      <c r="O113" s="37">
        <v>1</v>
      </c>
      <c r="P113" s="18" t="s">
        <v>35</v>
      </c>
      <c r="Q113" s="24" t="s">
        <v>30</v>
      </c>
      <c r="R113" s="30" t="str">
        <f>IF(Tabla434[[#This Row],[Avance]]&lt;Tabla434[[#This Row],[Actual]],"OK",IF(Tabla434[[#This Row],[Avance]]&gt;Tabla434[[#This Row],[Actual]],"ATENCIÓN","EJECUTADO"))</f>
        <v>EJECUTADO</v>
      </c>
    </row>
    <row r="114" spans="1:18" ht="18" customHeight="1" x14ac:dyDescent="0.25">
      <c r="A114" s="16">
        <v>189</v>
      </c>
      <c r="B114" s="18" t="s">
        <v>23</v>
      </c>
      <c r="C114" s="17">
        <v>45317</v>
      </c>
      <c r="D114" s="17" t="s">
        <v>29</v>
      </c>
      <c r="E114" s="27" t="s">
        <v>36</v>
      </c>
      <c r="F114" s="28" t="s">
        <v>189</v>
      </c>
      <c r="G114" s="27" t="s">
        <v>64</v>
      </c>
      <c r="H114" s="29" t="s">
        <v>190</v>
      </c>
      <c r="I114" s="29"/>
      <c r="J114" s="33">
        <v>2</v>
      </c>
      <c r="K114" s="21">
        <v>45316</v>
      </c>
      <c r="L114" s="21">
        <f>IFERROR(WORKDAY.INTL(($K114-1),$J114,1,FESTIVOS[]),"")</f>
        <v>45317</v>
      </c>
      <c r="M114" s="22">
        <v>1</v>
      </c>
      <c r="N114" s="22">
        <v>0</v>
      </c>
      <c r="O114" s="37">
        <v>1</v>
      </c>
      <c r="P114" s="18" t="s">
        <v>35</v>
      </c>
      <c r="Q114" s="24" t="s">
        <v>30</v>
      </c>
      <c r="R114" s="30" t="str">
        <f>IF(Tabla434[[#This Row],[Avance]]&lt;Tabla434[[#This Row],[Actual]],"OK",IF(Tabla434[[#This Row],[Avance]]&gt;Tabla434[[#This Row],[Actual]],"ATENCIÓN","EJECUTADO"))</f>
        <v>EJECUTADO</v>
      </c>
    </row>
    <row r="115" spans="1:18" ht="18" customHeight="1" x14ac:dyDescent="0.25">
      <c r="A115" s="16">
        <v>190</v>
      </c>
      <c r="B115" s="18" t="s">
        <v>23</v>
      </c>
      <c r="C115" s="17">
        <v>45320</v>
      </c>
      <c r="D115" s="17" t="s">
        <v>29</v>
      </c>
      <c r="E115" s="27" t="s">
        <v>31</v>
      </c>
      <c r="F115" s="28" t="s">
        <v>191</v>
      </c>
      <c r="G115" s="27" t="s">
        <v>157</v>
      </c>
      <c r="H115" s="29" t="s">
        <v>192</v>
      </c>
      <c r="I115" s="29"/>
      <c r="J115" s="33">
        <v>1</v>
      </c>
      <c r="K115" s="21">
        <v>45319</v>
      </c>
      <c r="L115" s="21">
        <f>IFERROR(WORKDAY.INTL(($K115-1),$J115,1,FESTIVOS[]),"")</f>
        <v>45320</v>
      </c>
      <c r="M115" s="22">
        <v>1</v>
      </c>
      <c r="N115" s="22">
        <v>0</v>
      </c>
      <c r="O115" s="37">
        <v>1</v>
      </c>
      <c r="P115" s="18" t="s">
        <v>35</v>
      </c>
      <c r="Q115" s="24" t="s">
        <v>30</v>
      </c>
      <c r="R115" s="30" t="str">
        <f>IF(Tabla434[[#This Row],[Avance]]&lt;Tabla434[[#This Row],[Actual]],"OK",IF(Tabla434[[#This Row],[Avance]]&gt;Tabla434[[#This Row],[Actual]],"ATENCIÓN","EJECUTADO"))</f>
        <v>EJECUTADO</v>
      </c>
    </row>
    <row r="116" spans="1:18" ht="18" customHeight="1" x14ac:dyDescent="0.25">
      <c r="A116" s="16">
        <v>191</v>
      </c>
      <c r="B116" s="18" t="s">
        <v>23</v>
      </c>
      <c r="C116" s="17">
        <v>45320</v>
      </c>
      <c r="D116" s="17" t="s">
        <v>29</v>
      </c>
      <c r="E116" s="27" t="s">
        <v>31</v>
      </c>
      <c r="F116" s="28" t="s">
        <v>193</v>
      </c>
      <c r="G116" s="27" t="s">
        <v>157</v>
      </c>
      <c r="H116" s="29" t="s">
        <v>34</v>
      </c>
      <c r="I116" s="29"/>
      <c r="J116" s="33">
        <v>1</v>
      </c>
      <c r="K116" s="21">
        <v>45319</v>
      </c>
      <c r="L116" s="21">
        <f>IFERROR(WORKDAY.INTL(($K116-1),$J116,1,FESTIVOS[]),"")</f>
        <v>45320</v>
      </c>
      <c r="M116" s="22">
        <v>1</v>
      </c>
      <c r="N116" s="22">
        <v>0</v>
      </c>
      <c r="O116" s="37">
        <v>1</v>
      </c>
      <c r="P116" s="18" t="s">
        <v>35</v>
      </c>
      <c r="Q116" s="24" t="s">
        <v>30</v>
      </c>
      <c r="R116" s="30" t="str">
        <f>IF(Tabla434[[#This Row],[Avance]]&lt;Tabla434[[#This Row],[Actual]],"OK",IF(Tabla434[[#This Row],[Avance]]&gt;Tabla434[[#This Row],[Actual]],"ATENCIÓN","EJECUTADO"))</f>
        <v>EJECUTADO</v>
      </c>
    </row>
    <row r="117" spans="1:18" ht="18" customHeight="1" x14ac:dyDescent="0.25">
      <c r="A117" s="16">
        <v>192</v>
      </c>
      <c r="B117" s="18" t="s">
        <v>23</v>
      </c>
      <c r="C117" s="17">
        <v>45320</v>
      </c>
      <c r="D117" s="17" t="s">
        <v>29</v>
      </c>
      <c r="E117" s="27" t="s">
        <v>36</v>
      </c>
      <c r="F117" s="28" t="s">
        <v>63</v>
      </c>
      <c r="G117" s="27" t="s">
        <v>64</v>
      </c>
      <c r="H117" s="29" t="s">
        <v>194</v>
      </c>
      <c r="I117" s="29"/>
      <c r="J117" s="33">
        <v>1</v>
      </c>
      <c r="K117" s="21">
        <v>45319</v>
      </c>
      <c r="L117" s="21">
        <f>IFERROR(WORKDAY.INTL(($K117-1),$J117,1,FESTIVOS[]),"")</f>
        <v>45320</v>
      </c>
      <c r="M117" s="22">
        <v>1</v>
      </c>
      <c r="N117" s="22">
        <v>0</v>
      </c>
      <c r="O117" s="37">
        <v>1</v>
      </c>
      <c r="P117" s="18" t="s">
        <v>35</v>
      </c>
      <c r="Q117" s="24" t="s">
        <v>30</v>
      </c>
      <c r="R117" s="30" t="str">
        <f>IF(Tabla434[[#This Row],[Avance]]&lt;Tabla434[[#This Row],[Actual]],"OK",IF(Tabla434[[#This Row],[Avance]]&gt;Tabla434[[#This Row],[Actual]],"ATENCIÓN","EJECUTADO"))</f>
        <v>EJECUTADO</v>
      </c>
    </row>
    <row r="118" spans="1:18" ht="21.75" customHeight="1" x14ac:dyDescent="0.25">
      <c r="A118" s="16">
        <v>193</v>
      </c>
      <c r="B118" s="18" t="s">
        <v>23</v>
      </c>
      <c r="C118" s="17">
        <v>45320</v>
      </c>
      <c r="D118" s="17" t="s">
        <v>29</v>
      </c>
      <c r="E118" s="27" t="s">
        <v>36</v>
      </c>
      <c r="F118" s="28" t="s">
        <v>189</v>
      </c>
      <c r="G118" s="27" t="s">
        <v>64</v>
      </c>
      <c r="H118" s="29" t="s">
        <v>194</v>
      </c>
      <c r="I118" s="29"/>
      <c r="J118" s="33">
        <v>1</v>
      </c>
      <c r="K118" s="21">
        <v>45319</v>
      </c>
      <c r="L118" s="21">
        <f>IFERROR(WORKDAY.INTL(($K118-1),$J118,1,FESTIVOS[]),"")</f>
        <v>45320</v>
      </c>
      <c r="M118" s="22">
        <v>1</v>
      </c>
      <c r="N118" s="22">
        <v>0</v>
      </c>
      <c r="O118" s="37">
        <v>1</v>
      </c>
      <c r="P118" s="18" t="s">
        <v>35</v>
      </c>
      <c r="Q118" s="24" t="s">
        <v>30</v>
      </c>
      <c r="R118" s="30" t="str">
        <f>IF(Tabla434[[#This Row],[Avance]]&lt;Tabla434[[#This Row],[Actual]],"OK",IF(Tabla434[[#This Row],[Avance]]&gt;Tabla434[[#This Row],[Actual]],"ATENCIÓN","EJECUTADO"))</f>
        <v>EJECUTADO</v>
      </c>
    </row>
    <row r="119" spans="1:18" ht="18" customHeight="1" x14ac:dyDescent="0.25">
      <c r="A119" s="16">
        <v>194</v>
      </c>
      <c r="B119" s="18" t="s">
        <v>23</v>
      </c>
      <c r="C119" s="17">
        <v>45321</v>
      </c>
      <c r="D119" s="17" t="s">
        <v>29</v>
      </c>
      <c r="E119" s="27" t="s">
        <v>36</v>
      </c>
      <c r="F119" s="28" t="s">
        <v>189</v>
      </c>
      <c r="G119" s="27" t="s">
        <v>64</v>
      </c>
      <c r="H119" s="29" t="s">
        <v>194</v>
      </c>
      <c r="I119" s="29"/>
      <c r="J119" s="33">
        <v>2</v>
      </c>
      <c r="K119" s="21">
        <v>45320</v>
      </c>
      <c r="L119" s="21">
        <f>IFERROR(WORKDAY.INTL(($K119-1),$J119,1,FESTIVOS[]),"")</f>
        <v>45321</v>
      </c>
      <c r="M119" s="22">
        <v>1</v>
      </c>
      <c r="N119" s="22">
        <v>0</v>
      </c>
      <c r="O119" s="22">
        <v>1</v>
      </c>
      <c r="P119" s="18" t="s">
        <v>35</v>
      </c>
      <c r="Q119" s="24" t="s">
        <v>30</v>
      </c>
      <c r="R119" s="30" t="str">
        <f>IF(Tabla434[[#This Row],[Avance]]&lt;Tabla434[[#This Row],[Actual]],"OK",IF(Tabla434[[#This Row],[Avance]]&gt;Tabla434[[#This Row],[Actual]],"ATENCIÓN","EJECUTADO"))</f>
        <v>EJECUTADO</v>
      </c>
    </row>
    <row r="120" spans="1:18" ht="18" customHeight="1" x14ac:dyDescent="0.25">
      <c r="A120" s="16">
        <v>195</v>
      </c>
      <c r="B120" s="18" t="s">
        <v>23</v>
      </c>
      <c r="C120" s="17">
        <v>45321</v>
      </c>
      <c r="D120" s="17" t="s">
        <v>29</v>
      </c>
      <c r="E120" s="27" t="s">
        <v>39</v>
      </c>
      <c r="F120" s="28" t="s">
        <v>189</v>
      </c>
      <c r="G120" s="27" t="s">
        <v>64</v>
      </c>
      <c r="H120" s="29" t="s">
        <v>195</v>
      </c>
      <c r="I120" s="29"/>
      <c r="J120" s="33">
        <v>2</v>
      </c>
      <c r="K120" s="21">
        <v>45320</v>
      </c>
      <c r="L120" s="21">
        <f>IFERROR(WORKDAY.INTL(($K120-1),$J120,1,FESTIVOS[]),"")</f>
        <v>45321</v>
      </c>
      <c r="M120" s="22">
        <v>1</v>
      </c>
      <c r="N120" s="22">
        <v>0</v>
      </c>
      <c r="O120" s="22">
        <v>1</v>
      </c>
      <c r="P120" s="18" t="s">
        <v>35</v>
      </c>
      <c r="Q120" s="24" t="s">
        <v>30</v>
      </c>
      <c r="R120" s="30" t="str">
        <f>IF(Tabla434[[#This Row],[Avance]]&lt;Tabla434[[#This Row],[Actual]],"OK",IF(Tabla434[[#This Row],[Avance]]&gt;Tabla434[[#This Row],[Actual]],"ATENCIÓN","EJECUTADO"))</f>
        <v>EJECUTADO</v>
      </c>
    </row>
    <row r="121" spans="1:18" ht="18" customHeight="1" x14ac:dyDescent="0.25">
      <c r="A121" s="16">
        <v>196</v>
      </c>
      <c r="B121" s="18" t="s">
        <v>23</v>
      </c>
      <c r="C121" s="17">
        <v>45321</v>
      </c>
      <c r="D121" s="17" t="s">
        <v>29</v>
      </c>
      <c r="E121" s="27" t="s">
        <v>39</v>
      </c>
      <c r="F121" s="28" t="s">
        <v>63</v>
      </c>
      <c r="G121" s="27" t="s">
        <v>64</v>
      </c>
      <c r="H121" s="29" t="s">
        <v>196</v>
      </c>
      <c r="I121" s="29"/>
      <c r="J121" s="33">
        <v>2</v>
      </c>
      <c r="K121" s="21">
        <v>45320</v>
      </c>
      <c r="L121" s="21">
        <f>IFERROR(WORKDAY.INTL(($K121-1),$J121,1,FESTIVOS[]),"")</f>
        <v>45321</v>
      </c>
      <c r="M121" s="22">
        <v>1</v>
      </c>
      <c r="N121" s="22">
        <v>0</v>
      </c>
      <c r="O121" s="22">
        <v>1</v>
      </c>
      <c r="P121" s="18" t="s">
        <v>35</v>
      </c>
      <c r="Q121" s="24" t="s">
        <v>30</v>
      </c>
      <c r="R121" s="30" t="str">
        <f>IF(Tabla434[[#This Row],[Avance]]&lt;Tabla434[[#This Row],[Actual]],"OK",IF(Tabla434[[#This Row],[Avance]]&gt;Tabla434[[#This Row],[Actual]],"ATENCIÓN","EJECUTADO"))</f>
        <v>EJECUTADO</v>
      </c>
    </row>
    <row r="122" spans="1:18" ht="18" customHeight="1" x14ac:dyDescent="0.25">
      <c r="A122" s="16">
        <v>197</v>
      </c>
      <c r="B122" s="18" t="s">
        <v>23</v>
      </c>
      <c r="C122" s="17">
        <v>45321</v>
      </c>
      <c r="D122" s="17" t="s">
        <v>29</v>
      </c>
      <c r="E122" s="27" t="s">
        <v>31</v>
      </c>
      <c r="F122" s="28" t="s">
        <v>197</v>
      </c>
      <c r="G122" s="27" t="s">
        <v>157</v>
      </c>
      <c r="H122" s="29" t="s">
        <v>34</v>
      </c>
      <c r="I122" s="29"/>
      <c r="J122" s="33">
        <v>2</v>
      </c>
      <c r="K122" s="21">
        <v>45320</v>
      </c>
      <c r="L122" s="21">
        <f>IFERROR(WORKDAY.INTL(($K122-1),$J122,1,FESTIVOS[]),"")</f>
        <v>45321</v>
      </c>
      <c r="M122" s="22">
        <v>1</v>
      </c>
      <c r="N122" s="22">
        <v>0</v>
      </c>
      <c r="O122" s="22">
        <v>1</v>
      </c>
      <c r="P122" s="18" t="s">
        <v>35</v>
      </c>
      <c r="Q122" s="24" t="s">
        <v>30</v>
      </c>
      <c r="R122" s="30" t="str">
        <f>IF(Tabla434[[#This Row],[Avance]]&lt;Tabla434[[#This Row],[Actual]],"OK",IF(Tabla434[[#This Row],[Avance]]&gt;Tabla434[[#This Row],[Actual]],"ATENCIÓN","EJECUTADO"))</f>
        <v>EJECUTADO</v>
      </c>
    </row>
    <row r="123" spans="1:18" ht="18" customHeight="1" x14ac:dyDescent="0.25">
      <c r="A123" s="16">
        <v>198</v>
      </c>
      <c r="B123" s="18" t="s">
        <v>23</v>
      </c>
      <c r="C123" s="17">
        <v>45321</v>
      </c>
      <c r="D123" s="17" t="s">
        <v>29</v>
      </c>
      <c r="E123" s="27" t="s">
        <v>31</v>
      </c>
      <c r="F123" s="28" t="s">
        <v>198</v>
      </c>
      <c r="G123" s="27" t="s">
        <v>157</v>
      </c>
      <c r="H123" s="29" t="s">
        <v>34</v>
      </c>
      <c r="I123" s="29"/>
      <c r="J123" s="33">
        <v>2</v>
      </c>
      <c r="K123" s="21">
        <v>45320</v>
      </c>
      <c r="L123" s="21">
        <f>IFERROR(WORKDAY.INTL(($K123-1),$J123,1,FESTIVOS[]),"")</f>
        <v>45321</v>
      </c>
      <c r="M123" s="22">
        <v>1</v>
      </c>
      <c r="N123" s="22">
        <v>0</v>
      </c>
      <c r="O123" s="22">
        <v>1</v>
      </c>
      <c r="P123" s="18" t="s">
        <v>35</v>
      </c>
      <c r="Q123" s="24" t="s">
        <v>30</v>
      </c>
      <c r="R123" s="30" t="str">
        <f>IF(Tabla434[[#This Row],[Avance]]&lt;Tabla434[[#This Row],[Actual]],"OK",IF(Tabla434[[#This Row],[Avance]]&gt;Tabla434[[#This Row],[Actual]],"ATENCIÓN","EJECUTADO"))</f>
        <v>EJECUTADO</v>
      </c>
    </row>
    <row r="124" spans="1:18" ht="18" customHeight="1" x14ac:dyDescent="0.25">
      <c r="A124" s="16">
        <v>199</v>
      </c>
      <c r="B124" s="18" t="s">
        <v>23</v>
      </c>
      <c r="C124" s="17">
        <v>45321</v>
      </c>
      <c r="D124" s="17" t="s">
        <v>29</v>
      </c>
      <c r="E124" s="27" t="s">
        <v>31</v>
      </c>
      <c r="F124" s="28" t="s">
        <v>199</v>
      </c>
      <c r="G124" s="27" t="s">
        <v>157</v>
      </c>
      <c r="H124" s="29" t="s">
        <v>34</v>
      </c>
      <c r="I124" s="29"/>
      <c r="J124" s="33">
        <v>2</v>
      </c>
      <c r="K124" s="21">
        <v>45320</v>
      </c>
      <c r="L124" s="21">
        <f>IFERROR(WORKDAY.INTL(($K124-1),$J124,1,FESTIVOS[]),"")</f>
        <v>45321</v>
      </c>
      <c r="M124" s="22">
        <v>1</v>
      </c>
      <c r="N124" s="22">
        <v>0</v>
      </c>
      <c r="O124" s="22">
        <v>1</v>
      </c>
      <c r="P124" s="18" t="s">
        <v>35</v>
      </c>
      <c r="Q124" s="24" t="s">
        <v>30</v>
      </c>
      <c r="R124" s="30" t="str">
        <f>IF(Tabla434[[#This Row],[Avance]]&lt;Tabla434[[#This Row],[Actual]],"OK",IF(Tabla434[[#This Row],[Avance]]&gt;Tabla434[[#This Row],[Actual]],"ATENCIÓN","EJECUTADO"))</f>
        <v>EJECUTADO</v>
      </c>
    </row>
    <row r="125" spans="1:18" ht="18" customHeight="1" x14ac:dyDescent="0.25">
      <c r="A125" s="16">
        <v>200</v>
      </c>
      <c r="B125" s="18" t="s">
        <v>23</v>
      </c>
      <c r="C125" s="17">
        <v>45321</v>
      </c>
      <c r="D125" s="17" t="s">
        <v>29</v>
      </c>
      <c r="E125" s="27" t="s">
        <v>200</v>
      </c>
      <c r="F125" s="28" t="s">
        <v>201</v>
      </c>
      <c r="G125" s="27" t="s">
        <v>202</v>
      </c>
      <c r="H125" s="29" t="s">
        <v>203</v>
      </c>
      <c r="I125" s="29"/>
      <c r="J125" s="33">
        <v>2</v>
      </c>
      <c r="K125" s="21">
        <v>45320</v>
      </c>
      <c r="L125" s="21">
        <f>IFERROR(WORKDAY.INTL(($K125-1),$J125,1,FESTIVOS[]),"")</f>
        <v>45321</v>
      </c>
      <c r="M125" s="22">
        <v>1</v>
      </c>
      <c r="N125" s="22">
        <v>0</v>
      </c>
      <c r="O125" s="22">
        <v>1</v>
      </c>
      <c r="P125" s="18" t="s">
        <v>35</v>
      </c>
      <c r="Q125" s="24" t="s">
        <v>30</v>
      </c>
      <c r="R125" s="30" t="str">
        <f>IF(Tabla434[[#This Row],[Avance]]&lt;Tabla434[[#This Row],[Actual]],"OK",IF(Tabla434[[#This Row],[Avance]]&gt;Tabla434[[#This Row],[Actual]],"ATENCIÓN","EJECUTADO"))</f>
        <v>EJECUTADO</v>
      </c>
    </row>
    <row r="126" spans="1:18" ht="18" customHeight="1" x14ac:dyDescent="0.25">
      <c r="A126" s="16">
        <v>201</v>
      </c>
      <c r="B126" s="18" t="s">
        <v>23</v>
      </c>
      <c r="C126" s="17">
        <v>45321</v>
      </c>
      <c r="D126" s="17" t="s">
        <v>29</v>
      </c>
      <c r="E126" s="27" t="s">
        <v>200</v>
      </c>
      <c r="F126" s="28" t="s">
        <v>204</v>
      </c>
      <c r="G126" s="27" t="s">
        <v>68</v>
      </c>
      <c r="H126" s="29" t="s">
        <v>136</v>
      </c>
      <c r="I126" s="29"/>
      <c r="J126" s="33">
        <v>2</v>
      </c>
      <c r="K126" s="21">
        <v>45320</v>
      </c>
      <c r="L126" s="21">
        <f>IFERROR(WORKDAY.INTL(($K126-1),$J126,1,FESTIVOS[]),"")</f>
        <v>45321</v>
      </c>
      <c r="M126" s="22">
        <v>1</v>
      </c>
      <c r="N126" s="22">
        <v>0</v>
      </c>
      <c r="O126" s="22">
        <v>1</v>
      </c>
      <c r="P126" s="18" t="s">
        <v>35</v>
      </c>
      <c r="Q126" s="24" t="s">
        <v>30</v>
      </c>
      <c r="R126" s="30" t="str">
        <f>IF(Tabla434[[#This Row],[Avance]]&lt;Tabla434[[#This Row],[Actual]],"OK",IF(Tabla434[[#This Row],[Avance]]&gt;Tabla434[[#This Row],[Actual]],"ATENCIÓN","EJECUTADO"))</f>
        <v>EJECUTADO</v>
      </c>
    </row>
    <row r="127" spans="1:18" ht="18" customHeight="1" x14ac:dyDescent="0.25">
      <c r="A127" s="16">
        <v>202</v>
      </c>
      <c r="B127" s="18" t="s">
        <v>23</v>
      </c>
      <c r="C127" s="17">
        <v>45322</v>
      </c>
      <c r="D127" s="17" t="s">
        <v>29</v>
      </c>
      <c r="E127" s="27" t="s">
        <v>39</v>
      </c>
      <c r="F127" s="28" t="s">
        <v>63</v>
      </c>
      <c r="G127" s="27" t="s">
        <v>64</v>
      </c>
      <c r="H127" s="29" t="s">
        <v>205</v>
      </c>
      <c r="I127" s="29"/>
      <c r="J127" s="33">
        <v>5</v>
      </c>
      <c r="K127" s="21">
        <v>45319</v>
      </c>
      <c r="L127" s="21">
        <f>IFERROR(WORKDAY.INTL(($K127-1),$J127,1,FESTIVOS[]),"")</f>
        <v>45324</v>
      </c>
      <c r="M127" s="22">
        <f t="shared" ref="M127:M129" ca="1" si="1">IFERROR(((($I$3-$K127)/(L127-K127)*1)),"")</f>
        <v>185.2</v>
      </c>
      <c r="N127" s="22">
        <v>0.3</v>
      </c>
      <c r="O127" s="22">
        <v>0.61</v>
      </c>
      <c r="P127" s="18" t="s">
        <v>35</v>
      </c>
      <c r="Q127" s="24" t="s">
        <v>30</v>
      </c>
      <c r="R127" s="30" t="str">
        <f ca="1">IF(Tabla434[[#This Row],[Avance]]&lt;Tabla434[[#This Row],[Actual]],"OK",IF(Tabla434[[#This Row],[Avance]]&gt;Tabla434[[#This Row],[Actual]],"ATENCIÓN","EJECUTADO"))</f>
        <v>ATENCIÓN</v>
      </c>
    </row>
    <row r="128" spans="1:18" ht="18" customHeight="1" x14ac:dyDescent="0.25">
      <c r="A128" s="16">
        <v>203</v>
      </c>
      <c r="B128" s="18" t="s">
        <v>23</v>
      </c>
      <c r="C128" s="17">
        <v>45322</v>
      </c>
      <c r="D128" s="17" t="s">
        <v>29</v>
      </c>
      <c r="E128" s="27" t="s">
        <v>31</v>
      </c>
      <c r="F128" s="28" t="s">
        <v>206</v>
      </c>
      <c r="G128" s="27" t="s">
        <v>157</v>
      </c>
      <c r="H128" s="29" t="s">
        <v>34</v>
      </c>
      <c r="I128" s="29"/>
      <c r="J128" s="33">
        <v>2</v>
      </c>
      <c r="K128" s="21">
        <v>45321</v>
      </c>
      <c r="L128" s="21">
        <f>IFERROR(WORKDAY.INTL(($K128-1),$J128,1,FESTIVOS[]),"")</f>
        <v>45322</v>
      </c>
      <c r="M128" s="22">
        <v>1</v>
      </c>
      <c r="N128" s="22">
        <v>0</v>
      </c>
      <c r="O128" s="22">
        <v>1</v>
      </c>
      <c r="P128" s="18" t="s">
        <v>35</v>
      </c>
      <c r="Q128" s="24" t="s">
        <v>30</v>
      </c>
      <c r="R128" s="30" t="str">
        <f>IF(Tabla434[[#This Row],[Avance]]&lt;Tabla434[[#This Row],[Actual]],"OK",IF(Tabla434[[#This Row],[Avance]]&gt;Tabla434[[#This Row],[Actual]],"ATENCIÓN","EJECUTADO"))</f>
        <v>EJECUTADO</v>
      </c>
    </row>
    <row r="129" spans="1:18" ht="28.5" customHeight="1" x14ac:dyDescent="0.25">
      <c r="A129" s="16">
        <v>204</v>
      </c>
      <c r="B129" s="18" t="s">
        <v>23</v>
      </c>
      <c r="C129" s="17">
        <v>45322</v>
      </c>
      <c r="D129" s="17" t="s">
        <v>29</v>
      </c>
      <c r="E129" s="27" t="s">
        <v>31</v>
      </c>
      <c r="F129" s="38" t="s">
        <v>207</v>
      </c>
      <c r="G129" s="27" t="s">
        <v>157</v>
      </c>
      <c r="H129" s="29" t="s">
        <v>34</v>
      </c>
      <c r="I129" s="29"/>
      <c r="J129" s="33">
        <v>4</v>
      </c>
      <c r="K129" s="21">
        <v>45321</v>
      </c>
      <c r="L129" s="21">
        <f>IFERROR(WORKDAY.INTL(($K129-1),$J129,1,FESTIVOS[]),"")</f>
        <v>45324</v>
      </c>
      <c r="M129" s="22">
        <f t="shared" ca="1" si="1"/>
        <v>308</v>
      </c>
      <c r="N129" s="22">
        <v>0</v>
      </c>
      <c r="O129" s="22">
        <v>0.34</v>
      </c>
      <c r="P129" s="18" t="s">
        <v>35</v>
      </c>
      <c r="Q129" s="24" t="s">
        <v>30</v>
      </c>
      <c r="R129" s="30" t="str">
        <f ca="1">IF(Tabla434[[#This Row],[Avance]]&lt;Tabla434[[#This Row],[Actual]],"OK",IF(Tabla434[[#This Row],[Avance]]&gt;Tabla434[[#This Row],[Actual]],"ATENCIÓN","EJECUTADO"))</f>
        <v>ATENCIÓN</v>
      </c>
    </row>
    <row r="130" spans="1:18" ht="18" customHeight="1" x14ac:dyDescent="0.25">
      <c r="A130" s="16">
        <v>205</v>
      </c>
      <c r="B130" s="18" t="s">
        <v>23</v>
      </c>
      <c r="C130" s="17">
        <v>45322</v>
      </c>
      <c r="D130" s="17" t="s">
        <v>29</v>
      </c>
      <c r="E130" s="27" t="s">
        <v>200</v>
      </c>
      <c r="F130" s="28" t="s">
        <v>114</v>
      </c>
      <c r="G130" s="27" t="s">
        <v>46</v>
      </c>
      <c r="H130" s="29" t="s">
        <v>208</v>
      </c>
      <c r="I130" s="29"/>
      <c r="J130" s="33">
        <v>2</v>
      </c>
      <c r="K130" s="21">
        <v>45321</v>
      </c>
      <c r="L130" s="21">
        <f>IFERROR(WORKDAY.INTL(($K130-1),$J130,1,FESTIVOS[]),"")</f>
        <v>45322</v>
      </c>
      <c r="M130" s="22">
        <v>1</v>
      </c>
      <c r="N130" s="22">
        <v>0</v>
      </c>
      <c r="O130" s="22">
        <v>1</v>
      </c>
      <c r="P130" s="18" t="s">
        <v>35</v>
      </c>
      <c r="Q130" s="24" t="s">
        <v>30</v>
      </c>
      <c r="R130" s="30" t="str">
        <f>IF(Tabla434[[#This Row],[Avance]]&lt;Tabla434[[#This Row],[Actual]],"OK",IF(Tabla434[[#This Row],[Avance]]&gt;Tabla434[[#This Row],[Actual]],"ATENCIÓN","EJECUTADO"))</f>
        <v>EJECUTADO</v>
      </c>
    </row>
    <row r="131" spans="1:18" ht="18" customHeight="1" x14ac:dyDescent="0.25">
      <c r="A131" s="16">
        <v>206</v>
      </c>
      <c r="B131" s="18" t="s">
        <v>23</v>
      </c>
      <c r="C131" s="17">
        <v>45322</v>
      </c>
      <c r="D131" s="17" t="s">
        <v>29</v>
      </c>
      <c r="E131" s="27" t="s">
        <v>200</v>
      </c>
      <c r="F131" s="28" t="s">
        <v>114</v>
      </c>
      <c r="G131" s="27" t="s">
        <v>46</v>
      </c>
      <c r="H131" s="29" t="s">
        <v>209</v>
      </c>
      <c r="I131" s="29"/>
      <c r="J131" s="33">
        <v>2</v>
      </c>
      <c r="K131" s="21">
        <v>45321</v>
      </c>
      <c r="L131" s="21">
        <f>IFERROR(WORKDAY.INTL(($K131-1),$J131,1,FESTIVOS[]),"")</f>
        <v>45322</v>
      </c>
      <c r="M131" s="22">
        <v>1</v>
      </c>
      <c r="N131" s="22">
        <v>0</v>
      </c>
      <c r="O131" s="22">
        <v>1</v>
      </c>
      <c r="P131" s="18" t="s">
        <v>35</v>
      </c>
      <c r="Q131" s="24" t="s">
        <v>30</v>
      </c>
      <c r="R131" s="30" t="str">
        <f>IF(Tabla434[[#This Row],[Avance]]&lt;Tabla434[[#This Row],[Actual]],"OK",IF(Tabla434[[#This Row],[Avance]]&gt;Tabla434[[#This Row],[Actual]],"ATENCIÓN","EJECUTADO"))</f>
        <v>EJECUTADO</v>
      </c>
    </row>
    <row r="132" spans="1:18" ht="18" customHeight="1" x14ac:dyDescent="0.25">
      <c r="A132" s="16">
        <v>207</v>
      </c>
      <c r="B132" s="18" t="s">
        <v>23</v>
      </c>
      <c r="C132" s="17">
        <v>45322</v>
      </c>
      <c r="D132" s="17" t="s">
        <v>29</v>
      </c>
      <c r="E132" s="27" t="s">
        <v>200</v>
      </c>
      <c r="F132" s="28" t="s">
        <v>114</v>
      </c>
      <c r="G132" s="27" t="s">
        <v>46</v>
      </c>
      <c r="H132" s="29" t="s">
        <v>210</v>
      </c>
      <c r="I132" s="29"/>
      <c r="J132" s="33">
        <v>2</v>
      </c>
      <c r="K132" s="21">
        <v>45321</v>
      </c>
      <c r="L132" s="21">
        <f>IFERROR(WORKDAY.INTL(($K132-1),$J132,1,FESTIVOS[]),"")</f>
        <v>45322</v>
      </c>
      <c r="M132" s="22">
        <v>1</v>
      </c>
      <c r="N132" s="22">
        <v>0</v>
      </c>
      <c r="O132" s="22">
        <v>1</v>
      </c>
      <c r="P132" s="18" t="s">
        <v>35</v>
      </c>
      <c r="Q132" s="24" t="s">
        <v>30</v>
      </c>
      <c r="R132" s="30" t="str">
        <f>IF(Tabla434[[#This Row],[Avance]]&lt;Tabla434[[#This Row],[Actual]],"OK",IF(Tabla434[[#This Row],[Avance]]&gt;Tabla434[[#This Row],[Actual]],"ATENCIÓN","EJECUTADO"))</f>
        <v>EJECUTADO</v>
      </c>
    </row>
    <row r="133" spans="1:18" ht="18" customHeight="1" x14ac:dyDescent="0.25">
      <c r="A133" s="16">
        <v>208</v>
      </c>
      <c r="B133" s="18" t="s">
        <v>23</v>
      </c>
      <c r="C133" s="17">
        <v>45322</v>
      </c>
      <c r="D133" s="17" t="s">
        <v>29</v>
      </c>
      <c r="E133" s="27" t="s">
        <v>44</v>
      </c>
      <c r="F133" s="28" t="s">
        <v>211</v>
      </c>
      <c r="G133" s="27" t="s">
        <v>157</v>
      </c>
      <c r="H133" s="29" t="s">
        <v>212</v>
      </c>
      <c r="I133" s="29"/>
      <c r="J133" s="33">
        <v>2</v>
      </c>
      <c r="K133" s="21">
        <v>45321</v>
      </c>
      <c r="L133" s="21">
        <f>IFERROR(WORKDAY.INTL(($K133-1),$J133,1,FESTIVOS[]),"")</f>
        <v>45322</v>
      </c>
      <c r="M133" s="22">
        <v>1</v>
      </c>
      <c r="N133" s="22">
        <v>0</v>
      </c>
      <c r="O133" s="22">
        <v>1</v>
      </c>
      <c r="P133" s="18" t="s">
        <v>35</v>
      </c>
      <c r="Q133" s="24" t="s">
        <v>30</v>
      </c>
      <c r="R133" s="30" t="str">
        <f>IF(Tabla434[[#This Row],[Avance]]&lt;Tabla434[[#This Row],[Actual]],"OK",IF(Tabla434[[#This Row],[Avance]]&gt;Tabla434[[#This Row],[Actual]],"ATENCIÓN","EJECUTADO"))</f>
        <v>EJECUTADO</v>
      </c>
    </row>
    <row r="134" spans="1:18" ht="18" customHeight="1" x14ac:dyDescent="0.25">
      <c r="A134" s="16">
        <v>209</v>
      </c>
      <c r="B134" s="18" t="s">
        <v>23</v>
      </c>
      <c r="C134" s="17">
        <v>45322</v>
      </c>
      <c r="D134" s="17" t="s">
        <v>29</v>
      </c>
      <c r="E134" s="27" t="s">
        <v>44</v>
      </c>
      <c r="F134" s="28" t="s">
        <v>213</v>
      </c>
      <c r="G134" s="27" t="s">
        <v>157</v>
      </c>
      <c r="H134" s="29" t="s">
        <v>212</v>
      </c>
      <c r="I134" s="29"/>
      <c r="J134" s="33">
        <v>2</v>
      </c>
      <c r="K134" s="21">
        <v>45321</v>
      </c>
      <c r="L134" s="21">
        <f>IFERROR(WORKDAY.INTL(($K134-1),$J134,1,FESTIVOS[]),"")</f>
        <v>45322</v>
      </c>
      <c r="M134" s="22">
        <v>1</v>
      </c>
      <c r="N134" s="22">
        <v>0</v>
      </c>
      <c r="O134" s="22">
        <v>1</v>
      </c>
      <c r="P134" s="18" t="s">
        <v>35</v>
      </c>
      <c r="Q134" s="24" t="s">
        <v>30</v>
      </c>
      <c r="R134" s="30" t="str">
        <f>IF(Tabla434[[#This Row],[Avance]]&lt;Tabla434[[#This Row],[Actual]],"OK",IF(Tabla434[[#This Row],[Avance]]&gt;Tabla434[[#This Row],[Actual]],"ATENCIÓN","EJECUTADO"))</f>
        <v>EJECUTADO</v>
      </c>
    </row>
    <row r="135" spans="1:18" ht="18" customHeight="1" x14ac:dyDescent="0.25">
      <c r="A135" s="16">
        <v>210</v>
      </c>
      <c r="B135" s="18" t="s">
        <v>23</v>
      </c>
      <c r="C135" s="17">
        <v>45322</v>
      </c>
      <c r="D135" s="17" t="s">
        <v>29</v>
      </c>
      <c r="E135" s="27" t="s">
        <v>44</v>
      </c>
      <c r="F135" s="28" t="s">
        <v>214</v>
      </c>
      <c r="G135" s="27" t="s">
        <v>157</v>
      </c>
      <c r="H135" s="29" t="s">
        <v>212</v>
      </c>
      <c r="I135" s="29"/>
      <c r="J135" s="33">
        <v>2</v>
      </c>
      <c r="K135" s="21">
        <v>45321</v>
      </c>
      <c r="L135" s="21">
        <f>IFERROR(WORKDAY.INTL(($K135-1),$J135,1,FESTIVOS[]),"")</f>
        <v>45322</v>
      </c>
      <c r="M135" s="22">
        <v>1</v>
      </c>
      <c r="N135" s="22">
        <v>0</v>
      </c>
      <c r="O135" s="22">
        <v>1</v>
      </c>
      <c r="P135" s="18" t="s">
        <v>35</v>
      </c>
      <c r="Q135" s="24" t="s">
        <v>30</v>
      </c>
      <c r="R135" s="30" t="str">
        <f>IF(Tabla434[[#This Row],[Avance]]&lt;Tabla434[[#This Row],[Actual]],"OK",IF(Tabla434[[#This Row],[Avance]]&gt;Tabla434[[#This Row],[Actual]],"ATENCIÓN","EJECUTADO"))</f>
        <v>EJECUTADO</v>
      </c>
    </row>
    <row r="136" spans="1:18" x14ac:dyDescent="0.25">
      <c r="A136" s="16" t="s">
        <v>215</v>
      </c>
      <c r="B136" s="16"/>
      <c r="C136" s="18"/>
      <c r="D136" s="18"/>
      <c r="E136" s="18"/>
      <c r="F136" s="16"/>
      <c r="G136" s="18"/>
      <c r="H136" s="29"/>
      <c r="I136" s="29"/>
      <c r="J136" s="16"/>
      <c r="K136" s="16"/>
      <c r="L136" s="16"/>
      <c r="M136" s="18"/>
      <c r="N136" s="18"/>
      <c r="O136" s="18"/>
      <c r="P136" s="18"/>
      <c r="Q136" s="18"/>
      <c r="R136" s="36">
        <f ca="1">SUBTOTAL(103,Tabla434[Status])</f>
        <v>131</v>
      </c>
    </row>
  </sheetData>
  <mergeCells count="2">
    <mergeCell ref="J3:L3"/>
    <mergeCell ref="N3:O3"/>
  </mergeCells>
  <conditionalFormatting sqref="R5:R135">
    <cfRule type="cellIs" dxfId="38" priority="10" stopIfTrue="1" operator="equal">
      <formula>"EJECUTADO"</formula>
    </cfRule>
    <cfRule type="cellIs" dxfId="37" priority="11" stopIfTrue="1" operator="equal">
      <formula>"OK"</formula>
    </cfRule>
    <cfRule type="cellIs" dxfId="36" priority="12"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L191"/>
  <sheetViews>
    <sheetView showGridLines="0" zoomScaleNormal="100" workbookViewId="0">
      <pane xSplit="4" ySplit="4" topLeftCell="E74"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4.6328125" customWidth="1"/>
    <col min="2" max="2" width="8" customWidth="1"/>
    <col min="3" max="3" width="11.1796875" customWidth="1"/>
    <col min="4" max="4" width="8" hidden="1" customWidth="1" outlineLevel="1"/>
    <col min="5" max="5" width="17.36328125" customWidth="1" collapsed="1"/>
    <col min="6" max="6" width="39.81640625" customWidth="1"/>
    <col min="7" max="7" width="16" customWidth="1"/>
    <col min="8" max="8" width="50.6328125" customWidth="1"/>
    <col min="9" max="9" width="9.6328125" hidden="1" customWidth="1" outlineLevel="1"/>
    <col min="10" max="10" width="7.36328125" customWidth="1" collapsed="1"/>
    <col min="11" max="11" width="8.1796875" customWidth="1"/>
    <col min="12" max="12" width="9.81640625" customWidth="1"/>
    <col min="13" max="13" width="10.1796875" hidden="1"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26.4" x14ac:dyDescent="0.45">
      <c r="A4" s="10" t="s">
        <v>5</v>
      </c>
      <c r="B4" s="10" t="s">
        <v>6</v>
      </c>
      <c r="C4" s="10" t="s">
        <v>7</v>
      </c>
      <c r="D4" s="11" t="s">
        <v>8</v>
      </c>
      <c r="E4" s="10" t="s">
        <v>9</v>
      </c>
      <c r="F4" s="10" t="s">
        <v>10</v>
      </c>
      <c r="G4" s="10" t="s">
        <v>11</v>
      </c>
      <c r="H4" s="10" t="s">
        <v>12</v>
      </c>
      <c r="I4" s="11" t="s">
        <v>13</v>
      </c>
      <c r="J4" s="10" t="s">
        <v>14</v>
      </c>
      <c r="K4" s="10" t="s">
        <v>15</v>
      </c>
      <c r="L4" s="10" t="s">
        <v>16</v>
      </c>
      <c r="M4" s="11" t="s">
        <v>17</v>
      </c>
      <c r="N4" s="41" t="s">
        <v>18</v>
      </c>
      <c r="O4" s="41" t="s">
        <v>19</v>
      </c>
      <c r="P4" s="10" t="s">
        <v>20</v>
      </c>
      <c r="Q4" s="11" t="s">
        <v>21</v>
      </c>
      <c r="R4" s="12" t="s">
        <v>22</v>
      </c>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26.4" x14ac:dyDescent="0.25">
      <c r="A5" s="16">
        <v>1</v>
      </c>
      <c r="B5" s="18" t="s">
        <v>23</v>
      </c>
      <c r="C5" s="17">
        <v>44928</v>
      </c>
      <c r="D5" s="17" t="s">
        <v>29</v>
      </c>
      <c r="E5" s="18" t="s">
        <v>25</v>
      </c>
      <c r="F5" s="19" t="s">
        <v>26</v>
      </c>
      <c r="G5" s="18" t="s">
        <v>27</v>
      </c>
      <c r="H5" s="20" t="s">
        <v>28</v>
      </c>
      <c r="I5" s="20"/>
      <c r="J5" s="33">
        <v>22</v>
      </c>
      <c r="K5" s="21">
        <v>45322</v>
      </c>
      <c r="L5" s="21">
        <f>IFERROR(WORKDAY.INTL(($K5-1),$J5,1,FESTIVOS[]),"")</f>
        <v>45351</v>
      </c>
      <c r="M5" s="22">
        <v>1</v>
      </c>
      <c r="N5" s="22">
        <v>0.97</v>
      </c>
      <c r="O5" s="37">
        <v>1</v>
      </c>
      <c r="P5" s="23" t="s">
        <v>29</v>
      </c>
      <c r="Q5" s="24" t="s">
        <v>30</v>
      </c>
      <c r="R5" s="30" t="str">
        <f>IF(Tabla4343[[#This Row],[Avance]]&lt;Tabla4343[[#This Row],[Actual]],"OK",IF(Tabla4343[[#This Row],[Avance]]&gt;Tabla4343[[#This Row],[Actual]],"ATENCIÓN","EJECUTADO"))</f>
        <v>EJECUTADO</v>
      </c>
      <c r="S5" s="25"/>
    </row>
    <row r="6" spans="1:142" ht="18" hidden="1" customHeight="1" x14ac:dyDescent="0.25">
      <c r="A6" s="16">
        <v>2</v>
      </c>
      <c r="B6" s="18" t="s">
        <v>23</v>
      </c>
      <c r="C6" s="17">
        <v>45322</v>
      </c>
      <c r="D6" s="17" t="s">
        <v>29</v>
      </c>
      <c r="E6" s="27" t="s">
        <v>39</v>
      </c>
      <c r="F6" s="28" t="s">
        <v>63</v>
      </c>
      <c r="G6" s="27" t="s">
        <v>64</v>
      </c>
      <c r="H6" s="29" t="s">
        <v>205</v>
      </c>
      <c r="I6" s="29"/>
      <c r="J6" s="33">
        <v>5</v>
      </c>
      <c r="K6" s="21">
        <v>45319</v>
      </c>
      <c r="L6" s="21">
        <f>IFERROR(WORKDAY.INTL(($K6-1),$J6,1,FESTIVOS[]),"")</f>
        <v>45324</v>
      </c>
      <c r="M6" s="22">
        <v>1</v>
      </c>
      <c r="N6" s="22">
        <v>0.81</v>
      </c>
      <c r="O6" s="22">
        <v>1</v>
      </c>
      <c r="P6" s="18" t="s">
        <v>35</v>
      </c>
      <c r="Q6" s="24" t="s">
        <v>30</v>
      </c>
      <c r="R6" s="30" t="str">
        <f>IF(Tabla4343[[#This Row],[Avance]]&lt;Tabla4343[[#This Row],[Actual]],"OK",IF(Tabla4343[[#This Row],[Avance]]&gt;Tabla4343[[#This Row],[Actual]],"ATENCIÓN","EJECUTADO"))</f>
        <v>EJECUTADO</v>
      </c>
    </row>
    <row r="7" spans="1:142" ht="28.5" hidden="1" customHeight="1" x14ac:dyDescent="0.25">
      <c r="A7" s="16">
        <v>3</v>
      </c>
      <c r="B7" s="18" t="s">
        <v>23</v>
      </c>
      <c r="C7" s="17">
        <v>45322</v>
      </c>
      <c r="D7" s="17" t="s">
        <v>29</v>
      </c>
      <c r="E7" s="27" t="s">
        <v>31</v>
      </c>
      <c r="F7" s="38" t="s">
        <v>207</v>
      </c>
      <c r="G7" s="27" t="s">
        <v>157</v>
      </c>
      <c r="H7" s="29" t="s">
        <v>34</v>
      </c>
      <c r="I7" s="29"/>
      <c r="J7" s="33">
        <v>4</v>
      </c>
      <c r="K7" s="21">
        <v>45321</v>
      </c>
      <c r="L7" s="21">
        <f>IFERROR(WORKDAY.INTL(($K7-1),$J7,1,FESTIVOS[]),"")</f>
        <v>45324</v>
      </c>
      <c r="M7" s="22">
        <v>1</v>
      </c>
      <c r="N7" s="22">
        <v>0.68</v>
      </c>
      <c r="O7" s="22">
        <v>1</v>
      </c>
      <c r="P7" s="18" t="s">
        <v>35</v>
      </c>
      <c r="Q7" s="24" t="s">
        <v>30</v>
      </c>
      <c r="R7" s="30" t="str">
        <f>IF(Tabla4343[[#This Row],[Avance]]&lt;Tabla4343[[#This Row],[Actual]],"OK",IF(Tabla4343[[#This Row],[Avance]]&gt;Tabla4343[[#This Row],[Actual]],"ATENCIÓN","EJECUTADO"))</f>
        <v>EJECUTADO</v>
      </c>
    </row>
    <row r="8" spans="1:142" ht="28.5" hidden="1" customHeight="1" x14ac:dyDescent="0.25">
      <c r="A8" s="16">
        <v>4</v>
      </c>
      <c r="B8" s="18" t="s">
        <v>23</v>
      </c>
      <c r="C8" s="17">
        <v>45323</v>
      </c>
      <c r="D8" s="17" t="s">
        <v>29</v>
      </c>
      <c r="E8" s="27" t="s">
        <v>44</v>
      </c>
      <c r="F8" s="28" t="s">
        <v>88</v>
      </c>
      <c r="G8" s="27" t="s">
        <v>64</v>
      </c>
      <c r="H8" s="29" t="s">
        <v>216</v>
      </c>
      <c r="I8" s="29"/>
      <c r="J8" s="33">
        <v>10</v>
      </c>
      <c r="K8" s="21">
        <v>45322</v>
      </c>
      <c r="L8" s="21">
        <f>IFERROR(WORKDAY.INTL(($K8-1),$J8,1,FESTIVOS[]),"")</f>
        <v>45335</v>
      </c>
      <c r="M8" s="22">
        <v>1</v>
      </c>
      <c r="N8" s="22">
        <v>0.7</v>
      </c>
      <c r="O8" s="22">
        <v>1</v>
      </c>
      <c r="P8" s="18" t="s">
        <v>35</v>
      </c>
      <c r="Q8" s="24" t="s">
        <v>30</v>
      </c>
      <c r="R8" s="30" t="str">
        <f>IF(Tabla4343[[#This Row],[Avance]]&lt;Tabla4343[[#This Row],[Actual]],"OK",IF(Tabla4343[[#This Row],[Avance]]&gt;Tabla4343[[#This Row],[Actual]],"ATENCIÓN","EJECUTADO"))</f>
        <v>EJECUTADO</v>
      </c>
    </row>
    <row r="9" spans="1:142" ht="28.5" hidden="1" customHeight="1" x14ac:dyDescent="0.25">
      <c r="A9" s="16">
        <v>5</v>
      </c>
      <c r="B9" s="18" t="s">
        <v>23</v>
      </c>
      <c r="C9" s="17">
        <v>45323</v>
      </c>
      <c r="D9" s="17" t="s">
        <v>29</v>
      </c>
      <c r="E9" s="27" t="s">
        <v>39</v>
      </c>
      <c r="F9" s="28" t="s">
        <v>217</v>
      </c>
      <c r="G9" s="27" t="s">
        <v>64</v>
      </c>
      <c r="H9" s="29" t="s">
        <v>205</v>
      </c>
      <c r="I9" s="29"/>
      <c r="J9" s="33">
        <v>3</v>
      </c>
      <c r="K9" s="21">
        <v>45322</v>
      </c>
      <c r="L9" s="21">
        <f>IFERROR(WORKDAY.INTL(($K9-1),$J9,1,FESTIVOS[]),"")</f>
        <v>45324</v>
      </c>
      <c r="M9" s="22">
        <v>1</v>
      </c>
      <c r="N9" s="22">
        <v>0.41</v>
      </c>
      <c r="O9" s="22">
        <v>1</v>
      </c>
      <c r="P9" s="18" t="s">
        <v>35</v>
      </c>
      <c r="Q9" s="24" t="s">
        <v>30</v>
      </c>
      <c r="R9" s="30" t="str">
        <f>IF(Tabla4343[[#This Row],[Avance]]&lt;Tabla4343[[#This Row],[Actual]],"OK",IF(Tabla4343[[#This Row],[Avance]]&gt;Tabla4343[[#This Row],[Actual]],"ATENCIÓN","EJECUTADO"))</f>
        <v>EJECUTADO</v>
      </c>
    </row>
    <row r="10" spans="1:142" ht="28.5" hidden="1" customHeight="1" x14ac:dyDescent="0.25">
      <c r="A10" s="16">
        <v>6</v>
      </c>
      <c r="B10" s="18" t="s">
        <v>23</v>
      </c>
      <c r="C10" s="17">
        <v>45323</v>
      </c>
      <c r="D10" s="17" t="s">
        <v>29</v>
      </c>
      <c r="E10" s="27" t="s">
        <v>31</v>
      </c>
      <c r="F10" s="28" t="s">
        <v>218</v>
      </c>
      <c r="G10" s="27" t="s">
        <v>157</v>
      </c>
      <c r="H10" s="29" t="s">
        <v>34</v>
      </c>
      <c r="I10" s="29"/>
      <c r="J10" s="33">
        <v>2</v>
      </c>
      <c r="K10" s="21">
        <v>45322</v>
      </c>
      <c r="L10" s="21">
        <f>IFERROR(WORKDAY.INTL(($K10-1),$J10,1,FESTIVOS[]),"")</f>
        <v>45323</v>
      </c>
      <c r="M10" s="22">
        <v>1</v>
      </c>
      <c r="N10" s="22">
        <v>0</v>
      </c>
      <c r="O10" s="22">
        <v>1</v>
      </c>
      <c r="P10" s="18" t="s">
        <v>35</v>
      </c>
      <c r="Q10" s="24" t="s">
        <v>30</v>
      </c>
      <c r="R10" s="30" t="str">
        <f>IF(Tabla4343[[#This Row],[Avance]]&lt;Tabla4343[[#This Row],[Actual]],"OK",IF(Tabla4343[[#This Row],[Avance]]&gt;Tabla4343[[#This Row],[Actual]],"ATENCIÓN","EJECUTADO"))</f>
        <v>EJECUTADO</v>
      </c>
    </row>
    <row r="11" spans="1:142" ht="28.5" hidden="1" customHeight="1" x14ac:dyDescent="0.25">
      <c r="A11" s="16">
        <v>7</v>
      </c>
      <c r="B11" s="18" t="s">
        <v>23</v>
      </c>
      <c r="C11" s="17">
        <v>45323</v>
      </c>
      <c r="D11" s="17" t="s">
        <v>29</v>
      </c>
      <c r="E11" s="27" t="s">
        <v>31</v>
      </c>
      <c r="F11" s="38" t="s">
        <v>219</v>
      </c>
      <c r="G11" s="27" t="s">
        <v>157</v>
      </c>
      <c r="H11" s="29" t="s">
        <v>34</v>
      </c>
      <c r="I11" s="29"/>
      <c r="J11" s="33">
        <v>2</v>
      </c>
      <c r="K11" s="21">
        <v>45322</v>
      </c>
      <c r="L11" s="21">
        <f>IFERROR(WORKDAY.INTL(($K11-1),$J11,1,FESTIVOS[]),"")</f>
        <v>45323</v>
      </c>
      <c r="M11" s="22">
        <v>1</v>
      </c>
      <c r="N11" s="22">
        <v>0</v>
      </c>
      <c r="O11" s="22">
        <v>1</v>
      </c>
      <c r="P11" s="18" t="s">
        <v>35</v>
      </c>
      <c r="Q11" s="24" t="s">
        <v>30</v>
      </c>
      <c r="R11" s="30" t="str">
        <f>IF(Tabla4343[[#This Row],[Avance]]&lt;Tabla4343[[#This Row],[Actual]],"OK",IF(Tabla4343[[#This Row],[Avance]]&gt;Tabla4343[[#This Row],[Actual]],"ATENCIÓN","EJECUTADO"))</f>
        <v>EJECUTADO</v>
      </c>
    </row>
    <row r="12" spans="1:142" ht="28.5" hidden="1" customHeight="1" x14ac:dyDescent="0.25">
      <c r="A12" s="16">
        <v>9</v>
      </c>
      <c r="B12" s="18" t="s">
        <v>23</v>
      </c>
      <c r="C12" s="17">
        <v>45323</v>
      </c>
      <c r="D12" s="17" t="s">
        <v>29</v>
      </c>
      <c r="E12" s="27" t="s">
        <v>36</v>
      </c>
      <c r="F12" s="28" t="s">
        <v>220</v>
      </c>
      <c r="G12" s="27" t="s">
        <v>157</v>
      </c>
      <c r="H12" s="29" t="s">
        <v>112</v>
      </c>
      <c r="I12" s="29"/>
      <c r="J12" s="33">
        <v>2</v>
      </c>
      <c r="K12" s="21">
        <v>45322</v>
      </c>
      <c r="L12" s="21">
        <f>IFERROR(WORKDAY.INTL(($K12-1),$J12,1,FESTIVOS[]),"")</f>
        <v>45323</v>
      </c>
      <c r="M12" s="22">
        <v>1</v>
      </c>
      <c r="N12" s="22">
        <v>0</v>
      </c>
      <c r="O12" s="22">
        <v>1</v>
      </c>
      <c r="P12" s="18" t="s">
        <v>35</v>
      </c>
      <c r="Q12" s="24" t="s">
        <v>30</v>
      </c>
      <c r="R12" s="30" t="str">
        <f>IF(Tabla4343[[#This Row],[Avance]]&lt;Tabla4343[[#This Row],[Actual]],"OK",IF(Tabla4343[[#This Row],[Avance]]&gt;Tabla4343[[#This Row],[Actual]],"ATENCIÓN","EJECUTADO"))</f>
        <v>EJECUTADO</v>
      </c>
    </row>
    <row r="13" spans="1:142" ht="28.5" hidden="1" customHeight="1" x14ac:dyDescent="0.25">
      <c r="A13" s="16">
        <v>10</v>
      </c>
      <c r="B13" s="18" t="s">
        <v>23</v>
      </c>
      <c r="C13" s="17">
        <v>45323</v>
      </c>
      <c r="D13" s="17" t="s">
        <v>29</v>
      </c>
      <c r="E13" s="27" t="s">
        <v>36</v>
      </c>
      <c r="F13" s="28" t="s">
        <v>221</v>
      </c>
      <c r="G13" s="27" t="s">
        <v>157</v>
      </c>
      <c r="H13" s="29" t="s">
        <v>112</v>
      </c>
      <c r="I13" s="29"/>
      <c r="J13" s="33">
        <v>2</v>
      </c>
      <c r="K13" s="21">
        <v>45322</v>
      </c>
      <c r="L13" s="21">
        <f>IFERROR(WORKDAY.INTL(($K13-1),$J13,1,FESTIVOS[]),"")</f>
        <v>45323</v>
      </c>
      <c r="M13" s="22">
        <v>1</v>
      </c>
      <c r="N13" s="22">
        <v>0</v>
      </c>
      <c r="O13" s="22">
        <v>1</v>
      </c>
      <c r="P13" s="18" t="s">
        <v>35</v>
      </c>
      <c r="Q13" s="24" t="s">
        <v>30</v>
      </c>
      <c r="R13" s="30" t="str">
        <f>IF(Tabla4343[[#This Row],[Avance]]&lt;Tabla4343[[#This Row],[Actual]],"OK",IF(Tabla4343[[#This Row],[Avance]]&gt;Tabla4343[[#This Row],[Actual]],"ATENCIÓN","EJECUTADO"))</f>
        <v>EJECUTADO</v>
      </c>
    </row>
    <row r="14" spans="1:142" ht="28.5" hidden="1" customHeight="1" x14ac:dyDescent="0.25">
      <c r="A14" s="16">
        <v>11</v>
      </c>
      <c r="B14" s="18" t="s">
        <v>23</v>
      </c>
      <c r="C14" s="17">
        <v>45323</v>
      </c>
      <c r="D14" s="17" t="s">
        <v>29</v>
      </c>
      <c r="E14" s="27" t="s">
        <v>36</v>
      </c>
      <c r="F14" s="28" t="s">
        <v>222</v>
      </c>
      <c r="G14" s="27" t="s">
        <v>157</v>
      </c>
      <c r="H14" s="29" t="s">
        <v>112</v>
      </c>
      <c r="I14" s="29"/>
      <c r="J14" s="33">
        <v>2</v>
      </c>
      <c r="K14" s="21">
        <v>45322</v>
      </c>
      <c r="L14" s="21">
        <f>IFERROR(WORKDAY.INTL(($K14-1),$J14,1,FESTIVOS[]),"")</f>
        <v>45323</v>
      </c>
      <c r="M14" s="22">
        <v>1</v>
      </c>
      <c r="N14" s="22">
        <v>0</v>
      </c>
      <c r="O14" s="22">
        <v>1</v>
      </c>
      <c r="P14" s="18" t="s">
        <v>35</v>
      </c>
      <c r="Q14" s="24" t="s">
        <v>30</v>
      </c>
      <c r="R14" s="30" t="str">
        <f>IF(Tabla4343[[#This Row],[Avance]]&lt;Tabla4343[[#This Row],[Actual]],"OK",IF(Tabla4343[[#This Row],[Avance]]&gt;Tabla4343[[#This Row],[Actual]],"ATENCIÓN","EJECUTADO"))</f>
        <v>EJECUTADO</v>
      </c>
    </row>
    <row r="15" spans="1:142" ht="28.5" hidden="1" customHeight="1" x14ac:dyDescent="0.25">
      <c r="A15" s="16">
        <v>12</v>
      </c>
      <c r="B15" s="18" t="s">
        <v>23</v>
      </c>
      <c r="C15" s="17">
        <v>45323</v>
      </c>
      <c r="D15" s="17" t="s">
        <v>29</v>
      </c>
      <c r="E15" s="27" t="s">
        <v>36</v>
      </c>
      <c r="F15" s="38" t="s">
        <v>223</v>
      </c>
      <c r="G15" s="27" t="s">
        <v>157</v>
      </c>
      <c r="H15" s="29" t="s">
        <v>112</v>
      </c>
      <c r="I15" s="29"/>
      <c r="J15" s="33">
        <v>2</v>
      </c>
      <c r="K15" s="21">
        <v>45322</v>
      </c>
      <c r="L15" s="21">
        <f>IFERROR(WORKDAY.INTL(($K15-1),$J15,1,FESTIVOS[]),"")</f>
        <v>45323</v>
      </c>
      <c r="M15" s="22">
        <v>1</v>
      </c>
      <c r="N15" s="22">
        <v>0</v>
      </c>
      <c r="O15" s="22">
        <v>1</v>
      </c>
      <c r="P15" s="18" t="s">
        <v>35</v>
      </c>
      <c r="Q15" s="24" t="s">
        <v>30</v>
      </c>
      <c r="R15" s="30" t="str">
        <f>IF(Tabla4343[[#This Row],[Avance]]&lt;Tabla4343[[#This Row],[Actual]],"OK",IF(Tabla4343[[#This Row],[Avance]]&gt;Tabla4343[[#This Row],[Actual]],"ATENCIÓN","EJECUTADO"))</f>
        <v>EJECUTADO</v>
      </c>
    </row>
    <row r="16" spans="1:142" ht="28.5" hidden="1" customHeight="1" x14ac:dyDescent="0.25">
      <c r="A16" s="16">
        <v>13</v>
      </c>
      <c r="B16" s="18" t="s">
        <v>23</v>
      </c>
      <c r="C16" s="17">
        <v>45323</v>
      </c>
      <c r="D16" s="17" t="s">
        <v>29</v>
      </c>
      <c r="E16" s="27" t="s">
        <v>36</v>
      </c>
      <c r="F16" s="28" t="s">
        <v>224</v>
      </c>
      <c r="G16" s="27" t="s">
        <v>157</v>
      </c>
      <c r="H16" s="29" t="s">
        <v>112</v>
      </c>
      <c r="I16" s="29"/>
      <c r="J16" s="33">
        <v>2</v>
      </c>
      <c r="K16" s="21">
        <v>45322</v>
      </c>
      <c r="L16" s="21">
        <f>IFERROR(WORKDAY.INTL(($K16-1),$J16,1,FESTIVOS[]),"")</f>
        <v>45323</v>
      </c>
      <c r="M16" s="22">
        <v>1</v>
      </c>
      <c r="N16" s="22">
        <v>0</v>
      </c>
      <c r="O16" s="22">
        <v>1</v>
      </c>
      <c r="P16" s="18" t="s">
        <v>35</v>
      </c>
      <c r="Q16" s="24" t="s">
        <v>30</v>
      </c>
      <c r="R16" s="30" t="str">
        <f>IF(Tabla4343[[#This Row],[Avance]]&lt;Tabla4343[[#This Row],[Actual]],"OK",IF(Tabla4343[[#This Row],[Avance]]&gt;Tabla4343[[#This Row],[Actual]],"ATENCIÓN","EJECUTADO"))</f>
        <v>EJECUTADO</v>
      </c>
    </row>
    <row r="17" spans="1:18" ht="28.5" hidden="1" customHeight="1" x14ac:dyDescent="0.25">
      <c r="A17" s="16">
        <v>14</v>
      </c>
      <c r="B17" s="18" t="s">
        <v>23</v>
      </c>
      <c r="C17" s="17">
        <v>45323</v>
      </c>
      <c r="D17" s="17" t="s">
        <v>29</v>
      </c>
      <c r="E17" s="27" t="s">
        <v>36</v>
      </c>
      <c r="F17" s="28" t="s">
        <v>225</v>
      </c>
      <c r="G17" s="27" t="s">
        <v>157</v>
      </c>
      <c r="H17" s="29" t="s">
        <v>226</v>
      </c>
      <c r="I17" s="29"/>
      <c r="J17" s="33">
        <v>2</v>
      </c>
      <c r="K17" s="21">
        <v>45322</v>
      </c>
      <c r="L17" s="21">
        <f>IFERROR(WORKDAY.INTL(($K17-1),$J17,1,FESTIVOS[]),"")</f>
        <v>45323</v>
      </c>
      <c r="M17" s="22">
        <v>1</v>
      </c>
      <c r="N17" s="22">
        <v>0</v>
      </c>
      <c r="O17" s="22">
        <v>1</v>
      </c>
      <c r="P17" s="18" t="s">
        <v>35</v>
      </c>
      <c r="Q17" s="24" t="s">
        <v>30</v>
      </c>
      <c r="R17" s="30" t="str">
        <f>IF(Tabla4343[[#This Row],[Avance]]&lt;Tabla4343[[#This Row],[Actual]],"OK",IF(Tabla4343[[#This Row],[Avance]]&gt;Tabla4343[[#This Row],[Actual]],"ATENCIÓN","EJECUTADO"))</f>
        <v>EJECUTADO</v>
      </c>
    </row>
    <row r="18" spans="1:18" ht="28.5" hidden="1" customHeight="1" x14ac:dyDescent="0.25">
      <c r="A18" s="16">
        <v>15</v>
      </c>
      <c r="B18" s="18" t="s">
        <v>23</v>
      </c>
      <c r="C18" s="17">
        <v>45324</v>
      </c>
      <c r="D18" s="17" t="s">
        <v>29</v>
      </c>
      <c r="E18" s="27" t="s">
        <v>36</v>
      </c>
      <c r="F18" s="28" t="s">
        <v>227</v>
      </c>
      <c r="G18" s="27" t="s">
        <v>228</v>
      </c>
      <c r="H18" s="29" t="s">
        <v>229</v>
      </c>
      <c r="I18" s="29"/>
      <c r="J18" s="33">
        <v>2</v>
      </c>
      <c r="K18" s="21">
        <v>45323</v>
      </c>
      <c r="L18" s="21">
        <f>IFERROR(WORKDAY.INTL(($K18-1),$J18,1,FESTIVOS[]),"")</f>
        <v>45324</v>
      </c>
      <c r="M18" s="22">
        <v>1</v>
      </c>
      <c r="N18" s="22">
        <v>0</v>
      </c>
      <c r="O18" s="22">
        <v>1</v>
      </c>
      <c r="P18" s="18" t="s">
        <v>35</v>
      </c>
      <c r="Q18" s="24" t="s">
        <v>30</v>
      </c>
      <c r="R18" s="30" t="str">
        <f>IF(Tabla4343[[#This Row],[Avance]]&lt;Tabla4343[[#This Row],[Actual]],"OK",IF(Tabla4343[[#This Row],[Avance]]&gt;Tabla4343[[#This Row],[Actual]],"ATENCIÓN","EJECUTADO"))</f>
        <v>EJECUTADO</v>
      </c>
    </row>
    <row r="19" spans="1:18" ht="28.5" hidden="1" customHeight="1" x14ac:dyDescent="0.25">
      <c r="A19" s="16">
        <v>16</v>
      </c>
      <c r="B19" s="18" t="s">
        <v>23</v>
      </c>
      <c r="C19" s="17">
        <v>45324</v>
      </c>
      <c r="D19" s="17" t="s">
        <v>29</v>
      </c>
      <c r="E19" s="27" t="s">
        <v>31</v>
      </c>
      <c r="F19" s="38" t="s">
        <v>230</v>
      </c>
      <c r="G19" s="27" t="s">
        <v>68</v>
      </c>
      <c r="H19" s="29" t="s">
        <v>34</v>
      </c>
      <c r="I19" s="29"/>
      <c r="J19" s="33">
        <v>2</v>
      </c>
      <c r="K19" s="21">
        <v>45323</v>
      </c>
      <c r="L19" s="21">
        <f>IFERROR(WORKDAY.INTL(($K19-1),$J19,1,FESTIVOS[]),"")</f>
        <v>45324</v>
      </c>
      <c r="M19" s="22">
        <v>1</v>
      </c>
      <c r="N19" s="22">
        <v>0</v>
      </c>
      <c r="O19" s="22">
        <v>1</v>
      </c>
      <c r="P19" s="18" t="s">
        <v>35</v>
      </c>
      <c r="Q19" s="24" t="s">
        <v>30</v>
      </c>
      <c r="R19" s="30" t="str">
        <f>IF(Tabla4343[[#This Row],[Avance]]&lt;Tabla4343[[#This Row],[Actual]],"OK",IF(Tabla4343[[#This Row],[Avance]]&gt;Tabla4343[[#This Row],[Actual]],"ATENCIÓN","EJECUTADO"))</f>
        <v>EJECUTADO</v>
      </c>
    </row>
    <row r="20" spans="1:18" ht="28.5" hidden="1" customHeight="1" x14ac:dyDescent="0.25">
      <c r="A20" s="16">
        <v>17</v>
      </c>
      <c r="B20" s="18" t="s">
        <v>23</v>
      </c>
      <c r="C20" s="17">
        <v>45324</v>
      </c>
      <c r="D20" s="17" t="s">
        <v>29</v>
      </c>
      <c r="E20" s="27" t="s">
        <v>31</v>
      </c>
      <c r="F20" s="28" t="s">
        <v>231</v>
      </c>
      <c r="G20" s="27" t="s">
        <v>46</v>
      </c>
      <c r="H20" s="29" t="s">
        <v>112</v>
      </c>
      <c r="I20" s="29"/>
      <c r="J20" s="33">
        <v>2</v>
      </c>
      <c r="K20" s="21">
        <v>45323</v>
      </c>
      <c r="L20" s="21">
        <f>IFERROR(WORKDAY.INTL(($K20-1),$J20,1,FESTIVOS[]),"")</f>
        <v>45324</v>
      </c>
      <c r="M20" s="22">
        <v>1</v>
      </c>
      <c r="N20" s="22">
        <v>0</v>
      </c>
      <c r="O20" s="22">
        <v>1</v>
      </c>
      <c r="P20" s="18" t="s">
        <v>35</v>
      </c>
      <c r="Q20" s="24" t="s">
        <v>30</v>
      </c>
      <c r="R20" s="30" t="str">
        <f>IF(Tabla4343[[#This Row],[Avance]]&lt;Tabla4343[[#This Row],[Actual]],"OK",IF(Tabla4343[[#This Row],[Avance]]&gt;Tabla4343[[#This Row],[Actual]],"ATENCIÓN","EJECUTADO"))</f>
        <v>EJECUTADO</v>
      </c>
    </row>
    <row r="21" spans="1:18" ht="28.5" hidden="1" customHeight="1" x14ac:dyDescent="0.25">
      <c r="A21" s="16">
        <v>18</v>
      </c>
      <c r="B21" s="18" t="s">
        <v>23</v>
      </c>
      <c r="C21" s="17">
        <v>45324</v>
      </c>
      <c r="D21" s="17" t="s">
        <v>29</v>
      </c>
      <c r="E21" s="27" t="s">
        <v>31</v>
      </c>
      <c r="F21" s="38" t="s">
        <v>232</v>
      </c>
      <c r="G21" s="27" t="s">
        <v>46</v>
      </c>
      <c r="H21" s="29" t="s">
        <v>34</v>
      </c>
      <c r="I21" s="29"/>
      <c r="J21" s="33">
        <v>4</v>
      </c>
      <c r="K21" s="21">
        <v>45323</v>
      </c>
      <c r="L21" s="21">
        <f>IFERROR(WORKDAY.INTL(($K21-1),$J21,1,FESTIVOS[]),"")</f>
        <v>45328</v>
      </c>
      <c r="M21" s="22">
        <v>1</v>
      </c>
      <c r="N21" s="22">
        <v>0.26</v>
      </c>
      <c r="O21" s="22">
        <v>1</v>
      </c>
      <c r="P21" s="18" t="s">
        <v>35</v>
      </c>
      <c r="Q21" s="24" t="s">
        <v>30</v>
      </c>
      <c r="R21" s="30" t="str">
        <f>IF(Tabla4343[[#This Row],[Avance]]&lt;Tabla4343[[#This Row],[Actual]],"OK",IF(Tabla4343[[#This Row],[Avance]]&gt;Tabla4343[[#This Row],[Actual]],"ATENCIÓN","EJECUTADO"))</f>
        <v>EJECUTADO</v>
      </c>
    </row>
    <row r="22" spans="1:18" ht="28.5" hidden="1" customHeight="1" x14ac:dyDescent="0.25">
      <c r="A22" s="16">
        <v>19</v>
      </c>
      <c r="B22" s="18" t="s">
        <v>23</v>
      </c>
      <c r="C22" s="17">
        <v>45328</v>
      </c>
      <c r="D22" s="17" t="s">
        <v>29</v>
      </c>
      <c r="E22" s="27" t="s">
        <v>36</v>
      </c>
      <c r="F22" s="28" t="s">
        <v>233</v>
      </c>
      <c r="G22" s="27" t="s">
        <v>64</v>
      </c>
      <c r="H22" s="29" t="s">
        <v>73</v>
      </c>
      <c r="I22" s="29"/>
      <c r="J22" s="33">
        <v>2</v>
      </c>
      <c r="K22" s="21">
        <v>45327</v>
      </c>
      <c r="L22" s="21">
        <f>IFERROR(WORKDAY.INTL(($K22-1),$J22,1,FESTIVOS[]),"")</f>
        <v>45328</v>
      </c>
      <c r="M22" s="22">
        <v>1</v>
      </c>
      <c r="N22" s="22">
        <v>0</v>
      </c>
      <c r="O22" s="22">
        <v>1</v>
      </c>
      <c r="P22" s="18" t="s">
        <v>35</v>
      </c>
      <c r="Q22" s="24" t="s">
        <v>30</v>
      </c>
      <c r="R22" s="30" t="str">
        <f>IF(Tabla4343[[#This Row],[Avance]]&lt;Tabla4343[[#This Row],[Actual]],"OK",IF(Tabla4343[[#This Row],[Avance]]&gt;Tabla4343[[#This Row],[Actual]],"ATENCIÓN","EJECUTADO"))</f>
        <v>EJECUTADO</v>
      </c>
    </row>
    <row r="23" spans="1:18" ht="28.5" hidden="1" customHeight="1" x14ac:dyDescent="0.25">
      <c r="A23" s="16">
        <v>20</v>
      </c>
      <c r="B23" s="18" t="s">
        <v>23</v>
      </c>
      <c r="C23" s="17">
        <v>45328</v>
      </c>
      <c r="D23" s="17" t="s">
        <v>29</v>
      </c>
      <c r="E23" s="27" t="s">
        <v>36</v>
      </c>
      <c r="F23" s="28" t="s">
        <v>234</v>
      </c>
      <c r="G23" s="27" t="s">
        <v>64</v>
      </c>
      <c r="H23" s="29" t="s">
        <v>73</v>
      </c>
      <c r="I23" s="29"/>
      <c r="J23" s="33">
        <v>2</v>
      </c>
      <c r="K23" s="21">
        <v>45327</v>
      </c>
      <c r="L23" s="21">
        <f>IFERROR(WORKDAY.INTL(($K23-1),$J23,1,FESTIVOS[]),"")</f>
        <v>45328</v>
      </c>
      <c r="M23" s="22">
        <v>1</v>
      </c>
      <c r="N23" s="22">
        <v>0</v>
      </c>
      <c r="O23" s="22">
        <v>1</v>
      </c>
      <c r="P23" s="18" t="s">
        <v>35</v>
      </c>
      <c r="Q23" s="24" t="s">
        <v>30</v>
      </c>
      <c r="R23" s="30" t="str">
        <f>IF(Tabla4343[[#This Row],[Avance]]&lt;Tabla4343[[#This Row],[Actual]],"OK",IF(Tabla4343[[#This Row],[Avance]]&gt;Tabla4343[[#This Row],[Actual]],"ATENCIÓN","EJECUTADO"))</f>
        <v>EJECUTADO</v>
      </c>
    </row>
    <row r="24" spans="1:18" ht="28.5" hidden="1" customHeight="1" x14ac:dyDescent="0.25">
      <c r="A24" s="16">
        <v>21</v>
      </c>
      <c r="B24" s="18" t="s">
        <v>23</v>
      </c>
      <c r="C24" s="17">
        <v>45328</v>
      </c>
      <c r="D24" s="17" t="s">
        <v>29</v>
      </c>
      <c r="E24" s="27" t="s">
        <v>36</v>
      </c>
      <c r="F24" s="28" t="s">
        <v>235</v>
      </c>
      <c r="G24" s="27" t="s">
        <v>64</v>
      </c>
      <c r="H24" s="29" t="s">
        <v>73</v>
      </c>
      <c r="I24" s="29"/>
      <c r="J24" s="33">
        <v>2</v>
      </c>
      <c r="K24" s="21">
        <v>45327</v>
      </c>
      <c r="L24" s="21">
        <f>IFERROR(WORKDAY.INTL(($K24-1),$J24,1,FESTIVOS[]),"")</f>
        <v>45328</v>
      </c>
      <c r="M24" s="22">
        <v>1</v>
      </c>
      <c r="N24" s="22">
        <v>0</v>
      </c>
      <c r="O24" s="22">
        <v>1</v>
      </c>
      <c r="P24" s="18" t="s">
        <v>35</v>
      </c>
      <c r="Q24" s="24" t="s">
        <v>30</v>
      </c>
      <c r="R24" s="30" t="str">
        <f>IF(Tabla4343[[#This Row],[Avance]]&lt;Tabla4343[[#This Row],[Actual]],"OK",IF(Tabla4343[[#This Row],[Avance]]&gt;Tabla4343[[#This Row],[Actual]],"ATENCIÓN","EJECUTADO"))</f>
        <v>EJECUTADO</v>
      </c>
    </row>
    <row r="25" spans="1:18" ht="28.5" hidden="1" customHeight="1" x14ac:dyDescent="0.25">
      <c r="A25" s="16">
        <v>22</v>
      </c>
      <c r="B25" s="18" t="s">
        <v>23</v>
      </c>
      <c r="C25" s="17">
        <v>45328</v>
      </c>
      <c r="D25" s="17" t="s">
        <v>29</v>
      </c>
      <c r="E25" s="27" t="s">
        <v>39</v>
      </c>
      <c r="F25" s="28" t="s">
        <v>236</v>
      </c>
      <c r="G25" s="27" t="s">
        <v>228</v>
      </c>
      <c r="H25" s="29" t="s">
        <v>49</v>
      </c>
      <c r="I25" s="29"/>
      <c r="J25" s="33">
        <v>2</v>
      </c>
      <c r="K25" s="21">
        <v>45327</v>
      </c>
      <c r="L25" s="21">
        <f>IFERROR(WORKDAY.INTL(($K25-1),$J25,1,FESTIVOS[]),"")</f>
        <v>45328</v>
      </c>
      <c r="M25" s="22">
        <v>1</v>
      </c>
      <c r="N25" s="22">
        <v>0</v>
      </c>
      <c r="O25" s="22">
        <v>1</v>
      </c>
      <c r="P25" s="18" t="s">
        <v>35</v>
      </c>
      <c r="Q25" s="24" t="s">
        <v>30</v>
      </c>
      <c r="R25" s="30" t="str">
        <f>IF(Tabla4343[[#This Row],[Avance]]&lt;Tabla4343[[#This Row],[Actual]],"OK",IF(Tabla4343[[#This Row],[Avance]]&gt;Tabla4343[[#This Row],[Actual]],"ATENCIÓN","EJECUTADO"))</f>
        <v>EJECUTADO</v>
      </c>
    </row>
    <row r="26" spans="1:18" ht="28.5" hidden="1" customHeight="1" x14ac:dyDescent="0.25">
      <c r="A26" s="16">
        <v>23</v>
      </c>
      <c r="B26" s="18" t="s">
        <v>23</v>
      </c>
      <c r="C26" s="17">
        <v>45328</v>
      </c>
      <c r="D26" s="17" t="s">
        <v>29</v>
      </c>
      <c r="E26" s="27" t="s">
        <v>39</v>
      </c>
      <c r="F26" s="28" t="s">
        <v>237</v>
      </c>
      <c r="G26" s="27" t="s">
        <v>33</v>
      </c>
      <c r="H26" s="29" t="s">
        <v>49</v>
      </c>
      <c r="I26" s="29"/>
      <c r="J26" s="33">
        <v>3</v>
      </c>
      <c r="K26" s="21">
        <v>45327</v>
      </c>
      <c r="L26" s="21">
        <f>IFERROR(WORKDAY.INTL(($K26-1),$J26,1,FESTIVOS[]),"")</f>
        <v>45329</v>
      </c>
      <c r="M26" s="22">
        <v>1</v>
      </c>
      <c r="N26" s="22">
        <v>0.67</v>
      </c>
      <c r="O26" s="22">
        <v>1</v>
      </c>
      <c r="P26" s="18" t="s">
        <v>35</v>
      </c>
      <c r="Q26" s="24" t="s">
        <v>30</v>
      </c>
      <c r="R26" s="30" t="str">
        <f>IF(Tabla4343[[#This Row],[Avance]]&lt;Tabla4343[[#This Row],[Actual]],"OK",IF(Tabla4343[[#This Row],[Avance]]&gt;Tabla4343[[#This Row],[Actual]],"ATENCIÓN","EJECUTADO"))</f>
        <v>EJECUTADO</v>
      </c>
    </row>
    <row r="27" spans="1:18" ht="28.5" hidden="1" customHeight="1" x14ac:dyDescent="0.25">
      <c r="A27" s="16">
        <v>25</v>
      </c>
      <c r="B27" s="18" t="s">
        <v>23</v>
      </c>
      <c r="C27" s="17">
        <v>45328</v>
      </c>
      <c r="D27" s="17" t="s">
        <v>29</v>
      </c>
      <c r="E27" s="27" t="s">
        <v>31</v>
      </c>
      <c r="F27" s="38" t="s">
        <v>238</v>
      </c>
      <c r="G27" s="27" t="s">
        <v>46</v>
      </c>
      <c r="H27" s="29" t="s">
        <v>34</v>
      </c>
      <c r="I27" s="29"/>
      <c r="J27" s="33">
        <v>3</v>
      </c>
      <c r="K27" s="21">
        <v>45327</v>
      </c>
      <c r="L27" s="21">
        <f>IFERROR(WORKDAY.INTL(($K27-1),$J27,1,FESTIVOS[]),"")</f>
        <v>45329</v>
      </c>
      <c r="M27" s="22">
        <v>1</v>
      </c>
      <c r="N27" s="22">
        <v>0.51</v>
      </c>
      <c r="O27" s="22">
        <v>1</v>
      </c>
      <c r="P27" s="18" t="s">
        <v>35</v>
      </c>
      <c r="Q27" s="24" t="s">
        <v>30</v>
      </c>
      <c r="R27" s="30" t="str">
        <f>IF(Tabla4343[[#This Row],[Avance]]&lt;Tabla4343[[#This Row],[Actual]],"OK",IF(Tabla4343[[#This Row],[Avance]]&gt;Tabla4343[[#This Row],[Actual]],"ATENCIÓN","EJECUTADO"))</f>
        <v>EJECUTADO</v>
      </c>
    </row>
    <row r="28" spans="1:18" ht="28.5" hidden="1" customHeight="1" x14ac:dyDescent="0.25">
      <c r="A28" s="16">
        <v>26</v>
      </c>
      <c r="B28" s="18" t="s">
        <v>23</v>
      </c>
      <c r="C28" s="17">
        <v>45329</v>
      </c>
      <c r="D28" s="17" t="s">
        <v>29</v>
      </c>
      <c r="E28" s="27" t="s">
        <v>39</v>
      </c>
      <c r="F28" s="28" t="s">
        <v>239</v>
      </c>
      <c r="G28" s="27" t="s">
        <v>33</v>
      </c>
      <c r="H28" s="29" t="s">
        <v>49</v>
      </c>
      <c r="I28" s="29"/>
      <c r="J28" s="33">
        <v>3</v>
      </c>
      <c r="K28" s="21">
        <v>45328</v>
      </c>
      <c r="L28" s="21">
        <f>IFERROR(WORKDAY.INTL(($K28-1),$J28,1,FESTIVOS[]),"")</f>
        <v>45330</v>
      </c>
      <c r="M28" s="22">
        <v>1</v>
      </c>
      <c r="N28" s="22">
        <v>0.51</v>
      </c>
      <c r="O28" s="22">
        <v>1</v>
      </c>
      <c r="P28" s="18" t="s">
        <v>35</v>
      </c>
      <c r="Q28" s="24" t="s">
        <v>30</v>
      </c>
      <c r="R28" s="30" t="str">
        <f>IF(Tabla4343[[#This Row],[Avance]]&lt;Tabla4343[[#This Row],[Actual]],"OK",IF(Tabla4343[[#This Row],[Avance]]&gt;Tabla4343[[#This Row],[Actual]],"ATENCIÓN","EJECUTADO"))</f>
        <v>EJECUTADO</v>
      </c>
    </row>
    <row r="29" spans="1:18" ht="28.5" hidden="1" customHeight="1" x14ac:dyDescent="0.25">
      <c r="A29" s="16">
        <v>27</v>
      </c>
      <c r="B29" s="18" t="s">
        <v>23</v>
      </c>
      <c r="C29" s="17">
        <v>45329</v>
      </c>
      <c r="D29" s="17" t="s">
        <v>29</v>
      </c>
      <c r="E29" s="27" t="s">
        <v>133</v>
      </c>
      <c r="F29" s="28" t="s">
        <v>240</v>
      </c>
      <c r="G29" s="27" t="s">
        <v>33</v>
      </c>
      <c r="H29" s="29" t="s">
        <v>241</v>
      </c>
      <c r="I29" s="29"/>
      <c r="J29" s="33">
        <v>2</v>
      </c>
      <c r="K29" s="21">
        <v>45328</v>
      </c>
      <c r="L29" s="21">
        <f>IFERROR(WORKDAY.INTL(($K29-1),$J29,1,FESTIVOS[]),"")</f>
        <v>45329</v>
      </c>
      <c r="M29" s="22">
        <v>1</v>
      </c>
      <c r="N29" s="22">
        <v>0</v>
      </c>
      <c r="O29" s="22">
        <v>1</v>
      </c>
      <c r="P29" s="18" t="s">
        <v>35</v>
      </c>
      <c r="Q29" s="24" t="s">
        <v>30</v>
      </c>
      <c r="R29" s="30" t="str">
        <f>IF(Tabla4343[[#This Row],[Avance]]&lt;Tabla4343[[#This Row],[Actual]],"OK",IF(Tabla4343[[#This Row],[Avance]]&gt;Tabla4343[[#This Row],[Actual]],"ATENCIÓN","EJECUTADO"))</f>
        <v>EJECUTADO</v>
      </c>
    </row>
    <row r="30" spans="1:18" ht="28.5" hidden="1" customHeight="1" x14ac:dyDescent="0.25">
      <c r="A30" s="16">
        <v>28</v>
      </c>
      <c r="B30" s="18" t="s">
        <v>23</v>
      </c>
      <c r="C30" s="17">
        <v>45329</v>
      </c>
      <c r="D30" s="17" t="s">
        <v>29</v>
      </c>
      <c r="E30" s="27" t="s">
        <v>133</v>
      </c>
      <c r="F30" s="28" t="s">
        <v>242</v>
      </c>
      <c r="G30" s="27" t="s">
        <v>33</v>
      </c>
      <c r="H30" s="29" t="s">
        <v>241</v>
      </c>
      <c r="I30" s="29"/>
      <c r="J30" s="33">
        <v>3</v>
      </c>
      <c r="K30" s="21">
        <v>45328</v>
      </c>
      <c r="L30" s="21">
        <f>IFERROR(WORKDAY.INTL(($K30-1),$J30,1,FESTIVOS[]),"")</f>
        <v>45330</v>
      </c>
      <c r="M30" s="22">
        <v>1</v>
      </c>
      <c r="N30" s="22">
        <v>0.51</v>
      </c>
      <c r="O30" s="22">
        <v>1</v>
      </c>
      <c r="P30" s="18" t="s">
        <v>35</v>
      </c>
      <c r="Q30" s="24" t="s">
        <v>30</v>
      </c>
      <c r="R30" s="30" t="str">
        <f>IF(Tabla4343[[#This Row],[Avance]]&lt;Tabla4343[[#This Row],[Actual]],"OK",IF(Tabla4343[[#This Row],[Avance]]&gt;Tabla4343[[#This Row],[Actual]],"ATENCIÓN","EJECUTADO"))</f>
        <v>EJECUTADO</v>
      </c>
    </row>
    <row r="31" spans="1:18" ht="28.5" hidden="1" customHeight="1" x14ac:dyDescent="0.25">
      <c r="A31" s="16">
        <v>29</v>
      </c>
      <c r="B31" s="18" t="s">
        <v>23</v>
      </c>
      <c r="C31" s="17">
        <v>45330</v>
      </c>
      <c r="D31" s="17" t="s">
        <v>29</v>
      </c>
      <c r="E31" s="27" t="s">
        <v>36</v>
      </c>
      <c r="F31" s="28" t="s">
        <v>243</v>
      </c>
      <c r="G31" s="27" t="s">
        <v>72</v>
      </c>
      <c r="H31" s="29" t="s">
        <v>73</v>
      </c>
      <c r="I31" s="29"/>
      <c r="J31" s="33">
        <v>2</v>
      </c>
      <c r="K31" s="21">
        <v>45328</v>
      </c>
      <c r="L31" s="21">
        <f>IFERROR(WORKDAY.INTL(($K31-1),$J31,1,FESTIVOS[]),"")</f>
        <v>45329</v>
      </c>
      <c r="M31" s="22">
        <v>1</v>
      </c>
      <c r="N31" s="22">
        <v>0</v>
      </c>
      <c r="O31" s="22">
        <v>1</v>
      </c>
      <c r="P31" s="18" t="s">
        <v>35</v>
      </c>
      <c r="Q31" s="24" t="s">
        <v>30</v>
      </c>
      <c r="R31" s="30" t="str">
        <f>IF(Tabla4343[[#This Row],[Avance]]&lt;Tabla4343[[#This Row],[Actual]],"OK",IF(Tabla4343[[#This Row],[Avance]]&gt;Tabla4343[[#This Row],[Actual]],"ATENCIÓN","EJECUTADO"))</f>
        <v>EJECUTADO</v>
      </c>
    </row>
    <row r="32" spans="1:18" ht="28.5" hidden="1" customHeight="1" x14ac:dyDescent="0.25">
      <c r="A32" s="16">
        <v>30</v>
      </c>
      <c r="B32" s="18" t="s">
        <v>23</v>
      </c>
      <c r="C32" s="17">
        <v>45331</v>
      </c>
      <c r="D32" s="17" t="s">
        <v>29</v>
      </c>
      <c r="E32" s="27" t="s">
        <v>36</v>
      </c>
      <c r="F32" s="28" t="s">
        <v>244</v>
      </c>
      <c r="G32" s="27" t="s">
        <v>92</v>
      </c>
      <c r="H32" s="29" t="s">
        <v>245</v>
      </c>
      <c r="I32" s="29"/>
      <c r="J32" s="33">
        <v>2</v>
      </c>
      <c r="K32" s="21">
        <v>45328</v>
      </c>
      <c r="L32" s="21">
        <f>IFERROR(WORKDAY.INTL(($K32-1),$J32,1,FESTIVOS[]),"")</f>
        <v>45329</v>
      </c>
      <c r="M32" s="22">
        <v>1</v>
      </c>
      <c r="N32" s="22">
        <v>0</v>
      </c>
      <c r="O32" s="22">
        <v>1</v>
      </c>
      <c r="P32" s="18" t="s">
        <v>35</v>
      </c>
      <c r="Q32" s="24" t="s">
        <v>30</v>
      </c>
      <c r="R32" s="30" t="str">
        <f>IF(Tabla4343[[#This Row],[Avance]]&lt;Tabla4343[[#This Row],[Actual]],"OK",IF(Tabla4343[[#This Row],[Avance]]&gt;Tabla4343[[#This Row],[Actual]],"ATENCIÓN","EJECUTADO"))</f>
        <v>EJECUTADO</v>
      </c>
    </row>
    <row r="33" spans="1:18" ht="28.5" hidden="1" customHeight="1" x14ac:dyDescent="0.25">
      <c r="A33" s="16">
        <v>31</v>
      </c>
      <c r="B33" s="18" t="s">
        <v>23</v>
      </c>
      <c r="C33" s="17">
        <v>45332</v>
      </c>
      <c r="D33" s="17" t="s">
        <v>29</v>
      </c>
      <c r="E33" s="27" t="s">
        <v>36</v>
      </c>
      <c r="F33" s="28" t="s">
        <v>246</v>
      </c>
      <c r="G33" s="27" t="s">
        <v>46</v>
      </c>
      <c r="H33" s="29" t="s">
        <v>245</v>
      </c>
      <c r="I33" s="29"/>
      <c r="J33" s="33">
        <v>2</v>
      </c>
      <c r="K33" s="21">
        <v>45328</v>
      </c>
      <c r="L33" s="21">
        <f>IFERROR(WORKDAY.INTL(($K33-1),$J33,1,FESTIVOS[]),"")</f>
        <v>45329</v>
      </c>
      <c r="M33" s="22">
        <v>1</v>
      </c>
      <c r="N33" s="22">
        <v>0</v>
      </c>
      <c r="O33" s="22">
        <v>1</v>
      </c>
      <c r="P33" s="18" t="s">
        <v>35</v>
      </c>
      <c r="Q33" s="24" t="s">
        <v>30</v>
      </c>
      <c r="R33" s="30" t="str">
        <f>IF(Tabla4343[[#This Row],[Avance]]&lt;Tabla4343[[#This Row],[Actual]],"OK",IF(Tabla4343[[#This Row],[Avance]]&gt;Tabla4343[[#This Row],[Actual]],"ATENCIÓN","EJECUTADO"))</f>
        <v>EJECUTADO</v>
      </c>
    </row>
    <row r="34" spans="1:18" ht="28.5" hidden="1" customHeight="1" x14ac:dyDescent="0.25">
      <c r="A34" s="16">
        <v>32</v>
      </c>
      <c r="B34" s="18" t="s">
        <v>23</v>
      </c>
      <c r="C34" s="17">
        <v>45333</v>
      </c>
      <c r="D34" s="17" t="s">
        <v>29</v>
      </c>
      <c r="E34" s="27" t="s">
        <v>31</v>
      </c>
      <c r="F34" s="28" t="s">
        <v>247</v>
      </c>
      <c r="G34" s="27" t="s">
        <v>68</v>
      </c>
      <c r="H34" s="29" t="s">
        <v>34</v>
      </c>
      <c r="I34" s="29"/>
      <c r="J34" s="33">
        <v>2</v>
      </c>
      <c r="K34" s="21">
        <v>45328</v>
      </c>
      <c r="L34" s="21">
        <f>IFERROR(WORKDAY.INTL(($K34-1),$J34,1,FESTIVOS[]),"")</f>
        <v>45329</v>
      </c>
      <c r="M34" s="22">
        <v>1</v>
      </c>
      <c r="N34" s="22">
        <v>0</v>
      </c>
      <c r="O34" s="22">
        <v>1</v>
      </c>
      <c r="P34" s="18" t="s">
        <v>35</v>
      </c>
      <c r="Q34" s="24" t="s">
        <v>30</v>
      </c>
      <c r="R34" s="30" t="str">
        <f>IF(Tabla4343[[#This Row],[Avance]]&lt;Tabla4343[[#This Row],[Actual]],"OK",IF(Tabla4343[[#This Row],[Avance]]&gt;Tabla4343[[#This Row],[Actual]],"ATENCIÓN","EJECUTADO"))</f>
        <v>EJECUTADO</v>
      </c>
    </row>
    <row r="35" spans="1:18" ht="28.5" hidden="1" customHeight="1" x14ac:dyDescent="0.25">
      <c r="A35" s="16">
        <v>33</v>
      </c>
      <c r="B35" s="18" t="s">
        <v>23</v>
      </c>
      <c r="C35" s="17">
        <v>45334</v>
      </c>
      <c r="D35" s="17" t="s">
        <v>29</v>
      </c>
      <c r="E35" s="27" t="s">
        <v>31</v>
      </c>
      <c r="F35" s="28" t="s">
        <v>248</v>
      </c>
      <c r="G35" s="27" t="s">
        <v>68</v>
      </c>
      <c r="H35" s="29" t="s">
        <v>34</v>
      </c>
      <c r="I35" s="29"/>
      <c r="J35" s="33">
        <v>2</v>
      </c>
      <c r="K35" s="21">
        <v>45328</v>
      </c>
      <c r="L35" s="21">
        <f>IFERROR(WORKDAY.INTL(($K35-1),$J35,1,FESTIVOS[]),"")</f>
        <v>45329</v>
      </c>
      <c r="M35" s="22">
        <v>1</v>
      </c>
      <c r="N35" s="22">
        <v>0</v>
      </c>
      <c r="O35" s="22">
        <v>1</v>
      </c>
      <c r="P35" s="18" t="s">
        <v>35</v>
      </c>
      <c r="Q35" s="24" t="s">
        <v>30</v>
      </c>
      <c r="R35" s="30" t="str">
        <f>IF(Tabla4343[[#This Row],[Avance]]&lt;Tabla4343[[#This Row],[Actual]],"OK",IF(Tabla4343[[#This Row],[Avance]]&gt;Tabla4343[[#This Row],[Actual]],"ATENCIÓN","EJECUTADO"))</f>
        <v>EJECUTADO</v>
      </c>
    </row>
    <row r="36" spans="1:18" ht="28.5" hidden="1" customHeight="1" x14ac:dyDescent="0.25">
      <c r="A36" s="16">
        <v>34</v>
      </c>
      <c r="B36" s="18" t="s">
        <v>23</v>
      </c>
      <c r="C36" s="17">
        <v>45330</v>
      </c>
      <c r="D36" s="17" t="s">
        <v>29</v>
      </c>
      <c r="E36" s="27" t="s">
        <v>39</v>
      </c>
      <c r="F36" s="28" t="s">
        <v>227</v>
      </c>
      <c r="G36" s="27" t="s">
        <v>33</v>
      </c>
      <c r="H36" s="29" t="s">
        <v>49</v>
      </c>
      <c r="I36" s="29"/>
      <c r="J36" s="33">
        <v>2</v>
      </c>
      <c r="K36" s="21">
        <v>45329</v>
      </c>
      <c r="L36" s="21">
        <f>IFERROR(WORKDAY.INTL(($K36-1),$J36,1,FESTIVOS[]),"")</f>
        <v>45330</v>
      </c>
      <c r="M36" s="22">
        <v>1</v>
      </c>
      <c r="N36" s="22">
        <v>0</v>
      </c>
      <c r="O36" s="22">
        <v>1</v>
      </c>
      <c r="P36" s="18" t="s">
        <v>35</v>
      </c>
      <c r="Q36" s="24" t="s">
        <v>30</v>
      </c>
      <c r="R36" s="30" t="str">
        <f>IF(Tabla4343[[#This Row],[Avance]]&lt;Tabla4343[[#This Row],[Actual]],"OK",IF(Tabla4343[[#This Row],[Avance]]&gt;Tabla4343[[#This Row],[Actual]],"ATENCIÓN","EJECUTADO"))</f>
        <v>EJECUTADO</v>
      </c>
    </row>
    <row r="37" spans="1:18" ht="28.5" hidden="1" customHeight="1" x14ac:dyDescent="0.25">
      <c r="A37" s="16">
        <v>35</v>
      </c>
      <c r="B37" s="18" t="s">
        <v>23</v>
      </c>
      <c r="C37" s="17">
        <v>45330</v>
      </c>
      <c r="D37" s="17" t="s">
        <v>29</v>
      </c>
      <c r="E37" s="27" t="s">
        <v>31</v>
      </c>
      <c r="F37" s="38" t="s">
        <v>249</v>
      </c>
      <c r="G37" s="27" t="s">
        <v>33</v>
      </c>
      <c r="H37" s="29" t="s">
        <v>34</v>
      </c>
      <c r="I37" s="29"/>
      <c r="J37" s="33">
        <v>2</v>
      </c>
      <c r="K37" s="21">
        <v>45329</v>
      </c>
      <c r="L37" s="21">
        <f>IFERROR(WORKDAY.INTL(($K37-1),$J37,1,FESTIVOS[]),"")</f>
        <v>45330</v>
      </c>
      <c r="M37" s="22">
        <v>1</v>
      </c>
      <c r="N37" s="22">
        <v>0</v>
      </c>
      <c r="O37" s="22">
        <v>1</v>
      </c>
      <c r="P37" s="18" t="s">
        <v>35</v>
      </c>
      <c r="Q37" s="24" t="s">
        <v>30</v>
      </c>
      <c r="R37" s="30" t="str">
        <f>IF(Tabla4343[[#This Row],[Avance]]&lt;Tabla4343[[#This Row],[Actual]],"OK",IF(Tabla4343[[#This Row],[Avance]]&gt;Tabla4343[[#This Row],[Actual]],"ATENCIÓN","EJECUTADO"))</f>
        <v>EJECUTADO</v>
      </c>
    </row>
    <row r="38" spans="1:18" ht="28.5" hidden="1" customHeight="1" x14ac:dyDescent="0.25">
      <c r="A38" s="16">
        <v>36</v>
      </c>
      <c r="B38" s="18" t="s">
        <v>23</v>
      </c>
      <c r="C38" s="17">
        <v>45330</v>
      </c>
      <c r="D38" s="17" t="s">
        <v>29</v>
      </c>
      <c r="E38" s="27" t="s">
        <v>31</v>
      </c>
      <c r="F38" s="38" t="s">
        <v>250</v>
      </c>
      <c r="G38" s="27" t="s">
        <v>33</v>
      </c>
      <c r="H38" s="29" t="s">
        <v>34</v>
      </c>
      <c r="I38" s="29"/>
      <c r="J38" s="33">
        <v>2</v>
      </c>
      <c r="K38" s="21">
        <v>45329</v>
      </c>
      <c r="L38" s="21">
        <f>IFERROR(WORKDAY.INTL(($K38-1),$J38,1,FESTIVOS[]),"")</f>
        <v>45330</v>
      </c>
      <c r="M38" s="22">
        <v>1</v>
      </c>
      <c r="N38" s="22">
        <v>0</v>
      </c>
      <c r="O38" s="22">
        <v>1</v>
      </c>
      <c r="P38" s="18" t="s">
        <v>35</v>
      </c>
      <c r="Q38" s="24" t="s">
        <v>30</v>
      </c>
      <c r="R38" s="30" t="str">
        <f>IF(Tabla4343[[#This Row],[Avance]]&lt;Tabla4343[[#This Row],[Actual]],"OK",IF(Tabla4343[[#This Row],[Avance]]&gt;Tabla4343[[#This Row],[Actual]],"ATENCIÓN","EJECUTADO"))</f>
        <v>EJECUTADO</v>
      </c>
    </row>
    <row r="39" spans="1:18" ht="28.5" hidden="1" customHeight="1" x14ac:dyDescent="0.25">
      <c r="A39" s="16">
        <v>37</v>
      </c>
      <c r="B39" s="18" t="s">
        <v>23</v>
      </c>
      <c r="C39" s="17">
        <v>45330</v>
      </c>
      <c r="D39" s="17" t="s">
        <v>29</v>
      </c>
      <c r="E39" s="27" t="s">
        <v>31</v>
      </c>
      <c r="F39" s="38" t="s">
        <v>251</v>
      </c>
      <c r="G39" s="27" t="s">
        <v>33</v>
      </c>
      <c r="H39" s="29" t="s">
        <v>34</v>
      </c>
      <c r="I39" s="29"/>
      <c r="J39" s="33">
        <v>2</v>
      </c>
      <c r="K39" s="21">
        <v>45329</v>
      </c>
      <c r="L39" s="21">
        <f>IFERROR(WORKDAY.INTL(($K39-1),$J39,1,FESTIVOS[]),"")</f>
        <v>45330</v>
      </c>
      <c r="M39" s="22">
        <v>1</v>
      </c>
      <c r="N39" s="22">
        <v>0</v>
      </c>
      <c r="O39" s="22">
        <v>1</v>
      </c>
      <c r="P39" s="18" t="s">
        <v>35</v>
      </c>
      <c r="Q39" s="24" t="s">
        <v>30</v>
      </c>
      <c r="R39" s="30" t="str">
        <f>IF(Tabla4343[[#This Row],[Avance]]&lt;Tabla4343[[#This Row],[Actual]],"OK",IF(Tabla4343[[#This Row],[Avance]]&gt;Tabla4343[[#This Row],[Actual]],"ATENCIÓN","EJECUTADO"))</f>
        <v>EJECUTADO</v>
      </c>
    </row>
    <row r="40" spans="1:18" ht="28.5" hidden="1" customHeight="1" x14ac:dyDescent="0.25">
      <c r="A40" s="16">
        <v>38</v>
      </c>
      <c r="B40" s="18" t="s">
        <v>23</v>
      </c>
      <c r="C40" s="17">
        <v>45330</v>
      </c>
      <c r="D40" s="17" t="s">
        <v>29</v>
      </c>
      <c r="E40" s="27" t="s">
        <v>31</v>
      </c>
      <c r="F40" s="38" t="s">
        <v>251</v>
      </c>
      <c r="G40" s="27" t="s">
        <v>33</v>
      </c>
      <c r="H40" s="29" t="s">
        <v>112</v>
      </c>
      <c r="I40" s="29"/>
      <c r="J40" s="33">
        <v>2</v>
      </c>
      <c r="K40" s="21">
        <v>45329</v>
      </c>
      <c r="L40" s="21">
        <f>IFERROR(WORKDAY.INTL(($K40-1),$J40,1,FESTIVOS[]),"")</f>
        <v>45330</v>
      </c>
      <c r="M40" s="22">
        <v>1</v>
      </c>
      <c r="N40" s="22">
        <v>0</v>
      </c>
      <c r="O40" s="22">
        <v>1</v>
      </c>
      <c r="P40" s="18" t="s">
        <v>35</v>
      </c>
      <c r="Q40" s="24" t="s">
        <v>30</v>
      </c>
      <c r="R40" s="30" t="str">
        <f>IF(Tabla4343[[#This Row],[Avance]]&lt;Tabla4343[[#This Row],[Actual]],"OK",IF(Tabla4343[[#This Row],[Avance]]&gt;Tabla4343[[#This Row],[Actual]],"ATENCIÓN","EJECUTADO"))</f>
        <v>EJECUTADO</v>
      </c>
    </row>
    <row r="41" spans="1:18" ht="28.5" hidden="1" customHeight="1" x14ac:dyDescent="0.25">
      <c r="A41" s="16">
        <v>39</v>
      </c>
      <c r="B41" s="18" t="s">
        <v>23</v>
      </c>
      <c r="C41" s="17">
        <v>45330</v>
      </c>
      <c r="D41" s="17" t="s">
        <v>29</v>
      </c>
      <c r="E41" s="27" t="s">
        <v>31</v>
      </c>
      <c r="F41" s="38" t="s">
        <v>252</v>
      </c>
      <c r="G41" s="27" t="s">
        <v>33</v>
      </c>
      <c r="H41" s="29" t="s">
        <v>34</v>
      </c>
      <c r="I41" s="29"/>
      <c r="J41" s="33">
        <v>2</v>
      </c>
      <c r="K41" s="21">
        <v>45329</v>
      </c>
      <c r="L41" s="21">
        <f>IFERROR(WORKDAY.INTL(($K41-1),$J41,1,FESTIVOS[]),"")</f>
        <v>45330</v>
      </c>
      <c r="M41" s="22">
        <v>1</v>
      </c>
      <c r="N41" s="22">
        <v>0</v>
      </c>
      <c r="O41" s="22">
        <v>1</v>
      </c>
      <c r="P41" s="18" t="s">
        <v>35</v>
      </c>
      <c r="Q41" s="24" t="s">
        <v>30</v>
      </c>
      <c r="R41" s="30" t="str">
        <f>IF(Tabla4343[[#This Row],[Avance]]&lt;Tabla4343[[#This Row],[Actual]],"OK",IF(Tabla4343[[#This Row],[Avance]]&gt;Tabla4343[[#This Row],[Actual]],"ATENCIÓN","EJECUTADO"))</f>
        <v>EJECUTADO</v>
      </c>
    </row>
    <row r="42" spans="1:18" ht="28.5" customHeight="1" x14ac:dyDescent="0.25">
      <c r="A42" s="16">
        <v>40</v>
      </c>
      <c r="B42" s="18" t="s">
        <v>23</v>
      </c>
      <c r="C42" s="17">
        <v>45330</v>
      </c>
      <c r="D42" s="17" t="s">
        <v>29</v>
      </c>
      <c r="E42" s="27" t="s">
        <v>200</v>
      </c>
      <c r="F42" s="28" t="s">
        <v>161</v>
      </c>
      <c r="G42" s="27" t="s">
        <v>89</v>
      </c>
      <c r="H42" s="29" t="s">
        <v>162</v>
      </c>
      <c r="I42" s="29"/>
      <c r="J42" s="33">
        <v>20</v>
      </c>
      <c r="K42" s="21">
        <v>45329</v>
      </c>
      <c r="L42" s="21">
        <f>IFERROR(WORKDAY.INTL(($K42-1),$J42,1,FESTIVOS[]),"")</f>
        <v>45356</v>
      </c>
      <c r="M42" s="22">
        <f t="shared" ref="M42:M65" ca="1" si="0">IFERROR(((($I$3-$K42)/(L42-K42)*1)),"")</f>
        <v>33.925925925925924</v>
      </c>
      <c r="N42" s="22">
        <v>0.78</v>
      </c>
      <c r="O42" s="22">
        <v>0.82</v>
      </c>
      <c r="P42" s="18" t="s">
        <v>35</v>
      </c>
      <c r="Q42" s="24" t="s">
        <v>30</v>
      </c>
      <c r="R42" s="30" t="str">
        <f ca="1">IF(Tabla4343[[#This Row],[Avance]]&lt;Tabla4343[[#This Row],[Actual]],"OK",IF(Tabla4343[[#This Row],[Avance]]&gt;Tabla4343[[#This Row],[Actual]],"ATENCIÓN","EJECUTADO"))</f>
        <v>ATENCIÓN</v>
      </c>
    </row>
    <row r="43" spans="1:18" ht="28.5" hidden="1" customHeight="1" x14ac:dyDescent="0.25">
      <c r="A43" s="16">
        <v>41</v>
      </c>
      <c r="B43" s="18" t="s">
        <v>23</v>
      </c>
      <c r="C43" s="17">
        <v>45331</v>
      </c>
      <c r="D43" s="17" t="s">
        <v>29</v>
      </c>
      <c r="E43" s="27" t="s">
        <v>39</v>
      </c>
      <c r="F43" s="28" t="s">
        <v>227</v>
      </c>
      <c r="G43" s="27" t="s">
        <v>33</v>
      </c>
      <c r="H43" s="29" t="s">
        <v>253</v>
      </c>
      <c r="I43" s="29"/>
      <c r="J43" s="33">
        <v>2</v>
      </c>
      <c r="K43" s="21">
        <v>45330</v>
      </c>
      <c r="L43" s="21">
        <f>IFERROR(WORKDAY.INTL(($K43-1),$J43,1,FESTIVOS[]),"")</f>
        <v>45331</v>
      </c>
      <c r="M43" s="22">
        <v>1</v>
      </c>
      <c r="N43" s="22">
        <v>0</v>
      </c>
      <c r="O43" s="22">
        <v>1</v>
      </c>
      <c r="P43" s="18" t="s">
        <v>35</v>
      </c>
      <c r="Q43" s="24" t="s">
        <v>30</v>
      </c>
      <c r="R43" s="30" t="str">
        <f>IF(Tabla4343[[#This Row],[Avance]]&lt;Tabla4343[[#This Row],[Actual]],"OK",IF(Tabla4343[[#This Row],[Avance]]&gt;Tabla4343[[#This Row],[Actual]],"ATENCIÓN","EJECUTADO"))</f>
        <v>EJECUTADO</v>
      </c>
    </row>
    <row r="44" spans="1:18" ht="28.5" hidden="1" customHeight="1" x14ac:dyDescent="0.25">
      <c r="A44" s="16">
        <v>42</v>
      </c>
      <c r="B44" s="18" t="s">
        <v>23</v>
      </c>
      <c r="C44" s="17">
        <v>45331</v>
      </c>
      <c r="D44" s="17" t="s">
        <v>29</v>
      </c>
      <c r="E44" s="27" t="s">
        <v>39</v>
      </c>
      <c r="F44" s="28" t="s">
        <v>254</v>
      </c>
      <c r="G44" s="27" t="s">
        <v>33</v>
      </c>
      <c r="H44" s="29" t="s">
        <v>253</v>
      </c>
      <c r="I44" s="29"/>
      <c r="J44" s="33">
        <v>3</v>
      </c>
      <c r="K44" s="21">
        <v>45330</v>
      </c>
      <c r="L44" s="21">
        <f>IFERROR(WORKDAY.INTL(($K44-1),$J44,1,FESTIVOS[]),"")</f>
        <v>45334</v>
      </c>
      <c r="M44" s="22">
        <v>1</v>
      </c>
      <c r="N44" s="22">
        <v>0.8</v>
      </c>
      <c r="O44" s="22">
        <v>1</v>
      </c>
      <c r="P44" s="18" t="s">
        <v>35</v>
      </c>
      <c r="Q44" s="24" t="s">
        <v>30</v>
      </c>
      <c r="R44" s="30" t="str">
        <f>IF(Tabla4343[[#This Row],[Avance]]&lt;Tabla4343[[#This Row],[Actual]],"OK",IF(Tabla4343[[#This Row],[Avance]]&gt;Tabla4343[[#This Row],[Actual]],"ATENCIÓN","EJECUTADO"))</f>
        <v>EJECUTADO</v>
      </c>
    </row>
    <row r="45" spans="1:18" ht="28.5" hidden="1" customHeight="1" x14ac:dyDescent="0.25">
      <c r="A45" s="16">
        <v>43</v>
      </c>
      <c r="B45" s="18" t="s">
        <v>23</v>
      </c>
      <c r="C45" s="17">
        <v>45331</v>
      </c>
      <c r="D45" s="17" t="s">
        <v>29</v>
      </c>
      <c r="E45" s="27" t="s">
        <v>31</v>
      </c>
      <c r="F45" s="28" t="s">
        <v>255</v>
      </c>
      <c r="G45" s="27" t="s">
        <v>89</v>
      </c>
      <c r="H45" s="29" t="s">
        <v>256</v>
      </c>
      <c r="I45" s="29"/>
      <c r="J45" s="33">
        <v>4</v>
      </c>
      <c r="K45" s="21">
        <v>45330</v>
      </c>
      <c r="L45" s="21">
        <f>IFERROR(WORKDAY.INTL(($K45-1),$J45,1,FESTIVOS[]),"")</f>
        <v>45335</v>
      </c>
      <c r="M45" s="22">
        <v>1</v>
      </c>
      <c r="N45" s="22">
        <v>0.84</v>
      </c>
      <c r="O45" s="22">
        <v>1</v>
      </c>
      <c r="P45" s="18" t="s">
        <v>35</v>
      </c>
      <c r="Q45" s="24" t="s">
        <v>30</v>
      </c>
      <c r="R45" s="30" t="str">
        <f>IF(Tabla4343[[#This Row],[Avance]]&lt;Tabla4343[[#This Row],[Actual]],"OK",IF(Tabla4343[[#This Row],[Avance]]&gt;Tabla4343[[#This Row],[Actual]],"ATENCIÓN","EJECUTADO"))</f>
        <v>EJECUTADO</v>
      </c>
    </row>
    <row r="46" spans="1:18" ht="28.5" hidden="1" customHeight="1" x14ac:dyDescent="0.25">
      <c r="A46" s="16">
        <v>44</v>
      </c>
      <c r="B46" s="18" t="s">
        <v>23</v>
      </c>
      <c r="C46" s="17">
        <v>45331</v>
      </c>
      <c r="D46" s="17" t="s">
        <v>29</v>
      </c>
      <c r="E46" s="27" t="s">
        <v>133</v>
      </c>
      <c r="F46" s="28" t="s">
        <v>189</v>
      </c>
      <c r="G46" s="27" t="s">
        <v>89</v>
      </c>
      <c r="H46" s="20" t="s">
        <v>257</v>
      </c>
      <c r="I46" s="29"/>
      <c r="J46" s="33">
        <v>11</v>
      </c>
      <c r="K46" s="21">
        <v>45330</v>
      </c>
      <c r="L46" s="21">
        <f>IFERROR(WORKDAY.INTL(($K46-1),$J46,1,FESTIVOS[]),"")</f>
        <v>45344</v>
      </c>
      <c r="M46" s="22">
        <v>1</v>
      </c>
      <c r="N46" s="22">
        <v>0.93</v>
      </c>
      <c r="O46" s="22">
        <v>1</v>
      </c>
      <c r="P46" s="18" t="s">
        <v>35</v>
      </c>
      <c r="Q46" s="24" t="s">
        <v>30</v>
      </c>
      <c r="R46" s="30" t="str">
        <f>IF(Tabla4343[[#This Row],[Avance]]&lt;Tabla4343[[#This Row],[Actual]],"OK",IF(Tabla4343[[#This Row],[Avance]]&gt;Tabla4343[[#This Row],[Actual]],"ATENCIÓN","EJECUTADO"))</f>
        <v>EJECUTADO</v>
      </c>
    </row>
    <row r="47" spans="1:18" ht="28.5" hidden="1" customHeight="1" x14ac:dyDescent="0.25">
      <c r="A47" s="16">
        <v>45</v>
      </c>
      <c r="B47" s="18" t="s">
        <v>23</v>
      </c>
      <c r="C47" s="17">
        <v>45331</v>
      </c>
      <c r="D47" s="17" t="s">
        <v>29</v>
      </c>
      <c r="E47" s="27" t="s">
        <v>258</v>
      </c>
      <c r="F47" s="28" t="s">
        <v>116</v>
      </c>
      <c r="G47" s="27" t="s">
        <v>33</v>
      </c>
      <c r="H47" s="29" t="s">
        <v>259</v>
      </c>
      <c r="I47" s="29"/>
      <c r="J47" s="33">
        <v>2</v>
      </c>
      <c r="K47" s="21">
        <v>45330</v>
      </c>
      <c r="L47" s="21">
        <f>IFERROR(WORKDAY.INTL(($K47-1),$J47,1,FESTIVOS[]),"")</f>
        <v>45331</v>
      </c>
      <c r="M47" s="22">
        <v>1</v>
      </c>
      <c r="N47" s="22">
        <v>0</v>
      </c>
      <c r="O47" s="22">
        <v>1</v>
      </c>
      <c r="P47" s="18" t="s">
        <v>35</v>
      </c>
      <c r="Q47" s="24" t="s">
        <v>30</v>
      </c>
      <c r="R47" s="30" t="str">
        <f>IF(Tabla4343[[#This Row],[Avance]]&lt;Tabla4343[[#This Row],[Actual]],"OK",IF(Tabla4343[[#This Row],[Avance]]&gt;Tabla4343[[#This Row],[Actual]],"ATENCIÓN","EJECUTADO"))</f>
        <v>EJECUTADO</v>
      </c>
    </row>
    <row r="48" spans="1:18" ht="28.5" hidden="1" customHeight="1" x14ac:dyDescent="0.25">
      <c r="A48" s="16">
        <v>46</v>
      </c>
      <c r="B48" s="18" t="s">
        <v>23</v>
      </c>
      <c r="C48" s="17">
        <v>45334</v>
      </c>
      <c r="D48" s="17" t="s">
        <v>29</v>
      </c>
      <c r="E48" s="27" t="s">
        <v>39</v>
      </c>
      <c r="F48" s="28" t="s">
        <v>260</v>
      </c>
      <c r="G48" s="27" t="s">
        <v>33</v>
      </c>
      <c r="H48" s="29" t="s">
        <v>253</v>
      </c>
      <c r="I48" s="29"/>
      <c r="J48" s="33">
        <v>1</v>
      </c>
      <c r="K48" s="21">
        <v>45334</v>
      </c>
      <c r="L48" s="21">
        <f>IFERROR(WORKDAY.INTL(($K48-1),$J48,1,FESTIVOS[]),"")</f>
        <v>45334</v>
      </c>
      <c r="M48" s="22">
        <v>1</v>
      </c>
      <c r="N48" s="23">
        <v>0</v>
      </c>
      <c r="O48" s="22">
        <v>1</v>
      </c>
      <c r="P48" s="18" t="s">
        <v>35</v>
      </c>
      <c r="Q48" s="24" t="s">
        <v>30</v>
      </c>
      <c r="R48" s="30" t="str">
        <f>IF(Tabla4343[[#This Row],[Avance]]&lt;Tabla4343[[#This Row],[Actual]],"OK",IF(Tabla4343[[#This Row],[Avance]]&gt;Tabla4343[[#This Row],[Actual]],"ATENCIÓN","EJECUTADO"))</f>
        <v>EJECUTADO</v>
      </c>
    </row>
    <row r="49" spans="1:18" ht="28.5" hidden="1" customHeight="1" x14ac:dyDescent="0.25">
      <c r="A49" s="16">
        <v>47</v>
      </c>
      <c r="B49" s="18" t="s">
        <v>23</v>
      </c>
      <c r="C49" s="17">
        <v>45334</v>
      </c>
      <c r="D49" s="17" t="s">
        <v>29</v>
      </c>
      <c r="E49" s="27" t="s">
        <v>39</v>
      </c>
      <c r="F49" s="28" t="s">
        <v>261</v>
      </c>
      <c r="G49" s="27" t="s">
        <v>33</v>
      </c>
      <c r="H49" s="29" t="s">
        <v>253</v>
      </c>
      <c r="I49" s="29"/>
      <c r="J49" s="33">
        <v>1</v>
      </c>
      <c r="K49" s="21">
        <v>45334</v>
      </c>
      <c r="L49" s="21">
        <f>IFERROR(WORKDAY.INTL(($K49-1),$J49,1,FESTIVOS[]),"")</f>
        <v>45334</v>
      </c>
      <c r="M49" s="22">
        <v>1</v>
      </c>
      <c r="N49" s="23">
        <v>0</v>
      </c>
      <c r="O49" s="22">
        <v>1</v>
      </c>
      <c r="P49" s="18" t="s">
        <v>35</v>
      </c>
      <c r="Q49" s="24" t="s">
        <v>30</v>
      </c>
      <c r="R49" s="30" t="str">
        <f>IF(Tabla4343[[#This Row],[Avance]]&lt;Tabla4343[[#This Row],[Actual]],"OK",IF(Tabla4343[[#This Row],[Avance]]&gt;Tabla4343[[#This Row],[Actual]],"ATENCIÓN","EJECUTADO"))</f>
        <v>EJECUTADO</v>
      </c>
    </row>
    <row r="50" spans="1:18" ht="28.5" hidden="1" customHeight="1" x14ac:dyDescent="0.25">
      <c r="A50" s="16">
        <v>48</v>
      </c>
      <c r="B50" s="18" t="s">
        <v>23</v>
      </c>
      <c r="C50" s="17">
        <v>45334</v>
      </c>
      <c r="D50" s="17" t="s">
        <v>29</v>
      </c>
      <c r="E50" s="27" t="s">
        <v>39</v>
      </c>
      <c r="F50" s="28" t="s">
        <v>262</v>
      </c>
      <c r="G50" s="27" t="s">
        <v>33</v>
      </c>
      <c r="H50" s="29" t="s">
        <v>253</v>
      </c>
      <c r="I50" s="29"/>
      <c r="J50" s="33">
        <v>1</v>
      </c>
      <c r="K50" s="21">
        <v>45334</v>
      </c>
      <c r="L50" s="21">
        <f>IFERROR(WORKDAY.INTL(($K50-1),$J50,1,FESTIVOS[]),"")</f>
        <v>45334</v>
      </c>
      <c r="M50" s="22">
        <v>1</v>
      </c>
      <c r="N50" s="23">
        <v>0</v>
      </c>
      <c r="O50" s="22">
        <v>1</v>
      </c>
      <c r="P50" s="18" t="s">
        <v>35</v>
      </c>
      <c r="Q50" s="24" t="s">
        <v>30</v>
      </c>
      <c r="R50" s="30" t="str">
        <f>IF(Tabla4343[[#This Row],[Avance]]&lt;Tabla4343[[#This Row],[Actual]],"OK",IF(Tabla4343[[#This Row],[Avance]]&gt;Tabla4343[[#This Row],[Actual]],"ATENCIÓN","EJECUTADO"))</f>
        <v>EJECUTADO</v>
      </c>
    </row>
    <row r="51" spans="1:18" ht="28.5" hidden="1" customHeight="1" x14ac:dyDescent="0.25">
      <c r="A51" s="16">
        <v>49</v>
      </c>
      <c r="B51" s="18" t="s">
        <v>23</v>
      </c>
      <c r="C51" s="17">
        <v>45334</v>
      </c>
      <c r="D51" s="17" t="s">
        <v>29</v>
      </c>
      <c r="E51" s="27" t="s">
        <v>39</v>
      </c>
      <c r="F51" s="28" t="s">
        <v>263</v>
      </c>
      <c r="G51" s="27" t="s">
        <v>33</v>
      </c>
      <c r="H51" s="29" t="s">
        <v>253</v>
      </c>
      <c r="I51" s="29"/>
      <c r="J51" s="33">
        <v>1</v>
      </c>
      <c r="K51" s="21">
        <v>45334</v>
      </c>
      <c r="L51" s="21">
        <f>IFERROR(WORKDAY.INTL(($K51-1),$J51,1,FESTIVOS[]),"")</f>
        <v>45334</v>
      </c>
      <c r="M51" s="22">
        <v>1</v>
      </c>
      <c r="N51" s="23">
        <v>0</v>
      </c>
      <c r="O51" s="22">
        <v>1</v>
      </c>
      <c r="P51" s="18" t="s">
        <v>35</v>
      </c>
      <c r="Q51" s="24" t="s">
        <v>30</v>
      </c>
      <c r="R51" s="30" t="str">
        <f>IF(Tabla4343[[#This Row],[Avance]]&lt;Tabla4343[[#This Row],[Actual]],"OK",IF(Tabla4343[[#This Row],[Avance]]&gt;Tabla4343[[#This Row],[Actual]],"ATENCIÓN","EJECUTADO"))</f>
        <v>EJECUTADO</v>
      </c>
    </row>
    <row r="52" spans="1:18" ht="28.5" hidden="1" customHeight="1" x14ac:dyDescent="0.25">
      <c r="A52" s="16">
        <v>50</v>
      </c>
      <c r="B52" s="18" t="s">
        <v>23</v>
      </c>
      <c r="C52" s="17">
        <v>45334</v>
      </c>
      <c r="D52" s="17" t="s">
        <v>29</v>
      </c>
      <c r="E52" s="27" t="s">
        <v>258</v>
      </c>
      <c r="F52" s="28" t="s">
        <v>227</v>
      </c>
      <c r="G52" s="27" t="s">
        <v>33</v>
      </c>
      <c r="H52" s="29" t="s">
        <v>264</v>
      </c>
      <c r="I52" s="29"/>
      <c r="J52" s="33">
        <v>4</v>
      </c>
      <c r="K52" s="21">
        <v>45333</v>
      </c>
      <c r="L52" s="21">
        <f>IFERROR(WORKDAY.INTL(($K52-1),$J52,1,FESTIVOS[]),"")</f>
        <v>45337</v>
      </c>
      <c r="M52" s="22">
        <v>1</v>
      </c>
      <c r="N52" s="23">
        <v>0.76</v>
      </c>
      <c r="O52" s="22">
        <v>1</v>
      </c>
      <c r="P52" s="18" t="s">
        <v>35</v>
      </c>
      <c r="Q52" s="24" t="s">
        <v>30</v>
      </c>
      <c r="R52" s="30" t="str">
        <f>IF(Tabla4343[[#This Row],[Avance]]&lt;Tabla4343[[#This Row],[Actual]],"OK",IF(Tabla4343[[#This Row],[Avance]]&gt;Tabla4343[[#This Row],[Actual]],"ATENCIÓN","EJECUTADO"))</f>
        <v>EJECUTADO</v>
      </c>
    </row>
    <row r="53" spans="1:18" ht="28.5" hidden="1" customHeight="1" x14ac:dyDescent="0.25">
      <c r="A53" s="16">
        <v>51</v>
      </c>
      <c r="B53" s="18" t="s">
        <v>23</v>
      </c>
      <c r="C53" s="17">
        <v>45335</v>
      </c>
      <c r="D53" s="17" t="s">
        <v>29</v>
      </c>
      <c r="E53" s="27" t="s">
        <v>39</v>
      </c>
      <c r="F53" s="28" t="s">
        <v>265</v>
      </c>
      <c r="G53" s="27" t="s">
        <v>33</v>
      </c>
      <c r="H53" s="29" t="s">
        <v>49</v>
      </c>
      <c r="I53" s="29"/>
      <c r="J53" s="33">
        <v>2</v>
      </c>
      <c r="K53" s="21">
        <v>45334</v>
      </c>
      <c r="L53" s="21">
        <f>IFERROR(WORKDAY.INTL(($K53-1),$J53,1,FESTIVOS[]),"")</f>
        <v>45335</v>
      </c>
      <c r="M53" s="22">
        <v>1</v>
      </c>
      <c r="N53" s="22">
        <v>0</v>
      </c>
      <c r="O53" s="22">
        <v>1</v>
      </c>
      <c r="P53" s="18" t="s">
        <v>35</v>
      </c>
      <c r="Q53" s="24" t="s">
        <v>30</v>
      </c>
      <c r="R53" s="30" t="str">
        <f>IF(Tabla4343[[#This Row],[Avance]]&lt;Tabla4343[[#This Row],[Actual]],"OK",IF(Tabla4343[[#This Row],[Avance]]&gt;Tabla4343[[#This Row],[Actual]],"ATENCIÓN","EJECUTADO"))</f>
        <v>EJECUTADO</v>
      </c>
    </row>
    <row r="54" spans="1:18" ht="28.5" hidden="1" customHeight="1" x14ac:dyDescent="0.25">
      <c r="A54" s="16">
        <v>52</v>
      </c>
      <c r="B54" s="18" t="s">
        <v>23</v>
      </c>
      <c r="C54" s="17">
        <v>45335</v>
      </c>
      <c r="D54" s="17" t="s">
        <v>29</v>
      </c>
      <c r="E54" s="27" t="s">
        <v>39</v>
      </c>
      <c r="F54" s="28" t="s">
        <v>266</v>
      </c>
      <c r="G54" s="27" t="s">
        <v>33</v>
      </c>
      <c r="H54" s="29" t="s">
        <v>49</v>
      </c>
      <c r="I54" s="29"/>
      <c r="J54" s="33">
        <v>2</v>
      </c>
      <c r="K54" s="21">
        <v>45334</v>
      </c>
      <c r="L54" s="21">
        <f>IFERROR(WORKDAY.INTL(($K54-1),$J54,1,FESTIVOS[]),"")</f>
        <v>45335</v>
      </c>
      <c r="M54" s="22">
        <v>1</v>
      </c>
      <c r="N54" s="22">
        <v>0</v>
      </c>
      <c r="O54" s="22">
        <v>1</v>
      </c>
      <c r="P54" s="18" t="s">
        <v>35</v>
      </c>
      <c r="Q54" s="24" t="s">
        <v>30</v>
      </c>
      <c r="R54" s="30" t="str">
        <f>IF(Tabla4343[[#This Row],[Avance]]&lt;Tabla4343[[#This Row],[Actual]],"OK",IF(Tabla4343[[#This Row],[Avance]]&gt;Tabla4343[[#This Row],[Actual]],"ATENCIÓN","EJECUTADO"))</f>
        <v>EJECUTADO</v>
      </c>
    </row>
    <row r="55" spans="1:18" ht="28.5" hidden="1" customHeight="1" x14ac:dyDescent="0.25">
      <c r="A55" s="16">
        <v>53</v>
      </c>
      <c r="B55" s="18" t="s">
        <v>23</v>
      </c>
      <c r="C55" s="17">
        <v>45335</v>
      </c>
      <c r="D55" s="17" t="s">
        <v>29</v>
      </c>
      <c r="E55" s="27" t="s">
        <v>39</v>
      </c>
      <c r="F55" s="28" t="s">
        <v>267</v>
      </c>
      <c r="G55" s="27" t="s">
        <v>33</v>
      </c>
      <c r="H55" s="29" t="s">
        <v>49</v>
      </c>
      <c r="I55" s="29"/>
      <c r="J55" s="33">
        <v>2</v>
      </c>
      <c r="K55" s="21">
        <v>45334</v>
      </c>
      <c r="L55" s="21">
        <f>IFERROR(WORKDAY.INTL(($K55-1),$J55,1,FESTIVOS[]),"")</f>
        <v>45335</v>
      </c>
      <c r="M55" s="22">
        <v>1</v>
      </c>
      <c r="N55" s="22">
        <v>0</v>
      </c>
      <c r="O55" s="22">
        <v>1</v>
      </c>
      <c r="P55" s="18" t="s">
        <v>35</v>
      </c>
      <c r="Q55" s="24" t="s">
        <v>30</v>
      </c>
      <c r="R55" s="30" t="str">
        <f>IF(Tabla4343[[#This Row],[Avance]]&lt;Tabla4343[[#This Row],[Actual]],"OK",IF(Tabla4343[[#This Row],[Avance]]&gt;Tabla4343[[#This Row],[Actual]],"ATENCIÓN","EJECUTADO"))</f>
        <v>EJECUTADO</v>
      </c>
    </row>
    <row r="56" spans="1:18" ht="28.5" hidden="1" customHeight="1" x14ac:dyDescent="0.25">
      <c r="A56" s="16">
        <v>54</v>
      </c>
      <c r="B56" s="18" t="s">
        <v>23</v>
      </c>
      <c r="C56" s="17">
        <v>45335</v>
      </c>
      <c r="D56" s="17" t="s">
        <v>29</v>
      </c>
      <c r="E56" s="27" t="s">
        <v>39</v>
      </c>
      <c r="F56" s="28" t="s">
        <v>268</v>
      </c>
      <c r="G56" s="27" t="s">
        <v>33</v>
      </c>
      <c r="H56" s="29" t="s">
        <v>49</v>
      </c>
      <c r="I56" s="29"/>
      <c r="J56" s="33">
        <v>2</v>
      </c>
      <c r="K56" s="21">
        <v>45334</v>
      </c>
      <c r="L56" s="21">
        <f>IFERROR(WORKDAY.INTL(($K56-1),$J56,1,FESTIVOS[]),"")</f>
        <v>45335</v>
      </c>
      <c r="M56" s="22">
        <v>1</v>
      </c>
      <c r="N56" s="22">
        <v>0</v>
      </c>
      <c r="O56" s="22">
        <v>1</v>
      </c>
      <c r="P56" s="18" t="s">
        <v>35</v>
      </c>
      <c r="Q56" s="24" t="s">
        <v>30</v>
      </c>
      <c r="R56" s="30" t="str">
        <f>IF(Tabla4343[[#This Row],[Avance]]&lt;Tabla4343[[#This Row],[Actual]],"OK",IF(Tabla4343[[#This Row],[Avance]]&gt;Tabla4343[[#This Row],[Actual]],"ATENCIÓN","EJECUTADO"))</f>
        <v>EJECUTADO</v>
      </c>
    </row>
    <row r="57" spans="1:18" ht="28.5" hidden="1" customHeight="1" x14ac:dyDescent="0.25">
      <c r="A57" s="16">
        <v>55</v>
      </c>
      <c r="B57" s="18" t="s">
        <v>23</v>
      </c>
      <c r="C57" s="17">
        <v>45335</v>
      </c>
      <c r="D57" s="17" t="s">
        <v>29</v>
      </c>
      <c r="E57" s="27" t="s">
        <v>39</v>
      </c>
      <c r="F57" s="28" t="s">
        <v>269</v>
      </c>
      <c r="G57" s="27" t="s">
        <v>33</v>
      </c>
      <c r="H57" s="29" t="s">
        <v>49</v>
      </c>
      <c r="I57" s="29"/>
      <c r="J57" s="33">
        <v>2</v>
      </c>
      <c r="K57" s="21">
        <v>45334</v>
      </c>
      <c r="L57" s="21">
        <f>IFERROR(WORKDAY.INTL(($K57-1),$J57,1,FESTIVOS[]),"")</f>
        <v>45335</v>
      </c>
      <c r="M57" s="22">
        <v>1</v>
      </c>
      <c r="N57" s="22">
        <v>0</v>
      </c>
      <c r="O57" s="22">
        <v>1</v>
      </c>
      <c r="P57" s="18" t="s">
        <v>35</v>
      </c>
      <c r="Q57" s="24" t="s">
        <v>30</v>
      </c>
      <c r="R57" s="30" t="str">
        <f>IF(Tabla4343[[#This Row],[Avance]]&lt;Tabla4343[[#This Row],[Actual]],"OK",IF(Tabla4343[[#This Row],[Avance]]&gt;Tabla4343[[#This Row],[Actual]],"ATENCIÓN","EJECUTADO"))</f>
        <v>EJECUTADO</v>
      </c>
    </row>
    <row r="58" spans="1:18" ht="28.5" hidden="1" customHeight="1" x14ac:dyDescent="0.25">
      <c r="A58" s="16">
        <v>56</v>
      </c>
      <c r="B58" s="18" t="s">
        <v>23</v>
      </c>
      <c r="C58" s="17">
        <v>45335</v>
      </c>
      <c r="D58" s="17" t="s">
        <v>29</v>
      </c>
      <c r="E58" s="27" t="s">
        <v>36</v>
      </c>
      <c r="F58" s="28" t="s">
        <v>270</v>
      </c>
      <c r="G58" s="27" t="s">
        <v>271</v>
      </c>
      <c r="H58" s="29" t="s">
        <v>272</v>
      </c>
      <c r="I58" s="29"/>
      <c r="J58" s="33">
        <v>8</v>
      </c>
      <c r="K58" s="21">
        <v>45334</v>
      </c>
      <c r="L58" s="21">
        <f>IFERROR(WORKDAY.INTL(($K58-1),$J58,1,FESTIVOS[]),"")</f>
        <v>45343</v>
      </c>
      <c r="M58" s="22">
        <v>1</v>
      </c>
      <c r="N58" s="22">
        <v>0.9</v>
      </c>
      <c r="O58" s="22">
        <v>1</v>
      </c>
      <c r="P58" s="18" t="s">
        <v>35</v>
      </c>
      <c r="Q58" s="24" t="s">
        <v>30</v>
      </c>
      <c r="R58" s="30" t="str">
        <f>IF(Tabla4343[[#This Row],[Avance]]&lt;Tabla4343[[#This Row],[Actual]],"OK",IF(Tabla4343[[#This Row],[Avance]]&gt;Tabla4343[[#This Row],[Actual]],"ATENCIÓN","EJECUTADO"))</f>
        <v>EJECUTADO</v>
      </c>
    </row>
    <row r="59" spans="1:18" ht="28.5" hidden="1" customHeight="1" x14ac:dyDescent="0.25">
      <c r="A59" s="16">
        <v>57</v>
      </c>
      <c r="B59" s="18" t="s">
        <v>23</v>
      </c>
      <c r="C59" s="17">
        <v>45336</v>
      </c>
      <c r="D59" s="17" t="s">
        <v>29</v>
      </c>
      <c r="E59" s="27" t="s">
        <v>39</v>
      </c>
      <c r="F59" s="28" t="s">
        <v>273</v>
      </c>
      <c r="G59" s="27"/>
      <c r="H59" s="29" t="s">
        <v>49</v>
      </c>
      <c r="I59" s="29"/>
      <c r="J59" s="33">
        <v>2</v>
      </c>
      <c r="K59" s="21">
        <v>45335</v>
      </c>
      <c r="L59" s="21">
        <f>IFERROR(WORKDAY.INTL(($K59-1),$J59,1,FESTIVOS[]),"")</f>
        <v>45336</v>
      </c>
      <c r="M59" s="22">
        <v>1</v>
      </c>
      <c r="N59" s="22">
        <v>0</v>
      </c>
      <c r="O59" s="22">
        <v>1</v>
      </c>
      <c r="P59" s="18" t="s">
        <v>35</v>
      </c>
      <c r="Q59" s="24" t="s">
        <v>30</v>
      </c>
      <c r="R59" s="30" t="str">
        <f>IF(Tabla4343[[#This Row],[Avance]]&lt;Tabla4343[[#This Row],[Actual]],"OK",IF(Tabla4343[[#This Row],[Avance]]&gt;Tabla4343[[#This Row],[Actual]],"ATENCIÓN","EJECUTADO"))</f>
        <v>EJECUTADO</v>
      </c>
    </row>
    <row r="60" spans="1:18" ht="28.5" hidden="1" customHeight="1" x14ac:dyDescent="0.25">
      <c r="A60" s="16">
        <v>58</v>
      </c>
      <c r="B60" s="18" t="s">
        <v>23</v>
      </c>
      <c r="C60" s="17">
        <v>45336</v>
      </c>
      <c r="D60" s="17" t="s">
        <v>29</v>
      </c>
      <c r="E60" s="27" t="s">
        <v>39</v>
      </c>
      <c r="F60" s="28" t="s">
        <v>274</v>
      </c>
      <c r="G60" s="27"/>
      <c r="H60" s="29" t="s">
        <v>49</v>
      </c>
      <c r="I60" s="29"/>
      <c r="J60" s="33">
        <v>2</v>
      </c>
      <c r="K60" s="21">
        <v>45335</v>
      </c>
      <c r="L60" s="21">
        <f>IFERROR(WORKDAY.INTL(($K60-1),$J60,1,FESTIVOS[]),"")</f>
        <v>45336</v>
      </c>
      <c r="M60" s="22">
        <v>1</v>
      </c>
      <c r="N60" s="22">
        <v>0</v>
      </c>
      <c r="O60" s="22">
        <v>1</v>
      </c>
      <c r="P60" s="18" t="s">
        <v>35</v>
      </c>
      <c r="Q60" s="24" t="s">
        <v>30</v>
      </c>
      <c r="R60" s="30" t="str">
        <f>IF(Tabla4343[[#This Row],[Avance]]&lt;Tabla4343[[#This Row],[Actual]],"OK",IF(Tabla4343[[#This Row],[Avance]]&gt;Tabla4343[[#This Row],[Actual]],"ATENCIÓN","EJECUTADO"))</f>
        <v>EJECUTADO</v>
      </c>
    </row>
    <row r="61" spans="1:18" ht="28.5" hidden="1" customHeight="1" x14ac:dyDescent="0.25">
      <c r="A61" s="16">
        <v>59</v>
      </c>
      <c r="B61" s="18" t="s">
        <v>23</v>
      </c>
      <c r="C61" s="17">
        <v>45336</v>
      </c>
      <c r="D61" s="17" t="s">
        <v>29</v>
      </c>
      <c r="E61" s="27" t="s">
        <v>39</v>
      </c>
      <c r="F61" s="28" t="s">
        <v>275</v>
      </c>
      <c r="G61" s="27"/>
      <c r="H61" s="29" t="s">
        <v>49</v>
      </c>
      <c r="I61" s="29"/>
      <c r="J61" s="33">
        <v>2</v>
      </c>
      <c r="K61" s="21">
        <v>45335</v>
      </c>
      <c r="L61" s="21">
        <f>IFERROR(WORKDAY.INTL(($K61-1),$J61,1,FESTIVOS[]),"")</f>
        <v>45336</v>
      </c>
      <c r="M61" s="22">
        <v>1</v>
      </c>
      <c r="N61" s="22">
        <v>0</v>
      </c>
      <c r="O61" s="22">
        <v>1</v>
      </c>
      <c r="P61" s="18" t="s">
        <v>35</v>
      </c>
      <c r="Q61" s="24" t="s">
        <v>30</v>
      </c>
      <c r="R61" s="30" t="str">
        <f>IF(Tabla4343[[#This Row],[Avance]]&lt;Tabla4343[[#This Row],[Actual]],"OK",IF(Tabla4343[[#This Row],[Avance]]&gt;Tabla4343[[#This Row],[Actual]],"ATENCIÓN","EJECUTADO"))</f>
        <v>EJECUTADO</v>
      </c>
    </row>
    <row r="62" spans="1:18" ht="28.5" hidden="1" customHeight="1" x14ac:dyDescent="0.25">
      <c r="A62" s="16">
        <v>60</v>
      </c>
      <c r="B62" s="18" t="s">
        <v>23</v>
      </c>
      <c r="C62" s="17">
        <v>45336</v>
      </c>
      <c r="D62" s="17" t="s">
        <v>29</v>
      </c>
      <c r="E62" s="27" t="s">
        <v>39</v>
      </c>
      <c r="F62" s="28" t="s">
        <v>114</v>
      </c>
      <c r="G62" s="27"/>
      <c r="H62" s="29" t="s">
        <v>49</v>
      </c>
      <c r="I62" s="29"/>
      <c r="J62" s="33">
        <v>2</v>
      </c>
      <c r="K62" s="21">
        <v>45335</v>
      </c>
      <c r="L62" s="21">
        <f>IFERROR(WORKDAY.INTL(($K62-1),$J62,1,FESTIVOS[]),"")</f>
        <v>45336</v>
      </c>
      <c r="M62" s="22">
        <v>1</v>
      </c>
      <c r="N62" s="22">
        <v>0</v>
      </c>
      <c r="O62" s="22">
        <v>1</v>
      </c>
      <c r="P62" s="18" t="s">
        <v>35</v>
      </c>
      <c r="Q62" s="24" t="s">
        <v>30</v>
      </c>
      <c r="R62" s="30" t="str">
        <f>IF(Tabla4343[[#This Row],[Avance]]&lt;Tabla4343[[#This Row],[Actual]],"OK",IF(Tabla4343[[#This Row],[Avance]]&gt;Tabla4343[[#This Row],[Actual]],"ATENCIÓN","EJECUTADO"))</f>
        <v>EJECUTADO</v>
      </c>
    </row>
    <row r="63" spans="1:18" ht="28.5" hidden="1" customHeight="1" x14ac:dyDescent="0.25">
      <c r="A63" s="16">
        <v>61</v>
      </c>
      <c r="B63" s="18" t="s">
        <v>23</v>
      </c>
      <c r="C63" s="17">
        <v>45336</v>
      </c>
      <c r="D63" s="17" t="s">
        <v>29</v>
      </c>
      <c r="E63" s="27" t="s">
        <v>39</v>
      </c>
      <c r="F63" s="28" t="s">
        <v>132</v>
      </c>
      <c r="G63" s="27"/>
      <c r="H63" s="29" t="s">
        <v>49</v>
      </c>
      <c r="I63" s="29"/>
      <c r="J63" s="33">
        <v>2</v>
      </c>
      <c r="K63" s="21">
        <v>45335</v>
      </c>
      <c r="L63" s="21">
        <f>IFERROR(WORKDAY.INTL(($K63-1),$J63,1,FESTIVOS[]),"")</f>
        <v>45336</v>
      </c>
      <c r="M63" s="22">
        <v>1</v>
      </c>
      <c r="N63" s="22">
        <v>0</v>
      </c>
      <c r="O63" s="22">
        <v>1</v>
      </c>
      <c r="P63" s="18" t="s">
        <v>35</v>
      </c>
      <c r="Q63" s="24" t="s">
        <v>30</v>
      </c>
      <c r="R63" s="30" t="str">
        <f>IF(Tabla4343[[#This Row],[Avance]]&lt;Tabla4343[[#This Row],[Actual]],"OK",IF(Tabla4343[[#This Row],[Avance]]&gt;Tabla4343[[#This Row],[Actual]],"ATENCIÓN","EJECUTADO"))</f>
        <v>EJECUTADO</v>
      </c>
    </row>
    <row r="64" spans="1:18" ht="28.5" customHeight="1" x14ac:dyDescent="0.25">
      <c r="A64" s="16">
        <v>62</v>
      </c>
      <c r="B64" s="18" t="s">
        <v>23</v>
      </c>
      <c r="C64" s="17">
        <v>45336</v>
      </c>
      <c r="D64" s="17" t="s">
        <v>29</v>
      </c>
      <c r="E64" s="27" t="s">
        <v>200</v>
      </c>
      <c r="F64" s="28" t="s">
        <v>276</v>
      </c>
      <c r="G64" s="27" t="s">
        <v>89</v>
      </c>
      <c r="H64" s="29" t="s">
        <v>277</v>
      </c>
      <c r="I64" s="29"/>
      <c r="J64" s="33">
        <v>20</v>
      </c>
      <c r="K64" s="21">
        <v>45335</v>
      </c>
      <c r="L64" s="21">
        <f>IFERROR(WORKDAY.INTL(($K64-1),$J64,1,FESTIVOS[]),"")</f>
        <v>45362</v>
      </c>
      <c r="M64" s="22">
        <f t="shared" ca="1" si="0"/>
        <v>33.703703703703702</v>
      </c>
      <c r="N64" s="22">
        <v>0.5</v>
      </c>
      <c r="O64" s="22">
        <v>0.6</v>
      </c>
      <c r="P64" s="18" t="s">
        <v>35</v>
      </c>
      <c r="Q64" s="24" t="s">
        <v>30</v>
      </c>
      <c r="R64" s="30" t="str">
        <f ca="1">IF(Tabla4343[[#This Row],[Avance]]&lt;Tabla4343[[#This Row],[Actual]],"OK",IF(Tabla4343[[#This Row],[Avance]]&gt;Tabla4343[[#This Row],[Actual]],"ATENCIÓN","EJECUTADO"))</f>
        <v>ATENCIÓN</v>
      </c>
    </row>
    <row r="65" spans="1:18" ht="28.5" customHeight="1" x14ac:dyDescent="0.25">
      <c r="A65" s="16">
        <v>63</v>
      </c>
      <c r="B65" s="18" t="s">
        <v>23</v>
      </c>
      <c r="C65" s="17">
        <v>45336</v>
      </c>
      <c r="D65" s="17" t="s">
        <v>29</v>
      </c>
      <c r="E65" s="27" t="s">
        <v>44</v>
      </c>
      <c r="F65" s="28" t="s">
        <v>278</v>
      </c>
      <c r="G65" s="27" t="s">
        <v>89</v>
      </c>
      <c r="H65" s="29" t="s">
        <v>277</v>
      </c>
      <c r="I65" s="29"/>
      <c r="J65" s="33">
        <v>15</v>
      </c>
      <c r="K65" s="21">
        <v>45335</v>
      </c>
      <c r="L65" s="21">
        <f>IFERROR(WORKDAY.INTL(($K65-1),$J65,1,FESTIVOS[]),"")</f>
        <v>45355</v>
      </c>
      <c r="M65" s="22">
        <f t="shared" ca="1" si="0"/>
        <v>45.5</v>
      </c>
      <c r="N65" s="22">
        <v>0.76</v>
      </c>
      <c r="O65" s="22">
        <v>0.81</v>
      </c>
      <c r="P65" s="18" t="s">
        <v>35</v>
      </c>
      <c r="Q65" s="24" t="s">
        <v>30</v>
      </c>
      <c r="R65" s="30" t="str">
        <f ca="1">IF(Tabla4343[[#This Row],[Avance]]&lt;Tabla4343[[#This Row],[Actual]],"OK",IF(Tabla4343[[#This Row],[Avance]]&gt;Tabla4343[[#This Row],[Actual]],"ATENCIÓN","EJECUTADO"))</f>
        <v>ATENCIÓN</v>
      </c>
    </row>
    <row r="66" spans="1:18" ht="28.5" hidden="1" customHeight="1" x14ac:dyDescent="0.25">
      <c r="A66" s="16">
        <v>64</v>
      </c>
      <c r="B66" s="18" t="s">
        <v>23</v>
      </c>
      <c r="C66" s="17">
        <v>45337</v>
      </c>
      <c r="D66" s="17" t="s">
        <v>29</v>
      </c>
      <c r="E66" s="27" t="s">
        <v>39</v>
      </c>
      <c r="F66" s="28" t="s">
        <v>279</v>
      </c>
      <c r="G66" s="27" t="s">
        <v>33</v>
      </c>
      <c r="H66" s="29" t="s">
        <v>49</v>
      </c>
      <c r="I66" s="29"/>
      <c r="J66" s="33">
        <v>2</v>
      </c>
      <c r="K66" s="21">
        <v>45336</v>
      </c>
      <c r="L66" s="21">
        <f>IFERROR(WORKDAY.INTL(($K66-1),$J66,1,FESTIVOS[]),"")</f>
        <v>45337</v>
      </c>
      <c r="M66" s="22">
        <v>1</v>
      </c>
      <c r="N66" s="22">
        <v>0</v>
      </c>
      <c r="O66" s="22">
        <v>1</v>
      </c>
      <c r="P66" s="18" t="s">
        <v>35</v>
      </c>
      <c r="Q66" s="24" t="s">
        <v>30</v>
      </c>
      <c r="R66" s="30" t="str">
        <f>IF(Tabla4343[[#This Row],[Avance]]&lt;Tabla4343[[#This Row],[Actual]],"OK",IF(Tabla4343[[#This Row],[Avance]]&gt;Tabla4343[[#This Row],[Actual]],"ATENCIÓN","EJECUTADO"))</f>
        <v>EJECUTADO</v>
      </c>
    </row>
    <row r="67" spans="1:18" ht="28.5" hidden="1" customHeight="1" x14ac:dyDescent="0.25">
      <c r="A67" s="16">
        <v>65</v>
      </c>
      <c r="B67" s="18" t="s">
        <v>23</v>
      </c>
      <c r="C67" s="17">
        <v>45337</v>
      </c>
      <c r="D67" s="17" t="s">
        <v>29</v>
      </c>
      <c r="E67" s="27" t="s">
        <v>39</v>
      </c>
      <c r="F67" s="28" t="s">
        <v>280</v>
      </c>
      <c r="G67" s="27" t="s">
        <v>33</v>
      </c>
      <c r="H67" s="29" t="s">
        <v>49</v>
      </c>
      <c r="I67" s="29"/>
      <c r="J67" s="33">
        <v>2</v>
      </c>
      <c r="K67" s="21">
        <v>45336</v>
      </c>
      <c r="L67" s="21">
        <f>IFERROR(WORKDAY.INTL(($K67-1),$J67,1,FESTIVOS[]),"")</f>
        <v>45337</v>
      </c>
      <c r="M67" s="22">
        <v>1</v>
      </c>
      <c r="N67" s="22">
        <v>0</v>
      </c>
      <c r="O67" s="22">
        <v>1</v>
      </c>
      <c r="P67" s="18" t="s">
        <v>35</v>
      </c>
      <c r="Q67" s="24" t="s">
        <v>30</v>
      </c>
      <c r="R67" s="30" t="str">
        <f>IF(Tabla4343[[#This Row],[Avance]]&lt;Tabla4343[[#This Row],[Actual]],"OK",IF(Tabla4343[[#This Row],[Avance]]&gt;Tabla4343[[#This Row],[Actual]],"ATENCIÓN","EJECUTADO"))</f>
        <v>EJECUTADO</v>
      </c>
    </row>
    <row r="68" spans="1:18" ht="28.5" hidden="1" customHeight="1" x14ac:dyDescent="0.25">
      <c r="A68" s="16">
        <v>66</v>
      </c>
      <c r="B68" s="18" t="s">
        <v>23</v>
      </c>
      <c r="C68" s="17">
        <v>45337</v>
      </c>
      <c r="D68" s="17" t="s">
        <v>29</v>
      </c>
      <c r="E68" s="27" t="s">
        <v>39</v>
      </c>
      <c r="F68" s="28" t="s">
        <v>281</v>
      </c>
      <c r="G68" s="27" t="s">
        <v>33</v>
      </c>
      <c r="H68" s="29" t="s">
        <v>49</v>
      </c>
      <c r="I68" s="29"/>
      <c r="J68" s="33">
        <v>2</v>
      </c>
      <c r="K68" s="21">
        <v>45336</v>
      </c>
      <c r="L68" s="21">
        <f>IFERROR(WORKDAY.INTL(($K68-1),$J68,1,FESTIVOS[]),"")</f>
        <v>45337</v>
      </c>
      <c r="M68" s="22">
        <v>1</v>
      </c>
      <c r="N68" s="22">
        <v>0</v>
      </c>
      <c r="O68" s="22">
        <v>1</v>
      </c>
      <c r="P68" s="18" t="s">
        <v>35</v>
      </c>
      <c r="Q68" s="24" t="s">
        <v>30</v>
      </c>
      <c r="R68" s="30" t="str">
        <f>IF(Tabla4343[[#This Row],[Avance]]&lt;Tabla4343[[#This Row],[Actual]],"OK",IF(Tabla4343[[#This Row],[Avance]]&gt;Tabla4343[[#This Row],[Actual]],"ATENCIÓN","EJECUTADO"))</f>
        <v>EJECUTADO</v>
      </c>
    </row>
    <row r="69" spans="1:18" ht="28.5" hidden="1" customHeight="1" x14ac:dyDescent="0.25">
      <c r="A69" s="16">
        <v>67</v>
      </c>
      <c r="B69" s="18" t="s">
        <v>23</v>
      </c>
      <c r="C69" s="17">
        <v>45337</v>
      </c>
      <c r="D69" s="17" t="s">
        <v>29</v>
      </c>
      <c r="E69" s="27" t="s">
        <v>36</v>
      </c>
      <c r="F69" s="28" t="s">
        <v>189</v>
      </c>
      <c r="G69" s="27" t="s">
        <v>64</v>
      </c>
      <c r="H69" s="29" t="s">
        <v>194</v>
      </c>
      <c r="I69" s="29"/>
      <c r="J69" s="33">
        <v>2</v>
      </c>
      <c r="K69" s="21">
        <v>45336</v>
      </c>
      <c r="L69" s="21">
        <f>IFERROR(WORKDAY.INTL(($K69-1),$J69,1,FESTIVOS[]),"")</f>
        <v>45337</v>
      </c>
      <c r="M69" s="22">
        <v>1</v>
      </c>
      <c r="N69" s="22">
        <v>0</v>
      </c>
      <c r="O69" s="22">
        <v>1</v>
      </c>
      <c r="P69" s="18" t="s">
        <v>35</v>
      </c>
      <c r="Q69" s="24" t="s">
        <v>30</v>
      </c>
      <c r="R69" s="30" t="str">
        <f>IF(Tabla4343[[#This Row],[Avance]]&lt;Tabla4343[[#This Row],[Actual]],"OK",IF(Tabla4343[[#This Row],[Avance]]&gt;Tabla4343[[#This Row],[Actual]],"ATENCIÓN","EJECUTADO"))</f>
        <v>EJECUTADO</v>
      </c>
    </row>
    <row r="70" spans="1:18" ht="28.5" hidden="1" customHeight="1" x14ac:dyDescent="0.25">
      <c r="A70" s="16">
        <v>68</v>
      </c>
      <c r="B70" s="18" t="s">
        <v>23</v>
      </c>
      <c r="C70" s="17">
        <v>45337</v>
      </c>
      <c r="D70" s="17" t="s">
        <v>29</v>
      </c>
      <c r="E70" s="27" t="s">
        <v>31</v>
      </c>
      <c r="F70" s="28" t="s">
        <v>282</v>
      </c>
      <c r="G70" s="27" t="s">
        <v>68</v>
      </c>
      <c r="H70" s="29" t="s">
        <v>34</v>
      </c>
      <c r="I70" s="29"/>
      <c r="J70" s="33">
        <v>2</v>
      </c>
      <c r="K70" s="21">
        <v>45336</v>
      </c>
      <c r="L70" s="21">
        <f>IFERROR(WORKDAY.INTL(($K70-1),$J70,1,FESTIVOS[]),"")</f>
        <v>45337</v>
      </c>
      <c r="M70" s="22">
        <v>1</v>
      </c>
      <c r="N70" s="22">
        <v>0</v>
      </c>
      <c r="O70" s="22">
        <v>1</v>
      </c>
      <c r="P70" s="18" t="s">
        <v>35</v>
      </c>
      <c r="Q70" s="24" t="s">
        <v>30</v>
      </c>
      <c r="R70" s="30" t="str">
        <f>IF(Tabla4343[[#This Row],[Avance]]&lt;Tabla4343[[#This Row],[Actual]],"OK",IF(Tabla4343[[#This Row],[Avance]]&gt;Tabla4343[[#This Row],[Actual]],"ATENCIÓN","EJECUTADO"))</f>
        <v>EJECUTADO</v>
      </c>
    </row>
    <row r="71" spans="1:18" ht="28.5" hidden="1" customHeight="1" x14ac:dyDescent="0.25">
      <c r="A71" s="16">
        <v>69</v>
      </c>
      <c r="B71" s="18" t="s">
        <v>23</v>
      </c>
      <c r="C71" s="17">
        <v>45337</v>
      </c>
      <c r="D71" s="17" t="s">
        <v>29</v>
      </c>
      <c r="E71" s="27" t="s">
        <v>31</v>
      </c>
      <c r="F71" s="38" t="s">
        <v>283</v>
      </c>
      <c r="G71" s="27" t="s">
        <v>157</v>
      </c>
      <c r="H71" s="29" t="s">
        <v>34</v>
      </c>
      <c r="I71" s="29"/>
      <c r="J71" s="33">
        <v>3</v>
      </c>
      <c r="K71" s="21">
        <v>45336</v>
      </c>
      <c r="L71" s="21">
        <f>IFERROR(WORKDAY.INTL(($K71-1),$J71,1,FESTIVOS[]),"")</f>
        <v>45338</v>
      </c>
      <c r="M71" s="22">
        <v>1</v>
      </c>
      <c r="N71" s="22">
        <v>0.51</v>
      </c>
      <c r="O71" s="22">
        <v>1</v>
      </c>
      <c r="P71" s="18" t="s">
        <v>35</v>
      </c>
      <c r="Q71" s="24" t="s">
        <v>30</v>
      </c>
      <c r="R71" s="30" t="str">
        <f>IF(Tabla4343[[#This Row],[Avance]]&lt;Tabla4343[[#This Row],[Actual]],"OK",IF(Tabla4343[[#This Row],[Avance]]&gt;Tabla4343[[#This Row],[Actual]],"ATENCIÓN","EJECUTADO"))</f>
        <v>EJECUTADO</v>
      </c>
    </row>
    <row r="72" spans="1:18" ht="28.5" hidden="1" customHeight="1" x14ac:dyDescent="0.25">
      <c r="A72" s="16">
        <v>70</v>
      </c>
      <c r="B72" s="18" t="s">
        <v>23</v>
      </c>
      <c r="C72" s="17">
        <v>45338</v>
      </c>
      <c r="D72" s="17" t="s">
        <v>29</v>
      </c>
      <c r="E72" s="27" t="s">
        <v>39</v>
      </c>
      <c r="F72" s="28" t="s">
        <v>284</v>
      </c>
      <c r="G72" s="27" t="s">
        <v>33</v>
      </c>
      <c r="H72" s="29" t="s">
        <v>49</v>
      </c>
      <c r="I72" s="29"/>
      <c r="J72" s="33">
        <v>2</v>
      </c>
      <c r="K72" s="21">
        <v>45337</v>
      </c>
      <c r="L72" s="21">
        <f>IFERROR(WORKDAY.INTL(($K72-1),$J72,1,FESTIVOS[]),"")</f>
        <v>45338</v>
      </c>
      <c r="M72" s="22">
        <v>1</v>
      </c>
      <c r="N72" s="22">
        <v>0</v>
      </c>
      <c r="O72" s="22">
        <v>1</v>
      </c>
      <c r="P72" s="18" t="s">
        <v>35</v>
      </c>
      <c r="Q72" s="24" t="s">
        <v>30</v>
      </c>
      <c r="R72" s="30" t="str">
        <f>IF(Tabla4343[[#This Row],[Avance]]&lt;Tabla4343[[#This Row],[Actual]],"OK",IF(Tabla4343[[#This Row],[Avance]]&gt;Tabla4343[[#This Row],[Actual]],"ATENCIÓN","EJECUTADO"))</f>
        <v>EJECUTADO</v>
      </c>
    </row>
    <row r="73" spans="1:18" ht="28.5" hidden="1" customHeight="1" x14ac:dyDescent="0.25">
      <c r="A73" s="16">
        <v>71</v>
      </c>
      <c r="B73" s="18" t="s">
        <v>23</v>
      </c>
      <c r="C73" s="17">
        <v>45338</v>
      </c>
      <c r="D73" s="17" t="s">
        <v>29</v>
      </c>
      <c r="E73" s="27" t="s">
        <v>31</v>
      </c>
      <c r="F73" s="28" t="s">
        <v>285</v>
      </c>
      <c r="G73" s="27" t="s">
        <v>157</v>
      </c>
      <c r="H73" s="29" t="s">
        <v>34</v>
      </c>
      <c r="I73" s="29"/>
      <c r="J73" s="33">
        <v>2</v>
      </c>
      <c r="K73" s="21">
        <v>45337</v>
      </c>
      <c r="L73" s="21">
        <f>IFERROR(WORKDAY.INTL(($K73-1),$J73,1,FESTIVOS[]),"")</f>
        <v>45338</v>
      </c>
      <c r="M73" s="22">
        <v>1</v>
      </c>
      <c r="N73" s="22">
        <v>0</v>
      </c>
      <c r="O73" s="22">
        <v>1</v>
      </c>
      <c r="P73" s="18" t="s">
        <v>35</v>
      </c>
      <c r="Q73" s="24" t="s">
        <v>30</v>
      </c>
      <c r="R73" s="30" t="str">
        <f>IF(Tabla4343[[#This Row],[Avance]]&lt;Tabla4343[[#This Row],[Actual]],"OK",IF(Tabla4343[[#This Row],[Avance]]&gt;Tabla4343[[#This Row],[Actual]],"ATENCIÓN","EJECUTADO"))</f>
        <v>EJECUTADO</v>
      </c>
    </row>
    <row r="74" spans="1:18" ht="28.5" customHeight="1" x14ac:dyDescent="0.25">
      <c r="A74" s="16">
        <v>72</v>
      </c>
      <c r="B74" s="18" t="s">
        <v>23</v>
      </c>
      <c r="C74" s="17">
        <v>45341</v>
      </c>
      <c r="D74" s="17" t="s">
        <v>29</v>
      </c>
      <c r="E74" s="27" t="s">
        <v>39</v>
      </c>
      <c r="F74" s="28" t="s">
        <v>286</v>
      </c>
      <c r="G74" s="27" t="s">
        <v>33</v>
      </c>
      <c r="H74" s="29" t="s">
        <v>49</v>
      </c>
      <c r="I74" s="29"/>
      <c r="J74" s="33">
        <v>15</v>
      </c>
      <c r="K74" s="21">
        <v>45340</v>
      </c>
      <c r="L74" s="21">
        <f>IFERROR(WORKDAY.INTL(($K74-1),$J74,1,FESTIVOS[]),"")</f>
        <v>45359</v>
      </c>
      <c r="M74" s="22">
        <f t="shared" ref="M74:M87" ca="1" si="1">IFERROR(((($I$3-$K74)/(L74-K74)*1)),"")</f>
        <v>47.631578947368418</v>
      </c>
      <c r="N74" s="22">
        <v>0.5</v>
      </c>
      <c r="O74" s="22">
        <v>0.59</v>
      </c>
      <c r="P74" s="18" t="s">
        <v>35</v>
      </c>
      <c r="Q74" s="24" t="s">
        <v>30</v>
      </c>
      <c r="R74" s="30" t="str">
        <f ca="1">IF(Tabla4343[[#This Row],[Avance]]&lt;Tabla4343[[#This Row],[Actual]],"OK",IF(Tabla4343[[#This Row],[Avance]]&gt;Tabla4343[[#This Row],[Actual]],"ATENCIÓN","EJECUTADO"))</f>
        <v>ATENCIÓN</v>
      </c>
    </row>
    <row r="75" spans="1:18" ht="28.5" hidden="1" customHeight="1" x14ac:dyDescent="0.25">
      <c r="A75" s="16">
        <v>73</v>
      </c>
      <c r="B75" s="18" t="s">
        <v>23</v>
      </c>
      <c r="C75" s="17">
        <v>45341</v>
      </c>
      <c r="D75" s="17" t="s">
        <v>29</v>
      </c>
      <c r="E75" s="27" t="s">
        <v>31</v>
      </c>
      <c r="F75" s="28" t="s">
        <v>287</v>
      </c>
      <c r="G75" s="27" t="s">
        <v>157</v>
      </c>
      <c r="H75" s="29" t="s">
        <v>34</v>
      </c>
      <c r="I75" s="29"/>
      <c r="J75" s="33">
        <v>1</v>
      </c>
      <c r="K75" s="21">
        <v>45340</v>
      </c>
      <c r="L75" s="21">
        <f>IFERROR(WORKDAY.INTL(($K75-1),$J75,1,FESTIVOS[]),"")</f>
        <v>45341</v>
      </c>
      <c r="M75" s="22">
        <f t="shared" ca="1" si="1"/>
        <v>905</v>
      </c>
      <c r="N75" s="22">
        <v>0</v>
      </c>
      <c r="O75" s="22">
        <v>1</v>
      </c>
      <c r="P75" s="18" t="s">
        <v>35</v>
      </c>
      <c r="Q75" s="24" t="s">
        <v>30</v>
      </c>
      <c r="R75" s="30" t="str">
        <f ca="1">IF(Tabla4343[[#This Row],[Avance]]&lt;Tabla4343[[#This Row],[Actual]],"OK",IF(Tabla4343[[#This Row],[Avance]]&gt;Tabla4343[[#This Row],[Actual]],"ATENCIÓN","EJECUTADO"))</f>
        <v>ATENCIÓN</v>
      </c>
    </row>
    <row r="76" spans="1:18" ht="28.5" hidden="1" customHeight="1" x14ac:dyDescent="0.25">
      <c r="A76" s="16">
        <v>74</v>
      </c>
      <c r="B76" s="18" t="s">
        <v>23</v>
      </c>
      <c r="C76" s="17">
        <v>45341</v>
      </c>
      <c r="D76" s="17" t="s">
        <v>29</v>
      </c>
      <c r="E76" s="27" t="s">
        <v>31</v>
      </c>
      <c r="F76" s="28" t="s">
        <v>288</v>
      </c>
      <c r="G76" s="27" t="s">
        <v>89</v>
      </c>
      <c r="H76" s="29" t="s">
        <v>34</v>
      </c>
      <c r="I76" s="29"/>
      <c r="J76" s="33">
        <v>1</v>
      </c>
      <c r="K76" s="21">
        <v>45340</v>
      </c>
      <c r="L76" s="21">
        <f>IFERROR(WORKDAY.INTL(($K76-1),$J76,1,FESTIVOS[]),"")</f>
        <v>45341</v>
      </c>
      <c r="M76" s="22">
        <f t="shared" ca="1" si="1"/>
        <v>905</v>
      </c>
      <c r="N76" s="22">
        <v>0</v>
      </c>
      <c r="O76" s="22">
        <v>1</v>
      </c>
      <c r="P76" s="18" t="s">
        <v>35</v>
      </c>
      <c r="Q76" s="24" t="s">
        <v>30</v>
      </c>
      <c r="R76" s="30" t="str">
        <f ca="1">IF(Tabla4343[[#This Row],[Avance]]&lt;Tabla4343[[#This Row],[Actual]],"OK",IF(Tabla4343[[#This Row],[Avance]]&gt;Tabla4343[[#This Row],[Actual]],"ATENCIÓN","EJECUTADO"))</f>
        <v>ATENCIÓN</v>
      </c>
    </row>
    <row r="77" spans="1:18" ht="28.5" hidden="1" customHeight="1" x14ac:dyDescent="0.25">
      <c r="A77" s="16">
        <v>75</v>
      </c>
      <c r="B77" s="18" t="s">
        <v>23</v>
      </c>
      <c r="C77" s="17">
        <v>45341</v>
      </c>
      <c r="D77" s="17" t="s">
        <v>29</v>
      </c>
      <c r="E77" s="27" t="s">
        <v>36</v>
      </c>
      <c r="F77" s="28" t="s">
        <v>276</v>
      </c>
      <c r="G77" s="27" t="s">
        <v>64</v>
      </c>
      <c r="H77" s="29" t="s">
        <v>194</v>
      </c>
      <c r="I77" s="29"/>
      <c r="J77" s="33">
        <v>1</v>
      </c>
      <c r="K77" s="21">
        <v>45340</v>
      </c>
      <c r="L77" s="21">
        <f>IFERROR(WORKDAY.INTL(($K77-1),$J77,1,FESTIVOS[]),"")</f>
        <v>45341</v>
      </c>
      <c r="M77" s="22">
        <f t="shared" ca="1" si="1"/>
        <v>905</v>
      </c>
      <c r="N77" s="22">
        <v>0</v>
      </c>
      <c r="O77" s="22">
        <v>1</v>
      </c>
      <c r="P77" s="18" t="s">
        <v>35</v>
      </c>
      <c r="Q77" s="24" t="s">
        <v>30</v>
      </c>
      <c r="R77" s="30" t="str">
        <f ca="1">IF(Tabla4343[[#This Row],[Avance]]&lt;Tabla4343[[#This Row],[Actual]],"OK",IF(Tabla4343[[#This Row],[Avance]]&gt;Tabla4343[[#This Row],[Actual]],"ATENCIÓN","EJECUTADO"))</f>
        <v>ATENCIÓN</v>
      </c>
    </row>
    <row r="78" spans="1:18" ht="28.5" hidden="1" customHeight="1" x14ac:dyDescent="0.25">
      <c r="A78" s="16">
        <v>76</v>
      </c>
      <c r="B78" s="18" t="s">
        <v>23</v>
      </c>
      <c r="C78" s="17">
        <v>45342</v>
      </c>
      <c r="D78" s="17" t="s">
        <v>29</v>
      </c>
      <c r="E78" s="27" t="s">
        <v>39</v>
      </c>
      <c r="F78" s="28" t="s">
        <v>289</v>
      </c>
      <c r="G78" s="27" t="s">
        <v>290</v>
      </c>
      <c r="H78" s="29" t="s">
        <v>291</v>
      </c>
      <c r="I78" s="29"/>
      <c r="J78" s="33">
        <v>2</v>
      </c>
      <c r="K78" s="21">
        <v>45341</v>
      </c>
      <c r="L78" s="21">
        <f>IFERROR(WORKDAY.INTL(($K78-1),$J78,1,FESTIVOS[]),"")</f>
        <v>45342</v>
      </c>
      <c r="M78" s="22">
        <v>1</v>
      </c>
      <c r="N78" s="22">
        <v>0</v>
      </c>
      <c r="O78" s="22">
        <v>1</v>
      </c>
      <c r="P78" s="18" t="s">
        <v>35</v>
      </c>
      <c r="Q78" s="24" t="s">
        <v>30</v>
      </c>
      <c r="R78" s="30" t="str">
        <f>IF(Tabla4343[[#This Row],[Avance]]&lt;Tabla4343[[#This Row],[Actual]],"OK",IF(Tabla4343[[#This Row],[Avance]]&gt;Tabla4343[[#This Row],[Actual]],"ATENCIÓN","EJECUTADO"))</f>
        <v>EJECUTADO</v>
      </c>
    </row>
    <row r="79" spans="1:18" ht="28.5" hidden="1" customHeight="1" x14ac:dyDescent="0.25">
      <c r="A79" s="16">
        <v>77</v>
      </c>
      <c r="B79" s="18" t="s">
        <v>23</v>
      </c>
      <c r="C79" s="17">
        <v>45342</v>
      </c>
      <c r="D79" s="17" t="s">
        <v>29</v>
      </c>
      <c r="E79" s="27" t="s">
        <v>39</v>
      </c>
      <c r="F79" s="28" t="s">
        <v>292</v>
      </c>
      <c r="G79" s="27" t="s">
        <v>64</v>
      </c>
      <c r="H79" s="29" t="s">
        <v>293</v>
      </c>
      <c r="I79" s="29"/>
      <c r="J79" s="33">
        <v>2</v>
      </c>
      <c r="K79" s="21">
        <v>45341</v>
      </c>
      <c r="L79" s="21">
        <f>IFERROR(WORKDAY.INTL(($K79-1),$J79,1,FESTIVOS[]),"")</f>
        <v>45342</v>
      </c>
      <c r="M79" s="22">
        <v>1</v>
      </c>
      <c r="N79" s="22">
        <v>0</v>
      </c>
      <c r="O79" s="22">
        <v>1</v>
      </c>
      <c r="P79" s="18" t="s">
        <v>35</v>
      </c>
      <c r="Q79" s="24" t="s">
        <v>30</v>
      </c>
      <c r="R79" s="30" t="str">
        <f>IF(Tabla4343[[#This Row],[Avance]]&lt;Tabla4343[[#This Row],[Actual]],"OK",IF(Tabla4343[[#This Row],[Avance]]&gt;Tabla4343[[#This Row],[Actual]],"ATENCIÓN","EJECUTADO"))</f>
        <v>EJECUTADO</v>
      </c>
    </row>
    <row r="80" spans="1:18" ht="28.5" hidden="1" customHeight="1" x14ac:dyDescent="0.25">
      <c r="A80" s="16">
        <v>78</v>
      </c>
      <c r="B80" s="18" t="s">
        <v>23</v>
      </c>
      <c r="C80" s="17">
        <v>45342</v>
      </c>
      <c r="D80" s="17" t="s">
        <v>29</v>
      </c>
      <c r="E80" s="27" t="s">
        <v>31</v>
      </c>
      <c r="F80" s="28" t="s">
        <v>294</v>
      </c>
      <c r="G80" s="27" t="s">
        <v>89</v>
      </c>
      <c r="H80" s="29" t="s">
        <v>34</v>
      </c>
      <c r="I80" s="29"/>
      <c r="J80" s="33">
        <v>2</v>
      </c>
      <c r="K80" s="21">
        <v>45341</v>
      </c>
      <c r="L80" s="21">
        <f>IFERROR(WORKDAY.INTL(($K80-1),$J80,1,FESTIVOS[]),"")</f>
        <v>45342</v>
      </c>
      <c r="M80" s="22">
        <v>1</v>
      </c>
      <c r="N80" s="22">
        <v>0</v>
      </c>
      <c r="O80" s="22">
        <v>1</v>
      </c>
      <c r="P80" s="18" t="s">
        <v>35</v>
      </c>
      <c r="Q80" s="24" t="s">
        <v>30</v>
      </c>
      <c r="R80" s="30" t="str">
        <f>IF(Tabla4343[[#This Row],[Avance]]&lt;Tabla4343[[#This Row],[Actual]],"OK",IF(Tabla4343[[#This Row],[Avance]]&gt;Tabla4343[[#This Row],[Actual]],"ATENCIÓN","EJECUTADO"))</f>
        <v>EJECUTADO</v>
      </c>
    </row>
    <row r="81" spans="1:18" ht="28.5" hidden="1" customHeight="1" x14ac:dyDescent="0.25">
      <c r="A81" s="16">
        <v>79</v>
      </c>
      <c r="B81" s="18" t="s">
        <v>23</v>
      </c>
      <c r="C81" s="17">
        <v>45342</v>
      </c>
      <c r="D81" s="17" t="s">
        <v>29</v>
      </c>
      <c r="E81" s="27" t="s">
        <v>31</v>
      </c>
      <c r="F81" s="28" t="s">
        <v>295</v>
      </c>
      <c r="G81" s="27" t="s">
        <v>290</v>
      </c>
      <c r="H81" s="29" t="s">
        <v>34</v>
      </c>
      <c r="I81" s="29"/>
      <c r="J81" s="33">
        <v>3</v>
      </c>
      <c r="K81" s="21">
        <v>45341</v>
      </c>
      <c r="L81" s="21">
        <f>IFERROR(WORKDAY.INTL(($K81-1),$J81,1,FESTIVOS[]),"")</f>
        <v>45343</v>
      </c>
      <c r="M81" s="22">
        <v>1</v>
      </c>
      <c r="N81" s="22">
        <v>0.51</v>
      </c>
      <c r="O81" s="22">
        <v>1</v>
      </c>
      <c r="P81" s="18" t="s">
        <v>35</v>
      </c>
      <c r="Q81" s="24" t="s">
        <v>30</v>
      </c>
      <c r="R81" s="30" t="str">
        <f>IF(Tabla4343[[#This Row],[Avance]]&lt;Tabla4343[[#This Row],[Actual]],"OK",IF(Tabla4343[[#This Row],[Avance]]&gt;Tabla4343[[#This Row],[Actual]],"ATENCIÓN","EJECUTADO"))</f>
        <v>EJECUTADO</v>
      </c>
    </row>
    <row r="82" spans="1:18" ht="28.5" hidden="1" customHeight="1" x14ac:dyDescent="0.25">
      <c r="A82" s="16">
        <v>80</v>
      </c>
      <c r="B82" s="18" t="s">
        <v>23</v>
      </c>
      <c r="C82" s="17">
        <v>45343</v>
      </c>
      <c r="D82" s="17" t="s">
        <v>29</v>
      </c>
      <c r="E82" s="27" t="s">
        <v>39</v>
      </c>
      <c r="F82" s="28" t="s">
        <v>62</v>
      </c>
      <c r="G82" s="27" t="s">
        <v>33</v>
      </c>
      <c r="H82" s="29" t="s">
        <v>296</v>
      </c>
      <c r="I82" s="29"/>
      <c r="J82" s="33">
        <v>2</v>
      </c>
      <c r="K82" s="21">
        <v>45342</v>
      </c>
      <c r="L82" s="21">
        <f>IFERROR(WORKDAY.INTL(($K82-1),$J82,1,FESTIVOS[]),"")</f>
        <v>45343</v>
      </c>
      <c r="M82" s="22">
        <v>1</v>
      </c>
      <c r="N82" s="22">
        <v>0</v>
      </c>
      <c r="O82" s="22">
        <v>1</v>
      </c>
      <c r="P82" s="18" t="s">
        <v>35</v>
      </c>
      <c r="Q82" s="24" t="s">
        <v>30</v>
      </c>
      <c r="R82" s="30" t="str">
        <f>IF(Tabla4343[[#This Row],[Avance]]&lt;Tabla4343[[#This Row],[Actual]],"OK",IF(Tabla4343[[#This Row],[Avance]]&gt;Tabla4343[[#This Row],[Actual]],"ATENCIÓN","EJECUTADO"))</f>
        <v>EJECUTADO</v>
      </c>
    </row>
    <row r="83" spans="1:18" ht="28.5" hidden="1" customHeight="1" x14ac:dyDescent="0.25">
      <c r="A83" s="16">
        <v>81</v>
      </c>
      <c r="B83" s="18" t="s">
        <v>23</v>
      </c>
      <c r="C83" s="17">
        <v>45343</v>
      </c>
      <c r="D83" s="17" t="s">
        <v>29</v>
      </c>
      <c r="E83" s="27" t="s">
        <v>39</v>
      </c>
      <c r="F83" s="28" t="s">
        <v>297</v>
      </c>
      <c r="G83" s="27" t="s">
        <v>33</v>
      </c>
      <c r="H83" s="29" t="s">
        <v>296</v>
      </c>
      <c r="I83" s="29"/>
      <c r="J83" s="33">
        <v>2</v>
      </c>
      <c r="K83" s="21">
        <v>45342</v>
      </c>
      <c r="L83" s="21">
        <f>IFERROR(WORKDAY.INTL(($K83-1),$J83,1,FESTIVOS[]),"")</f>
        <v>45343</v>
      </c>
      <c r="M83" s="22">
        <v>1</v>
      </c>
      <c r="N83" s="22">
        <v>0</v>
      </c>
      <c r="O83" s="22">
        <v>1</v>
      </c>
      <c r="P83" s="18" t="s">
        <v>35</v>
      </c>
      <c r="Q83" s="24" t="s">
        <v>30</v>
      </c>
      <c r="R83" s="30" t="str">
        <f>IF(Tabla4343[[#This Row],[Avance]]&lt;Tabla4343[[#This Row],[Actual]],"OK",IF(Tabla4343[[#This Row],[Avance]]&gt;Tabla4343[[#This Row],[Actual]],"ATENCIÓN","EJECUTADO"))</f>
        <v>EJECUTADO</v>
      </c>
    </row>
    <row r="84" spans="1:18" ht="28.5" hidden="1" customHeight="1" x14ac:dyDescent="0.25">
      <c r="A84" s="16">
        <v>82</v>
      </c>
      <c r="B84" s="18" t="s">
        <v>23</v>
      </c>
      <c r="C84" s="17">
        <v>45343</v>
      </c>
      <c r="D84" s="17" t="s">
        <v>29</v>
      </c>
      <c r="E84" s="27" t="s">
        <v>39</v>
      </c>
      <c r="F84" s="28" t="s">
        <v>62</v>
      </c>
      <c r="G84" s="27" t="s">
        <v>33</v>
      </c>
      <c r="H84" s="29" t="s">
        <v>298</v>
      </c>
      <c r="I84" s="29"/>
      <c r="J84" s="33">
        <v>2</v>
      </c>
      <c r="K84" s="21">
        <v>45342</v>
      </c>
      <c r="L84" s="21">
        <f>IFERROR(WORKDAY.INTL(($K84-1),$J84,1,FESTIVOS[]),"")</f>
        <v>45343</v>
      </c>
      <c r="M84" s="22">
        <v>1</v>
      </c>
      <c r="N84" s="22">
        <v>0</v>
      </c>
      <c r="O84" s="22">
        <v>1</v>
      </c>
      <c r="P84" s="18" t="s">
        <v>35</v>
      </c>
      <c r="Q84" s="24" t="s">
        <v>30</v>
      </c>
      <c r="R84" s="30" t="str">
        <f>IF(Tabla4343[[#This Row],[Avance]]&lt;Tabla4343[[#This Row],[Actual]],"OK",IF(Tabla4343[[#This Row],[Avance]]&gt;Tabla4343[[#This Row],[Actual]],"ATENCIÓN","EJECUTADO"))</f>
        <v>EJECUTADO</v>
      </c>
    </row>
    <row r="85" spans="1:18" ht="28.5" hidden="1" customHeight="1" x14ac:dyDescent="0.25">
      <c r="A85" s="16">
        <v>83</v>
      </c>
      <c r="B85" s="18" t="s">
        <v>23</v>
      </c>
      <c r="C85" s="17">
        <v>45343</v>
      </c>
      <c r="D85" s="17" t="s">
        <v>29</v>
      </c>
      <c r="E85" s="27" t="s">
        <v>39</v>
      </c>
      <c r="F85" s="28" t="s">
        <v>297</v>
      </c>
      <c r="G85" s="27" t="s">
        <v>33</v>
      </c>
      <c r="H85" s="29" t="s">
        <v>298</v>
      </c>
      <c r="I85" s="29"/>
      <c r="J85" s="33">
        <v>2</v>
      </c>
      <c r="K85" s="21">
        <v>45342</v>
      </c>
      <c r="L85" s="21">
        <f>IFERROR(WORKDAY.INTL(($K85-1),$J85,1,FESTIVOS[]),"")</f>
        <v>45343</v>
      </c>
      <c r="M85" s="22">
        <v>1</v>
      </c>
      <c r="N85" s="22">
        <v>0</v>
      </c>
      <c r="O85" s="22">
        <v>1</v>
      </c>
      <c r="P85" s="18" t="s">
        <v>35</v>
      </c>
      <c r="Q85" s="24" t="s">
        <v>30</v>
      </c>
      <c r="R85" s="30" t="str">
        <f>IF(Tabla4343[[#This Row],[Avance]]&lt;Tabla4343[[#This Row],[Actual]],"OK",IF(Tabla4343[[#This Row],[Avance]]&gt;Tabla4343[[#This Row],[Actual]],"ATENCIÓN","EJECUTADO"))</f>
        <v>EJECUTADO</v>
      </c>
    </row>
    <row r="86" spans="1:18" ht="28.5" hidden="1" customHeight="1" x14ac:dyDescent="0.25">
      <c r="A86" s="16">
        <v>84</v>
      </c>
      <c r="B86" s="18" t="s">
        <v>23</v>
      </c>
      <c r="C86" s="17">
        <v>45343</v>
      </c>
      <c r="D86" s="17" t="s">
        <v>29</v>
      </c>
      <c r="E86" s="27" t="s">
        <v>31</v>
      </c>
      <c r="F86" s="28" t="s">
        <v>299</v>
      </c>
      <c r="G86" s="27" t="s">
        <v>300</v>
      </c>
      <c r="H86" s="29" t="s">
        <v>34</v>
      </c>
      <c r="I86" s="29"/>
      <c r="J86" s="33">
        <v>3</v>
      </c>
      <c r="K86" s="21">
        <v>45342</v>
      </c>
      <c r="L86" s="21">
        <f>IFERROR(WORKDAY.INTL(($K86-1),$J86,1,FESTIVOS[]),"")</f>
        <v>45344</v>
      </c>
      <c r="M86" s="22">
        <v>1</v>
      </c>
      <c r="N86" s="22">
        <v>0.68</v>
      </c>
      <c r="O86" s="22">
        <v>1</v>
      </c>
      <c r="P86" s="18" t="s">
        <v>35</v>
      </c>
      <c r="Q86" s="24" t="s">
        <v>30</v>
      </c>
      <c r="R86" s="30" t="str">
        <f>IF(Tabla4343[[#This Row],[Avance]]&lt;Tabla4343[[#This Row],[Actual]],"OK",IF(Tabla4343[[#This Row],[Avance]]&gt;Tabla4343[[#This Row],[Actual]],"ATENCIÓN","EJECUTADO"))</f>
        <v>EJECUTADO</v>
      </c>
    </row>
    <row r="87" spans="1:18" ht="28.5" customHeight="1" x14ac:dyDescent="0.25">
      <c r="A87" s="16">
        <v>85</v>
      </c>
      <c r="B87" s="18" t="s">
        <v>23</v>
      </c>
      <c r="C87" s="17">
        <v>45344</v>
      </c>
      <c r="D87" s="17" t="s">
        <v>29</v>
      </c>
      <c r="E87" s="27" t="s">
        <v>133</v>
      </c>
      <c r="F87" s="28" t="s">
        <v>301</v>
      </c>
      <c r="G87" s="27" t="s">
        <v>64</v>
      </c>
      <c r="H87" s="29" t="s">
        <v>302</v>
      </c>
      <c r="I87" s="29"/>
      <c r="J87" s="33">
        <v>10</v>
      </c>
      <c r="K87" s="21">
        <v>45343</v>
      </c>
      <c r="L87" s="21">
        <f>IFERROR(WORKDAY.INTL(($K87-1),$J87,1,FESTIVOS[]),"")</f>
        <v>45356</v>
      </c>
      <c r="M87" s="22">
        <f t="shared" ca="1" si="1"/>
        <v>69.384615384615387</v>
      </c>
      <c r="N87" s="22">
        <v>0.5</v>
      </c>
      <c r="O87" s="22">
        <v>0.63</v>
      </c>
      <c r="P87" s="18" t="s">
        <v>35</v>
      </c>
      <c r="Q87" s="24" t="s">
        <v>30</v>
      </c>
      <c r="R87" s="30" t="str">
        <f ca="1">IF(Tabla4343[[#This Row],[Avance]]&lt;Tabla4343[[#This Row],[Actual]],"OK",IF(Tabla4343[[#This Row],[Avance]]&gt;Tabla4343[[#This Row],[Actual]],"ATENCIÓN","EJECUTADO"))</f>
        <v>ATENCIÓN</v>
      </c>
    </row>
    <row r="88" spans="1:18" ht="28.5" hidden="1" customHeight="1" x14ac:dyDescent="0.25">
      <c r="A88" s="16">
        <v>86</v>
      </c>
      <c r="B88" s="18" t="s">
        <v>23</v>
      </c>
      <c r="C88" s="17">
        <v>45344</v>
      </c>
      <c r="D88" s="17" t="s">
        <v>29</v>
      </c>
      <c r="E88" s="27" t="s">
        <v>31</v>
      </c>
      <c r="F88" s="28" t="s">
        <v>303</v>
      </c>
      <c r="G88" s="27" t="s">
        <v>304</v>
      </c>
      <c r="H88" s="29" t="s">
        <v>34</v>
      </c>
      <c r="I88" s="29"/>
      <c r="J88" s="33">
        <v>2</v>
      </c>
      <c r="K88" s="21">
        <v>45343</v>
      </c>
      <c r="L88" s="21">
        <f>IFERROR(WORKDAY.INTL(($K88-1),$J88,1,FESTIVOS[]),"")</f>
        <v>45344</v>
      </c>
      <c r="M88" s="22">
        <v>1</v>
      </c>
      <c r="N88" s="22">
        <v>0</v>
      </c>
      <c r="O88" s="22">
        <v>1</v>
      </c>
      <c r="P88" s="18" t="s">
        <v>35</v>
      </c>
      <c r="Q88" s="24" t="s">
        <v>30</v>
      </c>
      <c r="R88" s="30" t="str">
        <f>IF(Tabla4343[[#This Row],[Avance]]&lt;Tabla4343[[#This Row],[Actual]],"OK",IF(Tabla4343[[#This Row],[Avance]]&gt;Tabla4343[[#This Row],[Actual]],"ATENCIÓN","EJECUTADO"))</f>
        <v>EJECUTADO</v>
      </c>
    </row>
    <row r="89" spans="1:18" ht="28.5" hidden="1" customHeight="1" x14ac:dyDescent="0.25">
      <c r="A89" s="16">
        <v>87</v>
      </c>
      <c r="B89" s="18" t="s">
        <v>23</v>
      </c>
      <c r="C89" s="17">
        <v>45344</v>
      </c>
      <c r="D89" s="17" t="s">
        <v>29</v>
      </c>
      <c r="E89" s="27" t="s">
        <v>31</v>
      </c>
      <c r="F89" s="28" t="s">
        <v>305</v>
      </c>
      <c r="G89" s="27" t="s">
        <v>304</v>
      </c>
      <c r="H89" s="29" t="s">
        <v>34</v>
      </c>
      <c r="I89" s="29"/>
      <c r="J89" s="33">
        <v>2</v>
      </c>
      <c r="K89" s="21">
        <v>45343</v>
      </c>
      <c r="L89" s="21">
        <f>IFERROR(WORKDAY.INTL(($K89-1),$J89,1,FESTIVOS[]),"")</f>
        <v>45344</v>
      </c>
      <c r="M89" s="22">
        <v>1</v>
      </c>
      <c r="N89" s="22">
        <v>0</v>
      </c>
      <c r="O89" s="22">
        <v>1</v>
      </c>
      <c r="P89" s="18" t="s">
        <v>35</v>
      </c>
      <c r="Q89" s="24" t="s">
        <v>30</v>
      </c>
      <c r="R89" s="30" t="str">
        <f>IF(Tabla4343[[#This Row],[Avance]]&lt;Tabla4343[[#This Row],[Actual]],"OK",IF(Tabla4343[[#This Row],[Avance]]&gt;Tabla4343[[#This Row],[Actual]],"ATENCIÓN","EJECUTADO"))</f>
        <v>EJECUTADO</v>
      </c>
    </row>
    <row r="90" spans="1:18" ht="28.5" hidden="1" customHeight="1" x14ac:dyDescent="0.25">
      <c r="A90" s="16">
        <v>88</v>
      </c>
      <c r="B90" s="18" t="s">
        <v>23</v>
      </c>
      <c r="C90" s="17">
        <v>45344</v>
      </c>
      <c r="D90" s="17" t="s">
        <v>29</v>
      </c>
      <c r="E90" s="27" t="s">
        <v>31</v>
      </c>
      <c r="F90" s="28" t="s">
        <v>306</v>
      </c>
      <c r="G90" s="27" t="s">
        <v>304</v>
      </c>
      <c r="H90" s="29" t="s">
        <v>34</v>
      </c>
      <c r="I90" s="29"/>
      <c r="J90" s="33">
        <v>2</v>
      </c>
      <c r="K90" s="21">
        <v>45343</v>
      </c>
      <c r="L90" s="21">
        <f>IFERROR(WORKDAY.INTL(($K90-1),$J90,1,FESTIVOS[]),"")</f>
        <v>45344</v>
      </c>
      <c r="M90" s="22">
        <v>1</v>
      </c>
      <c r="N90" s="22">
        <v>0</v>
      </c>
      <c r="O90" s="22">
        <v>1</v>
      </c>
      <c r="P90" s="18" t="s">
        <v>35</v>
      </c>
      <c r="Q90" s="24" t="s">
        <v>30</v>
      </c>
      <c r="R90" s="30" t="str">
        <f>IF(Tabla4343[[#This Row],[Avance]]&lt;Tabla4343[[#This Row],[Actual]],"OK",IF(Tabla4343[[#This Row],[Avance]]&gt;Tabla4343[[#This Row],[Actual]],"ATENCIÓN","EJECUTADO"))</f>
        <v>EJECUTADO</v>
      </c>
    </row>
    <row r="91" spans="1:18" ht="28.5" hidden="1" customHeight="1" x14ac:dyDescent="0.25">
      <c r="A91" s="16">
        <v>89</v>
      </c>
      <c r="B91" s="18" t="s">
        <v>23</v>
      </c>
      <c r="C91" s="17">
        <v>45344</v>
      </c>
      <c r="D91" s="17" t="s">
        <v>29</v>
      </c>
      <c r="E91" s="27" t="s">
        <v>31</v>
      </c>
      <c r="F91" s="28" t="s">
        <v>307</v>
      </c>
      <c r="G91" s="27" t="s">
        <v>304</v>
      </c>
      <c r="H91" s="29" t="s">
        <v>34</v>
      </c>
      <c r="I91" s="29"/>
      <c r="J91" s="33">
        <v>2</v>
      </c>
      <c r="K91" s="21">
        <v>45343</v>
      </c>
      <c r="L91" s="21">
        <f>IFERROR(WORKDAY.INTL(($K91-1),$J91,1,FESTIVOS[]),"")</f>
        <v>45344</v>
      </c>
      <c r="M91" s="22">
        <v>1</v>
      </c>
      <c r="N91" s="22">
        <v>0</v>
      </c>
      <c r="O91" s="22">
        <v>1</v>
      </c>
      <c r="P91" s="18" t="s">
        <v>35</v>
      </c>
      <c r="Q91" s="24" t="s">
        <v>30</v>
      </c>
      <c r="R91" s="30" t="str">
        <f>IF(Tabla4343[[#This Row],[Avance]]&lt;Tabla4343[[#This Row],[Actual]],"OK",IF(Tabla4343[[#This Row],[Avance]]&gt;Tabla4343[[#This Row],[Actual]],"ATENCIÓN","EJECUTADO"))</f>
        <v>EJECUTADO</v>
      </c>
    </row>
    <row r="92" spans="1:18" ht="28.5" hidden="1" customHeight="1" x14ac:dyDescent="0.25">
      <c r="A92" s="16">
        <v>90</v>
      </c>
      <c r="B92" s="18" t="s">
        <v>23</v>
      </c>
      <c r="C92" s="17">
        <v>45344</v>
      </c>
      <c r="D92" s="17" t="s">
        <v>29</v>
      </c>
      <c r="E92" s="27" t="s">
        <v>39</v>
      </c>
      <c r="F92" s="28" t="s">
        <v>308</v>
      </c>
      <c r="G92" s="27" t="s">
        <v>33</v>
      </c>
      <c r="H92" s="29" t="s">
        <v>296</v>
      </c>
      <c r="I92" s="29"/>
      <c r="J92" s="33">
        <v>2</v>
      </c>
      <c r="K92" s="21">
        <v>45343</v>
      </c>
      <c r="L92" s="21">
        <f>IFERROR(WORKDAY.INTL(($K92-1),$J92,1,FESTIVOS[]),"")</f>
        <v>45344</v>
      </c>
      <c r="M92" s="22">
        <v>1</v>
      </c>
      <c r="N92" s="22">
        <v>0</v>
      </c>
      <c r="O92" s="22">
        <v>1</v>
      </c>
      <c r="P92" s="18" t="s">
        <v>35</v>
      </c>
      <c r="Q92" s="24" t="s">
        <v>30</v>
      </c>
      <c r="R92" s="30" t="str">
        <f>IF(Tabla4343[[#This Row],[Avance]]&lt;Tabla4343[[#This Row],[Actual]],"OK",IF(Tabla4343[[#This Row],[Avance]]&gt;Tabla4343[[#This Row],[Actual]],"ATENCIÓN","EJECUTADO"))</f>
        <v>EJECUTADO</v>
      </c>
    </row>
    <row r="93" spans="1:18" ht="28.5" hidden="1" customHeight="1" x14ac:dyDescent="0.25">
      <c r="A93" s="16">
        <v>91</v>
      </c>
      <c r="B93" s="18" t="s">
        <v>23</v>
      </c>
      <c r="C93" s="17">
        <v>45344</v>
      </c>
      <c r="D93" s="17" t="s">
        <v>29</v>
      </c>
      <c r="E93" s="27" t="s">
        <v>39</v>
      </c>
      <c r="F93" s="28" t="s">
        <v>309</v>
      </c>
      <c r="G93" s="27" t="s">
        <v>33</v>
      </c>
      <c r="H93" s="29" t="s">
        <v>296</v>
      </c>
      <c r="I93" s="29"/>
      <c r="J93" s="33">
        <v>4</v>
      </c>
      <c r="K93" s="21">
        <v>45343</v>
      </c>
      <c r="L93" s="21">
        <f>IFERROR(WORKDAY.INTL(($K93-1),$J93,1,FESTIVOS[]),"")</f>
        <v>45348</v>
      </c>
      <c r="M93" s="22">
        <v>1</v>
      </c>
      <c r="N93" s="22">
        <v>0.41</v>
      </c>
      <c r="O93" s="22">
        <v>1</v>
      </c>
      <c r="P93" s="18" t="s">
        <v>35</v>
      </c>
      <c r="Q93" s="24" t="s">
        <v>30</v>
      </c>
      <c r="R93" s="30" t="str">
        <f>IF(Tabla4343[[#This Row],[Avance]]&lt;Tabla4343[[#This Row],[Actual]],"OK",IF(Tabla4343[[#This Row],[Avance]]&gt;Tabla4343[[#This Row],[Actual]],"ATENCIÓN","EJECUTADO"))</f>
        <v>EJECUTADO</v>
      </c>
    </row>
    <row r="94" spans="1:18" ht="28.5" hidden="1" customHeight="1" x14ac:dyDescent="0.25">
      <c r="A94" s="16">
        <v>92</v>
      </c>
      <c r="B94" s="18" t="s">
        <v>23</v>
      </c>
      <c r="C94" s="17">
        <v>45344</v>
      </c>
      <c r="D94" s="17" t="s">
        <v>29</v>
      </c>
      <c r="E94" s="27" t="s">
        <v>39</v>
      </c>
      <c r="F94" s="28" t="s">
        <v>308</v>
      </c>
      <c r="G94" s="27" t="s">
        <v>33</v>
      </c>
      <c r="H94" s="29" t="s">
        <v>298</v>
      </c>
      <c r="I94" s="29"/>
      <c r="J94" s="33">
        <v>2</v>
      </c>
      <c r="K94" s="21">
        <v>45343</v>
      </c>
      <c r="L94" s="21">
        <f>IFERROR(WORKDAY.INTL(($K94-1),$J94,1,FESTIVOS[]),"")</f>
        <v>45344</v>
      </c>
      <c r="M94" s="22">
        <v>1</v>
      </c>
      <c r="N94" s="22">
        <v>0</v>
      </c>
      <c r="O94" s="22">
        <v>1</v>
      </c>
      <c r="P94" s="18" t="s">
        <v>35</v>
      </c>
      <c r="Q94" s="24" t="s">
        <v>30</v>
      </c>
      <c r="R94" s="30" t="str">
        <f>IF(Tabla4343[[#This Row],[Avance]]&lt;Tabla4343[[#This Row],[Actual]],"OK",IF(Tabla4343[[#This Row],[Avance]]&gt;Tabla4343[[#This Row],[Actual]],"ATENCIÓN","EJECUTADO"))</f>
        <v>EJECUTADO</v>
      </c>
    </row>
    <row r="95" spans="1:18" ht="28.5" hidden="1" customHeight="1" x14ac:dyDescent="0.25">
      <c r="A95" s="16">
        <v>93</v>
      </c>
      <c r="B95" s="18" t="s">
        <v>23</v>
      </c>
      <c r="C95" s="17">
        <v>45344</v>
      </c>
      <c r="D95" s="17" t="s">
        <v>29</v>
      </c>
      <c r="E95" s="27" t="s">
        <v>39</v>
      </c>
      <c r="F95" s="28" t="s">
        <v>309</v>
      </c>
      <c r="G95" s="27" t="s">
        <v>33</v>
      </c>
      <c r="H95" s="29" t="s">
        <v>298</v>
      </c>
      <c r="I95" s="29"/>
      <c r="J95" s="33">
        <v>4</v>
      </c>
      <c r="K95" s="21">
        <v>45343</v>
      </c>
      <c r="L95" s="21">
        <f>IFERROR(WORKDAY.INTL(($K95-1),$J95,1,FESTIVOS[]),"")</f>
        <v>45348</v>
      </c>
      <c r="M95" s="22">
        <v>1</v>
      </c>
      <c r="N95" s="22">
        <v>0.41</v>
      </c>
      <c r="O95" s="22">
        <v>1</v>
      </c>
      <c r="P95" s="18" t="s">
        <v>35</v>
      </c>
      <c r="Q95" s="24" t="s">
        <v>30</v>
      </c>
      <c r="R95" s="30" t="str">
        <f>IF(Tabla4343[[#This Row],[Avance]]&lt;Tabla4343[[#This Row],[Actual]],"OK",IF(Tabla4343[[#This Row],[Avance]]&gt;Tabla4343[[#This Row],[Actual]],"ATENCIÓN","EJECUTADO"))</f>
        <v>EJECUTADO</v>
      </c>
    </row>
    <row r="96" spans="1:18" ht="28.5" hidden="1" customHeight="1" x14ac:dyDescent="0.25">
      <c r="A96" s="16">
        <v>94</v>
      </c>
      <c r="B96" s="18" t="s">
        <v>23</v>
      </c>
      <c r="C96" s="17">
        <v>45345</v>
      </c>
      <c r="D96" s="17" t="s">
        <v>29</v>
      </c>
      <c r="E96" s="27" t="s">
        <v>31</v>
      </c>
      <c r="F96" s="28" t="s">
        <v>310</v>
      </c>
      <c r="G96" s="27" t="s">
        <v>311</v>
      </c>
      <c r="H96" s="29" t="s">
        <v>34</v>
      </c>
      <c r="I96" s="29"/>
      <c r="J96" s="33">
        <v>2</v>
      </c>
      <c r="K96" s="21">
        <v>45344</v>
      </c>
      <c r="L96" s="21">
        <f>IFERROR(WORKDAY.INTL(($K96-1),$J96,1,FESTIVOS[]),"")</f>
        <v>45345</v>
      </c>
      <c r="M96" s="22">
        <v>1</v>
      </c>
      <c r="N96" s="22">
        <v>0</v>
      </c>
      <c r="O96" s="22">
        <v>1</v>
      </c>
      <c r="P96" s="18" t="s">
        <v>35</v>
      </c>
      <c r="Q96" s="24" t="s">
        <v>30</v>
      </c>
      <c r="R96" s="30" t="str">
        <f>IF(Tabla4343[[#This Row],[Avance]]&lt;Tabla4343[[#This Row],[Actual]],"OK",IF(Tabla4343[[#This Row],[Avance]]&gt;Tabla4343[[#This Row],[Actual]],"ATENCIÓN","EJECUTADO"))</f>
        <v>EJECUTADO</v>
      </c>
    </row>
    <row r="97" spans="1:18" ht="28.5" hidden="1" customHeight="1" x14ac:dyDescent="0.25">
      <c r="A97" s="16">
        <v>95</v>
      </c>
      <c r="B97" s="18" t="s">
        <v>23</v>
      </c>
      <c r="C97" s="17">
        <v>45345</v>
      </c>
      <c r="D97" s="17" t="s">
        <v>29</v>
      </c>
      <c r="E97" s="27" t="s">
        <v>31</v>
      </c>
      <c r="F97" s="28" t="s">
        <v>312</v>
      </c>
      <c r="G97" s="27" t="s">
        <v>311</v>
      </c>
      <c r="H97" s="29" t="s">
        <v>34</v>
      </c>
      <c r="I97" s="29"/>
      <c r="J97" s="33">
        <v>2</v>
      </c>
      <c r="K97" s="21">
        <v>45344</v>
      </c>
      <c r="L97" s="21">
        <f>IFERROR(WORKDAY.INTL(($K97-1),$J97,1,FESTIVOS[]),"")</f>
        <v>45345</v>
      </c>
      <c r="M97" s="22">
        <v>1</v>
      </c>
      <c r="N97" s="22">
        <v>0</v>
      </c>
      <c r="O97" s="22">
        <v>1</v>
      </c>
      <c r="P97" s="18" t="s">
        <v>35</v>
      </c>
      <c r="Q97" s="24" t="s">
        <v>30</v>
      </c>
      <c r="R97" s="30" t="str">
        <f>IF(Tabla4343[[#This Row],[Avance]]&lt;Tabla4343[[#This Row],[Actual]],"OK",IF(Tabla4343[[#This Row],[Avance]]&gt;Tabla4343[[#This Row],[Actual]],"ATENCIÓN","EJECUTADO"))</f>
        <v>EJECUTADO</v>
      </c>
    </row>
    <row r="98" spans="1:18" ht="28.5" hidden="1" customHeight="1" x14ac:dyDescent="0.25">
      <c r="A98" s="16">
        <v>96</v>
      </c>
      <c r="B98" s="18" t="s">
        <v>23</v>
      </c>
      <c r="C98" s="17">
        <v>45345</v>
      </c>
      <c r="D98" s="17" t="s">
        <v>29</v>
      </c>
      <c r="E98" s="27" t="s">
        <v>31</v>
      </c>
      <c r="F98" s="38" t="s">
        <v>313</v>
      </c>
      <c r="G98" s="27" t="s">
        <v>311</v>
      </c>
      <c r="H98" s="29" t="s">
        <v>34</v>
      </c>
      <c r="I98" s="29"/>
      <c r="J98" s="33">
        <v>2</v>
      </c>
      <c r="K98" s="21">
        <v>45344</v>
      </c>
      <c r="L98" s="21">
        <f>IFERROR(WORKDAY.INTL(($K98-1),$J98,1,FESTIVOS[]),"")</f>
        <v>45345</v>
      </c>
      <c r="M98" s="22">
        <v>1</v>
      </c>
      <c r="N98" s="22">
        <v>0</v>
      </c>
      <c r="O98" s="22">
        <v>1</v>
      </c>
      <c r="P98" s="18" t="s">
        <v>35</v>
      </c>
      <c r="Q98" s="24" t="s">
        <v>30</v>
      </c>
      <c r="R98" s="30" t="str">
        <f>IF(Tabla4343[[#This Row],[Avance]]&lt;Tabla4343[[#This Row],[Actual]],"OK",IF(Tabla4343[[#This Row],[Avance]]&gt;Tabla4343[[#This Row],[Actual]],"ATENCIÓN","EJECUTADO"))</f>
        <v>EJECUTADO</v>
      </c>
    </row>
    <row r="99" spans="1:18" ht="28.5" hidden="1" customHeight="1" x14ac:dyDescent="0.25">
      <c r="A99" s="16">
        <v>97</v>
      </c>
      <c r="B99" s="18" t="s">
        <v>23</v>
      </c>
      <c r="C99" s="17">
        <v>45345</v>
      </c>
      <c r="D99" s="17" t="s">
        <v>29</v>
      </c>
      <c r="E99" s="27" t="s">
        <v>39</v>
      </c>
      <c r="F99" s="28" t="s">
        <v>314</v>
      </c>
      <c r="G99" s="27" t="s">
        <v>315</v>
      </c>
      <c r="H99" s="29" t="s">
        <v>316</v>
      </c>
      <c r="I99" s="29"/>
      <c r="J99" s="33">
        <v>2</v>
      </c>
      <c r="K99" s="21">
        <v>45344</v>
      </c>
      <c r="L99" s="21">
        <f>IFERROR(WORKDAY.INTL(($K99-1),$J99,1,FESTIVOS[]),"")</f>
        <v>45345</v>
      </c>
      <c r="M99" s="22">
        <v>1</v>
      </c>
      <c r="N99" s="22">
        <v>0</v>
      </c>
      <c r="O99" s="22">
        <v>1</v>
      </c>
      <c r="P99" s="18" t="s">
        <v>35</v>
      </c>
      <c r="Q99" s="24" t="s">
        <v>30</v>
      </c>
      <c r="R99" s="30" t="str">
        <f>IF(Tabla4343[[#This Row],[Avance]]&lt;Tabla4343[[#This Row],[Actual]],"OK",IF(Tabla4343[[#This Row],[Avance]]&gt;Tabla4343[[#This Row],[Actual]],"ATENCIÓN","EJECUTADO"))</f>
        <v>EJECUTADO</v>
      </c>
    </row>
    <row r="100" spans="1:18" ht="28.5" hidden="1" customHeight="1" x14ac:dyDescent="0.25">
      <c r="A100" s="16">
        <v>98</v>
      </c>
      <c r="B100" s="18" t="s">
        <v>23</v>
      </c>
      <c r="C100" s="17">
        <v>45348</v>
      </c>
      <c r="D100" s="17" t="s">
        <v>29</v>
      </c>
      <c r="E100" s="27" t="s">
        <v>39</v>
      </c>
      <c r="F100" s="28" t="s">
        <v>132</v>
      </c>
      <c r="G100" s="27" t="s">
        <v>33</v>
      </c>
      <c r="H100" s="29" t="s">
        <v>317</v>
      </c>
      <c r="I100" s="29"/>
      <c r="J100" s="33">
        <v>1</v>
      </c>
      <c r="K100" s="21">
        <v>45347</v>
      </c>
      <c r="L100" s="21">
        <f>IFERROR(WORKDAY.INTL(($K100-1),$J100,1,FESTIVOS[]),"")</f>
        <v>45348</v>
      </c>
      <c r="M100" s="22">
        <v>1</v>
      </c>
      <c r="N100" s="22">
        <v>0</v>
      </c>
      <c r="O100" s="22">
        <v>1</v>
      </c>
      <c r="P100" s="18" t="s">
        <v>35</v>
      </c>
      <c r="Q100" s="24" t="s">
        <v>30</v>
      </c>
      <c r="R100" s="30" t="str">
        <f>IF(Tabla4343[[#This Row],[Avance]]&lt;Tabla4343[[#This Row],[Actual]],"OK",IF(Tabla4343[[#This Row],[Avance]]&gt;Tabla4343[[#This Row],[Actual]],"ATENCIÓN","EJECUTADO"))</f>
        <v>EJECUTADO</v>
      </c>
    </row>
    <row r="101" spans="1:18" ht="28.5" hidden="1" customHeight="1" x14ac:dyDescent="0.25">
      <c r="A101" s="16">
        <v>99</v>
      </c>
      <c r="B101" s="18" t="s">
        <v>23</v>
      </c>
      <c r="C101" s="17">
        <v>45348</v>
      </c>
      <c r="D101" s="17" t="s">
        <v>29</v>
      </c>
      <c r="E101" s="27" t="s">
        <v>39</v>
      </c>
      <c r="F101" s="28" t="s">
        <v>132</v>
      </c>
      <c r="G101" s="27" t="s">
        <v>33</v>
      </c>
      <c r="H101" s="29" t="s">
        <v>298</v>
      </c>
      <c r="I101" s="29"/>
      <c r="J101" s="33">
        <v>1</v>
      </c>
      <c r="K101" s="21">
        <v>45347</v>
      </c>
      <c r="L101" s="21">
        <f>IFERROR(WORKDAY.INTL(($K101-1),$J101,1,FESTIVOS[]),"")</f>
        <v>45348</v>
      </c>
      <c r="M101" s="22">
        <v>1</v>
      </c>
      <c r="N101" s="22">
        <v>0</v>
      </c>
      <c r="O101" s="22">
        <v>1</v>
      </c>
      <c r="P101" s="18" t="s">
        <v>35</v>
      </c>
      <c r="Q101" s="24" t="s">
        <v>30</v>
      </c>
      <c r="R101" s="30" t="str">
        <f>IF(Tabla4343[[#This Row],[Avance]]&lt;Tabla4343[[#This Row],[Actual]],"OK",IF(Tabla4343[[#This Row],[Avance]]&gt;Tabla4343[[#This Row],[Actual]],"ATENCIÓN","EJECUTADO"))</f>
        <v>EJECUTADO</v>
      </c>
    </row>
    <row r="102" spans="1:18" ht="12" hidden="1" customHeight="1" x14ac:dyDescent="0.25">
      <c r="A102" s="16">
        <v>100</v>
      </c>
      <c r="B102" s="18" t="s">
        <v>23</v>
      </c>
      <c r="C102" s="17">
        <v>45348</v>
      </c>
      <c r="D102" s="17" t="s">
        <v>29</v>
      </c>
      <c r="E102" s="27" t="s">
        <v>39</v>
      </c>
      <c r="F102" s="28" t="s">
        <v>284</v>
      </c>
      <c r="G102" s="27" t="s">
        <v>33</v>
      </c>
      <c r="H102" s="29" t="s">
        <v>317</v>
      </c>
      <c r="I102" s="29"/>
      <c r="J102" s="33">
        <v>1</v>
      </c>
      <c r="K102" s="21">
        <v>45347</v>
      </c>
      <c r="L102" s="21">
        <f>IFERROR(WORKDAY.INTL(($K102-1),$J102,1,FESTIVOS[]),"")</f>
        <v>45348</v>
      </c>
      <c r="M102" s="22">
        <v>1</v>
      </c>
      <c r="N102" s="22">
        <v>0</v>
      </c>
      <c r="O102" s="22">
        <v>1</v>
      </c>
      <c r="P102" s="18" t="s">
        <v>35</v>
      </c>
      <c r="Q102" s="24" t="s">
        <v>30</v>
      </c>
      <c r="R102" s="30" t="str">
        <f>IF(Tabla4343[[#This Row],[Avance]]&lt;Tabla4343[[#This Row],[Actual]],"OK",IF(Tabla4343[[#This Row],[Avance]]&gt;Tabla4343[[#This Row],[Actual]],"ATENCIÓN","EJECUTADO"))</f>
        <v>EJECUTADO</v>
      </c>
    </row>
    <row r="103" spans="1:18" ht="15.75" hidden="1" customHeight="1" x14ac:dyDescent="0.25">
      <c r="A103" s="16">
        <v>101</v>
      </c>
      <c r="B103" s="18" t="s">
        <v>23</v>
      </c>
      <c r="C103" s="17">
        <v>45348</v>
      </c>
      <c r="D103" s="17" t="s">
        <v>29</v>
      </c>
      <c r="E103" s="27" t="s">
        <v>39</v>
      </c>
      <c r="F103" s="28" t="s">
        <v>284</v>
      </c>
      <c r="G103" s="27" t="s">
        <v>33</v>
      </c>
      <c r="H103" s="29" t="s">
        <v>298</v>
      </c>
      <c r="I103" s="29"/>
      <c r="J103" s="33">
        <v>1</v>
      </c>
      <c r="K103" s="21">
        <v>45347</v>
      </c>
      <c r="L103" s="21">
        <f>IFERROR(WORKDAY.INTL(($K103-1),$J103,1,FESTIVOS[]),"")</f>
        <v>45348</v>
      </c>
      <c r="M103" s="22">
        <v>1</v>
      </c>
      <c r="N103" s="22">
        <v>0</v>
      </c>
      <c r="O103" s="22">
        <v>1</v>
      </c>
      <c r="P103" s="18" t="s">
        <v>35</v>
      </c>
      <c r="Q103" s="24" t="s">
        <v>30</v>
      </c>
      <c r="R103" s="30" t="str">
        <f>IF(Tabla4343[[#This Row],[Avance]]&lt;Tabla4343[[#This Row],[Actual]],"OK",IF(Tabla4343[[#This Row],[Avance]]&gt;Tabla4343[[#This Row],[Actual]],"ATENCIÓN","EJECUTADO"))</f>
        <v>EJECUTADO</v>
      </c>
    </row>
    <row r="104" spans="1:18" ht="12.75" hidden="1" customHeight="1" x14ac:dyDescent="0.25">
      <c r="A104" s="16">
        <v>102</v>
      </c>
      <c r="B104" s="18" t="s">
        <v>23</v>
      </c>
      <c r="C104" s="17">
        <v>45348</v>
      </c>
      <c r="D104" s="17" t="s">
        <v>29</v>
      </c>
      <c r="E104" s="27" t="s">
        <v>31</v>
      </c>
      <c r="F104" s="28" t="s">
        <v>318</v>
      </c>
      <c r="G104" s="27" t="s">
        <v>311</v>
      </c>
      <c r="H104" s="29" t="s">
        <v>34</v>
      </c>
      <c r="I104" s="29"/>
      <c r="J104" s="33">
        <v>1</v>
      </c>
      <c r="K104" s="21">
        <v>45347</v>
      </c>
      <c r="L104" s="21">
        <f>IFERROR(WORKDAY.INTL(($K104-1),$J104,1,FESTIVOS[]),"")</f>
        <v>45348</v>
      </c>
      <c r="M104" s="22">
        <v>1</v>
      </c>
      <c r="N104" s="22">
        <v>0</v>
      </c>
      <c r="O104" s="22">
        <v>1</v>
      </c>
      <c r="P104" s="18" t="s">
        <v>35</v>
      </c>
      <c r="Q104" s="24" t="s">
        <v>30</v>
      </c>
      <c r="R104" s="30" t="str">
        <f>IF(Tabla4343[[#This Row],[Avance]]&lt;Tabla4343[[#This Row],[Actual]],"OK",IF(Tabla4343[[#This Row],[Avance]]&gt;Tabla4343[[#This Row],[Actual]],"ATENCIÓN","EJECUTADO"))</f>
        <v>EJECUTADO</v>
      </c>
    </row>
    <row r="105" spans="1:18" ht="18" hidden="1" customHeight="1" x14ac:dyDescent="0.25">
      <c r="A105" s="16">
        <v>103</v>
      </c>
      <c r="B105" s="18" t="s">
        <v>23</v>
      </c>
      <c r="C105" s="17">
        <v>45348</v>
      </c>
      <c r="D105" s="17" t="s">
        <v>29</v>
      </c>
      <c r="E105" s="27" t="s">
        <v>31</v>
      </c>
      <c r="F105" s="28" t="s">
        <v>319</v>
      </c>
      <c r="G105" s="27" t="s">
        <v>311</v>
      </c>
      <c r="H105" s="29" t="s">
        <v>34</v>
      </c>
      <c r="I105" s="29"/>
      <c r="J105" s="33">
        <v>1</v>
      </c>
      <c r="K105" s="21">
        <v>45347</v>
      </c>
      <c r="L105" s="21">
        <f>IFERROR(WORKDAY.INTL(($K105-1),$J105,1,FESTIVOS[]),"")</f>
        <v>45348</v>
      </c>
      <c r="M105" s="22">
        <v>1</v>
      </c>
      <c r="N105" s="22">
        <v>0</v>
      </c>
      <c r="O105" s="22">
        <v>1</v>
      </c>
      <c r="P105" s="18" t="s">
        <v>35</v>
      </c>
      <c r="Q105" s="24" t="s">
        <v>30</v>
      </c>
      <c r="R105" s="30" t="str">
        <f>IF(Tabla4343[[#This Row],[Avance]]&lt;Tabla4343[[#This Row],[Actual]],"OK",IF(Tabla4343[[#This Row],[Avance]]&gt;Tabla4343[[#This Row],[Actual]],"ATENCIÓN","EJECUTADO"))</f>
        <v>EJECUTADO</v>
      </c>
    </row>
    <row r="106" spans="1:18" ht="22.5" hidden="1" customHeight="1" x14ac:dyDescent="0.25">
      <c r="A106" s="16">
        <v>104</v>
      </c>
      <c r="B106" s="18" t="s">
        <v>23</v>
      </c>
      <c r="C106" s="17">
        <v>45348</v>
      </c>
      <c r="D106" s="17" t="s">
        <v>29</v>
      </c>
      <c r="E106" s="27" t="s">
        <v>31</v>
      </c>
      <c r="F106" s="28" t="s">
        <v>320</v>
      </c>
      <c r="G106" s="27" t="s">
        <v>311</v>
      </c>
      <c r="H106" s="29" t="s">
        <v>34</v>
      </c>
      <c r="I106" s="29"/>
      <c r="J106" s="33">
        <v>1</v>
      </c>
      <c r="K106" s="21">
        <v>45347</v>
      </c>
      <c r="L106" s="21">
        <f>IFERROR(WORKDAY.INTL(($K106-1),$J106,1,FESTIVOS[]),"")</f>
        <v>45348</v>
      </c>
      <c r="M106" s="22">
        <v>1</v>
      </c>
      <c r="N106" s="22">
        <v>0</v>
      </c>
      <c r="O106" s="22">
        <v>1</v>
      </c>
      <c r="P106" s="18" t="s">
        <v>35</v>
      </c>
      <c r="Q106" s="24" t="s">
        <v>30</v>
      </c>
      <c r="R106" s="30" t="str">
        <f>IF(Tabla4343[[#This Row],[Avance]]&lt;Tabla4343[[#This Row],[Actual]],"OK",IF(Tabla4343[[#This Row],[Avance]]&gt;Tabla4343[[#This Row],[Actual]],"ATENCIÓN","EJECUTADO"))</f>
        <v>EJECUTADO</v>
      </c>
    </row>
    <row r="107" spans="1:18" ht="28.5" hidden="1" customHeight="1" x14ac:dyDescent="0.25">
      <c r="A107" s="16">
        <v>105</v>
      </c>
      <c r="B107" s="18" t="s">
        <v>23</v>
      </c>
      <c r="C107" s="17">
        <v>45349</v>
      </c>
      <c r="D107" s="17" t="s">
        <v>29</v>
      </c>
      <c r="E107" s="27" t="s">
        <v>39</v>
      </c>
      <c r="F107" s="28" t="s">
        <v>321</v>
      </c>
      <c r="G107" s="27" t="s">
        <v>33</v>
      </c>
      <c r="H107" s="29" t="s">
        <v>298</v>
      </c>
      <c r="I107" s="29"/>
      <c r="J107" s="33">
        <v>2</v>
      </c>
      <c r="K107" s="21">
        <v>45348</v>
      </c>
      <c r="L107" s="21">
        <f>IFERROR(WORKDAY.INTL(($K107-1),$J107,1,FESTIVOS[]),"")</f>
        <v>45349</v>
      </c>
      <c r="M107" s="22">
        <v>1</v>
      </c>
      <c r="N107" s="22">
        <v>0</v>
      </c>
      <c r="O107" s="22">
        <v>1</v>
      </c>
      <c r="P107" s="18" t="s">
        <v>35</v>
      </c>
      <c r="Q107" s="24" t="s">
        <v>30</v>
      </c>
      <c r="R107" s="30" t="str">
        <f>IF(Tabla4343[[#This Row],[Avance]]&lt;Tabla4343[[#This Row],[Actual]],"OK",IF(Tabla4343[[#This Row],[Avance]]&gt;Tabla4343[[#This Row],[Actual]],"ATENCIÓN","EJECUTADO"))</f>
        <v>EJECUTADO</v>
      </c>
    </row>
    <row r="108" spans="1:18" ht="28.5" hidden="1" customHeight="1" x14ac:dyDescent="0.25">
      <c r="A108" s="16">
        <v>106</v>
      </c>
      <c r="B108" s="18" t="s">
        <v>23</v>
      </c>
      <c r="C108" s="17">
        <v>45349</v>
      </c>
      <c r="D108" s="17" t="s">
        <v>29</v>
      </c>
      <c r="E108" s="27" t="s">
        <v>39</v>
      </c>
      <c r="F108" s="28" t="s">
        <v>321</v>
      </c>
      <c r="G108" s="27" t="s">
        <v>33</v>
      </c>
      <c r="H108" s="29" t="s">
        <v>317</v>
      </c>
      <c r="I108" s="29"/>
      <c r="J108" s="33">
        <v>2</v>
      </c>
      <c r="K108" s="21">
        <v>45348</v>
      </c>
      <c r="L108" s="21">
        <f>IFERROR(WORKDAY.INTL(($K108-1),$J108,1,FESTIVOS[]),"")</f>
        <v>45349</v>
      </c>
      <c r="M108" s="22">
        <v>1</v>
      </c>
      <c r="N108" s="22">
        <v>0</v>
      </c>
      <c r="O108" s="22">
        <v>1</v>
      </c>
      <c r="P108" s="18" t="s">
        <v>35</v>
      </c>
      <c r="Q108" s="24" t="s">
        <v>30</v>
      </c>
      <c r="R108" s="30" t="str">
        <f>IF(Tabla4343[[#This Row],[Avance]]&lt;Tabla4343[[#This Row],[Actual]],"OK",IF(Tabla4343[[#This Row],[Avance]]&gt;Tabla4343[[#This Row],[Actual]],"ATENCIÓN","EJECUTADO"))</f>
        <v>EJECUTADO</v>
      </c>
    </row>
    <row r="109" spans="1:18" ht="28.5" hidden="1" customHeight="1" x14ac:dyDescent="0.25">
      <c r="A109" s="16">
        <v>107</v>
      </c>
      <c r="B109" s="18" t="s">
        <v>23</v>
      </c>
      <c r="C109" s="17">
        <v>45349</v>
      </c>
      <c r="D109" s="17" t="s">
        <v>29</v>
      </c>
      <c r="E109" s="27" t="s">
        <v>39</v>
      </c>
      <c r="F109" s="28" t="s">
        <v>322</v>
      </c>
      <c r="G109" s="27" t="s">
        <v>33</v>
      </c>
      <c r="H109" s="29" t="s">
        <v>298</v>
      </c>
      <c r="I109" s="29"/>
      <c r="J109" s="33">
        <v>2</v>
      </c>
      <c r="K109" s="21">
        <v>45348</v>
      </c>
      <c r="L109" s="21">
        <f>IFERROR(WORKDAY.INTL(($K109-1),$J109,1,FESTIVOS[]),"")</f>
        <v>45349</v>
      </c>
      <c r="M109" s="22">
        <v>1</v>
      </c>
      <c r="N109" s="22">
        <v>0</v>
      </c>
      <c r="O109" s="22">
        <v>1</v>
      </c>
      <c r="P109" s="18" t="s">
        <v>35</v>
      </c>
      <c r="Q109" s="24" t="s">
        <v>30</v>
      </c>
      <c r="R109" s="30" t="str">
        <f>IF(Tabla4343[[#This Row],[Avance]]&lt;Tabla4343[[#This Row],[Actual]],"OK",IF(Tabla4343[[#This Row],[Avance]]&gt;Tabla4343[[#This Row],[Actual]],"ATENCIÓN","EJECUTADO"))</f>
        <v>EJECUTADO</v>
      </c>
    </row>
    <row r="110" spans="1:18" ht="28.5" hidden="1" customHeight="1" x14ac:dyDescent="0.25">
      <c r="A110" s="16">
        <v>108</v>
      </c>
      <c r="B110" s="18" t="s">
        <v>23</v>
      </c>
      <c r="C110" s="17">
        <v>45349</v>
      </c>
      <c r="D110" s="17" t="s">
        <v>29</v>
      </c>
      <c r="E110" s="27" t="s">
        <v>39</v>
      </c>
      <c r="F110" s="28" t="s">
        <v>322</v>
      </c>
      <c r="G110" s="27" t="s">
        <v>33</v>
      </c>
      <c r="H110" s="29" t="s">
        <v>317</v>
      </c>
      <c r="I110" s="29"/>
      <c r="J110" s="33">
        <v>2</v>
      </c>
      <c r="K110" s="21">
        <v>45348</v>
      </c>
      <c r="L110" s="21">
        <f>IFERROR(WORKDAY.INTL(($K110-1),$J110,1,FESTIVOS[]),"")</f>
        <v>45349</v>
      </c>
      <c r="M110" s="22">
        <v>1</v>
      </c>
      <c r="N110" s="22">
        <v>0</v>
      </c>
      <c r="O110" s="22">
        <v>1</v>
      </c>
      <c r="P110" s="18" t="s">
        <v>35</v>
      </c>
      <c r="Q110" s="24" t="s">
        <v>30</v>
      </c>
      <c r="R110" s="30" t="str">
        <f>IF(Tabla4343[[#This Row],[Avance]]&lt;Tabla4343[[#This Row],[Actual]],"OK",IF(Tabla4343[[#This Row],[Avance]]&gt;Tabla4343[[#This Row],[Actual]],"ATENCIÓN","EJECUTADO"))</f>
        <v>EJECUTADO</v>
      </c>
    </row>
    <row r="111" spans="1:18" ht="28.5" hidden="1" customHeight="1" x14ac:dyDescent="0.25">
      <c r="A111" s="16">
        <v>109</v>
      </c>
      <c r="B111" s="18" t="s">
        <v>23</v>
      </c>
      <c r="C111" s="17">
        <v>45349</v>
      </c>
      <c r="D111" s="17" t="s">
        <v>29</v>
      </c>
      <c r="E111" s="27" t="s">
        <v>39</v>
      </c>
      <c r="F111" s="28" t="s">
        <v>323</v>
      </c>
      <c r="G111" s="27" t="s">
        <v>33</v>
      </c>
      <c r="H111" s="29" t="s">
        <v>298</v>
      </c>
      <c r="I111" s="29"/>
      <c r="J111" s="33">
        <v>2</v>
      </c>
      <c r="K111" s="21">
        <v>45348</v>
      </c>
      <c r="L111" s="21">
        <f>IFERROR(WORKDAY.INTL(($K111-1),$J111,1,FESTIVOS[]),"")</f>
        <v>45349</v>
      </c>
      <c r="M111" s="22">
        <v>1</v>
      </c>
      <c r="N111" s="22">
        <v>0</v>
      </c>
      <c r="O111" s="22">
        <v>1</v>
      </c>
      <c r="P111" s="18" t="s">
        <v>35</v>
      </c>
      <c r="Q111" s="24" t="s">
        <v>30</v>
      </c>
      <c r="R111" s="30" t="str">
        <f>IF(Tabla4343[[#This Row],[Avance]]&lt;Tabla4343[[#This Row],[Actual]],"OK",IF(Tabla4343[[#This Row],[Avance]]&gt;Tabla4343[[#This Row],[Actual]],"ATENCIÓN","EJECUTADO"))</f>
        <v>EJECUTADO</v>
      </c>
    </row>
    <row r="112" spans="1:18" ht="28.5" hidden="1" customHeight="1" x14ac:dyDescent="0.25">
      <c r="A112" s="16">
        <v>110</v>
      </c>
      <c r="B112" s="18" t="s">
        <v>23</v>
      </c>
      <c r="C112" s="17">
        <v>45349</v>
      </c>
      <c r="D112" s="17" t="s">
        <v>29</v>
      </c>
      <c r="E112" s="27" t="s">
        <v>39</v>
      </c>
      <c r="F112" s="28" t="s">
        <v>323</v>
      </c>
      <c r="G112" s="27" t="s">
        <v>33</v>
      </c>
      <c r="H112" s="29" t="s">
        <v>317</v>
      </c>
      <c r="I112" s="29"/>
      <c r="J112" s="33">
        <v>2</v>
      </c>
      <c r="K112" s="21">
        <v>45348</v>
      </c>
      <c r="L112" s="21">
        <f>IFERROR(WORKDAY.INTL(($K112-1),$J112,1,FESTIVOS[]),"")</f>
        <v>45349</v>
      </c>
      <c r="M112" s="22">
        <v>1</v>
      </c>
      <c r="N112" s="22">
        <v>0</v>
      </c>
      <c r="O112" s="22">
        <v>1</v>
      </c>
      <c r="P112" s="18" t="s">
        <v>35</v>
      </c>
      <c r="Q112" s="24" t="s">
        <v>30</v>
      </c>
      <c r="R112" s="30" t="str">
        <f>IF(Tabla4343[[#This Row],[Avance]]&lt;Tabla4343[[#This Row],[Actual]],"OK",IF(Tabla4343[[#This Row],[Avance]]&gt;Tabla4343[[#This Row],[Actual]],"ATENCIÓN","EJECUTADO"))</f>
        <v>EJECUTADO</v>
      </c>
    </row>
    <row r="113" spans="1:18" ht="28.5" hidden="1" customHeight="1" x14ac:dyDescent="0.25">
      <c r="A113" s="16">
        <v>111</v>
      </c>
      <c r="B113" s="18" t="s">
        <v>23</v>
      </c>
      <c r="C113" s="17">
        <v>45349</v>
      </c>
      <c r="D113" s="17" t="s">
        <v>29</v>
      </c>
      <c r="E113" s="27" t="s">
        <v>39</v>
      </c>
      <c r="F113" s="28" t="s">
        <v>324</v>
      </c>
      <c r="G113" s="27" t="s">
        <v>33</v>
      </c>
      <c r="H113" s="29" t="s">
        <v>298</v>
      </c>
      <c r="I113" s="29"/>
      <c r="J113" s="33">
        <v>2</v>
      </c>
      <c r="K113" s="21">
        <v>45348</v>
      </c>
      <c r="L113" s="21">
        <f>IFERROR(WORKDAY.INTL(($K113-1),$J113,1,FESTIVOS[]),"")</f>
        <v>45349</v>
      </c>
      <c r="M113" s="22">
        <v>1</v>
      </c>
      <c r="N113" s="22">
        <v>0</v>
      </c>
      <c r="O113" s="22">
        <v>1</v>
      </c>
      <c r="P113" s="18" t="s">
        <v>35</v>
      </c>
      <c r="Q113" s="24" t="s">
        <v>30</v>
      </c>
      <c r="R113" s="30" t="str">
        <f>IF(Tabla4343[[#This Row],[Avance]]&lt;Tabla4343[[#This Row],[Actual]],"OK",IF(Tabla4343[[#This Row],[Avance]]&gt;Tabla4343[[#This Row],[Actual]],"ATENCIÓN","EJECUTADO"))</f>
        <v>EJECUTADO</v>
      </c>
    </row>
    <row r="114" spans="1:18" ht="28.5" hidden="1" customHeight="1" x14ac:dyDescent="0.25">
      <c r="A114" s="16">
        <v>112</v>
      </c>
      <c r="B114" s="18" t="s">
        <v>23</v>
      </c>
      <c r="C114" s="17">
        <v>45349</v>
      </c>
      <c r="D114" s="17" t="s">
        <v>29</v>
      </c>
      <c r="E114" s="27" t="s">
        <v>39</v>
      </c>
      <c r="F114" s="28" t="s">
        <v>324</v>
      </c>
      <c r="G114" s="27" t="s">
        <v>33</v>
      </c>
      <c r="H114" s="29" t="s">
        <v>317</v>
      </c>
      <c r="I114" s="29"/>
      <c r="J114" s="33">
        <v>2</v>
      </c>
      <c r="K114" s="21">
        <v>45348</v>
      </c>
      <c r="L114" s="21">
        <f>IFERROR(WORKDAY.INTL(($K114-1),$J114,1,FESTIVOS[]),"")</f>
        <v>45349</v>
      </c>
      <c r="M114" s="22">
        <v>1</v>
      </c>
      <c r="N114" s="22">
        <v>0</v>
      </c>
      <c r="O114" s="22">
        <v>1</v>
      </c>
      <c r="P114" s="18" t="s">
        <v>35</v>
      </c>
      <c r="Q114" s="24" t="s">
        <v>30</v>
      </c>
      <c r="R114" s="30" t="str">
        <f>IF(Tabla4343[[#This Row],[Avance]]&lt;Tabla4343[[#This Row],[Actual]],"OK",IF(Tabla4343[[#This Row],[Avance]]&gt;Tabla4343[[#This Row],[Actual]],"ATENCIÓN","EJECUTADO"))</f>
        <v>EJECUTADO</v>
      </c>
    </row>
    <row r="115" spans="1:18" ht="28.5" hidden="1" customHeight="1" x14ac:dyDescent="0.25">
      <c r="A115" s="16">
        <v>113</v>
      </c>
      <c r="B115" s="18" t="s">
        <v>23</v>
      </c>
      <c r="C115" s="17">
        <v>45349</v>
      </c>
      <c r="D115" s="17" t="s">
        <v>29</v>
      </c>
      <c r="E115" s="27" t="s">
        <v>31</v>
      </c>
      <c r="F115" s="38" t="s">
        <v>325</v>
      </c>
      <c r="G115" s="27" t="s">
        <v>311</v>
      </c>
      <c r="H115" s="29" t="s">
        <v>34</v>
      </c>
      <c r="I115" s="29"/>
      <c r="J115" s="33">
        <v>2</v>
      </c>
      <c r="K115" s="21">
        <v>45348</v>
      </c>
      <c r="L115" s="21">
        <f>IFERROR(WORKDAY.INTL(($K115-1),$J115,1,FESTIVOS[]),"")</f>
        <v>45349</v>
      </c>
      <c r="M115" s="22">
        <v>1</v>
      </c>
      <c r="N115" s="22">
        <v>0</v>
      </c>
      <c r="O115" s="22">
        <v>1</v>
      </c>
      <c r="P115" s="18" t="s">
        <v>35</v>
      </c>
      <c r="Q115" s="24" t="s">
        <v>30</v>
      </c>
      <c r="R115" s="30" t="str">
        <f>IF(Tabla4343[[#This Row],[Avance]]&lt;Tabla4343[[#This Row],[Actual]],"OK",IF(Tabla4343[[#This Row],[Avance]]&gt;Tabla4343[[#This Row],[Actual]],"ATENCIÓN","EJECUTADO"))</f>
        <v>EJECUTADO</v>
      </c>
    </row>
    <row r="116" spans="1:18" ht="28.5" hidden="1" customHeight="1" x14ac:dyDescent="0.25">
      <c r="A116" s="16">
        <v>114</v>
      </c>
      <c r="B116" s="18" t="s">
        <v>23</v>
      </c>
      <c r="C116" s="17">
        <v>45349</v>
      </c>
      <c r="D116" s="17" t="s">
        <v>29</v>
      </c>
      <c r="E116" s="27" t="s">
        <v>31</v>
      </c>
      <c r="F116" s="28" t="s">
        <v>326</v>
      </c>
      <c r="G116" s="27" t="s">
        <v>311</v>
      </c>
      <c r="H116" s="29" t="s">
        <v>34</v>
      </c>
      <c r="I116" s="29"/>
      <c r="J116" s="33">
        <v>2</v>
      </c>
      <c r="K116" s="21">
        <v>45348</v>
      </c>
      <c r="L116" s="21">
        <f>IFERROR(WORKDAY.INTL(($K116-1),$J116,1,FESTIVOS[]),"")</f>
        <v>45349</v>
      </c>
      <c r="M116" s="22">
        <v>1</v>
      </c>
      <c r="N116" s="22">
        <v>0</v>
      </c>
      <c r="O116" s="22">
        <v>1</v>
      </c>
      <c r="P116" s="18" t="s">
        <v>35</v>
      </c>
      <c r="Q116" s="24" t="s">
        <v>30</v>
      </c>
      <c r="R116" s="30" t="str">
        <f>IF(Tabla4343[[#This Row],[Avance]]&lt;Tabla4343[[#This Row],[Actual]],"OK",IF(Tabla4343[[#This Row],[Avance]]&gt;Tabla4343[[#This Row],[Actual]],"ATENCIÓN","EJECUTADO"))</f>
        <v>EJECUTADO</v>
      </c>
    </row>
    <row r="117" spans="1:18" ht="28.5" hidden="1" customHeight="1" x14ac:dyDescent="0.25">
      <c r="A117" s="16">
        <v>115</v>
      </c>
      <c r="B117" s="18" t="s">
        <v>23</v>
      </c>
      <c r="C117" s="17">
        <v>45349</v>
      </c>
      <c r="D117" s="17" t="s">
        <v>29</v>
      </c>
      <c r="E117" s="27" t="s">
        <v>31</v>
      </c>
      <c r="F117" s="28" t="s">
        <v>327</v>
      </c>
      <c r="G117" s="27" t="s">
        <v>311</v>
      </c>
      <c r="H117" s="29" t="s">
        <v>34</v>
      </c>
      <c r="I117" s="29"/>
      <c r="J117" s="33">
        <v>2</v>
      </c>
      <c r="K117" s="21">
        <v>45348</v>
      </c>
      <c r="L117" s="21">
        <f>IFERROR(WORKDAY.INTL(($K117-1),$J117,1,FESTIVOS[]),"")</f>
        <v>45349</v>
      </c>
      <c r="M117" s="22">
        <v>1</v>
      </c>
      <c r="N117" s="22">
        <v>0</v>
      </c>
      <c r="O117" s="22">
        <v>1</v>
      </c>
      <c r="P117" s="18" t="s">
        <v>35</v>
      </c>
      <c r="Q117" s="24" t="s">
        <v>30</v>
      </c>
      <c r="R117" s="30" t="str">
        <f>IF(Tabla4343[[#This Row],[Avance]]&lt;Tabla4343[[#This Row],[Actual]],"OK",IF(Tabla4343[[#This Row],[Avance]]&gt;Tabla4343[[#This Row],[Actual]],"ATENCIÓN","EJECUTADO"))</f>
        <v>EJECUTADO</v>
      </c>
    </row>
    <row r="118" spans="1:18" ht="28.5" customHeight="1" x14ac:dyDescent="0.25">
      <c r="A118" s="16">
        <v>128</v>
      </c>
      <c r="B118" s="18" t="s">
        <v>23</v>
      </c>
      <c r="C118" s="17">
        <v>45351</v>
      </c>
      <c r="D118" s="17" t="s">
        <v>29</v>
      </c>
      <c r="E118" s="27" t="s">
        <v>39</v>
      </c>
      <c r="F118" s="28" t="s">
        <v>328</v>
      </c>
      <c r="G118" s="27" t="s">
        <v>33</v>
      </c>
      <c r="H118" s="29" t="s">
        <v>317</v>
      </c>
      <c r="I118" s="29"/>
      <c r="J118" s="33">
        <v>2</v>
      </c>
      <c r="K118" s="21">
        <v>45350</v>
      </c>
      <c r="L118" s="21">
        <f>IFERROR(WORKDAY.INTL(($K118-1),$J118,1,FESTIVOS[]),"")</f>
        <v>45351</v>
      </c>
      <c r="M118" s="22">
        <v>1</v>
      </c>
      <c r="N118" s="22">
        <v>0</v>
      </c>
      <c r="O118" s="22">
        <v>1</v>
      </c>
      <c r="P118" s="18" t="s">
        <v>35</v>
      </c>
      <c r="Q118" s="24" t="s">
        <v>30</v>
      </c>
      <c r="R118" s="30" t="str">
        <f>IF(Tabla4343[[#This Row],[Avance]]&lt;Tabla4343[[#This Row],[Actual]],"OK",IF(Tabla4343[[#This Row],[Avance]]&gt;Tabla4343[[#This Row],[Actual]],"ATENCIÓN","EJECUTADO"))</f>
        <v>EJECUTADO</v>
      </c>
    </row>
    <row r="119" spans="1:18" ht="28.5" customHeight="1" x14ac:dyDescent="0.25">
      <c r="A119" s="16">
        <v>129</v>
      </c>
      <c r="B119" s="18" t="s">
        <v>23</v>
      </c>
      <c r="C119" s="17">
        <v>45351</v>
      </c>
      <c r="D119" s="17" t="s">
        <v>29</v>
      </c>
      <c r="E119" s="27" t="s">
        <v>39</v>
      </c>
      <c r="F119" s="28" t="s">
        <v>328</v>
      </c>
      <c r="G119" s="27" t="s">
        <v>33</v>
      </c>
      <c r="H119" s="29" t="s">
        <v>298</v>
      </c>
      <c r="I119" s="29"/>
      <c r="J119" s="33">
        <v>2</v>
      </c>
      <c r="K119" s="21">
        <v>45350</v>
      </c>
      <c r="L119" s="21">
        <f>IFERROR(WORKDAY.INTL(($K119-1),$J119,1,FESTIVOS[]),"")</f>
        <v>45351</v>
      </c>
      <c r="M119" s="22">
        <v>1</v>
      </c>
      <c r="N119" s="22">
        <v>0</v>
      </c>
      <c r="O119" s="22">
        <v>1</v>
      </c>
      <c r="P119" s="18" t="s">
        <v>35</v>
      </c>
      <c r="Q119" s="24" t="s">
        <v>30</v>
      </c>
      <c r="R119" s="30" t="str">
        <f>IF(Tabla4343[[#This Row],[Avance]]&lt;Tabla4343[[#This Row],[Actual]],"OK",IF(Tabla4343[[#This Row],[Avance]]&gt;Tabla4343[[#This Row],[Actual]],"ATENCIÓN","EJECUTADO"))</f>
        <v>EJECUTADO</v>
      </c>
    </row>
    <row r="120" spans="1:18" ht="28.5" customHeight="1" x14ac:dyDescent="0.25">
      <c r="A120" s="16">
        <v>130</v>
      </c>
      <c r="B120" s="18" t="s">
        <v>23</v>
      </c>
      <c r="C120" s="17">
        <v>45351</v>
      </c>
      <c r="D120" s="17" t="s">
        <v>29</v>
      </c>
      <c r="E120" s="27" t="s">
        <v>39</v>
      </c>
      <c r="F120" s="28" t="s">
        <v>329</v>
      </c>
      <c r="G120" s="27" t="s">
        <v>33</v>
      </c>
      <c r="H120" s="29" t="s">
        <v>317</v>
      </c>
      <c r="I120" s="29"/>
      <c r="J120" s="33">
        <v>2</v>
      </c>
      <c r="K120" s="21">
        <v>45350</v>
      </c>
      <c r="L120" s="21">
        <f>IFERROR(WORKDAY.INTL(($K120-1),$J120,1,FESTIVOS[]),"")</f>
        <v>45351</v>
      </c>
      <c r="M120" s="22">
        <v>1</v>
      </c>
      <c r="N120" s="22">
        <v>0</v>
      </c>
      <c r="O120" s="22">
        <v>1</v>
      </c>
      <c r="P120" s="18" t="s">
        <v>35</v>
      </c>
      <c r="Q120" s="24" t="s">
        <v>30</v>
      </c>
      <c r="R120" s="30" t="str">
        <f>IF(Tabla4343[[#This Row],[Avance]]&lt;Tabla4343[[#This Row],[Actual]],"OK",IF(Tabla4343[[#This Row],[Avance]]&gt;Tabla4343[[#This Row],[Actual]],"ATENCIÓN","EJECUTADO"))</f>
        <v>EJECUTADO</v>
      </c>
    </row>
    <row r="121" spans="1:18" ht="28.5" customHeight="1" x14ac:dyDescent="0.25">
      <c r="A121" s="16">
        <v>131</v>
      </c>
      <c r="B121" s="18" t="s">
        <v>23</v>
      </c>
      <c r="C121" s="17">
        <v>45351</v>
      </c>
      <c r="D121" s="17" t="s">
        <v>29</v>
      </c>
      <c r="E121" s="27" t="s">
        <v>39</v>
      </c>
      <c r="F121" s="28" t="s">
        <v>329</v>
      </c>
      <c r="G121" s="27" t="s">
        <v>33</v>
      </c>
      <c r="H121" s="29" t="s">
        <v>298</v>
      </c>
      <c r="I121" s="29"/>
      <c r="J121" s="33">
        <v>2</v>
      </c>
      <c r="K121" s="21">
        <v>45350</v>
      </c>
      <c r="L121" s="21">
        <f>IFERROR(WORKDAY.INTL(($K121-1),$J121,1,FESTIVOS[]),"")</f>
        <v>45351</v>
      </c>
      <c r="M121" s="22">
        <v>1</v>
      </c>
      <c r="N121" s="22">
        <v>0</v>
      </c>
      <c r="O121" s="22">
        <v>1</v>
      </c>
      <c r="P121" s="18" t="s">
        <v>35</v>
      </c>
      <c r="Q121" s="24" t="s">
        <v>30</v>
      </c>
      <c r="R121" s="30" t="str">
        <f>IF(Tabla4343[[#This Row],[Avance]]&lt;Tabla4343[[#This Row],[Actual]],"OK",IF(Tabla4343[[#This Row],[Avance]]&gt;Tabla4343[[#This Row],[Actual]],"ATENCIÓN","EJECUTADO"))</f>
        <v>EJECUTADO</v>
      </c>
    </row>
    <row r="122" spans="1:18" ht="28.5" customHeight="1" x14ac:dyDescent="0.25">
      <c r="A122" s="16">
        <v>132</v>
      </c>
      <c r="B122" s="18" t="s">
        <v>23</v>
      </c>
      <c r="C122" s="17">
        <v>45351</v>
      </c>
      <c r="D122" s="17" t="s">
        <v>29</v>
      </c>
      <c r="E122" s="27" t="s">
        <v>31</v>
      </c>
      <c r="F122" s="28" t="s">
        <v>330</v>
      </c>
      <c r="G122" s="27" t="s">
        <v>311</v>
      </c>
      <c r="H122" s="29" t="s">
        <v>34</v>
      </c>
      <c r="I122" s="29"/>
      <c r="J122" s="33">
        <v>2</v>
      </c>
      <c r="K122" s="21">
        <v>45350</v>
      </c>
      <c r="L122" s="21">
        <f>IFERROR(WORKDAY.INTL(($K122-1),$J122,1,FESTIVOS[]),"")</f>
        <v>45351</v>
      </c>
      <c r="M122" s="22">
        <v>1</v>
      </c>
      <c r="N122" s="22">
        <v>0</v>
      </c>
      <c r="O122" s="22">
        <v>1</v>
      </c>
      <c r="P122" s="18" t="s">
        <v>35</v>
      </c>
      <c r="Q122" s="24" t="s">
        <v>30</v>
      </c>
      <c r="R122" s="30" t="str">
        <f>IF(Tabla4343[[#This Row],[Avance]]&lt;Tabla4343[[#This Row],[Actual]],"OK",IF(Tabla4343[[#This Row],[Avance]]&gt;Tabla4343[[#This Row],[Actual]],"ATENCIÓN","EJECUTADO"))</f>
        <v>EJECUTADO</v>
      </c>
    </row>
    <row r="123" spans="1:18" ht="28.5" customHeight="1" x14ac:dyDescent="0.25">
      <c r="A123" s="16">
        <v>133</v>
      </c>
      <c r="B123" s="18" t="s">
        <v>23</v>
      </c>
      <c r="C123" s="17">
        <v>45351</v>
      </c>
      <c r="D123" s="17" t="s">
        <v>29</v>
      </c>
      <c r="E123" s="27" t="s">
        <v>31</v>
      </c>
      <c r="F123" s="28" t="s">
        <v>331</v>
      </c>
      <c r="G123" s="27" t="s">
        <v>311</v>
      </c>
      <c r="H123" s="29" t="s">
        <v>34</v>
      </c>
      <c r="I123" s="29"/>
      <c r="J123" s="33">
        <v>2</v>
      </c>
      <c r="K123" s="21">
        <v>45350</v>
      </c>
      <c r="L123" s="21">
        <f>IFERROR(WORKDAY.INTL(($K123-1),$J123,1,FESTIVOS[]),"")</f>
        <v>45351</v>
      </c>
      <c r="M123" s="22">
        <v>1</v>
      </c>
      <c r="N123" s="22">
        <v>0</v>
      </c>
      <c r="O123" s="22">
        <v>1</v>
      </c>
      <c r="P123" s="18" t="s">
        <v>35</v>
      </c>
      <c r="Q123" s="24" t="s">
        <v>30</v>
      </c>
      <c r="R123" s="30" t="str">
        <f>IF(Tabla4343[[#This Row],[Avance]]&lt;Tabla4343[[#This Row],[Actual]],"OK",IF(Tabla4343[[#This Row],[Avance]]&gt;Tabla4343[[#This Row],[Actual]],"ATENCIÓN","EJECUTADO"))</f>
        <v>EJECUTADO</v>
      </c>
    </row>
    <row r="124" spans="1:18" ht="28.5" customHeight="1" x14ac:dyDescent="0.25">
      <c r="A124" s="16">
        <v>134</v>
      </c>
      <c r="B124" s="18" t="s">
        <v>23</v>
      </c>
      <c r="C124" s="17">
        <v>45351</v>
      </c>
      <c r="D124" s="17" t="s">
        <v>29</v>
      </c>
      <c r="E124" s="27" t="s">
        <v>31</v>
      </c>
      <c r="F124" s="28" t="s">
        <v>332</v>
      </c>
      <c r="G124" s="27" t="s">
        <v>311</v>
      </c>
      <c r="H124" s="29" t="s">
        <v>34</v>
      </c>
      <c r="I124" s="29"/>
      <c r="J124" s="33">
        <v>2</v>
      </c>
      <c r="K124" s="21">
        <v>45350</v>
      </c>
      <c r="L124" s="21">
        <f>IFERROR(WORKDAY.INTL(($K124-1),$J124,1,FESTIVOS[]),"")</f>
        <v>45351</v>
      </c>
      <c r="M124" s="22">
        <v>1</v>
      </c>
      <c r="N124" s="22">
        <v>0</v>
      </c>
      <c r="O124" s="22">
        <v>1</v>
      </c>
      <c r="P124" s="18" t="s">
        <v>35</v>
      </c>
      <c r="Q124" s="24" t="s">
        <v>30</v>
      </c>
      <c r="R124" s="30" t="str">
        <f>IF(Tabla4343[[#This Row],[Avance]]&lt;Tabla4343[[#This Row],[Actual]],"OK",IF(Tabla4343[[#This Row],[Avance]]&gt;Tabla4343[[#This Row],[Actual]],"ATENCIÓN","EJECUTADO"))</f>
        <v>EJECUTADO</v>
      </c>
    </row>
    <row r="125" spans="1:18" ht="28.5" customHeight="1" x14ac:dyDescent="0.25">
      <c r="A125" s="16">
        <v>135</v>
      </c>
      <c r="B125" s="18" t="s">
        <v>23</v>
      </c>
      <c r="C125" s="17">
        <v>45351</v>
      </c>
      <c r="D125" s="17" t="s">
        <v>29</v>
      </c>
      <c r="E125" s="27" t="s">
        <v>31</v>
      </c>
      <c r="F125" s="38" t="s">
        <v>333</v>
      </c>
      <c r="G125" s="27" t="s">
        <v>311</v>
      </c>
      <c r="H125" s="29" t="s">
        <v>34</v>
      </c>
      <c r="I125" s="29"/>
      <c r="J125" s="33">
        <v>2</v>
      </c>
      <c r="K125" s="21">
        <v>45350</v>
      </c>
      <c r="L125" s="21">
        <f>IFERROR(WORKDAY.INTL(($K125-1),$J125,1,FESTIVOS[]),"")</f>
        <v>45351</v>
      </c>
      <c r="M125" s="22">
        <v>1</v>
      </c>
      <c r="N125" s="22">
        <v>0</v>
      </c>
      <c r="O125" s="22">
        <v>1</v>
      </c>
      <c r="P125" s="18" t="s">
        <v>35</v>
      </c>
      <c r="Q125" s="24" t="s">
        <v>30</v>
      </c>
      <c r="R125" s="30" t="str">
        <f>IF(Tabla4343[[#This Row],[Avance]]&lt;Tabla4343[[#This Row],[Actual]],"OK",IF(Tabla4343[[#This Row],[Avance]]&gt;Tabla4343[[#This Row],[Actual]],"ATENCIÓN","EJECUTADO"))</f>
        <v>EJECUTADO</v>
      </c>
    </row>
    <row r="126" spans="1:18" ht="28.5" hidden="1" customHeight="1" x14ac:dyDescent="0.25">
      <c r="A126" s="16">
        <v>136</v>
      </c>
      <c r="B126" s="18" t="s">
        <v>23</v>
      </c>
      <c r="C126" s="17">
        <v>45351</v>
      </c>
      <c r="D126" s="17" t="s">
        <v>29</v>
      </c>
      <c r="E126" s="27"/>
      <c r="F126" s="28"/>
      <c r="G126" s="27"/>
      <c r="H126" s="29"/>
      <c r="I126" s="29"/>
      <c r="J126" s="33"/>
      <c r="K126" s="21"/>
      <c r="L126" s="21" t="str">
        <f>IFERROR(WORKDAY.INTL(($K126-1),$J126,1,FESTIVOS[]),"")</f>
        <v/>
      </c>
      <c r="M126" s="22" t="str">
        <f t="shared" ref="M126:M184" ca="1" si="2">IFERROR(((($I$3-$K126)/(L126-K126)*1)),"")</f>
        <v/>
      </c>
      <c r="N126" s="22"/>
      <c r="O126" s="22"/>
      <c r="P126" s="18" t="s">
        <v>35</v>
      </c>
      <c r="Q126" s="24" t="s">
        <v>30</v>
      </c>
      <c r="R126" s="30" t="str">
        <f ca="1">IF(Tabla4343[[#This Row],[Avance]]&lt;Tabla4343[[#This Row],[Actual]],"OK",IF(Tabla4343[[#This Row],[Avance]]&gt;Tabla4343[[#This Row],[Actual]],"ATENCIÓN","EJECUTADO"))</f>
        <v>EJECUTADO</v>
      </c>
    </row>
    <row r="127" spans="1:18" ht="28.5" hidden="1" customHeight="1" x14ac:dyDescent="0.25">
      <c r="A127" s="16">
        <v>137</v>
      </c>
      <c r="B127" s="18" t="s">
        <v>23</v>
      </c>
      <c r="C127" s="17">
        <v>45351</v>
      </c>
      <c r="D127" s="17" t="s">
        <v>29</v>
      </c>
      <c r="E127" s="27"/>
      <c r="F127" s="28"/>
      <c r="G127" s="27"/>
      <c r="H127" s="29"/>
      <c r="I127" s="29"/>
      <c r="J127" s="33"/>
      <c r="K127" s="21"/>
      <c r="L127" s="21" t="str">
        <f>IFERROR(WORKDAY.INTL(($K127-1),$J127,1,FESTIVOS[]),"")</f>
        <v/>
      </c>
      <c r="M127" s="22" t="str">
        <f t="shared" ca="1" si="2"/>
        <v/>
      </c>
      <c r="N127" s="22"/>
      <c r="O127" s="22"/>
      <c r="P127" s="18" t="s">
        <v>35</v>
      </c>
      <c r="Q127" s="24" t="s">
        <v>30</v>
      </c>
      <c r="R127" s="30" t="str">
        <f ca="1">IF(Tabla4343[[#This Row],[Avance]]&lt;Tabla4343[[#This Row],[Actual]],"OK",IF(Tabla4343[[#This Row],[Avance]]&gt;Tabla4343[[#This Row],[Actual]],"ATENCIÓN","EJECUTADO"))</f>
        <v>EJECUTADO</v>
      </c>
    </row>
    <row r="128" spans="1:18" ht="28.5" hidden="1" customHeight="1" x14ac:dyDescent="0.25">
      <c r="A128" s="16">
        <v>138</v>
      </c>
      <c r="B128" s="18" t="s">
        <v>23</v>
      </c>
      <c r="C128" s="17">
        <v>45351</v>
      </c>
      <c r="D128" s="17" t="s">
        <v>29</v>
      </c>
      <c r="E128" s="27"/>
      <c r="F128" s="28"/>
      <c r="G128" s="27"/>
      <c r="H128" s="29"/>
      <c r="I128" s="29"/>
      <c r="J128" s="33"/>
      <c r="K128" s="21"/>
      <c r="L128" s="21" t="str">
        <f>IFERROR(WORKDAY.INTL(($K128-1),$J128,1,FESTIVOS[]),"")</f>
        <v/>
      </c>
      <c r="M128" s="22" t="str">
        <f t="shared" ca="1" si="2"/>
        <v/>
      </c>
      <c r="N128" s="22"/>
      <c r="O128" s="22"/>
      <c r="P128" s="18" t="s">
        <v>35</v>
      </c>
      <c r="Q128" s="24" t="s">
        <v>30</v>
      </c>
      <c r="R128" s="30" t="str">
        <f ca="1">IF(Tabla4343[[#This Row],[Avance]]&lt;Tabla4343[[#This Row],[Actual]],"OK",IF(Tabla4343[[#This Row],[Avance]]&gt;Tabla4343[[#This Row],[Actual]],"ATENCIÓN","EJECUTADO"))</f>
        <v>EJECUTADO</v>
      </c>
    </row>
    <row r="129" spans="1:18" ht="28.5" hidden="1" customHeight="1" x14ac:dyDescent="0.25">
      <c r="A129" s="16">
        <v>139</v>
      </c>
      <c r="B129" s="18" t="s">
        <v>23</v>
      </c>
      <c r="C129" s="17">
        <v>45351</v>
      </c>
      <c r="D129" s="17" t="s">
        <v>29</v>
      </c>
      <c r="E129" s="27"/>
      <c r="F129" s="28"/>
      <c r="G129" s="27"/>
      <c r="H129" s="29"/>
      <c r="I129" s="29"/>
      <c r="J129" s="33"/>
      <c r="K129" s="21"/>
      <c r="L129" s="21" t="str">
        <f>IFERROR(WORKDAY.INTL(($K129-1),$J129,1,FESTIVOS[]),"")</f>
        <v/>
      </c>
      <c r="M129" s="22" t="str">
        <f t="shared" ca="1" si="2"/>
        <v/>
      </c>
      <c r="N129" s="22"/>
      <c r="O129" s="22"/>
      <c r="P129" s="18" t="s">
        <v>35</v>
      </c>
      <c r="Q129" s="24" t="s">
        <v>30</v>
      </c>
      <c r="R129" s="30" t="str">
        <f ca="1">IF(Tabla4343[[#This Row],[Avance]]&lt;Tabla4343[[#This Row],[Actual]],"OK",IF(Tabla4343[[#This Row],[Avance]]&gt;Tabla4343[[#This Row],[Actual]],"ATENCIÓN","EJECUTADO"))</f>
        <v>EJECUTADO</v>
      </c>
    </row>
    <row r="130" spans="1:18" ht="28.5" hidden="1" customHeight="1" x14ac:dyDescent="0.25">
      <c r="A130" s="16">
        <v>140</v>
      </c>
      <c r="B130" s="18" t="s">
        <v>23</v>
      </c>
      <c r="C130" s="17">
        <v>45351</v>
      </c>
      <c r="D130" s="17" t="s">
        <v>29</v>
      </c>
      <c r="E130" s="27"/>
      <c r="F130" s="28"/>
      <c r="G130" s="27"/>
      <c r="H130" s="29"/>
      <c r="I130" s="29"/>
      <c r="J130" s="33"/>
      <c r="K130" s="21"/>
      <c r="L130" s="21" t="str">
        <f>IFERROR(WORKDAY.INTL(($K130-1),$J130,1,FESTIVOS[]),"")</f>
        <v/>
      </c>
      <c r="M130" s="22" t="str">
        <f t="shared" ca="1" si="2"/>
        <v/>
      </c>
      <c r="N130" s="22"/>
      <c r="O130" s="22"/>
      <c r="P130" s="18" t="s">
        <v>35</v>
      </c>
      <c r="Q130" s="24" t="s">
        <v>30</v>
      </c>
      <c r="R130" s="30" t="str">
        <f ca="1">IF(Tabla4343[[#This Row],[Avance]]&lt;Tabla4343[[#This Row],[Actual]],"OK",IF(Tabla4343[[#This Row],[Avance]]&gt;Tabla4343[[#This Row],[Actual]],"ATENCIÓN","EJECUTADO"))</f>
        <v>EJECUTADO</v>
      </c>
    </row>
    <row r="131" spans="1:18" ht="28.5" hidden="1" customHeight="1" x14ac:dyDescent="0.25">
      <c r="A131" s="16">
        <v>141</v>
      </c>
      <c r="B131" s="18" t="s">
        <v>23</v>
      </c>
      <c r="C131" s="17">
        <v>45351</v>
      </c>
      <c r="D131" s="17" t="s">
        <v>29</v>
      </c>
      <c r="E131" s="27"/>
      <c r="F131" s="28"/>
      <c r="G131" s="27"/>
      <c r="H131" s="29"/>
      <c r="I131" s="29"/>
      <c r="J131" s="33"/>
      <c r="K131" s="21"/>
      <c r="L131" s="21" t="str">
        <f>IFERROR(WORKDAY.INTL(($K131-1),$J131,1,FESTIVOS[]),"")</f>
        <v/>
      </c>
      <c r="M131" s="22" t="str">
        <f t="shared" ca="1" si="2"/>
        <v/>
      </c>
      <c r="N131" s="22"/>
      <c r="O131" s="22"/>
      <c r="P131" s="18" t="s">
        <v>35</v>
      </c>
      <c r="Q131" s="24" t="s">
        <v>30</v>
      </c>
      <c r="R131" s="30" t="str">
        <f ca="1">IF(Tabla4343[[#This Row],[Avance]]&lt;Tabla4343[[#This Row],[Actual]],"OK",IF(Tabla4343[[#This Row],[Avance]]&gt;Tabla4343[[#This Row],[Actual]],"ATENCIÓN","EJECUTADO"))</f>
        <v>EJECUTADO</v>
      </c>
    </row>
    <row r="132" spans="1:18" ht="28.5" hidden="1" customHeight="1" x14ac:dyDescent="0.25">
      <c r="A132" s="16">
        <v>142</v>
      </c>
      <c r="B132" s="18" t="s">
        <v>23</v>
      </c>
      <c r="C132" s="17"/>
      <c r="D132" s="17" t="s">
        <v>29</v>
      </c>
      <c r="E132" s="27"/>
      <c r="F132" s="28"/>
      <c r="G132" s="27"/>
      <c r="H132" s="29"/>
      <c r="I132" s="29"/>
      <c r="J132" s="33"/>
      <c r="K132" s="21"/>
      <c r="L132" s="21" t="str">
        <f>IFERROR(WORKDAY.INTL(($K132-1),$J132,1,FESTIVOS[]),"")</f>
        <v/>
      </c>
      <c r="M132" s="22" t="str">
        <f t="shared" ca="1" si="2"/>
        <v/>
      </c>
      <c r="N132" s="22"/>
      <c r="O132" s="22"/>
      <c r="P132" s="18" t="s">
        <v>35</v>
      </c>
      <c r="Q132" s="24" t="s">
        <v>30</v>
      </c>
      <c r="R132" s="30" t="str">
        <f ca="1">IF(Tabla4343[[#This Row],[Avance]]&lt;Tabla4343[[#This Row],[Actual]],"OK",IF(Tabla4343[[#This Row],[Avance]]&gt;Tabla4343[[#This Row],[Actual]],"ATENCIÓN","EJECUTADO"))</f>
        <v>EJECUTADO</v>
      </c>
    </row>
    <row r="133" spans="1:18" ht="28.5" hidden="1" customHeight="1" x14ac:dyDescent="0.25">
      <c r="A133" s="16">
        <v>143</v>
      </c>
      <c r="B133" s="18" t="s">
        <v>23</v>
      </c>
      <c r="C133" s="17"/>
      <c r="D133" s="17" t="s">
        <v>29</v>
      </c>
      <c r="E133" s="27"/>
      <c r="F133" s="28"/>
      <c r="G133" s="27"/>
      <c r="H133" s="29"/>
      <c r="I133" s="29"/>
      <c r="J133" s="33"/>
      <c r="K133" s="21"/>
      <c r="L133" s="21" t="str">
        <f>IFERROR(WORKDAY.INTL(($K133-1),$J133,1,FESTIVOS[]),"")</f>
        <v/>
      </c>
      <c r="M133" s="22" t="str">
        <f t="shared" ca="1" si="2"/>
        <v/>
      </c>
      <c r="N133" s="22"/>
      <c r="O133" s="22"/>
      <c r="P133" s="18" t="s">
        <v>35</v>
      </c>
      <c r="Q133" s="24" t="s">
        <v>30</v>
      </c>
      <c r="R133" s="30" t="str">
        <f ca="1">IF(Tabla4343[[#This Row],[Avance]]&lt;Tabla4343[[#This Row],[Actual]],"OK",IF(Tabla4343[[#This Row],[Avance]]&gt;Tabla4343[[#This Row],[Actual]],"ATENCIÓN","EJECUTADO"))</f>
        <v>EJECUTADO</v>
      </c>
    </row>
    <row r="134" spans="1:18" ht="28.5" hidden="1" customHeight="1" x14ac:dyDescent="0.25">
      <c r="A134" s="16">
        <v>144</v>
      </c>
      <c r="B134" s="18" t="s">
        <v>23</v>
      </c>
      <c r="C134" s="17"/>
      <c r="D134" s="17" t="s">
        <v>29</v>
      </c>
      <c r="E134" s="27"/>
      <c r="F134" s="28"/>
      <c r="G134" s="27"/>
      <c r="H134" s="29"/>
      <c r="I134" s="29"/>
      <c r="J134" s="33"/>
      <c r="K134" s="21"/>
      <c r="L134" s="21" t="str">
        <f>IFERROR(WORKDAY.INTL(($K134-1),$J134,1,FESTIVOS[]),"")</f>
        <v/>
      </c>
      <c r="M134" s="22" t="str">
        <f t="shared" ca="1" si="2"/>
        <v/>
      </c>
      <c r="N134" s="22"/>
      <c r="O134" s="22"/>
      <c r="P134" s="18" t="s">
        <v>35</v>
      </c>
      <c r="Q134" s="24" t="s">
        <v>30</v>
      </c>
      <c r="R134" s="30" t="str">
        <f ca="1">IF(Tabla4343[[#This Row],[Avance]]&lt;Tabla4343[[#This Row],[Actual]],"OK",IF(Tabla4343[[#This Row],[Avance]]&gt;Tabla4343[[#This Row],[Actual]],"ATENCIÓN","EJECUTADO"))</f>
        <v>EJECUTADO</v>
      </c>
    </row>
    <row r="135" spans="1:18" ht="28.5" hidden="1" customHeight="1" x14ac:dyDescent="0.25">
      <c r="A135" s="16">
        <v>145</v>
      </c>
      <c r="B135" s="18" t="s">
        <v>23</v>
      </c>
      <c r="C135" s="17"/>
      <c r="D135" s="17" t="s">
        <v>29</v>
      </c>
      <c r="E135" s="27"/>
      <c r="F135" s="28"/>
      <c r="G135" s="27"/>
      <c r="H135" s="29"/>
      <c r="I135" s="29"/>
      <c r="J135" s="33"/>
      <c r="K135" s="21"/>
      <c r="L135" s="21" t="str">
        <f>IFERROR(WORKDAY.INTL(($K135-1),$J135,1,FESTIVOS[]),"")</f>
        <v/>
      </c>
      <c r="M135" s="22" t="str">
        <f t="shared" ca="1" si="2"/>
        <v/>
      </c>
      <c r="N135" s="22"/>
      <c r="O135" s="22"/>
      <c r="P135" s="18" t="s">
        <v>35</v>
      </c>
      <c r="Q135" s="24" t="s">
        <v>30</v>
      </c>
      <c r="R135" s="30" t="str">
        <f ca="1">IF(Tabla4343[[#This Row],[Avance]]&lt;Tabla4343[[#This Row],[Actual]],"OK",IF(Tabla4343[[#This Row],[Avance]]&gt;Tabla4343[[#This Row],[Actual]],"ATENCIÓN","EJECUTADO"))</f>
        <v>EJECUTADO</v>
      </c>
    </row>
    <row r="136" spans="1:18" ht="28.5" hidden="1" customHeight="1" x14ac:dyDescent="0.25">
      <c r="A136" s="16">
        <v>146</v>
      </c>
      <c r="B136" s="18" t="s">
        <v>23</v>
      </c>
      <c r="C136" s="17"/>
      <c r="D136" s="17" t="s">
        <v>29</v>
      </c>
      <c r="E136" s="27"/>
      <c r="F136" s="28"/>
      <c r="G136" s="27"/>
      <c r="H136" s="29"/>
      <c r="I136" s="29"/>
      <c r="J136" s="33"/>
      <c r="K136" s="21"/>
      <c r="L136" s="21" t="str">
        <f>IFERROR(WORKDAY.INTL(($K136-1),$J136,1,FESTIVOS[]),"")</f>
        <v/>
      </c>
      <c r="M136" s="22" t="str">
        <f t="shared" ca="1" si="2"/>
        <v/>
      </c>
      <c r="N136" s="22"/>
      <c r="O136" s="22"/>
      <c r="P136" s="18" t="s">
        <v>35</v>
      </c>
      <c r="Q136" s="24" t="s">
        <v>30</v>
      </c>
      <c r="R136" s="30" t="str">
        <f ca="1">IF(Tabla4343[[#This Row],[Avance]]&lt;Tabla4343[[#This Row],[Actual]],"OK",IF(Tabla4343[[#This Row],[Avance]]&gt;Tabla4343[[#This Row],[Actual]],"ATENCIÓN","EJECUTADO"))</f>
        <v>EJECUTADO</v>
      </c>
    </row>
    <row r="137" spans="1:18" ht="28.5" hidden="1" customHeight="1" x14ac:dyDescent="0.25">
      <c r="A137" s="16">
        <v>147</v>
      </c>
      <c r="B137" s="18" t="s">
        <v>23</v>
      </c>
      <c r="C137" s="17"/>
      <c r="D137" s="17" t="s">
        <v>29</v>
      </c>
      <c r="E137" s="27"/>
      <c r="F137" s="28"/>
      <c r="G137" s="27"/>
      <c r="H137" s="29"/>
      <c r="I137" s="29"/>
      <c r="J137" s="33"/>
      <c r="K137" s="21"/>
      <c r="L137" s="21" t="str">
        <f>IFERROR(WORKDAY.INTL(($K137-1),$J137,1,FESTIVOS[]),"")</f>
        <v/>
      </c>
      <c r="M137" s="22" t="str">
        <f t="shared" ca="1" si="2"/>
        <v/>
      </c>
      <c r="N137" s="22"/>
      <c r="O137" s="22"/>
      <c r="P137" s="18" t="s">
        <v>35</v>
      </c>
      <c r="Q137" s="24" t="s">
        <v>30</v>
      </c>
      <c r="R137" s="30" t="str">
        <f ca="1">IF(Tabla4343[[#This Row],[Avance]]&lt;Tabla4343[[#This Row],[Actual]],"OK",IF(Tabla4343[[#This Row],[Avance]]&gt;Tabla4343[[#This Row],[Actual]],"ATENCIÓN","EJECUTADO"))</f>
        <v>EJECUTADO</v>
      </c>
    </row>
    <row r="138" spans="1:18" ht="28.5" hidden="1" customHeight="1" x14ac:dyDescent="0.25">
      <c r="A138" s="16">
        <v>148</v>
      </c>
      <c r="B138" s="18" t="s">
        <v>23</v>
      </c>
      <c r="C138" s="17"/>
      <c r="D138" s="17" t="s">
        <v>29</v>
      </c>
      <c r="E138" s="27"/>
      <c r="F138" s="28"/>
      <c r="G138" s="27"/>
      <c r="H138" s="29"/>
      <c r="I138" s="29"/>
      <c r="J138" s="33"/>
      <c r="K138" s="21"/>
      <c r="L138" s="21" t="str">
        <f>IFERROR(WORKDAY.INTL(($K138-1),$J138,1,FESTIVOS[]),"")</f>
        <v/>
      </c>
      <c r="M138" s="22" t="str">
        <f t="shared" ca="1" si="2"/>
        <v/>
      </c>
      <c r="N138" s="22"/>
      <c r="O138" s="22"/>
      <c r="P138" s="18" t="s">
        <v>35</v>
      </c>
      <c r="Q138" s="24" t="s">
        <v>30</v>
      </c>
      <c r="R138" s="30" t="str">
        <f ca="1">IF(Tabla4343[[#This Row],[Avance]]&lt;Tabla4343[[#This Row],[Actual]],"OK",IF(Tabla4343[[#This Row],[Avance]]&gt;Tabla4343[[#This Row],[Actual]],"ATENCIÓN","EJECUTADO"))</f>
        <v>EJECUTADO</v>
      </c>
    </row>
    <row r="139" spans="1:18" ht="28.5" hidden="1" customHeight="1" x14ac:dyDescent="0.25">
      <c r="A139" s="16">
        <v>149</v>
      </c>
      <c r="B139" s="18" t="s">
        <v>23</v>
      </c>
      <c r="C139" s="17"/>
      <c r="D139" s="17" t="s">
        <v>29</v>
      </c>
      <c r="E139" s="27"/>
      <c r="F139" s="28"/>
      <c r="G139" s="27"/>
      <c r="H139" s="29"/>
      <c r="I139" s="29"/>
      <c r="J139" s="33"/>
      <c r="K139" s="21"/>
      <c r="L139" s="21" t="str">
        <f>IFERROR(WORKDAY.INTL(($K139-1),$J139,1,FESTIVOS[]),"")</f>
        <v/>
      </c>
      <c r="M139" s="22" t="str">
        <f t="shared" ca="1" si="2"/>
        <v/>
      </c>
      <c r="N139" s="22"/>
      <c r="O139" s="22"/>
      <c r="P139" s="18" t="s">
        <v>35</v>
      </c>
      <c r="Q139" s="24" t="s">
        <v>30</v>
      </c>
      <c r="R139" s="30" t="str">
        <f ca="1">IF(Tabla4343[[#This Row],[Avance]]&lt;Tabla4343[[#This Row],[Actual]],"OK",IF(Tabla4343[[#This Row],[Avance]]&gt;Tabla4343[[#This Row],[Actual]],"ATENCIÓN","EJECUTADO"))</f>
        <v>EJECUTADO</v>
      </c>
    </row>
    <row r="140" spans="1:18" ht="28.5" hidden="1" customHeight="1" x14ac:dyDescent="0.25">
      <c r="A140" s="16">
        <v>150</v>
      </c>
      <c r="B140" s="18" t="s">
        <v>23</v>
      </c>
      <c r="C140" s="17"/>
      <c r="D140" s="17" t="s">
        <v>29</v>
      </c>
      <c r="E140" s="27"/>
      <c r="F140" s="28"/>
      <c r="G140" s="27"/>
      <c r="H140" s="29"/>
      <c r="I140" s="29"/>
      <c r="J140" s="33"/>
      <c r="K140" s="21"/>
      <c r="L140" s="21" t="str">
        <f>IFERROR(WORKDAY.INTL(($K140-1),$J140,1,FESTIVOS[]),"")</f>
        <v/>
      </c>
      <c r="M140" s="22" t="str">
        <f t="shared" ca="1" si="2"/>
        <v/>
      </c>
      <c r="N140" s="22"/>
      <c r="O140" s="22"/>
      <c r="P140" s="18" t="s">
        <v>35</v>
      </c>
      <c r="Q140" s="24" t="s">
        <v>30</v>
      </c>
      <c r="R140" s="30" t="str">
        <f ca="1">IF(Tabla4343[[#This Row],[Avance]]&lt;Tabla4343[[#This Row],[Actual]],"OK",IF(Tabla4343[[#This Row],[Avance]]&gt;Tabla4343[[#This Row],[Actual]],"ATENCIÓN","EJECUTADO"))</f>
        <v>EJECUTADO</v>
      </c>
    </row>
    <row r="141" spans="1:18" ht="28.5" hidden="1" customHeight="1" x14ac:dyDescent="0.25">
      <c r="A141" s="16">
        <v>151</v>
      </c>
      <c r="B141" s="18" t="s">
        <v>23</v>
      </c>
      <c r="C141" s="17"/>
      <c r="D141" s="17" t="s">
        <v>29</v>
      </c>
      <c r="E141" s="27"/>
      <c r="F141" s="28"/>
      <c r="G141" s="27"/>
      <c r="H141" s="29"/>
      <c r="I141" s="29"/>
      <c r="J141" s="33"/>
      <c r="K141" s="21"/>
      <c r="L141" s="21" t="str">
        <f>IFERROR(WORKDAY.INTL(($K141-1),$J141,1,FESTIVOS[]),"")</f>
        <v/>
      </c>
      <c r="M141" s="22" t="str">
        <f t="shared" ca="1" si="2"/>
        <v/>
      </c>
      <c r="N141" s="22"/>
      <c r="O141" s="22"/>
      <c r="P141" s="18" t="s">
        <v>35</v>
      </c>
      <c r="Q141" s="24" t="s">
        <v>30</v>
      </c>
      <c r="R141" s="30" t="str">
        <f ca="1">IF(Tabla4343[[#This Row],[Avance]]&lt;Tabla4343[[#This Row],[Actual]],"OK",IF(Tabla4343[[#This Row],[Avance]]&gt;Tabla4343[[#This Row],[Actual]],"ATENCIÓN","EJECUTADO"))</f>
        <v>EJECUTADO</v>
      </c>
    </row>
    <row r="142" spans="1:18" ht="28.5" hidden="1" customHeight="1" x14ac:dyDescent="0.25">
      <c r="A142" s="16">
        <v>152</v>
      </c>
      <c r="B142" s="18" t="s">
        <v>23</v>
      </c>
      <c r="C142" s="17"/>
      <c r="D142" s="17" t="s">
        <v>29</v>
      </c>
      <c r="E142" s="27"/>
      <c r="F142" s="28"/>
      <c r="G142" s="27"/>
      <c r="H142" s="29"/>
      <c r="I142" s="29"/>
      <c r="J142" s="33"/>
      <c r="K142" s="21"/>
      <c r="L142" s="21" t="str">
        <f>IFERROR(WORKDAY.INTL(($K142-1),$J142,1,FESTIVOS[]),"")</f>
        <v/>
      </c>
      <c r="M142" s="22" t="str">
        <f t="shared" ca="1" si="2"/>
        <v/>
      </c>
      <c r="N142" s="22"/>
      <c r="O142" s="22"/>
      <c r="P142" s="18" t="s">
        <v>35</v>
      </c>
      <c r="Q142" s="24" t="s">
        <v>30</v>
      </c>
      <c r="R142" s="30" t="str">
        <f ca="1">IF(Tabla4343[[#This Row],[Avance]]&lt;Tabla4343[[#This Row],[Actual]],"OK",IF(Tabla4343[[#This Row],[Avance]]&gt;Tabla4343[[#This Row],[Actual]],"ATENCIÓN","EJECUTADO"))</f>
        <v>EJECUTADO</v>
      </c>
    </row>
    <row r="143" spans="1:18" ht="28.5" hidden="1" customHeight="1" x14ac:dyDescent="0.25">
      <c r="A143" s="16">
        <v>153</v>
      </c>
      <c r="B143" s="18" t="s">
        <v>23</v>
      </c>
      <c r="C143" s="17"/>
      <c r="D143" s="17" t="s">
        <v>29</v>
      </c>
      <c r="E143" s="27"/>
      <c r="F143" s="28"/>
      <c r="G143" s="27"/>
      <c r="H143" s="29"/>
      <c r="I143" s="29"/>
      <c r="J143" s="33"/>
      <c r="K143" s="21"/>
      <c r="L143" s="21" t="str">
        <f>IFERROR(WORKDAY.INTL(($K143-1),$J143,1,FESTIVOS[]),"")</f>
        <v/>
      </c>
      <c r="M143" s="22" t="str">
        <f t="shared" ca="1" si="2"/>
        <v/>
      </c>
      <c r="N143" s="22"/>
      <c r="O143" s="22"/>
      <c r="P143" s="18" t="s">
        <v>35</v>
      </c>
      <c r="Q143" s="24" t="s">
        <v>30</v>
      </c>
      <c r="R143" s="30" t="str">
        <f ca="1">IF(Tabla4343[[#This Row],[Avance]]&lt;Tabla4343[[#This Row],[Actual]],"OK",IF(Tabla4343[[#This Row],[Avance]]&gt;Tabla4343[[#This Row],[Actual]],"ATENCIÓN","EJECUTADO"))</f>
        <v>EJECUTADO</v>
      </c>
    </row>
    <row r="144" spans="1:18" ht="28.5" hidden="1" customHeight="1" x14ac:dyDescent="0.25">
      <c r="A144" s="16">
        <v>154</v>
      </c>
      <c r="B144" s="18" t="s">
        <v>23</v>
      </c>
      <c r="C144" s="17"/>
      <c r="D144" s="17" t="s">
        <v>29</v>
      </c>
      <c r="E144" s="27"/>
      <c r="F144" s="28"/>
      <c r="G144" s="27"/>
      <c r="H144" s="29"/>
      <c r="I144" s="29"/>
      <c r="J144" s="33"/>
      <c r="K144" s="21"/>
      <c r="L144" s="21" t="str">
        <f>IFERROR(WORKDAY.INTL(($K144-1),$J144,1,FESTIVOS[]),"")</f>
        <v/>
      </c>
      <c r="M144" s="22" t="str">
        <f t="shared" ca="1" si="2"/>
        <v/>
      </c>
      <c r="N144" s="22"/>
      <c r="O144" s="22"/>
      <c r="P144" s="18" t="s">
        <v>35</v>
      </c>
      <c r="Q144" s="24" t="s">
        <v>30</v>
      </c>
      <c r="R144" s="30" t="str">
        <f ca="1">IF(Tabla4343[[#This Row],[Avance]]&lt;Tabla4343[[#This Row],[Actual]],"OK",IF(Tabla4343[[#This Row],[Avance]]&gt;Tabla4343[[#This Row],[Actual]],"ATENCIÓN","EJECUTADO"))</f>
        <v>EJECUTADO</v>
      </c>
    </row>
    <row r="145" spans="1:18" ht="28.5" hidden="1" customHeight="1" x14ac:dyDescent="0.25">
      <c r="A145" s="16">
        <v>155</v>
      </c>
      <c r="B145" s="18" t="s">
        <v>23</v>
      </c>
      <c r="C145" s="17"/>
      <c r="D145" s="17" t="s">
        <v>29</v>
      </c>
      <c r="E145" s="27"/>
      <c r="F145" s="28"/>
      <c r="G145" s="27"/>
      <c r="H145" s="29"/>
      <c r="I145" s="29"/>
      <c r="J145" s="33"/>
      <c r="K145" s="21"/>
      <c r="L145" s="21" t="str">
        <f>IFERROR(WORKDAY.INTL(($K145-1),$J145,1,FESTIVOS[]),"")</f>
        <v/>
      </c>
      <c r="M145" s="22" t="str">
        <f t="shared" ca="1" si="2"/>
        <v/>
      </c>
      <c r="N145" s="22"/>
      <c r="O145" s="22"/>
      <c r="P145" s="18" t="s">
        <v>35</v>
      </c>
      <c r="Q145" s="24" t="s">
        <v>30</v>
      </c>
      <c r="R145" s="30" t="str">
        <f ca="1">IF(Tabla4343[[#This Row],[Avance]]&lt;Tabla4343[[#This Row],[Actual]],"OK",IF(Tabla4343[[#This Row],[Avance]]&gt;Tabla4343[[#This Row],[Actual]],"ATENCIÓN","EJECUTADO"))</f>
        <v>EJECUTADO</v>
      </c>
    </row>
    <row r="146" spans="1:18" ht="28.5" hidden="1" customHeight="1" x14ac:dyDescent="0.25">
      <c r="A146" s="16">
        <v>156</v>
      </c>
      <c r="B146" s="18" t="s">
        <v>23</v>
      </c>
      <c r="C146" s="17"/>
      <c r="D146" s="17" t="s">
        <v>29</v>
      </c>
      <c r="E146" s="27"/>
      <c r="F146" s="28"/>
      <c r="G146" s="27"/>
      <c r="H146" s="29"/>
      <c r="I146" s="29"/>
      <c r="J146" s="33"/>
      <c r="K146" s="21"/>
      <c r="L146" s="21" t="str">
        <f>IFERROR(WORKDAY.INTL(($K146-1),$J146,1,FESTIVOS[]),"")</f>
        <v/>
      </c>
      <c r="M146" s="22" t="str">
        <f t="shared" ca="1" si="2"/>
        <v/>
      </c>
      <c r="N146" s="22"/>
      <c r="O146" s="22"/>
      <c r="P146" s="18" t="s">
        <v>35</v>
      </c>
      <c r="Q146" s="24" t="s">
        <v>30</v>
      </c>
      <c r="R146" s="30" t="str">
        <f ca="1">IF(Tabla4343[[#This Row],[Avance]]&lt;Tabla4343[[#This Row],[Actual]],"OK",IF(Tabla4343[[#This Row],[Avance]]&gt;Tabla4343[[#This Row],[Actual]],"ATENCIÓN","EJECUTADO"))</f>
        <v>EJECUTADO</v>
      </c>
    </row>
    <row r="147" spans="1:18" ht="28.5" hidden="1" customHeight="1" x14ac:dyDescent="0.25">
      <c r="A147" s="16">
        <v>157</v>
      </c>
      <c r="B147" s="18" t="s">
        <v>23</v>
      </c>
      <c r="C147" s="17"/>
      <c r="D147" s="17" t="s">
        <v>29</v>
      </c>
      <c r="E147" s="27"/>
      <c r="F147" s="28"/>
      <c r="G147" s="27"/>
      <c r="H147" s="29"/>
      <c r="I147" s="29"/>
      <c r="J147" s="33"/>
      <c r="K147" s="21"/>
      <c r="L147" s="21" t="str">
        <f>IFERROR(WORKDAY.INTL(($K147-1),$J147,1,FESTIVOS[]),"")</f>
        <v/>
      </c>
      <c r="M147" s="22" t="str">
        <f t="shared" ca="1" si="2"/>
        <v/>
      </c>
      <c r="N147" s="22"/>
      <c r="O147" s="22"/>
      <c r="P147" s="18" t="s">
        <v>35</v>
      </c>
      <c r="Q147" s="24" t="s">
        <v>30</v>
      </c>
      <c r="R147" s="30" t="str">
        <f ca="1">IF(Tabla4343[[#This Row],[Avance]]&lt;Tabla4343[[#This Row],[Actual]],"OK",IF(Tabla4343[[#This Row],[Avance]]&gt;Tabla4343[[#This Row],[Actual]],"ATENCIÓN","EJECUTADO"))</f>
        <v>EJECUTADO</v>
      </c>
    </row>
    <row r="148" spans="1:18" ht="28.5" hidden="1" customHeight="1" x14ac:dyDescent="0.25">
      <c r="A148" s="16">
        <v>158</v>
      </c>
      <c r="B148" s="18" t="s">
        <v>23</v>
      </c>
      <c r="C148" s="17"/>
      <c r="D148" s="17" t="s">
        <v>29</v>
      </c>
      <c r="E148" s="27"/>
      <c r="F148" s="28"/>
      <c r="G148" s="27"/>
      <c r="H148" s="29"/>
      <c r="I148" s="29"/>
      <c r="J148" s="33"/>
      <c r="K148" s="21"/>
      <c r="L148" s="21" t="str">
        <f>IFERROR(WORKDAY.INTL(($K148-1),$J148,1,FESTIVOS[]),"")</f>
        <v/>
      </c>
      <c r="M148" s="22" t="str">
        <f t="shared" ca="1" si="2"/>
        <v/>
      </c>
      <c r="N148" s="22"/>
      <c r="O148" s="22"/>
      <c r="P148" s="18" t="s">
        <v>35</v>
      </c>
      <c r="Q148" s="24" t="s">
        <v>30</v>
      </c>
      <c r="R148" s="30" t="str">
        <f ca="1">IF(Tabla4343[[#This Row],[Avance]]&lt;Tabla4343[[#This Row],[Actual]],"OK",IF(Tabla4343[[#This Row],[Avance]]&gt;Tabla4343[[#This Row],[Actual]],"ATENCIÓN","EJECUTADO"))</f>
        <v>EJECUTADO</v>
      </c>
    </row>
    <row r="149" spans="1:18" ht="28.5" hidden="1" customHeight="1" x14ac:dyDescent="0.25">
      <c r="A149" s="16">
        <v>159</v>
      </c>
      <c r="B149" s="18" t="s">
        <v>23</v>
      </c>
      <c r="C149" s="17"/>
      <c r="D149" s="17" t="s">
        <v>29</v>
      </c>
      <c r="E149" s="27"/>
      <c r="F149" s="28"/>
      <c r="G149" s="27"/>
      <c r="H149" s="29"/>
      <c r="I149" s="29"/>
      <c r="J149" s="33"/>
      <c r="K149" s="21"/>
      <c r="L149" s="21" t="str">
        <f>IFERROR(WORKDAY.INTL(($K149-1),$J149,1,FESTIVOS[]),"")</f>
        <v/>
      </c>
      <c r="M149" s="22" t="str">
        <f t="shared" ca="1" si="2"/>
        <v/>
      </c>
      <c r="N149" s="22"/>
      <c r="O149" s="22"/>
      <c r="P149" s="18" t="s">
        <v>35</v>
      </c>
      <c r="Q149" s="24" t="s">
        <v>30</v>
      </c>
      <c r="R149" s="30" t="str">
        <f ca="1">IF(Tabla4343[[#This Row],[Avance]]&lt;Tabla4343[[#This Row],[Actual]],"OK",IF(Tabla4343[[#This Row],[Avance]]&gt;Tabla4343[[#This Row],[Actual]],"ATENCIÓN","EJECUTADO"))</f>
        <v>EJECUTADO</v>
      </c>
    </row>
    <row r="150" spans="1:18" ht="28.5" hidden="1" customHeight="1" x14ac:dyDescent="0.25">
      <c r="A150" s="16">
        <v>160</v>
      </c>
      <c r="B150" s="18" t="s">
        <v>23</v>
      </c>
      <c r="C150" s="17"/>
      <c r="D150" s="17" t="s">
        <v>29</v>
      </c>
      <c r="E150" s="27"/>
      <c r="F150" s="28"/>
      <c r="G150" s="27"/>
      <c r="H150" s="29"/>
      <c r="I150" s="29"/>
      <c r="J150" s="33"/>
      <c r="K150" s="21"/>
      <c r="L150" s="21" t="str">
        <f>IFERROR(WORKDAY.INTL(($K150-1),$J150,1,FESTIVOS[]),"")</f>
        <v/>
      </c>
      <c r="M150" s="22" t="str">
        <f t="shared" ca="1" si="2"/>
        <v/>
      </c>
      <c r="N150" s="22"/>
      <c r="O150" s="22"/>
      <c r="P150" s="18" t="s">
        <v>35</v>
      </c>
      <c r="Q150" s="24" t="s">
        <v>30</v>
      </c>
      <c r="R150" s="30" t="str">
        <f ca="1">IF(Tabla4343[[#This Row],[Avance]]&lt;Tabla4343[[#This Row],[Actual]],"OK",IF(Tabla4343[[#This Row],[Avance]]&gt;Tabla4343[[#This Row],[Actual]],"ATENCIÓN","EJECUTADO"))</f>
        <v>EJECUTADO</v>
      </c>
    </row>
    <row r="151" spans="1:18" ht="28.5" hidden="1" customHeight="1" x14ac:dyDescent="0.25">
      <c r="A151" s="16">
        <v>161</v>
      </c>
      <c r="B151" s="18" t="s">
        <v>23</v>
      </c>
      <c r="C151" s="17"/>
      <c r="D151" s="17" t="s">
        <v>29</v>
      </c>
      <c r="E151" s="27"/>
      <c r="F151" s="28"/>
      <c r="G151" s="27"/>
      <c r="H151" s="29"/>
      <c r="I151" s="29"/>
      <c r="J151" s="33"/>
      <c r="K151" s="21"/>
      <c r="L151" s="21" t="str">
        <f>IFERROR(WORKDAY.INTL(($K151-1),$J151,1,FESTIVOS[]),"")</f>
        <v/>
      </c>
      <c r="M151" s="22" t="str">
        <f t="shared" ca="1" si="2"/>
        <v/>
      </c>
      <c r="N151" s="22"/>
      <c r="O151" s="22"/>
      <c r="P151" s="18" t="s">
        <v>35</v>
      </c>
      <c r="Q151" s="24" t="s">
        <v>30</v>
      </c>
      <c r="R151" s="30" t="str">
        <f ca="1">IF(Tabla4343[[#This Row],[Avance]]&lt;Tabla4343[[#This Row],[Actual]],"OK",IF(Tabla4343[[#This Row],[Avance]]&gt;Tabla4343[[#This Row],[Actual]],"ATENCIÓN","EJECUTADO"))</f>
        <v>EJECUTADO</v>
      </c>
    </row>
    <row r="152" spans="1:18" ht="28.5" hidden="1" customHeight="1" x14ac:dyDescent="0.25">
      <c r="A152" s="16">
        <v>162</v>
      </c>
      <c r="B152" s="18" t="s">
        <v>23</v>
      </c>
      <c r="C152" s="17"/>
      <c r="D152" s="17" t="s">
        <v>29</v>
      </c>
      <c r="E152" s="27"/>
      <c r="F152" s="28"/>
      <c r="G152" s="27"/>
      <c r="H152" s="29"/>
      <c r="I152" s="29"/>
      <c r="J152" s="33"/>
      <c r="K152" s="21"/>
      <c r="L152" s="21" t="str">
        <f>IFERROR(WORKDAY.INTL(($K152-1),$J152,1,FESTIVOS[]),"")</f>
        <v/>
      </c>
      <c r="M152" s="22" t="str">
        <f t="shared" ca="1" si="2"/>
        <v/>
      </c>
      <c r="N152" s="22"/>
      <c r="O152" s="22"/>
      <c r="P152" s="18" t="s">
        <v>35</v>
      </c>
      <c r="Q152" s="24" t="s">
        <v>30</v>
      </c>
      <c r="R152" s="30" t="str">
        <f ca="1">IF(Tabla4343[[#This Row],[Avance]]&lt;Tabla4343[[#This Row],[Actual]],"OK",IF(Tabla4343[[#This Row],[Avance]]&gt;Tabla4343[[#This Row],[Actual]],"ATENCIÓN","EJECUTADO"))</f>
        <v>EJECUTADO</v>
      </c>
    </row>
    <row r="153" spans="1:18" ht="28.5" hidden="1" customHeight="1" x14ac:dyDescent="0.25">
      <c r="A153" s="16">
        <v>163</v>
      </c>
      <c r="B153" s="18" t="s">
        <v>23</v>
      </c>
      <c r="C153" s="17"/>
      <c r="D153" s="17" t="s">
        <v>29</v>
      </c>
      <c r="E153" s="27"/>
      <c r="F153" s="28"/>
      <c r="G153" s="27"/>
      <c r="H153" s="29"/>
      <c r="I153" s="29"/>
      <c r="J153" s="33"/>
      <c r="K153" s="21"/>
      <c r="L153" s="21" t="str">
        <f>IFERROR(WORKDAY.INTL(($K153-1),$J153,1,FESTIVOS[]),"")</f>
        <v/>
      </c>
      <c r="M153" s="22" t="str">
        <f t="shared" ca="1" si="2"/>
        <v/>
      </c>
      <c r="N153" s="22"/>
      <c r="O153" s="22"/>
      <c r="P153" s="18" t="s">
        <v>35</v>
      </c>
      <c r="Q153" s="24" t="s">
        <v>30</v>
      </c>
      <c r="R153" s="30" t="str">
        <f ca="1">IF(Tabla4343[[#This Row],[Avance]]&lt;Tabla4343[[#This Row],[Actual]],"OK",IF(Tabla4343[[#This Row],[Avance]]&gt;Tabla4343[[#This Row],[Actual]],"ATENCIÓN","EJECUTADO"))</f>
        <v>EJECUTADO</v>
      </c>
    </row>
    <row r="154" spans="1:18" ht="28.5" hidden="1" customHeight="1" x14ac:dyDescent="0.25">
      <c r="A154" s="16">
        <v>164</v>
      </c>
      <c r="B154" s="18" t="s">
        <v>23</v>
      </c>
      <c r="C154" s="17"/>
      <c r="D154" s="17" t="s">
        <v>29</v>
      </c>
      <c r="E154" s="27"/>
      <c r="F154" s="28"/>
      <c r="G154" s="27"/>
      <c r="H154" s="29"/>
      <c r="I154" s="29"/>
      <c r="J154" s="33"/>
      <c r="K154" s="21"/>
      <c r="L154" s="21" t="str">
        <f>IFERROR(WORKDAY.INTL(($K154-1),$J154,1,FESTIVOS[]),"")</f>
        <v/>
      </c>
      <c r="M154" s="22" t="str">
        <f t="shared" ca="1" si="2"/>
        <v/>
      </c>
      <c r="N154" s="22"/>
      <c r="O154" s="22"/>
      <c r="P154" s="18" t="s">
        <v>35</v>
      </c>
      <c r="Q154" s="24" t="s">
        <v>30</v>
      </c>
      <c r="R154" s="30" t="str">
        <f ca="1">IF(Tabla4343[[#This Row],[Avance]]&lt;Tabla4343[[#This Row],[Actual]],"OK",IF(Tabla4343[[#This Row],[Avance]]&gt;Tabla4343[[#This Row],[Actual]],"ATENCIÓN","EJECUTADO"))</f>
        <v>EJECUTADO</v>
      </c>
    </row>
    <row r="155" spans="1:18" ht="28.5" hidden="1" customHeight="1" x14ac:dyDescent="0.25">
      <c r="A155" s="16">
        <v>165</v>
      </c>
      <c r="B155" s="18" t="s">
        <v>23</v>
      </c>
      <c r="C155" s="17"/>
      <c r="D155" s="17" t="s">
        <v>29</v>
      </c>
      <c r="E155" s="27"/>
      <c r="F155" s="28"/>
      <c r="G155" s="27"/>
      <c r="H155" s="29"/>
      <c r="I155" s="29"/>
      <c r="J155" s="33"/>
      <c r="K155" s="21"/>
      <c r="L155" s="21" t="str">
        <f>IFERROR(WORKDAY.INTL(($K155-1),$J155,1,FESTIVOS[]),"")</f>
        <v/>
      </c>
      <c r="M155" s="22" t="str">
        <f t="shared" ca="1" si="2"/>
        <v/>
      </c>
      <c r="N155" s="22"/>
      <c r="O155" s="22"/>
      <c r="P155" s="18" t="s">
        <v>35</v>
      </c>
      <c r="Q155" s="24" t="s">
        <v>30</v>
      </c>
      <c r="R155" s="30" t="str">
        <f ca="1">IF(Tabla4343[[#This Row],[Avance]]&lt;Tabla4343[[#This Row],[Actual]],"OK",IF(Tabla4343[[#This Row],[Avance]]&gt;Tabla4343[[#This Row],[Actual]],"ATENCIÓN","EJECUTADO"))</f>
        <v>EJECUTADO</v>
      </c>
    </row>
    <row r="156" spans="1:18" ht="28.5" hidden="1" customHeight="1" x14ac:dyDescent="0.25">
      <c r="A156" s="16">
        <v>166</v>
      </c>
      <c r="B156" s="18" t="s">
        <v>23</v>
      </c>
      <c r="C156" s="17"/>
      <c r="D156" s="17" t="s">
        <v>29</v>
      </c>
      <c r="E156" s="27"/>
      <c r="F156" s="28"/>
      <c r="G156" s="27"/>
      <c r="H156" s="29"/>
      <c r="I156" s="29"/>
      <c r="J156" s="33"/>
      <c r="K156" s="21"/>
      <c r="L156" s="21" t="str">
        <f>IFERROR(WORKDAY.INTL(($K156-1),$J156,1,FESTIVOS[]),"")</f>
        <v/>
      </c>
      <c r="M156" s="22" t="str">
        <f t="shared" ca="1" si="2"/>
        <v/>
      </c>
      <c r="N156" s="22"/>
      <c r="O156" s="22"/>
      <c r="P156" s="18" t="s">
        <v>35</v>
      </c>
      <c r="Q156" s="24" t="s">
        <v>30</v>
      </c>
      <c r="R156" s="30" t="str">
        <f ca="1">IF(Tabla4343[[#This Row],[Avance]]&lt;Tabla4343[[#This Row],[Actual]],"OK",IF(Tabla4343[[#This Row],[Avance]]&gt;Tabla4343[[#This Row],[Actual]],"ATENCIÓN","EJECUTADO"))</f>
        <v>EJECUTADO</v>
      </c>
    </row>
    <row r="157" spans="1:18" ht="28.5" hidden="1" customHeight="1" x14ac:dyDescent="0.25">
      <c r="A157" s="16">
        <v>167</v>
      </c>
      <c r="B157" s="18" t="s">
        <v>23</v>
      </c>
      <c r="C157" s="17"/>
      <c r="D157" s="17" t="s">
        <v>29</v>
      </c>
      <c r="E157" s="27"/>
      <c r="F157" s="28"/>
      <c r="G157" s="27"/>
      <c r="H157" s="29"/>
      <c r="I157" s="29"/>
      <c r="J157" s="33"/>
      <c r="K157" s="21"/>
      <c r="L157" s="21" t="str">
        <f>IFERROR(WORKDAY.INTL(($K157-1),$J157,1,FESTIVOS[]),"")</f>
        <v/>
      </c>
      <c r="M157" s="22" t="str">
        <f t="shared" ca="1" si="2"/>
        <v/>
      </c>
      <c r="N157" s="22"/>
      <c r="O157" s="22"/>
      <c r="P157" s="18" t="s">
        <v>35</v>
      </c>
      <c r="Q157" s="24" t="s">
        <v>30</v>
      </c>
      <c r="R157" s="30" t="str">
        <f ca="1">IF(Tabla4343[[#This Row],[Avance]]&lt;Tabla4343[[#This Row],[Actual]],"OK",IF(Tabla4343[[#This Row],[Avance]]&gt;Tabla4343[[#This Row],[Actual]],"ATENCIÓN","EJECUTADO"))</f>
        <v>EJECUTADO</v>
      </c>
    </row>
    <row r="158" spans="1:18" ht="28.5" hidden="1" customHeight="1" x14ac:dyDescent="0.25">
      <c r="A158" s="16">
        <v>168</v>
      </c>
      <c r="B158" s="18" t="s">
        <v>23</v>
      </c>
      <c r="C158" s="17"/>
      <c r="D158" s="17" t="s">
        <v>29</v>
      </c>
      <c r="E158" s="27"/>
      <c r="F158" s="28"/>
      <c r="G158" s="27"/>
      <c r="H158" s="29"/>
      <c r="I158" s="29"/>
      <c r="J158" s="33"/>
      <c r="K158" s="21"/>
      <c r="L158" s="21" t="str">
        <f>IFERROR(WORKDAY.INTL(($K158-1),$J158,1,FESTIVOS[]),"")</f>
        <v/>
      </c>
      <c r="M158" s="22" t="str">
        <f t="shared" ca="1" si="2"/>
        <v/>
      </c>
      <c r="N158" s="22"/>
      <c r="O158" s="22"/>
      <c r="P158" s="18" t="s">
        <v>35</v>
      </c>
      <c r="Q158" s="24" t="s">
        <v>30</v>
      </c>
      <c r="R158" s="30" t="str">
        <f ca="1">IF(Tabla4343[[#This Row],[Avance]]&lt;Tabla4343[[#This Row],[Actual]],"OK",IF(Tabla4343[[#This Row],[Avance]]&gt;Tabla4343[[#This Row],[Actual]],"ATENCIÓN","EJECUTADO"))</f>
        <v>EJECUTADO</v>
      </c>
    </row>
    <row r="159" spans="1:18" ht="28.5" hidden="1" customHeight="1" x14ac:dyDescent="0.25">
      <c r="A159" s="16">
        <v>169</v>
      </c>
      <c r="B159" s="18" t="s">
        <v>23</v>
      </c>
      <c r="C159" s="17"/>
      <c r="D159" s="17" t="s">
        <v>29</v>
      </c>
      <c r="E159" s="27"/>
      <c r="F159" s="28"/>
      <c r="G159" s="27"/>
      <c r="H159" s="29"/>
      <c r="I159" s="29"/>
      <c r="J159" s="33"/>
      <c r="K159" s="21"/>
      <c r="L159" s="21" t="str">
        <f>IFERROR(WORKDAY.INTL(($K159-1),$J159,1,FESTIVOS[]),"")</f>
        <v/>
      </c>
      <c r="M159" s="22" t="str">
        <f t="shared" ca="1" si="2"/>
        <v/>
      </c>
      <c r="N159" s="22"/>
      <c r="O159" s="22"/>
      <c r="P159" s="18" t="s">
        <v>35</v>
      </c>
      <c r="Q159" s="24" t="s">
        <v>30</v>
      </c>
      <c r="R159" s="30" t="str">
        <f ca="1">IF(Tabla4343[[#This Row],[Avance]]&lt;Tabla4343[[#This Row],[Actual]],"OK",IF(Tabla4343[[#This Row],[Avance]]&gt;Tabla4343[[#This Row],[Actual]],"ATENCIÓN","EJECUTADO"))</f>
        <v>EJECUTADO</v>
      </c>
    </row>
    <row r="160" spans="1:18" ht="28.5" hidden="1" customHeight="1" x14ac:dyDescent="0.25">
      <c r="A160" s="16">
        <v>170</v>
      </c>
      <c r="B160" s="18" t="s">
        <v>23</v>
      </c>
      <c r="C160" s="17"/>
      <c r="D160" s="17" t="s">
        <v>29</v>
      </c>
      <c r="E160" s="27"/>
      <c r="F160" s="28"/>
      <c r="G160" s="27"/>
      <c r="H160" s="29"/>
      <c r="I160" s="29"/>
      <c r="J160" s="33"/>
      <c r="K160" s="21"/>
      <c r="L160" s="21" t="str">
        <f>IFERROR(WORKDAY.INTL(($K160-1),$J160,1,FESTIVOS[]),"")</f>
        <v/>
      </c>
      <c r="M160" s="22" t="str">
        <f t="shared" ca="1" si="2"/>
        <v/>
      </c>
      <c r="N160" s="22"/>
      <c r="O160" s="22"/>
      <c r="P160" s="18" t="s">
        <v>35</v>
      </c>
      <c r="Q160" s="24" t="s">
        <v>30</v>
      </c>
      <c r="R160" s="30" t="str">
        <f ca="1">IF(Tabla4343[[#This Row],[Avance]]&lt;Tabla4343[[#This Row],[Actual]],"OK",IF(Tabla4343[[#This Row],[Avance]]&gt;Tabla4343[[#This Row],[Actual]],"ATENCIÓN","EJECUTADO"))</f>
        <v>EJECUTADO</v>
      </c>
    </row>
    <row r="161" spans="1:18" ht="28.5" hidden="1" customHeight="1" x14ac:dyDescent="0.25">
      <c r="A161" s="16">
        <v>171</v>
      </c>
      <c r="B161" s="18" t="s">
        <v>23</v>
      </c>
      <c r="C161" s="17"/>
      <c r="D161" s="17" t="s">
        <v>29</v>
      </c>
      <c r="E161" s="27"/>
      <c r="F161" s="28"/>
      <c r="G161" s="27"/>
      <c r="H161" s="29"/>
      <c r="I161" s="29"/>
      <c r="J161" s="33"/>
      <c r="K161" s="21"/>
      <c r="L161" s="21" t="str">
        <f>IFERROR(WORKDAY.INTL(($K161-1),$J161,1,FESTIVOS[]),"")</f>
        <v/>
      </c>
      <c r="M161" s="22" t="str">
        <f t="shared" ca="1" si="2"/>
        <v/>
      </c>
      <c r="N161" s="22"/>
      <c r="O161" s="22"/>
      <c r="P161" s="18" t="s">
        <v>35</v>
      </c>
      <c r="Q161" s="24" t="s">
        <v>30</v>
      </c>
      <c r="R161" s="30" t="str">
        <f ca="1">IF(Tabla4343[[#This Row],[Avance]]&lt;Tabla4343[[#This Row],[Actual]],"OK",IF(Tabla4343[[#This Row],[Avance]]&gt;Tabla4343[[#This Row],[Actual]],"ATENCIÓN","EJECUTADO"))</f>
        <v>EJECUTADO</v>
      </c>
    </row>
    <row r="162" spans="1:18" ht="28.5" hidden="1" customHeight="1" x14ac:dyDescent="0.25">
      <c r="A162" s="16">
        <v>172</v>
      </c>
      <c r="B162" s="18" t="s">
        <v>23</v>
      </c>
      <c r="C162" s="17"/>
      <c r="D162" s="17" t="s">
        <v>29</v>
      </c>
      <c r="E162" s="27"/>
      <c r="F162" s="28"/>
      <c r="G162" s="27"/>
      <c r="H162" s="29"/>
      <c r="I162" s="29"/>
      <c r="J162" s="33"/>
      <c r="K162" s="21"/>
      <c r="L162" s="21" t="str">
        <f>IFERROR(WORKDAY.INTL(($K162-1),$J162,1,FESTIVOS[]),"")</f>
        <v/>
      </c>
      <c r="M162" s="22" t="str">
        <f t="shared" ca="1" si="2"/>
        <v/>
      </c>
      <c r="N162" s="22"/>
      <c r="O162" s="22"/>
      <c r="P162" s="18" t="s">
        <v>35</v>
      </c>
      <c r="Q162" s="24" t="s">
        <v>30</v>
      </c>
      <c r="R162" s="30" t="str">
        <f ca="1">IF(Tabla4343[[#This Row],[Avance]]&lt;Tabla4343[[#This Row],[Actual]],"OK",IF(Tabla4343[[#This Row],[Avance]]&gt;Tabla4343[[#This Row],[Actual]],"ATENCIÓN","EJECUTADO"))</f>
        <v>EJECUTADO</v>
      </c>
    </row>
    <row r="163" spans="1:18" ht="28.5" hidden="1" customHeight="1" x14ac:dyDescent="0.25">
      <c r="A163" s="16">
        <v>173</v>
      </c>
      <c r="B163" s="18" t="s">
        <v>23</v>
      </c>
      <c r="C163" s="17"/>
      <c r="D163" s="17" t="s">
        <v>29</v>
      </c>
      <c r="E163" s="27"/>
      <c r="F163" s="28"/>
      <c r="G163" s="27"/>
      <c r="H163" s="29"/>
      <c r="I163" s="29"/>
      <c r="J163" s="33"/>
      <c r="K163" s="21"/>
      <c r="L163" s="21" t="str">
        <f>IFERROR(WORKDAY.INTL(($K163-1),$J163,1,FESTIVOS[]),"")</f>
        <v/>
      </c>
      <c r="M163" s="22" t="str">
        <f t="shared" ca="1" si="2"/>
        <v/>
      </c>
      <c r="N163" s="22"/>
      <c r="O163" s="22"/>
      <c r="P163" s="18" t="s">
        <v>35</v>
      </c>
      <c r="Q163" s="24" t="s">
        <v>30</v>
      </c>
      <c r="R163" s="30" t="str">
        <f ca="1">IF(Tabla4343[[#This Row],[Avance]]&lt;Tabla4343[[#This Row],[Actual]],"OK",IF(Tabla4343[[#This Row],[Avance]]&gt;Tabla4343[[#This Row],[Actual]],"ATENCIÓN","EJECUTADO"))</f>
        <v>EJECUTADO</v>
      </c>
    </row>
    <row r="164" spans="1:18" ht="28.5" hidden="1" customHeight="1" x14ac:dyDescent="0.25">
      <c r="A164" s="16">
        <v>174</v>
      </c>
      <c r="B164" s="18" t="s">
        <v>23</v>
      </c>
      <c r="C164" s="17"/>
      <c r="D164" s="17" t="s">
        <v>29</v>
      </c>
      <c r="E164" s="27"/>
      <c r="F164" s="28"/>
      <c r="G164" s="27"/>
      <c r="H164" s="29"/>
      <c r="I164" s="29"/>
      <c r="J164" s="33"/>
      <c r="K164" s="21"/>
      <c r="L164" s="21" t="str">
        <f>IFERROR(WORKDAY.INTL(($K164-1),$J164,1,FESTIVOS[]),"")</f>
        <v/>
      </c>
      <c r="M164" s="22" t="str">
        <f t="shared" ca="1" si="2"/>
        <v/>
      </c>
      <c r="N164" s="22"/>
      <c r="O164" s="22"/>
      <c r="P164" s="18" t="s">
        <v>35</v>
      </c>
      <c r="Q164" s="24" t="s">
        <v>30</v>
      </c>
      <c r="R164" s="30" t="str">
        <f ca="1">IF(Tabla4343[[#This Row],[Avance]]&lt;Tabla4343[[#This Row],[Actual]],"OK",IF(Tabla4343[[#This Row],[Avance]]&gt;Tabla4343[[#This Row],[Actual]],"ATENCIÓN","EJECUTADO"))</f>
        <v>EJECUTADO</v>
      </c>
    </row>
    <row r="165" spans="1:18" ht="28.5" hidden="1" customHeight="1" x14ac:dyDescent="0.25">
      <c r="A165" s="16">
        <v>175</v>
      </c>
      <c r="B165" s="18" t="s">
        <v>23</v>
      </c>
      <c r="C165" s="17"/>
      <c r="D165" s="17" t="s">
        <v>29</v>
      </c>
      <c r="E165" s="27"/>
      <c r="F165" s="28"/>
      <c r="G165" s="27"/>
      <c r="H165" s="29"/>
      <c r="I165" s="29"/>
      <c r="J165" s="33"/>
      <c r="K165" s="21"/>
      <c r="L165" s="21" t="str">
        <f>IFERROR(WORKDAY.INTL(($K165-1),$J165,1,FESTIVOS[]),"")</f>
        <v/>
      </c>
      <c r="M165" s="22" t="str">
        <f t="shared" ca="1" si="2"/>
        <v/>
      </c>
      <c r="N165" s="22"/>
      <c r="O165" s="22"/>
      <c r="P165" s="18" t="s">
        <v>35</v>
      </c>
      <c r="Q165" s="24" t="s">
        <v>30</v>
      </c>
      <c r="R165" s="30" t="str">
        <f ca="1">IF(Tabla4343[[#This Row],[Avance]]&lt;Tabla4343[[#This Row],[Actual]],"OK",IF(Tabla4343[[#This Row],[Avance]]&gt;Tabla4343[[#This Row],[Actual]],"ATENCIÓN","EJECUTADO"))</f>
        <v>EJECUTADO</v>
      </c>
    </row>
    <row r="166" spans="1:18" ht="28.5" hidden="1" customHeight="1" x14ac:dyDescent="0.25">
      <c r="A166" s="16">
        <v>176</v>
      </c>
      <c r="B166" s="18" t="s">
        <v>23</v>
      </c>
      <c r="C166" s="17"/>
      <c r="D166" s="17" t="s">
        <v>29</v>
      </c>
      <c r="E166" s="27"/>
      <c r="F166" s="28"/>
      <c r="G166" s="27"/>
      <c r="H166" s="29"/>
      <c r="I166" s="29"/>
      <c r="J166" s="33"/>
      <c r="K166" s="21"/>
      <c r="L166" s="21" t="str">
        <f>IFERROR(WORKDAY.INTL(($K166-1),$J166,1,FESTIVOS[]),"")</f>
        <v/>
      </c>
      <c r="M166" s="22" t="str">
        <f t="shared" ca="1" si="2"/>
        <v/>
      </c>
      <c r="N166" s="22"/>
      <c r="O166" s="22"/>
      <c r="P166" s="18" t="s">
        <v>35</v>
      </c>
      <c r="Q166" s="24" t="s">
        <v>30</v>
      </c>
      <c r="R166" s="30" t="str">
        <f ca="1">IF(Tabla4343[[#This Row],[Avance]]&lt;Tabla4343[[#This Row],[Actual]],"OK",IF(Tabla4343[[#This Row],[Avance]]&gt;Tabla4343[[#This Row],[Actual]],"ATENCIÓN","EJECUTADO"))</f>
        <v>EJECUTADO</v>
      </c>
    </row>
    <row r="167" spans="1:18" ht="28.5" hidden="1" customHeight="1" x14ac:dyDescent="0.25">
      <c r="A167" s="16">
        <v>177</v>
      </c>
      <c r="B167" s="18" t="s">
        <v>23</v>
      </c>
      <c r="C167" s="17"/>
      <c r="D167" s="17" t="s">
        <v>29</v>
      </c>
      <c r="E167" s="27"/>
      <c r="F167" s="28"/>
      <c r="G167" s="27"/>
      <c r="H167" s="29"/>
      <c r="I167" s="29"/>
      <c r="J167" s="33"/>
      <c r="K167" s="21"/>
      <c r="L167" s="21" t="str">
        <f>IFERROR(WORKDAY.INTL(($K167-1),$J167,1,FESTIVOS[]),"")</f>
        <v/>
      </c>
      <c r="M167" s="22" t="str">
        <f t="shared" ca="1" si="2"/>
        <v/>
      </c>
      <c r="N167" s="22"/>
      <c r="O167" s="22"/>
      <c r="P167" s="18" t="s">
        <v>35</v>
      </c>
      <c r="Q167" s="24" t="s">
        <v>30</v>
      </c>
      <c r="R167" s="30" t="str">
        <f ca="1">IF(Tabla4343[[#This Row],[Avance]]&lt;Tabla4343[[#This Row],[Actual]],"OK",IF(Tabla4343[[#This Row],[Avance]]&gt;Tabla4343[[#This Row],[Actual]],"ATENCIÓN","EJECUTADO"))</f>
        <v>EJECUTADO</v>
      </c>
    </row>
    <row r="168" spans="1:18" ht="28.5" hidden="1" customHeight="1" x14ac:dyDescent="0.25">
      <c r="A168" s="16">
        <v>178</v>
      </c>
      <c r="B168" s="18" t="s">
        <v>23</v>
      </c>
      <c r="C168" s="17"/>
      <c r="D168" s="17" t="s">
        <v>29</v>
      </c>
      <c r="E168" s="27"/>
      <c r="F168" s="28"/>
      <c r="G168" s="27"/>
      <c r="H168" s="29"/>
      <c r="I168" s="29"/>
      <c r="J168" s="33"/>
      <c r="K168" s="21"/>
      <c r="L168" s="21" t="str">
        <f>IFERROR(WORKDAY.INTL(($K168-1),$J168,1,FESTIVOS[]),"")</f>
        <v/>
      </c>
      <c r="M168" s="22" t="str">
        <f t="shared" ca="1" si="2"/>
        <v/>
      </c>
      <c r="N168" s="22"/>
      <c r="O168" s="22"/>
      <c r="P168" s="18" t="s">
        <v>35</v>
      </c>
      <c r="Q168" s="24" t="s">
        <v>30</v>
      </c>
      <c r="R168" s="30" t="str">
        <f ca="1">IF(Tabla4343[[#This Row],[Avance]]&lt;Tabla4343[[#This Row],[Actual]],"OK",IF(Tabla4343[[#This Row],[Avance]]&gt;Tabla4343[[#This Row],[Actual]],"ATENCIÓN","EJECUTADO"))</f>
        <v>EJECUTADO</v>
      </c>
    </row>
    <row r="169" spans="1:18" ht="28.5" hidden="1" customHeight="1" x14ac:dyDescent="0.25">
      <c r="A169" s="16">
        <v>179</v>
      </c>
      <c r="B169" s="18" t="s">
        <v>23</v>
      </c>
      <c r="C169" s="17"/>
      <c r="D169" s="17" t="s">
        <v>29</v>
      </c>
      <c r="E169" s="27"/>
      <c r="F169" s="28"/>
      <c r="G169" s="27"/>
      <c r="H169" s="29"/>
      <c r="I169" s="29"/>
      <c r="J169" s="33"/>
      <c r="K169" s="21"/>
      <c r="L169" s="21" t="str">
        <f>IFERROR(WORKDAY.INTL(($K169-1),$J169,1,FESTIVOS[]),"")</f>
        <v/>
      </c>
      <c r="M169" s="22" t="str">
        <f t="shared" ca="1" si="2"/>
        <v/>
      </c>
      <c r="N169" s="22"/>
      <c r="O169" s="22"/>
      <c r="P169" s="18" t="s">
        <v>35</v>
      </c>
      <c r="Q169" s="24" t="s">
        <v>30</v>
      </c>
      <c r="R169" s="30" t="str">
        <f ca="1">IF(Tabla4343[[#This Row],[Avance]]&lt;Tabla4343[[#This Row],[Actual]],"OK",IF(Tabla4343[[#This Row],[Avance]]&gt;Tabla4343[[#This Row],[Actual]],"ATENCIÓN","EJECUTADO"))</f>
        <v>EJECUTADO</v>
      </c>
    </row>
    <row r="170" spans="1:18" ht="28.5" hidden="1" customHeight="1" x14ac:dyDescent="0.25">
      <c r="A170" s="16">
        <v>180</v>
      </c>
      <c r="B170" s="18" t="s">
        <v>23</v>
      </c>
      <c r="C170" s="17"/>
      <c r="D170" s="17" t="s">
        <v>29</v>
      </c>
      <c r="E170" s="27"/>
      <c r="F170" s="28"/>
      <c r="G170" s="27"/>
      <c r="H170" s="29"/>
      <c r="I170" s="29"/>
      <c r="J170" s="33"/>
      <c r="K170" s="21"/>
      <c r="L170" s="21" t="str">
        <f>IFERROR(WORKDAY.INTL(($K170-1),$J170,1,FESTIVOS[]),"")</f>
        <v/>
      </c>
      <c r="M170" s="22" t="str">
        <f t="shared" ca="1" si="2"/>
        <v/>
      </c>
      <c r="N170" s="22"/>
      <c r="O170" s="22"/>
      <c r="P170" s="18" t="s">
        <v>35</v>
      </c>
      <c r="Q170" s="24" t="s">
        <v>30</v>
      </c>
      <c r="R170" s="30" t="str">
        <f ca="1">IF(Tabla4343[[#This Row],[Avance]]&lt;Tabla4343[[#This Row],[Actual]],"OK",IF(Tabla4343[[#This Row],[Avance]]&gt;Tabla4343[[#This Row],[Actual]],"ATENCIÓN","EJECUTADO"))</f>
        <v>EJECUTADO</v>
      </c>
    </row>
    <row r="171" spans="1:18" ht="28.5" hidden="1" customHeight="1" x14ac:dyDescent="0.25">
      <c r="A171" s="16">
        <v>181</v>
      </c>
      <c r="B171" s="18" t="s">
        <v>23</v>
      </c>
      <c r="C171" s="17"/>
      <c r="D171" s="17" t="s">
        <v>29</v>
      </c>
      <c r="E171" s="27"/>
      <c r="F171" s="28"/>
      <c r="G171" s="27"/>
      <c r="H171" s="29"/>
      <c r="I171" s="29"/>
      <c r="J171" s="33"/>
      <c r="K171" s="21"/>
      <c r="L171" s="21" t="str">
        <f>IFERROR(WORKDAY.INTL(($K171-1),$J171,1,FESTIVOS[]),"")</f>
        <v/>
      </c>
      <c r="M171" s="22" t="str">
        <f t="shared" ca="1" si="2"/>
        <v/>
      </c>
      <c r="N171" s="22"/>
      <c r="O171" s="22"/>
      <c r="P171" s="18" t="s">
        <v>35</v>
      </c>
      <c r="Q171" s="24" t="s">
        <v>30</v>
      </c>
      <c r="R171" s="30" t="str">
        <f ca="1">IF(Tabla4343[[#This Row],[Avance]]&lt;Tabla4343[[#This Row],[Actual]],"OK",IF(Tabla4343[[#This Row],[Avance]]&gt;Tabla4343[[#This Row],[Actual]],"ATENCIÓN","EJECUTADO"))</f>
        <v>EJECUTADO</v>
      </c>
    </row>
    <row r="172" spans="1:18" ht="28.5" hidden="1" customHeight="1" x14ac:dyDescent="0.25">
      <c r="A172" s="16">
        <v>182</v>
      </c>
      <c r="B172" s="18" t="s">
        <v>23</v>
      </c>
      <c r="C172" s="17"/>
      <c r="D172" s="17" t="s">
        <v>29</v>
      </c>
      <c r="E172" s="27"/>
      <c r="F172" s="28"/>
      <c r="G172" s="27"/>
      <c r="H172" s="29"/>
      <c r="I172" s="29"/>
      <c r="J172" s="33"/>
      <c r="K172" s="21"/>
      <c r="L172" s="21" t="str">
        <f>IFERROR(WORKDAY.INTL(($K172-1),$J172,1,FESTIVOS[]),"")</f>
        <v/>
      </c>
      <c r="M172" s="22" t="str">
        <f t="shared" ca="1" si="2"/>
        <v/>
      </c>
      <c r="N172" s="22"/>
      <c r="O172" s="22"/>
      <c r="P172" s="18" t="s">
        <v>35</v>
      </c>
      <c r="Q172" s="24" t="s">
        <v>30</v>
      </c>
      <c r="R172" s="30" t="str">
        <f ca="1">IF(Tabla4343[[#This Row],[Avance]]&lt;Tabla4343[[#This Row],[Actual]],"OK",IF(Tabla4343[[#This Row],[Avance]]&gt;Tabla4343[[#This Row],[Actual]],"ATENCIÓN","EJECUTADO"))</f>
        <v>EJECUTADO</v>
      </c>
    </row>
    <row r="173" spans="1:18" ht="28.5" hidden="1" customHeight="1" x14ac:dyDescent="0.25">
      <c r="A173" s="16">
        <v>183</v>
      </c>
      <c r="B173" s="18" t="s">
        <v>23</v>
      </c>
      <c r="C173" s="17"/>
      <c r="D173" s="17" t="s">
        <v>29</v>
      </c>
      <c r="E173" s="27"/>
      <c r="F173" s="28"/>
      <c r="G173" s="27"/>
      <c r="H173" s="29"/>
      <c r="I173" s="29"/>
      <c r="J173" s="33"/>
      <c r="K173" s="21"/>
      <c r="L173" s="21" t="str">
        <f>IFERROR(WORKDAY.INTL(($K173-1),$J173,1,FESTIVOS[]),"")</f>
        <v/>
      </c>
      <c r="M173" s="22" t="str">
        <f t="shared" ca="1" si="2"/>
        <v/>
      </c>
      <c r="N173" s="22"/>
      <c r="O173" s="22"/>
      <c r="P173" s="18" t="s">
        <v>35</v>
      </c>
      <c r="Q173" s="24" t="s">
        <v>30</v>
      </c>
      <c r="R173" s="30" t="str">
        <f ca="1">IF(Tabla4343[[#This Row],[Avance]]&lt;Tabla4343[[#This Row],[Actual]],"OK",IF(Tabla4343[[#This Row],[Avance]]&gt;Tabla4343[[#This Row],[Actual]],"ATENCIÓN","EJECUTADO"))</f>
        <v>EJECUTADO</v>
      </c>
    </row>
    <row r="174" spans="1:18" ht="28.5" hidden="1" customHeight="1" x14ac:dyDescent="0.25">
      <c r="A174" s="16">
        <v>184</v>
      </c>
      <c r="B174" s="18" t="s">
        <v>23</v>
      </c>
      <c r="C174" s="17"/>
      <c r="D174" s="17" t="s">
        <v>29</v>
      </c>
      <c r="E174" s="27"/>
      <c r="F174" s="28"/>
      <c r="G174" s="27"/>
      <c r="H174" s="29"/>
      <c r="I174" s="29"/>
      <c r="J174" s="33"/>
      <c r="K174" s="21"/>
      <c r="L174" s="21" t="str">
        <f>IFERROR(WORKDAY.INTL(($K174-1),$J174,1,FESTIVOS[]),"")</f>
        <v/>
      </c>
      <c r="M174" s="22" t="str">
        <f t="shared" ca="1" si="2"/>
        <v/>
      </c>
      <c r="N174" s="22"/>
      <c r="O174" s="22"/>
      <c r="P174" s="18" t="s">
        <v>35</v>
      </c>
      <c r="Q174" s="24" t="s">
        <v>30</v>
      </c>
      <c r="R174" s="30" t="str">
        <f ca="1">IF(Tabla4343[[#This Row],[Avance]]&lt;Tabla4343[[#This Row],[Actual]],"OK",IF(Tabla4343[[#This Row],[Avance]]&gt;Tabla4343[[#This Row],[Actual]],"ATENCIÓN","EJECUTADO"))</f>
        <v>EJECUTADO</v>
      </c>
    </row>
    <row r="175" spans="1:18" ht="28.5" hidden="1" customHeight="1" x14ac:dyDescent="0.25">
      <c r="A175" s="16">
        <v>185</v>
      </c>
      <c r="B175" s="18" t="s">
        <v>23</v>
      </c>
      <c r="C175" s="17"/>
      <c r="D175" s="17" t="s">
        <v>29</v>
      </c>
      <c r="E175" s="27"/>
      <c r="F175" s="28"/>
      <c r="G175" s="27"/>
      <c r="H175" s="29"/>
      <c r="I175" s="29"/>
      <c r="J175" s="33"/>
      <c r="K175" s="21"/>
      <c r="L175" s="21" t="str">
        <f>IFERROR(WORKDAY.INTL(($K175-1),$J175,1,FESTIVOS[]),"")</f>
        <v/>
      </c>
      <c r="M175" s="22" t="str">
        <f t="shared" ca="1" si="2"/>
        <v/>
      </c>
      <c r="N175" s="22"/>
      <c r="O175" s="22"/>
      <c r="P175" s="18" t="s">
        <v>35</v>
      </c>
      <c r="Q175" s="24" t="s">
        <v>30</v>
      </c>
      <c r="R175" s="30" t="str">
        <f ca="1">IF(Tabla4343[[#This Row],[Avance]]&lt;Tabla4343[[#This Row],[Actual]],"OK",IF(Tabla4343[[#This Row],[Avance]]&gt;Tabla4343[[#This Row],[Actual]],"ATENCIÓN","EJECUTADO"))</f>
        <v>EJECUTADO</v>
      </c>
    </row>
    <row r="176" spans="1:18" ht="28.5" hidden="1" customHeight="1" x14ac:dyDescent="0.25">
      <c r="A176" s="16">
        <v>186</v>
      </c>
      <c r="B176" s="18" t="s">
        <v>23</v>
      </c>
      <c r="C176" s="17"/>
      <c r="D176" s="17" t="s">
        <v>29</v>
      </c>
      <c r="E176" s="27"/>
      <c r="F176" s="28"/>
      <c r="G176" s="27"/>
      <c r="H176" s="29"/>
      <c r="I176" s="29"/>
      <c r="J176" s="33"/>
      <c r="K176" s="21"/>
      <c r="L176" s="21" t="str">
        <f>IFERROR(WORKDAY.INTL(($K176-1),$J176,1,FESTIVOS[]),"")</f>
        <v/>
      </c>
      <c r="M176" s="22" t="str">
        <f t="shared" ca="1" si="2"/>
        <v/>
      </c>
      <c r="N176" s="22"/>
      <c r="O176" s="22"/>
      <c r="P176" s="18" t="s">
        <v>35</v>
      </c>
      <c r="Q176" s="24" t="s">
        <v>30</v>
      </c>
      <c r="R176" s="30" t="str">
        <f ca="1">IF(Tabla4343[[#This Row],[Avance]]&lt;Tabla4343[[#This Row],[Actual]],"OK",IF(Tabla4343[[#This Row],[Avance]]&gt;Tabla4343[[#This Row],[Actual]],"ATENCIÓN","EJECUTADO"))</f>
        <v>EJECUTADO</v>
      </c>
    </row>
    <row r="177" spans="1:18" ht="28.5" hidden="1" customHeight="1" x14ac:dyDescent="0.25">
      <c r="A177" s="16">
        <v>187</v>
      </c>
      <c r="B177" s="18" t="s">
        <v>23</v>
      </c>
      <c r="C177" s="17"/>
      <c r="D177" s="17" t="s">
        <v>29</v>
      </c>
      <c r="E177" s="27"/>
      <c r="F177" s="28"/>
      <c r="G177" s="27"/>
      <c r="H177" s="29"/>
      <c r="I177" s="29"/>
      <c r="J177" s="33"/>
      <c r="K177" s="21"/>
      <c r="L177" s="21" t="str">
        <f>IFERROR(WORKDAY.INTL(($K177-1),$J177,1,FESTIVOS[]),"")</f>
        <v/>
      </c>
      <c r="M177" s="22" t="str">
        <f t="shared" ca="1" si="2"/>
        <v/>
      </c>
      <c r="N177" s="22"/>
      <c r="O177" s="22"/>
      <c r="P177" s="18" t="s">
        <v>35</v>
      </c>
      <c r="Q177" s="24" t="s">
        <v>30</v>
      </c>
      <c r="R177" s="30" t="str">
        <f ca="1">IF(Tabla4343[[#This Row],[Avance]]&lt;Tabla4343[[#This Row],[Actual]],"OK",IF(Tabla4343[[#This Row],[Avance]]&gt;Tabla4343[[#This Row],[Actual]],"ATENCIÓN","EJECUTADO"))</f>
        <v>EJECUTADO</v>
      </c>
    </row>
    <row r="178" spans="1:18" ht="28.5" hidden="1" customHeight="1" x14ac:dyDescent="0.25">
      <c r="A178" s="16">
        <v>188</v>
      </c>
      <c r="B178" s="18" t="s">
        <v>23</v>
      </c>
      <c r="C178" s="17"/>
      <c r="D178" s="17" t="s">
        <v>29</v>
      </c>
      <c r="E178" s="27"/>
      <c r="F178" s="28"/>
      <c r="G178" s="27"/>
      <c r="H178" s="29"/>
      <c r="I178" s="29"/>
      <c r="J178" s="33"/>
      <c r="K178" s="21"/>
      <c r="L178" s="21" t="str">
        <f>IFERROR(WORKDAY.INTL(($K178-1),$J178,1,FESTIVOS[]),"")</f>
        <v/>
      </c>
      <c r="M178" s="22" t="str">
        <f t="shared" ca="1" si="2"/>
        <v/>
      </c>
      <c r="N178" s="22"/>
      <c r="O178" s="22"/>
      <c r="P178" s="18" t="s">
        <v>35</v>
      </c>
      <c r="Q178" s="24" t="s">
        <v>30</v>
      </c>
      <c r="R178" s="30" t="str">
        <f ca="1">IF(Tabla4343[[#This Row],[Avance]]&lt;Tabla4343[[#This Row],[Actual]],"OK",IF(Tabla4343[[#This Row],[Avance]]&gt;Tabla4343[[#This Row],[Actual]],"ATENCIÓN","EJECUTADO"))</f>
        <v>EJECUTADO</v>
      </c>
    </row>
    <row r="179" spans="1:18" ht="28.5" hidden="1" customHeight="1" x14ac:dyDescent="0.25">
      <c r="A179" s="16">
        <v>189</v>
      </c>
      <c r="B179" s="18" t="s">
        <v>23</v>
      </c>
      <c r="C179" s="17"/>
      <c r="D179" s="17" t="s">
        <v>29</v>
      </c>
      <c r="E179" s="27"/>
      <c r="F179" s="28"/>
      <c r="G179" s="27"/>
      <c r="H179" s="29"/>
      <c r="I179" s="29"/>
      <c r="J179" s="33"/>
      <c r="K179" s="21"/>
      <c r="L179" s="21" t="str">
        <f>IFERROR(WORKDAY.INTL(($K179-1),$J179,1,FESTIVOS[]),"")</f>
        <v/>
      </c>
      <c r="M179" s="22" t="str">
        <f t="shared" ca="1" si="2"/>
        <v/>
      </c>
      <c r="N179" s="22"/>
      <c r="O179" s="22"/>
      <c r="P179" s="18" t="s">
        <v>35</v>
      </c>
      <c r="Q179" s="24" t="s">
        <v>30</v>
      </c>
      <c r="R179" s="30" t="str">
        <f ca="1">IF(Tabla4343[[#This Row],[Avance]]&lt;Tabla4343[[#This Row],[Actual]],"OK",IF(Tabla4343[[#This Row],[Avance]]&gt;Tabla4343[[#This Row],[Actual]],"ATENCIÓN","EJECUTADO"))</f>
        <v>EJECUTADO</v>
      </c>
    </row>
    <row r="180" spans="1:18" ht="28.5" hidden="1" customHeight="1" x14ac:dyDescent="0.25">
      <c r="A180" s="16">
        <v>190</v>
      </c>
      <c r="B180" s="18" t="s">
        <v>23</v>
      </c>
      <c r="C180" s="17"/>
      <c r="D180" s="17" t="s">
        <v>29</v>
      </c>
      <c r="E180" s="27"/>
      <c r="F180" s="28"/>
      <c r="G180" s="27"/>
      <c r="H180" s="29"/>
      <c r="I180" s="29"/>
      <c r="J180" s="33"/>
      <c r="K180" s="21"/>
      <c r="L180" s="21" t="str">
        <f>IFERROR(WORKDAY.INTL(($K180-1),$J180,1,FESTIVOS[]),"")</f>
        <v/>
      </c>
      <c r="M180" s="22" t="str">
        <f t="shared" ca="1" si="2"/>
        <v/>
      </c>
      <c r="N180" s="22"/>
      <c r="O180" s="22"/>
      <c r="P180" s="18" t="s">
        <v>35</v>
      </c>
      <c r="Q180" s="24" t="s">
        <v>30</v>
      </c>
      <c r="R180" s="30" t="str">
        <f ca="1">IF(Tabla4343[[#This Row],[Avance]]&lt;Tabla4343[[#This Row],[Actual]],"OK",IF(Tabla4343[[#This Row],[Avance]]&gt;Tabla4343[[#This Row],[Actual]],"ATENCIÓN","EJECUTADO"))</f>
        <v>EJECUTADO</v>
      </c>
    </row>
    <row r="181" spans="1:18" ht="28.5" hidden="1" customHeight="1" x14ac:dyDescent="0.25">
      <c r="A181" s="16">
        <v>191</v>
      </c>
      <c r="B181" s="18" t="s">
        <v>23</v>
      </c>
      <c r="C181" s="17"/>
      <c r="D181" s="17" t="s">
        <v>29</v>
      </c>
      <c r="E181" s="27"/>
      <c r="F181" s="28"/>
      <c r="G181" s="27"/>
      <c r="H181" s="29"/>
      <c r="I181" s="29"/>
      <c r="J181" s="33"/>
      <c r="K181" s="21"/>
      <c r="L181" s="21" t="str">
        <f>IFERROR(WORKDAY.INTL(($K181-1),$J181,1,FESTIVOS[]),"")</f>
        <v/>
      </c>
      <c r="M181" s="22" t="str">
        <f t="shared" ca="1" si="2"/>
        <v/>
      </c>
      <c r="N181" s="22"/>
      <c r="O181" s="22"/>
      <c r="P181" s="18" t="s">
        <v>35</v>
      </c>
      <c r="Q181" s="24" t="s">
        <v>30</v>
      </c>
      <c r="R181" s="30" t="str">
        <f ca="1">IF(Tabla4343[[#This Row],[Avance]]&lt;Tabla4343[[#This Row],[Actual]],"OK",IF(Tabla4343[[#This Row],[Avance]]&gt;Tabla4343[[#This Row],[Actual]],"ATENCIÓN","EJECUTADO"))</f>
        <v>EJECUTADO</v>
      </c>
    </row>
    <row r="182" spans="1:18" ht="28.5" hidden="1" customHeight="1" x14ac:dyDescent="0.25">
      <c r="A182" s="16">
        <v>192</v>
      </c>
      <c r="B182" s="18" t="s">
        <v>23</v>
      </c>
      <c r="C182" s="17"/>
      <c r="D182" s="17" t="s">
        <v>29</v>
      </c>
      <c r="E182" s="27"/>
      <c r="F182" s="28"/>
      <c r="G182" s="27"/>
      <c r="H182" s="29"/>
      <c r="I182" s="29"/>
      <c r="J182" s="33"/>
      <c r="K182" s="21"/>
      <c r="L182" s="21" t="str">
        <f>IFERROR(WORKDAY.INTL(($K182-1),$J182,1,FESTIVOS[]),"")</f>
        <v/>
      </c>
      <c r="M182" s="22" t="str">
        <f t="shared" ca="1" si="2"/>
        <v/>
      </c>
      <c r="N182" s="22"/>
      <c r="O182" s="22"/>
      <c r="P182" s="18" t="s">
        <v>35</v>
      </c>
      <c r="Q182" s="24" t="s">
        <v>30</v>
      </c>
      <c r="R182" s="30" t="str">
        <f ca="1">IF(Tabla4343[[#This Row],[Avance]]&lt;Tabla4343[[#This Row],[Actual]],"OK",IF(Tabla4343[[#This Row],[Avance]]&gt;Tabla4343[[#This Row],[Actual]],"ATENCIÓN","EJECUTADO"))</f>
        <v>EJECUTADO</v>
      </c>
    </row>
    <row r="183" spans="1:18" ht="28.5" hidden="1" customHeight="1" x14ac:dyDescent="0.25">
      <c r="A183" s="16">
        <v>193</v>
      </c>
      <c r="B183" s="18" t="s">
        <v>23</v>
      </c>
      <c r="C183" s="17"/>
      <c r="D183" s="17" t="s">
        <v>29</v>
      </c>
      <c r="E183" s="27"/>
      <c r="F183" s="28"/>
      <c r="G183" s="27"/>
      <c r="H183" s="29"/>
      <c r="I183" s="29"/>
      <c r="J183" s="33"/>
      <c r="K183" s="21"/>
      <c r="L183" s="21" t="str">
        <f>IFERROR(WORKDAY.INTL(($K183-1),$J183,1,FESTIVOS[]),"")</f>
        <v/>
      </c>
      <c r="M183" s="22" t="str">
        <f t="shared" ca="1" si="2"/>
        <v/>
      </c>
      <c r="N183" s="22"/>
      <c r="O183" s="22"/>
      <c r="P183" s="18" t="s">
        <v>35</v>
      </c>
      <c r="Q183" s="24" t="s">
        <v>30</v>
      </c>
      <c r="R183" s="30" t="str">
        <f ca="1">IF(Tabla4343[[#This Row],[Avance]]&lt;Tabla4343[[#This Row],[Actual]],"OK",IF(Tabla4343[[#This Row],[Avance]]&gt;Tabla4343[[#This Row],[Actual]],"ATENCIÓN","EJECUTADO"))</f>
        <v>EJECUTADO</v>
      </c>
    </row>
    <row r="184" spans="1:18" ht="28.5" hidden="1" customHeight="1" x14ac:dyDescent="0.25">
      <c r="A184" s="16">
        <v>194</v>
      </c>
      <c r="B184" s="18" t="s">
        <v>23</v>
      </c>
      <c r="C184" s="17"/>
      <c r="D184" s="17" t="s">
        <v>29</v>
      </c>
      <c r="E184" s="27"/>
      <c r="F184" s="28"/>
      <c r="G184" s="27"/>
      <c r="H184" s="29"/>
      <c r="I184" s="29"/>
      <c r="J184" s="33"/>
      <c r="K184" s="21"/>
      <c r="L184" s="21" t="str">
        <f>IFERROR(WORKDAY.INTL(($K184-1),$J184,1,FESTIVOS[]),"")</f>
        <v/>
      </c>
      <c r="M184" s="22" t="str">
        <f t="shared" ca="1" si="2"/>
        <v/>
      </c>
      <c r="N184" s="22"/>
      <c r="O184" s="22"/>
      <c r="P184" s="18" t="s">
        <v>35</v>
      </c>
      <c r="Q184" s="24" t="s">
        <v>30</v>
      </c>
      <c r="R184" s="30" t="str">
        <f ca="1">IF(Tabla4343[[#This Row],[Avance]]&lt;Tabla4343[[#This Row],[Actual]],"OK",IF(Tabla4343[[#This Row],[Avance]]&gt;Tabla4343[[#This Row],[Actual]],"ATENCIÓN","EJECUTADO"))</f>
        <v>EJECUTADO</v>
      </c>
    </row>
    <row r="185" spans="1:18" ht="28.5" hidden="1" customHeight="1" x14ac:dyDescent="0.25">
      <c r="A185" s="16">
        <v>195</v>
      </c>
      <c r="B185" s="18" t="s">
        <v>23</v>
      </c>
      <c r="C185" s="17"/>
      <c r="D185" s="17" t="s">
        <v>29</v>
      </c>
      <c r="E185" s="27"/>
      <c r="F185" s="28"/>
      <c r="G185" s="27"/>
      <c r="H185" s="29"/>
      <c r="I185" s="29"/>
      <c r="J185" s="33"/>
      <c r="K185" s="21"/>
      <c r="L185" s="21" t="str">
        <f>IFERROR(WORKDAY.INTL(($K185-1),$J185,1,FESTIVOS[]),"")</f>
        <v/>
      </c>
      <c r="M185" s="22" t="str">
        <f t="shared" ref="M185:M190" ca="1" si="3">IFERROR(((($I$3-$K185)/(L185-K185)*1)),"")</f>
        <v/>
      </c>
      <c r="N185" s="22"/>
      <c r="O185" s="22"/>
      <c r="P185" s="18" t="s">
        <v>35</v>
      </c>
      <c r="Q185" s="24" t="s">
        <v>30</v>
      </c>
      <c r="R185" s="30" t="str">
        <f ca="1">IF(Tabla4343[[#This Row],[Avance]]&lt;Tabla4343[[#This Row],[Actual]],"OK",IF(Tabla4343[[#This Row],[Avance]]&gt;Tabla4343[[#This Row],[Actual]],"ATENCIÓN","EJECUTADO"))</f>
        <v>EJECUTADO</v>
      </c>
    </row>
    <row r="186" spans="1:18" ht="28.5" hidden="1" customHeight="1" x14ac:dyDescent="0.25">
      <c r="A186" s="16">
        <v>196</v>
      </c>
      <c r="B186" s="18" t="s">
        <v>23</v>
      </c>
      <c r="C186" s="17"/>
      <c r="D186" s="17" t="s">
        <v>29</v>
      </c>
      <c r="E186" s="27"/>
      <c r="F186" s="28"/>
      <c r="G186" s="27"/>
      <c r="H186" s="29"/>
      <c r="I186" s="29"/>
      <c r="J186" s="33"/>
      <c r="K186" s="21"/>
      <c r="L186" s="21" t="str">
        <f>IFERROR(WORKDAY.INTL(($K186-1),$J186,1,FESTIVOS[]),"")</f>
        <v/>
      </c>
      <c r="M186" s="22" t="str">
        <f t="shared" ca="1" si="3"/>
        <v/>
      </c>
      <c r="N186" s="22"/>
      <c r="O186" s="22"/>
      <c r="P186" s="18" t="s">
        <v>35</v>
      </c>
      <c r="Q186" s="24" t="s">
        <v>30</v>
      </c>
      <c r="R186" s="30" t="str">
        <f ca="1">IF(Tabla4343[[#This Row],[Avance]]&lt;Tabla4343[[#This Row],[Actual]],"OK",IF(Tabla4343[[#This Row],[Avance]]&gt;Tabla4343[[#This Row],[Actual]],"ATENCIÓN","EJECUTADO"))</f>
        <v>EJECUTADO</v>
      </c>
    </row>
    <row r="187" spans="1:18" ht="28.5" hidden="1" customHeight="1" x14ac:dyDescent="0.25">
      <c r="A187" s="16">
        <v>197</v>
      </c>
      <c r="B187" s="18" t="s">
        <v>23</v>
      </c>
      <c r="C187" s="17"/>
      <c r="D187" s="17" t="s">
        <v>29</v>
      </c>
      <c r="E187" s="27"/>
      <c r="F187" s="28"/>
      <c r="G187" s="27"/>
      <c r="H187" s="29"/>
      <c r="I187" s="29"/>
      <c r="J187" s="33"/>
      <c r="K187" s="21"/>
      <c r="L187" s="21" t="str">
        <f>IFERROR(WORKDAY.INTL(($K187-1),$J187,1,FESTIVOS[]),"")</f>
        <v/>
      </c>
      <c r="M187" s="22" t="str">
        <f t="shared" ca="1" si="3"/>
        <v/>
      </c>
      <c r="N187" s="22"/>
      <c r="O187" s="22"/>
      <c r="P187" s="18" t="s">
        <v>35</v>
      </c>
      <c r="Q187" s="24" t="s">
        <v>30</v>
      </c>
      <c r="R187" s="30" t="str">
        <f ca="1">IF(Tabla4343[[#This Row],[Avance]]&lt;Tabla4343[[#This Row],[Actual]],"OK",IF(Tabla4343[[#This Row],[Avance]]&gt;Tabla4343[[#This Row],[Actual]],"ATENCIÓN","EJECUTADO"))</f>
        <v>EJECUTADO</v>
      </c>
    </row>
    <row r="188" spans="1:18" ht="28.5" hidden="1" customHeight="1" x14ac:dyDescent="0.25">
      <c r="A188" s="16">
        <v>198</v>
      </c>
      <c r="B188" s="18" t="s">
        <v>23</v>
      </c>
      <c r="C188" s="17"/>
      <c r="D188" s="17" t="s">
        <v>29</v>
      </c>
      <c r="E188" s="27"/>
      <c r="F188" s="28"/>
      <c r="G188" s="27"/>
      <c r="H188" s="29"/>
      <c r="I188" s="29"/>
      <c r="J188" s="33"/>
      <c r="K188" s="21"/>
      <c r="L188" s="21" t="str">
        <f>IFERROR(WORKDAY.INTL(($K188-1),$J188,1,FESTIVOS[]),"")</f>
        <v/>
      </c>
      <c r="M188" s="22" t="str">
        <f t="shared" ca="1" si="3"/>
        <v/>
      </c>
      <c r="N188" s="22"/>
      <c r="O188" s="22"/>
      <c r="P188" s="18" t="s">
        <v>35</v>
      </c>
      <c r="Q188" s="24" t="s">
        <v>30</v>
      </c>
      <c r="R188" s="30" t="str">
        <f ca="1">IF(Tabla4343[[#This Row],[Avance]]&lt;Tabla4343[[#This Row],[Actual]],"OK",IF(Tabla4343[[#This Row],[Avance]]&gt;Tabla4343[[#This Row],[Actual]],"ATENCIÓN","EJECUTADO"))</f>
        <v>EJECUTADO</v>
      </c>
    </row>
    <row r="189" spans="1:18" ht="28.5" hidden="1" customHeight="1" x14ac:dyDescent="0.25">
      <c r="A189" s="16">
        <v>199</v>
      </c>
      <c r="B189" s="18" t="s">
        <v>23</v>
      </c>
      <c r="C189" s="17"/>
      <c r="D189" s="17" t="s">
        <v>29</v>
      </c>
      <c r="E189" s="27"/>
      <c r="F189" s="28"/>
      <c r="G189" s="27"/>
      <c r="H189" s="29"/>
      <c r="I189" s="29"/>
      <c r="J189" s="33"/>
      <c r="K189" s="21"/>
      <c r="L189" s="21" t="str">
        <f>IFERROR(WORKDAY.INTL(($K189-1),$J189,1,FESTIVOS[]),"")</f>
        <v/>
      </c>
      <c r="M189" s="22" t="str">
        <f t="shared" ca="1" si="3"/>
        <v/>
      </c>
      <c r="N189" s="22"/>
      <c r="O189" s="22"/>
      <c r="P189" s="18" t="s">
        <v>35</v>
      </c>
      <c r="Q189" s="24" t="s">
        <v>30</v>
      </c>
      <c r="R189" s="30" t="str">
        <f ca="1">IF(Tabla4343[[#This Row],[Avance]]&lt;Tabla4343[[#This Row],[Actual]],"OK",IF(Tabla4343[[#This Row],[Avance]]&gt;Tabla4343[[#This Row],[Actual]],"ATENCIÓN","EJECUTADO"))</f>
        <v>EJECUTADO</v>
      </c>
    </row>
    <row r="190" spans="1:18" ht="28.5" hidden="1" customHeight="1" x14ac:dyDescent="0.25">
      <c r="A190" s="16">
        <v>200</v>
      </c>
      <c r="B190" s="18" t="s">
        <v>23</v>
      </c>
      <c r="C190" s="17"/>
      <c r="D190" s="17" t="s">
        <v>29</v>
      </c>
      <c r="E190" s="27"/>
      <c r="F190" s="28"/>
      <c r="G190" s="27"/>
      <c r="H190" s="29"/>
      <c r="I190" s="29"/>
      <c r="J190" s="33"/>
      <c r="K190" s="21"/>
      <c r="L190" s="21" t="str">
        <f>IFERROR(WORKDAY.INTL(($K190-1),$J190,1,FESTIVOS[]),"")</f>
        <v/>
      </c>
      <c r="M190" s="22" t="str">
        <f t="shared" ca="1" si="3"/>
        <v/>
      </c>
      <c r="N190" s="22"/>
      <c r="O190" s="22"/>
      <c r="P190" s="18" t="s">
        <v>35</v>
      </c>
      <c r="Q190" s="24" t="s">
        <v>30</v>
      </c>
      <c r="R190" s="30" t="str">
        <f ca="1">IF(Tabla4343[[#This Row],[Avance]]&lt;Tabla4343[[#This Row],[Actual]],"OK",IF(Tabla4343[[#This Row],[Avance]]&gt;Tabla4343[[#This Row],[Actual]],"ATENCIÓN","EJECUTADO"))</f>
        <v>EJECUTADO</v>
      </c>
    </row>
    <row r="191" spans="1:18" x14ac:dyDescent="0.25">
      <c r="A191" s="16" t="s">
        <v>215</v>
      </c>
      <c r="B191" s="16"/>
      <c r="C191" s="18"/>
      <c r="D191" s="18"/>
      <c r="E191" s="18"/>
      <c r="F191" s="16"/>
      <c r="G191" s="18"/>
      <c r="H191" s="29"/>
      <c r="I191" s="29"/>
      <c r="J191" s="16"/>
      <c r="K191" s="16"/>
      <c r="L191" s="16"/>
      <c r="M191" s="18"/>
      <c r="N191" s="23"/>
      <c r="O191" s="23"/>
      <c r="P191" s="18"/>
      <c r="Q191" s="18"/>
      <c r="R191" s="36">
        <f ca="1">SUBTOTAL(103,Tabla4343[Status])</f>
        <v>14</v>
      </c>
    </row>
  </sheetData>
  <mergeCells count="2">
    <mergeCell ref="J3:L3"/>
    <mergeCell ref="N3:O3"/>
  </mergeCells>
  <conditionalFormatting sqref="R5:R190">
    <cfRule type="cellIs" dxfId="35" priority="1" stopIfTrue="1" operator="equal">
      <formula>"EJECUTADO"</formula>
    </cfRule>
    <cfRule type="cellIs" dxfId="34" priority="2" stopIfTrue="1" operator="equal">
      <formula>"OK"</formula>
    </cfRule>
    <cfRule type="cellIs" dxfId="33"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L143"/>
  <sheetViews>
    <sheetView showGridLines="0" zoomScale="90" zoomScaleNormal="90" workbookViewId="0">
      <pane xSplit="4" ySplit="4" topLeftCell="E47"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4.6328125" customWidth="1"/>
    <col min="2" max="2" width="8" customWidth="1"/>
    <col min="3" max="3" width="11.1796875" customWidth="1"/>
    <col min="4" max="4" width="8" customWidth="1" outlineLevel="1"/>
    <col min="5" max="5" width="17.36328125" customWidth="1"/>
    <col min="6" max="6" width="40.90625" customWidth="1"/>
    <col min="7" max="7" width="16" customWidth="1"/>
    <col min="8" max="8" width="50.6328125" customWidth="1"/>
    <col min="9" max="9" width="15.90625" customWidth="1" outlineLevel="1"/>
    <col min="10" max="10" width="7.36328125" customWidth="1"/>
    <col min="11" max="11" width="8.1796875" customWidth="1"/>
    <col min="12" max="12" width="9.81640625" customWidth="1"/>
    <col min="13" max="13" width="12" customWidth="1"/>
    <col min="14" max="14" width="7.81640625" style="42" customWidth="1"/>
    <col min="15" max="15" width="6.81640625" style="42" customWidth="1"/>
    <col min="16" max="16" width="10" customWidth="1"/>
    <col min="17" max="17" width="8.1796875"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26.4" x14ac:dyDescent="0.45">
      <c r="A4" s="10" t="s">
        <v>5</v>
      </c>
      <c r="B4" s="10" t="s">
        <v>6</v>
      </c>
      <c r="C4" s="10" t="s">
        <v>7</v>
      </c>
      <c r="D4" s="11" t="s">
        <v>8</v>
      </c>
      <c r="E4" s="10" t="s">
        <v>9</v>
      </c>
      <c r="F4" s="10" t="s">
        <v>10</v>
      </c>
      <c r="G4" s="10" t="s">
        <v>11</v>
      </c>
      <c r="H4" s="10" t="s">
        <v>12</v>
      </c>
      <c r="I4" s="11" t="s">
        <v>13</v>
      </c>
      <c r="J4" s="10" t="s">
        <v>14</v>
      </c>
      <c r="K4" s="10" t="s">
        <v>15</v>
      </c>
      <c r="L4" s="10" t="s">
        <v>16</v>
      </c>
      <c r="M4" s="11" t="s">
        <v>17</v>
      </c>
      <c r="N4" s="41" t="s">
        <v>18</v>
      </c>
      <c r="O4" s="41" t="s">
        <v>19</v>
      </c>
      <c r="P4" s="10" t="s">
        <v>20</v>
      </c>
      <c r="Q4" s="11" t="s">
        <v>21</v>
      </c>
      <c r="R4" s="12" t="s">
        <v>22</v>
      </c>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26.4" x14ac:dyDescent="0.25">
      <c r="A5" s="16">
        <v>1</v>
      </c>
      <c r="B5" s="18" t="s">
        <v>23</v>
      </c>
      <c r="C5" s="17">
        <v>45352</v>
      </c>
      <c r="D5" s="17" t="s">
        <v>29</v>
      </c>
      <c r="E5" s="18" t="s">
        <v>25</v>
      </c>
      <c r="F5" s="19" t="s">
        <v>26</v>
      </c>
      <c r="G5" s="18" t="s">
        <v>27</v>
      </c>
      <c r="H5" s="20" t="s">
        <v>28</v>
      </c>
      <c r="I5" s="20"/>
      <c r="J5" s="33">
        <v>22</v>
      </c>
      <c r="K5" s="21">
        <v>45351</v>
      </c>
      <c r="L5" s="21">
        <f>IFERROR(WORKDAY.INTL(($K5-1),$J5,1,FESTIVOS[]),"")</f>
        <v>45380</v>
      </c>
      <c r="M5" s="22">
        <v>1</v>
      </c>
      <c r="N5" s="22">
        <v>0.97</v>
      </c>
      <c r="O5" s="37">
        <v>1</v>
      </c>
      <c r="P5" s="23" t="s">
        <v>29</v>
      </c>
      <c r="Q5" s="24" t="s">
        <v>30</v>
      </c>
      <c r="R5" s="30" t="str">
        <f>IF(Tabla43435[[#This Row],[Avance]]&lt;Tabla43435[[#This Row],[Actual]],"OK",IF(Tabla43435[[#This Row],[Avance]]&gt;Tabla43435[[#This Row],[Actual]],"ATENCIÓN","EJECUTADO"))</f>
        <v>EJECUTADO</v>
      </c>
      <c r="S5" s="25"/>
    </row>
    <row r="6" spans="1:142" ht="28.5" customHeight="1" x14ac:dyDescent="0.25">
      <c r="A6" s="16">
        <v>2</v>
      </c>
      <c r="B6" s="18" t="s">
        <v>23</v>
      </c>
      <c r="C6" s="17">
        <v>45330</v>
      </c>
      <c r="D6" s="17" t="s">
        <v>29</v>
      </c>
      <c r="E6" s="27" t="s">
        <v>200</v>
      </c>
      <c r="F6" s="28" t="s">
        <v>161</v>
      </c>
      <c r="G6" s="27" t="s">
        <v>89</v>
      </c>
      <c r="H6" s="29" t="s">
        <v>162</v>
      </c>
      <c r="I6" s="44" t="s">
        <v>334</v>
      </c>
      <c r="J6" s="33">
        <v>20</v>
      </c>
      <c r="K6" s="21">
        <v>45361</v>
      </c>
      <c r="L6" s="21">
        <f>IFERROR(WORKDAY.INTL(($K6-1),$J6,1,FESTIVOS[]),"")</f>
        <v>45387</v>
      </c>
      <c r="M6" s="22">
        <f t="shared" ref="M6:M8" ca="1" si="0">IFERROR(((($I$3-$K6)/(L6-K6)*1)),"")</f>
        <v>34</v>
      </c>
      <c r="N6" s="22">
        <v>0.7</v>
      </c>
      <c r="O6" s="22">
        <v>0.74</v>
      </c>
      <c r="P6" s="18" t="s">
        <v>35</v>
      </c>
      <c r="Q6" s="24" t="s">
        <v>30</v>
      </c>
      <c r="R6" s="30" t="str">
        <f ca="1">IF(Tabla43435[[#This Row],[Avance]]&lt;Tabla43435[[#This Row],[Actual]],"OK",IF(Tabla43435[[#This Row],[Avance]]&gt;Tabla43435[[#This Row],[Actual]],"ATENCIÓN","EJECUTADO"))</f>
        <v>ATENCIÓN</v>
      </c>
    </row>
    <row r="7" spans="1:142" ht="28.5" customHeight="1" x14ac:dyDescent="0.25">
      <c r="A7" s="16">
        <v>3</v>
      </c>
      <c r="B7" s="18" t="s">
        <v>23</v>
      </c>
      <c r="C7" s="17">
        <v>45336</v>
      </c>
      <c r="D7" s="17" t="s">
        <v>29</v>
      </c>
      <c r="E7" s="27" t="s">
        <v>200</v>
      </c>
      <c r="F7" s="28" t="s">
        <v>276</v>
      </c>
      <c r="G7" s="27" t="s">
        <v>89</v>
      </c>
      <c r="H7" s="29" t="s">
        <v>277</v>
      </c>
      <c r="I7" s="44" t="s">
        <v>334</v>
      </c>
      <c r="J7" s="33">
        <v>20</v>
      </c>
      <c r="K7" s="21">
        <v>45361</v>
      </c>
      <c r="L7" s="21">
        <f>IFERROR(WORKDAY.INTL(($K7-1),$J7,1,FESTIVOS[]),"")</f>
        <v>45387</v>
      </c>
      <c r="M7" s="22">
        <f t="shared" ca="1" si="0"/>
        <v>34</v>
      </c>
      <c r="N7" s="22">
        <v>0.7</v>
      </c>
      <c r="O7" s="22">
        <v>0.74</v>
      </c>
      <c r="P7" s="18" t="s">
        <v>35</v>
      </c>
      <c r="Q7" s="24" t="s">
        <v>30</v>
      </c>
      <c r="R7" s="30" t="str">
        <f ca="1">IF(Tabla43435[[#This Row],[Avance]]&lt;Tabla43435[[#This Row],[Actual]],"OK",IF(Tabla43435[[#This Row],[Avance]]&gt;Tabla43435[[#This Row],[Actual]],"ATENCIÓN","EJECUTADO"))</f>
        <v>ATENCIÓN</v>
      </c>
    </row>
    <row r="8" spans="1:142" ht="28.5" customHeight="1" x14ac:dyDescent="0.25">
      <c r="A8" s="16">
        <v>4</v>
      </c>
      <c r="B8" s="18" t="s">
        <v>23</v>
      </c>
      <c r="C8" s="17">
        <v>45336</v>
      </c>
      <c r="D8" s="17" t="s">
        <v>29</v>
      </c>
      <c r="E8" s="27" t="s">
        <v>44</v>
      </c>
      <c r="F8" s="28" t="s">
        <v>278</v>
      </c>
      <c r="G8" s="27" t="s">
        <v>89</v>
      </c>
      <c r="H8" s="29" t="s">
        <v>277</v>
      </c>
      <c r="I8" s="44" t="s">
        <v>334</v>
      </c>
      <c r="J8" s="33">
        <v>20</v>
      </c>
      <c r="K8" s="21">
        <v>45361</v>
      </c>
      <c r="L8" s="21">
        <f>IFERROR(WORKDAY.INTL(($K8-1),$J8,1,FESTIVOS[]),"")</f>
        <v>45387</v>
      </c>
      <c r="M8" s="22">
        <f t="shared" ca="1" si="0"/>
        <v>34</v>
      </c>
      <c r="N8" s="22">
        <v>0.7</v>
      </c>
      <c r="O8" s="22">
        <v>0.74</v>
      </c>
      <c r="P8" s="18" t="s">
        <v>35</v>
      </c>
      <c r="Q8" s="24" t="s">
        <v>30</v>
      </c>
      <c r="R8" s="30" t="str">
        <f ca="1">IF(Tabla43435[[#This Row],[Avance]]&lt;Tabla43435[[#This Row],[Actual]],"OK",IF(Tabla43435[[#This Row],[Avance]]&gt;Tabla43435[[#This Row],[Actual]],"ATENCIÓN","EJECUTADO"))</f>
        <v>ATENCIÓN</v>
      </c>
    </row>
    <row r="9" spans="1:142" ht="28.5" customHeight="1" x14ac:dyDescent="0.25">
      <c r="A9" s="16">
        <v>5</v>
      </c>
      <c r="B9" s="18" t="s">
        <v>23</v>
      </c>
      <c r="C9" s="17">
        <v>45341</v>
      </c>
      <c r="D9" s="17" t="s">
        <v>29</v>
      </c>
      <c r="E9" s="27" t="s">
        <v>39</v>
      </c>
      <c r="F9" s="28" t="s">
        <v>286</v>
      </c>
      <c r="G9" s="27" t="s">
        <v>33</v>
      </c>
      <c r="H9" s="43" t="s">
        <v>49</v>
      </c>
      <c r="I9" s="29"/>
      <c r="J9" s="33">
        <v>20</v>
      </c>
      <c r="K9" s="21">
        <v>45340</v>
      </c>
      <c r="L9" s="21">
        <f>IFERROR(WORKDAY.INTL(($K9-1),$J9,1,FESTIVOS[]),"")</f>
        <v>45366</v>
      </c>
      <c r="M9" s="22">
        <v>1</v>
      </c>
      <c r="N9" s="22">
        <v>0.5</v>
      </c>
      <c r="O9" s="22">
        <v>1</v>
      </c>
      <c r="P9" s="18" t="s">
        <v>35</v>
      </c>
      <c r="Q9" s="24" t="s">
        <v>30</v>
      </c>
      <c r="R9" s="30" t="str">
        <f>IF(Tabla43435[[#This Row],[Avance]]&lt;Tabla43435[[#This Row],[Actual]],"OK",IF(Tabla43435[[#This Row],[Avance]]&gt;Tabla43435[[#This Row],[Actual]],"ATENCIÓN","EJECUTADO"))</f>
        <v>EJECUTADO</v>
      </c>
    </row>
    <row r="10" spans="1:142" ht="28.5" customHeight="1" x14ac:dyDescent="0.25">
      <c r="A10" s="16">
        <v>6</v>
      </c>
      <c r="B10" s="18" t="s">
        <v>23</v>
      </c>
      <c r="C10" s="17">
        <v>45344</v>
      </c>
      <c r="D10" s="17" t="s">
        <v>29</v>
      </c>
      <c r="E10" s="27" t="s">
        <v>133</v>
      </c>
      <c r="F10" s="28" t="s">
        <v>301</v>
      </c>
      <c r="G10" s="27" t="s">
        <v>64</v>
      </c>
      <c r="H10" s="29" t="s">
        <v>302</v>
      </c>
      <c r="I10" s="29"/>
      <c r="J10" s="33">
        <v>23</v>
      </c>
      <c r="K10" s="21">
        <v>45343</v>
      </c>
      <c r="L10" s="21">
        <f>IFERROR(WORKDAY.INTL(($K10-1),$J10,1,FESTIVOS[]),"")</f>
        <v>45373</v>
      </c>
      <c r="M10" s="22">
        <v>1</v>
      </c>
      <c r="N10" s="22">
        <v>0.89</v>
      </c>
      <c r="O10" s="22">
        <v>1</v>
      </c>
      <c r="P10" s="18" t="s">
        <v>35</v>
      </c>
      <c r="Q10" s="24" t="s">
        <v>30</v>
      </c>
      <c r="R10" s="30" t="str">
        <f>IF(Tabla43435[[#This Row],[Avance]]&lt;Tabla43435[[#This Row],[Actual]],"OK",IF(Tabla43435[[#This Row],[Avance]]&gt;Tabla43435[[#This Row],[Actual]],"ATENCIÓN","EJECUTADO"))</f>
        <v>EJECUTADO</v>
      </c>
    </row>
    <row r="11" spans="1:142" ht="28.5" customHeight="1" x14ac:dyDescent="0.25">
      <c r="A11" s="16">
        <v>7</v>
      </c>
      <c r="B11" s="18" t="s">
        <v>23</v>
      </c>
      <c r="C11" s="17">
        <v>45352</v>
      </c>
      <c r="D11" s="17" t="s">
        <v>29</v>
      </c>
      <c r="E11" s="27" t="s">
        <v>39</v>
      </c>
      <c r="F11" s="28" t="s">
        <v>335</v>
      </c>
      <c r="G11" s="27" t="s">
        <v>33</v>
      </c>
      <c r="H11" s="29" t="s">
        <v>317</v>
      </c>
      <c r="I11" s="29"/>
      <c r="J11" s="33">
        <v>2</v>
      </c>
      <c r="K11" s="21">
        <v>45351</v>
      </c>
      <c r="L11" s="21">
        <f>IFERROR(WORKDAY.INTL(($K11-1),$J11,1,FESTIVOS[]),"")</f>
        <v>45352</v>
      </c>
      <c r="M11" s="22">
        <v>1</v>
      </c>
      <c r="N11" s="22">
        <v>0</v>
      </c>
      <c r="O11" s="22">
        <v>1</v>
      </c>
      <c r="P11" s="18" t="s">
        <v>35</v>
      </c>
      <c r="Q11" s="24" t="s">
        <v>30</v>
      </c>
      <c r="R11" s="30" t="str">
        <f>IF(Tabla43435[[#This Row],[Avance]]&lt;Tabla43435[[#This Row],[Actual]],"OK",IF(Tabla43435[[#This Row],[Avance]]&gt;Tabla43435[[#This Row],[Actual]],"ATENCIÓN","EJECUTADO"))</f>
        <v>EJECUTADO</v>
      </c>
    </row>
    <row r="12" spans="1:142" ht="28.5" customHeight="1" x14ac:dyDescent="0.25">
      <c r="A12" s="16">
        <v>8</v>
      </c>
      <c r="B12" s="18" t="s">
        <v>23</v>
      </c>
      <c r="C12" s="17">
        <v>45352</v>
      </c>
      <c r="D12" s="17" t="s">
        <v>29</v>
      </c>
      <c r="E12" s="27" t="s">
        <v>39</v>
      </c>
      <c r="F12" s="28" t="s">
        <v>335</v>
      </c>
      <c r="G12" s="27" t="s">
        <v>33</v>
      </c>
      <c r="H12" s="29" t="s">
        <v>298</v>
      </c>
      <c r="I12" s="29"/>
      <c r="J12" s="33">
        <v>2</v>
      </c>
      <c r="K12" s="21">
        <v>45351</v>
      </c>
      <c r="L12" s="21">
        <f>IFERROR(WORKDAY.INTL(($K12-1),$J12,1,FESTIVOS[]),"")</f>
        <v>45352</v>
      </c>
      <c r="M12" s="22">
        <v>1</v>
      </c>
      <c r="N12" s="22">
        <v>0</v>
      </c>
      <c r="O12" s="22">
        <v>1</v>
      </c>
      <c r="P12" s="18" t="s">
        <v>35</v>
      </c>
      <c r="Q12" s="24" t="s">
        <v>30</v>
      </c>
      <c r="R12" s="30" t="str">
        <f>IF(Tabla43435[[#This Row],[Avance]]&lt;Tabla43435[[#This Row],[Actual]],"OK",IF(Tabla43435[[#This Row],[Avance]]&gt;Tabla43435[[#This Row],[Actual]],"ATENCIÓN","EJECUTADO"))</f>
        <v>EJECUTADO</v>
      </c>
    </row>
    <row r="13" spans="1:142" ht="28.5" customHeight="1" x14ac:dyDescent="0.25">
      <c r="A13" s="16">
        <v>9</v>
      </c>
      <c r="B13" s="18" t="s">
        <v>23</v>
      </c>
      <c r="C13" s="17">
        <v>45352</v>
      </c>
      <c r="D13" s="17" t="s">
        <v>29</v>
      </c>
      <c r="E13" s="27" t="s">
        <v>39</v>
      </c>
      <c r="F13" s="28" t="s">
        <v>336</v>
      </c>
      <c r="G13" s="27" t="s">
        <v>33</v>
      </c>
      <c r="H13" s="29" t="s">
        <v>317</v>
      </c>
      <c r="I13" s="29"/>
      <c r="J13" s="33">
        <v>2</v>
      </c>
      <c r="K13" s="21">
        <v>45351</v>
      </c>
      <c r="L13" s="21">
        <f>IFERROR(WORKDAY.INTL(($K13-1),$J13,1,FESTIVOS[]),"")</f>
        <v>45352</v>
      </c>
      <c r="M13" s="22">
        <v>1</v>
      </c>
      <c r="N13" s="22">
        <v>0</v>
      </c>
      <c r="O13" s="22">
        <v>1</v>
      </c>
      <c r="P13" s="18" t="s">
        <v>35</v>
      </c>
      <c r="Q13" s="24" t="s">
        <v>30</v>
      </c>
      <c r="R13" s="30" t="str">
        <f>IF(Tabla43435[[#This Row],[Avance]]&lt;Tabla43435[[#This Row],[Actual]],"OK",IF(Tabla43435[[#This Row],[Avance]]&gt;Tabla43435[[#This Row],[Actual]],"ATENCIÓN","EJECUTADO"))</f>
        <v>EJECUTADO</v>
      </c>
    </row>
    <row r="14" spans="1:142" ht="28.5" customHeight="1" x14ac:dyDescent="0.25">
      <c r="A14" s="16">
        <v>10</v>
      </c>
      <c r="B14" s="18" t="s">
        <v>23</v>
      </c>
      <c r="C14" s="17">
        <v>45352</v>
      </c>
      <c r="D14" s="17" t="s">
        <v>29</v>
      </c>
      <c r="E14" s="27" t="s">
        <v>39</v>
      </c>
      <c r="F14" s="28" t="s">
        <v>336</v>
      </c>
      <c r="G14" s="27" t="s">
        <v>33</v>
      </c>
      <c r="H14" s="29" t="s">
        <v>298</v>
      </c>
      <c r="I14" s="29"/>
      <c r="J14" s="33">
        <v>2</v>
      </c>
      <c r="K14" s="21">
        <v>45351</v>
      </c>
      <c r="L14" s="21">
        <f>IFERROR(WORKDAY.INTL(($K14-1),$J14,1,FESTIVOS[]),"")</f>
        <v>45352</v>
      </c>
      <c r="M14" s="22">
        <v>1</v>
      </c>
      <c r="N14" s="22">
        <v>0</v>
      </c>
      <c r="O14" s="22">
        <v>1</v>
      </c>
      <c r="P14" s="18" t="s">
        <v>35</v>
      </c>
      <c r="Q14" s="24" t="s">
        <v>30</v>
      </c>
      <c r="R14" s="30" t="str">
        <f>IF(Tabla43435[[#This Row],[Avance]]&lt;Tabla43435[[#This Row],[Actual]],"OK",IF(Tabla43435[[#This Row],[Avance]]&gt;Tabla43435[[#This Row],[Actual]],"ATENCIÓN","EJECUTADO"))</f>
        <v>EJECUTADO</v>
      </c>
    </row>
    <row r="15" spans="1:142" ht="28.5" customHeight="1" x14ac:dyDescent="0.25">
      <c r="A15" s="16">
        <v>11</v>
      </c>
      <c r="B15" s="18" t="s">
        <v>23</v>
      </c>
      <c r="C15" s="17">
        <v>45352</v>
      </c>
      <c r="D15" s="17" t="s">
        <v>29</v>
      </c>
      <c r="E15" s="27" t="s">
        <v>39</v>
      </c>
      <c r="F15" s="28" t="s">
        <v>337</v>
      </c>
      <c r="G15" s="27" t="s">
        <v>33</v>
      </c>
      <c r="H15" s="29" t="s">
        <v>317</v>
      </c>
      <c r="I15" s="29"/>
      <c r="J15" s="33">
        <v>2</v>
      </c>
      <c r="K15" s="21">
        <v>45351</v>
      </c>
      <c r="L15" s="21">
        <f>IFERROR(WORKDAY.INTL(($K15-1),$J15,1,FESTIVOS[]),"")</f>
        <v>45352</v>
      </c>
      <c r="M15" s="22">
        <v>1</v>
      </c>
      <c r="N15" s="22">
        <v>0</v>
      </c>
      <c r="O15" s="22">
        <v>1</v>
      </c>
      <c r="P15" s="18" t="s">
        <v>35</v>
      </c>
      <c r="Q15" s="24" t="s">
        <v>30</v>
      </c>
      <c r="R15" s="30" t="str">
        <f>IF(Tabla43435[[#This Row],[Avance]]&lt;Tabla43435[[#This Row],[Actual]],"OK",IF(Tabla43435[[#This Row],[Avance]]&gt;Tabla43435[[#This Row],[Actual]],"ATENCIÓN","EJECUTADO"))</f>
        <v>EJECUTADO</v>
      </c>
    </row>
    <row r="16" spans="1:142" ht="28.5" customHeight="1" x14ac:dyDescent="0.25">
      <c r="A16" s="16">
        <v>12</v>
      </c>
      <c r="B16" s="18" t="s">
        <v>23</v>
      </c>
      <c r="C16" s="17">
        <v>45352</v>
      </c>
      <c r="D16" s="17" t="s">
        <v>29</v>
      </c>
      <c r="E16" s="27" t="s">
        <v>39</v>
      </c>
      <c r="F16" s="28" t="s">
        <v>337</v>
      </c>
      <c r="G16" s="27" t="s">
        <v>33</v>
      </c>
      <c r="H16" s="29" t="s">
        <v>298</v>
      </c>
      <c r="I16" s="29"/>
      <c r="J16" s="33">
        <v>2</v>
      </c>
      <c r="K16" s="21">
        <v>45351</v>
      </c>
      <c r="L16" s="21">
        <f>IFERROR(WORKDAY.INTL(($K16-1),$J16,1,FESTIVOS[]),"")</f>
        <v>45352</v>
      </c>
      <c r="M16" s="22">
        <v>1</v>
      </c>
      <c r="N16" s="22">
        <v>0</v>
      </c>
      <c r="O16" s="22">
        <v>1</v>
      </c>
      <c r="P16" s="18" t="s">
        <v>35</v>
      </c>
      <c r="Q16" s="24" t="s">
        <v>30</v>
      </c>
      <c r="R16" s="30" t="str">
        <f>IF(Tabla43435[[#This Row],[Avance]]&lt;Tabla43435[[#This Row],[Actual]],"OK",IF(Tabla43435[[#This Row],[Avance]]&gt;Tabla43435[[#This Row],[Actual]],"ATENCIÓN","EJECUTADO"))</f>
        <v>EJECUTADO</v>
      </c>
    </row>
    <row r="17" spans="1:18" ht="28.5" customHeight="1" x14ac:dyDescent="0.25">
      <c r="A17" s="16">
        <v>13</v>
      </c>
      <c r="B17" s="18" t="s">
        <v>23</v>
      </c>
      <c r="C17" s="17">
        <v>45352</v>
      </c>
      <c r="D17" s="17" t="s">
        <v>29</v>
      </c>
      <c r="E17" s="27" t="s">
        <v>39</v>
      </c>
      <c r="F17" s="28" t="s">
        <v>338</v>
      </c>
      <c r="G17" s="27" t="s">
        <v>33</v>
      </c>
      <c r="H17" s="29" t="s">
        <v>317</v>
      </c>
      <c r="I17" s="29"/>
      <c r="J17" s="33">
        <v>2</v>
      </c>
      <c r="K17" s="21">
        <v>45351</v>
      </c>
      <c r="L17" s="21">
        <f>IFERROR(WORKDAY.INTL(($K17-1),$J17,1,FESTIVOS[]),"")</f>
        <v>45352</v>
      </c>
      <c r="M17" s="22">
        <v>1</v>
      </c>
      <c r="N17" s="22">
        <v>0</v>
      </c>
      <c r="O17" s="22">
        <v>1</v>
      </c>
      <c r="P17" s="18" t="s">
        <v>35</v>
      </c>
      <c r="Q17" s="24" t="s">
        <v>30</v>
      </c>
      <c r="R17" s="30" t="str">
        <f>IF(Tabla43435[[#This Row],[Avance]]&lt;Tabla43435[[#This Row],[Actual]],"OK",IF(Tabla43435[[#This Row],[Avance]]&gt;Tabla43435[[#This Row],[Actual]],"ATENCIÓN","EJECUTADO"))</f>
        <v>EJECUTADO</v>
      </c>
    </row>
    <row r="18" spans="1:18" ht="28.5" customHeight="1" x14ac:dyDescent="0.25">
      <c r="A18" s="16">
        <v>14</v>
      </c>
      <c r="B18" s="18" t="s">
        <v>23</v>
      </c>
      <c r="C18" s="17">
        <v>45352</v>
      </c>
      <c r="D18" s="17" t="s">
        <v>29</v>
      </c>
      <c r="E18" s="27" t="s">
        <v>39</v>
      </c>
      <c r="F18" s="28" t="s">
        <v>338</v>
      </c>
      <c r="G18" s="27" t="s">
        <v>33</v>
      </c>
      <c r="H18" s="29" t="s">
        <v>298</v>
      </c>
      <c r="I18" s="29"/>
      <c r="J18" s="33">
        <v>2</v>
      </c>
      <c r="K18" s="21">
        <v>45351</v>
      </c>
      <c r="L18" s="21">
        <f>IFERROR(WORKDAY.INTL(($K18-1),$J18,1,FESTIVOS[]),"")</f>
        <v>45352</v>
      </c>
      <c r="M18" s="22">
        <v>1</v>
      </c>
      <c r="N18" s="22">
        <v>0</v>
      </c>
      <c r="O18" s="22">
        <v>1</v>
      </c>
      <c r="P18" s="18" t="s">
        <v>35</v>
      </c>
      <c r="Q18" s="24" t="s">
        <v>30</v>
      </c>
      <c r="R18" s="30" t="str">
        <f>IF(Tabla43435[[#This Row],[Avance]]&lt;Tabla43435[[#This Row],[Actual]],"OK",IF(Tabla43435[[#This Row],[Avance]]&gt;Tabla43435[[#This Row],[Actual]],"ATENCIÓN","EJECUTADO"))</f>
        <v>EJECUTADO</v>
      </c>
    </row>
    <row r="19" spans="1:18" ht="28.5" customHeight="1" x14ac:dyDescent="0.25">
      <c r="A19" s="16">
        <v>15</v>
      </c>
      <c r="B19" s="18" t="s">
        <v>23</v>
      </c>
      <c r="C19" s="17">
        <v>45352</v>
      </c>
      <c r="D19" s="17" t="s">
        <v>29</v>
      </c>
      <c r="E19" s="27" t="s">
        <v>339</v>
      </c>
      <c r="F19" s="28" t="s">
        <v>340</v>
      </c>
      <c r="G19" s="27" t="s">
        <v>311</v>
      </c>
      <c r="H19" s="29" t="s">
        <v>34</v>
      </c>
      <c r="I19" s="29"/>
      <c r="J19" s="33">
        <v>2</v>
      </c>
      <c r="K19" s="21">
        <v>45351</v>
      </c>
      <c r="L19" s="21">
        <f>IFERROR(WORKDAY.INTL(($K19-1),$J19,1,FESTIVOS[]),"")</f>
        <v>45352</v>
      </c>
      <c r="M19" s="22">
        <v>1</v>
      </c>
      <c r="N19" s="22">
        <v>0</v>
      </c>
      <c r="O19" s="22">
        <v>1</v>
      </c>
      <c r="P19" s="18" t="s">
        <v>35</v>
      </c>
      <c r="Q19" s="24" t="s">
        <v>30</v>
      </c>
      <c r="R19" s="30" t="str">
        <f>IF(Tabla43435[[#This Row],[Avance]]&lt;Tabla43435[[#This Row],[Actual]],"OK",IF(Tabla43435[[#This Row],[Avance]]&gt;Tabla43435[[#This Row],[Actual]],"ATENCIÓN","EJECUTADO"))</f>
        <v>EJECUTADO</v>
      </c>
    </row>
    <row r="20" spans="1:18" ht="28.5" customHeight="1" x14ac:dyDescent="0.25">
      <c r="A20" s="16">
        <v>16</v>
      </c>
      <c r="B20" s="18" t="s">
        <v>23</v>
      </c>
      <c r="C20" s="17">
        <v>45352</v>
      </c>
      <c r="D20" s="17" t="s">
        <v>29</v>
      </c>
      <c r="E20" s="27" t="s">
        <v>339</v>
      </c>
      <c r="F20" s="28" t="s">
        <v>341</v>
      </c>
      <c r="G20" s="27" t="s">
        <v>311</v>
      </c>
      <c r="H20" s="29" t="s">
        <v>34</v>
      </c>
      <c r="I20" s="29"/>
      <c r="J20" s="33">
        <v>2</v>
      </c>
      <c r="K20" s="21">
        <v>45351</v>
      </c>
      <c r="L20" s="21">
        <f>IFERROR(WORKDAY.INTL(($K20-1),$J20,1,FESTIVOS[]),"")</f>
        <v>45352</v>
      </c>
      <c r="M20" s="22">
        <v>1</v>
      </c>
      <c r="N20" s="22">
        <v>0</v>
      </c>
      <c r="O20" s="22">
        <v>1</v>
      </c>
      <c r="P20" s="18" t="s">
        <v>35</v>
      </c>
      <c r="Q20" s="24" t="s">
        <v>30</v>
      </c>
      <c r="R20" s="30" t="str">
        <f>IF(Tabla43435[[#This Row],[Avance]]&lt;Tabla43435[[#This Row],[Actual]],"OK",IF(Tabla43435[[#This Row],[Avance]]&gt;Tabla43435[[#This Row],[Actual]],"ATENCIÓN","EJECUTADO"))</f>
        <v>EJECUTADO</v>
      </c>
    </row>
    <row r="21" spans="1:18" ht="28.5" customHeight="1" x14ac:dyDescent="0.25">
      <c r="A21" s="16">
        <v>17</v>
      </c>
      <c r="B21" s="18" t="s">
        <v>23</v>
      </c>
      <c r="C21" s="17">
        <v>45352</v>
      </c>
      <c r="D21" s="17" t="s">
        <v>29</v>
      </c>
      <c r="E21" s="27" t="s">
        <v>339</v>
      </c>
      <c r="F21" s="28" t="s">
        <v>342</v>
      </c>
      <c r="G21" s="27" t="s">
        <v>311</v>
      </c>
      <c r="H21" s="29" t="s">
        <v>34</v>
      </c>
      <c r="I21" s="29"/>
      <c r="J21" s="33">
        <v>2</v>
      </c>
      <c r="K21" s="21">
        <v>45351</v>
      </c>
      <c r="L21" s="21">
        <f>IFERROR(WORKDAY.INTL(($K21-1),$J21,1,FESTIVOS[]),"")</f>
        <v>45352</v>
      </c>
      <c r="M21" s="22">
        <v>1</v>
      </c>
      <c r="N21" s="22">
        <v>0</v>
      </c>
      <c r="O21" s="22">
        <v>1</v>
      </c>
      <c r="P21" s="18" t="s">
        <v>35</v>
      </c>
      <c r="Q21" s="24" t="s">
        <v>30</v>
      </c>
      <c r="R21" s="30" t="str">
        <f>IF(Tabla43435[[#This Row],[Avance]]&lt;Tabla43435[[#This Row],[Actual]],"OK",IF(Tabla43435[[#This Row],[Avance]]&gt;Tabla43435[[#This Row],[Actual]],"ATENCIÓN","EJECUTADO"))</f>
        <v>EJECUTADO</v>
      </c>
    </row>
    <row r="22" spans="1:18" ht="28.5" customHeight="1" x14ac:dyDescent="0.25">
      <c r="A22" s="16">
        <v>18</v>
      </c>
      <c r="B22" s="18" t="s">
        <v>23</v>
      </c>
      <c r="C22" s="17">
        <v>45352</v>
      </c>
      <c r="D22" s="17" t="s">
        <v>29</v>
      </c>
      <c r="E22" s="27" t="s">
        <v>339</v>
      </c>
      <c r="F22" s="28" t="s">
        <v>343</v>
      </c>
      <c r="G22" s="27" t="s">
        <v>311</v>
      </c>
      <c r="H22" s="29" t="s">
        <v>34</v>
      </c>
      <c r="I22" s="29"/>
      <c r="J22" s="33">
        <v>2</v>
      </c>
      <c r="K22" s="21">
        <v>45351</v>
      </c>
      <c r="L22" s="21">
        <f>IFERROR(WORKDAY.INTL(($K22-1),$J22,1,FESTIVOS[]),"")</f>
        <v>45352</v>
      </c>
      <c r="M22" s="22">
        <v>1</v>
      </c>
      <c r="N22" s="22">
        <v>0</v>
      </c>
      <c r="O22" s="22">
        <v>1</v>
      </c>
      <c r="P22" s="18" t="s">
        <v>35</v>
      </c>
      <c r="Q22" s="24" t="s">
        <v>30</v>
      </c>
      <c r="R22" s="30" t="str">
        <f>IF(Tabla43435[[#This Row],[Avance]]&lt;Tabla43435[[#This Row],[Actual]],"OK",IF(Tabla43435[[#This Row],[Avance]]&gt;Tabla43435[[#This Row],[Actual]],"ATENCIÓN","EJECUTADO"))</f>
        <v>EJECUTADO</v>
      </c>
    </row>
    <row r="23" spans="1:18" ht="28.5" customHeight="1" x14ac:dyDescent="0.25">
      <c r="A23" s="16">
        <v>19</v>
      </c>
      <c r="B23" s="18" t="s">
        <v>23</v>
      </c>
      <c r="C23" s="17">
        <v>45355</v>
      </c>
      <c r="D23" s="17" t="s">
        <v>29</v>
      </c>
      <c r="E23" s="27" t="s">
        <v>339</v>
      </c>
      <c r="F23" s="28" t="s">
        <v>344</v>
      </c>
      <c r="G23" s="27" t="s">
        <v>311</v>
      </c>
      <c r="H23" s="29" t="s">
        <v>34</v>
      </c>
      <c r="I23" s="29"/>
      <c r="J23" s="33">
        <v>1</v>
      </c>
      <c r="K23" s="21">
        <v>45354</v>
      </c>
      <c r="L23" s="21">
        <f>IFERROR(WORKDAY.INTL(($K23-1),$J23,1,FESTIVOS[]),"")</f>
        <v>45355</v>
      </c>
      <c r="M23" s="22">
        <v>1</v>
      </c>
      <c r="N23" s="22">
        <v>0</v>
      </c>
      <c r="O23" s="22">
        <v>1</v>
      </c>
      <c r="P23" s="18" t="s">
        <v>35</v>
      </c>
      <c r="Q23" s="24" t="s">
        <v>30</v>
      </c>
      <c r="R23" s="30" t="str">
        <f>IF(Tabla43435[[#This Row],[Avance]]&lt;Tabla43435[[#This Row],[Actual]],"OK",IF(Tabla43435[[#This Row],[Avance]]&gt;Tabla43435[[#This Row],[Actual]],"ATENCIÓN","EJECUTADO"))</f>
        <v>EJECUTADO</v>
      </c>
    </row>
    <row r="24" spans="1:18" ht="28.5" customHeight="1" x14ac:dyDescent="0.25">
      <c r="A24" s="16">
        <v>20</v>
      </c>
      <c r="B24" s="18" t="s">
        <v>23</v>
      </c>
      <c r="C24" s="17">
        <v>45355</v>
      </c>
      <c r="D24" s="17" t="s">
        <v>29</v>
      </c>
      <c r="E24" s="27" t="s">
        <v>339</v>
      </c>
      <c r="F24" s="28" t="s">
        <v>345</v>
      </c>
      <c r="G24" s="27" t="s">
        <v>311</v>
      </c>
      <c r="H24" s="29" t="s">
        <v>34</v>
      </c>
      <c r="I24" s="29"/>
      <c r="J24" s="33">
        <v>1</v>
      </c>
      <c r="K24" s="21">
        <v>45354</v>
      </c>
      <c r="L24" s="21">
        <f>IFERROR(WORKDAY.INTL(($K24-1),$J24,1,FESTIVOS[]),"")</f>
        <v>45355</v>
      </c>
      <c r="M24" s="22">
        <v>1</v>
      </c>
      <c r="N24" s="22">
        <v>0</v>
      </c>
      <c r="O24" s="22">
        <v>1</v>
      </c>
      <c r="P24" s="18" t="s">
        <v>35</v>
      </c>
      <c r="Q24" s="24" t="s">
        <v>30</v>
      </c>
      <c r="R24" s="30" t="str">
        <f>IF(Tabla43435[[#This Row],[Avance]]&lt;Tabla43435[[#This Row],[Actual]],"OK",IF(Tabla43435[[#This Row],[Avance]]&gt;Tabla43435[[#This Row],[Actual]],"ATENCIÓN","EJECUTADO"))</f>
        <v>EJECUTADO</v>
      </c>
    </row>
    <row r="25" spans="1:18" ht="28.5" customHeight="1" x14ac:dyDescent="0.25">
      <c r="A25" s="16">
        <v>21</v>
      </c>
      <c r="B25" s="18" t="s">
        <v>23</v>
      </c>
      <c r="C25" s="17">
        <v>45355</v>
      </c>
      <c r="D25" s="17" t="s">
        <v>29</v>
      </c>
      <c r="E25" s="27" t="s">
        <v>339</v>
      </c>
      <c r="F25" s="28" t="s">
        <v>346</v>
      </c>
      <c r="G25" s="27" t="s">
        <v>311</v>
      </c>
      <c r="H25" s="29" t="s">
        <v>34</v>
      </c>
      <c r="I25" s="29"/>
      <c r="J25" s="33">
        <v>4</v>
      </c>
      <c r="K25" s="21">
        <v>45354</v>
      </c>
      <c r="L25" s="21">
        <f>IFERROR(WORKDAY.INTL(($K25-1),$J25,1,FESTIVOS[]),"")</f>
        <v>45358</v>
      </c>
      <c r="M25" s="22">
        <v>1</v>
      </c>
      <c r="N25" s="22">
        <v>0</v>
      </c>
      <c r="O25" s="22">
        <v>1</v>
      </c>
      <c r="P25" s="18" t="s">
        <v>35</v>
      </c>
      <c r="Q25" s="24" t="s">
        <v>30</v>
      </c>
      <c r="R25" s="30" t="str">
        <f>IF(Tabla43435[[#This Row],[Avance]]&lt;Tabla43435[[#This Row],[Actual]],"OK",IF(Tabla43435[[#This Row],[Avance]]&gt;Tabla43435[[#This Row],[Actual]],"ATENCIÓN","EJECUTADO"))</f>
        <v>EJECUTADO</v>
      </c>
    </row>
    <row r="26" spans="1:18" ht="28.5" customHeight="1" x14ac:dyDescent="0.25">
      <c r="A26" s="16">
        <v>22</v>
      </c>
      <c r="B26" s="18" t="s">
        <v>23</v>
      </c>
      <c r="C26" s="17">
        <v>45356</v>
      </c>
      <c r="D26" s="17" t="s">
        <v>29</v>
      </c>
      <c r="E26" s="27" t="s">
        <v>39</v>
      </c>
      <c r="F26" s="28" t="s">
        <v>275</v>
      </c>
      <c r="G26" s="27" t="s">
        <v>33</v>
      </c>
      <c r="H26" s="29" t="s">
        <v>298</v>
      </c>
      <c r="I26" s="29"/>
      <c r="J26" s="33">
        <v>2</v>
      </c>
      <c r="K26" s="21">
        <v>45354</v>
      </c>
      <c r="L26" s="21">
        <f>IFERROR(WORKDAY.INTL(($K26-1),$J26,1,FESTIVOS[]),"")</f>
        <v>45356</v>
      </c>
      <c r="M26" s="22">
        <v>1</v>
      </c>
      <c r="N26" s="22">
        <v>0</v>
      </c>
      <c r="O26" s="22">
        <v>1</v>
      </c>
      <c r="P26" s="18" t="s">
        <v>35</v>
      </c>
      <c r="Q26" s="24" t="s">
        <v>30</v>
      </c>
      <c r="R26" s="30" t="str">
        <f>IF(Tabla43435[[#This Row],[Avance]]&lt;Tabla43435[[#This Row],[Actual]],"OK",IF(Tabla43435[[#This Row],[Avance]]&gt;Tabla43435[[#This Row],[Actual]],"ATENCIÓN","EJECUTADO"))</f>
        <v>EJECUTADO</v>
      </c>
    </row>
    <row r="27" spans="1:18" ht="28.5" customHeight="1" x14ac:dyDescent="0.25">
      <c r="A27" s="16">
        <v>23</v>
      </c>
      <c r="B27" s="18" t="s">
        <v>23</v>
      </c>
      <c r="C27" s="17">
        <v>45357</v>
      </c>
      <c r="D27" s="17" t="s">
        <v>29</v>
      </c>
      <c r="E27" s="27" t="s">
        <v>39</v>
      </c>
      <c r="F27" s="28" t="s">
        <v>275</v>
      </c>
      <c r="G27" s="27" t="s">
        <v>33</v>
      </c>
      <c r="H27" s="29" t="s">
        <v>317</v>
      </c>
      <c r="I27" s="29"/>
      <c r="J27" s="33">
        <v>2</v>
      </c>
      <c r="K27" s="21">
        <v>45354</v>
      </c>
      <c r="L27" s="21">
        <f>IFERROR(WORKDAY.INTL(($K27-1),$J27,1,FESTIVOS[]),"")</f>
        <v>45356</v>
      </c>
      <c r="M27" s="22">
        <v>1</v>
      </c>
      <c r="N27" s="22">
        <v>0</v>
      </c>
      <c r="O27" s="22">
        <v>1</v>
      </c>
      <c r="P27" s="18" t="s">
        <v>35</v>
      </c>
      <c r="Q27" s="24" t="s">
        <v>30</v>
      </c>
      <c r="R27" s="30" t="str">
        <f>IF(Tabla43435[[#This Row],[Avance]]&lt;Tabla43435[[#This Row],[Actual]],"OK",IF(Tabla43435[[#This Row],[Avance]]&gt;Tabla43435[[#This Row],[Actual]],"ATENCIÓN","EJECUTADO"))</f>
        <v>EJECUTADO</v>
      </c>
    </row>
    <row r="28" spans="1:18" ht="28.5" customHeight="1" x14ac:dyDescent="0.25">
      <c r="A28" s="16">
        <v>24</v>
      </c>
      <c r="B28" s="18" t="s">
        <v>23</v>
      </c>
      <c r="C28" s="17">
        <v>45358</v>
      </c>
      <c r="D28" s="17" t="s">
        <v>29</v>
      </c>
      <c r="E28" s="27" t="s">
        <v>39</v>
      </c>
      <c r="F28" s="28" t="s">
        <v>266</v>
      </c>
      <c r="G28" s="27" t="s">
        <v>33</v>
      </c>
      <c r="H28" s="29" t="s">
        <v>298</v>
      </c>
      <c r="I28" s="29"/>
      <c r="J28" s="33">
        <v>2</v>
      </c>
      <c r="K28" s="21">
        <v>45354</v>
      </c>
      <c r="L28" s="21">
        <f>IFERROR(WORKDAY.INTL(($K28-1),$J28,1,FESTIVOS[]),"")</f>
        <v>45356</v>
      </c>
      <c r="M28" s="22">
        <v>1</v>
      </c>
      <c r="N28" s="22">
        <v>0</v>
      </c>
      <c r="O28" s="22">
        <v>1</v>
      </c>
      <c r="P28" s="18" t="s">
        <v>35</v>
      </c>
      <c r="Q28" s="24" t="s">
        <v>30</v>
      </c>
      <c r="R28" s="30" t="str">
        <f>IF(Tabla43435[[#This Row],[Avance]]&lt;Tabla43435[[#This Row],[Actual]],"OK",IF(Tabla43435[[#This Row],[Avance]]&gt;Tabla43435[[#This Row],[Actual]],"ATENCIÓN","EJECUTADO"))</f>
        <v>EJECUTADO</v>
      </c>
    </row>
    <row r="29" spans="1:18" ht="28.5" customHeight="1" x14ac:dyDescent="0.25">
      <c r="A29" s="16">
        <v>25</v>
      </c>
      <c r="B29" s="18" t="s">
        <v>23</v>
      </c>
      <c r="C29" s="17">
        <v>45359</v>
      </c>
      <c r="D29" s="17" t="s">
        <v>29</v>
      </c>
      <c r="E29" s="27" t="s">
        <v>39</v>
      </c>
      <c r="F29" s="28" t="s">
        <v>266</v>
      </c>
      <c r="G29" s="27" t="s">
        <v>33</v>
      </c>
      <c r="H29" s="29" t="s">
        <v>317</v>
      </c>
      <c r="I29" s="29"/>
      <c r="J29" s="33">
        <v>2</v>
      </c>
      <c r="K29" s="21">
        <v>45354</v>
      </c>
      <c r="L29" s="21">
        <f>IFERROR(WORKDAY.INTL(($K29-1),$J29,1,FESTIVOS[]),"")</f>
        <v>45356</v>
      </c>
      <c r="M29" s="22">
        <v>1</v>
      </c>
      <c r="N29" s="22">
        <v>0</v>
      </c>
      <c r="O29" s="22">
        <v>1</v>
      </c>
      <c r="P29" s="18" t="s">
        <v>35</v>
      </c>
      <c r="Q29" s="24" t="s">
        <v>30</v>
      </c>
      <c r="R29" s="30" t="str">
        <f>IF(Tabla43435[[#This Row],[Avance]]&lt;Tabla43435[[#This Row],[Actual]],"OK",IF(Tabla43435[[#This Row],[Avance]]&gt;Tabla43435[[#This Row],[Actual]],"ATENCIÓN","EJECUTADO"))</f>
        <v>EJECUTADO</v>
      </c>
    </row>
    <row r="30" spans="1:18" ht="28.5" customHeight="1" x14ac:dyDescent="0.25">
      <c r="A30" s="16">
        <v>26</v>
      </c>
      <c r="B30" s="18" t="s">
        <v>23</v>
      </c>
      <c r="C30" s="17">
        <v>45360</v>
      </c>
      <c r="D30" s="17" t="s">
        <v>29</v>
      </c>
      <c r="E30" s="27" t="s">
        <v>39</v>
      </c>
      <c r="F30" s="28" t="s">
        <v>267</v>
      </c>
      <c r="G30" s="27" t="s">
        <v>33</v>
      </c>
      <c r="H30" s="29" t="s">
        <v>298</v>
      </c>
      <c r="I30" s="29"/>
      <c r="J30" s="33">
        <v>2</v>
      </c>
      <c r="K30" s="21">
        <v>45354</v>
      </c>
      <c r="L30" s="21">
        <f>IFERROR(WORKDAY.INTL(($K30-1),$J30,1,FESTIVOS[]),"")</f>
        <v>45356</v>
      </c>
      <c r="M30" s="22">
        <v>1</v>
      </c>
      <c r="N30" s="22">
        <v>0</v>
      </c>
      <c r="O30" s="22">
        <v>1</v>
      </c>
      <c r="P30" s="18" t="s">
        <v>35</v>
      </c>
      <c r="Q30" s="24" t="s">
        <v>30</v>
      </c>
      <c r="R30" s="30" t="str">
        <f>IF(Tabla43435[[#This Row],[Avance]]&lt;Tabla43435[[#This Row],[Actual]],"OK",IF(Tabla43435[[#This Row],[Avance]]&gt;Tabla43435[[#This Row],[Actual]],"ATENCIÓN","EJECUTADO"))</f>
        <v>EJECUTADO</v>
      </c>
    </row>
    <row r="31" spans="1:18" ht="28.5" customHeight="1" x14ac:dyDescent="0.25">
      <c r="A31" s="16">
        <v>27</v>
      </c>
      <c r="B31" s="18" t="s">
        <v>23</v>
      </c>
      <c r="C31" s="17">
        <v>45361</v>
      </c>
      <c r="D31" s="17" t="s">
        <v>29</v>
      </c>
      <c r="E31" s="27" t="s">
        <v>39</v>
      </c>
      <c r="F31" s="28" t="s">
        <v>267</v>
      </c>
      <c r="G31" s="27" t="s">
        <v>33</v>
      </c>
      <c r="H31" s="29" t="s">
        <v>317</v>
      </c>
      <c r="I31" s="29"/>
      <c r="J31" s="33">
        <v>2</v>
      </c>
      <c r="K31" s="21">
        <v>45354</v>
      </c>
      <c r="L31" s="21">
        <f>IFERROR(WORKDAY.INTL(($K31-1),$J31,1,FESTIVOS[]),"")</f>
        <v>45356</v>
      </c>
      <c r="M31" s="22">
        <v>1</v>
      </c>
      <c r="N31" s="22">
        <v>0</v>
      </c>
      <c r="O31" s="22">
        <v>1</v>
      </c>
      <c r="P31" s="18" t="s">
        <v>35</v>
      </c>
      <c r="Q31" s="24" t="s">
        <v>30</v>
      </c>
      <c r="R31" s="30" t="str">
        <f>IF(Tabla43435[[#This Row],[Avance]]&lt;Tabla43435[[#This Row],[Actual]],"OK",IF(Tabla43435[[#This Row],[Avance]]&gt;Tabla43435[[#This Row],[Actual]],"ATENCIÓN","EJECUTADO"))</f>
        <v>EJECUTADO</v>
      </c>
    </row>
    <row r="32" spans="1:18" ht="28.5" customHeight="1" x14ac:dyDescent="0.25">
      <c r="A32" s="16">
        <v>28</v>
      </c>
      <c r="B32" s="18" t="s">
        <v>23</v>
      </c>
      <c r="C32" s="17">
        <v>45362</v>
      </c>
      <c r="D32" s="17" t="s">
        <v>29</v>
      </c>
      <c r="E32" s="27" t="s">
        <v>39</v>
      </c>
      <c r="F32" s="28" t="s">
        <v>268</v>
      </c>
      <c r="G32" s="27" t="s">
        <v>33</v>
      </c>
      <c r="H32" s="29" t="s">
        <v>298</v>
      </c>
      <c r="I32" s="29"/>
      <c r="J32" s="33">
        <v>2</v>
      </c>
      <c r="K32" s="21">
        <v>45354</v>
      </c>
      <c r="L32" s="21">
        <f>IFERROR(WORKDAY.INTL(($K32-1),$J32,1,FESTIVOS[]),"")</f>
        <v>45356</v>
      </c>
      <c r="M32" s="22">
        <v>1</v>
      </c>
      <c r="N32" s="22">
        <v>0</v>
      </c>
      <c r="O32" s="22">
        <v>1</v>
      </c>
      <c r="P32" s="18" t="s">
        <v>35</v>
      </c>
      <c r="Q32" s="24" t="s">
        <v>30</v>
      </c>
      <c r="R32" s="30" t="str">
        <f>IF(Tabla43435[[#This Row],[Avance]]&lt;Tabla43435[[#This Row],[Actual]],"OK",IF(Tabla43435[[#This Row],[Avance]]&gt;Tabla43435[[#This Row],[Actual]],"ATENCIÓN","EJECUTADO"))</f>
        <v>EJECUTADO</v>
      </c>
    </row>
    <row r="33" spans="1:18" ht="28.5" customHeight="1" x14ac:dyDescent="0.25">
      <c r="A33" s="16">
        <v>29</v>
      </c>
      <c r="B33" s="18" t="s">
        <v>23</v>
      </c>
      <c r="C33" s="17">
        <v>45363</v>
      </c>
      <c r="D33" s="17" t="s">
        <v>29</v>
      </c>
      <c r="E33" s="27" t="s">
        <v>39</v>
      </c>
      <c r="F33" s="28" t="s">
        <v>268</v>
      </c>
      <c r="G33" s="27" t="s">
        <v>33</v>
      </c>
      <c r="H33" s="29" t="s">
        <v>317</v>
      </c>
      <c r="I33" s="29"/>
      <c r="J33" s="33">
        <v>2</v>
      </c>
      <c r="K33" s="21">
        <v>45354</v>
      </c>
      <c r="L33" s="21">
        <f>IFERROR(WORKDAY.INTL(($K33-1),$J33,1,FESTIVOS[]),"")</f>
        <v>45356</v>
      </c>
      <c r="M33" s="22">
        <v>1</v>
      </c>
      <c r="N33" s="22">
        <v>0</v>
      </c>
      <c r="O33" s="22">
        <v>1</v>
      </c>
      <c r="P33" s="18" t="s">
        <v>35</v>
      </c>
      <c r="Q33" s="24" t="s">
        <v>30</v>
      </c>
      <c r="R33" s="30" t="str">
        <f>IF(Tabla43435[[#This Row],[Avance]]&lt;Tabla43435[[#This Row],[Actual]],"OK",IF(Tabla43435[[#This Row],[Avance]]&gt;Tabla43435[[#This Row],[Actual]],"ATENCIÓN","EJECUTADO"))</f>
        <v>EJECUTADO</v>
      </c>
    </row>
    <row r="34" spans="1:18" ht="28.5" customHeight="1" x14ac:dyDescent="0.25">
      <c r="A34" s="16">
        <v>30</v>
      </c>
      <c r="B34" s="18" t="s">
        <v>23</v>
      </c>
      <c r="C34" s="17">
        <v>45364</v>
      </c>
      <c r="D34" s="17" t="s">
        <v>29</v>
      </c>
      <c r="E34" s="27" t="s">
        <v>39</v>
      </c>
      <c r="F34" s="28" t="s">
        <v>273</v>
      </c>
      <c r="G34" s="27" t="s">
        <v>33</v>
      </c>
      <c r="H34" s="29" t="s">
        <v>298</v>
      </c>
      <c r="I34" s="29"/>
      <c r="J34" s="33">
        <v>2</v>
      </c>
      <c r="K34" s="21">
        <v>45354</v>
      </c>
      <c r="L34" s="21">
        <f>IFERROR(WORKDAY.INTL(($K34-1),$J34,1,FESTIVOS[]),"")</f>
        <v>45356</v>
      </c>
      <c r="M34" s="22">
        <v>1</v>
      </c>
      <c r="N34" s="22">
        <v>0</v>
      </c>
      <c r="O34" s="22">
        <v>1</v>
      </c>
      <c r="P34" s="18" t="s">
        <v>35</v>
      </c>
      <c r="Q34" s="24" t="s">
        <v>30</v>
      </c>
      <c r="R34" s="30" t="str">
        <f>IF(Tabla43435[[#This Row],[Avance]]&lt;Tabla43435[[#This Row],[Actual]],"OK",IF(Tabla43435[[#This Row],[Avance]]&gt;Tabla43435[[#This Row],[Actual]],"ATENCIÓN","EJECUTADO"))</f>
        <v>EJECUTADO</v>
      </c>
    </row>
    <row r="35" spans="1:18" ht="28.5" customHeight="1" x14ac:dyDescent="0.25">
      <c r="A35" s="16">
        <v>31</v>
      </c>
      <c r="B35" s="18" t="s">
        <v>23</v>
      </c>
      <c r="C35" s="17">
        <v>45365</v>
      </c>
      <c r="D35" s="17" t="s">
        <v>29</v>
      </c>
      <c r="E35" s="27" t="s">
        <v>39</v>
      </c>
      <c r="F35" s="28" t="s">
        <v>273</v>
      </c>
      <c r="G35" s="27" t="s">
        <v>33</v>
      </c>
      <c r="H35" s="29" t="s">
        <v>317</v>
      </c>
      <c r="I35" s="29"/>
      <c r="J35" s="33">
        <v>2</v>
      </c>
      <c r="K35" s="21">
        <v>45354</v>
      </c>
      <c r="L35" s="21">
        <f>IFERROR(WORKDAY.INTL(($K35-1),$J35,1,FESTIVOS[]),"")</f>
        <v>45356</v>
      </c>
      <c r="M35" s="22">
        <v>1</v>
      </c>
      <c r="N35" s="22">
        <v>0</v>
      </c>
      <c r="O35" s="22">
        <v>1</v>
      </c>
      <c r="P35" s="18" t="s">
        <v>35</v>
      </c>
      <c r="Q35" s="24" t="s">
        <v>30</v>
      </c>
      <c r="R35" s="30" t="str">
        <f>IF(Tabla43435[[#This Row],[Avance]]&lt;Tabla43435[[#This Row],[Actual]],"OK",IF(Tabla43435[[#This Row],[Avance]]&gt;Tabla43435[[#This Row],[Actual]],"ATENCIÓN","EJECUTADO"))</f>
        <v>EJECUTADO</v>
      </c>
    </row>
    <row r="36" spans="1:18" ht="28.5" customHeight="1" x14ac:dyDescent="0.25">
      <c r="A36" s="16">
        <v>32</v>
      </c>
      <c r="B36" s="18" t="s">
        <v>23</v>
      </c>
      <c r="C36" s="17">
        <v>45366</v>
      </c>
      <c r="D36" s="17" t="s">
        <v>29</v>
      </c>
      <c r="E36" s="27" t="s">
        <v>39</v>
      </c>
      <c r="F36" s="28" t="s">
        <v>269</v>
      </c>
      <c r="G36" s="27" t="s">
        <v>33</v>
      </c>
      <c r="H36" s="29" t="s">
        <v>298</v>
      </c>
      <c r="I36" s="29"/>
      <c r="J36" s="33">
        <v>2</v>
      </c>
      <c r="K36" s="21">
        <v>45354</v>
      </c>
      <c r="L36" s="21">
        <f>IFERROR(WORKDAY.INTL(($K36-1),$J36,1,FESTIVOS[]),"")</f>
        <v>45356</v>
      </c>
      <c r="M36" s="22">
        <v>1</v>
      </c>
      <c r="N36" s="22">
        <v>0</v>
      </c>
      <c r="O36" s="22">
        <v>1</v>
      </c>
      <c r="P36" s="18" t="s">
        <v>35</v>
      </c>
      <c r="Q36" s="24" t="s">
        <v>30</v>
      </c>
      <c r="R36" s="30" t="str">
        <f>IF(Tabla43435[[#This Row],[Avance]]&lt;Tabla43435[[#This Row],[Actual]],"OK",IF(Tabla43435[[#This Row],[Avance]]&gt;Tabla43435[[#This Row],[Actual]],"ATENCIÓN","EJECUTADO"))</f>
        <v>EJECUTADO</v>
      </c>
    </row>
    <row r="37" spans="1:18" ht="28.5" customHeight="1" x14ac:dyDescent="0.25">
      <c r="A37" s="16">
        <v>33</v>
      </c>
      <c r="B37" s="18" t="s">
        <v>23</v>
      </c>
      <c r="C37" s="17">
        <v>45367</v>
      </c>
      <c r="D37" s="17" t="s">
        <v>29</v>
      </c>
      <c r="E37" s="27" t="s">
        <v>39</v>
      </c>
      <c r="F37" s="28" t="s">
        <v>269</v>
      </c>
      <c r="G37" s="27" t="s">
        <v>33</v>
      </c>
      <c r="H37" s="29" t="s">
        <v>317</v>
      </c>
      <c r="I37" s="29"/>
      <c r="J37" s="33">
        <v>2</v>
      </c>
      <c r="K37" s="21">
        <v>45354</v>
      </c>
      <c r="L37" s="21">
        <f>IFERROR(WORKDAY.INTL(($K37-1),$J37,1,FESTIVOS[]),"")</f>
        <v>45356</v>
      </c>
      <c r="M37" s="22">
        <v>1</v>
      </c>
      <c r="N37" s="22">
        <v>0</v>
      </c>
      <c r="O37" s="22">
        <v>1</v>
      </c>
      <c r="P37" s="18" t="s">
        <v>35</v>
      </c>
      <c r="Q37" s="24" t="s">
        <v>30</v>
      </c>
      <c r="R37" s="30" t="str">
        <f>IF(Tabla43435[[#This Row],[Avance]]&lt;Tabla43435[[#This Row],[Actual]],"OK",IF(Tabla43435[[#This Row],[Avance]]&gt;Tabla43435[[#This Row],[Actual]],"ATENCIÓN","EJECUTADO"))</f>
        <v>EJECUTADO</v>
      </c>
    </row>
    <row r="38" spans="1:18" ht="28.5" customHeight="1" x14ac:dyDescent="0.25">
      <c r="A38" s="16">
        <v>34</v>
      </c>
      <c r="B38" s="18" t="s">
        <v>23</v>
      </c>
      <c r="C38" s="17">
        <v>45356</v>
      </c>
      <c r="D38" s="17" t="s">
        <v>29</v>
      </c>
      <c r="E38" s="27" t="s">
        <v>39</v>
      </c>
      <c r="F38" s="28" t="s">
        <v>274</v>
      </c>
      <c r="G38" s="27" t="s">
        <v>33</v>
      </c>
      <c r="H38" s="29" t="s">
        <v>298</v>
      </c>
      <c r="I38" s="29"/>
      <c r="J38" s="33">
        <v>2</v>
      </c>
      <c r="K38" s="21">
        <v>45355</v>
      </c>
      <c r="L38" s="21">
        <f>IFERROR(WORKDAY.INTL(($K38-1),$J38,1,FESTIVOS[]),"")</f>
        <v>45356</v>
      </c>
      <c r="M38" s="22">
        <v>1</v>
      </c>
      <c r="N38" s="22">
        <v>0</v>
      </c>
      <c r="O38" s="22">
        <v>1</v>
      </c>
      <c r="P38" s="18" t="s">
        <v>35</v>
      </c>
      <c r="Q38" s="24" t="s">
        <v>30</v>
      </c>
      <c r="R38" s="30" t="str">
        <f>IF(Tabla43435[[#This Row],[Avance]]&lt;Tabla43435[[#This Row],[Actual]],"OK",IF(Tabla43435[[#This Row],[Avance]]&gt;Tabla43435[[#This Row],[Actual]],"ATENCIÓN","EJECUTADO"))</f>
        <v>EJECUTADO</v>
      </c>
    </row>
    <row r="39" spans="1:18" ht="28.5" customHeight="1" x14ac:dyDescent="0.25">
      <c r="A39" s="16">
        <v>35</v>
      </c>
      <c r="B39" s="18" t="s">
        <v>23</v>
      </c>
      <c r="C39" s="17">
        <v>45356</v>
      </c>
      <c r="D39" s="17" t="s">
        <v>29</v>
      </c>
      <c r="E39" s="27" t="s">
        <v>39</v>
      </c>
      <c r="F39" s="28" t="s">
        <v>274</v>
      </c>
      <c r="G39" s="27" t="s">
        <v>33</v>
      </c>
      <c r="H39" s="29" t="s">
        <v>317</v>
      </c>
      <c r="I39" s="29"/>
      <c r="J39" s="33">
        <v>2</v>
      </c>
      <c r="K39" s="21">
        <v>45355</v>
      </c>
      <c r="L39" s="21">
        <f>IFERROR(WORKDAY.INTL(($K39-1),$J39,1,FESTIVOS[]),"")</f>
        <v>45356</v>
      </c>
      <c r="M39" s="22">
        <v>1</v>
      </c>
      <c r="N39" s="22">
        <v>0</v>
      </c>
      <c r="O39" s="22">
        <v>1</v>
      </c>
      <c r="P39" s="18" t="s">
        <v>35</v>
      </c>
      <c r="Q39" s="24" t="s">
        <v>30</v>
      </c>
      <c r="R39" s="30" t="str">
        <f>IF(Tabla43435[[#This Row],[Avance]]&lt;Tabla43435[[#This Row],[Actual]],"OK",IF(Tabla43435[[#This Row],[Avance]]&gt;Tabla43435[[#This Row],[Actual]],"ATENCIÓN","EJECUTADO"))</f>
        <v>EJECUTADO</v>
      </c>
    </row>
    <row r="40" spans="1:18" ht="28.5" customHeight="1" x14ac:dyDescent="0.25">
      <c r="A40" s="16">
        <v>36</v>
      </c>
      <c r="B40" s="18" t="s">
        <v>23</v>
      </c>
      <c r="C40" s="17">
        <v>45356</v>
      </c>
      <c r="D40" s="17" t="s">
        <v>29</v>
      </c>
      <c r="E40" s="27" t="s">
        <v>39</v>
      </c>
      <c r="F40" s="28" t="s">
        <v>347</v>
      </c>
      <c r="G40" s="27" t="s">
        <v>33</v>
      </c>
      <c r="H40" s="29" t="s">
        <v>49</v>
      </c>
      <c r="I40" s="29"/>
      <c r="J40" s="33">
        <v>5</v>
      </c>
      <c r="K40" s="21">
        <v>45355</v>
      </c>
      <c r="L40" s="21">
        <f>IFERROR(WORKDAY.INTL(($K40-1),$J40,1,FESTIVOS[]),"")</f>
        <v>45359</v>
      </c>
      <c r="M40" s="22">
        <v>1</v>
      </c>
      <c r="N40" s="22">
        <v>0.68</v>
      </c>
      <c r="O40" s="22">
        <v>1</v>
      </c>
      <c r="P40" s="18" t="s">
        <v>35</v>
      </c>
      <c r="Q40" s="24" t="s">
        <v>30</v>
      </c>
      <c r="R40" s="30" t="str">
        <f>IF(Tabla43435[[#This Row],[Avance]]&lt;Tabla43435[[#This Row],[Actual]],"OK",IF(Tabla43435[[#This Row],[Avance]]&gt;Tabla43435[[#This Row],[Actual]],"ATENCIÓN","EJECUTADO"))</f>
        <v>EJECUTADO</v>
      </c>
    </row>
    <row r="41" spans="1:18" ht="28.5" customHeight="1" x14ac:dyDescent="0.25">
      <c r="A41" s="16">
        <v>37</v>
      </c>
      <c r="B41" s="18" t="s">
        <v>23</v>
      </c>
      <c r="C41" s="17">
        <v>45356</v>
      </c>
      <c r="D41" s="17" t="s">
        <v>29</v>
      </c>
      <c r="E41" s="27" t="s">
        <v>339</v>
      </c>
      <c r="F41" s="28" t="s">
        <v>348</v>
      </c>
      <c r="G41" s="27" t="s">
        <v>89</v>
      </c>
      <c r="H41" s="29" t="s">
        <v>34</v>
      </c>
      <c r="I41" s="29"/>
      <c r="J41" s="33">
        <v>2</v>
      </c>
      <c r="K41" s="21">
        <v>45355</v>
      </c>
      <c r="L41" s="21">
        <f>IFERROR(WORKDAY.INTL(($K41-1),$J41,1,FESTIVOS[]),"")</f>
        <v>45356</v>
      </c>
      <c r="M41" s="22">
        <v>1</v>
      </c>
      <c r="N41" s="22">
        <v>0</v>
      </c>
      <c r="O41" s="22">
        <v>1</v>
      </c>
      <c r="P41" s="18" t="s">
        <v>35</v>
      </c>
      <c r="Q41" s="24" t="s">
        <v>30</v>
      </c>
      <c r="R41" s="30" t="str">
        <f>IF(Tabla43435[[#This Row],[Avance]]&lt;Tabla43435[[#This Row],[Actual]],"OK",IF(Tabla43435[[#This Row],[Avance]]&gt;Tabla43435[[#This Row],[Actual]],"ATENCIÓN","EJECUTADO"))</f>
        <v>EJECUTADO</v>
      </c>
    </row>
    <row r="42" spans="1:18" ht="28.5" customHeight="1" x14ac:dyDescent="0.25">
      <c r="A42" s="16">
        <v>38</v>
      </c>
      <c r="B42" s="18" t="s">
        <v>23</v>
      </c>
      <c r="C42" s="17">
        <v>45356</v>
      </c>
      <c r="D42" s="17" t="s">
        <v>29</v>
      </c>
      <c r="E42" s="27" t="s">
        <v>133</v>
      </c>
      <c r="F42" s="28" t="s">
        <v>348</v>
      </c>
      <c r="G42" s="27" t="s">
        <v>89</v>
      </c>
      <c r="H42" s="29" t="s">
        <v>349</v>
      </c>
      <c r="I42" s="29"/>
      <c r="J42" s="33">
        <v>14</v>
      </c>
      <c r="K42" s="21">
        <v>45355</v>
      </c>
      <c r="L42" s="21">
        <f>IFERROR(WORKDAY.INTL(($K42-1),$J42,1,FESTIVOS[]),"")</f>
        <v>45372</v>
      </c>
      <c r="M42" s="22">
        <v>1</v>
      </c>
      <c r="N42" s="22">
        <v>0.95</v>
      </c>
      <c r="O42" s="22">
        <v>1</v>
      </c>
      <c r="P42" s="18" t="s">
        <v>35</v>
      </c>
      <c r="Q42" s="24" t="s">
        <v>30</v>
      </c>
      <c r="R42" s="30" t="str">
        <f>IF(Tabla43435[[#This Row],[Avance]]&lt;Tabla43435[[#This Row],[Actual]],"OK",IF(Tabla43435[[#This Row],[Avance]]&gt;Tabla43435[[#This Row],[Actual]],"ATENCIÓN","EJECUTADO"))</f>
        <v>EJECUTADO</v>
      </c>
    </row>
    <row r="43" spans="1:18" ht="28.5" customHeight="1" x14ac:dyDescent="0.25">
      <c r="A43" s="16">
        <v>39</v>
      </c>
      <c r="B43" s="18" t="s">
        <v>23</v>
      </c>
      <c r="C43" s="17">
        <v>45357</v>
      </c>
      <c r="D43" s="17" t="s">
        <v>29</v>
      </c>
      <c r="E43" s="27" t="s">
        <v>339</v>
      </c>
      <c r="F43" s="28" t="s">
        <v>350</v>
      </c>
      <c r="G43" s="27" t="s">
        <v>89</v>
      </c>
      <c r="H43" s="29" t="s">
        <v>34</v>
      </c>
      <c r="I43" s="29"/>
      <c r="J43" s="33">
        <v>2</v>
      </c>
      <c r="K43" s="21">
        <v>45356</v>
      </c>
      <c r="L43" s="21">
        <f>IFERROR(WORKDAY.INTL(($K43-1),$J43,1,FESTIVOS[]),"")</f>
        <v>45357</v>
      </c>
      <c r="M43" s="22">
        <v>1</v>
      </c>
      <c r="N43" s="22">
        <v>0</v>
      </c>
      <c r="O43" s="22">
        <v>1</v>
      </c>
      <c r="P43" s="18" t="s">
        <v>35</v>
      </c>
      <c r="Q43" s="24" t="s">
        <v>30</v>
      </c>
      <c r="R43" s="30" t="str">
        <f>IF(Tabla43435[[#This Row],[Avance]]&lt;Tabla43435[[#This Row],[Actual]],"OK",IF(Tabla43435[[#This Row],[Avance]]&gt;Tabla43435[[#This Row],[Actual]],"ATENCIÓN","EJECUTADO"))</f>
        <v>EJECUTADO</v>
      </c>
    </row>
    <row r="44" spans="1:18" ht="28.5" customHeight="1" x14ac:dyDescent="0.25">
      <c r="A44" s="16">
        <v>40</v>
      </c>
      <c r="B44" s="18" t="s">
        <v>23</v>
      </c>
      <c r="C44" s="17">
        <v>45357</v>
      </c>
      <c r="D44" s="17" t="s">
        <v>29</v>
      </c>
      <c r="E44" s="27" t="s">
        <v>339</v>
      </c>
      <c r="F44" s="28" t="s">
        <v>351</v>
      </c>
      <c r="G44" s="27" t="s">
        <v>89</v>
      </c>
      <c r="H44" s="29" t="s">
        <v>34</v>
      </c>
      <c r="I44" s="29"/>
      <c r="J44" s="33">
        <v>2</v>
      </c>
      <c r="K44" s="21">
        <v>45356</v>
      </c>
      <c r="L44" s="21">
        <f>IFERROR(WORKDAY.INTL(($K44-1),$J44,1,FESTIVOS[]),"")</f>
        <v>45357</v>
      </c>
      <c r="M44" s="22">
        <v>1</v>
      </c>
      <c r="N44" s="22">
        <v>0</v>
      </c>
      <c r="O44" s="22">
        <v>1</v>
      </c>
      <c r="P44" s="18" t="s">
        <v>35</v>
      </c>
      <c r="Q44" s="24" t="s">
        <v>30</v>
      </c>
      <c r="R44" s="30" t="str">
        <f>IF(Tabla43435[[#This Row],[Avance]]&lt;Tabla43435[[#This Row],[Actual]],"OK",IF(Tabla43435[[#This Row],[Avance]]&gt;Tabla43435[[#This Row],[Actual]],"ATENCIÓN","EJECUTADO"))</f>
        <v>EJECUTADO</v>
      </c>
    </row>
    <row r="45" spans="1:18" ht="28.5" customHeight="1" x14ac:dyDescent="0.25">
      <c r="A45" s="16">
        <v>41</v>
      </c>
      <c r="B45" s="18" t="s">
        <v>23</v>
      </c>
      <c r="C45" s="17">
        <v>45358</v>
      </c>
      <c r="D45" s="17" t="s">
        <v>29</v>
      </c>
      <c r="E45" s="27" t="s">
        <v>339</v>
      </c>
      <c r="F45" s="28" t="s">
        <v>352</v>
      </c>
      <c r="G45" s="27" t="s">
        <v>311</v>
      </c>
      <c r="H45" s="29" t="s">
        <v>34</v>
      </c>
      <c r="I45" s="29"/>
      <c r="J45" s="33">
        <v>2</v>
      </c>
      <c r="K45" s="21">
        <v>45358</v>
      </c>
      <c r="L45" s="21">
        <f>IFERROR(WORKDAY.INTL(($K45-1),$J45,1,FESTIVOS[]),"")</f>
        <v>45359</v>
      </c>
      <c r="M45" s="22">
        <v>1</v>
      </c>
      <c r="N45" s="22">
        <v>0</v>
      </c>
      <c r="O45" s="22">
        <v>1</v>
      </c>
      <c r="P45" s="18" t="s">
        <v>35</v>
      </c>
      <c r="Q45" s="24" t="s">
        <v>30</v>
      </c>
      <c r="R45" s="30" t="str">
        <f>IF(Tabla43435[[#This Row],[Avance]]&lt;Tabla43435[[#This Row],[Actual]],"OK",IF(Tabla43435[[#This Row],[Avance]]&gt;Tabla43435[[#This Row],[Actual]],"ATENCIÓN","EJECUTADO"))</f>
        <v>EJECUTADO</v>
      </c>
    </row>
    <row r="46" spans="1:18" ht="28.5" customHeight="1" x14ac:dyDescent="0.25">
      <c r="A46" s="16">
        <v>42</v>
      </c>
      <c r="B46" s="18" t="s">
        <v>23</v>
      </c>
      <c r="C46" s="17">
        <v>45358</v>
      </c>
      <c r="D46" s="17" t="s">
        <v>29</v>
      </c>
      <c r="E46" s="27" t="s">
        <v>339</v>
      </c>
      <c r="F46" s="38" t="s">
        <v>353</v>
      </c>
      <c r="G46" s="27" t="s">
        <v>311</v>
      </c>
      <c r="H46" s="29" t="s">
        <v>34</v>
      </c>
      <c r="I46" s="29"/>
      <c r="J46" s="33">
        <v>2</v>
      </c>
      <c r="K46" s="21">
        <v>45358</v>
      </c>
      <c r="L46" s="21">
        <f>IFERROR(WORKDAY.INTL(($K46-1),$J46,1,FESTIVOS[]),"")</f>
        <v>45359</v>
      </c>
      <c r="M46" s="22">
        <v>1</v>
      </c>
      <c r="N46" s="22">
        <v>0</v>
      </c>
      <c r="O46" s="22">
        <v>1</v>
      </c>
      <c r="P46" s="18" t="s">
        <v>35</v>
      </c>
      <c r="Q46" s="24" t="s">
        <v>30</v>
      </c>
      <c r="R46" s="30" t="str">
        <f>IF(Tabla43435[[#This Row],[Avance]]&lt;Tabla43435[[#This Row],[Actual]],"OK",IF(Tabla43435[[#This Row],[Avance]]&gt;Tabla43435[[#This Row],[Actual]],"ATENCIÓN","EJECUTADO"))</f>
        <v>EJECUTADO</v>
      </c>
    </row>
    <row r="47" spans="1:18" ht="28.5" customHeight="1" x14ac:dyDescent="0.25">
      <c r="A47" s="16">
        <v>43</v>
      </c>
      <c r="B47" s="18" t="s">
        <v>23</v>
      </c>
      <c r="C47" s="17">
        <v>45359</v>
      </c>
      <c r="D47" s="17" t="s">
        <v>29</v>
      </c>
      <c r="E47" s="27" t="s">
        <v>39</v>
      </c>
      <c r="F47" s="28" t="s">
        <v>354</v>
      </c>
      <c r="G47" s="27" t="s">
        <v>355</v>
      </c>
      <c r="H47" s="29" t="s">
        <v>356</v>
      </c>
      <c r="I47" s="29"/>
      <c r="J47" s="33">
        <v>2</v>
      </c>
      <c r="K47" s="21">
        <v>45358</v>
      </c>
      <c r="L47" s="21">
        <f>IFERROR(WORKDAY.INTL(($K47-1),$J47,1,FESTIVOS[]),"")</f>
        <v>45359</v>
      </c>
      <c r="M47" s="22">
        <v>1</v>
      </c>
      <c r="N47" s="22">
        <v>0</v>
      </c>
      <c r="O47" s="22">
        <v>1</v>
      </c>
      <c r="P47" s="18" t="s">
        <v>35</v>
      </c>
      <c r="Q47" s="24" t="s">
        <v>30</v>
      </c>
      <c r="R47" s="30" t="str">
        <f>IF(Tabla43435[[#This Row],[Avance]]&lt;Tabla43435[[#This Row],[Actual]],"OK",IF(Tabla43435[[#This Row],[Avance]]&gt;Tabla43435[[#This Row],[Actual]],"ATENCIÓN","EJECUTADO"))</f>
        <v>EJECUTADO</v>
      </c>
    </row>
    <row r="48" spans="1:18" ht="28.5" customHeight="1" x14ac:dyDescent="0.25">
      <c r="A48" s="16">
        <v>44</v>
      </c>
      <c r="B48" s="18" t="s">
        <v>23</v>
      </c>
      <c r="C48" s="17">
        <v>45359</v>
      </c>
      <c r="D48" s="17" t="s">
        <v>29</v>
      </c>
      <c r="E48" s="27" t="s">
        <v>39</v>
      </c>
      <c r="F48" s="28" t="s">
        <v>357</v>
      </c>
      <c r="G48" s="27" t="s">
        <v>33</v>
      </c>
      <c r="H48" s="29" t="s">
        <v>49</v>
      </c>
      <c r="I48" s="29"/>
      <c r="J48" s="33">
        <v>2</v>
      </c>
      <c r="K48" s="21">
        <v>45358</v>
      </c>
      <c r="L48" s="21">
        <f>IFERROR(WORKDAY.INTL(($K48-1),$J48,1,FESTIVOS[]),"")</f>
        <v>45359</v>
      </c>
      <c r="M48" s="22">
        <v>1</v>
      </c>
      <c r="N48" s="22">
        <v>0</v>
      </c>
      <c r="O48" s="22">
        <v>1</v>
      </c>
      <c r="P48" s="18" t="s">
        <v>35</v>
      </c>
      <c r="Q48" s="24" t="s">
        <v>30</v>
      </c>
      <c r="R48" s="30" t="str">
        <f>IF(Tabla43435[[#This Row],[Avance]]&lt;Tabla43435[[#This Row],[Actual]],"OK",IF(Tabla43435[[#This Row],[Avance]]&gt;Tabla43435[[#This Row],[Actual]],"ATENCIÓN","EJECUTADO"))</f>
        <v>EJECUTADO</v>
      </c>
    </row>
    <row r="49" spans="1:18" ht="28.5" customHeight="1" x14ac:dyDescent="0.25">
      <c r="A49" s="16">
        <v>45</v>
      </c>
      <c r="B49" s="18" t="s">
        <v>23</v>
      </c>
      <c r="C49" s="17">
        <v>45359</v>
      </c>
      <c r="D49" s="17" t="s">
        <v>29</v>
      </c>
      <c r="E49" s="27" t="s">
        <v>339</v>
      </c>
      <c r="F49" s="28" t="s">
        <v>358</v>
      </c>
      <c r="G49" s="27" t="s">
        <v>64</v>
      </c>
      <c r="H49" s="29" t="s">
        <v>34</v>
      </c>
      <c r="I49" s="29"/>
      <c r="J49" s="33">
        <v>2</v>
      </c>
      <c r="K49" s="21">
        <v>45358</v>
      </c>
      <c r="L49" s="21">
        <f>IFERROR(WORKDAY.INTL(($K49-1),$J49,1,FESTIVOS[]),"")</f>
        <v>45359</v>
      </c>
      <c r="M49" s="22">
        <v>1</v>
      </c>
      <c r="N49" s="22">
        <v>0</v>
      </c>
      <c r="O49" s="22">
        <v>1</v>
      </c>
      <c r="P49" s="18" t="s">
        <v>35</v>
      </c>
      <c r="Q49" s="24" t="s">
        <v>30</v>
      </c>
      <c r="R49" s="30" t="str">
        <f>IF(Tabla43435[[#This Row],[Avance]]&lt;Tabla43435[[#This Row],[Actual]],"OK",IF(Tabla43435[[#This Row],[Avance]]&gt;Tabla43435[[#This Row],[Actual]],"ATENCIÓN","EJECUTADO"))</f>
        <v>EJECUTADO</v>
      </c>
    </row>
    <row r="50" spans="1:18" ht="28.5" customHeight="1" x14ac:dyDescent="0.25">
      <c r="A50" s="16">
        <v>46</v>
      </c>
      <c r="B50" s="18" t="s">
        <v>23</v>
      </c>
      <c r="C50" s="17">
        <v>45359</v>
      </c>
      <c r="D50" s="17" t="s">
        <v>29</v>
      </c>
      <c r="E50" s="27" t="s">
        <v>339</v>
      </c>
      <c r="F50" s="28" t="s">
        <v>359</v>
      </c>
      <c r="G50" s="27" t="s">
        <v>64</v>
      </c>
      <c r="H50" s="29" t="s">
        <v>34</v>
      </c>
      <c r="I50" s="29"/>
      <c r="J50" s="33">
        <v>2</v>
      </c>
      <c r="K50" s="21">
        <v>45358</v>
      </c>
      <c r="L50" s="21">
        <f>IFERROR(WORKDAY.INTL(($K50-1),$J50,1,FESTIVOS[]),"")</f>
        <v>45359</v>
      </c>
      <c r="M50" s="22">
        <v>1</v>
      </c>
      <c r="N50" s="22">
        <v>0</v>
      </c>
      <c r="O50" s="22">
        <v>1</v>
      </c>
      <c r="P50" s="18" t="s">
        <v>35</v>
      </c>
      <c r="Q50" s="24" t="s">
        <v>30</v>
      </c>
      <c r="R50" s="30" t="str">
        <f>IF(Tabla43435[[#This Row],[Avance]]&lt;Tabla43435[[#This Row],[Actual]],"OK",IF(Tabla43435[[#This Row],[Avance]]&gt;Tabla43435[[#This Row],[Actual]],"ATENCIÓN","EJECUTADO"))</f>
        <v>EJECUTADO</v>
      </c>
    </row>
    <row r="51" spans="1:18" ht="28.5" customHeight="1" x14ac:dyDescent="0.25">
      <c r="A51" s="16">
        <v>47</v>
      </c>
      <c r="B51" s="18" t="s">
        <v>23</v>
      </c>
      <c r="C51" s="17">
        <v>45362</v>
      </c>
      <c r="D51" s="17" t="s">
        <v>29</v>
      </c>
      <c r="E51" s="27" t="s">
        <v>39</v>
      </c>
      <c r="F51" s="28" t="s">
        <v>360</v>
      </c>
      <c r="G51" s="27" t="s">
        <v>33</v>
      </c>
      <c r="H51" s="29" t="s">
        <v>49</v>
      </c>
      <c r="I51" s="29"/>
      <c r="J51" s="33">
        <v>1</v>
      </c>
      <c r="K51" s="21">
        <v>45361</v>
      </c>
      <c r="L51" s="21">
        <f>IFERROR(WORKDAY.INTL(($K51-1),$J51,1,FESTIVOS[]),"")</f>
        <v>45362</v>
      </c>
      <c r="M51" s="22">
        <v>1</v>
      </c>
      <c r="N51" s="22">
        <v>0</v>
      </c>
      <c r="O51" s="22">
        <v>1</v>
      </c>
      <c r="P51" s="18" t="s">
        <v>35</v>
      </c>
      <c r="Q51" s="24" t="s">
        <v>30</v>
      </c>
      <c r="R51" s="30" t="str">
        <f>IF(Tabla43435[[#This Row],[Avance]]&lt;Tabla43435[[#This Row],[Actual]],"OK",IF(Tabla43435[[#This Row],[Avance]]&gt;Tabla43435[[#This Row],[Actual]],"ATENCIÓN","EJECUTADO"))</f>
        <v>EJECUTADO</v>
      </c>
    </row>
    <row r="52" spans="1:18" ht="28.5" customHeight="1" x14ac:dyDescent="0.25">
      <c r="A52" s="16">
        <v>48</v>
      </c>
      <c r="B52" s="18" t="s">
        <v>23</v>
      </c>
      <c r="C52" s="17">
        <v>45362</v>
      </c>
      <c r="D52" s="17" t="s">
        <v>29</v>
      </c>
      <c r="E52" s="27" t="s">
        <v>39</v>
      </c>
      <c r="F52" s="28" t="s">
        <v>361</v>
      </c>
      <c r="G52" s="27" t="s">
        <v>33</v>
      </c>
      <c r="H52" s="29" t="s">
        <v>49</v>
      </c>
      <c r="I52" s="29"/>
      <c r="J52" s="33">
        <v>1</v>
      </c>
      <c r="K52" s="21">
        <v>45361</v>
      </c>
      <c r="L52" s="21">
        <f>IFERROR(WORKDAY.INTL(($K52-1),$J52,1,FESTIVOS[]),"")</f>
        <v>45362</v>
      </c>
      <c r="M52" s="22">
        <v>1</v>
      </c>
      <c r="N52" s="22">
        <v>0</v>
      </c>
      <c r="O52" s="22">
        <v>1</v>
      </c>
      <c r="P52" s="18" t="s">
        <v>35</v>
      </c>
      <c r="Q52" s="24" t="s">
        <v>30</v>
      </c>
      <c r="R52" s="30" t="str">
        <f>IF(Tabla43435[[#This Row],[Avance]]&lt;Tabla43435[[#This Row],[Actual]],"OK",IF(Tabla43435[[#This Row],[Avance]]&gt;Tabla43435[[#This Row],[Actual]],"ATENCIÓN","EJECUTADO"))</f>
        <v>EJECUTADO</v>
      </c>
    </row>
    <row r="53" spans="1:18" ht="28.5" customHeight="1" x14ac:dyDescent="0.25">
      <c r="A53" s="16">
        <v>49</v>
      </c>
      <c r="B53" s="18" t="s">
        <v>23</v>
      </c>
      <c r="C53" s="17">
        <v>45363</v>
      </c>
      <c r="D53" s="17" t="s">
        <v>29</v>
      </c>
      <c r="E53" s="27" t="s">
        <v>39</v>
      </c>
      <c r="F53" s="28" t="s">
        <v>362</v>
      </c>
      <c r="G53" s="27" t="s">
        <v>363</v>
      </c>
      <c r="H53" s="20" t="s">
        <v>364</v>
      </c>
      <c r="I53" s="29"/>
      <c r="J53" s="33">
        <v>2</v>
      </c>
      <c r="K53" s="21">
        <v>45362</v>
      </c>
      <c r="L53" s="21">
        <f>IFERROR(WORKDAY.INTL(($K53-1),$J53,1,FESTIVOS[]),"")</f>
        <v>45363</v>
      </c>
      <c r="M53" s="22">
        <v>1</v>
      </c>
      <c r="N53" s="22">
        <v>0</v>
      </c>
      <c r="O53" s="22">
        <v>1</v>
      </c>
      <c r="P53" s="18" t="s">
        <v>35</v>
      </c>
      <c r="Q53" s="24" t="s">
        <v>30</v>
      </c>
      <c r="R53" s="30" t="str">
        <f>IF(Tabla43435[[#This Row],[Avance]]&lt;Tabla43435[[#This Row],[Actual]],"OK",IF(Tabla43435[[#This Row],[Avance]]&gt;Tabla43435[[#This Row],[Actual]],"ATENCIÓN","EJECUTADO"))</f>
        <v>EJECUTADO</v>
      </c>
    </row>
    <row r="54" spans="1:18" ht="28.5" customHeight="1" x14ac:dyDescent="0.25">
      <c r="A54" s="16">
        <v>50</v>
      </c>
      <c r="B54" s="18" t="s">
        <v>23</v>
      </c>
      <c r="C54" s="17">
        <v>45363</v>
      </c>
      <c r="D54" s="17" t="s">
        <v>29</v>
      </c>
      <c r="E54" s="27" t="s">
        <v>39</v>
      </c>
      <c r="F54" s="28" t="s">
        <v>365</v>
      </c>
      <c r="G54" s="27" t="s">
        <v>366</v>
      </c>
      <c r="H54" s="20" t="s">
        <v>364</v>
      </c>
      <c r="I54" s="29"/>
      <c r="J54" s="33">
        <v>4</v>
      </c>
      <c r="K54" s="21">
        <v>45362</v>
      </c>
      <c r="L54" s="21">
        <f>IFERROR(WORKDAY.INTL(($K54-1),$J54,1,FESTIVOS[]),"")</f>
        <v>45365</v>
      </c>
      <c r="M54" s="22">
        <v>1</v>
      </c>
      <c r="N54" s="22">
        <v>0.68</v>
      </c>
      <c r="O54" s="22">
        <v>1</v>
      </c>
      <c r="P54" s="18" t="s">
        <v>35</v>
      </c>
      <c r="Q54" s="24" t="s">
        <v>30</v>
      </c>
      <c r="R54" s="30" t="str">
        <f>IF(Tabla43435[[#This Row],[Avance]]&lt;Tabla43435[[#This Row],[Actual]],"OK",IF(Tabla43435[[#This Row],[Avance]]&gt;Tabla43435[[#This Row],[Actual]],"ATENCIÓN","EJECUTADO"))</f>
        <v>EJECUTADO</v>
      </c>
    </row>
    <row r="55" spans="1:18" ht="28.5" customHeight="1" x14ac:dyDescent="0.25">
      <c r="A55" s="16">
        <v>51</v>
      </c>
      <c r="B55" s="18" t="s">
        <v>23</v>
      </c>
      <c r="C55" s="17">
        <v>45364</v>
      </c>
      <c r="D55" s="17" t="s">
        <v>29</v>
      </c>
      <c r="E55" s="27" t="s">
        <v>39</v>
      </c>
      <c r="F55" s="28" t="s">
        <v>367</v>
      </c>
      <c r="G55" s="27" t="s">
        <v>33</v>
      </c>
      <c r="H55" s="29" t="s">
        <v>49</v>
      </c>
      <c r="I55" s="29"/>
      <c r="J55" s="33">
        <v>2</v>
      </c>
      <c r="K55" s="21">
        <v>45362</v>
      </c>
      <c r="L55" s="21">
        <f>IFERROR(WORKDAY.INTL(($K55-1),$J55,1,FESTIVOS[]),"")</f>
        <v>45363</v>
      </c>
      <c r="M55" s="22">
        <v>1</v>
      </c>
      <c r="N55" s="22">
        <v>0</v>
      </c>
      <c r="O55" s="22">
        <v>1</v>
      </c>
      <c r="P55" s="18" t="s">
        <v>35</v>
      </c>
      <c r="Q55" s="24" t="s">
        <v>30</v>
      </c>
      <c r="R55" s="30" t="str">
        <f>IF(Tabla43435[[#This Row],[Avance]]&lt;Tabla43435[[#This Row],[Actual]],"OK",IF(Tabla43435[[#This Row],[Avance]]&gt;Tabla43435[[#This Row],[Actual]],"ATENCIÓN","EJECUTADO"))</f>
        <v>EJECUTADO</v>
      </c>
    </row>
    <row r="56" spans="1:18" ht="28.5" customHeight="1" x14ac:dyDescent="0.25">
      <c r="A56" s="16">
        <v>52</v>
      </c>
      <c r="B56" s="18" t="s">
        <v>23</v>
      </c>
      <c r="C56" s="17">
        <v>45365</v>
      </c>
      <c r="D56" s="17" t="s">
        <v>29</v>
      </c>
      <c r="E56" s="27" t="s">
        <v>339</v>
      </c>
      <c r="F56" s="28" t="s">
        <v>368</v>
      </c>
      <c r="G56" s="27" t="s">
        <v>369</v>
      </c>
      <c r="H56" s="29" t="s">
        <v>34</v>
      </c>
      <c r="I56" s="29"/>
      <c r="J56" s="33">
        <v>2</v>
      </c>
      <c r="K56" s="21">
        <v>45362</v>
      </c>
      <c r="L56" s="21">
        <f>IFERROR(WORKDAY.INTL(($K56-1),$J56,1,FESTIVOS[]),"")</f>
        <v>45363</v>
      </c>
      <c r="M56" s="22">
        <v>1</v>
      </c>
      <c r="N56" s="22">
        <v>0</v>
      </c>
      <c r="O56" s="22">
        <v>1</v>
      </c>
      <c r="P56" s="18" t="s">
        <v>35</v>
      </c>
      <c r="Q56" s="24" t="s">
        <v>30</v>
      </c>
      <c r="R56" s="30" t="str">
        <f>IF(Tabla43435[[#This Row],[Avance]]&lt;Tabla43435[[#This Row],[Actual]],"OK",IF(Tabla43435[[#This Row],[Avance]]&gt;Tabla43435[[#This Row],[Actual]],"ATENCIÓN","EJECUTADO"))</f>
        <v>EJECUTADO</v>
      </c>
    </row>
    <row r="57" spans="1:18" ht="28.5" customHeight="1" x14ac:dyDescent="0.25">
      <c r="A57" s="16">
        <v>53</v>
      </c>
      <c r="B57" s="18" t="s">
        <v>23</v>
      </c>
      <c r="C57" s="17">
        <v>45366</v>
      </c>
      <c r="D57" s="17" t="s">
        <v>29</v>
      </c>
      <c r="E57" s="27" t="s">
        <v>339</v>
      </c>
      <c r="F57" s="28" t="s">
        <v>370</v>
      </c>
      <c r="G57" s="27" t="s">
        <v>369</v>
      </c>
      <c r="H57" s="29" t="s">
        <v>34</v>
      </c>
      <c r="I57" s="29"/>
      <c r="J57" s="33">
        <v>2</v>
      </c>
      <c r="K57" s="21">
        <v>45362</v>
      </c>
      <c r="L57" s="21">
        <f>IFERROR(WORKDAY.INTL(($K57-1),$J57,1,FESTIVOS[]),"")</f>
        <v>45363</v>
      </c>
      <c r="M57" s="22">
        <v>1</v>
      </c>
      <c r="N57" s="22">
        <v>0</v>
      </c>
      <c r="O57" s="22">
        <v>1</v>
      </c>
      <c r="P57" s="18" t="s">
        <v>35</v>
      </c>
      <c r="Q57" s="24" t="s">
        <v>30</v>
      </c>
      <c r="R57" s="30" t="str">
        <f>IF(Tabla43435[[#This Row],[Avance]]&lt;Tabla43435[[#This Row],[Actual]],"OK",IF(Tabla43435[[#This Row],[Avance]]&gt;Tabla43435[[#This Row],[Actual]],"ATENCIÓN","EJECUTADO"))</f>
        <v>EJECUTADO</v>
      </c>
    </row>
    <row r="58" spans="1:18" ht="28.5" customHeight="1" x14ac:dyDescent="0.25">
      <c r="A58" s="16">
        <v>54</v>
      </c>
      <c r="B58" s="18" t="s">
        <v>23</v>
      </c>
      <c r="C58" s="17">
        <v>45367</v>
      </c>
      <c r="D58" s="17" t="s">
        <v>29</v>
      </c>
      <c r="E58" s="27" t="s">
        <v>339</v>
      </c>
      <c r="F58" s="28" t="s">
        <v>371</v>
      </c>
      <c r="G58" s="27" t="s">
        <v>369</v>
      </c>
      <c r="H58" s="29" t="s">
        <v>34</v>
      </c>
      <c r="I58" s="29"/>
      <c r="J58" s="33">
        <v>2</v>
      </c>
      <c r="K58" s="21">
        <v>45362</v>
      </c>
      <c r="L58" s="21">
        <f>IFERROR(WORKDAY.INTL(($K58-1),$J58,1,FESTIVOS[]),"")</f>
        <v>45363</v>
      </c>
      <c r="M58" s="22">
        <v>1</v>
      </c>
      <c r="N58" s="22">
        <v>0</v>
      </c>
      <c r="O58" s="22">
        <v>1</v>
      </c>
      <c r="P58" s="18" t="s">
        <v>35</v>
      </c>
      <c r="Q58" s="24" t="s">
        <v>30</v>
      </c>
      <c r="R58" s="30" t="str">
        <f>IF(Tabla43435[[#This Row],[Avance]]&lt;Tabla43435[[#This Row],[Actual]],"OK",IF(Tabla43435[[#This Row],[Avance]]&gt;Tabla43435[[#This Row],[Actual]],"ATENCIÓN","EJECUTADO"))</f>
        <v>EJECUTADO</v>
      </c>
    </row>
    <row r="59" spans="1:18" ht="28.5" customHeight="1" x14ac:dyDescent="0.25">
      <c r="A59" s="16">
        <v>55</v>
      </c>
      <c r="B59" s="18" t="s">
        <v>23</v>
      </c>
      <c r="C59" s="17">
        <v>45368</v>
      </c>
      <c r="D59" s="17" t="s">
        <v>29</v>
      </c>
      <c r="E59" s="27" t="s">
        <v>339</v>
      </c>
      <c r="F59" s="28" t="s">
        <v>372</v>
      </c>
      <c r="G59" s="27" t="s">
        <v>369</v>
      </c>
      <c r="H59" s="29" t="s">
        <v>34</v>
      </c>
      <c r="I59" s="29"/>
      <c r="J59" s="33">
        <v>2</v>
      </c>
      <c r="K59" s="21">
        <v>45362</v>
      </c>
      <c r="L59" s="21">
        <f>IFERROR(WORKDAY.INTL(($K59-1),$J59,1,FESTIVOS[]),"")</f>
        <v>45363</v>
      </c>
      <c r="M59" s="22">
        <v>1</v>
      </c>
      <c r="N59" s="22">
        <v>0</v>
      </c>
      <c r="O59" s="22">
        <v>1</v>
      </c>
      <c r="P59" s="18" t="s">
        <v>35</v>
      </c>
      <c r="Q59" s="24" t="s">
        <v>30</v>
      </c>
      <c r="R59" s="30" t="str">
        <f>IF(Tabla43435[[#This Row],[Avance]]&lt;Tabla43435[[#This Row],[Actual]],"OK",IF(Tabla43435[[#This Row],[Avance]]&gt;Tabla43435[[#This Row],[Actual]],"ATENCIÓN","EJECUTADO"))</f>
        <v>EJECUTADO</v>
      </c>
    </row>
    <row r="60" spans="1:18" ht="28.5" customHeight="1" x14ac:dyDescent="0.25">
      <c r="A60" s="16">
        <v>56</v>
      </c>
      <c r="B60" s="18" t="s">
        <v>23</v>
      </c>
      <c r="C60" s="17">
        <v>45369</v>
      </c>
      <c r="D60" s="17" t="s">
        <v>29</v>
      </c>
      <c r="E60" s="27" t="s">
        <v>339</v>
      </c>
      <c r="F60" s="28" t="s">
        <v>373</v>
      </c>
      <c r="G60" s="27" t="s">
        <v>369</v>
      </c>
      <c r="H60" s="29" t="s">
        <v>34</v>
      </c>
      <c r="I60" s="29"/>
      <c r="J60" s="33">
        <v>2</v>
      </c>
      <c r="K60" s="21">
        <v>45362</v>
      </c>
      <c r="L60" s="21">
        <f>IFERROR(WORKDAY.INTL(($K60-1),$J60,1,FESTIVOS[]),"")</f>
        <v>45363</v>
      </c>
      <c r="M60" s="22">
        <v>1</v>
      </c>
      <c r="N60" s="22">
        <v>0</v>
      </c>
      <c r="O60" s="22">
        <v>1</v>
      </c>
      <c r="P60" s="18" t="s">
        <v>35</v>
      </c>
      <c r="Q60" s="24" t="s">
        <v>30</v>
      </c>
      <c r="R60" s="30" t="str">
        <f>IF(Tabla43435[[#This Row],[Avance]]&lt;Tabla43435[[#This Row],[Actual]],"OK",IF(Tabla43435[[#This Row],[Avance]]&gt;Tabla43435[[#This Row],[Actual]],"ATENCIÓN","EJECUTADO"))</f>
        <v>EJECUTADO</v>
      </c>
    </row>
    <row r="61" spans="1:18" ht="28.5" customHeight="1" x14ac:dyDescent="0.25">
      <c r="A61" s="16">
        <v>57</v>
      </c>
      <c r="B61" s="18" t="s">
        <v>23</v>
      </c>
      <c r="C61" s="17">
        <v>45370</v>
      </c>
      <c r="D61" s="17" t="s">
        <v>29</v>
      </c>
      <c r="E61" s="27" t="s">
        <v>339</v>
      </c>
      <c r="F61" s="28" t="s">
        <v>374</v>
      </c>
      <c r="G61" s="27" t="s">
        <v>369</v>
      </c>
      <c r="H61" s="29" t="s">
        <v>34</v>
      </c>
      <c r="I61" s="29"/>
      <c r="J61" s="33">
        <v>2</v>
      </c>
      <c r="K61" s="21">
        <v>45362</v>
      </c>
      <c r="L61" s="21">
        <f>IFERROR(WORKDAY.INTL(($K61-1),$J61,1,FESTIVOS[]),"")</f>
        <v>45363</v>
      </c>
      <c r="M61" s="22">
        <v>1</v>
      </c>
      <c r="N61" s="22">
        <v>0</v>
      </c>
      <c r="O61" s="22">
        <v>1</v>
      </c>
      <c r="P61" s="18" t="s">
        <v>35</v>
      </c>
      <c r="Q61" s="24" t="s">
        <v>30</v>
      </c>
      <c r="R61" s="30" t="str">
        <f>IF(Tabla43435[[#This Row],[Avance]]&lt;Tabla43435[[#This Row],[Actual]],"OK",IF(Tabla43435[[#This Row],[Avance]]&gt;Tabla43435[[#This Row],[Actual]],"ATENCIÓN","EJECUTADO"))</f>
        <v>EJECUTADO</v>
      </c>
    </row>
    <row r="62" spans="1:18" ht="28.5" customHeight="1" x14ac:dyDescent="0.25">
      <c r="A62" s="16">
        <v>58</v>
      </c>
      <c r="B62" s="18" t="s">
        <v>23</v>
      </c>
      <c r="C62" s="17">
        <v>45364</v>
      </c>
      <c r="D62" s="17" t="s">
        <v>29</v>
      </c>
      <c r="E62" s="27" t="s">
        <v>36</v>
      </c>
      <c r="F62" s="28" t="s">
        <v>116</v>
      </c>
      <c r="G62" s="27" t="s">
        <v>375</v>
      </c>
      <c r="H62" s="29" t="s">
        <v>145</v>
      </c>
      <c r="I62" s="29"/>
      <c r="J62" s="33">
        <v>2</v>
      </c>
      <c r="K62" s="21">
        <v>45363</v>
      </c>
      <c r="L62" s="21">
        <f>IFERROR(WORKDAY.INTL(($K62-1),$J62,1,FESTIVOS[]),"")</f>
        <v>45364</v>
      </c>
      <c r="M62" s="22">
        <v>1</v>
      </c>
      <c r="N62" s="22">
        <v>0</v>
      </c>
      <c r="O62" s="22">
        <v>1</v>
      </c>
      <c r="P62" s="18" t="s">
        <v>35</v>
      </c>
      <c r="Q62" s="24" t="s">
        <v>30</v>
      </c>
      <c r="R62" s="30" t="str">
        <f>IF(Tabla43435[[#This Row],[Avance]]&lt;Tabla43435[[#This Row],[Actual]],"OK",IF(Tabla43435[[#This Row],[Avance]]&gt;Tabla43435[[#This Row],[Actual]],"ATENCIÓN","EJECUTADO"))</f>
        <v>EJECUTADO</v>
      </c>
    </row>
    <row r="63" spans="1:18" ht="28.5" customHeight="1" x14ac:dyDescent="0.25">
      <c r="A63" s="16">
        <v>59</v>
      </c>
      <c r="B63" s="18" t="s">
        <v>23</v>
      </c>
      <c r="C63" s="17">
        <v>45364</v>
      </c>
      <c r="D63" s="17" t="s">
        <v>29</v>
      </c>
      <c r="E63" s="27" t="s">
        <v>36</v>
      </c>
      <c r="F63" s="28" t="s">
        <v>116</v>
      </c>
      <c r="G63" s="27" t="s">
        <v>376</v>
      </c>
      <c r="H63" s="29" t="s">
        <v>145</v>
      </c>
      <c r="I63" s="29"/>
      <c r="J63" s="33">
        <v>5</v>
      </c>
      <c r="K63" s="21">
        <v>45364</v>
      </c>
      <c r="L63" s="21">
        <f>IFERROR(WORKDAY.INTL(($K63-1),$J63,1,FESTIVOS[]),"")</f>
        <v>45370</v>
      </c>
      <c r="M63" s="22">
        <v>1</v>
      </c>
      <c r="N63" s="22">
        <v>0.41</v>
      </c>
      <c r="O63" s="22">
        <v>1</v>
      </c>
      <c r="P63" s="18" t="s">
        <v>35</v>
      </c>
      <c r="Q63" s="24" t="s">
        <v>30</v>
      </c>
      <c r="R63" s="30" t="str">
        <f>IF(Tabla43435[[#This Row],[Avance]]&lt;Tabla43435[[#This Row],[Actual]],"OK",IF(Tabla43435[[#This Row],[Avance]]&gt;Tabla43435[[#This Row],[Actual]],"ATENCIÓN","EJECUTADO"))</f>
        <v>EJECUTADO</v>
      </c>
    </row>
    <row r="64" spans="1:18" ht="28.5" customHeight="1" x14ac:dyDescent="0.25">
      <c r="A64" s="16">
        <v>60</v>
      </c>
      <c r="B64" s="18" t="s">
        <v>23</v>
      </c>
      <c r="C64" s="17">
        <v>45364</v>
      </c>
      <c r="D64" s="17" t="s">
        <v>29</v>
      </c>
      <c r="E64" s="27" t="s">
        <v>39</v>
      </c>
      <c r="F64" s="28" t="s">
        <v>116</v>
      </c>
      <c r="G64" s="27" t="s">
        <v>33</v>
      </c>
      <c r="H64" s="29" t="s">
        <v>377</v>
      </c>
      <c r="I64" s="29"/>
      <c r="J64" s="33">
        <v>2</v>
      </c>
      <c r="K64" s="21">
        <v>45363</v>
      </c>
      <c r="L64" s="21">
        <f>IFERROR(WORKDAY.INTL(($K64-1),$J64,1,FESTIVOS[]),"")</f>
        <v>45364</v>
      </c>
      <c r="M64" s="22">
        <v>1</v>
      </c>
      <c r="N64" s="22">
        <v>0</v>
      </c>
      <c r="O64" s="22">
        <v>1</v>
      </c>
      <c r="P64" s="18" t="s">
        <v>35</v>
      </c>
      <c r="Q64" s="24" t="s">
        <v>30</v>
      </c>
      <c r="R64" s="30" t="str">
        <f>IF(Tabla43435[[#This Row],[Avance]]&lt;Tabla43435[[#This Row],[Actual]],"OK",IF(Tabla43435[[#This Row],[Avance]]&gt;Tabla43435[[#This Row],[Actual]],"ATENCIÓN","EJECUTADO"))</f>
        <v>EJECUTADO</v>
      </c>
    </row>
    <row r="65" spans="1:18" ht="28.5" customHeight="1" x14ac:dyDescent="0.25">
      <c r="A65" s="16">
        <v>61</v>
      </c>
      <c r="B65" s="18" t="s">
        <v>23</v>
      </c>
      <c r="C65" s="17">
        <v>45364</v>
      </c>
      <c r="D65" s="17" t="s">
        <v>29</v>
      </c>
      <c r="E65" s="27" t="s">
        <v>39</v>
      </c>
      <c r="F65" s="28" t="s">
        <v>378</v>
      </c>
      <c r="G65" s="27" t="s">
        <v>33</v>
      </c>
      <c r="H65" s="29" t="s">
        <v>49</v>
      </c>
      <c r="I65" s="29"/>
      <c r="J65" s="33">
        <v>2</v>
      </c>
      <c r="K65" s="21">
        <v>45363</v>
      </c>
      <c r="L65" s="21">
        <f>IFERROR(WORKDAY.INTL(($K65-1),$J65,1,FESTIVOS[]),"")</f>
        <v>45364</v>
      </c>
      <c r="M65" s="22">
        <v>1</v>
      </c>
      <c r="N65" s="22">
        <v>0</v>
      </c>
      <c r="O65" s="22">
        <v>1</v>
      </c>
      <c r="P65" s="18" t="s">
        <v>35</v>
      </c>
      <c r="Q65" s="24" t="s">
        <v>30</v>
      </c>
      <c r="R65" s="30" t="str">
        <f>IF(Tabla43435[[#This Row],[Avance]]&lt;Tabla43435[[#This Row],[Actual]],"OK",IF(Tabla43435[[#This Row],[Avance]]&gt;Tabla43435[[#This Row],[Actual]],"ATENCIÓN","EJECUTADO"))</f>
        <v>EJECUTADO</v>
      </c>
    </row>
    <row r="66" spans="1:18" ht="28.5" customHeight="1" x14ac:dyDescent="0.25">
      <c r="A66" s="16">
        <v>62</v>
      </c>
      <c r="B66" s="18" t="s">
        <v>23</v>
      </c>
      <c r="C66" s="17">
        <v>45364</v>
      </c>
      <c r="D66" s="17" t="s">
        <v>29</v>
      </c>
      <c r="E66" s="27" t="s">
        <v>39</v>
      </c>
      <c r="F66" s="28" t="s">
        <v>379</v>
      </c>
      <c r="G66" s="27" t="s">
        <v>33</v>
      </c>
      <c r="H66" s="29" t="s">
        <v>49</v>
      </c>
      <c r="I66" s="29"/>
      <c r="J66" s="33">
        <v>4</v>
      </c>
      <c r="K66" s="21">
        <v>45363</v>
      </c>
      <c r="L66" s="21">
        <f>IFERROR(WORKDAY.INTL(($K66-1),$J66,1,FESTIVOS[]),"")</f>
        <v>45366</v>
      </c>
      <c r="M66" s="22">
        <v>1</v>
      </c>
      <c r="N66" s="22">
        <v>0.68</v>
      </c>
      <c r="O66" s="22">
        <v>1</v>
      </c>
      <c r="P66" s="18" t="s">
        <v>35</v>
      </c>
      <c r="Q66" s="24" t="s">
        <v>30</v>
      </c>
      <c r="R66" s="30" t="str">
        <f>IF(Tabla43435[[#This Row],[Avance]]&lt;Tabla43435[[#This Row],[Actual]],"OK",IF(Tabla43435[[#This Row],[Avance]]&gt;Tabla43435[[#This Row],[Actual]],"ATENCIÓN","EJECUTADO"))</f>
        <v>EJECUTADO</v>
      </c>
    </row>
    <row r="67" spans="1:18" ht="28.5" customHeight="1" x14ac:dyDescent="0.25">
      <c r="A67" s="16">
        <v>63</v>
      </c>
      <c r="B67" s="18" t="s">
        <v>23</v>
      </c>
      <c r="C67" s="17">
        <v>45364</v>
      </c>
      <c r="D67" s="17" t="s">
        <v>29</v>
      </c>
      <c r="E67" s="27" t="s">
        <v>200</v>
      </c>
      <c r="F67" s="28" t="s">
        <v>380</v>
      </c>
      <c r="G67" s="27" t="s">
        <v>64</v>
      </c>
      <c r="H67" s="29" t="s">
        <v>277</v>
      </c>
      <c r="I67" s="29"/>
      <c r="J67" s="33">
        <v>15</v>
      </c>
      <c r="K67" s="21">
        <v>45363</v>
      </c>
      <c r="L67" s="21">
        <f>IFERROR(WORKDAY.INTL(($K67-1),$J67,1,FESTIVOS[]),"")</f>
        <v>45383</v>
      </c>
      <c r="M67" s="22">
        <f t="shared" ref="M67:M95" ca="1" si="1">IFERROR(((($I$3-$K67)/(L67-K67)*1)),"")</f>
        <v>44.1</v>
      </c>
      <c r="N67" s="22">
        <v>0.81</v>
      </c>
      <c r="O67" s="22">
        <v>0.86</v>
      </c>
      <c r="P67" s="18" t="s">
        <v>35</v>
      </c>
      <c r="Q67" s="24" t="s">
        <v>30</v>
      </c>
      <c r="R67" s="30" t="str">
        <f ca="1">IF(Tabla43435[[#This Row],[Avance]]&lt;Tabla43435[[#This Row],[Actual]],"OK",IF(Tabla43435[[#This Row],[Avance]]&gt;Tabla43435[[#This Row],[Actual]],"ATENCIÓN","EJECUTADO"))</f>
        <v>ATENCIÓN</v>
      </c>
    </row>
    <row r="68" spans="1:18" ht="28.5" customHeight="1" x14ac:dyDescent="0.25">
      <c r="A68" s="16">
        <v>64</v>
      </c>
      <c r="B68" s="18" t="s">
        <v>23</v>
      </c>
      <c r="C68" s="17">
        <v>45365</v>
      </c>
      <c r="D68" s="17" t="s">
        <v>29</v>
      </c>
      <c r="E68" s="27" t="s">
        <v>339</v>
      </c>
      <c r="F68" s="28" t="s">
        <v>381</v>
      </c>
      <c r="G68" s="27" t="s">
        <v>369</v>
      </c>
      <c r="H68" s="29" t="s">
        <v>34</v>
      </c>
      <c r="I68" s="29"/>
      <c r="J68" s="33">
        <v>2</v>
      </c>
      <c r="K68" s="21">
        <v>45364</v>
      </c>
      <c r="L68" s="21">
        <f>IFERROR(WORKDAY.INTL(($K68-1),$J68,1,FESTIVOS[]),"")</f>
        <v>45365</v>
      </c>
      <c r="M68" s="22">
        <f t="shared" ca="1" si="1"/>
        <v>881</v>
      </c>
      <c r="N68" s="22">
        <v>0</v>
      </c>
      <c r="O68" s="22">
        <v>1</v>
      </c>
      <c r="P68" s="18" t="s">
        <v>35</v>
      </c>
      <c r="Q68" s="24" t="s">
        <v>30</v>
      </c>
      <c r="R68" s="30" t="str">
        <f ca="1">IF(Tabla43435[[#This Row],[Avance]]&lt;Tabla43435[[#This Row],[Actual]],"OK",IF(Tabla43435[[#This Row],[Avance]]&gt;Tabla43435[[#This Row],[Actual]],"ATENCIÓN","EJECUTADO"))</f>
        <v>ATENCIÓN</v>
      </c>
    </row>
    <row r="69" spans="1:18" ht="28.5" customHeight="1" x14ac:dyDescent="0.25">
      <c r="A69" s="16">
        <v>65</v>
      </c>
      <c r="B69" s="18" t="s">
        <v>23</v>
      </c>
      <c r="C69" s="17">
        <v>45365</v>
      </c>
      <c r="D69" s="17" t="s">
        <v>29</v>
      </c>
      <c r="E69" s="27" t="s">
        <v>339</v>
      </c>
      <c r="F69" s="28" t="s">
        <v>382</v>
      </c>
      <c r="G69" s="27" t="s">
        <v>369</v>
      </c>
      <c r="H69" s="29" t="s">
        <v>34</v>
      </c>
      <c r="I69" s="29"/>
      <c r="J69" s="33">
        <v>2</v>
      </c>
      <c r="K69" s="21">
        <v>45364</v>
      </c>
      <c r="L69" s="21">
        <f>IFERROR(WORKDAY.INTL(($K69-1),$J69,1,FESTIVOS[]),"")</f>
        <v>45365</v>
      </c>
      <c r="M69" s="22">
        <f t="shared" ca="1" si="1"/>
        <v>881</v>
      </c>
      <c r="N69" s="22">
        <v>0</v>
      </c>
      <c r="O69" s="22">
        <v>1</v>
      </c>
      <c r="P69" s="18" t="s">
        <v>35</v>
      </c>
      <c r="Q69" s="24" t="s">
        <v>30</v>
      </c>
      <c r="R69" s="30" t="str">
        <f ca="1">IF(Tabla43435[[#This Row],[Avance]]&lt;Tabla43435[[#This Row],[Actual]],"OK",IF(Tabla43435[[#This Row],[Avance]]&gt;Tabla43435[[#This Row],[Actual]],"ATENCIÓN","EJECUTADO"))</f>
        <v>ATENCIÓN</v>
      </c>
    </row>
    <row r="70" spans="1:18" ht="28.5" customHeight="1" x14ac:dyDescent="0.25">
      <c r="A70" s="16">
        <v>66</v>
      </c>
      <c r="B70" s="18" t="s">
        <v>23</v>
      </c>
      <c r="C70" s="17">
        <v>45365</v>
      </c>
      <c r="D70" s="17" t="s">
        <v>29</v>
      </c>
      <c r="E70" s="27" t="s">
        <v>339</v>
      </c>
      <c r="F70" s="28" t="s">
        <v>383</v>
      </c>
      <c r="G70" s="27" t="s">
        <v>369</v>
      </c>
      <c r="H70" s="29" t="s">
        <v>34</v>
      </c>
      <c r="I70" s="29"/>
      <c r="J70" s="33">
        <v>2</v>
      </c>
      <c r="K70" s="21">
        <v>45364</v>
      </c>
      <c r="L70" s="21">
        <f>IFERROR(WORKDAY.INTL(($K70-1),$J70,1,FESTIVOS[]),"")</f>
        <v>45365</v>
      </c>
      <c r="M70" s="22">
        <f t="shared" ca="1" si="1"/>
        <v>881</v>
      </c>
      <c r="N70" s="22">
        <v>0</v>
      </c>
      <c r="O70" s="22">
        <v>1</v>
      </c>
      <c r="P70" s="18" t="s">
        <v>35</v>
      </c>
      <c r="Q70" s="24" t="s">
        <v>30</v>
      </c>
      <c r="R70" s="30" t="str">
        <f ca="1">IF(Tabla43435[[#This Row],[Avance]]&lt;Tabla43435[[#This Row],[Actual]],"OK",IF(Tabla43435[[#This Row],[Avance]]&gt;Tabla43435[[#This Row],[Actual]],"ATENCIÓN","EJECUTADO"))</f>
        <v>ATENCIÓN</v>
      </c>
    </row>
    <row r="71" spans="1:18" ht="28.5" customHeight="1" x14ac:dyDescent="0.25">
      <c r="A71" s="16">
        <v>67</v>
      </c>
      <c r="B71" s="18" t="s">
        <v>23</v>
      </c>
      <c r="C71" s="17">
        <v>45366</v>
      </c>
      <c r="D71" s="17" t="s">
        <v>29</v>
      </c>
      <c r="E71" s="27" t="s">
        <v>36</v>
      </c>
      <c r="F71" s="28" t="s">
        <v>116</v>
      </c>
      <c r="G71" s="27" t="s">
        <v>384</v>
      </c>
      <c r="H71" s="29" t="s">
        <v>145</v>
      </c>
      <c r="I71" s="29"/>
      <c r="J71" s="33">
        <v>2</v>
      </c>
      <c r="K71" s="21">
        <v>45365</v>
      </c>
      <c r="L71" s="21">
        <f>IFERROR(WORKDAY.INTL(($K71-1),$J71,1,FESTIVOS[]),"")</f>
        <v>45366</v>
      </c>
      <c r="M71" s="22">
        <f t="shared" ca="1" si="1"/>
        <v>880</v>
      </c>
      <c r="N71" s="22">
        <v>0</v>
      </c>
      <c r="O71" s="22">
        <v>1</v>
      </c>
      <c r="P71" s="18" t="s">
        <v>35</v>
      </c>
      <c r="Q71" s="24" t="s">
        <v>30</v>
      </c>
      <c r="R71" s="30" t="str">
        <f ca="1">IF(Tabla43435[[#This Row],[Avance]]&lt;Tabla43435[[#This Row],[Actual]],"OK",IF(Tabla43435[[#This Row],[Avance]]&gt;Tabla43435[[#This Row],[Actual]],"ATENCIÓN","EJECUTADO"))</f>
        <v>ATENCIÓN</v>
      </c>
    </row>
    <row r="72" spans="1:18" ht="28.5" customHeight="1" x14ac:dyDescent="0.25">
      <c r="A72" s="16">
        <v>68</v>
      </c>
      <c r="B72" s="18" t="s">
        <v>23</v>
      </c>
      <c r="C72" s="17">
        <v>45366</v>
      </c>
      <c r="D72" s="17" t="s">
        <v>29</v>
      </c>
      <c r="E72" s="27" t="s">
        <v>39</v>
      </c>
      <c r="F72" s="28" t="s">
        <v>385</v>
      </c>
      <c r="G72" s="27" t="s">
        <v>33</v>
      </c>
      <c r="H72" s="29" t="s">
        <v>49</v>
      </c>
      <c r="I72" s="29"/>
      <c r="J72" s="33">
        <v>2</v>
      </c>
      <c r="K72" s="21">
        <v>45365</v>
      </c>
      <c r="L72" s="21">
        <f>IFERROR(WORKDAY.INTL(($K72-1),$J72,1,FESTIVOS[]),"")</f>
        <v>45366</v>
      </c>
      <c r="M72" s="22">
        <f t="shared" ca="1" si="1"/>
        <v>880</v>
      </c>
      <c r="N72" s="22">
        <v>0</v>
      </c>
      <c r="O72" s="22">
        <v>1</v>
      </c>
      <c r="P72" s="18" t="s">
        <v>35</v>
      </c>
      <c r="Q72" s="24" t="s">
        <v>30</v>
      </c>
      <c r="R72" s="30" t="str">
        <f ca="1">IF(Tabla43435[[#This Row],[Avance]]&lt;Tabla43435[[#This Row],[Actual]],"OK",IF(Tabla43435[[#This Row],[Avance]]&gt;Tabla43435[[#This Row],[Actual]],"ATENCIÓN","EJECUTADO"))</f>
        <v>ATENCIÓN</v>
      </c>
    </row>
    <row r="73" spans="1:18" ht="28.5" customHeight="1" x14ac:dyDescent="0.25">
      <c r="A73" s="16">
        <v>69</v>
      </c>
      <c r="B73" s="18" t="s">
        <v>23</v>
      </c>
      <c r="C73" s="17">
        <v>45366</v>
      </c>
      <c r="D73" s="17" t="s">
        <v>29</v>
      </c>
      <c r="E73" s="27" t="s">
        <v>339</v>
      </c>
      <c r="F73" s="28" t="s">
        <v>386</v>
      </c>
      <c r="G73" s="27" t="s">
        <v>369</v>
      </c>
      <c r="H73" s="29" t="s">
        <v>34</v>
      </c>
      <c r="I73" s="29"/>
      <c r="J73" s="33">
        <v>2</v>
      </c>
      <c r="K73" s="21">
        <v>45365</v>
      </c>
      <c r="L73" s="21">
        <f>IFERROR(WORKDAY.INTL(($K73-1),$J73,1,FESTIVOS[]),"")</f>
        <v>45366</v>
      </c>
      <c r="M73" s="22">
        <f t="shared" ca="1" si="1"/>
        <v>880</v>
      </c>
      <c r="N73" s="22">
        <v>0</v>
      </c>
      <c r="O73" s="22">
        <v>1</v>
      </c>
      <c r="P73" s="18" t="s">
        <v>35</v>
      </c>
      <c r="Q73" s="24" t="s">
        <v>30</v>
      </c>
      <c r="R73" s="30" t="str">
        <f ca="1">IF(Tabla43435[[#This Row],[Avance]]&lt;Tabla43435[[#This Row],[Actual]],"OK",IF(Tabla43435[[#This Row],[Avance]]&gt;Tabla43435[[#This Row],[Actual]],"ATENCIÓN","EJECUTADO"))</f>
        <v>ATENCIÓN</v>
      </c>
    </row>
    <row r="74" spans="1:18" ht="28.5" customHeight="1" x14ac:dyDescent="0.25">
      <c r="A74" s="16">
        <v>70</v>
      </c>
      <c r="B74" s="18" t="s">
        <v>23</v>
      </c>
      <c r="C74" s="17">
        <v>45366</v>
      </c>
      <c r="D74" s="17" t="s">
        <v>29</v>
      </c>
      <c r="E74" s="27" t="s">
        <v>339</v>
      </c>
      <c r="F74" s="28" t="s">
        <v>387</v>
      </c>
      <c r="G74" s="27" t="s">
        <v>369</v>
      </c>
      <c r="H74" s="29" t="s">
        <v>34</v>
      </c>
      <c r="I74" s="29"/>
      <c r="J74" s="33">
        <v>2</v>
      </c>
      <c r="K74" s="21">
        <v>45365</v>
      </c>
      <c r="L74" s="21">
        <f>IFERROR(WORKDAY.INTL(($K74-1),$J74,1,FESTIVOS[]),"")</f>
        <v>45366</v>
      </c>
      <c r="M74" s="22">
        <f t="shared" ca="1" si="1"/>
        <v>880</v>
      </c>
      <c r="N74" s="22">
        <v>0</v>
      </c>
      <c r="O74" s="22">
        <v>1</v>
      </c>
      <c r="P74" s="18" t="s">
        <v>35</v>
      </c>
      <c r="Q74" s="24" t="s">
        <v>30</v>
      </c>
      <c r="R74" s="30" t="str">
        <f ca="1">IF(Tabla43435[[#This Row],[Avance]]&lt;Tabla43435[[#This Row],[Actual]],"OK",IF(Tabla43435[[#This Row],[Avance]]&gt;Tabla43435[[#This Row],[Actual]],"ATENCIÓN","EJECUTADO"))</f>
        <v>ATENCIÓN</v>
      </c>
    </row>
    <row r="75" spans="1:18" ht="28.5" customHeight="1" x14ac:dyDescent="0.25">
      <c r="A75" s="16">
        <v>71</v>
      </c>
      <c r="B75" s="18" t="s">
        <v>23</v>
      </c>
      <c r="C75" s="17">
        <v>45366</v>
      </c>
      <c r="D75" s="17" t="s">
        <v>29</v>
      </c>
      <c r="E75" s="27" t="s">
        <v>339</v>
      </c>
      <c r="F75" s="28" t="s">
        <v>388</v>
      </c>
      <c r="G75" s="27" t="s">
        <v>369</v>
      </c>
      <c r="H75" s="29" t="s">
        <v>34</v>
      </c>
      <c r="I75" s="29"/>
      <c r="J75" s="33">
        <v>2</v>
      </c>
      <c r="K75" s="21">
        <v>45365</v>
      </c>
      <c r="L75" s="21">
        <f>IFERROR(WORKDAY.INTL(($K75-1),$J75,1,FESTIVOS[]),"")</f>
        <v>45366</v>
      </c>
      <c r="M75" s="22">
        <f t="shared" ca="1" si="1"/>
        <v>880</v>
      </c>
      <c r="N75" s="22">
        <v>0</v>
      </c>
      <c r="O75" s="22">
        <v>1</v>
      </c>
      <c r="P75" s="18" t="s">
        <v>35</v>
      </c>
      <c r="Q75" s="24" t="s">
        <v>30</v>
      </c>
      <c r="R75" s="30" t="str">
        <f ca="1">IF(Tabla43435[[#This Row],[Avance]]&lt;Tabla43435[[#This Row],[Actual]],"OK",IF(Tabla43435[[#This Row],[Avance]]&gt;Tabla43435[[#This Row],[Actual]],"ATENCIÓN","EJECUTADO"))</f>
        <v>ATENCIÓN</v>
      </c>
    </row>
    <row r="76" spans="1:18" ht="28.5" customHeight="1" x14ac:dyDescent="0.25">
      <c r="A76" s="16">
        <v>72</v>
      </c>
      <c r="B76" s="18" t="s">
        <v>23</v>
      </c>
      <c r="C76" s="17">
        <v>45370</v>
      </c>
      <c r="D76" s="17" t="s">
        <v>29</v>
      </c>
      <c r="E76" s="27" t="s">
        <v>39</v>
      </c>
      <c r="F76" s="28" t="s">
        <v>389</v>
      </c>
      <c r="G76" s="27" t="s">
        <v>33</v>
      </c>
      <c r="H76" s="29" t="s">
        <v>49</v>
      </c>
      <c r="I76" s="29"/>
      <c r="J76" s="33">
        <v>2</v>
      </c>
      <c r="K76" s="21">
        <v>45369</v>
      </c>
      <c r="L76" s="21">
        <f>IFERROR(WORKDAY.INTL(($K76-1),$J76,1,FESTIVOS[]),"")</f>
        <v>45370</v>
      </c>
      <c r="M76" s="22">
        <f t="shared" ca="1" si="1"/>
        <v>876</v>
      </c>
      <c r="N76" s="22">
        <v>0</v>
      </c>
      <c r="O76" s="22">
        <v>1</v>
      </c>
      <c r="P76" s="18" t="s">
        <v>35</v>
      </c>
      <c r="Q76" s="24" t="s">
        <v>30</v>
      </c>
      <c r="R76" s="30" t="str">
        <f ca="1">IF(Tabla43435[[#This Row],[Avance]]&lt;Tabla43435[[#This Row],[Actual]],"OK",IF(Tabla43435[[#This Row],[Avance]]&gt;Tabla43435[[#This Row],[Actual]],"ATENCIÓN","EJECUTADO"))</f>
        <v>ATENCIÓN</v>
      </c>
    </row>
    <row r="77" spans="1:18" ht="28.5" customHeight="1" x14ac:dyDescent="0.25">
      <c r="A77" s="16">
        <v>73</v>
      </c>
      <c r="B77" s="18" t="s">
        <v>23</v>
      </c>
      <c r="C77" s="17">
        <v>45370</v>
      </c>
      <c r="D77" s="17" t="s">
        <v>29</v>
      </c>
      <c r="E77" s="27" t="s">
        <v>39</v>
      </c>
      <c r="F77" s="28" t="s">
        <v>390</v>
      </c>
      <c r="G77" s="27" t="s">
        <v>391</v>
      </c>
      <c r="H77" s="29" t="s">
        <v>392</v>
      </c>
      <c r="I77" s="29"/>
      <c r="J77" s="33">
        <v>2</v>
      </c>
      <c r="K77" s="21">
        <v>45369</v>
      </c>
      <c r="L77" s="21">
        <f>IFERROR(WORKDAY.INTL(($K77-1),$J77,1,FESTIVOS[]),"")</f>
        <v>45370</v>
      </c>
      <c r="M77" s="22">
        <f t="shared" ca="1" si="1"/>
        <v>876</v>
      </c>
      <c r="N77" s="22">
        <v>0</v>
      </c>
      <c r="O77" s="22">
        <v>1</v>
      </c>
      <c r="P77" s="18" t="s">
        <v>35</v>
      </c>
      <c r="Q77" s="24" t="s">
        <v>30</v>
      </c>
      <c r="R77" s="30" t="str">
        <f ca="1">IF(Tabla43435[[#This Row],[Avance]]&lt;Tabla43435[[#This Row],[Actual]],"OK",IF(Tabla43435[[#This Row],[Avance]]&gt;Tabla43435[[#This Row],[Actual]],"ATENCIÓN","EJECUTADO"))</f>
        <v>ATENCIÓN</v>
      </c>
    </row>
    <row r="78" spans="1:18" ht="28.5" customHeight="1" x14ac:dyDescent="0.25">
      <c r="A78" s="16">
        <v>74</v>
      </c>
      <c r="B78" s="18" t="s">
        <v>23</v>
      </c>
      <c r="C78" s="17">
        <v>45370</v>
      </c>
      <c r="D78" s="17" t="s">
        <v>29</v>
      </c>
      <c r="E78" s="27" t="s">
        <v>339</v>
      </c>
      <c r="F78" s="28" t="s">
        <v>393</v>
      </c>
      <c r="G78" s="27" t="s">
        <v>33</v>
      </c>
      <c r="H78" s="29" t="s">
        <v>34</v>
      </c>
      <c r="I78" s="29"/>
      <c r="J78" s="33">
        <v>2</v>
      </c>
      <c r="K78" s="21">
        <v>45369</v>
      </c>
      <c r="L78" s="21">
        <f>IFERROR(WORKDAY.INTL(($K78-1),$J78,1,FESTIVOS[]),"")</f>
        <v>45370</v>
      </c>
      <c r="M78" s="22">
        <f t="shared" ca="1" si="1"/>
        <v>876</v>
      </c>
      <c r="N78" s="22">
        <v>0</v>
      </c>
      <c r="O78" s="22">
        <v>1</v>
      </c>
      <c r="P78" s="18" t="s">
        <v>35</v>
      </c>
      <c r="Q78" s="24" t="s">
        <v>30</v>
      </c>
      <c r="R78" s="30" t="str">
        <f ca="1">IF(Tabla43435[[#This Row],[Avance]]&lt;Tabla43435[[#This Row],[Actual]],"OK",IF(Tabla43435[[#This Row],[Avance]]&gt;Tabla43435[[#This Row],[Actual]],"ATENCIÓN","EJECUTADO"))</f>
        <v>ATENCIÓN</v>
      </c>
    </row>
    <row r="79" spans="1:18" ht="28.5" customHeight="1" x14ac:dyDescent="0.25">
      <c r="A79" s="16">
        <v>75</v>
      </c>
      <c r="B79" s="18" t="s">
        <v>23</v>
      </c>
      <c r="C79" s="17">
        <v>45370</v>
      </c>
      <c r="D79" s="17" t="s">
        <v>29</v>
      </c>
      <c r="E79" s="27" t="s">
        <v>339</v>
      </c>
      <c r="F79" s="28" t="s">
        <v>393</v>
      </c>
      <c r="G79" s="27" t="s">
        <v>33</v>
      </c>
      <c r="H79" s="29" t="s">
        <v>34</v>
      </c>
      <c r="I79" s="29"/>
      <c r="J79" s="33">
        <v>2</v>
      </c>
      <c r="K79" s="21">
        <v>45369</v>
      </c>
      <c r="L79" s="21">
        <f>IFERROR(WORKDAY.INTL(($K79-1),$J79,1,FESTIVOS[]),"")</f>
        <v>45370</v>
      </c>
      <c r="M79" s="22">
        <f t="shared" ca="1" si="1"/>
        <v>876</v>
      </c>
      <c r="N79" s="22">
        <v>0</v>
      </c>
      <c r="O79" s="22">
        <v>1</v>
      </c>
      <c r="P79" s="18" t="s">
        <v>35</v>
      </c>
      <c r="Q79" s="24" t="s">
        <v>30</v>
      </c>
      <c r="R79" s="30" t="str">
        <f ca="1">IF(Tabla43435[[#This Row],[Avance]]&lt;Tabla43435[[#This Row],[Actual]],"OK",IF(Tabla43435[[#This Row],[Avance]]&gt;Tabla43435[[#This Row],[Actual]],"ATENCIÓN","EJECUTADO"))</f>
        <v>ATENCIÓN</v>
      </c>
    </row>
    <row r="80" spans="1:18" ht="28.5" customHeight="1" x14ac:dyDescent="0.25">
      <c r="A80" s="16">
        <v>76</v>
      </c>
      <c r="B80" s="18" t="s">
        <v>23</v>
      </c>
      <c r="C80" s="17">
        <v>45371</v>
      </c>
      <c r="D80" s="17" t="s">
        <v>29</v>
      </c>
      <c r="E80" s="27" t="s">
        <v>39</v>
      </c>
      <c r="F80" s="28" t="s">
        <v>394</v>
      </c>
      <c r="G80" s="27" t="s">
        <v>33</v>
      </c>
      <c r="H80" s="29" t="s">
        <v>49</v>
      </c>
      <c r="I80" s="29"/>
      <c r="J80" s="33">
        <v>2</v>
      </c>
      <c r="K80" s="21">
        <v>45370</v>
      </c>
      <c r="L80" s="21">
        <f>IFERROR(WORKDAY.INTL(($K80-1),$J80,1,FESTIVOS[]),"")</f>
        <v>45371</v>
      </c>
      <c r="M80" s="22">
        <f t="shared" ca="1" si="1"/>
        <v>875</v>
      </c>
      <c r="N80" s="22">
        <v>0</v>
      </c>
      <c r="O80" s="22">
        <v>1</v>
      </c>
      <c r="P80" s="18" t="s">
        <v>35</v>
      </c>
      <c r="Q80" s="24" t="s">
        <v>30</v>
      </c>
      <c r="R80" s="30" t="str">
        <f ca="1">IF(Tabla43435[[#This Row],[Avance]]&lt;Tabla43435[[#This Row],[Actual]],"OK",IF(Tabla43435[[#This Row],[Avance]]&gt;Tabla43435[[#This Row],[Actual]],"ATENCIÓN","EJECUTADO"))</f>
        <v>ATENCIÓN</v>
      </c>
    </row>
    <row r="81" spans="1:18" ht="28.5" customHeight="1" x14ac:dyDescent="0.25">
      <c r="A81" s="16">
        <v>77</v>
      </c>
      <c r="B81" s="18" t="s">
        <v>23</v>
      </c>
      <c r="C81" s="17">
        <v>45371</v>
      </c>
      <c r="D81" s="17" t="s">
        <v>29</v>
      </c>
      <c r="E81" s="27" t="s">
        <v>39</v>
      </c>
      <c r="F81" s="28" t="s">
        <v>395</v>
      </c>
      <c r="G81" s="27" t="s">
        <v>33</v>
      </c>
      <c r="H81" s="29" t="s">
        <v>49</v>
      </c>
      <c r="I81" s="29"/>
      <c r="J81" s="33">
        <v>2</v>
      </c>
      <c r="K81" s="21">
        <v>45370</v>
      </c>
      <c r="L81" s="21">
        <f>IFERROR(WORKDAY.INTL(($K81-1),$J81,1,FESTIVOS[]),"")</f>
        <v>45371</v>
      </c>
      <c r="M81" s="22">
        <f t="shared" ca="1" si="1"/>
        <v>875</v>
      </c>
      <c r="N81" s="22">
        <v>0</v>
      </c>
      <c r="O81" s="22">
        <v>1</v>
      </c>
      <c r="P81" s="18" t="s">
        <v>35</v>
      </c>
      <c r="Q81" s="24" t="s">
        <v>30</v>
      </c>
      <c r="R81" s="30" t="str">
        <f ca="1">IF(Tabla43435[[#This Row],[Avance]]&lt;Tabla43435[[#This Row],[Actual]],"OK",IF(Tabla43435[[#This Row],[Avance]]&gt;Tabla43435[[#This Row],[Actual]],"ATENCIÓN","EJECUTADO"))</f>
        <v>ATENCIÓN</v>
      </c>
    </row>
    <row r="82" spans="1:18" ht="28.5" customHeight="1" x14ac:dyDescent="0.25">
      <c r="A82" s="16">
        <v>78</v>
      </c>
      <c r="B82" s="18" t="s">
        <v>23</v>
      </c>
      <c r="C82" s="17">
        <v>45371</v>
      </c>
      <c r="D82" s="17" t="s">
        <v>29</v>
      </c>
      <c r="E82" s="27" t="s">
        <v>39</v>
      </c>
      <c r="F82" s="28" t="s">
        <v>396</v>
      </c>
      <c r="G82" s="27" t="s">
        <v>33</v>
      </c>
      <c r="H82" s="29" t="s">
        <v>49</v>
      </c>
      <c r="I82" s="29"/>
      <c r="J82" s="33">
        <v>2</v>
      </c>
      <c r="K82" s="21">
        <v>45370</v>
      </c>
      <c r="L82" s="21">
        <f>IFERROR(WORKDAY.INTL(($K82-1),$J82,1,FESTIVOS[]),"")</f>
        <v>45371</v>
      </c>
      <c r="M82" s="22">
        <f t="shared" ca="1" si="1"/>
        <v>875</v>
      </c>
      <c r="N82" s="22">
        <v>0</v>
      </c>
      <c r="O82" s="22">
        <v>1</v>
      </c>
      <c r="P82" s="18" t="s">
        <v>35</v>
      </c>
      <c r="Q82" s="24" t="s">
        <v>30</v>
      </c>
      <c r="R82" s="30" t="str">
        <f ca="1">IF(Tabla43435[[#This Row],[Avance]]&lt;Tabla43435[[#This Row],[Actual]],"OK",IF(Tabla43435[[#This Row],[Avance]]&gt;Tabla43435[[#This Row],[Actual]],"ATENCIÓN","EJECUTADO"))</f>
        <v>ATENCIÓN</v>
      </c>
    </row>
    <row r="83" spans="1:18" ht="28.5" customHeight="1" x14ac:dyDescent="0.25">
      <c r="A83" s="16">
        <v>79</v>
      </c>
      <c r="B83" s="18" t="s">
        <v>23</v>
      </c>
      <c r="C83" s="17">
        <v>45371</v>
      </c>
      <c r="D83" s="17" t="s">
        <v>29</v>
      </c>
      <c r="E83" s="27" t="s">
        <v>39</v>
      </c>
      <c r="F83" s="28" t="s">
        <v>336</v>
      </c>
      <c r="G83" s="27" t="s">
        <v>33</v>
      </c>
      <c r="H83" s="29" t="s">
        <v>49</v>
      </c>
      <c r="I83" s="29"/>
      <c r="J83" s="33">
        <v>3</v>
      </c>
      <c r="K83" s="21">
        <v>45370</v>
      </c>
      <c r="L83" s="21">
        <f>IFERROR(WORKDAY.INTL(($K83-1),$J83,1,FESTIVOS[]),"")</f>
        <v>45372</v>
      </c>
      <c r="M83" s="22">
        <f t="shared" ca="1" si="1"/>
        <v>437.5</v>
      </c>
      <c r="N83" s="22">
        <v>0</v>
      </c>
      <c r="O83" s="22">
        <v>1</v>
      </c>
      <c r="P83" s="18" t="s">
        <v>35</v>
      </c>
      <c r="Q83" s="24" t="s">
        <v>30</v>
      </c>
      <c r="R83" s="30" t="str">
        <f ca="1">IF(Tabla43435[[#This Row],[Avance]]&lt;Tabla43435[[#This Row],[Actual]],"OK",IF(Tabla43435[[#This Row],[Avance]]&gt;Tabla43435[[#This Row],[Actual]],"ATENCIÓN","EJECUTADO"))</f>
        <v>ATENCIÓN</v>
      </c>
    </row>
    <row r="84" spans="1:18" ht="28.5" customHeight="1" x14ac:dyDescent="0.25">
      <c r="A84" s="16">
        <v>80</v>
      </c>
      <c r="B84" s="18" t="s">
        <v>23</v>
      </c>
      <c r="C84" s="17">
        <v>45372</v>
      </c>
      <c r="D84" s="17" t="s">
        <v>29</v>
      </c>
      <c r="E84" s="27" t="s">
        <v>36</v>
      </c>
      <c r="F84" s="28" t="s">
        <v>397</v>
      </c>
      <c r="G84" s="27" t="s">
        <v>376</v>
      </c>
      <c r="H84" s="29" t="s">
        <v>49</v>
      </c>
      <c r="I84" s="29"/>
      <c r="J84" s="33">
        <v>2</v>
      </c>
      <c r="K84" s="21">
        <v>45370</v>
      </c>
      <c r="L84" s="21">
        <f>IFERROR(WORKDAY.INTL(($K84-1),$J84,1,FESTIVOS[]),"")</f>
        <v>45371</v>
      </c>
      <c r="M84" s="22">
        <f t="shared" ca="1" si="1"/>
        <v>875</v>
      </c>
      <c r="N84" s="22">
        <v>0</v>
      </c>
      <c r="O84" s="22">
        <v>1</v>
      </c>
      <c r="P84" s="18" t="s">
        <v>35</v>
      </c>
      <c r="Q84" s="24" t="s">
        <v>30</v>
      </c>
      <c r="R84" s="30" t="str">
        <f ca="1">IF(Tabla43435[[#This Row],[Avance]]&lt;Tabla43435[[#This Row],[Actual]],"OK",IF(Tabla43435[[#This Row],[Avance]]&gt;Tabla43435[[#This Row],[Actual]],"ATENCIÓN","EJECUTADO"))</f>
        <v>ATENCIÓN</v>
      </c>
    </row>
    <row r="85" spans="1:18" ht="28.5" customHeight="1" x14ac:dyDescent="0.25">
      <c r="A85" s="16">
        <v>81</v>
      </c>
      <c r="B85" s="18" t="s">
        <v>23</v>
      </c>
      <c r="C85" s="17">
        <v>45373</v>
      </c>
      <c r="D85" s="17" t="s">
        <v>29</v>
      </c>
      <c r="E85" s="27" t="s">
        <v>36</v>
      </c>
      <c r="F85" s="28" t="s">
        <v>397</v>
      </c>
      <c r="G85" s="27" t="s">
        <v>398</v>
      </c>
      <c r="H85" s="29" t="s">
        <v>49</v>
      </c>
      <c r="I85" s="29"/>
      <c r="J85" s="33">
        <v>2</v>
      </c>
      <c r="K85" s="21">
        <v>45370</v>
      </c>
      <c r="L85" s="21">
        <f>IFERROR(WORKDAY.INTL(($K85-1),$J85,1,FESTIVOS[]),"")</f>
        <v>45371</v>
      </c>
      <c r="M85" s="22">
        <f t="shared" ca="1" si="1"/>
        <v>875</v>
      </c>
      <c r="N85" s="22">
        <v>0</v>
      </c>
      <c r="O85" s="22">
        <v>1</v>
      </c>
      <c r="P85" s="18" t="s">
        <v>35</v>
      </c>
      <c r="Q85" s="24" t="s">
        <v>30</v>
      </c>
      <c r="R85" s="30" t="str">
        <f ca="1">IF(Tabla43435[[#This Row],[Avance]]&lt;Tabla43435[[#This Row],[Actual]],"OK",IF(Tabla43435[[#This Row],[Avance]]&gt;Tabla43435[[#This Row],[Actual]],"ATENCIÓN","EJECUTADO"))</f>
        <v>ATENCIÓN</v>
      </c>
    </row>
    <row r="86" spans="1:18" ht="28.5" customHeight="1" x14ac:dyDescent="0.25">
      <c r="A86" s="16">
        <v>82</v>
      </c>
      <c r="B86" s="18" t="s">
        <v>23</v>
      </c>
      <c r="C86" s="17">
        <v>45374</v>
      </c>
      <c r="D86" s="17" t="s">
        <v>29</v>
      </c>
      <c r="E86" s="27" t="s">
        <v>339</v>
      </c>
      <c r="F86" s="28" t="s">
        <v>399</v>
      </c>
      <c r="G86" s="27" t="s">
        <v>311</v>
      </c>
      <c r="H86" s="29" t="s">
        <v>49</v>
      </c>
      <c r="I86" s="29"/>
      <c r="J86" s="33">
        <v>2</v>
      </c>
      <c r="K86" s="21">
        <v>45370</v>
      </c>
      <c r="L86" s="21">
        <f>IFERROR(WORKDAY.INTL(($K86-1),$J86,1,FESTIVOS[]),"")</f>
        <v>45371</v>
      </c>
      <c r="M86" s="22">
        <f t="shared" ca="1" si="1"/>
        <v>875</v>
      </c>
      <c r="N86" s="22">
        <v>0</v>
      </c>
      <c r="O86" s="22">
        <v>1</v>
      </c>
      <c r="P86" s="18" t="s">
        <v>35</v>
      </c>
      <c r="Q86" s="24" t="s">
        <v>30</v>
      </c>
      <c r="R86" s="30" t="str">
        <f ca="1">IF(Tabla43435[[#This Row],[Avance]]&lt;Tabla43435[[#This Row],[Actual]],"OK",IF(Tabla43435[[#This Row],[Avance]]&gt;Tabla43435[[#This Row],[Actual]],"ATENCIÓN","EJECUTADO"))</f>
        <v>ATENCIÓN</v>
      </c>
    </row>
    <row r="87" spans="1:18" ht="28.5" customHeight="1" x14ac:dyDescent="0.25">
      <c r="A87" s="16">
        <v>83</v>
      </c>
      <c r="B87" s="18" t="s">
        <v>23</v>
      </c>
      <c r="C87" s="17">
        <v>45375</v>
      </c>
      <c r="D87" s="17" t="s">
        <v>29</v>
      </c>
      <c r="E87" s="27" t="s">
        <v>339</v>
      </c>
      <c r="F87" s="28" t="s">
        <v>400</v>
      </c>
      <c r="G87" s="27" t="s">
        <v>311</v>
      </c>
      <c r="H87" s="29" t="s">
        <v>49</v>
      </c>
      <c r="I87" s="29"/>
      <c r="J87" s="33">
        <v>2</v>
      </c>
      <c r="K87" s="21">
        <v>45370</v>
      </c>
      <c r="L87" s="21">
        <f>IFERROR(WORKDAY.INTL(($K87-1),$J87,1,FESTIVOS[]),"")</f>
        <v>45371</v>
      </c>
      <c r="M87" s="22">
        <f t="shared" ca="1" si="1"/>
        <v>875</v>
      </c>
      <c r="N87" s="22">
        <v>0</v>
      </c>
      <c r="O87" s="22">
        <v>1</v>
      </c>
      <c r="P87" s="18" t="s">
        <v>35</v>
      </c>
      <c r="Q87" s="24" t="s">
        <v>30</v>
      </c>
      <c r="R87" s="30" t="str">
        <f ca="1">IF(Tabla43435[[#This Row],[Avance]]&lt;Tabla43435[[#This Row],[Actual]],"OK",IF(Tabla43435[[#This Row],[Avance]]&gt;Tabla43435[[#This Row],[Actual]],"ATENCIÓN","EJECUTADO"))</f>
        <v>ATENCIÓN</v>
      </c>
    </row>
    <row r="88" spans="1:18" ht="28.5" customHeight="1" x14ac:dyDescent="0.25">
      <c r="A88" s="16">
        <v>84</v>
      </c>
      <c r="B88" s="18" t="s">
        <v>23</v>
      </c>
      <c r="C88" s="17">
        <v>45372</v>
      </c>
      <c r="D88" s="17" t="s">
        <v>29</v>
      </c>
      <c r="E88" s="27" t="s">
        <v>39</v>
      </c>
      <c r="F88" s="28" t="s">
        <v>401</v>
      </c>
      <c r="G88" s="27" t="s">
        <v>33</v>
      </c>
      <c r="H88" s="29" t="s">
        <v>49</v>
      </c>
      <c r="I88" s="29"/>
      <c r="J88" s="33">
        <v>2</v>
      </c>
      <c r="K88" s="21">
        <v>45371</v>
      </c>
      <c r="L88" s="21">
        <f>IFERROR(WORKDAY.INTL(($K88-1),$J88,1,FESTIVOS[]),"")</f>
        <v>45372</v>
      </c>
      <c r="M88" s="22">
        <f t="shared" ca="1" si="1"/>
        <v>874</v>
      </c>
      <c r="N88" s="22">
        <v>0</v>
      </c>
      <c r="O88" s="22">
        <v>1</v>
      </c>
      <c r="P88" s="18" t="s">
        <v>35</v>
      </c>
      <c r="Q88" s="24" t="s">
        <v>30</v>
      </c>
      <c r="R88" s="30" t="str">
        <f ca="1">IF(Tabla43435[[#This Row],[Avance]]&lt;Tabla43435[[#This Row],[Actual]],"OK",IF(Tabla43435[[#This Row],[Avance]]&gt;Tabla43435[[#This Row],[Actual]],"ATENCIÓN","EJECUTADO"))</f>
        <v>ATENCIÓN</v>
      </c>
    </row>
    <row r="89" spans="1:18" ht="28.5" customHeight="1" x14ac:dyDescent="0.25">
      <c r="A89" s="16">
        <v>85</v>
      </c>
      <c r="B89" s="18" t="s">
        <v>23</v>
      </c>
      <c r="C89" s="17">
        <v>45372</v>
      </c>
      <c r="D89" s="17" t="s">
        <v>29</v>
      </c>
      <c r="E89" s="27" t="s">
        <v>39</v>
      </c>
      <c r="F89" s="28" t="s">
        <v>402</v>
      </c>
      <c r="G89" s="27" t="s">
        <v>33</v>
      </c>
      <c r="H89" s="29" t="s">
        <v>49</v>
      </c>
      <c r="I89" s="29"/>
      <c r="J89" s="33">
        <v>3</v>
      </c>
      <c r="K89" s="21">
        <v>45371</v>
      </c>
      <c r="L89" s="21">
        <f>IFERROR(WORKDAY.INTL(($K89-1),$J89,1,FESTIVOS[]),"")</f>
        <v>45373</v>
      </c>
      <c r="M89" s="22">
        <f t="shared" ca="1" si="1"/>
        <v>437</v>
      </c>
      <c r="N89" s="22">
        <v>0.41</v>
      </c>
      <c r="O89" s="22">
        <v>1</v>
      </c>
      <c r="P89" s="18" t="s">
        <v>35</v>
      </c>
      <c r="Q89" s="24" t="s">
        <v>30</v>
      </c>
      <c r="R89" s="30" t="str">
        <f ca="1">IF(Tabla43435[[#This Row],[Avance]]&lt;Tabla43435[[#This Row],[Actual]],"OK",IF(Tabla43435[[#This Row],[Avance]]&gt;Tabla43435[[#This Row],[Actual]],"ATENCIÓN","EJECUTADO"))</f>
        <v>ATENCIÓN</v>
      </c>
    </row>
    <row r="90" spans="1:18" ht="28.5" customHeight="1" x14ac:dyDescent="0.25">
      <c r="A90" s="16">
        <v>86</v>
      </c>
      <c r="B90" s="18" t="s">
        <v>23</v>
      </c>
      <c r="C90" s="17">
        <v>45373</v>
      </c>
      <c r="D90" s="17" t="s">
        <v>29</v>
      </c>
      <c r="E90" s="27" t="s">
        <v>36</v>
      </c>
      <c r="F90" s="28" t="s">
        <v>403</v>
      </c>
      <c r="G90" s="27" t="s">
        <v>404</v>
      </c>
      <c r="H90" s="29" t="s">
        <v>145</v>
      </c>
      <c r="I90" s="29"/>
      <c r="J90" s="33">
        <v>2</v>
      </c>
      <c r="K90" s="21">
        <v>45371</v>
      </c>
      <c r="L90" s="21">
        <f>IFERROR(WORKDAY.INTL(($K90-1),$J90,1,FESTIVOS[]),"")</f>
        <v>45372</v>
      </c>
      <c r="M90" s="22">
        <f t="shared" ca="1" si="1"/>
        <v>874</v>
      </c>
      <c r="N90" s="22">
        <v>0</v>
      </c>
      <c r="O90" s="22">
        <v>1</v>
      </c>
      <c r="P90" s="18" t="s">
        <v>35</v>
      </c>
      <c r="Q90" s="24" t="s">
        <v>30</v>
      </c>
      <c r="R90" s="30" t="str">
        <f ca="1">IF(Tabla43435[[#This Row],[Avance]]&lt;Tabla43435[[#This Row],[Actual]],"OK",IF(Tabla43435[[#This Row],[Avance]]&gt;Tabla43435[[#This Row],[Actual]],"ATENCIÓN","EJECUTADO"))</f>
        <v>ATENCIÓN</v>
      </c>
    </row>
    <row r="91" spans="1:18" ht="28.5" customHeight="1" x14ac:dyDescent="0.25">
      <c r="A91" s="16">
        <v>87</v>
      </c>
      <c r="B91" s="18" t="s">
        <v>23</v>
      </c>
      <c r="C91" s="17">
        <v>45374</v>
      </c>
      <c r="D91" s="17" t="s">
        <v>29</v>
      </c>
      <c r="E91" s="27" t="s">
        <v>339</v>
      </c>
      <c r="F91" s="28" t="s">
        <v>403</v>
      </c>
      <c r="G91" s="27" t="s">
        <v>398</v>
      </c>
      <c r="H91" s="29" t="s">
        <v>34</v>
      </c>
      <c r="I91" s="29"/>
      <c r="J91" s="33">
        <v>2</v>
      </c>
      <c r="K91" s="21">
        <v>45371</v>
      </c>
      <c r="L91" s="21">
        <f>IFERROR(WORKDAY.INTL(($K91-1),$J91,1,FESTIVOS[]),"")</f>
        <v>45372</v>
      </c>
      <c r="M91" s="22">
        <f t="shared" ca="1" si="1"/>
        <v>874</v>
      </c>
      <c r="N91" s="22">
        <v>0</v>
      </c>
      <c r="O91" s="22">
        <v>1</v>
      </c>
      <c r="P91" s="18" t="s">
        <v>35</v>
      </c>
      <c r="Q91" s="24" t="s">
        <v>30</v>
      </c>
      <c r="R91" s="30" t="str">
        <f ca="1">IF(Tabla43435[[#This Row],[Avance]]&lt;Tabla43435[[#This Row],[Actual]],"OK",IF(Tabla43435[[#This Row],[Avance]]&gt;Tabla43435[[#This Row],[Actual]],"ATENCIÓN","EJECUTADO"))</f>
        <v>ATENCIÓN</v>
      </c>
    </row>
    <row r="92" spans="1:18" ht="28.5" customHeight="1" x14ac:dyDescent="0.25">
      <c r="A92" s="16">
        <v>88</v>
      </c>
      <c r="B92" s="18" t="s">
        <v>23</v>
      </c>
      <c r="C92" s="17">
        <v>45375</v>
      </c>
      <c r="D92" s="17" t="s">
        <v>29</v>
      </c>
      <c r="E92" s="27" t="s">
        <v>339</v>
      </c>
      <c r="F92" s="28" t="s">
        <v>403</v>
      </c>
      <c r="G92" s="27" t="s">
        <v>376</v>
      </c>
      <c r="H92" s="29" t="s">
        <v>34</v>
      </c>
      <c r="I92" s="29"/>
      <c r="J92" s="33">
        <v>2</v>
      </c>
      <c r="K92" s="21">
        <v>45371</v>
      </c>
      <c r="L92" s="21">
        <f>IFERROR(WORKDAY.INTL(($K92-1),$J92,1,FESTIVOS[]),"")</f>
        <v>45372</v>
      </c>
      <c r="M92" s="22">
        <f t="shared" ca="1" si="1"/>
        <v>874</v>
      </c>
      <c r="N92" s="22">
        <v>0</v>
      </c>
      <c r="O92" s="22">
        <v>1</v>
      </c>
      <c r="P92" s="18" t="s">
        <v>35</v>
      </c>
      <c r="Q92" s="24" t="s">
        <v>30</v>
      </c>
      <c r="R92" s="30" t="str">
        <f ca="1">IF(Tabla43435[[#This Row],[Avance]]&lt;Tabla43435[[#This Row],[Actual]],"OK",IF(Tabla43435[[#This Row],[Avance]]&gt;Tabla43435[[#This Row],[Actual]],"ATENCIÓN","EJECUTADO"))</f>
        <v>ATENCIÓN</v>
      </c>
    </row>
    <row r="93" spans="1:18" ht="28.5" customHeight="1" x14ac:dyDescent="0.25">
      <c r="A93" s="16">
        <v>89</v>
      </c>
      <c r="B93" s="18" t="s">
        <v>23</v>
      </c>
      <c r="C93" s="17">
        <v>45373</v>
      </c>
      <c r="D93" s="17" t="s">
        <v>29</v>
      </c>
      <c r="E93" s="27" t="s">
        <v>339</v>
      </c>
      <c r="F93" s="28" t="s">
        <v>405</v>
      </c>
      <c r="G93" s="27" t="s">
        <v>406</v>
      </c>
      <c r="H93" s="29" t="s">
        <v>34</v>
      </c>
      <c r="I93" s="29"/>
      <c r="J93" s="33">
        <v>2</v>
      </c>
      <c r="K93" s="21">
        <v>45372</v>
      </c>
      <c r="L93" s="21">
        <f>IFERROR(WORKDAY.INTL(($K93-1),$J93,1,FESTIVOS[]),"")</f>
        <v>45373</v>
      </c>
      <c r="M93" s="22">
        <f t="shared" ca="1" si="1"/>
        <v>873</v>
      </c>
      <c r="N93" s="22">
        <v>0</v>
      </c>
      <c r="O93" s="22">
        <v>1</v>
      </c>
      <c r="P93" s="18" t="s">
        <v>35</v>
      </c>
      <c r="Q93" s="24" t="s">
        <v>30</v>
      </c>
      <c r="R93" s="30" t="str">
        <f ca="1">IF(Tabla43435[[#This Row],[Avance]]&lt;Tabla43435[[#This Row],[Actual]],"OK",IF(Tabla43435[[#This Row],[Avance]]&gt;Tabla43435[[#This Row],[Actual]],"ATENCIÓN","EJECUTADO"))</f>
        <v>ATENCIÓN</v>
      </c>
    </row>
    <row r="94" spans="1:18" ht="28.5" customHeight="1" x14ac:dyDescent="0.25">
      <c r="A94" s="16">
        <v>90</v>
      </c>
      <c r="B94" s="18" t="s">
        <v>23</v>
      </c>
      <c r="C94" s="17">
        <v>45373</v>
      </c>
      <c r="D94" s="17" t="s">
        <v>29</v>
      </c>
      <c r="E94" s="27" t="s">
        <v>339</v>
      </c>
      <c r="F94" s="38" t="s">
        <v>407</v>
      </c>
      <c r="G94" s="27" t="s">
        <v>311</v>
      </c>
      <c r="H94" s="29" t="s">
        <v>34</v>
      </c>
      <c r="I94" s="29"/>
      <c r="J94" s="33">
        <v>3</v>
      </c>
      <c r="K94" s="21">
        <v>45372</v>
      </c>
      <c r="L94" s="21">
        <f>IFERROR(WORKDAY.INTL(($K94-1),$J94,1,FESTIVOS[]),"")</f>
        <v>45376</v>
      </c>
      <c r="M94" s="22">
        <f t="shared" ca="1" si="1"/>
        <v>218.25</v>
      </c>
      <c r="N94" s="22">
        <v>0.26</v>
      </c>
      <c r="O94" s="22">
        <v>1</v>
      </c>
      <c r="P94" s="18" t="s">
        <v>35</v>
      </c>
      <c r="Q94" s="24" t="s">
        <v>30</v>
      </c>
      <c r="R94" s="30" t="str">
        <f ca="1">IF(Tabla43435[[#This Row],[Avance]]&lt;Tabla43435[[#This Row],[Actual]],"OK",IF(Tabla43435[[#This Row],[Avance]]&gt;Tabla43435[[#This Row],[Actual]],"ATENCIÓN","EJECUTADO"))</f>
        <v>ATENCIÓN</v>
      </c>
    </row>
    <row r="95" spans="1:18" ht="28.5" customHeight="1" x14ac:dyDescent="0.25">
      <c r="A95" s="16">
        <v>91</v>
      </c>
      <c r="B95" s="18" t="s">
        <v>23</v>
      </c>
      <c r="C95" s="17">
        <v>45373</v>
      </c>
      <c r="D95" s="17" t="s">
        <v>29</v>
      </c>
      <c r="E95" s="27" t="s">
        <v>36</v>
      </c>
      <c r="F95" s="28" t="s">
        <v>408</v>
      </c>
      <c r="G95" s="27" t="s">
        <v>409</v>
      </c>
      <c r="H95" s="29" t="s">
        <v>392</v>
      </c>
      <c r="I95" s="29"/>
      <c r="J95" s="33">
        <v>2</v>
      </c>
      <c r="K95" s="21">
        <v>45372</v>
      </c>
      <c r="L95" s="21">
        <f>IFERROR(WORKDAY.INTL(($K95-1),$J95,1,FESTIVOS[]),"")</f>
        <v>45373</v>
      </c>
      <c r="M95" s="22">
        <f t="shared" ca="1" si="1"/>
        <v>873</v>
      </c>
      <c r="N95" s="22">
        <v>0</v>
      </c>
      <c r="O95" s="22">
        <v>1</v>
      </c>
      <c r="P95" s="18" t="s">
        <v>35</v>
      </c>
      <c r="Q95" s="24" t="s">
        <v>30</v>
      </c>
      <c r="R95" s="30" t="str">
        <f ca="1">IF(Tabla43435[[#This Row],[Avance]]&lt;Tabla43435[[#This Row],[Actual]],"OK",IF(Tabla43435[[#This Row],[Avance]]&gt;Tabla43435[[#This Row],[Actual]],"ATENCIÓN","EJECUTADO"))</f>
        <v>ATENCIÓN</v>
      </c>
    </row>
    <row r="96" spans="1:18" ht="27.75" customHeight="1" x14ac:dyDescent="0.25">
      <c r="A96" s="16">
        <v>92</v>
      </c>
      <c r="B96" s="18" t="s">
        <v>23</v>
      </c>
      <c r="C96" s="17">
        <v>45376</v>
      </c>
      <c r="D96" s="17" t="s">
        <v>29</v>
      </c>
      <c r="E96" s="27" t="s">
        <v>36</v>
      </c>
      <c r="F96" s="28" t="s">
        <v>410</v>
      </c>
      <c r="G96" s="27" t="s">
        <v>64</v>
      </c>
      <c r="H96" s="29" t="s">
        <v>411</v>
      </c>
      <c r="I96" s="29"/>
      <c r="J96" s="33">
        <v>5</v>
      </c>
      <c r="K96" s="21">
        <v>45375</v>
      </c>
      <c r="L96" s="21">
        <f>IFERROR(WORKDAY.INTL(($K96-1),$J96,1,FESTIVOS[]),"")</f>
        <v>45380</v>
      </c>
      <c r="M96" s="22">
        <v>1</v>
      </c>
      <c r="N96" s="22">
        <v>0.81</v>
      </c>
      <c r="O96" s="22">
        <v>1</v>
      </c>
      <c r="P96" s="18" t="s">
        <v>35</v>
      </c>
      <c r="Q96" s="24" t="s">
        <v>30</v>
      </c>
      <c r="R96" s="30" t="str">
        <f>IF(Tabla43435[[#This Row],[Avance]]&lt;Tabla43435[[#This Row],[Actual]],"OK",IF(Tabla43435[[#This Row],[Avance]]&gt;Tabla43435[[#This Row],[Actual]],"ATENCIÓN","EJECUTADO"))</f>
        <v>EJECUTADO</v>
      </c>
    </row>
    <row r="97" spans="1:18" ht="24.75" customHeight="1" x14ac:dyDescent="0.25">
      <c r="A97" s="16">
        <v>93</v>
      </c>
      <c r="B97" s="18" t="s">
        <v>23</v>
      </c>
      <c r="C97" s="17">
        <v>45376</v>
      </c>
      <c r="D97" s="17" t="s">
        <v>29</v>
      </c>
      <c r="E97" s="27" t="s">
        <v>339</v>
      </c>
      <c r="F97" s="28" t="s">
        <v>412</v>
      </c>
      <c r="G97" s="27" t="s">
        <v>311</v>
      </c>
      <c r="H97" s="29" t="s">
        <v>34</v>
      </c>
      <c r="I97" s="29"/>
      <c r="J97" s="33">
        <v>1</v>
      </c>
      <c r="K97" s="21">
        <v>45375</v>
      </c>
      <c r="L97" s="21">
        <f>IFERROR(WORKDAY.INTL(($K97-1),$J97,1,FESTIVOS[]),"")</f>
        <v>45376</v>
      </c>
      <c r="M97" s="22">
        <v>1</v>
      </c>
      <c r="N97" s="22">
        <v>0</v>
      </c>
      <c r="O97" s="22">
        <v>1</v>
      </c>
      <c r="P97" s="18" t="s">
        <v>35</v>
      </c>
      <c r="Q97" s="24" t="s">
        <v>30</v>
      </c>
      <c r="R97" s="30" t="str">
        <f>IF(Tabla43435[[#This Row],[Avance]]&lt;Tabla43435[[#This Row],[Actual]],"OK",IF(Tabla43435[[#This Row],[Avance]]&gt;Tabla43435[[#This Row],[Actual]],"ATENCIÓN","EJECUTADO"))</f>
        <v>EJECUTADO</v>
      </c>
    </row>
    <row r="98" spans="1:18" ht="15" customHeight="1" x14ac:dyDescent="0.25">
      <c r="A98" s="16">
        <v>94</v>
      </c>
      <c r="B98" s="18" t="s">
        <v>23</v>
      </c>
      <c r="C98" s="17">
        <v>45376</v>
      </c>
      <c r="D98" s="17" t="s">
        <v>29</v>
      </c>
      <c r="E98" s="27" t="s">
        <v>339</v>
      </c>
      <c r="F98" s="28" t="s">
        <v>413</v>
      </c>
      <c r="G98" s="27" t="s">
        <v>311</v>
      </c>
      <c r="H98" s="29" t="s">
        <v>34</v>
      </c>
      <c r="I98" s="29"/>
      <c r="J98" s="33">
        <v>1</v>
      </c>
      <c r="K98" s="21">
        <v>45375</v>
      </c>
      <c r="L98" s="21">
        <f>IFERROR(WORKDAY.INTL(($K98-1),$J98,1,FESTIVOS[]),"")</f>
        <v>45376</v>
      </c>
      <c r="M98" s="22">
        <v>1</v>
      </c>
      <c r="N98" s="22">
        <v>0</v>
      </c>
      <c r="O98" s="22">
        <v>1</v>
      </c>
      <c r="P98" s="18" t="s">
        <v>35</v>
      </c>
      <c r="Q98" s="24" t="s">
        <v>30</v>
      </c>
      <c r="R98" s="30" t="str">
        <f>IF(Tabla43435[[#This Row],[Avance]]&lt;Tabla43435[[#This Row],[Actual]],"OK",IF(Tabla43435[[#This Row],[Avance]]&gt;Tabla43435[[#This Row],[Actual]],"ATENCIÓN","EJECUTADO"))</f>
        <v>EJECUTADO</v>
      </c>
    </row>
    <row r="99" spans="1:18" ht="28.5" customHeight="1" x14ac:dyDescent="0.25">
      <c r="A99" s="16">
        <v>95</v>
      </c>
      <c r="B99" s="18" t="s">
        <v>23</v>
      </c>
      <c r="C99" s="17">
        <v>45376</v>
      </c>
      <c r="D99" s="17" t="s">
        <v>29</v>
      </c>
      <c r="E99" s="27" t="s">
        <v>339</v>
      </c>
      <c r="F99" s="28" t="s">
        <v>414</v>
      </c>
      <c r="G99" s="27" t="s">
        <v>311</v>
      </c>
      <c r="H99" s="29" t="s">
        <v>34</v>
      </c>
      <c r="I99" s="29"/>
      <c r="J99" s="33">
        <v>2</v>
      </c>
      <c r="K99" s="21">
        <v>45375</v>
      </c>
      <c r="L99" s="21">
        <f>IFERROR(WORKDAY.INTL(($K99-1),$J99,1,FESTIVOS[]),"")</f>
        <v>45377</v>
      </c>
      <c r="M99" s="22">
        <f t="shared" ref="M99" ca="1" si="2">IFERROR(((($I$3-$K99)/(L99-K99)*1)),"")</f>
        <v>435</v>
      </c>
      <c r="N99" s="22">
        <v>0</v>
      </c>
      <c r="O99" s="22">
        <v>0.51</v>
      </c>
      <c r="P99" s="18" t="s">
        <v>35</v>
      </c>
      <c r="Q99" s="24" t="s">
        <v>30</v>
      </c>
      <c r="R99" s="30" t="str">
        <f ca="1">IF(Tabla43435[[#This Row],[Avance]]&lt;Tabla43435[[#This Row],[Actual]],"OK",IF(Tabla43435[[#This Row],[Avance]]&gt;Tabla43435[[#This Row],[Actual]],"ATENCIÓN","EJECUTADO"))</f>
        <v>ATENCIÓN</v>
      </c>
    </row>
    <row r="100" spans="1:18" ht="28.5" customHeight="1" x14ac:dyDescent="0.25">
      <c r="A100" s="16">
        <v>96</v>
      </c>
      <c r="B100" s="18" t="s">
        <v>23</v>
      </c>
      <c r="C100" s="17">
        <v>45376</v>
      </c>
      <c r="D100" s="17" t="s">
        <v>29</v>
      </c>
      <c r="E100" s="27" t="s">
        <v>39</v>
      </c>
      <c r="F100" s="28" t="s">
        <v>415</v>
      </c>
      <c r="G100" s="27" t="s">
        <v>33</v>
      </c>
      <c r="H100" s="29" t="s">
        <v>49</v>
      </c>
      <c r="I100" s="29"/>
      <c r="J100" s="33">
        <v>1</v>
      </c>
      <c r="K100" s="21">
        <v>45375</v>
      </c>
      <c r="L100" s="21">
        <f>IFERROR(WORKDAY.INTL(($K100-1),$J100,1,FESTIVOS[]),"")</f>
        <v>45376</v>
      </c>
      <c r="M100" s="22">
        <v>1</v>
      </c>
      <c r="N100" s="22">
        <v>0</v>
      </c>
      <c r="O100" s="22">
        <v>1</v>
      </c>
      <c r="P100" s="18" t="s">
        <v>35</v>
      </c>
      <c r="Q100" s="24" t="s">
        <v>30</v>
      </c>
      <c r="R100" s="30" t="str">
        <f>IF(Tabla43435[[#This Row],[Avance]]&lt;Tabla43435[[#This Row],[Actual]],"OK",IF(Tabla43435[[#This Row],[Avance]]&gt;Tabla43435[[#This Row],[Actual]],"ATENCIÓN","EJECUTADO"))</f>
        <v>EJECUTADO</v>
      </c>
    </row>
    <row r="101" spans="1:18" ht="28.5" customHeight="1" x14ac:dyDescent="0.25">
      <c r="A101" s="16">
        <v>97</v>
      </c>
      <c r="B101" s="18" t="s">
        <v>23</v>
      </c>
      <c r="C101" s="17">
        <v>45376</v>
      </c>
      <c r="D101" s="17" t="s">
        <v>29</v>
      </c>
      <c r="E101" s="27" t="s">
        <v>39</v>
      </c>
      <c r="F101" s="28" t="s">
        <v>416</v>
      </c>
      <c r="G101" s="27" t="s">
        <v>33</v>
      </c>
      <c r="H101" s="29" t="s">
        <v>49</v>
      </c>
      <c r="I101" s="29"/>
      <c r="J101" s="33">
        <v>1</v>
      </c>
      <c r="K101" s="21">
        <v>45375</v>
      </c>
      <c r="L101" s="21">
        <f>IFERROR(WORKDAY.INTL(($K101-1),$J101,1,FESTIVOS[]),"")</f>
        <v>45376</v>
      </c>
      <c r="M101" s="22">
        <v>1</v>
      </c>
      <c r="N101" s="22">
        <v>0</v>
      </c>
      <c r="O101" s="22">
        <v>1</v>
      </c>
      <c r="P101" s="18" t="s">
        <v>35</v>
      </c>
      <c r="Q101" s="24" t="s">
        <v>30</v>
      </c>
      <c r="R101" s="30" t="str">
        <f>IF(Tabla43435[[#This Row],[Avance]]&lt;Tabla43435[[#This Row],[Actual]],"OK",IF(Tabla43435[[#This Row],[Avance]]&gt;Tabla43435[[#This Row],[Actual]],"ATENCIÓN","EJECUTADO"))</f>
        <v>EJECUTADO</v>
      </c>
    </row>
    <row r="102" spans="1:18" ht="28.5" customHeight="1" x14ac:dyDescent="0.25">
      <c r="A102" s="16">
        <v>98</v>
      </c>
      <c r="B102" s="18" t="s">
        <v>23</v>
      </c>
      <c r="C102" s="17">
        <v>45376</v>
      </c>
      <c r="D102" s="17" t="s">
        <v>29</v>
      </c>
      <c r="E102" s="27" t="s">
        <v>39</v>
      </c>
      <c r="F102" s="28" t="s">
        <v>51</v>
      </c>
      <c r="G102" s="27" t="s">
        <v>33</v>
      </c>
      <c r="H102" s="29" t="s">
        <v>49</v>
      </c>
      <c r="I102" s="29"/>
      <c r="J102" s="33">
        <v>1</v>
      </c>
      <c r="K102" s="21">
        <v>45375</v>
      </c>
      <c r="L102" s="21">
        <f>IFERROR(WORKDAY.INTL(($K102-1),$J102,1,FESTIVOS[]),"")</f>
        <v>45376</v>
      </c>
      <c r="M102" s="22">
        <v>1</v>
      </c>
      <c r="N102" s="22">
        <v>0</v>
      </c>
      <c r="O102" s="22">
        <v>1</v>
      </c>
      <c r="P102" s="18" t="s">
        <v>35</v>
      </c>
      <c r="Q102" s="24" t="s">
        <v>30</v>
      </c>
      <c r="R102" s="30" t="str">
        <f>IF(Tabla43435[[#This Row],[Avance]]&lt;Tabla43435[[#This Row],[Actual]],"OK",IF(Tabla43435[[#This Row],[Avance]]&gt;Tabla43435[[#This Row],[Actual]],"ATENCIÓN","EJECUTADO"))</f>
        <v>EJECUTADO</v>
      </c>
    </row>
    <row r="103" spans="1:18" ht="28.5" customHeight="1" x14ac:dyDescent="0.25">
      <c r="A103" s="16">
        <v>99</v>
      </c>
      <c r="B103" s="18" t="s">
        <v>23</v>
      </c>
      <c r="C103" s="17">
        <v>45376</v>
      </c>
      <c r="D103" s="17" t="s">
        <v>29</v>
      </c>
      <c r="E103" s="27" t="s">
        <v>39</v>
      </c>
      <c r="F103" s="28" t="s">
        <v>417</v>
      </c>
      <c r="G103" s="27" t="s">
        <v>33</v>
      </c>
      <c r="H103" s="29" t="s">
        <v>49</v>
      </c>
      <c r="I103" s="29"/>
      <c r="J103" s="33">
        <v>1</v>
      </c>
      <c r="K103" s="21">
        <v>45375</v>
      </c>
      <c r="L103" s="21">
        <f>IFERROR(WORKDAY.INTL(($K103-1),$J103,1,FESTIVOS[]),"")</f>
        <v>45376</v>
      </c>
      <c r="M103" s="22">
        <v>1</v>
      </c>
      <c r="N103" s="22">
        <v>0</v>
      </c>
      <c r="O103" s="22">
        <v>1</v>
      </c>
      <c r="P103" s="18" t="s">
        <v>35</v>
      </c>
      <c r="Q103" s="24" t="s">
        <v>30</v>
      </c>
      <c r="R103" s="30" t="str">
        <f>IF(Tabla43435[[#This Row],[Avance]]&lt;Tabla43435[[#This Row],[Actual]],"OK",IF(Tabla43435[[#This Row],[Avance]]&gt;Tabla43435[[#This Row],[Actual]],"ATENCIÓN","EJECUTADO"))</f>
        <v>EJECUTADO</v>
      </c>
    </row>
    <row r="104" spans="1:18" ht="28.5" customHeight="1" x14ac:dyDescent="0.25">
      <c r="A104" s="16">
        <v>100</v>
      </c>
      <c r="B104" s="18" t="s">
        <v>23</v>
      </c>
      <c r="C104" s="17">
        <v>45376</v>
      </c>
      <c r="D104" s="17" t="s">
        <v>29</v>
      </c>
      <c r="E104" s="27" t="s">
        <v>39</v>
      </c>
      <c r="F104" s="28" t="s">
        <v>418</v>
      </c>
      <c r="G104" s="27" t="s">
        <v>33</v>
      </c>
      <c r="H104" s="29" t="s">
        <v>49</v>
      </c>
      <c r="I104" s="29"/>
      <c r="J104" s="33">
        <v>1</v>
      </c>
      <c r="K104" s="21">
        <v>45375</v>
      </c>
      <c r="L104" s="21">
        <f>IFERROR(WORKDAY.INTL(($K104-1),$J104,1,FESTIVOS[]),"")</f>
        <v>45376</v>
      </c>
      <c r="M104" s="22">
        <v>1</v>
      </c>
      <c r="N104" s="22">
        <v>0</v>
      </c>
      <c r="O104" s="22">
        <v>1</v>
      </c>
      <c r="P104" s="18" t="s">
        <v>35</v>
      </c>
      <c r="Q104" s="24" t="s">
        <v>30</v>
      </c>
      <c r="R104" s="30" t="str">
        <f>IF(Tabla43435[[#This Row],[Avance]]&lt;Tabla43435[[#This Row],[Actual]],"OK",IF(Tabla43435[[#This Row],[Avance]]&gt;Tabla43435[[#This Row],[Actual]],"ATENCIÓN","EJECUTADO"))</f>
        <v>EJECUTADO</v>
      </c>
    </row>
    <row r="105" spans="1:18" ht="28.5" customHeight="1" x14ac:dyDescent="0.25">
      <c r="A105" s="16">
        <v>101</v>
      </c>
      <c r="B105" s="18" t="s">
        <v>23</v>
      </c>
      <c r="C105" s="17">
        <v>45376</v>
      </c>
      <c r="D105" s="17" t="s">
        <v>29</v>
      </c>
      <c r="E105" s="27" t="s">
        <v>39</v>
      </c>
      <c r="F105" s="28" t="s">
        <v>419</v>
      </c>
      <c r="G105" s="27" t="s">
        <v>33</v>
      </c>
      <c r="H105" s="29" t="s">
        <v>49</v>
      </c>
      <c r="I105" s="29"/>
      <c r="J105" s="33">
        <v>1</v>
      </c>
      <c r="K105" s="21">
        <v>45375</v>
      </c>
      <c r="L105" s="21">
        <f>IFERROR(WORKDAY.INTL(($K105-1),$J105,1,FESTIVOS[]),"")</f>
        <v>45376</v>
      </c>
      <c r="M105" s="22">
        <v>1</v>
      </c>
      <c r="N105" s="22">
        <v>0</v>
      </c>
      <c r="O105" s="22">
        <v>1</v>
      </c>
      <c r="P105" s="18" t="s">
        <v>35</v>
      </c>
      <c r="Q105" s="24" t="s">
        <v>30</v>
      </c>
      <c r="R105" s="30" t="str">
        <f>IF(Tabla43435[[#This Row],[Avance]]&lt;Tabla43435[[#This Row],[Actual]],"OK",IF(Tabla43435[[#This Row],[Avance]]&gt;Tabla43435[[#This Row],[Actual]],"ATENCIÓN","EJECUTADO"))</f>
        <v>EJECUTADO</v>
      </c>
    </row>
    <row r="106" spans="1:18" ht="28.5" customHeight="1" x14ac:dyDescent="0.25">
      <c r="A106" s="16">
        <v>102</v>
      </c>
      <c r="B106" s="18" t="s">
        <v>23</v>
      </c>
      <c r="C106" s="17">
        <v>45377</v>
      </c>
      <c r="D106" s="17" t="s">
        <v>29</v>
      </c>
      <c r="E106" s="27" t="s">
        <v>39</v>
      </c>
      <c r="F106" s="28" t="s">
        <v>420</v>
      </c>
      <c r="G106" s="27" t="s">
        <v>33</v>
      </c>
      <c r="H106" s="29" t="s">
        <v>49</v>
      </c>
      <c r="I106" s="29"/>
      <c r="J106" s="33">
        <v>2</v>
      </c>
      <c r="K106" s="21">
        <v>45376</v>
      </c>
      <c r="L106" s="21">
        <f>IFERROR(WORKDAY.INTL(($K106-1),$J106,1,FESTIVOS[]),"")</f>
        <v>45377</v>
      </c>
      <c r="M106" s="22">
        <v>1</v>
      </c>
      <c r="N106" s="22">
        <v>0</v>
      </c>
      <c r="O106" s="22">
        <v>1</v>
      </c>
      <c r="P106" s="18" t="s">
        <v>35</v>
      </c>
      <c r="Q106" s="24" t="s">
        <v>30</v>
      </c>
      <c r="R106" s="30" t="str">
        <f>IF(Tabla43435[[#This Row],[Avance]]&lt;Tabla43435[[#This Row],[Actual]],"OK",IF(Tabla43435[[#This Row],[Avance]]&gt;Tabla43435[[#This Row],[Actual]],"ATENCIÓN","EJECUTADO"))</f>
        <v>EJECUTADO</v>
      </c>
    </row>
    <row r="107" spans="1:18" ht="28.5" customHeight="1" x14ac:dyDescent="0.25">
      <c r="A107" s="16">
        <v>103</v>
      </c>
      <c r="B107" s="18" t="s">
        <v>23</v>
      </c>
      <c r="C107" s="17">
        <v>45377</v>
      </c>
      <c r="D107" s="17" t="s">
        <v>29</v>
      </c>
      <c r="E107" s="27" t="s">
        <v>39</v>
      </c>
      <c r="F107" s="28" t="s">
        <v>421</v>
      </c>
      <c r="G107" s="27" t="s">
        <v>33</v>
      </c>
      <c r="H107" s="29" t="s">
        <v>49</v>
      </c>
      <c r="I107" s="29"/>
      <c r="J107" s="33">
        <v>2</v>
      </c>
      <c r="K107" s="21">
        <v>45376</v>
      </c>
      <c r="L107" s="21">
        <f>IFERROR(WORKDAY.INTL(($K107-1),$J107,1,FESTIVOS[]),"")</f>
        <v>45377</v>
      </c>
      <c r="M107" s="22">
        <v>1</v>
      </c>
      <c r="N107" s="22">
        <v>0</v>
      </c>
      <c r="O107" s="22">
        <v>1</v>
      </c>
      <c r="P107" s="18" t="s">
        <v>35</v>
      </c>
      <c r="Q107" s="24" t="s">
        <v>30</v>
      </c>
      <c r="R107" s="30" t="str">
        <f>IF(Tabla43435[[#This Row],[Avance]]&lt;Tabla43435[[#This Row],[Actual]],"OK",IF(Tabla43435[[#This Row],[Avance]]&gt;Tabla43435[[#This Row],[Actual]],"ATENCIÓN","EJECUTADO"))</f>
        <v>EJECUTADO</v>
      </c>
    </row>
    <row r="108" spans="1:18" ht="28.5" customHeight="1" x14ac:dyDescent="0.25">
      <c r="A108" s="16">
        <v>104</v>
      </c>
      <c r="B108" s="18" t="s">
        <v>23</v>
      </c>
      <c r="C108" s="17">
        <v>45377</v>
      </c>
      <c r="D108" s="17" t="s">
        <v>29</v>
      </c>
      <c r="E108" s="27" t="s">
        <v>39</v>
      </c>
      <c r="F108" s="28" t="s">
        <v>422</v>
      </c>
      <c r="G108" s="27" t="s">
        <v>33</v>
      </c>
      <c r="H108" s="29" t="s">
        <v>49</v>
      </c>
      <c r="I108" s="29"/>
      <c r="J108" s="33">
        <v>2</v>
      </c>
      <c r="K108" s="21">
        <v>45376</v>
      </c>
      <c r="L108" s="21">
        <f>IFERROR(WORKDAY.INTL(($K108-1),$J108,1,FESTIVOS[]),"")</f>
        <v>45377</v>
      </c>
      <c r="M108" s="22">
        <v>1</v>
      </c>
      <c r="N108" s="22">
        <v>0</v>
      </c>
      <c r="O108" s="22">
        <v>1</v>
      </c>
      <c r="P108" s="18" t="s">
        <v>35</v>
      </c>
      <c r="Q108" s="24" t="s">
        <v>30</v>
      </c>
      <c r="R108" s="30" t="str">
        <f>IF(Tabla43435[[#This Row],[Avance]]&lt;Tabla43435[[#This Row],[Actual]],"OK",IF(Tabla43435[[#This Row],[Avance]]&gt;Tabla43435[[#This Row],[Actual]],"ATENCIÓN","EJECUTADO"))</f>
        <v>EJECUTADO</v>
      </c>
    </row>
    <row r="109" spans="1:18" ht="28.5" customHeight="1" x14ac:dyDescent="0.25">
      <c r="A109" s="16">
        <v>105</v>
      </c>
      <c r="B109" s="18" t="s">
        <v>23</v>
      </c>
      <c r="C109" s="17">
        <v>45377</v>
      </c>
      <c r="D109" s="17" t="s">
        <v>29</v>
      </c>
      <c r="E109" s="27" t="s">
        <v>339</v>
      </c>
      <c r="F109" s="38" t="s">
        <v>423</v>
      </c>
      <c r="G109" s="27" t="s">
        <v>311</v>
      </c>
      <c r="H109" s="29" t="s">
        <v>34</v>
      </c>
      <c r="I109" s="29"/>
      <c r="J109" s="33">
        <v>2</v>
      </c>
      <c r="K109" s="21">
        <v>45376</v>
      </c>
      <c r="L109" s="21">
        <f>IFERROR(WORKDAY.INTL(($K109-1),$J109,1,FESTIVOS[]),"")</f>
        <v>45377</v>
      </c>
      <c r="M109" s="22">
        <v>1</v>
      </c>
      <c r="N109" s="22">
        <v>0</v>
      </c>
      <c r="O109" s="22">
        <v>1</v>
      </c>
      <c r="P109" s="18" t="s">
        <v>35</v>
      </c>
      <c r="Q109" s="24" t="s">
        <v>30</v>
      </c>
      <c r="R109" s="30" t="str">
        <f>IF(Tabla43435[[#This Row],[Avance]]&lt;Tabla43435[[#This Row],[Actual]],"OK",IF(Tabla43435[[#This Row],[Avance]]&gt;Tabla43435[[#This Row],[Actual]],"ATENCIÓN","EJECUTADO"))</f>
        <v>EJECUTADO</v>
      </c>
    </row>
    <row r="110" spans="1:18" ht="28.5" customHeight="1" x14ac:dyDescent="0.25">
      <c r="A110" s="16">
        <v>106</v>
      </c>
      <c r="B110" s="18" t="s">
        <v>23</v>
      </c>
      <c r="C110" s="17">
        <v>45377</v>
      </c>
      <c r="D110" s="17" t="s">
        <v>29</v>
      </c>
      <c r="E110" s="27" t="s">
        <v>339</v>
      </c>
      <c r="F110" s="28" t="s">
        <v>424</v>
      </c>
      <c r="G110" s="27" t="s">
        <v>33</v>
      </c>
      <c r="H110" s="29" t="s">
        <v>34</v>
      </c>
      <c r="I110" s="29"/>
      <c r="J110" s="33">
        <v>2</v>
      </c>
      <c r="K110" s="21">
        <v>45376</v>
      </c>
      <c r="L110" s="21">
        <f>IFERROR(WORKDAY.INTL(($K110-1),$J110,1,FESTIVOS[]),"")</f>
        <v>45377</v>
      </c>
      <c r="M110" s="22">
        <v>1</v>
      </c>
      <c r="N110" s="22">
        <v>0</v>
      </c>
      <c r="O110" s="22">
        <v>1</v>
      </c>
      <c r="P110" s="18" t="s">
        <v>35</v>
      </c>
      <c r="Q110" s="24" t="s">
        <v>30</v>
      </c>
      <c r="R110" s="30" t="str">
        <f>IF(Tabla43435[[#This Row],[Avance]]&lt;Tabla43435[[#This Row],[Actual]],"OK",IF(Tabla43435[[#This Row],[Avance]]&gt;Tabla43435[[#This Row],[Actual]],"ATENCIÓN","EJECUTADO"))</f>
        <v>EJECUTADO</v>
      </c>
    </row>
    <row r="111" spans="1:18" ht="28.5" customHeight="1" x14ac:dyDescent="0.25">
      <c r="A111" s="16">
        <v>107</v>
      </c>
      <c r="B111" s="18" t="s">
        <v>23</v>
      </c>
      <c r="C111" s="17">
        <v>45377</v>
      </c>
      <c r="D111" s="17" t="s">
        <v>29</v>
      </c>
      <c r="E111" s="27" t="s">
        <v>339</v>
      </c>
      <c r="F111" s="28" t="s">
        <v>425</v>
      </c>
      <c r="G111" s="27" t="s">
        <v>33</v>
      </c>
      <c r="H111" s="29" t="s">
        <v>34</v>
      </c>
      <c r="I111" s="29"/>
      <c r="J111" s="33">
        <v>2</v>
      </c>
      <c r="K111" s="21">
        <v>45376</v>
      </c>
      <c r="L111" s="21">
        <f>IFERROR(WORKDAY.INTL(($K111-1),$J111,1,FESTIVOS[]),"")</f>
        <v>45377</v>
      </c>
      <c r="M111" s="22">
        <v>1</v>
      </c>
      <c r="N111" s="22">
        <v>0</v>
      </c>
      <c r="O111" s="22">
        <v>1</v>
      </c>
      <c r="P111" s="18" t="s">
        <v>35</v>
      </c>
      <c r="Q111" s="24" t="s">
        <v>30</v>
      </c>
      <c r="R111" s="30" t="str">
        <f>IF(Tabla43435[[#This Row],[Avance]]&lt;Tabla43435[[#This Row],[Actual]],"OK",IF(Tabla43435[[#This Row],[Avance]]&gt;Tabla43435[[#This Row],[Actual]],"ATENCIÓN","EJECUTADO"))</f>
        <v>EJECUTADO</v>
      </c>
    </row>
    <row r="112" spans="1:18" ht="28.5" customHeight="1" x14ac:dyDescent="0.25">
      <c r="A112" s="16">
        <v>108</v>
      </c>
      <c r="B112" s="18" t="s">
        <v>23</v>
      </c>
      <c r="C112" s="17">
        <v>45378</v>
      </c>
      <c r="D112" s="17" t="s">
        <v>29</v>
      </c>
      <c r="E112" s="27" t="s">
        <v>39</v>
      </c>
      <c r="F112" s="28" t="s">
        <v>426</v>
      </c>
      <c r="G112" s="27" t="s">
        <v>33</v>
      </c>
      <c r="H112" s="29" t="s">
        <v>49</v>
      </c>
      <c r="I112" s="29"/>
      <c r="J112" s="33">
        <v>2</v>
      </c>
      <c r="K112" s="21">
        <v>45377</v>
      </c>
      <c r="L112" s="21">
        <f>IFERROR(WORKDAY.INTL(($K112-1),$J112,1,FESTIVOS[]),"")</f>
        <v>45378</v>
      </c>
      <c r="M112" s="22">
        <v>1</v>
      </c>
      <c r="N112" s="22">
        <v>0</v>
      </c>
      <c r="O112" s="22">
        <v>1</v>
      </c>
      <c r="P112" s="18" t="s">
        <v>35</v>
      </c>
      <c r="Q112" s="24" t="s">
        <v>30</v>
      </c>
      <c r="R112" s="30" t="str">
        <f>IF(Tabla43435[[#This Row],[Avance]]&lt;Tabla43435[[#This Row],[Actual]],"OK",IF(Tabla43435[[#This Row],[Avance]]&gt;Tabla43435[[#This Row],[Actual]],"ATENCIÓN","EJECUTADO"))</f>
        <v>EJECUTADO</v>
      </c>
    </row>
    <row r="113" spans="1:18" ht="28.5" customHeight="1" x14ac:dyDescent="0.25">
      <c r="A113" s="16">
        <v>109</v>
      </c>
      <c r="B113" s="18" t="s">
        <v>23</v>
      </c>
      <c r="C113" s="17">
        <v>45378</v>
      </c>
      <c r="D113" s="17" t="s">
        <v>29</v>
      </c>
      <c r="E113" s="27" t="s">
        <v>39</v>
      </c>
      <c r="F113" s="28" t="s">
        <v>426</v>
      </c>
      <c r="G113" s="27" t="s">
        <v>33</v>
      </c>
      <c r="H113" s="29" t="s">
        <v>317</v>
      </c>
      <c r="I113" s="29"/>
      <c r="J113" s="33">
        <v>2</v>
      </c>
      <c r="K113" s="21">
        <v>45377</v>
      </c>
      <c r="L113" s="21">
        <f>IFERROR(WORKDAY.INTL(($K113-1),$J113,1,FESTIVOS[]),"")</f>
        <v>45378</v>
      </c>
      <c r="M113" s="22">
        <v>1</v>
      </c>
      <c r="N113" s="22">
        <v>0</v>
      </c>
      <c r="O113" s="22">
        <v>1</v>
      </c>
      <c r="P113" s="18" t="s">
        <v>35</v>
      </c>
      <c r="Q113" s="24" t="s">
        <v>30</v>
      </c>
      <c r="R113" s="30" t="str">
        <f>IF(Tabla43435[[#This Row],[Avance]]&lt;Tabla43435[[#This Row],[Actual]],"OK",IF(Tabla43435[[#This Row],[Avance]]&gt;Tabla43435[[#This Row],[Actual]],"ATENCIÓN","EJECUTADO"))</f>
        <v>EJECUTADO</v>
      </c>
    </row>
    <row r="114" spans="1:18" ht="28.5" customHeight="1" x14ac:dyDescent="0.25">
      <c r="A114" s="16">
        <v>110</v>
      </c>
      <c r="B114" s="18" t="s">
        <v>23</v>
      </c>
      <c r="C114" s="17">
        <v>45378</v>
      </c>
      <c r="D114" s="17" t="s">
        <v>29</v>
      </c>
      <c r="E114" s="27" t="s">
        <v>39</v>
      </c>
      <c r="F114" s="28" t="s">
        <v>426</v>
      </c>
      <c r="G114" s="27" t="s">
        <v>33</v>
      </c>
      <c r="H114" s="29" t="s">
        <v>298</v>
      </c>
      <c r="I114" s="29"/>
      <c r="J114" s="33">
        <v>2</v>
      </c>
      <c r="K114" s="21">
        <v>45377</v>
      </c>
      <c r="L114" s="21">
        <f>IFERROR(WORKDAY.INTL(($K114-1),$J114,1,FESTIVOS[]),"")</f>
        <v>45378</v>
      </c>
      <c r="M114" s="22">
        <v>1</v>
      </c>
      <c r="N114" s="22">
        <v>0</v>
      </c>
      <c r="O114" s="22">
        <v>1</v>
      </c>
      <c r="P114" s="18" t="s">
        <v>35</v>
      </c>
      <c r="Q114" s="24" t="s">
        <v>30</v>
      </c>
      <c r="R114" s="30" t="str">
        <f>IF(Tabla43435[[#This Row],[Avance]]&lt;Tabla43435[[#This Row],[Actual]],"OK",IF(Tabla43435[[#This Row],[Avance]]&gt;Tabla43435[[#This Row],[Actual]],"ATENCIÓN","EJECUTADO"))</f>
        <v>EJECUTADO</v>
      </c>
    </row>
    <row r="115" spans="1:18" ht="28.5" customHeight="1" x14ac:dyDescent="0.25">
      <c r="A115" s="16">
        <v>111</v>
      </c>
      <c r="B115" s="18" t="s">
        <v>23</v>
      </c>
      <c r="C115" s="17">
        <v>45378</v>
      </c>
      <c r="D115" s="17" t="s">
        <v>29</v>
      </c>
      <c r="E115" s="27" t="s">
        <v>39</v>
      </c>
      <c r="F115" s="28" t="s">
        <v>427</v>
      </c>
      <c r="G115" s="27" t="s">
        <v>33</v>
      </c>
      <c r="H115" s="29" t="s">
        <v>49</v>
      </c>
      <c r="I115" s="29"/>
      <c r="J115" s="33">
        <v>2</v>
      </c>
      <c r="K115" s="21">
        <v>45377</v>
      </c>
      <c r="L115" s="21">
        <f>IFERROR(WORKDAY.INTL(($K115-1),$J115,1,FESTIVOS[]),"")</f>
        <v>45378</v>
      </c>
      <c r="M115" s="22">
        <v>1</v>
      </c>
      <c r="N115" s="22">
        <v>0</v>
      </c>
      <c r="O115" s="22">
        <v>1</v>
      </c>
      <c r="P115" s="18" t="s">
        <v>35</v>
      </c>
      <c r="Q115" s="24" t="s">
        <v>30</v>
      </c>
      <c r="R115" s="30" t="str">
        <f>IF(Tabla43435[[#This Row],[Avance]]&lt;Tabla43435[[#This Row],[Actual]],"OK",IF(Tabla43435[[#This Row],[Avance]]&gt;Tabla43435[[#This Row],[Actual]],"ATENCIÓN","EJECUTADO"))</f>
        <v>EJECUTADO</v>
      </c>
    </row>
    <row r="116" spans="1:18" ht="28.5" customHeight="1" x14ac:dyDescent="0.25">
      <c r="A116" s="16">
        <v>112</v>
      </c>
      <c r="B116" s="18" t="s">
        <v>23</v>
      </c>
      <c r="C116" s="17">
        <v>45378</v>
      </c>
      <c r="D116" s="17" t="s">
        <v>29</v>
      </c>
      <c r="E116" s="27" t="s">
        <v>39</v>
      </c>
      <c r="F116" s="28" t="s">
        <v>427</v>
      </c>
      <c r="G116" s="27" t="s">
        <v>33</v>
      </c>
      <c r="H116" s="29" t="s">
        <v>317</v>
      </c>
      <c r="I116" s="29"/>
      <c r="J116" s="33">
        <v>2</v>
      </c>
      <c r="K116" s="21">
        <v>45377</v>
      </c>
      <c r="L116" s="21">
        <f>IFERROR(WORKDAY.INTL(($K116-1),$J116,1,FESTIVOS[]),"")</f>
        <v>45378</v>
      </c>
      <c r="M116" s="22">
        <v>1</v>
      </c>
      <c r="N116" s="22">
        <v>0</v>
      </c>
      <c r="O116" s="22">
        <v>1</v>
      </c>
      <c r="P116" s="18" t="s">
        <v>35</v>
      </c>
      <c r="Q116" s="24" t="s">
        <v>30</v>
      </c>
      <c r="R116" s="30" t="str">
        <f>IF(Tabla43435[[#This Row],[Avance]]&lt;Tabla43435[[#This Row],[Actual]],"OK",IF(Tabla43435[[#This Row],[Avance]]&gt;Tabla43435[[#This Row],[Actual]],"ATENCIÓN","EJECUTADO"))</f>
        <v>EJECUTADO</v>
      </c>
    </row>
    <row r="117" spans="1:18" ht="28.5" customHeight="1" x14ac:dyDescent="0.25">
      <c r="A117" s="16">
        <v>113</v>
      </c>
      <c r="B117" s="18" t="s">
        <v>23</v>
      </c>
      <c r="C117" s="17">
        <v>45378</v>
      </c>
      <c r="D117" s="17" t="s">
        <v>29</v>
      </c>
      <c r="E117" s="27" t="s">
        <v>39</v>
      </c>
      <c r="F117" s="28" t="s">
        <v>427</v>
      </c>
      <c r="G117" s="27" t="s">
        <v>33</v>
      </c>
      <c r="H117" s="29" t="s">
        <v>298</v>
      </c>
      <c r="I117" s="29"/>
      <c r="J117" s="33">
        <v>2</v>
      </c>
      <c r="K117" s="21">
        <v>45377</v>
      </c>
      <c r="L117" s="21">
        <f>IFERROR(WORKDAY.INTL(($K117-1),$J117,1,FESTIVOS[]),"")</f>
        <v>45378</v>
      </c>
      <c r="M117" s="22">
        <v>1</v>
      </c>
      <c r="N117" s="22">
        <v>0</v>
      </c>
      <c r="O117" s="22">
        <v>1</v>
      </c>
      <c r="P117" s="18" t="s">
        <v>35</v>
      </c>
      <c r="Q117" s="24" t="s">
        <v>30</v>
      </c>
      <c r="R117" s="30" t="str">
        <f>IF(Tabla43435[[#This Row],[Avance]]&lt;Tabla43435[[#This Row],[Actual]],"OK",IF(Tabla43435[[#This Row],[Avance]]&gt;Tabla43435[[#This Row],[Actual]],"ATENCIÓN","EJECUTADO"))</f>
        <v>EJECUTADO</v>
      </c>
    </row>
    <row r="118" spans="1:18" ht="28.5" customHeight="1" x14ac:dyDescent="0.25">
      <c r="A118" s="16">
        <v>114</v>
      </c>
      <c r="B118" s="18" t="s">
        <v>23</v>
      </c>
      <c r="C118" s="17">
        <v>45378</v>
      </c>
      <c r="D118" s="17" t="s">
        <v>29</v>
      </c>
      <c r="E118" s="27" t="s">
        <v>339</v>
      </c>
      <c r="F118" s="38" t="s">
        <v>428</v>
      </c>
      <c r="G118" s="27" t="s">
        <v>311</v>
      </c>
      <c r="H118" s="29" t="s">
        <v>34</v>
      </c>
      <c r="I118" s="29"/>
      <c r="J118" s="33">
        <v>2</v>
      </c>
      <c r="K118" s="21">
        <v>45377</v>
      </c>
      <c r="L118" s="21">
        <f>IFERROR(WORKDAY.INTL(($K118-1),$J118,1,FESTIVOS[]),"")</f>
        <v>45378</v>
      </c>
      <c r="M118" s="22">
        <v>1</v>
      </c>
      <c r="N118" s="22">
        <v>0</v>
      </c>
      <c r="O118" s="22">
        <v>1</v>
      </c>
      <c r="P118" s="18" t="s">
        <v>35</v>
      </c>
      <c r="Q118" s="24" t="s">
        <v>30</v>
      </c>
      <c r="R118" s="30" t="str">
        <f>IF(Tabla43435[[#This Row],[Avance]]&lt;Tabla43435[[#This Row],[Actual]],"OK",IF(Tabla43435[[#This Row],[Avance]]&gt;Tabla43435[[#This Row],[Actual]],"ATENCIÓN","EJECUTADO"))</f>
        <v>EJECUTADO</v>
      </c>
    </row>
    <row r="119" spans="1:18" ht="28.5" customHeight="1" x14ac:dyDescent="0.25">
      <c r="A119" s="16">
        <v>115</v>
      </c>
      <c r="B119" s="18" t="s">
        <v>23</v>
      </c>
      <c r="C119" s="17">
        <v>45378</v>
      </c>
      <c r="D119" s="17" t="s">
        <v>29</v>
      </c>
      <c r="E119" s="27" t="s">
        <v>339</v>
      </c>
      <c r="F119" s="28" t="s">
        <v>429</v>
      </c>
      <c r="G119" s="27" t="s">
        <v>311</v>
      </c>
      <c r="H119" s="29" t="s">
        <v>34</v>
      </c>
      <c r="I119" s="29"/>
      <c r="J119" s="33">
        <v>2</v>
      </c>
      <c r="K119" s="21">
        <v>45377</v>
      </c>
      <c r="L119" s="21">
        <f>IFERROR(WORKDAY.INTL(($K119-1),$J119,1,FESTIVOS[]),"")</f>
        <v>45378</v>
      </c>
      <c r="M119" s="22">
        <v>1</v>
      </c>
      <c r="N119" s="22">
        <v>0</v>
      </c>
      <c r="O119" s="22">
        <v>1</v>
      </c>
      <c r="P119" s="18" t="s">
        <v>35</v>
      </c>
      <c r="Q119" s="24" t="s">
        <v>30</v>
      </c>
      <c r="R119" s="30" t="str">
        <f>IF(Tabla43435[[#This Row],[Avance]]&lt;Tabla43435[[#This Row],[Actual]],"OK",IF(Tabla43435[[#This Row],[Avance]]&gt;Tabla43435[[#This Row],[Actual]],"ATENCIÓN","EJECUTADO"))</f>
        <v>EJECUTADO</v>
      </c>
    </row>
    <row r="120" spans="1:18" ht="28.5" customHeight="1" x14ac:dyDescent="0.25">
      <c r="A120" s="16">
        <v>116</v>
      </c>
      <c r="B120" s="18" t="s">
        <v>23</v>
      </c>
      <c r="C120" s="17">
        <v>45379</v>
      </c>
      <c r="D120" s="17" t="s">
        <v>29</v>
      </c>
      <c r="E120" s="27" t="s">
        <v>36</v>
      </c>
      <c r="F120" s="28" t="s">
        <v>430</v>
      </c>
      <c r="G120" s="27" t="s">
        <v>64</v>
      </c>
      <c r="H120" s="20" t="s">
        <v>431</v>
      </c>
      <c r="I120" s="29"/>
      <c r="J120" s="33">
        <v>10</v>
      </c>
      <c r="K120" s="21">
        <v>45378</v>
      </c>
      <c r="L120" s="21">
        <f>IFERROR(WORKDAY.INTL(($K120-1),$J120,1,FESTIVOS[]),"")</f>
        <v>45391</v>
      </c>
      <c r="M120" s="22">
        <f t="shared" ref="M120" ca="1" si="3">IFERROR(((($I$3-$K120)/(L120-K120)*1)),"")</f>
        <v>66.692307692307693</v>
      </c>
      <c r="N120" s="22">
        <v>0.06</v>
      </c>
      <c r="O120" s="22">
        <v>0.16</v>
      </c>
      <c r="P120" s="18" t="s">
        <v>35</v>
      </c>
      <c r="Q120" s="24" t="s">
        <v>30</v>
      </c>
      <c r="R120" s="30" t="str">
        <f ca="1">IF(Tabla43435[[#This Row],[Avance]]&lt;Tabla43435[[#This Row],[Actual]],"OK",IF(Tabla43435[[#This Row],[Avance]]&gt;Tabla43435[[#This Row],[Actual]],"ATENCIÓN","EJECUTADO"))</f>
        <v>ATENCIÓN</v>
      </c>
    </row>
    <row r="121" spans="1:18" ht="28.5" customHeight="1" x14ac:dyDescent="0.25">
      <c r="A121" s="16">
        <v>117</v>
      </c>
      <c r="B121" s="18" t="s">
        <v>23</v>
      </c>
      <c r="C121" s="17">
        <v>45379</v>
      </c>
      <c r="D121" s="17" t="s">
        <v>29</v>
      </c>
      <c r="E121" s="27" t="s">
        <v>39</v>
      </c>
      <c r="F121" s="28" t="s">
        <v>432</v>
      </c>
      <c r="G121" s="27" t="s">
        <v>33</v>
      </c>
      <c r="H121" s="29" t="s">
        <v>298</v>
      </c>
      <c r="I121" s="29"/>
      <c r="J121" s="33">
        <v>2</v>
      </c>
      <c r="K121" s="21">
        <v>45378</v>
      </c>
      <c r="L121" s="21">
        <f>IFERROR(WORKDAY.INTL(($K121-1),$J121,1,FESTIVOS[]),"")</f>
        <v>45379</v>
      </c>
      <c r="M121" s="22">
        <v>1</v>
      </c>
      <c r="N121" s="22">
        <v>0</v>
      </c>
      <c r="O121" s="22">
        <v>1</v>
      </c>
      <c r="P121" s="18" t="s">
        <v>35</v>
      </c>
      <c r="Q121" s="24" t="s">
        <v>30</v>
      </c>
      <c r="R121" s="30" t="str">
        <f>IF(Tabla43435[[#This Row],[Avance]]&lt;Tabla43435[[#This Row],[Actual]],"OK",IF(Tabla43435[[#This Row],[Avance]]&gt;Tabla43435[[#This Row],[Actual]],"ATENCIÓN","EJECUTADO"))</f>
        <v>EJECUTADO</v>
      </c>
    </row>
    <row r="122" spans="1:18" ht="28.5" customHeight="1" x14ac:dyDescent="0.25">
      <c r="A122" s="16">
        <v>118</v>
      </c>
      <c r="B122" s="18" t="s">
        <v>23</v>
      </c>
      <c r="C122" s="17">
        <v>45379</v>
      </c>
      <c r="D122" s="17" t="s">
        <v>29</v>
      </c>
      <c r="E122" s="27" t="s">
        <v>39</v>
      </c>
      <c r="F122" s="28" t="s">
        <v>432</v>
      </c>
      <c r="G122" s="27" t="s">
        <v>33</v>
      </c>
      <c r="H122" s="29" t="s">
        <v>317</v>
      </c>
      <c r="I122" s="29"/>
      <c r="J122" s="33">
        <v>2</v>
      </c>
      <c r="K122" s="21">
        <v>45378</v>
      </c>
      <c r="L122" s="21">
        <f>IFERROR(WORKDAY.INTL(($K122-1),$J122,1,FESTIVOS[]),"")</f>
        <v>45379</v>
      </c>
      <c r="M122" s="22">
        <v>1</v>
      </c>
      <c r="N122" s="22">
        <v>0</v>
      </c>
      <c r="O122" s="22">
        <v>1</v>
      </c>
      <c r="P122" s="18" t="s">
        <v>35</v>
      </c>
      <c r="Q122" s="24" t="s">
        <v>30</v>
      </c>
      <c r="R122" s="30" t="str">
        <f>IF(Tabla43435[[#This Row],[Avance]]&lt;Tabla43435[[#This Row],[Actual]],"OK",IF(Tabla43435[[#This Row],[Avance]]&gt;Tabla43435[[#This Row],[Actual]],"ATENCIÓN","EJECUTADO"))</f>
        <v>EJECUTADO</v>
      </c>
    </row>
    <row r="123" spans="1:18" ht="28.5" customHeight="1" x14ac:dyDescent="0.25">
      <c r="A123" s="16">
        <v>119</v>
      </c>
      <c r="B123" s="18" t="s">
        <v>23</v>
      </c>
      <c r="C123" s="17">
        <v>45379</v>
      </c>
      <c r="D123" s="17" t="s">
        <v>29</v>
      </c>
      <c r="E123" s="27" t="s">
        <v>39</v>
      </c>
      <c r="F123" s="28" t="s">
        <v>433</v>
      </c>
      <c r="G123" s="27" t="s">
        <v>33</v>
      </c>
      <c r="H123" s="29" t="s">
        <v>298</v>
      </c>
      <c r="I123" s="29"/>
      <c r="J123" s="33">
        <v>2</v>
      </c>
      <c r="K123" s="21">
        <v>45378</v>
      </c>
      <c r="L123" s="21">
        <f>IFERROR(WORKDAY.INTL(($K123-1),$J123,1,FESTIVOS[]),"")</f>
        <v>45379</v>
      </c>
      <c r="M123" s="22">
        <v>1</v>
      </c>
      <c r="N123" s="22">
        <v>0</v>
      </c>
      <c r="O123" s="22">
        <v>1</v>
      </c>
      <c r="P123" s="18" t="s">
        <v>35</v>
      </c>
      <c r="Q123" s="24" t="s">
        <v>30</v>
      </c>
      <c r="R123" s="30" t="str">
        <f>IF(Tabla43435[[#This Row],[Avance]]&lt;Tabla43435[[#This Row],[Actual]],"OK",IF(Tabla43435[[#This Row],[Avance]]&gt;Tabla43435[[#This Row],[Actual]],"ATENCIÓN","EJECUTADO"))</f>
        <v>EJECUTADO</v>
      </c>
    </row>
    <row r="124" spans="1:18" ht="28.5" customHeight="1" x14ac:dyDescent="0.25">
      <c r="A124" s="16">
        <v>120</v>
      </c>
      <c r="B124" s="18" t="s">
        <v>23</v>
      </c>
      <c r="C124" s="17">
        <v>45379</v>
      </c>
      <c r="D124" s="17" t="s">
        <v>29</v>
      </c>
      <c r="E124" s="27" t="s">
        <v>39</v>
      </c>
      <c r="F124" s="28" t="s">
        <v>433</v>
      </c>
      <c r="G124" s="27" t="s">
        <v>33</v>
      </c>
      <c r="H124" s="29" t="s">
        <v>317</v>
      </c>
      <c r="I124" s="29"/>
      <c r="J124" s="33">
        <v>2</v>
      </c>
      <c r="K124" s="21">
        <v>45378</v>
      </c>
      <c r="L124" s="21">
        <f>IFERROR(WORKDAY.INTL(($K124-1),$J124,1,FESTIVOS[]),"")</f>
        <v>45379</v>
      </c>
      <c r="M124" s="22">
        <v>1</v>
      </c>
      <c r="N124" s="22">
        <v>0</v>
      </c>
      <c r="O124" s="22">
        <v>1</v>
      </c>
      <c r="P124" s="18" t="s">
        <v>35</v>
      </c>
      <c r="Q124" s="24" t="s">
        <v>30</v>
      </c>
      <c r="R124" s="30" t="str">
        <f>IF(Tabla43435[[#This Row],[Avance]]&lt;Tabla43435[[#This Row],[Actual]],"OK",IF(Tabla43435[[#This Row],[Avance]]&gt;Tabla43435[[#This Row],[Actual]],"ATENCIÓN","EJECUTADO"))</f>
        <v>EJECUTADO</v>
      </c>
    </row>
    <row r="125" spans="1:18" ht="28.5" customHeight="1" x14ac:dyDescent="0.25">
      <c r="A125" s="16">
        <v>121</v>
      </c>
      <c r="B125" s="18" t="s">
        <v>23</v>
      </c>
      <c r="C125" s="17">
        <v>45379</v>
      </c>
      <c r="D125" s="17" t="s">
        <v>29</v>
      </c>
      <c r="E125" s="27" t="s">
        <v>339</v>
      </c>
      <c r="F125" s="38" t="s">
        <v>434</v>
      </c>
      <c r="G125" s="27" t="s">
        <v>311</v>
      </c>
      <c r="H125" s="29" t="s">
        <v>34</v>
      </c>
      <c r="I125" s="29"/>
      <c r="J125" s="33">
        <v>2</v>
      </c>
      <c r="K125" s="21">
        <v>45378</v>
      </c>
      <c r="L125" s="21">
        <f>IFERROR(WORKDAY.INTL(($K125-1),$J125,1,FESTIVOS[]),"")</f>
        <v>45379</v>
      </c>
      <c r="M125" s="22">
        <v>1</v>
      </c>
      <c r="N125" s="22">
        <v>0</v>
      </c>
      <c r="O125" s="22">
        <v>1</v>
      </c>
      <c r="P125" s="18" t="s">
        <v>35</v>
      </c>
      <c r="Q125" s="24" t="s">
        <v>30</v>
      </c>
      <c r="R125" s="30" t="str">
        <f>IF(Tabla43435[[#This Row],[Avance]]&lt;Tabla43435[[#This Row],[Actual]],"OK",IF(Tabla43435[[#This Row],[Avance]]&gt;Tabla43435[[#This Row],[Actual]],"ATENCIÓN","EJECUTADO"))</f>
        <v>EJECUTADO</v>
      </c>
    </row>
    <row r="126" spans="1:18" ht="28.5" customHeight="1" x14ac:dyDescent="0.25">
      <c r="A126" s="16">
        <v>122</v>
      </c>
      <c r="B126" s="18" t="s">
        <v>23</v>
      </c>
      <c r="C126" s="17">
        <v>45379</v>
      </c>
      <c r="D126" s="17" t="s">
        <v>29</v>
      </c>
      <c r="E126" s="27" t="s">
        <v>339</v>
      </c>
      <c r="F126" s="28" t="s">
        <v>435</v>
      </c>
      <c r="G126" s="27" t="s">
        <v>311</v>
      </c>
      <c r="H126" s="29" t="s">
        <v>34</v>
      </c>
      <c r="I126" s="29"/>
      <c r="J126" s="33">
        <v>2</v>
      </c>
      <c r="K126" s="21">
        <v>45378</v>
      </c>
      <c r="L126" s="21">
        <f>IFERROR(WORKDAY.INTL(($K126-1),$J126,1,FESTIVOS[]),"")</f>
        <v>45379</v>
      </c>
      <c r="M126" s="22">
        <v>1</v>
      </c>
      <c r="N126" s="22">
        <v>0</v>
      </c>
      <c r="O126" s="22">
        <v>1</v>
      </c>
      <c r="P126" s="18" t="s">
        <v>35</v>
      </c>
      <c r="Q126" s="24" t="s">
        <v>30</v>
      </c>
      <c r="R126" s="30" t="str">
        <f>IF(Tabla43435[[#This Row],[Avance]]&lt;Tabla43435[[#This Row],[Actual]],"OK",IF(Tabla43435[[#This Row],[Avance]]&gt;Tabla43435[[#This Row],[Actual]],"ATENCIÓN","EJECUTADO"))</f>
        <v>EJECUTADO</v>
      </c>
    </row>
    <row r="127" spans="1:18" ht="28.5" customHeight="1" x14ac:dyDescent="0.25">
      <c r="A127" s="16">
        <v>123</v>
      </c>
      <c r="B127" s="18" t="s">
        <v>23</v>
      </c>
      <c r="C127" s="17">
        <v>45380</v>
      </c>
      <c r="D127" s="17" t="s">
        <v>29</v>
      </c>
      <c r="E127" s="27" t="s">
        <v>36</v>
      </c>
      <c r="F127" s="28" t="s">
        <v>278</v>
      </c>
      <c r="G127" s="27" t="s">
        <v>64</v>
      </c>
      <c r="H127" s="29" t="s">
        <v>194</v>
      </c>
      <c r="I127" s="29"/>
      <c r="J127" s="33">
        <v>2</v>
      </c>
      <c r="K127" s="21">
        <v>45379</v>
      </c>
      <c r="L127" s="21">
        <f>IFERROR(WORKDAY.INTL(($K127-1),$J127,1,FESTIVOS[]),"")</f>
        <v>45380</v>
      </c>
      <c r="M127" s="22">
        <v>1</v>
      </c>
      <c r="N127" s="22">
        <v>0</v>
      </c>
      <c r="O127" s="22">
        <v>1</v>
      </c>
      <c r="P127" s="18" t="s">
        <v>35</v>
      </c>
      <c r="Q127" s="24" t="s">
        <v>30</v>
      </c>
      <c r="R127" s="30" t="str">
        <f>IF(Tabla43435[[#This Row],[Avance]]&lt;Tabla43435[[#This Row],[Actual]],"OK",IF(Tabla43435[[#This Row],[Avance]]&gt;Tabla43435[[#This Row],[Actual]],"ATENCIÓN","EJECUTADO"))</f>
        <v>EJECUTADO</v>
      </c>
    </row>
    <row r="128" spans="1:18" ht="28.5" customHeight="1" x14ac:dyDescent="0.25">
      <c r="A128" s="16">
        <v>124</v>
      </c>
      <c r="B128" s="18" t="s">
        <v>23</v>
      </c>
      <c r="C128" s="17">
        <v>45380</v>
      </c>
      <c r="D128" s="17" t="s">
        <v>29</v>
      </c>
      <c r="E128" s="27" t="s">
        <v>39</v>
      </c>
      <c r="F128" s="28" t="s">
        <v>436</v>
      </c>
      <c r="G128" s="27" t="s">
        <v>33</v>
      </c>
      <c r="H128" s="29" t="s">
        <v>298</v>
      </c>
      <c r="I128" s="29"/>
      <c r="J128" s="33">
        <v>2</v>
      </c>
      <c r="K128" s="21">
        <v>45379</v>
      </c>
      <c r="L128" s="21">
        <f>IFERROR(WORKDAY.INTL(($K128-1),$J128,1,FESTIVOS[]),"")</f>
        <v>45380</v>
      </c>
      <c r="M128" s="22">
        <v>1</v>
      </c>
      <c r="N128" s="22">
        <v>0</v>
      </c>
      <c r="O128" s="22">
        <v>1</v>
      </c>
      <c r="P128" s="18" t="s">
        <v>35</v>
      </c>
      <c r="Q128" s="24" t="s">
        <v>30</v>
      </c>
      <c r="R128" s="30" t="str">
        <f>IF(Tabla43435[[#This Row],[Avance]]&lt;Tabla43435[[#This Row],[Actual]],"OK",IF(Tabla43435[[#This Row],[Avance]]&gt;Tabla43435[[#This Row],[Actual]],"ATENCIÓN","EJECUTADO"))</f>
        <v>EJECUTADO</v>
      </c>
    </row>
    <row r="129" spans="1:18" ht="28.5" customHeight="1" x14ac:dyDescent="0.25">
      <c r="A129" s="16">
        <v>125</v>
      </c>
      <c r="B129" s="18" t="s">
        <v>23</v>
      </c>
      <c r="C129" s="17">
        <v>45380</v>
      </c>
      <c r="D129" s="17" t="s">
        <v>29</v>
      </c>
      <c r="E129" s="27" t="s">
        <v>39</v>
      </c>
      <c r="F129" s="28" t="s">
        <v>436</v>
      </c>
      <c r="G129" s="27" t="s">
        <v>33</v>
      </c>
      <c r="H129" s="29" t="s">
        <v>317</v>
      </c>
      <c r="I129" s="29"/>
      <c r="J129" s="33">
        <v>2</v>
      </c>
      <c r="K129" s="21">
        <v>45379</v>
      </c>
      <c r="L129" s="21">
        <f>IFERROR(WORKDAY.INTL(($K129-1),$J129,1,FESTIVOS[]),"")</f>
        <v>45380</v>
      </c>
      <c r="M129" s="22">
        <v>1</v>
      </c>
      <c r="N129" s="22">
        <v>0</v>
      </c>
      <c r="O129" s="22">
        <v>1</v>
      </c>
      <c r="P129" s="18" t="s">
        <v>35</v>
      </c>
      <c r="Q129" s="24" t="s">
        <v>30</v>
      </c>
      <c r="R129" s="30" t="str">
        <f>IF(Tabla43435[[#This Row],[Avance]]&lt;Tabla43435[[#This Row],[Actual]],"OK",IF(Tabla43435[[#This Row],[Avance]]&gt;Tabla43435[[#This Row],[Actual]],"ATENCIÓN","EJECUTADO"))</f>
        <v>EJECUTADO</v>
      </c>
    </row>
    <row r="130" spans="1:18" ht="28.5" customHeight="1" x14ac:dyDescent="0.25">
      <c r="A130" s="16">
        <v>126</v>
      </c>
      <c r="B130" s="18" t="s">
        <v>23</v>
      </c>
      <c r="C130" s="17">
        <v>45380</v>
      </c>
      <c r="D130" s="17" t="s">
        <v>29</v>
      </c>
      <c r="E130" s="27" t="s">
        <v>39</v>
      </c>
      <c r="F130" s="28" t="s">
        <v>437</v>
      </c>
      <c r="G130" s="27" t="s">
        <v>33</v>
      </c>
      <c r="H130" s="29" t="s">
        <v>298</v>
      </c>
      <c r="I130" s="29"/>
      <c r="J130" s="33">
        <v>2</v>
      </c>
      <c r="K130" s="21">
        <v>45379</v>
      </c>
      <c r="L130" s="21">
        <f>IFERROR(WORKDAY.INTL(($K130-1),$J130,1,FESTIVOS[]),"")</f>
        <v>45380</v>
      </c>
      <c r="M130" s="22">
        <v>1</v>
      </c>
      <c r="N130" s="22">
        <v>0</v>
      </c>
      <c r="O130" s="22">
        <v>1</v>
      </c>
      <c r="P130" s="18" t="s">
        <v>35</v>
      </c>
      <c r="Q130" s="24" t="s">
        <v>30</v>
      </c>
      <c r="R130" s="30" t="str">
        <f>IF(Tabla43435[[#This Row],[Avance]]&lt;Tabla43435[[#This Row],[Actual]],"OK",IF(Tabla43435[[#This Row],[Avance]]&gt;Tabla43435[[#This Row],[Actual]],"ATENCIÓN","EJECUTADO"))</f>
        <v>EJECUTADO</v>
      </c>
    </row>
    <row r="131" spans="1:18" ht="28.5" customHeight="1" x14ac:dyDescent="0.25">
      <c r="A131" s="16">
        <v>127</v>
      </c>
      <c r="B131" s="18" t="s">
        <v>23</v>
      </c>
      <c r="C131" s="17">
        <v>45380</v>
      </c>
      <c r="D131" s="17" t="s">
        <v>29</v>
      </c>
      <c r="E131" s="27" t="s">
        <v>39</v>
      </c>
      <c r="F131" s="28" t="s">
        <v>437</v>
      </c>
      <c r="G131" s="27" t="s">
        <v>33</v>
      </c>
      <c r="H131" s="29" t="s">
        <v>317</v>
      </c>
      <c r="I131" s="29"/>
      <c r="J131" s="33">
        <v>2</v>
      </c>
      <c r="K131" s="21">
        <v>45379</v>
      </c>
      <c r="L131" s="21">
        <f>IFERROR(WORKDAY.INTL(($K131-1),$J131,1,FESTIVOS[]),"")</f>
        <v>45380</v>
      </c>
      <c r="M131" s="22">
        <v>1</v>
      </c>
      <c r="N131" s="22">
        <v>0</v>
      </c>
      <c r="O131" s="22">
        <v>1</v>
      </c>
      <c r="P131" s="18" t="s">
        <v>35</v>
      </c>
      <c r="Q131" s="24" t="s">
        <v>30</v>
      </c>
      <c r="R131" s="30" t="str">
        <f>IF(Tabla43435[[#This Row],[Avance]]&lt;Tabla43435[[#This Row],[Actual]],"OK",IF(Tabla43435[[#This Row],[Avance]]&gt;Tabla43435[[#This Row],[Actual]],"ATENCIÓN","EJECUTADO"))</f>
        <v>EJECUTADO</v>
      </c>
    </row>
    <row r="132" spans="1:18" ht="28.5" customHeight="1" x14ac:dyDescent="0.25">
      <c r="A132" s="16">
        <v>128</v>
      </c>
      <c r="B132" s="18" t="s">
        <v>23</v>
      </c>
      <c r="C132" s="17">
        <v>45380</v>
      </c>
      <c r="D132" s="17" t="s">
        <v>29</v>
      </c>
      <c r="E132" s="27" t="s">
        <v>339</v>
      </c>
      <c r="F132" s="28" t="s">
        <v>438</v>
      </c>
      <c r="G132" s="27" t="s">
        <v>369</v>
      </c>
      <c r="H132" s="29" t="s">
        <v>34</v>
      </c>
      <c r="I132" s="29"/>
      <c r="J132" s="33">
        <v>2</v>
      </c>
      <c r="K132" s="21">
        <v>45379</v>
      </c>
      <c r="L132" s="21">
        <f>IFERROR(WORKDAY.INTL(($K132-1),$J132,1,FESTIVOS[]),"")</f>
        <v>45380</v>
      </c>
      <c r="M132" s="22">
        <v>1</v>
      </c>
      <c r="N132" s="22">
        <v>0</v>
      </c>
      <c r="O132" s="22">
        <v>1</v>
      </c>
      <c r="P132" s="18" t="s">
        <v>35</v>
      </c>
      <c r="Q132" s="24" t="s">
        <v>30</v>
      </c>
      <c r="R132" s="30" t="str">
        <f>IF(Tabla43435[[#This Row],[Avance]]&lt;Tabla43435[[#This Row],[Actual]],"OK",IF(Tabla43435[[#This Row],[Avance]]&gt;Tabla43435[[#This Row],[Actual]],"ATENCIÓN","EJECUTADO"))</f>
        <v>EJECUTADO</v>
      </c>
    </row>
    <row r="133" spans="1:18" ht="28.5" customHeight="1" x14ac:dyDescent="0.25">
      <c r="A133" s="16">
        <v>129</v>
      </c>
      <c r="B133" s="18" t="s">
        <v>23</v>
      </c>
      <c r="C133" s="17">
        <v>45380</v>
      </c>
      <c r="D133" s="17" t="s">
        <v>29</v>
      </c>
      <c r="E133" s="27" t="s">
        <v>339</v>
      </c>
      <c r="F133" s="28" t="s">
        <v>439</v>
      </c>
      <c r="G133" s="27" t="s">
        <v>369</v>
      </c>
      <c r="H133" s="29" t="s">
        <v>34</v>
      </c>
      <c r="I133" s="29"/>
      <c r="J133" s="33">
        <v>2</v>
      </c>
      <c r="K133" s="21">
        <v>45379</v>
      </c>
      <c r="L133" s="21">
        <f>IFERROR(WORKDAY.INTL(($K133-1),$J133,1,FESTIVOS[]),"")</f>
        <v>45380</v>
      </c>
      <c r="M133" s="22">
        <v>1</v>
      </c>
      <c r="N133" s="22">
        <v>0</v>
      </c>
      <c r="O133" s="22">
        <v>1</v>
      </c>
      <c r="P133" s="18" t="s">
        <v>35</v>
      </c>
      <c r="Q133" s="24" t="s">
        <v>30</v>
      </c>
      <c r="R133" s="30" t="str">
        <f>IF(Tabla43435[[#This Row],[Avance]]&lt;Tabla43435[[#This Row],[Actual]],"OK",IF(Tabla43435[[#This Row],[Avance]]&gt;Tabla43435[[#This Row],[Actual]],"ATENCIÓN","EJECUTADO"))</f>
        <v>EJECUTADO</v>
      </c>
    </row>
    <row r="134" spans="1:18" ht="28.5" customHeight="1" x14ac:dyDescent="0.25">
      <c r="A134" s="16">
        <v>130</v>
      </c>
      <c r="B134" s="18" t="s">
        <v>23</v>
      </c>
      <c r="C134" s="17"/>
      <c r="D134" s="17" t="s">
        <v>29</v>
      </c>
      <c r="E134" s="27"/>
      <c r="F134" s="28"/>
      <c r="G134" s="27"/>
      <c r="H134" s="29"/>
      <c r="I134" s="29"/>
      <c r="J134" s="33"/>
      <c r="K134" s="21"/>
      <c r="L134" s="21" t="str">
        <f>IFERROR(WORKDAY.INTL(($K134-1),$J134,1,FESTIVOS[]),"")</f>
        <v/>
      </c>
      <c r="M134" s="22" t="str">
        <f t="shared" ref="M134" ca="1" si="4">IFERROR(((($I$3-$K134)/(L134-K134)*1)),"")</f>
        <v/>
      </c>
      <c r="N134" s="22"/>
      <c r="O134" s="22"/>
      <c r="P134" s="18" t="s">
        <v>35</v>
      </c>
      <c r="Q134" s="24" t="s">
        <v>30</v>
      </c>
      <c r="R134" s="30" t="str">
        <f ca="1">IF(Tabla43435[[#This Row],[Avance]]&lt;Tabla43435[[#This Row],[Actual]],"OK",IF(Tabla43435[[#This Row],[Avance]]&gt;Tabla43435[[#This Row],[Actual]],"ATENCIÓN","EJECUTADO"))</f>
        <v>EJECUTADO</v>
      </c>
    </row>
    <row r="135" spans="1:18" ht="28.5" customHeight="1" x14ac:dyDescent="0.25">
      <c r="A135" s="16">
        <v>131</v>
      </c>
      <c r="B135" s="18" t="s">
        <v>23</v>
      </c>
      <c r="C135" s="17"/>
      <c r="D135" s="17" t="s">
        <v>29</v>
      </c>
      <c r="E135" s="27"/>
      <c r="F135" s="28"/>
      <c r="G135" s="27"/>
      <c r="H135" s="29"/>
      <c r="I135" s="29"/>
      <c r="J135" s="33"/>
      <c r="K135" s="21"/>
      <c r="L135" s="21" t="str">
        <f>IFERROR(WORKDAY.INTL(($K135-1),$J135,1,FESTIVOS[]),"")</f>
        <v/>
      </c>
      <c r="M135" s="22" t="str">
        <f t="shared" ref="M135:M136" ca="1" si="5">IFERROR(((($I$3-$K135)/(L135-K135)*1)),"")</f>
        <v/>
      </c>
      <c r="N135" s="22"/>
      <c r="O135" s="22"/>
      <c r="P135" s="18" t="s">
        <v>35</v>
      </c>
      <c r="Q135" s="24" t="s">
        <v>30</v>
      </c>
      <c r="R135" s="30" t="str">
        <f ca="1">IF(Tabla43435[[#This Row],[Avance]]&lt;Tabla43435[[#This Row],[Actual]],"OK",IF(Tabla43435[[#This Row],[Avance]]&gt;Tabla43435[[#This Row],[Actual]],"ATENCIÓN","EJECUTADO"))</f>
        <v>EJECUTADO</v>
      </c>
    </row>
    <row r="136" spans="1:18" ht="28.5" customHeight="1" x14ac:dyDescent="0.25">
      <c r="A136" s="16">
        <v>132</v>
      </c>
      <c r="B136" s="18" t="s">
        <v>23</v>
      </c>
      <c r="C136" s="17"/>
      <c r="D136" s="17" t="s">
        <v>29</v>
      </c>
      <c r="E136" s="27"/>
      <c r="F136" s="28"/>
      <c r="G136" s="27"/>
      <c r="H136" s="29"/>
      <c r="I136" s="29"/>
      <c r="J136" s="33"/>
      <c r="K136" s="21"/>
      <c r="L136" s="21" t="str">
        <f>IFERROR(WORKDAY.INTL(($K136-1),$J136,1,FESTIVOS[]),"")</f>
        <v/>
      </c>
      <c r="M136" s="22" t="str">
        <f t="shared" ca="1" si="5"/>
        <v/>
      </c>
      <c r="N136" s="22"/>
      <c r="O136" s="22"/>
      <c r="P136" s="18" t="s">
        <v>35</v>
      </c>
      <c r="Q136" s="24" t="s">
        <v>30</v>
      </c>
      <c r="R136" s="30" t="str">
        <f ca="1">IF(Tabla43435[[#This Row],[Avance]]&lt;Tabla43435[[#This Row],[Actual]],"OK",IF(Tabla43435[[#This Row],[Avance]]&gt;Tabla43435[[#This Row],[Actual]],"ATENCIÓN","EJECUTADO"))</f>
        <v>EJECUTADO</v>
      </c>
    </row>
    <row r="137" spans="1:18" ht="28.5" customHeight="1" x14ac:dyDescent="0.25">
      <c r="A137" s="16">
        <v>133</v>
      </c>
      <c r="B137" s="18" t="s">
        <v>23</v>
      </c>
      <c r="C137" s="17"/>
      <c r="D137" s="17" t="s">
        <v>29</v>
      </c>
      <c r="E137" s="27"/>
      <c r="F137" s="28"/>
      <c r="G137" s="27"/>
      <c r="H137" s="29"/>
      <c r="I137" s="29"/>
      <c r="J137" s="33"/>
      <c r="K137" s="21"/>
      <c r="L137" s="21" t="str">
        <f>IFERROR(WORKDAY.INTL(($K137-1),$J137,1,FESTIVOS[]),"")</f>
        <v/>
      </c>
      <c r="M137" s="22" t="str">
        <f t="shared" ref="M137:M138" ca="1" si="6">IFERROR(((($I$3-$K137)/(L137-K137)*1)),"")</f>
        <v/>
      </c>
      <c r="N137" s="22"/>
      <c r="O137" s="22"/>
      <c r="P137" s="18" t="s">
        <v>35</v>
      </c>
      <c r="Q137" s="24" t="s">
        <v>30</v>
      </c>
      <c r="R137" s="30" t="str">
        <f ca="1">IF(Tabla43435[[#This Row],[Avance]]&lt;Tabla43435[[#This Row],[Actual]],"OK",IF(Tabla43435[[#This Row],[Avance]]&gt;Tabla43435[[#This Row],[Actual]],"ATENCIÓN","EJECUTADO"))</f>
        <v>EJECUTADO</v>
      </c>
    </row>
    <row r="138" spans="1:18" ht="28.5" customHeight="1" x14ac:dyDescent="0.25">
      <c r="A138" s="16">
        <v>134</v>
      </c>
      <c r="B138" s="18" t="s">
        <v>23</v>
      </c>
      <c r="C138" s="17"/>
      <c r="D138" s="17" t="s">
        <v>29</v>
      </c>
      <c r="E138" s="27"/>
      <c r="F138" s="28"/>
      <c r="G138" s="27"/>
      <c r="H138" s="29"/>
      <c r="I138" s="29"/>
      <c r="J138" s="33"/>
      <c r="K138" s="21"/>
      <c r="L138" s="21" t="str">
        <f>IFERROR(WORKDAY.INTL(($K138-1),$J138,1,FESTIVOS[]),"")</f>
        <v/>
      </c>
      <c r="M138" s="22" t="str">
        <f t="shared" ca="1" si="6"/>
        <v/>
      </c>
      <c r="N138" s="22"/>
      <c r="O138" s="22"/>
      <c r="P138" s="18" t="s">
        <v>35</v>
      </c>
      <c r="Q138" s="24" t="s">
        <v>30</v>
      </c>
      <c r="R138" s="30" t="str">
        <f ca="1">IF(Tabla43435[[#This Row],[Avance]]&lt;Tabla43435[[#This Row],[Actual]],"OK",IF(Tabla43435[[#This Row],[Avance]]&gt;Tabla43435[[#This Row],[Actual]],"ATENCIÓN","EJECUTADO"))</f>
        <v>EJECUTADO</v>
      </c>
    </row>
    <row r="139" spans="1:18" ht="28.5" customHeight="1" x14ac:dyDescent="0.25">
      <c r="A139" s="16">
        <v>135</v>
      </c>
      <c r="B139" s="18" t="s">
        <v>23</v>
      </c>
      <c r="C139" s="17"/>
      <c r="D139" s="17" t="s">
        <v>29</v>
      </c>
      <c r="E139" s="27"/>
      <c r="F139" s="28"/>
      <c r="G139" s="27"/>
      <c r="H139" s="29"/>
      <c r="I139" s="29"/>
      <c r="J139" s="33"/>
      <c r="K139" s="21"/>
      <c r="L139" s="21" t="str">
        <f>IFERROR(WORKDAY.INTL(($K139-1),$J139,1,FESTIVOS[]),"")</f>
        <v/>
      </c>
      <c r="M139" s="22" t="str">
        <f t="shared" ref="M139:M140" ca="1" si="7">IFERROR(((($I$3-$K139)/(L139-K139)*1)),"")</f>
        <v/>
      </c>
      <c r="N139" s="22"/>
      <c r="O139" s="22"/>
      <c r="P139" s="18" t="s">
        <v>35</v>
      </c>
      <c r="Q139" s="24" t="s">
        <v>30</v>
      </c>
      <c r="R139" s="30" t="str">
        <f ca="1">IF(Tabla43435[[#This Row],[Avance]]&lt;Tabla43435[[#This Row],[Actual]],"OK",IF(Tabla43435[[#This Row],[Avance]]&gt;Tabla43435[[#This Row],[Actual]],"ATENCIÓN","EJECUTADO"))</f>
        <v>EJECUTADO</v>
      </c>
    </row>
    <row r="140" spans="1:18" ht="28.5" customHeight="1" x14ac:dyDescent="0.25">
      <c r="A140" s="16">
        <v>136</v>
      </c>
      <c r="B140" s="18" t="s">
        <v>23</v>
      </c>
      <c r="C140" s="17"/>
      <c r="D140" s="17" t="s">
        <v>29</v>
      </c>
      <c r="E140" s="27"/>
      <c r="F140" s="28"/>
      <c r="G140" s="27"/>
      <c r="H140" s="29"/>
      <c r="I140" s="29"/>
      <c r="J140" s="33"/>
      <c r="K140" s="21"/>
      <c r="L140" s="21" t="str">
        <f>IFERROR(WORKDAY.INTL(($K140-1),$J140,1,FESTIVOS[]),"")</f>
        <v/>
      </c>
      <c r="M140" s="22" t="str">
        <f t="shared" ca="1" si="7"/>
        <v/>
      </c>
      <c r="N140" s="22"/>
      <c r="O140" s="22"/>
      <c r="P140" s="18" t="s">
        <v>35</v>
      </c>
      <c r="Q140" s="24" t="s">
        <v>30</v>
      </c>
      <c r="R140" s="30" t="str">
        <f ca="1">IF(Tabla43435[[#This Row],[Avance]]&lt;Tabla43435[[#This Row],[Actual]],"OK",IF(Tabla43435[[#This Row],[Avance]]&gt;Tabla43435[[#This Row],[Actual]],"ATENCIÓN","EJECUTADO"))</f>
        <v>EJECUTADO</v>
      </c>
    </row>
    <row r="141" spans="1:18" ht="28.5" customHeight="1" x14ac:dyDescent="0.25">
      <c r="A141" s="16">
        <v>137</v>
      </c>
      <c r="B141" s="18" t="s">
        <v>23</v>
      </c>
      <c r="C141" s="17"/>
      <c r="D141" s="17" t="s">
        <v>29</v>
      </c>
      <c r="E141" s="27"/>
      <c r="F141" s="28"/>
      <c r="G141" s="27"/>
      <c r="H141" s="29"/>
      <c r="I141" s="29"/>
      <c r="J141" s="33"/>
      <c r="K141" s="21"/>
      <c r="L141" s="21" t="str">
        <f>IFERROR(WORKDAY.INTL(($K141-1),$J141,1,FESTIVOS[]),"")</f>
        <v/>
      </c>
      <c r="M141" s="22" t="str">
        <f ca="1">IFERROR(((($I$3-$K141)/(L141-K141)*1)),"")</f>
        <v/>
      </c>
      <c r="N141" s="22"/>
      <c r="O141" s="22"/>
      <c r="P141" s="18" t="s">
        <v>35</v>
      </c>
      <c r="Q141" s="24" t="s">
        <v>30</v>
      </c>
      <c r="R141" s="30" t="str">
        <f ca="1">IF(Tabla43435[[#This Row],[Avance]]&lt;Tabla43435[[#This Row],[Actual]],"OK",IF(Tabla43435[[#This Row],[Avance]]&gt;Tabla43435[[#This Row],[Actual]],"ATENCIÓN","EJECUTADO"))</f>
        <v>EJECUTADO</v>
      </c>
    </row>
    <row r="142" spans="1:18" ht="28.5" customHeight="1" x14ac:dyDescent="0.25">
      <c r="A142" s="16">
        <v>138</v>
      </c>
      <c r="B142" s="18" t="s">
        <v>23</v>
      </c>
      <c r="C142" s="17"/>
      <c r="D142" s="17" t="s">
        <v>29</v>
      </c>
      <c r="E142" s="27"/>
      <c r="F142" s="28"/>
      <c r="G142" s="27"/>
      <c r="H142" s="29"/>
      <c r="I142" s="29"/>
      <c r="J142" s="33"/>
      <c r="K142" s="21"/>
      <c r="L142" s="21" t="str">
        <f>IFERROR(WORKDAY.INTL(($K142-1),$J142,1,FESTIVOS[]),"")</f>
        <v/>
      </c>
      <c r="M142" s="22" t="str">
        <f ca="1">IFERROR(((($I$3-$K142)/(L142-K142)*1)),"")</f>
        <v/>
      </c>
      <c r="N142" s="22"/>
      <c r="O142" s="22"/>
      <c r="P142" s="18" t="s">
        <v>35</v>
      </c>
      <c r="Q142" s="24" t="s">
        <v>30</v>
      </c>
      <c r="R142" s="30" t="str">
        <f ca="1">IF(Tabla43435[[#This Row],[Avance]]&lt;Tabla43435[[#This Row],[Actual]],"OK",IF(Tabla43435[[#This Row],[Avance]]&gt;Tabla43435[[#This Row],[Actual]],"ATENCIÓN","EJECUTADO"))</f>
        <v>EJECUTADO</v>
      </c>
    </row>
    <row r="143" spans="1:18" x14ac:dyDescent="0.25">
      <c r="A143" s="16" t="s">
        <v>215</v>
      </c>
      <c r="B143" s="16"/>
      <c r="C143" s="18"/>
      <c r="D143" s="18"/>
      <c r="E143" s="18"/>
      <c r="F143" s="16"/>
      <c r="G143" s="18"/>
      <c r="H143" s="29"/>
      <c r="I143" s="29"/>
      <c r="J143" s="16"/>
      <c r="K143" s="16"/>
      <c r="L143" s="16"/>
      <c r="M143" s="18"/>
      <c r="N143" s="23"/>
      <c r="O143" s="23"/>
      <c r="P143" s="18"/>
      <c r="Q143" s="18"/>
      <c r="R143" s="36">
        <f ca="1">SUBTOTAL(103,Tabla43435[Status])</f>
        <v>138</v>
      </c>
    </row>
  </sheetData>
  <mergeCells count="2">
    <mergeCell ref="J3:L3"/>
    <mergeCell ref="N3:O3"/>
  </mergeCells>
  <conditionalFormatting sqref="R5:R142">
    <cfRule type="cellIs" dxfId="32" priority="1" stopIfTrue="1" operator="equal">
      <formula>"EJECUTADO"</formula>
    </cfRule>
    <cfRule type="cellIs" dxfId="31" priority="2" stopIfTrue="1" operator="equal">
      <formula>"OK"</formula>
    </cfRule>
    <cfRule type="cellIs" dxfId="30"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L169"/>
  <sheetViews>
    <sheetView showGridLines="0" zoomScaleNormal="100" workbookViewId="0">
      <pane xSplit="4" ySplit="4" topLeftCell="G125"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customWidth="1" outlineLevel="1"/>
    <col min="5" max="5" width="17.36328125" customWidth="1"/>
    <col min="6" max="6" width="40.90625" customWidth="1"/>
    <col min="7" max="7" width="16" customWidth="1"/>
    <col min="8" max="8" width="47.08984375" customWidth="1"/>
    <col min="9" max="9" width="15.90625" customWidth="1" outlineLevel="1"/>
    <col min="10" max="10" width="7.36328125" customWidth="1"/>
    <col min="11" max="11" width="8.1796875" customWidth="1"/>
    <col min="12" max="12" width="9.81640625" customWidth="1"/>
    <col min="13" max="13" width="8.1796875" customWidth="1"/>
    <col min="14" max="14" width="7.81640625" style="42" customWidth="1"/>
    <col min="15" max="15" width="6.81640625" style="42" customWidth="1"/>
    <col min="16" max="16" width="10" customWidth="1"/>
    <col min="17" max="17" width="8.1796875"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26.4" x14ac:dyDescent="0.45">
      <c r="A4" s="10" t="s">
        <v>5</v>
      </c>
      <c r="B4" s="10" t="s">
        <v>6</v>
      </c>
      <c r="C4" s="10" t="s">
        <v>7</v>
      </c>
      <c r="D4" s="11" t="s">
        <v>8</v>
      </c>
      <c r="E4" s="10" t="s">
        <v>9</v>
      </c>
      <c r="F4" s="10" t="s">
        <v>10</v>
      </c>
      <c r="G4" s="10" t="s">
        <v>11</v>
      </c>
      <c r="H4" s="10" t="s">
        <v>12</v>
      </c>
      <c r="I4" s="11" t="s">
        <v>13</v>
      </c>
      <c r="J4" s="10" t="s">
        <v>14</v>
      </c>
      <c r="K4" s="10" t="s">
        <v>15</v>
      </c>
      <c r="L4" s="10" t="s">
        <v>16</v>
      </c>
      <c r="M4" s="11" t="s">
        <v>17</v>
      </c>
      <c r="N4" s="41" t="s">
        <v>18</v>
      </c>
      <c r="O4" s="41" t="s">
        <v>19</v>
      </c>
      <c r="P4" s="10" t="s">
        <v>20</v>
      </c>
      <c r="Q4" s="11" t="s">
        <v>21</v>
      </c>
      <c r="R4" s="12" t="s">
        <v>22</v>
      </c>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39.6" x14ac:dyDescent="0.25">
      <c r="A5" s="16">
        <v>1</v>
      </c>
      <c r="B5" s="18" t="s">
        <v>23</v>
      </c>
      <c r="C5" s="17">
        <v>45352</v>
      </c>
      <c r="D5" s="17" t="s">
        <v>29</v>
      </c>
      <c r="E5" s="18" t="s">
        <v>25</v>
      </c>
      <c r="F5" s="19" t="s">
        <v>26</v>
      </c>
      <c r="G5" s="18" t="s">
        <v>27</v>
      </c>
      <c r="H5" s="20" t="s">
        <v>440</v>
      </c>
      <c r="I5" s="20"/>
      <c r="J5" s="33">
        <v>22</v>
      </c>
      <c r="K5" s="21">
        <v>45382</v>
      </c>
      <c r="L5" s="21">
        <f>IFERROR(WORKDAY.INTL(($K5-1),$J5,1,FESTIVOS[]),"")</f>
        <v>45412</v>
      </c>
      <c r="M5" s="22">
        <v>1</v>
      </c>
      <c r="N5" s="22">
        <v>0.88</v>
      </c>
      <c r="O5" s="37">
        <v>1</v>
      </c>
      <c r="P5" s="23" t="s">
        <v>35</v>
      </c>
      <c r="Q5" s="24" t="s">
        <v>30</v>
      </c>
      <c r="R5" s="30" t="str">
        <f>IF(Tabla434356[[#This Row],[Avance]]&lt;Tabla434356[[#This Row],[Actual]],"OK",IF(Tabla434356[[#This Row],[Avance]]&gt;Tabla434356[[#This Row],[Actual]],"ATENCIÓN","EJECUTADO"))</f>
        <v>EJECUTADO</v>
      </c>
      <c r="S5" s="25"/>
    </row>
    <row r="6" spans="1:142" ht="28.5" customHeight="1" x14ac:dyDescent="0.25">
      <c r="A6" s="16">
        <v>2</v>
      </c>
      <c r="B6" s="18" t="s">
        <v>23</v>
      </c>
      <c r="C6" s="17">
        <v>45330</v>
      </c>
      <c r="D6" s="17" t="s">
        <v>29</v>
      </c>
      <c r="E6" s="27" t="s">
        <v>200</v>
      </c>
      <c r="F6" s="28" t="s">
        <v>161</v>
      </c>
      <c r="G6" s="27" t="s">
        <v>89</v>
      </c>
      <c r="H6" s="29" t="s">
        <v>162</v>
      </c>
      <c r="I6" s="44" t="s">
        <v>334</v>
      </c>
      <c r="J6" s="33">
        <v>22</v>
      </c>
      <c r="K6" s="21">
        <v>45361</v>
      </c>
      <c r="L6" s="21">
        <f>IFERROR(WORKDAY.INTL(($K6-1),$J6,1,FESTIVOS[]),"")</f>
        <v>45391</v>
      </c>
      <c r="M6" s="22">
        <f t="shared" ref="M6:M35" ca="1" si="0">IFERROR(((($I$3-$K6)/(L6-K6)*1)),"")</f>
        <v>29.466666666666665</v>
      </c>
      <c r="N6" s="22">
        <v>0.92</v>
      </c>
      <c r="O6" s="22">
        <v>1</v>
      </c>
      <c r="P6" s="23" t="s">
        <v>35</v>
      </c>
      <c r="Q6" s="24" t="s">
        <v>30</v>
      </c>
      <c r="R6" s="30" t="str">
        <f ca="1">IF(Tabla434356[[#This Row],[Avance]]&lt;Tabla434356[[#This Row],[Actual]],"OK",IF(Tabla434356[[#This Row],[Avance]]&gt;Tabla434356[[#This Row],[Actual]],"ATENCIÓN","EJECUTADO"))</f>
        <v>ATENCIÓN</v>
      </c>
    </row>
    <row r="7" spans="1:142" ht="28.5" customHeight="1" x14ac:dyDescent="0.25">
      <c r="A7" s="16">
        <v>3</v>
      </c>
      <c r="B7" s="18" t="s">
        <v>23</v>
      </c>
      <c r="C7" s="17">
        <v>45336</v>
      </c>
      <c r="D7" s="17" t="s">
        <v>29</v>
      </c>
      <c r="E7" s="27" t="s">
        <v>200</v>
      </c>
      <c r="F7" s="28" t="s">
        <v>276</v>
      </c>
      <c r="G7" s="27" t="s">
        <v>89</v>
      </c>
      <c r="H7" s="29" t="s">
        <v>277</v>
      </c>
      <c r="I7" s="44" t="s">
        <v>334</v>
      </c>
      <c r="J7" s="33">
        <v>24</v>
      </c>
      <c r="K7" s="21">
        <v>45361</v>
      </c>
      <c r="L7" s="21">
        <f>IFERROR(WORKDAY.INTL(($K7-1),$J7,1,FESTIVOS[]),"")</f>
        <v>45393</v>
      </c>
      <c r="M7" s="22">
        <v>1</v>
      </c>
      <c r="N7" s="37">
        <v>0.91</v>
      </c>
      <c r="O7" s="37">
        <v>1</v>
      </c>
      <c r="P7" s="23" t="s">
        <v>35</v>
      </c>
      <c r="Q7" s="24" t="s">
        <v>30</v>
      </c>
      <c r="R7" s="30" t="str">
        <f>IF(Tabla434356[[#This Row],[Avance]]&lt;Tabla434356[[#This Row],[Actual]],"OK",IF(Tabla434356[[#This Row],[Avance]]&gt;Tabla434356[[#This Row],[Actual]],"ATENCIÓN","EJECUTADO"))</f>
        <v>EJECUTADO</v>
      </c>
    </row>
    <row r="8" spans="1:142" ht="28.5" customHeight="1" x14ac:dyDescent="0.25">
      <c r="A8" s="16">
        <v>4</v>
      </c>
      <c r="B8" s="18" t="s">
        <v>23</v>
      </c>
      <c r="C8" s="17">
        <v>45336</v>
      </c>
      <c r="D8" s="17" t="s">
        <v>29</v>
      </c>
      <c r="E8" s="27" t="s">
        <v>44</v>
      </c>
      <c r="F8" s="28" t="s">
        <v>441</v>
      </c>
      <c r="G8" s="27" t="s">
        <v>89</v>
      </c>
      <c r="H8" s="29" t="s">
        <v>277</v>
      </c>
      <c r="I8" s="44" t="s">
        <v>442</v>
      </c>
      <c r="J8" s="33">
        <v>30</v>
      </c>
      <c r="K8" s="21">
        <v>45361</v>
      </c>
      <c r="L8" s="21">
        <f>IFERROR(WORKDAY.INTL(($K8-1),$J8,1,FESTIVOS[]),"")</f>
        <v>45401</v>
      </c>
      <c r="M8" s="22">
        <v>1</v>
      </c>
      <c r="N8" s="37">
        <v>0.98</v>
      </c>
      <c r="O8" s="37">
        <v>1</v>
      </c>
      <c r="P8" s="23" t="s">
        <v>35</v>
      </c>
      <c r="Q8" s="24" t="s">
        <v>30</v>
      </c>
      <c r="R8" s="30" t="str">
        <f>IF(Tabla434356[[#This Row],[Avance]]&lt;Tabla434356[[#This Row],[Actual]],"OK",IF(Tabla434356[[#This Row],[Avance]]&gt;Tabla434356[[#This Row],[Actual]],"ATENCIÓN","EJECUTADO"))</f>
        <v>EJECUTADO</v>
      </c>
    </row>
    <row r="9" spans="1:142" ht="28.5" customHeight="1" x14ac:dyDescent="0.25">
      <c r="A9" s="16">
        <v>5</v>
      </c>
      <c r="B9" s="18" t="s">
        <v>23</v>
      </c>
      <c r="C9" s="17">
        <v>45364</v>
      </c>
      <c r="D9" s="17" t="s">
        <v>29</v>
      </c>
      <c r="E9" s="27" t="s">
        <v>200</v>
      </c>
      <c r="F9" s="28" t="s">
        <v>380</v>
      </c>
      <c r="G9" s="27" t="s">
        <v>64</v>
      </c>
      <c r="H9" s="29" t="s">
        <v>277</v>
      </c>
      <c r="I9" s="29"/>
      <c r="J9" s="33">
        <v>20</v>
      </c>
      <c r="K9" s="21">
        <v>45363</v>
      </c>
      <c r="L9" s="21">
        <f>IFERROR(WORKDAY.INTL(($K9-1),$J9,1,FESTIVOS[]),"")</f>
        <v>45390</v>
      </c>
      <c r="M9" s="22">
        <f t="shared" ca="1" si="0"/>
        <v>32.666666666666664</v>
      </c>
      <c r="N9" s="22">
        <v>0.9</v>
      </c>
      <c r="O9" s="22">
        <v>1</v>
      </c>
      <c r="P9" s="23" t="s">
        <v>35</v>
      </c>
      <c r="Q9" s="24" t="s">
        <v>30</v>
      </c>
      <c r="R9" s="30" t="str">
        <f ca="1">IF(Tabla434356[[#This Row],[Avance]]&lt;Tabla434356[[#This Row],[Actual]],"OK",IF(Tabla434356[[#This Row],[Avance]]&gt;Tabla434356[[#This Row],[Actual]],"ATENCIÓN","EJECUTADO"))</f>
        <v>ATENCIÓN</v>
      </c>
    </row>
    <row r="10" spans="1:142" ht="39.6" x14ac:dyDescent="0.25">
      <c r="A10" s="16">
        <v>6</v>
      </c>
      <c r="B10" s="18" t="s">
        <v>23</v>
      </c>
      <c r="C10" s="17">
        <v>45379</v>
      </c>
      <c r="D10" s="17" t="s">
        <v>29</v>
      </c>
      <c r="E10" s="27" t="s">
        <v>36</v>
      </c>
      <c r="F10" s="28" t="s">
        <v>430</v>
      </c>
      <c r="G10" s="27" t="s">
        <v>64</v>
      </c>
      <c r="H10" s="20" t="s">
        <v>431</v>
      </c>
      <c r="I10" s="29"/>
      <c r="J10" s="33">
        <v>9</v>
      </c>
      <c r="K10" s="21">
        <v>45378</v>
      </c>
      <c r="L10" s="21">
        <f>IFERROR(WORKDAY.INTL(($K10-1),$J10,1,FESTIVOS[]),"")</f>
        <v>45390</v>
      </c>
      <c r="M10" s="22">
        <f t="shared" ca="1" si="0"/>
        <v>72.25</v>
      </c>
      <c r="N10" s="22">
        <v>0.7</v>
      </c>
      <c r="O10" s="22">
        <v>1</v>
      </c>
      <c r="P10" s="23" t="s">
        <v>35</v>
      </c>
      <c r="Q10" s="24" t="s">
        <v>30</v>
      </c>
      <c r="R10" s="30" t="str">
        <f ca="1">IF(Tabla434356[[#This Row],[Avance]]&lt;Tabla434356[[#This Row],[Actual]],"OK",IF(Tabla434356[[#This Row],[Avance]]&gt;Tabla434356[[#This Row],[Actual]],"ATENCIÓN","EJECUTADO"))</f>
        <v>ATENCIÓN</v>
      </c>
    </row>
    <row r="11" spans="1:142" ht="28.5" customHeight="1" x14ac:dyDescent="0.25">
      <c r="A11" s="16">
        <v>7</v>
      </c>
      <c r="B11" s="18" t="s">
        <v>23</v>
      </c>
      <c r="C11" s="17">
        <v>45383</v>
      </c>
      <c r="D11" s="17" t="s">
        <v>29</v>
      </c>
      <c r="E11" s="27" t="s">
        <v>133</v>
      </c>
      <c r="F11" s="28" t="s">
        <v>443</v>
      </c>
      <c r="G11" s="27" t="s">
        <v>64</v>
      </c>
      <c r="H11" s="29" t="s">
        <v>444</v>
      </c>
      <c r="I11" s="29"/>
      <c r="J11" s="33">
        <v>1</v>
      </c>
      <c r="K11" s="21">
        <v>45382</v>
      </c>
      <c r="L11" s="21">
        <f>IFERROR(WORKDAY.INTL(($K11-1),$J11,1,FESTIVOS[]),"")</f>
        <v>45383</v>
      </c>
      <c r="M11" s="22">
        <f t="shared" ca="1" si="0"/>
        <v>863</v>
      </c>
      <c r="N11" s="22">
        <v>0</v>
      </c>
      <c r="O11" s="22">
        <v>1</v>
      </c>
      <c r="P11" s="23" t="s">
        <v>35</v>
      </c>
      <c r="Q11" s="24" t="s">
        <v>30</v>
      </c>
      <c r="R11" s="30" t="str">
        <f ca="1">IF(Tabla434356[[#This Row],[Avance]]&lt;Tabla434356[[#This Row],[Actual]],"OK",IF(Tabla434356[[#This Row],[Avance]]&gt;Tabla434356[[#This Row],[Actual]],"ATENCIÓN","EJECUTADO"))</f>
        <v>ATENCIÓN</v>
      </c>
    </row>
    <row r="12" spans="1:142" ht="28.5" customHeight="1" x14ac:dyDescent="0.25">
      <c r="A12" s="16">
        <v>8</v>
      </c>
      <c r="B12" s="18" t="s">
        <v>23</v>
      </c>
      <c r="C12" s="17">
        <v>45383</v>
      </c>
      <c r="D12" s="17" t="s">
        <v>29</v>
      </c>
      <c r="E12" s="27" t="s">
        <v>39</v>
      </c>
      <c r="F12" s="28" t="s">
        <v>445</v>
      </c>
      <c r="G12" s="27" t="s">
        <v>33</v>
      </c>
      <c r="H12" s="29" t="s">
        <v>298</v>
      </c>
      <c r="I12" s="29"/>
      <c r="J12" s="33">
        <v>1</v>
      </c>
      <c r="K12" s="21">
        <v>45382</v>
      </c>
      <c r="L12" s="21">
        <f>IFERROR(WORKDAY.INTL(($K12-1),$J12,1,FESTIVOS[]),"")</f>
        <v>45383</v>
      </c>
      <c r="M12" s="22">
        <f t="shared" ca="1" si="0"/>
        <v>863</v>
      </c>
      <c r="N12" s="22">
        <v>0</v>
      </c>
      <c r="O12" s="22">
        <v>1</v>
      </c>
      <c r="P12" s="23" t="s">
        <v>35</v>
      </c>
      <c r="Q12" s="24" t="s">
        <v>30</v>
      </c>
      <c r="R12" s="30" t="str">
        <f ca="1">IF(Tabla434356[[#This Row],[Avance]]&lt;Tabla434356[[#This Row],[Actual]],"OK",IF(Tabla434356[[#This Row],[Avance]]&gt;Tabla434356[[#This Row],[Actual]],"ATENCIÓN","EJECUTADO"))</f>
        <v>ATENCIÓN</v>
      </c>
    </row>
    <row r="13" spans="1:142" ht="28.5" customHeight="1" x14ac:dyDescent="0.25">
      <c r="A13" s="16">
        <v>9</v>
      </c>
      <c r="B13" s="18" t="s">
        <v>23</v>
      </c>
      <c r="C13" s="17">
        <v>45383</v>
      </c>
      <c r="D13" s="17" t="s">
        <v>29</v>
      </c>
      <c r="E13" s="27" t="s">
        <v>39</v>
      </c>
      <c r="F13" s="28" t="s">
        <v>445</v>
      </c>
      <c r="G13" s="27" t="s">
        <v>33</v>
      </c>
      <c r="H13" s="29" t="s">
        <v>317</v>
      </c>
      <c r="I13" s="29"/>
      <c r="J13" s="33">
        <v>1</v>
      </c>
      <c r="K13" s="21">
        <v>45382</v>
      </c>
      <c r="L13" s="21">
        <f>IFERROR(WORKDAY.INTL(($K13-1),$J13,1,FESTIVOS[]),"")</f>
        <v>45383</v>
      </c>
      <c r="M13" s="22">
        <f t="shared" ca="1" si="0"/>
        <v>863</v>
      </c>
      <c r="N13" s="22">
        <v>0</v>
      </c>
      <c r="O13" s="22">
        <v>1</v>
      </c>
      <c r="P13" s="23" t="s">
        <v>35</v>
      </c>
      <c r="Q13" s="24" t="s">
        <v>30</v>
      </c>
      <c r="R13" s="30" t="str">
        <f ca="1">IF(Tabla434356[[#This Row],[Avance]]&lt;Tabla434356[[#This Row],[Actual]],"OK",IF(Tabla434356[[#This Row],[Avance]]&gt;Tabla434356[[#This Row],[Actual]],"ATENCIÓN","EJECUTADO"))</f>
        <v>ATENCIÓN</v>
      </c>
    </row>
    <row r="14" spans="1:142" ht="28.5" customHeight="1" x14ac:dyDescent="0.25">
      <c r="A14" s="16">
        <v>10</v>
      </c>
      <c r="B14" s="18" t="s">
        <v>23</v>
      </c>
      <c r="C14" s="17">
        <v>45383</v>
      </c>
      <c r="D14" s="17" t="s">
        <v>29</v>
      </c>
      <c r="E14" s="27" t="s">
        <v>39</v>
      </c>
      <c r="F14" s="28" t="s">
        <v>446</v>
      </c>
      <c r="G14" s="27" t="s">
        <v>33</v>
      </c>
      <c r="H14" s="29" t="s">
        <v>298</v>
      </c>
      <c r="I14" s="29"/>
      <c r="J14" s="33">
        <v>1</v>
      </c>
      <c r="K14" s="21">
        <v>45382</v>
      </c>
      <c r="L14" s="21">
        <f>IFERROR(WORKDAY.INTL(($K14-1),$J14,1,FESTIVOS[]),"")</f>
        <v>45383</v>
      </c>
      <c r="M14" s="22">
        <f t="shared" ca="1" si="0"/>
        <v>863</v>
      </c>
      <c r="N14" s="22">
        <v>0</v>
      </c>
      <c r="O14" s="22">
        <v>1</v>
      </c>
      <c r="P14" s="23" t="s">
        <v>35</v>
      </c>
      <c r="Q14" s="24" t="s">
        <v>30</v>
      </c>
      <c r="R14" s="30" t="str">
        <f ca="1">IF(Tabla434356[[#This Row],[Avance]]&lt;Tabla434356[[#This Row],[Actual]],"OK",IF(Tabla434356[[#This Row],[Avance]]&gt;Tabla434356[[#This Row],[Actual]],"ATENCIÓN","EJECUTADO"))</f>
        <v>ATENCIÓN</v>
      </c>
    </row>
    <row r="15" spans="1:142" ht="28.5" customHeight="1" x14ac:dyDescent="0.25">
      <c r="A15" s="16">
        <v>11</v>
      </c>
      <c r="B15" s="18" t="s">
        <v>23</v>
      </c>
      <c r="C15" s="17">
        <v>45383</v>
      </c>
      <c r="D15" s="17" t="s">
        <v>29</v>
      </c>
      <c r="E15" s="27" t="s">
        <v>39</v>
      </c>
      <c r="F15" s="28" t="s">
        <v>446</v>
      </c>
      <c r="G15" s="27" t="s">
        <v>33</v>
      </c>
      <c r="H15" s="29" t="s">
        <v>317</v>
      </c>
      <c r="I15" s="29"/>
      <c r="J15" s="33">
        <v>1</v>
      </c>
      <c r="K15" s="21">
        <v>45382</v>
      </c>
      <c r="L15" s="21">
        <f>IFERROR(WORKDAY.INTL(($K15-1),$J15,1,FESTIVOS[]),"")</f>
        <v>45383</v>
      </c>
      <c r="M15" s="22">
        <f t="shared" ca="1" si="0"/>
        <v>863</v>
      </c>
      <c r="N15" s="22">
        <v>0</v>
      </c>
      <c r="O15" s="22">
        <v>1</v>
      </c>
      <c r="P15" s="23" t="s">
        <v>35</v>
      </c>
      <c r="Q15" s="24" t="s">
        <v>30</v>
      </c>
      <c r="R15" s="30" t="str">
        <f ca="1">IF(Tabla434356[[#This Row],[Avance]]&lt;Tabla434356[[#This Row],[Actual]],"OK",IF(Tabla434356[[#This Row],[Avance]]&gt;Tabla434356[[#This Row],[Actual]],"ATENCIÓN","EJECUTADO"))</f>
        <v>ATENCIÓN</v>
      </c>
    </row>
    <row r="16" spans="1:142" ht="28.5" customHeight="1" x14ac:dyDescent="0.25">
      <c r="A16" s="16">
        <v>12</v>
      </c>
      <c r="B16" s="18" t="s">
        <v>23</v>
      </c>
      <c r="C16" s="17">
        <v>45383</v>
      </c>
      <c r="D16" s="17" t="s">
        <v>29</v>
      </c>
      <c r="E16" s="27" t="s">
        <v>39</v>
      </c>
      <c r="F16" s="28" t="s">
        <v>447</v>
      </c>
      <c r="G16" s="27" t="s">
        <v>33</v>
      </c>
      <c r="H16" s="29" t="s">
        <v>298</v>
      </c>
      <c r="I16" s="29"/>
      <c r="J16" s="33">
        <v>1</v>
      </c>
      <c r="K16" s="21">
        <v>45382</v>
      </c>
      <c r="L16" s="21">
        <f>IFERROR(WORKDAY.INTL(($K16-1),$J16,1,FESTIVOS[]),"")</f>
        <v>45383</v>
      </c>
      <c r="M16" s="22">
        <f t="shared" ca="1" si="0"/>
        <v>863</v>
      </c>
      <c r="N16" s="22">
        <v>0</v>
      </c>
      <c r="O16" s="22">
        <v>1</v>
      </c>
      <c r="P16" s="23" t="s">
        <v>35</v>
      </c>
      <c r="Q16" s="24" t="s">
        <v>30</v>
      </c>
      <c r="R16" s="30" t="str">
        <f ca="1">IF(Tabla434356[[#This Row],[Avance]]&lt;Tabla434356[[#This Row],[Actual]],"OK",IF(Tabla434356[[#This Row],[Avance]]&gt;Tabla434356[[#This Row],[Actual]],"ATENCIÓN","EJECUTADO"))</f>
        <v>ATENCIÓN</v>
      </c>
    </row>
    <row r="17" spans="1:18" ht="28.5" customHeight="1" x14ac:dyDescent="0.25">
      <c r="A17" s="16">
        <v>13</v>
      </c>
      <c r="B17" s="18" t="s">
        <v>23</v>
      </c>
      <c r="C17" s="17">
        <v>45383</v>
      </c>
      <c r="D17" s="17" t="s">
        <v>29</v>
      </c>
      <c r="E17" s="27" t="s">
        <v>39</v>
      </c>
      <c r="F17" s="28" t="s">
        <v>447</v>
      </c>
      <c r="G17" s="27" t="s">
        <v>33</v>
      </c>
      <c r="H17" s="29" t="s">
        <v>317</v>
      </c>
      <c r="I17" s="29"/>
      <c r="J17" s="33">
        <v>1</v>
      </c>
      <c r="K17" s="21">
        <v>45382</v>
      </c>
      <c r="L17" s="21">
        <f>IFERROR(WORKDAY.INTL(($K17-1),$J17,1,FESTIVOS[]),"")</f>
        <v>45383</v>
      </c>
      <c r="M17" s="22">
        <f t="shared" ca="1" si="0"/>
        <v>863</v>
      </c>
      <c r="N17" s="22">
        <v>0</v>
      </c>
      <c r="O17" s="22">
        <v>1</v>
      </c>
      <c r="P17" s="23" t="s">
        <v>35</v>
      </c>
      <c r="Q17" s="24" t="s">
        <v>30</v>
      </c>
      <c r="R17" s="30" t="str">
        <f ca="1">IF(Tabla434356[[#This Row],[Avance]]&lt;Tabla434356[[#This Row],[Actual]],"OK",IF(Tabla434356[[#This Row],[Avance]]&gt;Tabla434356[[#This Row],[Actual]],"ATENCIÓN","EJECUTADO"))</f>
        <v>ATENCIÓN</v>
      </c>
    </row>
    <row r="18" spans="1:18" ht="28.5" customHeight="1" x14ac:dyDescent="0.25">
      <c r="A18" s="16">
        <v>14</v>
      </c>
      <c r="B18" s="18" t="s">
        <v>23</v>
      </c>
      <c r="C18" s="17">
        <v>45383</v>
      </c>
      <c r="D18" s="17" t="s">
        <v>29</v>
      </c>
      <c r="E18" s="27" t="s">
        <v>39</v>
      </c>
      <c r="F18" s="28" t="s">
        <v>448</v>
      </c>
      <c r="G18" s="27" t="s">
        <v>33</v>
      </c>
      <c r="H18" s="29" t="s">
        <v>298</v>
      </c>
      <c r="I18" s="29"/>
      <c r="J18" s="33">
        <v>1</v>
      </c>
      <c r="K18" s="21">
        <v>45382</v>
      </c>
      <c r="L18" s="21">
        <f>IFERROR(WORKDAY.INTL(($K18-1),$J18,1,FESTIVOS[]),"")</f>
        <v>45383</v>
      </c>
      <c r="M18" s="22">
        <f t="shared" ca="1" si="0"/>
        <v>863</v>
      </c>
      <c r="N18" s="22">
        <v>0</v>
      </c>
      <c r="O18" s="22">
        <v>1</v>
      </c>
      <c r="P18" s="23" t="s">
        <v>35</v>
      </c>
      <c r="Q18" s="24" t="s">
        <v>30</v>
      </c>
      <c r="R18" s="30" t="str">
        <f ca="1">IF(Tabla434356[[#This Row],[Avance]]&lt;Tabla434356[[#This Row],[Actual]],"OK",IF(Tabla434356[[#This Row],[Avance]]&gt;Tabla434356[[#This Row],[Actual]],"ATENCIÓN","EJECUTADO"))</f>
        <v>ATENCIÓN</v>
      </c>
    </row>
    <row r="19" spans="1:18" ht="28.5" customHeight="1" x14ac:dyDescent="0.25">
      <c r="A19" s="16">
        <v>15</v>
      </c>
      <c r="B19" s="18" t="s">
        <v>23</v>
      </c>
      <c r="C19" s="17">
        <v>45383</v>
      </c>
      <c r="D19" s="17" t="s">
        <v>29</v>
      </c>
      <c r="E19" s="27" t="s">
        <v>39</v>
      </c>
      <c r="F19" s="28" t="s">
        <v>448</v>
      </c>
      <c r="G19" s="27" t="s">
        <v>33</v>
      </c>
      <c r="H19" s="29" t="s">
        <v>317</v>
      </c>
      <c r="I19" s="29"/>
      <c r="J19" s="33">
        <v>1</v>
      </c>
      <c r="K19" s="21">
        <v>45382</v>
      </c>
      <c r="L19" s="21">
        <f>IFERROR(WORKDAY.INTL(($K19-1),$J19,1,FESTIVOS[]),"")</f>
        <v>45383</v>
      </c>
      <c r="M19" s="22">
        <f t="shared" ca="1" si="0"/>
        <v>863</v>
      </c>
      <c r="N19" s="22">
        <v>0</v>
      </c>
      <c r="O19" s="22">
        <v>1</v>
      </c>
      <c r="P19" s="23" t="s">
        <v>35</v>
      </c>
      <c r="Q19" s="24" t="s">
        <v>30</v>
      </c>
      <c r="R19" s="30" t="str">
        <f ca="1">IF(Tabla434356[[#This Row],[Avance]]&lt;Tabla434356[[#This Row],[Actual]],"OK",IF(Tabla434356[[#This Row],[Avance]]&gt;Tabla434356[[#This Row],[Actual]],"ATENCIÓN","EJECUTADO"))</f>
        <v>ATENCIÓN</v>
      </c>
    </row>
    <row r="20" spans="1:18" ht="28.5" customHeight="1" x14ac:dyDescent="0.25">
      <c r="A20" s="16">
        <v>16</v>
      </c>
      <c r="B20" s="18" t="s">
        <v>23</v>
      </c>
      <c r="C20" s="17">
        <v>45383</v>
      </c>
      <c r="D20" s="17" t="s">
        <v>29</v>
      </c>
      <c r="E20" s="27" t="s">
        <v>39</v>
      </c>
      <c r="F20" s="28" t="s">
        <v>449</v>
      </c>
      <c r="G20" s="27" t="s">
        <v>33</v>
      </c>
      <c r="H20" s="29" t="s">
        <v>298</v>
      </c>
      <c r="I20" s="29"/>
      <c r="J20" s="33">
        <v>1</v>
      </c>
      <c r="K20" s="21">
        <v>45382</v>
      </c>
      <c r="L20" s="21">
        <f>IFERROR(WORKDAY.INTL(($K20-1),$J20,1,FESTIVOS[]),"")</f>
        <v>45383</v>
      </c>
      <c r="M20" s="22">
        <f t="shared" ca="1" si="0"/>
        <v>863</v>
      </c>
      <c r="N20" s="22">
        <v>0</v>
      </c>
      <c r="O20" s="22">
        <v>1</v>
      </c>
      <c r="P20" s="23" t="s">
        <v>35</v>
      </c>
      <c r="Q20" s="24" t="s">
        <v>30</v>
      </c>
      <c r="R20" s="30" t="str">
        <f ca="1">IF(Tabla434356[[#This Row],[Avance]]&lt;Tabla434356[[#This Row],[Actual]],"OK",IF(Tabla434356[[#This Row],[Avance]]&gt;Tabla434356[[#This Row],[Actual]],"ATENCIÓN","EJECUTADO"))</f>
        <v>ATENCIÓN</v>
      </c>
    </row>
    <row r="21" spans="1:18" ht="28.5" customHeight="1" x14ac:dyDescent="0.25">
      <c r="A21" s="16">
        <v>17</v>
      </c>
      <c r="B21" s="18" t="s">
        <v>23</v>
      </c>
      <c r="C21" s="17">
        <v>45383</v>
      </c>
      <c r="D21" s="17" t="s">
        <v>29</v>
      </c>
      <c r="E21" s="27" t="s">
        <v>39</v>
      </c>
      <c r="F21" s="28" t="s">
        <v>449</v>
      </c>
      <c r="G21" s="27" t="s">
        <v>33</v>
      </c>
      <c r="H21" s="29" t="s">
        <v>317</v>
      </c>
      <c r="I21" s="29"/>
      <c r="J21" s="33">
        <v>1</v>
      </c>
      <c r="K21" s="21">
        <v>45382</v>
      </c>
      <c r="L21" s="21">
        <f>IFERROR(WORKDAY.INTL(($K21-1),$J21,1,FESTIVOS[]),"")</f>
        <v>45383</v>
      </c>
      <c r="M21" s="22">
        <f t="shared" ca="1" si="0"/>
        <v>863</v>
      </c>
      <c r="N21" s="22">
        <v>0</v>
      </c>
      <c r="O21" s="22">
        <v>1</v>
      </c>
      <c r="P21" s="23" t="s">
        <v>35</v>
      </c>
      <c r="Q21" s="24" t="s">
        <v>30</v>
      </c>
      <c r="R21" s="30" t="str">
        <f ca="1">IF(Tabla434356[[#This Row],[Avance]]&lt;Tabla434356[[#This Row],[Actual]],"OK",IF(Tabla434356[[#This Row],[Avance]]&gt;Tabla434356[[#This Row],[Actual]],"ATENCIÓN","EJECUTADO"))</f>
        <v>ATENCIÓN</v>
      </c>
    </row>
    <row r="22" spans="1:18" ht="28.5" customHeight="1" x14ac:dyDescent="0.25">
      <c r="A22" s="16">
        <v>18</v>
      </c>
      <c r="B22" s="18" t="s">
        <v>23</v>
      </c>
      <c r="C22" s="17">
        <v>45383</v>
      </c>
      <c r="D22" s="17" t="s">
        <v>29</v>
      </c>
      <c r="E22" s="27" t="s">
        <v>450</v>
      </c>
      <c r="F22" s="28" t="s">
        <v>451</v>
      </c>
      <c r="G22" s="27" t="s">
        <v>369</v>
      </c>
      <c r="H22" s="29" t="s">
        <v>34</v>
      </c>
      <c r="I22" s="29"/>
      <c r="J22" s="33">
        <v>1</v>
      </c>
      <c r="K22" s="21">
        <v>45382</v>
      </c>
      <c r="L22" s="21">
        <f>IFERROR(WORKDAY.INTL(($K22-1),$J22,1,FESTIVOS[]),"")</f>
        <v>45383</v>
      </c>
      <c r="M22" s="22">
        <f t="shared" ca="1" si="0"/>
        <v>863</v>
      </c>
      <c r="N22" s="22">
        <v>0</v>
      </c>
      <c r="O22" s="22">
        <v>1</v>
      </c>
      <c r="P22" s="23" t="s">
        <v>35</v>
      </c>
      <c r="Q22" s="24" t="s">
        <v>30</v>
      </c>
      <c r="R22" s="30" t="str">
        <f ca="1">IF(Tabla434356[[#This Row],[Avance]]&lt;Tabla434356[[#This Row],[Actual]],"OK",IF(Tabla434356[[#This Row],[Avance]]&gt;Tabla434356[[#This Row],[Actual]],"ATENCIÓN","EJECUTADO"))</f>
        <v>ATENCIÓN</v>
      </c>
    </row>
    <row r="23" spans="1:18" ht="28.5" customHeight="1" x14ac:dyDescent="0.25">
      <c r="A23" s="16">
        <v>19</v>
      </c>
      <c r="B23" s="18" t="s">
        <v>23</v>
      </c>
      <c r="C23" s="17">
        <v>45383</v>
      </c>
      <c r="D23" s="17" t="s">
        <v>29</v>
      </c>
      <c r="E23" s="27" t="s">
        <v>450</v>
      </c>
      <c r="F23" s="28" t="s">
        <v>452</v>
      </c>
      <c r="G23" s="27" t="s">
        <v>369</v>
      </c>
      <c r="H23" s="29" t="s">
        <v>34</v>
      </c>
      <c r="I23" s="29"/>
      <c r="J23" s="33">
        <v>1</v>
      </c>
      <c r="K23" s="21">
        <v>45382</v>
      </c>
      <c r="L23" s="21">
        <f>IFERROR(WORKDAY.INTL(($K23-1),$J23,1,FESTIVOS[]),"")</f>
        <v>45383</v>
      </c>
      <c r="M23" s="22">
        <f t="shared" ca="1" si="0"/>
        <v>863</v>
      </c>
      <c r="N23" s="22">
        <v>0</v>
      </c>
      <c r="O23" s="22">
        <v>1</v>
      </c>
      <c r="P23" s="23" t="s">
        <v>35</v>
      </c>
      <c r="Q23" s="24" t="s">
        <v>30</v>
      </c>
      <c r="R23" s="30" t="str">
        <f ca="1">IF(Tabla434356[[#This Row],[Avance]]&lt;Tabla434356[[#This Row],[Actual]],"OK",IF(Tabla434356[[#This Row],[Avance]]&gt;Tabla434356[[#This Row],[Actual]],"ATENCIÓN","EJECUTADO"))</f>
        <v>ATENCIÓN</v>
      </c>
    </row>
    <row r="24" spans="1:18" ht="28.5" customHeight="1" x14ac:dyDescent="0.25">
      <c r="A24" s="16">
        <v>20</v>
      </c>
      <c r="B24" s="18" t="s">
        <v>23</v>
      </c>
      <c r="C24" s="17">
        <v>45383</v>
      </c>
      <c r="D24" s="17" t="s">
        <v>29</v>
      </c>
      <c r="E24" s="27" t="s">
        <v>450</v>
      </c>
      <c r="F24" s="28" t="s">
        <v>453</v>
      </c>
      <c r="G24" s="27" t="s">
        <v>369</v>
      </c>
      <c r="H24" s="29" t="s">
        <v>34</v>
      </c>
      <c r="I24" s="29"/>
      <c r="J24" s="33">
        <v>1</v>
      </c>
      <c r="K24" s="21">
        <v>45382</v>
      </c>
      <c r="L24" s="21">
        <f>IFERROR(WORKDAY.INTL(($K24-1),$J24,1,FESTIVOS[]),"")</f>
        <v>45383</v>
      </c>
      <c r="M24" s="22">
        <f t="shared" ca="1" si="0"/>
        <v>863</v>
      </c>
      <c r="N24" s="22">
        <v>0</v>
      </c>
      <c r="O24" s="22">
        <v>1</v>
      </c>
      <c r="P24" s="23" t="s">
        <v>35</v>
      </c>
      <c r="Q24" s="24" t="s">
        <v>30</v>
      </c>
      <c r="R24" s="30" t="str">
        <f ca="1">IF(Tabla434356[[#This Row],[Avance]]&lt;Tabla434356[[#This Row],[Actual]],"OK",IF(Tabla434356[[#This Row],[Avance]]&gt;Tabla434356[[#This Row],[Actual]],"ATENCIÓN","EJECUTADO"))</f>
        <v>ATENCIÓN</v>
      </c>
    </row>
    <row r="25" spans="1:18" ht="28.5" customHeight="1" x14ac:dyDescent="0.25">
      <c r="A25" s="16">
        <v>21</v>
      </c>
      <c r="B25" s="18" t="s">
        <v>23</v>
      </c>
      <c r="C25" s="17">
        <v>45383</v>
      </c>
      <c r="D25" s="17" t="s">
        <v>29</v>
      </c>
      <c r="E25" s="27" t="s">
        <v>450</v>
      </c>
      <c r="F25" s="28" t="s">
        <v>454</v>
      </c>
      <c r="G25" s="27" t="s">
        <v>369</v>
      </c>
      <c r="H25" s="29" t="s">
        <v>34</v>
      </c>
      <c r="I25" s="29"/>
      <c r="J25" s="33">
        <v>1</v>
      </c>
      <c r="K25" s="21">
        <v>45382</v>
      </c>
      <c r="L25" s="21">
        <f>IFERROR(WORKDAY.INTL(($K25-1),$J25,1,FESTIVOS[]),"")</f>
        <v>45383</v>
      </c>
      <c r="M25" s="22">
        <f t="shared" ca="1" si="0"/>
        <v>863</v>
      </c>
      <c r="N25" s="22">
        <v>0</v>
      </c>
      <c r="O25" s="22">
        <v>1</v>
      </c>
      <c r="P25" s="23" t="s">
        <v>35</v>
      </c>
      <c r="Q25" s="24" t="s">
        <v>30</v>
      </c>
      <c r="R25" s="30" t="str">
        <f ca="1">IF(Tabla434356[[#This Row],[Avance]]&lt;Tabla434356[[#This Row],[Actual]],"OK",IF(Tabla434356[[#This Row],[Avance]]&gt;Tabla434356[[#This Row],[Actual]],"ATENCIÓN","EJECUTADO"))</f>
        <v>ATENCIÓN</v>
      </c>
    </row>
    <row r="26" spans="1:18" ht="28.5" customHeight="1" x14ac:dyDescent="0.25">
      <c r="A26" s="16">
        <v>22</v>
      </c>
      <c r="B26" s="18" t="s">
        <v>23</v>
      </c>
      <c r="C26" s="17">
        <v>45384</v>
      </c>
      <c r="D26" s="17" t="s">
        <v>29</v>
      </c>
      <c r="E26" s="27" t="s">
        <v>39</v>
      </c>
      <c r="F26" s="28" t="s">
        <v>455</v>
      </c>
      <c r="G26" s="27" t="s">
        <v>33</v>
      </c>
      <c r="H26" s="29" t="s">
        <v>456</v>
      </c>
      <c r="I26" s="29"/>
      <c r="J26" s="33">
        <v>2</v>
      </c>
      <c r="K26" s="21">
        <v>45383</v>
      </c>
      <c r="L26" s="21">
        <f>IFERROR(WORKDAY.INTL(($K26-1),$J26,1,FESTIVOS[]),"")</f>
        <v>45384</v>
      </c>
      <c r="M26" s="22">
        <f t="shared" ca="1" si="0"/>
        <v>862</v>
      </c>
      <c r="N26" s="22">
        <v>0</v>
      </c>
      <c r="O26" s="22">
        <v>1</v>
      </c>
      <c r="P26" s="23" t="s">
        <v>35</v>
      </c>
      <c r="Q26" s="24" t="s">
        <v>30</v>
      </c>
      <c r="R26" s="30" t="str">
        <f ca="1">IF(Tabla434356[[#This Row],[Avance]]&lt;Tabla434356[[#This Row],[Actual]],"OK",IF(Tabla434356[[#This Row],[Avance]]&gt;Tabla434356[[#This Row],[Actual]],"ATENCIÓN","EJECUTADO"))</f>
        <v>ATENCIÓN</v>
      </c>
    </row>
    <row r="27" spans="1:18" ht="28.5" customHeight="1" x14ac:dyDescent="0.25">
      <c r="A27" s="16">
        <v>23</v>
      </c>
      <c r="B27" s="18" t="s">
        <v>23</v>
      </c>
      <c r="C27" s="17">
        <v>45384</v>
      </c>
      <c r="D27" s="17" t="s">
        <v>29</v>
      </c>
      <c r="E27" s="27" t="s">
        <v>39</v>
      </c>
      <c r="F27" s="28" t="s">
        <v>455</v>
      </c>
      <c r="G27" s="27" t="s">
        <v>33</v>
      </c>
      <c r="H27" s="29" t="s">
        <v>298</v>
      </c>
      <c r="I27" s="29"/>
      <c r="J27" s="33">
        <v>2</v>
      </c>
      <c r="K27" s="21">
        <v>45383</v>
      </c>
      <c r="L27" s="21">
        <f>IFERROR(WORKDAY.INTL(($K27-1),$J27,1,FESTIVOS[]),"")</f>
        <v>45384</v>
      </c>
      <c r="M27" s="22">
        <f t="shared" ca="1" si="0"/>
        <v>862</v>
      </c>
      <c r="N27" s="22">
        <v>0</v>
      </c>
      <c r="O27" s="22">
        <v>1</v>
      </c>
      <c r="P27" s="23" t="s">
        <v>35</v>
      </c>
      <c r="Q27" s="24" t="s">
        <v>30</v>
      </c>
      <c r="R27" s="30" t="str">
        <f ca="1">IF(Tabla434356[[#This Row],[Avance]]&lt;Tabla434356[[#This Row],[Actual]],"OK",IF(Tabla434356[[#This Row],[Avance]]&gt;Tabla434356[[#This Row],[Actual]],"ATENCIÓN","EJECUTADO"))</f>
        <v>ATENCIÓN</v>
      </c>
    </row>
    <row r="28" spans="1:18" ht="28.5" customHeight="1" x14ac:dyDescent="0.25">
      <c r="A28" s="16">
        <v>24</v>
      </c>
      <c r="B28" s="18" t="s">
        <v>23</v>
      </c>
      <c r="C28" s="17">
        <v>45384</v>
      </c>
      <c r="D28" s="17" t="s">
        <v>29</v>
      </c>
      <c r="E28" s="27" t="s">
        <v>39</v>
      </c>
      <c r="F28" s="28" t="s">
        <v>457</v>
      </c>
      <c r="G28" s="27" t="s">
        <v>33</v>
      </c>
      <c r="H28" s="29" t="s">
        <v>298</v>
      </c>
      <c r="I28" s="29"/>
      <c r="J28" s="33">
        <v>2</v>
      </c>
      <c r="K28" s="21">
        <v>45383</v>
      </c>
      <c r="L28" s="21">
        <f>IFERROR(WORKDAY.INTL(($K28-1),$J28,1,FESTIVOS[]),"")</f>
        <v>45384</v>
      </c>
      <c r="M28" s="22">
        <f t="shared" ca="1" si="0"/>
        <v>862</v>
      </c>
      <c r="N28" s="22">
        <v>0</v>
      </c>
      <c r="O28" s="22">
        <v>1</v>
      </c>
      <c r="P28" s="23" t="s">
        <v>35</v>
      </c>
      <c r="Q28" s="24" t="s">
        <v>30</v>
      </c>
      <c r="R28" s="30" t="str">
        <f ca="1">IF(Tabla434356[[#This Row],[Avance]]&lt;Tabla434356[[#This Row],[Actual]],"OK",IF(Tabla434356[[#This Row],[Avance]]&gt;Tabla434356[[#This Row],[Actual]],"ATENCIÓN","EJECUTADO"))</f>
        <v>ATENCIÓN</v>
      </c>
    </row>
    <row r="29" spans="1:18" ht="28.5" customHeight="1" x14ac:dyDescent="0.25">
      <c r="A29" s="16">
        <v>25</v>
      </c>
      <c r="B29" s="18" t="s">
        <v>23</v>
      </c>
      <c r="C29" s="17">
        <v>45384</v>
      </c>
      <c r="D29" s="17" t="s">
        <v>29</v>
      </c>
      <c r="E29" s="27" t="s">
        <v>39</v>
      </c>
      <c r="F29" s="28" t="s">
        <v>457</v>
      </c>
      <c r="G29" s="27" t="s">
        <v>33</v>
      </c>
      <c r="H29" s="29" t="s">
        <v>317</v>
      </c>
      <c r="I29" s="29"/>
      <c r="J29" s="33">
        <v>2</v>
      </c>
      <c r="K29" s="21">
        <v>45383</v>
      </c>
      <c r="L29" s="21">
        <f>IFERROR(WORKDAY.INTL(($K29-1),$J29,1,FESTIVOS[]),"")</f>
        <v>45384</v>
      </c>
      <c r="M29" s="22">
        <f t="shared" ca="1" si="0"/>
        <v>862</v>
      </c>
      <c r="N29" s="22">
        <v>0</v>
      </c>
      <c r="O29" s="22">
        <v>1</v>
      </c>
      <c r="P29" s="23" t="s">
        <v>35</v>
      </c>
      <c r="Q29" s="24" t="s">
        <v>30</v>
      </c>
      <c r="R29" s="30" t="str">
        <f ca="1">IF(Tabla434356[[#This Row],[Avance]]&lt;Tabla434356[[#This Row],[Actual]],"OK",IF(Tabla434356[[#This Row],[Avance]]&gt;Tabla434356[[#This Row],[Actual]],"ATENCIÓN","EJECUTADO"))</f>
        <v>ATENCIÓN</v>
      </c>
    </row>
    <row r="30" spans="1:18" ht="28.5" customHeight="1" x14ac:dyDescent="0.25">
      <c r="A30" s="16">
        <v>26</v>
      </c>
      <c r="B30" s="18" t="s">
        <v>23</v>
      </c>
      <c r="C30" s="17">
        <v>45384</v>
      </c>
      <c r="D30" s="17" t="s">
        <v>29</v>
      </c>
      <c r="E30" s="27" t="s">
        <v>39</v>
      </c>
      <c r="F30" s="28" t="s">
        <v>458</v>
      </c>
      <c r="G30" s="27" t="s">
        <v>33</v>
      </c>
      <c r="H30" s="29" t="s">
        <v>298</v>
      </c>
      <c r="I30" s="29"/>
      <c r="J30" s="33">
        <v>2</v>
      </c>
      <c r="K30" s="21">
        <v>45383</v>
      </c>
      <c r="L30" s="21">
        <f>IFERROR(WORKDAY.INTL(($K30-1),$J30,1,FESTIVOS[]),"")</f>
        <v>45384</v>
      </c>
      <c r="M30" s="22">
        <f t="shared" ca="1" si="0"/>
        <v>862</v>
      </c>
      <c r="N30" s="22">
        <v>0</v>
      </c>
      <c r="O30" s="22">
        <v>1</v>
      </c>
      <c r="P30" s="23" t="s">
        <v>35</v>
      </c>
      <c r="Q30" s="24" t="s">
        <v>30</v>
      </c>
      <c r="R30" s="30" t="str">
        <f ca="1">IF(Tabla434356[[#This Row],[Avance]]&lt;Tabla434356[[#This Row],[Actual]],"OK",IF(Tabla434356[[#This Row],[Avance]]&gt;Tabla434356[[#This Row],[Actual]],"ATENCIÓN","EJECUTADO"))</f>
        <v>ATENCIÓN</v>
      </c>
    </row>
    <row r="31" spans="1:18" ht="28.5" customHeight="1" x14ac:dyDescent="0.25">
      <c r="A31" s="16">
        <v>27</v>
      </c>
      <c r="B31" s="18" t="s">
        <v>23</v>
      </c>
      <c r="C31" s="17">
        <v>45384</v>
      </c>
      <c r="D31" s="17" t="s">
        <v>29</v>
      </c>
      <c r="E31" s="27" t="s">
        <v>39</v>
      </c>
      <c r="F31" s="28" t="s">
        <v>458</v>
      </c>
      <c r="G31" s="27" t="s">
        <v>33</v>
      </c>
      <c r="H31" s="29" t="s">
        <v>317</v>
      </c>
      <c r="I31" s="29"/>
      <c r="J31" s="33">
        <v>2</v>
      </c>
      <c r="K31" s="21">
        <v>45383</v>
      </c>
      <c r="L31" s="21">
        <f>IFERROR(WORKDAY.INTL(($K31-1),$J31,1,FESTIVOS[]),"")</f>
        <v>45384</v>
      </c>
      <c r="M31" s="22">
        <f t="shared" ca="1" si="0"/>
        <v>862</v>
      </c>
      <c r="N31" s="22">
        <v>0</v>
      </c>
      <c r="O31" s="22">
        <v>1</v>
      </c>
      <c r="P31" s="23" t="s">
        <v>35</v>
      </c>
      <c r="Q31" s="24" t="s">
        <v>30</v>
      </c>
      <c r="R31" s="30" t="str">
        <f ca="1">IF(Tabla434356[[#This Row],[Avance]]&lt;Tabla434356[[#This Row],[Actual]],"OK",IF(Tabla434356[[#This Row],[Avance]]&gt;Tabla434356[[#This Row],[Actual]],"ATENCIÓN","EJECUTADO"))</f>
        <v>ATENCIÓN</v>
      </c>
    </row>
    <row r="32" spans="1:18" ht="28.5" customHeight="1" x14ac:dyDescent="0.25">
      <c r="A32" s="16">
        <v>28</v>
      </c>
      <c r="B32" s="18" t="s">
        <v>23</v>
      </c>
      <c r="C32" s="17">
        <v>45384</v>
      </c>
      <c r="D32" s="17" t="s">
        <v>29</v>
      </c>
      <c r="E32" s="27" t="s">
        <v>36</v>
      </c>
      <c r="F32" s="28" t="s">
        <v>116</v>
      </c>
      <c r="G32" s="27" t="s">
        <v>459</v>
      </c>
      <c r="H32" s="29" t="s">
        <v>226</v>
      </c>
      <c r="I32" s="29"/>
      <c r="J32" s="33">
        <v>2</v>
      </c>
      <c r="K32" s="21">
        <v>45383</v>
      </c>
      <c r="L32" s="21">
        <f>IFERROR(WORKDAY.INTL(($K32-1),$J32,1,FESTIVOS[]),"")</f>
        <v>45384</v>
      </c>
      <c r="M32" s="22">
        <f t="shared" ca="1" si="0"/>
        <v>862</v>
      </c>
      <c r="N32" s="22">
        <v>0</v>
      </c>
      <c r="O32" s="22">
        <v>1</v>
      </c>
      <c r="P32" s="23" t="s">
        <v>35</v>
      </c>
      <c r="Q32" s="24" t="s">
        <v>30</v>
      </c>
      <c r="R32" s="30" t="str">
        <f ca="1">IF(Tabla434356[[#This Row],[Avance]]&lt;Tabla434356[[#This Row],[Actual]],"OK",IF(Tabla434356[[#This Row],[Avance]]&gt;Tabla434356[[#This Row],[Actual]],"ATENCIÓN","EJECUTADO"))</f>
        <v>ATENCIÓN</v>
      </c>
    </row>
    <row r="33" spans="1:18" ht="28.5" customHeight="1" x14ac:dyDescent="0.25">
      <c r="A33" s="16">
        <v>29</v>
      </c>
      <c r="B33" s="18" t="s">
        <v>23</v>
      </c>
      <c r="C33" s="17">
        <v>45384</v>
      </c>
      <c r="D33" s="17" t="s">
        <v>29</v>
      </c>
      <c r="E33" s="27" t="s">
        <v>133</v>
      </c>
      <c r="F33" s="28" t="s">
        <v>278</v>
      </c>
      <c r="G33" s="27" t="s">
        <v>89</v>
      </c>
      <c r="H33" s="29" t="s">
        <v>460</v>
      </c>
      <c r="I33" s="29"/>
      <c r="J33" s="33">
        <v>6</v>
      </c>
      <c r="K33" s="21">
        <v>45383</v>
      </c>
      <c r="L33" s="21">
        <f>IFERROR(WORKDAY.INTL(($K33-1),$J33,1,FESTIVOS[]),"")</f>
        <v>45390</v>
      </c>
      <c r="M33" s="22">
        <f t="shared" ca="1" si="0"/>
        <v>123.14285714285714</v>
      </c>
      <c r="N33" s="22">
        <v>0.89</v>
      </c>
      <c r="O33" s="22">
        <v>1</v>
      </c>
      <c r="P33" s="23" t="s">
        <v>35</v>
      </c>
      <c r="Q33" s="24" t="s">
        <v>30</v>
      </c>
      <c r="R33" s="30" t="str">
        <f ca="1">IF(Tabla434356[[#This Row],[Avance]]&lt;Tabla434356[[#This Row],[Actual]],"OK",IF(Tabla434356[[#This Row],[Avance]]&gt;Tabla434356[[#This Row],[Actual]],"ATENCIÓN","EJECUTADO"))</f>
        <v>ATENCIÓN</v>
      </c>
    </row>
    <row r="34" spans="1:18" ht="28.5" customHeight="1" x14ac:dyDescent="0.25">
      <c r="A34" s="16">
        <v>30</v>
      </c>
      <c r="B34" s="18" t="s">
        <v>23</v>
      </c>
      <c r="C34" s="17">
        <v>45384</v>
      </c>
      <c r="D34" s="17" t="s">
        <v>29</v>
      </c>
      <c r="E34" s="27" t="s">
        <v>450</v>
      </c>
      <c r="F34" s="38" t="s">
        <v>461</v>
      </c>
      <c r="G34" s="27" t="s">
        <v>311</v>
      </c>
      <c r="H34" s="29" t="s">
        <v>34</v>
      </c>
      <c r="I34" s="29"/>
      <c r="J34" s="33">
        <v>3</v>
      </c>
      <c r="K34" s="21">
        <v>45383</v>
      </c>
      <c r="L34" s="21">
        <f>IFERROR(WORKDAY.INTL(($K34-1),$J34,1,FESTIVOS[]),"")</f>
        <v>45385</v>
      </c>
      <c r="M34" s="22">
        <f t="shared" ca="1" si="0"/>
        <v>431</v>
      </c>
      <c r="N34" s="22">
        <v>0.51</v>
      </c>
      <c r="O34" s="22">
        <v>1</v>
      </c>
      <c r="P34" s="23" t="s">
        <v>35</v>
      </c>
      <c r="Q34" s="24" t="s">
        <v>30</v>
      </c>
      <c r="R34" s="30" t="str">
        <f ca="1">IF(Tabla434356[[#This Row],[Avance]]&lt;Tabla434356[[#This Row],[Actual]],"OK",IF(Tabla434356[[#This Row],[Avance]]&gt;Tabla434356[[#This Row],[Actual]],"ATENCIÓN","EJECUTADO"))</f>
        <v>ATENCIÓN</v>
      </c>
    </row>
    <row r="35" spans="1:18" ht="28.5" customHeight="1" x14ac:dyDescent="0.25">
      <c r="A35" s="16">
        <v>31</v>
      </c>
      <c r="B35" s="18" t="s">
        <v>23</v>
      </c>
      <c r="C35" s="17">
        <v>45384</v>
      </c>
      <c r="D35" s="17" t="s">
        <v>29</v>
      </c>
      <c r="E35" s="27" t="s">
        <v>450</v>
      </c>
      <c r="F35" s="28" t="s">
        <v>462</v>
      </c>
      <c r="G35" s="27" t="s">
        <v>311</v>
      </c>
      <c r="H35" s="29" t="s">
        <v>34</v>
      </c>
      <c r="I35" s="29"/>
      <c r="J35" s="33">
        <v>3</v>
      </c>
      <c r="K35" s="21">
        <v>45383</v>
      </c>
      <c r="L35" s="21">
        <f>IFERROR(WORKDAY.INTL(($K35-1),$J35,1,FESTIVOS[]),"")</f>
        <v>45385</v>
      </c>
      <c r="M35" s="22">
        <f t="shared" ca="1" si="0"/>
        <v>431</v>
      </c>
      <c r="N35" s="22">
        <v>0.89</v>
      </c>
      <c r="O35" s="22">
        <v>1</v>
      </c>
      <c r="P35" s="23" t="s">
        <v>35</v>
      </c>
      <c r="Q35" s="24" t="s">
        <v>30</v>
      </c>
      <c r="R35" s="30" t="str">
        <f ca="1">IF(Tabla434356[[#This Row],[Avance]]&lt;Tabla434356[[#This Row],[Actual]],"OK",IF(Tabla434356[[#This Row],[Avance]]&gt;Tabla434356[[#This Row],[Actual]],"ATENCIÓN","EJECUTADO"))</f>
        <v>ATENCIÓN</v>
      </c>
    </row>
    <row r="36" spans="1:18" ht="28.5" customHeight="1" x14ac:dyDescent="0.25">
      <c r="A36" s="16">
        <v>32</v>
      </c>
      <c r="B36" s="18" t="s">
        <v>23</v>
      </c>
      <c r="C36" s="17">
        <v>45385</v>
      </c>
      <c r="D36" s="17" t="s">
        <v>29</v>
      </c>
      <c r="E36" s="27" t="s">
        <v>44</v>
      </c>
      <c r="F36" s="38" t="s">
        <v>463</v>
      </c>
      <c r="G36" s="27" t="s">
        <v>271</v>
      </c>
      <c r="H36" s="29" t="s">
        <v>464</v>
      </c>
      <c r="I36" s="29"/>
      <c r="J36" s="33">
        <v>10</v>
      </c>
      <c r="K36" s="21">
        <v>45384</v>
      </c>
      <c r="L36" s="21">
        <f>IFERROR(WORKDAY.INTL(($K36-1),$J36,1,FESTIVOS[]),"")</f>
        <v>45397</v>
      </c>
      <c r="M36" s="22">
        <v>1</v>
      </c>
      <c r="N36" s="22">
        <v>0.55000000000000004</v>
      </c>
      <c r="O36" s="22">
        <v>1</v>
      </c>
      <c r="P36" s="23" t="s">
        <v>35</v>
      </c>
      <c r="Q36" s="24" t="s">
        <v>30</v>
      </c>
      <c r="R36" s="30" t="str">
        <f>IF(Tabla434356[[#This Row],[Avance]]&lt;Tabla434356[[#This Row],[Actual]],"OK",IF(Tabla434356[[#This Row],[Avance]]&gt;Tabla434356[[#This Row],[Actual]],"ATENCIÓN","EJECUTADO"))</f>
        <v>EJECUTADO</v>
      </c>
    </row>
    <row r="37" spans="1:18" ht="28.5" customHeight="1" x14ac:dyDescent="0.25">
      <c r="A37" s="16">
        <v>33</v>
      </c>
      <c r="B37" s="18" t="s">
        <v>23</v>
      </c>
      <c r="C37" s="17">
        <v>45385</v>
      </c>
      <c r="D37" s="17" t="s">
        <v>29</v>
      </c>
      <c r="E37" s="27" t="s">
        <v>44</v>
      </c>
      <c r="F37" s="38" t="s">
        <v>465</v>
      </c>
      <c r="G37" s="27" t="s">
        <v>157</v>
      </c>
      <c r="H37" s="29" t="s">
        <v>464</v>
      </c>
      <c r="I37" s="29"/>
      <c r="J37" s="33">
        <v>10</v>
      </c>
      <c r="K37" s="21">
        <v>45384</v>
      </c>
      <c r="L37" s="21">
        <f>IFERROR(WORKDAY.INTL(($K37-1),$J37,1,FESTIVOS[]),"")</f>
        <v>45397</v>
      </c>
      <c r="M37" s="22">
        <v>1</v>
      </c>
      <c r="N37" s="22">
        <v>0.55000000000000004</v>
      </c>
      <c r="O37" s="22">
        <v>1</v>
      </c>
      <c r="P37" s="23" t="s">
        <v>35</v>
      </c>
      <c r="Q37" s="24" t="s">
        <v>30</v>
      </c>
      <c r="R37" s="30" t="str">
        <f>IF(Tabla434356[[#This Row],[Avance]]&lt;Tabla434356[[#This Row],[Actual]],"OK",IF(Tabla434356[[#This Row],[Avance]]&gt;Tabla434356[[#This Row],[Actual]],"ATENCIÓN","EJECUTADO"))</f>
        <v>EJECUTADO</v>
      </c>
    </row>
    <row r="38" spans="1:18" ht="30" customHeight="1" x14ac:dyDescent="0.25">
      <c r="A38" s="16">
        <v>34</v>
      </c>
      <c r="B38" s="18" t="s">
        <v>23</v>
      </c>
      <c r="C38" s="17">
        <v>45385</v>
      </c>
      <c r="D38" s="17" t="s">
        <v>29</v>
      </c>
      <c r="E38" s="27" t="s">
        <v>36</v>
      </c>
      <c r="F38" s="28" t="s">
        <v>116</v>
      </c>
      <c r="G38" s="27" t="s">
        <v>466</v>
      </c>
      <c r="H38" s="29" t="s">
        <v>226</v>
      </c>
      <c r="I38" s="29"/>
      <c r="J38" s="33">
        <v>2</v>
      </c>
      <c r="K38" s="21">
        <v>45384</v>
      </c>
      <c r="L38" s="21">
        <f>IFERROR(WORKDAY.INTL(($K38-1),$J38,1,FESTIVOS[]),"")</f>
        <v>45385</v>
      </c>
      <c r="M38" s="22">
        <v>1</v>
      </c>
      <c r="N38" s="22">
        <v>0</v>
      </c>
      <c r="O38" s="22">
        <v>1</v>
      </c>
      <c r="P38" s="23" t="s">
        <v>35</v>
      </c>
      <c r="Q38" s="24" t="s">
        <v>30</v>
      </c>
      <c r="R38" s="30" t="str">
        <f>IF(Tabla434356[[#This Row],[Avance]]&lt;Tabla434356[[#This Row],[Actual]],"OK",IF(Tabla434356[[#This Row],[Avance]]&gt;Tabla434356[[#This Row],[Actual]],"ATENCIÓN","EJECUTADO"))</f>
        <v>EJECUTADO</v>
      </c>
    </row>
    <row r="39" spans="1:18" ht="49.5" customHeight="1" x14ac:dyDescent="0.25">
      <c r="A39" s="16">
        <v>35</v>
      </c>
      <c r="B39" s="18" t="s">
        <v>23</v>
      </c>
      <c r="C39" s="17">
        <v>45385</v>
      </c>
      <c r="D39" s="17" t="s">
        <v>29</v>
      </c>
      <c r="E39" s="27" t="s">
        <v>39</v>
      </c>
      <c r="F39" s="28" t="s">
        <v>467</v>
      </c>
      <c r="G39" s="27" t="s">
        <v>33</v>
      </c>
      <c r="H39" s="29" t="s">
        <v>468</v>
      </c>
      <c r="I39" s="29"/>
      <c r="J39" s="33">
        <v>2</v>
      </c>
      <c r="K39" s="21">
        <v>45384</v>
      </c>
      <c r="L39" s="21">
        <f>IFERROR(WORKDAY.INTL(($K39-1),$J39,1,FESTIVOS[]),"")</f>
        <v>45385</v>
      </c>
      <c r="M39" s="22">
        <v>1</v>
      </c>
      <c r="N39" s="22">
        <v>0</v>
      </c>
      <c r="O39" s="22">
        <v>1</v>
      </c>
      <c r="P39" s="23" t="s">
        <v>35</v>
      </c>
      <c r="Q39" s="24" t="s">
        <v>30</v>
      </c>
      <c r="R39" s="30" t="str">
        <f>IF(Tabla434356[[#This Row],[Avance]]&lt;Tabla434356[[#This Row],[Actual]],"OK",IF(Tabla434356[[#This Row],[Avance]]&gt;Tabla434356[[#This Row],[Actual]],"ATENCIÓN","EJECUTADO"))</f>
        <v>EJECUTADO</v>
      </c>
    </row>
    <row r="40" spans="1:18" ht="25.5" customHeight="1" x14ac:dyDescent="0.25">
      <c r="A40" s="16">
        <v>36</v>
      </c>
      <c r="B40" s="18" t="s">
        <v>23</v>
      </c>
      <c r="C40" s="17">
        <v>45385</v>
      </c>
      <c r="D40" s="17" t="s">
        <v>29</v>
      </c>
      <c r="E40" s="27" t="s">
        <v>39</v>
      </c>
      <c r="F40" s="28" t="s">
        <v>469</v>
      </c>
      <c r="G40" s="27" t="s">
        <v>33</v>
      </c>
      <c r="H40" s="29" t="s">
        <v>298</v>
      </c>
      <c r="I40" s="29"/>
      <c r="J40" s="33">
        <v>2</v>
      </c>
      <c r="K40" s="21">
        <v>45384</v>
      </c>
      <c r="L40" s="21">
        <f>IFERROR(WORKDAY.INTL(($K40-1),$J40,1,FESTIVOS[]),"")</f>
        <v>45385</v>
      </c>
      <c r="M40" s="22">
        <v>1</v>
      </c>
      <c r="N40" s="22">
        <v>0</v>
      </c>
      <c r="O40" s="22">
        <v>1</v>
      </c>
      <c r="P40" s="23" t="s">
        <v>35</v>
      </c>
      <c r="Q40" s="24" t="s">
        <v>30</v>
      </c>
      <c r="R40" s="30" t="str">
        <f>IF(Tabla434356[[#This Row],[Avance]]&lt;Tabla434356[[#This Row],[Actual]],"OK",IF(Tabla434356[[#This Row],[Avance]]&gt;Tabla434356[[#This Row],[Actual]],"ATENCIÓN","EJECUTADO"))</f>
        <v>EJECUTADO</v>
      </c>
    </row>
    <row r="41" spans="1:18" ht="29.25" customHeight="1" x14ac:dyDescent="0.25">
      <c r="A41" s="16">
        <v>37</v>
      </c>
      <c r="B41" s="18" t="s">
        <v>23</v>
      </c>
      <c r="C41" s="17">
        <v>45385</v>
      </c>
      <c r="D41" s="17" t="s">
        <v>29</v>
      </c>
      <c r="E41" s="27" t="s">
        <v>39</v>
      </c>
      <c r="F41" s="28" t="s">
        <v>469</v>
      </c>
      <c r="G41" s="27" t="s">
        <v>33</v>
      </c>
      <c r="H41" s="29" t="s">
        <v>317</v>
      </c>
      <c r="I41" s="29"/>
      <c r="J41" s="33">
        <v>2</v>
      </c>
      <c r="K41" s="21">
        <v>45384</v>
      </c>
      <c r="L41" s="21">
        <f>IFERROR(WORKDAY.INTL(($K41-1),$J41,1,FESTIVOS[]),"")</f>
        <v>45385</v>
      </c>
      <c r="M41" s="22">
        <v>1</v>
      </c>
      <c r="N41" s="22">
        <v>0</v>
      </c>
      <c r="O41" s="22">
        <v>1</v>
      </c>
      <c r="P41" s="23" t="s">
        <v>35</v>
      </c>
      <c r="Q41" s="24" t="s">
        <v>30</v>
      </c>
      <c r="R41" s="30" t="str">
        <f>IF(Tabla434356[[#This Row],[Avance]]&lt;Tabla434356[[#This Row],[Actual]],"OK",IF(Tabla434356[[#This Row],[Avance]]&gt;Tabla434356[[#This Row],[Actual]],"ATENCIÓN","EJECUTADO"))</f>
        <v>EJECUTADO</v>
      </c>
    </row>
    <row r="42" spans="1:18" ht="36.75" customHeight="1" x14ac:dyDescent="0.25">
      <c r="A42" s="16">
        <v>38</v>
      </c>
      <c r="B42" s="18" t="s">
        <v>23</v>
      </c>
      <c r="C42" s="17">
        <v>45385</v>
      </c>
      <c r="D42" s="17" t="s">
        <v>29</v>
      </c>
      <c r="E42" s="27" t="s">
        <v>39</v>
      </c>
      <c r="F42" s="28" t="s">
        <v>470</v>
      </c>
      <c r="G42" s="27" t="s">
        <v>33</v>
      </c>
      <c r="H42" s="29" t="s">
        <v>298</v>
      </c>
      <c r="I42" s="29"/>
      <c r="J42" s="33">
        <v>2</v>
      </c>
      <c r="K42" s="21">
        <v>45384</v>
      </c>
      <c r="L42" s="21">
        <f>IFERROR(WORKDAY.INTL(($K42-1),$J42,1,FESTIVOS[]),"")</f>
        <v>45385</v>
      </c>
      <c r="M42" s="22">
        <v>1</v>
      </c>
      <c r="N42" s="22">
        <v>0</v>
      </c>
      <c r="O42" s="22">
        <v>1</v>
      </c>
      <c r="P42" s="23" t="s">
        <v>35</v>
      </c>
      <c r="Q42" s="24" t="s">
        <v>30</v>
      </c>
      <c r="R42" s="30" t="str">
        <f>IF(Tabla434356[[#This Row],[Avance]]&lt;Tabla434356[[#This Row],[Actual]],"OK",IF(Tabla434356[[#This Row],[Avance]]&gt;Tabla434356[[#This Row],[Actual]],"ATENCIÓN","EJECUTADO"))</f>
        <v>EJECUTADO</v>
      </c>
    </row>
    <row r="43" spans="1:18" ht="45.75" customHeight="1" x14ac:dyDescent="0.25">
      <c r="A43" s="16">
        <v>39</v>
      </c>
      <c r="B43" s="18" t="s">
        <v>23</v>
      </c>
      <c r="C43" s="17">
        <v>45385</v>
      </c>
      <c r="D43" s="17" t="s">
        <v>29</v>
      </c>
      <c r="E43" s="27" t="s">
        <v>39</v>
      </c>
      <c r="F43" s="28" t="s">
        <v>470</v>
      </c>
      <c r="G43" s="27" t="s">
        <v>33</v>
      </c>
      <c r="H43" s="29" t="s">
        <v>317</v>
      </c>
      <c r="I43" s="29"/>
      <c r="J43" s="33">
        <v>2</v>
      </c>
      <c r="K43" s="21">
        <v>45384</v>
      </c>
      <c r="L43" s="21">
        <f>IFERROR(WORKDAY.INTL(($K43-1),$J43,1,FESTIVOS[]),"")</f>
        <v>45385</v>
      </c>
      <c r="M43" s="22">
        <v>1</v>
      </c>
      <c r="N43" s="22">
        <v>0</v>
      </c>
      <c r="O43" s="22">
        <v>1</v>
      </c>
      <c r="P43" s="23" t="s">
        <v>35</v>
      </c>
      <c r="Q43" s="24" t="s">
        <v>30</v>
      </c>
      <c r="R43" s="30" t="str">
        <f>IF(Tabla434356[[#This Row],[Avance]]&lt;Tabla434356[[#This Row],[Actual]],"OK",IF(Tabla434356[[#This Row],[Avance]]&gt;Tabla434356[[#This Row],[Actual]],"ATENCIÓN","EJECUTADO"))</f>
        <v>EJECUTADO</v>
      </c>
    </row>
    <row r="44" spans="1:18" ht="28.5" customHeight="1" x14ac:dyDescent="0.25">
      <c r="A44" s="16">
        <v>40</v>
      </c>
      <c r="B44" s="18" t="s">
        <v>23</v>
      </c>
      <c r="C44" s="17">
        <v>45385</v>
      </c>
      <c r="D44" s="17" t="s">
        <v>29</v>
      </c>
      <c r="E44" s="27" t="s">
        <v>39</v>
      </c>
      <c r="F44" s="28" t="s">
        <v>471</v>
      </c>
      <c r="G44" s="27" t="s">
        <v>33</v>
      </c>
      <c r="H44" s="29" t="s">
        <v>298</v>
      </c>
      <c r="I44" s="29"/>
      <c r="J44" s="33">
        <v>3</v>
      </c>
      <c r="K44" s="21">
        <v>45384</v>
      </c>
      <c r="L44" s="21">
        <f>IFERROR(WORKDAY.INTL(($K44-1),$J44,1,FESTIVOS[]),"")</f>
        <v>45386</v>
      </c>
      <c r="M44" s="22">
        <v>1</v>
      </c>
      <c r="N44" s="22">
        <v>0.51</v>
      </c>
      <c r="O44" s="22">
        <v>1</v>
      </c>
      <c r="P44" s="23" t="s">
        <v>35</v>
      </c>
      <c r="Q44" s="24" t="s">
        <v>30</v>
      </c>
      <c r="R44" s="30" t="str">
        <f>IF(Tabla434356[[#This Row],[Avance]]&lt;Tabla434356[[#This Row],[Actual]],"OK",IF(Tabla434356[[#This Row],[Avance]]&gt;Tabla434356[[#This Row],[Actual]],"ATENCIÓN","EJECUTADO"))</f>
        <v>EJECUTADO</v>
      </c>
    </row>
    <row r="45" spans="1:18" ht="28.5" customHeight="1" x14ac:dyDescent="0.25">
      <c r="A45" s="16">
        <v>41</v>
      </c>
      <c r="B45" s="18" t="s">
        <v>23</v>
      </c>
      <c r="C45" s="17">
        <v>45385</v>
      </c>
      <c r="D45" s="17" t="s">
        <v>29</v>
      </c>
      <c r="E45" s="27" t="s">
        <v>39</v>
      </c>
      <c r="F45" s="28" t="s">
        <v>471</v>
      </c>
      <c r="G45" s="27" t="s">
        <v>33</v>
      </c>
      <c r="H45" s="29" t="s">
        <v>317</v>
      </c>
      <c r="I45" s="29"/>
      <c r="J45" s="33">
        <v>3</v>
      </c>
      <c r="K45" s="21">
        <v>45384</v>
      </c>
      <c r="L45" s="21">
        <f>IFERROR(WORKDAY.INTL(($K45-1),$J45,1,FESTIVOS[]),"")</f>
        <v>45386</v>
      </c>
      <c r="M45" s="22">
        <v>1</v>
      </c>
      <c r="N45" s="22">
        <v>0.51</v>
      </c>
      <c r="O45" s="22">
        <v>1</v>
      </c>
      <c r="P45" s="23" t="s">
        <v>35</v>
      </c>
      <c r="Q45" s="24" t="s">
        <v>30</v>
      </c>
      <c r="R45" s="30" t="str">
        <f>IF(Tabla434356[[#This Row],[Avance]]&lt;Tabla434356[[#This Row],[Actual]],"OK",IF(Tabla434356[[#This Row],[Avance]]&gt;Tabla434356[[#This Row],[Actual]],"ATENCIÓN","EJECUTADO"))</f>
        <v>EJECUTADO</v>
      </c>
    </row>
    <row r="46" spans="1:18" ht="28.5" customHeight="1" x14ac:dyDescent="0.25">
      <c r="A46" s="16">
        <v>42</v>
      </c>
      <c r="B46" s="18" t="s">
        <v>23</v>
      </c>
      <c r="C46" s="17">
        <v>45386</v>
      </c>
      <c r="D46" s="17" t="s">
        <v>29</v>
      </c>
      <c r="E46" s="27" t="s">
        <v>36</v>
      </c>
      <c r="F46" s="28" t="s">
        <v>116</v>
      </c>
      <c r="G46" s="27" t="s">
        <v>472</v>
      </c>
      <c r="H46" s="29" t="s">
        <v>473</v>
      </c>
      <c r="I46" s="29"/>
      <c r="J46" s="33">
        <v>2</v>
      </c>
      <c r="K46" s="21">
        <v>45385</v>
      </c>
      <c r="L46" s="21">
        <f>IFERROR(WORKDAY.INTL(($K46-1),$J46,1,FESTIVOS[]),"")</f>
        <v>45386</v>
      </c>
      <c r="M46" s="22">
        <v>1</v>
      </c>
      <c r="N46" s="22">
        <v>0</v>
      </c>
      <c r="O46" s="22">
        <v>1</v>
      </c>
      <c r="P46" s="23" t="s">
        <v>35</v>
      </c>
      <c r="Q46" s="24" t="s">
        <v>30</v>
      </c>
      <c r="R46" s="30" t="str">
        <f>IF(Tabla434356[[#This Row],[Avance]]&lt;Tabla434356[[#This Row],[Actual]],"OK",IF(Tabla434356[[#This Row],[Avance]]&gt;Tabla434356[[#This Row],[Actual]],"ATENCIÓN","EJECUTADO"))</f>
        <v>EJECUTADO</v>
      </c>
    </row>
    <row r="47" spans="1:18" ht="28.5" customHeight="1" x14ac:dyDescent="0.25">
      <c r="A47" s="16">
        <v>43</v>
      </c>
      <c r="B47" s="18" t="s">
        <v>23</v>
      </c>
      <c r="C47" s="17">
        <v>45386</v>
      </c>
      <c r="D47" s="17" t="s">
        <v>29</v>
      </c>
      <c r="E47" s="27" t="s">
        <v>36</v>
      </c>
      <c r="F47" s="28" t="s">
        <v>116</v>
      </c>
      <c r="G47" s="27" t="s">
        <v>459</v>
      </c>
      <c r="H47" s="29" t="s">
        <v>473</v>
      </c>
      <c r="I47" s="29"/>
      <c r="J47" s="33">
        <v>2</v>
      </c>
      <c r="K47" s="21">
        <v>45385</v>
      </c>
      <c r="L47" s="21">
        <f>IFERROR(WORKDAY.INTL(($K47-1),$J47,1,FESTIVOS[]),"")</f>
        <v>45386</v>
      </c>
      <c r="M47" s="22">
        <v>1</v>
      </c>
      <c r="N47" s="22">
        <v>0</v>
      </c>
      <c r="O47" s="22">
        <v>1</v>
      </c>
      <c r="P47" s="23" t="s">
        <v>35</v>
      </c>
      <c r="Q47" s="24" t="s">
        <v>30</v>
      </c>
      <c r="R47" s="30" t="str">
        <f>IF(Tabla434356[[#This Row],[Avance]]&lt;Tabla434356[[#This Row],[Actual]],"OK",IF(Tabla434356[[#This Row],[Avance]]&gt;Tabla434356[[#This Row],[Actual]],"ATENCIÓN","EJECUTADO"))</f>
        <v>EJECUTADO</v>
      </c>
    </row>
    <row r="48" spans="1:18" ht="28.5" customHeight="1" x14ac:dyDescent="0.25">
      <c r="A48" s="16">
        <v>44</v>
      </c>
      <c r="B48" s="18" t="s">
        <v>23</v>
      </c>
      <c r="C48" s="17">
        <v>45386</v>
      </c>
      <c r="D48" s="17" t="s">
        <v>29</v>
      </c>
      <c r="E48" s="27" t="s">
        <v>44</v>
      </c>
      <c r="F48" s="28" t="s">
        <v>474</v>
      </c>
      <c r="G48" s="27" t="s">
        <v>33</v>
      </c>
      <c r="H48" s="29" t="s">
        <v>464</v>
      </c>
      <c r="I48" s="29"/>
      <c r="J48" s="33">
        <v>2</v>
      </c>
      <c r="K48" s="21">
        <v>45385</v>
      </c>
      <c r="L48" s="21">
        <f>IFERROR(WORKDAY.INTL(($K48-1),$J48,1,FESTIVOS[]),"")</f>
        <v>45386</v>
      </c>
      <c r="M48" s="22">
        <v>1</v>
      </c>
      <c r="N48" s="22">
        <v>0</v>
      </c>
      <c r="O48" s="22">
        <v>1</v>
      </c>
      <c r="P48" s="23" t="s">
        <v>35</v>
      </c>
      <c r="Q48" s="24" t="s">
        <v>30</v>
      </c>
      <c r="R48" s="30" t="str">
        <f>IF(Tabla434356[[#This Row],[Avance]]&lt;Tabla434356[[#This Row],[Actual]],"OK",IF(Tabla434356[[#This Row],[Avance]]&gt;Tabla434356[[#This Row],[Actual]],"ATENCIÓN","EJECUTADO"))</f>
        <v>EJECUTADO</v>
      </c>
    </row>
    <row r="49" spans="1:18" ht="28.5" customHeight="1" x14ac:dyDescent="0.25">
      <c r="A49" s="16">
        <v>45</v>
      </c>
      <c r="B49" s="18" t="s">
        <v>23</v>
      </c>
      <c r="C49" s="17">
        <v>45386</v>
      </c>
      <c r="D49" s="17" t="s">
        <v>29</v>
      </c>
      <c r="E49" s="27" t="s">
        <v>44</v>
      </c>
      <c r="F49" s="28" t="s">
        <v>475</v>
      </c>
      <c r="G49" s="27" t="s">
        <v>476</v>
      </c>
      <c r="H49" s="29" t="s">
        <v>464</v>
      </c>
      <c r="I49" s="29"/>
      <c r="J49" s="33">
        <v>2</v>
      </c>
      <c r="K49" s="21">
        <v>45385</v>
      </c>
      <c r="L49" s="21">
        <f>IFERROR(WORKDAY.INTL(($K49-1),$J49,1,FESTIVOS[]),"")</f>
        <v>45386</v>
      </c>
      <c r="M49" s="22">
        <v>1</v>
      </c>
      <c r="N49" s="22">
        <v>0</v>
      </c>
      <c r="O49" s="22">
        <v>1</v>
      </c>
      <c r="P49" s="23" t="s">
        <v>35</v>
      </c>
      <c r="Q49" s="24" t="s">
        <v>30</v>
      </c>
      <c r="R49" s="30" t="str">
        <f>IF(Tabla434356[[#This Row],[Avance]]&lt;Tabla434356[[#This Row],[Actual]],"OK",IF(Tabla434356[[#This Row],[Avance]]&gt;Tabla434356[[#This Row],[Actual]],"ATENCIÓN","EJECUTADO"))</f>
        <v>EJECUTADO</v>
      </c>
    </row>
    <row r="50" spans="1:18" ht="28.5" customHeight="1" x14ac:dyDescent="0.25">
      <c r="A50" s="16">
        <v>46</v>
      </c>
      <c r="B50" s="18" t="s">
        <v>23</v>
      </c>
      <c r="C50" s="17">
        <v>45386</v>
      </c>
      <c r="D50" s="17" t="s">
        <v>29</v>
      </c>
      <c r="E50" s="27" t="s">
        <v>39</v>
      </c>
      <c r="F50" s="28" t="s">
        <v>477</v>
      </c>
      <c r="G50" s="27" t="s">
        <v>33</v>
      </c>
      <c r="H50" s="29" t="s">
        <v>298</v>
      </c>
      <c r="I50" s="29"/>
      <c r="J50" s="33">
        <v>2</v>
      </c>
      <c r="K50" s="21">
        <v>45385</v>
      </c>
      <c r="L50" s="21">
        <f>IFERROR(WORKDAY.INTL(($K50-1),$J50,1,FESTIVOS[]),"")</f>
        <v>45386</v>
      </c>
      <c r="M50" s="22">
        <v>1</v>
      </c>
      <c r="N50" s="22">
        <v>0</v>
      </c>
      <c r="O50" s="22">
        <v>1</v>
      </c>
      <c r="P50" s="23" t="s">
        <v>35</v>
      </c>
      <c r="Q50" s="24" t="s">
        <v>30</v>
      </c>
      <c r="R50" s="30" t="str">
        <f>IF(Tabla434356[[#This Row],[Avance]]&lt;Tabla434356[[#This Row],[Actual]],"OK",IF(Tabla434356[[#This Row],[Avance]]&gt;Tabla434356[[#This Row],[Actual]],"ATENCIÓN","EJECUTADO"))</f>
        <v>EJECUTADO</v>
      </c>
    </row>
    <row r="51" spans="1:18" ht="28.5" customHeight="1" x14ac:dyDescent="0.25">
      <c r="A51" s="16">
        <v>47</v>
      </c>
      <c r="B51" s="18" t="s">
        <v>23</v>
      </c>
      <c r="C51" s="17">
        <v>45386</v>
      </c>
      <c r="D51" s="17" t="s">
        <v>29</v>
      </c>
      <c r="E51" s="27" t="s">
        <v>39</v>
      </c>
      <c r="F51" s="28" t="s">
        <v>477</v>
      </c>
      <c r="G51" s="27" t="s">
        <v>33</v>
      </c>
      <c r="H51" s="29" t="s">
        <v>317</v>
      </c>
      <c r="I51" s="29"/>
      <c r="J51" s="33">
        <v>2</v>
      </c>
      <c r="K51" s="21">
        <v>45385</v>
      </c>
      <c r="L51" s="21">
        <f>IFERROR(WORKDAY.INTL(($K51-1),$J51,1,FESTIVOS[]),"")</f>
        <v>45386</v>
      </c>
      <c r="M51" s="22">
        <v>1</v>
      </c>
      <c r="N51" s="22">
        <v>0</v>
      </c>
      <c r="O51" s="22">
        <v>1</v>
      </c>
      <c r="P51" s="23" t="s">
        <v>35</v>
      </c>
      <c r="Q51" s="24" t="s">
        <v>30</v>
      </c>
      <c r="R51" s="30" t="str">
        <f>IF(Tabla434356[[#This Row],[Avance]]&lt;Tabla434356[[#This Row],[Actual]],"OK",IF(Tabla434356[[#This Row],[Avance]]&gt;Tabla434356[[#This Row],[Actual]],"ATENCIÓN","EJECUTADO"))</f>
        <v>EJECUTADO</v>
      </c>
    </row>
    <row r="52" spans="1:18" ht="28.5" customHeight="1" x14ac:dyDescent="0.25">
      <c r="A52" s="16">
        <v>48</v>
      </c>
      <c r="B52" s="18" t="s">
        <v>23</v>
      </c>
      <c r="C52" s="17">
        <v>45386</v>
      </c>
      <c r="D52" s="17" t="s">
        <v>29</v>
      </c>
      <c r="E52" s="27" t="s">
        <v>39</v>
      </c>
      <c r="F52" s="28" t="s">
        <v>286</v>
      </c>
      <c r="G52" s="27" t="s">
        <v>33</v>
      </c>
      <c r="H52" s="29" t="s">
        <v>478</v>
      </c>
      <c r="I52" s="29"/>
      <c r="J52" s="33">
        <v>2</v>
      </c>
      <c r="K52" s="21">
        <v>45385</v>
      </c>
      <c r="L52" s="21">
        <f>IFERROR(WORKDAY.INTL(($K52-1),$J52,1,FESTIVOS[]),"")</f>
        <v>45386</v>
      </c>
      <c r="M52" s="22">
        <v>1</v>
      </c>
      <c r="N52" s="22">
        <v>0</v>
      </c>
      <c r="O52" s="22">
        <v>1</v>
      </c>
      <c r="P52" s="23" t="s">
        <v>35</v>
      </c>
      <c r="Q52" s="24" t="s">
        <v>30</v>
      </c>
      <c r="R52" s="30" t="str">
        <f>IF(Tabla434356[[#This Row],[Avance]]&lt;Tabla434356[[#This Row],[Actual]],"OK",IF(Tabla434356[[#This Row],[Avance]]&gt;Tabla434356[[#This Row],[Actual]],"ATENCIÓN","EJECUTADO"))</f>
        <v>EJECUTADO</v>
      </c>
    </row>
    <row r="53" spans="1:18" ht="28.5" customHeight="1" x14ac:dyDescent="0.25">
      <c r="A53" s="16">
        <v>49</v>
      </c>
      <c r="B53" s="18" t="s">
        <v>23</v>
      </c>
      <c r="C53" s="17">
        <v>45386</v>
      </c>
      <c r="D53" s="17" t="s">
        <v>29</v>
      </c>
      <c r="E53" s="27" t="s">
        <v>450</v>
      </c>
      <c r="F53" s="28" t="s">
        <v>479</v>
      </c>
      <c r="G53" s="27" t="s">
        <v>89</v>
      </c>
      <c r="H53" s="29" t="s">
        <v>34</v>
      </c>
      <c r="I53" s="29"/>
      <c r="J53" s="33">
        <v>3</v>
      </c>
      <c r="K53" s="21">
        <v>45385</v>
      </c>
      <c r="L53" s="21">
        <f>IFERROR(WORKDAY.INTL(($K53-1),$J53,1,FESTIVOS[]),"")</f>
        <v>45387</v>
      </c>
      <c r="M53" s="22">
        <v>1</v>
      </c>
      <c r="N53" s="22">
        <v>0.41</v>
      </c>
      <c r="O53" s="22">
        <v>1</v>
      </c>
      <c r="P53" s="23" t="s">
        <v>35</v>
      </c>
      <c r="Q53" s="24" t="s">
        <v>30</v>
      </c>
      <c r="R53" s="30" t="str">
        <f>IF(Tabla434356[[#This Row],[Avance]]&lt;Tabla434356[[#This Row],[Actual]],"OK",IF(Tabla434356[[#This Row],[Avance]]&gt;Tabla434356[[#This Row],[Actual]],"ATENCIÓN","EJECUTADO"))</f>
        <v>EJECUTADO</v>
      </c>
    </row>
    <row r="54" spans="1:18" ht="28.5" customHeight="1" x14ac:dyDescent="0.25">
      <c r="A54" s="16">
        <v>50</v>
      </c>
      <c r="B54" s="18" t="s">
        <v>23</v>
      </c>
      <c r="C54" s="17">
        <v>45387</v>
      </c>
      <c r="D54" s="17" t="s">
        <v>29</v>
      </c>
      <c r="E54" s="27" t="s">
        <v>36</v>
      </c>
      <c r="F54" s="28" t="s">
        <v>480</v>
      </c>
      <c r="G54" s="27" t="s">
        <v>481</v>
      </c>
      <c r="H54" s="29" t="s">
        <v>473</v>
      </c>
      <c r="I54" s="29"/>
      <c r="J54" s="33">
        <v>2</v>
      </c>
      <c r="K54" s="21">
        <v>45386</v>
      </c>
      <c r="L54" s="21">
        <f>IFERROR(WORKDAY.INTL(($K54-1),$J54,1,FESTIVOS[]),"")</f>
        <v>45387</v>
      </c>
      <c r="M54" s="22">
        <v>1</v>
      </c>
      <c r="N54" s="22">
        <v>0</v>
      </c>
      <c r="O54" s="22">
        <v>1</v>
      </c>
      <c r="P54" s="23" t="s">
        <v>35</v>
      </c>
      <c r="Q54" s="24" t="s">
        <v>30</v>
      </c>
      <c r="R54" s="30" t="str">
        <f>IF(Tabla434356[[#This Row],[Avance]]&lt;Tabla434356[[#This Row],[Actual]],"OK",IF(Tabla434356[[#This Row],[Avance]]&gt;Tabla434356[[#This Row],[Actual]],"ATENCIÓN","EJECUTADO"))</f>
        <v>EJECUTADO</v>
      </c>
    </row>
    <row r="55" spans="1:18" ht="28.5" customHeight="1" x14ac:dyDescent="0.25">
      <c r="A55" s="16">
        <v>51</v>
      </c>
      <c r="B55" s="18" t="s">
        <v>23</v>
      </c>
      <c r="C55" s="17">
        <v>45387</v>
      </c>
      <c r="D55" s="17" t="s">
        <v>29</v>
      </c>
      <c r="E55" s="27" t="s">
        <v>36</v>
      </c>
      <c r="F55" s="28" t="s">
        <v>480</v>
      </c>
      <c r="G55" s="27" t="s">
        <v>466</v>
      </c>
      <c r="H55" s="29" t="s">
        <v>473</v>
      </c>
      <c r="I55" s="29"/>
      <c r="J55" s="33">
        <v>2</v>
      </c>
      <c r="K55" s="21">
        <v>45386</v>
      </c>
      <c r="L55" s="21">
        <f>IFERROR(WORKDAY.INTL(($K55-1),$J55,1,FESTIVOS[]),"")</f>
        <v>45387</v>
      </c>
      <c r="M55" s="22">
        <v>1</v>
      </c>
      <c r="N55" s="22">
        <v>0</v>
      </c>
      <c r="O55" s="22">
        <v>1</v>
      </c>
      <c r="P55" s="23" t="s">
        <v>35</v>
      </c>
      <c r="Q55" s="24" t="s">
        <v>30</v>
      </c>
      <c r="R55" s="30" t="str">
        <f>IF(Tabla434356[[#This Row],[Avance]]&lt;Tabla434356[[#This Row],[Actual]],"OK",IF(Tabla434356[[#This Row],[Avance]]&gt;Tabla434356[[#This Row],[Actual]],"ATENCIÓN","EJECUTADO"))</f>
        <v>EJECUTADO</v>
      </c>
    </row>
    <row r="56" spans="1:18" ht="28.5" customHeight="1" x14ac:dyDescent="0.25">
      <c r="A56" s="16">
        <v>52</v>
      </c>
      <c r="B56" s="18" t="s">
        <v>23</v>
      </c>
      <c r="C56" s="17">
        <v>45387</v>
      </c>
      <c r="D56" s="17" t="s">
        <v>29</v>
      </c>
      <c r="E56" s="27" t="s">
        <v>44</v>
      </c>
      <c r="F56" s="38" t="s">
        <v>482</v>
      </c>
      <c r="G56" s="27" t="s">
        <v>476</v>
      </c>
      <c r="H56" s="29" t="s">
        <v>464</v>
      </c>
      <c r="I56" s="29"/>
      <c r="J56" s="33">
        <v>6</v>
      </c>
      <c r="K56" s="21">
        <v>45385</v>
      </c>
      <c r="L56" s="21">
        <f>IFERROR(WORKDAY.INTL(($K56-1),$J56,1,FESTIVOS[]),"")</f>
        <v>45392</v>
      </c>
      <c r="M56" s="22">
        <v>1</v>
      </c>
      <c r="N56" s="22">
        <v>0.86</v>
      </c>
      <c r="O56" s="22">
        <v>1</v>
      </c>
      <c r="P56" s="23" t="s">
        <v>35</v>
      </c>
      <c r="Q56" s="24" t="s">
        <v>30</v>
      </c>
      <c r="R56" s="30" t="str">
        <f>IF(Tabla434356[[#This Row],[Avance]]&lt;Tabla434356[[#This Row],[Actual]],"OK",IF(Tabla434356[[#This Row],[Avance]]&gt;Tabla434356[[#This Row],[Actual]],"ATENCIÓN","EJECUTADO"))</f>
        <v>EJECUTADO</v>
      </c>
    </row>
    <row r="57" spans="1:18" ht="28.5" customHeight="1" x14ac:dyDescent="0.25">
      <c r="A57" s="16">
        <v>53</v>
      </c>
      <c r="B57" s="18" t="s">
        <v>23</v>
      </c>
      <c r="C57" s="17">
        <v>45387</v>
      </c>
      <c r="D57" s="17" t="s">
        <v>29</v>
      </c>
      <c r="E57" s="27" t="s">
        <v>44</v>
      </c>
      <c r="F57" s="28" t="s">
        <v>483</v>
      </c>
      <c r="G57" s="27" t="s">
        <v>484</v>
      </c>
      <c r="H57" s="29" t="s">
        <v>464</v>
      </c>
      <c r="I57" s="29"/>
      <c r="J57" s="33">
        <v>5</v>
      </c>
      <c r="K57" s="21">
        <v>45385</v>
      </c>
      <c r="L57" s="21">
        <f>IFERROR(WORKDAY.INTL(($K57-1),$J57,1,FESTIVOS[]),"")</f>
        <v>45391</v>
      </c>
      <c r="M57" s="22">
        <v>1</v>
      </c>
      <c r="N57" s="22">
        <v>0.86</v>
      </c>
      <c r="O57" s="22">
        <v>1</v>
      </c>
      <c r="P57" s="23" t="s">
        <v>35</v>
      </c>
      <c r="Q57" s="24" t="s">
        <v>30</v>
      </c>
      <c r="R57" s="30" t="str">
        <f>IF(Tabla434356[[#This Row],[Avance]]&lt;Tabla434356[[#This Row],[Actual]],"OK",IF(Tabla434356[[#This Row],[Avance]]&gt;Tabla434356[[#This Row],[Actual]],"ATENCIÓN","EJECUTADO"))</f>
        <v>EJECUTADO</v>
      </c>
    </row>
    <row r="58" spans="1:18" ht="28.5" customHeight="1" x14ac:dyDescent="0.25">
      <c r="A58" s="16">
        <v>54</v>
      </c>
      <c r="B58" s="18" t="s">
        <v>23</v>
      </c>
      <c r="C58" s="17">
        <v>45390</v>
      </c>
      <c r="D58" s="17" t="s">
        <v>29</v>
      </c>
      <c r="E58" s="27" t="s">
        <v>39</v>
      </c>
      <c r="F58" s="28" t="s">
        <v>286</v>
      </c>
      <c r="G58" s="27" t="s">
        <v>33</v>
      </c>
      <c r="H58" s="29" t="s">
        <v>298</v>
      </c>
      <c r="I58" s="29"/>
      <c r="J58" s="33">
        <v>5</v>
      </c>
      <c r="K58" s="21">
        <v>45389</v>
      </c>
      <c r="L58" s="21">
        <f>IFERROR(WORKDAY.INTL(($K58-1),$J58,1,FESTIVOS[]),"")</f>
        <v>45394</v>
      </c>
      <c r="M58" s="22">
        <v>1</v>
      </c>
      <c r="N58" s="22">
        <v>0.41</v>
      </c>
      <c r="O58" s="22">
        <v>1</v>
      </c>
      <c r="P58" s="23" t="s">
        <v>35</v>
      </c>
      <c r="Q58" s="24" t="s">
        <v>30</v>
      </c>
      <c r="R58" s="30" t="str">
        <f>IF(Tabla434356[[#This Row],[Avance]]&lt;Tabla434356[[#This Row],[Actual]],"OK",IF(Tabla434356[[#This Row],[Avance]]&gt;Tabla434356[[#This Row],[Actual]],"ATENCIÓN","EJECUTADO"))</f>
        <v>EJECUTADO</v>
      </c>
    </row>
    <row r="59" spans="1:18" ht="28.5" customHeight="1" x14ac:dyDescent="0.25">
      <c r="A59" s="16">
        <v>55</v>
      </c>
      <c r="B59" s="18" t="s">
        <v>23</v>
      </c>
      <c r="C59" s="17">
        <v>45390</v>
      </c>
      <c r="D59" s="17" t="s">
        <v>29</v>
      </c>
      <c r="E59" s="27" t="s">
        <v>39</v>
      </c>
      <c r="F59" s="28" t="s">
        <v>286</v>
      </c>
      <c r="G59" s="27" t="s">
        <v>33</v>
      </c>
      <c r="H59" s="29" t="s">
        <v>317</v>
      </c>
      <c r="I59" s="29"/>
      <c r="J59" s="33">
        <v>5</v>
      </c>
      <c r="K59" s="21">
        <v>45389</v>
      </c>
      <c r="L59" s="21">
        <f>IFERROR(WORKDAY.INTL(($K59-1),$J59,1,FESTIVOS[]),"")</f>
        <v>45394</v>
      </c>
      <c r="M59" s="22">
        <v>1</v>
      </c>
      <c r="N59" s="22">
        <v>0.41</v>
      </c>
      <c r="O59" s="22">
        <v>1</v>
      </c>
      <c r="P59" s="23" t="s">
        <v>35</v>
      </c>
      <c r="Q59" s="24" t="s">
        <v>30</v>
      </c>
      <c r="R59" s="30" t="str">
        <f>IF(Tabla434356[[#This Row],[Avance]]&lt;Tabla434356[[#This Row],[Actual]],"OK",IF(Tabla434356[[#This Row],[Avance]]&gt;Tabla434356[[#This Row],[Actual]],"ATENCIÓN","EJECUTADO"))</f>
        <v>EJECUTADO</v>
      </c>
    </row>
    <row r="60" spans="1:18" ht="28.5" customHeight="1" x14ac:dyDescent="0.25">
      <c r="A60" s="16">
        <v>56</v>
      </c>
      <c r="B60" s="18" t="s">
        <v>23</v>
      </c>
      <c r="C60" s="17">
        <v>45390</v>
      </c>
      <c r="D60" s="17" t="s">
        <v>29</v>
      </c>
      <c r="E60" s="27" t="s">
        <v>450</v>
      </c>
      <c r="F60" s="28" t="s">
        <v>485</v>
      </c>
      <c r="G60" s="27" t="s">
        <v>369</v>
      </c>
      <c r="H60" s="29" t="s">
        <v>34</v>
      </c>
      <c r="I60" s="29"/>
      <c r="J60" s="33">
        <v>2</v>
      </c>
      <c r="K60" s="21">
        <v>45389</v>
      </c>
      <c r="L60" s="21">
        <f>IFERROR(WORKDAY.INTL(($K60-1),$J60,1,FESTIVOS[]),"")</f>
        <v>45391</v>
      </c>
      <c r="M60" s="22">
        <v>1</v>
      </c>
      <c r="N60" s="22">
        <v>0.51</v>
      </c>
      <c r="O60" s="22">
        <v>1</v>
      </c>
      <c r="P60" s="23" t="s">
        <v>35</v>
      </c>
      <c r="Q60" s="24" t="s">
        <v>30</v>
      </c>
      <c r="R60" s="30" t="str">
        <f>IF(Tabla434356[[#This Row],[Avance]]&lt;Tabla434356[[#This Row],[Actual]],"OK",IF(Tabla434356[[#This Row],[Avance]]&gt;Tabla434356[[#This Row],[Actual]],"ATENCIÓN","EJECUTADO"))</f>
        <v>EJECUTADO</v>
      </c>
    </row>
    <row r="61" spans="1:18" ht="28.5" customHeight="1" x14ac:dyDescent="0.25">
      <c r="A61" s="16">
        <v>57</v>
      </c>
      <c r="B61" s="18" t="s">
        <v>23</v>
      </c>
      <c r="C61" s="17">
        <v>45390</v>
      </c>
      <c r="D61" s="17" t="s">
        <v>29</v>
      </c>
      <c r="E61" s="27" t="s">
        <v>36</v>
      </c>
      <c r="F61" s="28" t="s">
        <v>486</v>
      </c>
      <c r="G61" s="27" t="s">
        <v>487</v>
      </c>
      <c r="H61" s="29" t="s">
        <v>488</v>
      </c>
      <c r="I61" s="29"/>
      <c r="J61" s="33">
        <v>4</v>
      </c>
      <c r="K61" s="21">
        <v>45389</v>
      </c>
      <c r="L61" s="21">
        <f>IFERROR(WORKDAY.INTL(($K61-1),$J61,1,FESTIVOS[]),"")</f>
        <v>45393</v>
      </c>
      <c r="M61" s="22">
        <v>1</v>
      </c>
      <c r="N61" s="22">
        <v>0.51</v>
      </c>
      <c r="O61" s="22">
        <v>1</v>
      </c>
      <c r="P61" s="23" t="s">
        <v>35</v>
      </c>
      <c r="Q61" s="24" t="s">
        <v>30</v>
      </c>
      <c r="R61" s="30" t="str">
        <f>IF(Tabla434356[[#This Row],[Avance]]&lt;Tabla434356[[#This Row],[Actual]],"OK",IF(Tabla434356[[#This Row],[Avance]]&gt;Tabla434356[[#This Row],[Actual]],"ATENCIÓN","EJECUTADO"))</f>
        <v>EJECUTADO</v>
      </c>
    </row>
    <row r="62" spans="1:18" ht="28.5" customHeight="1" x14ac:dyDescent="0.25">
      <c r="A62" s="16">
        <v>58</v>
      </c>
      <c r="B62" s="18" t="s">
        <v>23</v>
      </c>
      <c r="C62" s="17">
        <v>45391</v>
      </c>
      <c r="D62" s="17" t="s">
        <v>29</v>
      </c>
      <c r="E62" s="27" t="s">
        <v>36</v>
      </c>
      <c r="F62" s="28" t="s">
        <v>489</v>
      </c>
      <c r="G62" s="27" t="s">
        <v>490</v>
      </c>
      <c r="H62" s="29" t="s">
        <v>82</v>
      </c>
      <c r="I62" s="29"/>
      <c r="J62" s="33">
        <v>2</v>
      </c>
      <c r="K62" s="21">
        <v>45390</v>
      </c>
      <c r="L62" s="21">
        <f>IFERROR(WORKDAY.INTL(($K62-1),$J62,1,FESTIVOS[]),"")</f>
        <v>45391</v>
      </c>
      <c r="M62" s="22">
        <f t="shared" ref="M62:M79" ca="1" si="1">IFERROR(((($I$3-$K62)/(L62-K62)*1)),"")</f>
        <v>855</v>
      </c>
      <c r="N62" s="22">
        <v>0</v>
      </c>
      <c r="O62" s="22">
        <v>1</v>
      </c>
      <c r="P62" s="23" t="s">
        <v>35</v>
      </c>
      <c r="Q62" s="24" t="s">
        <v>30</v>
      </c>
      <c r="R62" s="30" t="str">
        <f ca="1">IF(Tabla434356[[#This Row],[Avance]]&lt;Tabla434356[[#This Row],[Actual]],"OK",IF(Tabla434356[[#This Row],[Avance]]&gt;Tabla434356[[#This Row],[Actual]],"ATENCIÓN","EJECUTADO"))</f>
        <v>ATENCIÓN</v>
      </c>
    </row>
    <row r="63" spans="1:18" ht="28.5" customHeight="1" x14ac:dyDescent="0.25">
      <c r="A63" s="16">
        <v>59</v>
      </c>
      <c r="B63" s="18" t="s">
        <v>23</v>
      </c>
      <c r="C63" s="17">
        <v>45392</v>
      </c>
      <c r="D63" s="17" t="s">
        <v>29</v>
      </c>
      <c r="E63" s="27" t="s">
        <v>36</v>
      </c>
      <c r="F63" s="28" t="s">
        <v>491</v>
      </c>
      <c r="G63" s="27" t="s">
        <v>72</v>
      </c>
      <c r="H63" s="29" t="s">
        <v>82</v>
      </c>
      <c r="I63" s="29"/>
      <c r="J63" s="33">
        <v>2</v>
      </c>
      <c r="K63" s="21">
        <v>45390</v>
      </c>
      <c r="L63" s="21">
        <f>IFERROR(WORKDAY.INTL(($K63-1),$J63,1,FESTIVOS[]),"")</f>
        <v>45391</v>
      </c>
      <c r="M63" s="22">
        <f t="shared" ca="1" si="1"/>
        <v>855</v>
      </c>
      <c r="N63" s="22">
        <v>0</v>
      </c>
      <c r="O63" s="22">
        <v>1</v>
      </c>
      <c r="P63" s="23" t="s">
        <v>35</v>
      </c>
      <c r="Q63" s="24" t="s">
        <v>30</v>
      </c>
      <c r="R63" s="30" t="str">
        <f ca="1">IF(Tabla434356[[#This Row],[Avance]]&lt;Tabla434356[[#This Row],[Actual]],"OK",IF(Tabla434356[[#This Row],[Avance]]&gt;Tabla434356[[#This Row],[Actual]],"ATENCIÓN","EJECUTADO"))</f>
        <v>ATENCIÓN</v>
      </c>
    </row>
    <row r="64" spans="1:18" ht="28.5" customHeight="1" x14ac:dyDescent="0.25">
      <c r="A64" s="16">
        <v>60</v>
      </c>
      <c r="B64" s="18" t="s">
        <v>23</v>
      </c>
      <c r="C64" s="17">
        <v>45393</v>
      </c>
      <c r="D64" s="17" t="s">
        <v>29</v>
      </c>
      <c r="E64" s="27" t="s">
        <v>36</v>
      </c>
      <c r="F64" s="28" t="s">
        <v>126</v>
      </c>
      <c r="G64" s="27" t="s">
        <v>72</v>
      </c>
      <c r="H64" s="29" t="s">
        <v>82</v>
      </c>
      <c r="I64" s="29"/>
      <c r="J64" s="33">
        <v>2</v>
      </c>
      <c r="K64" s="21">
        <v>45390</v>
      </c>
      <c r="L64" s="21">
        <f>IFERROR(WORKDAY.INTL(($K64-1),$J64,1,FESTIVOS[]),"")</f>
        <v>45391</v>
      </c>
      <c r="M64" s="22">
        <f t="shared" ca="1" si="1"/>
        <v>855</v>
      </c>
      <c r="N64" s="22">
        <v>0</v>
      </c>
      <c r="O64" s="22">
        <v>1</v>
      </c>
      <c r="P64" s="23" t="s">
        <v>35</v>
      </c>
      <c r="Q64" s="24" t="s">
        <v>30</v>
      </c>
      <c r="R64" s="30" t="str">
        <f ca="1">IF(Tabla434356[[#This Row],[Avance]]&lt;Tabla434356[[#This Row],[Actual]],"OK",IF(Tabla434356[[#This Row],[Avance]]&gt;Tabla434356[[#This Row],[Actual]],"ATENCIÓN","EJECUTADO"))</f>
        <v>ATENCIÓN</v>
      </c>
    </row>
    <row r="65" spans="1:18" ht="28.5" customHeight="1" x14ac:dyDescent="0.25">
      <c r="A65" s="16">
        <v>61</v>
      </c>
      <c r="B65" s="18" t="s">
        <v>23</v>
      </c>
      <c r="C65" s="17">
        <v>45394</v>
      </c>
      <c r="D65" s="17" t="s">
        <v>29</v>
      </c>
      <c r="E65" s="27" t="s">
        <v>450</v>
      </c>
      <c r="F65" s="28" t="s">
        <v>492</v>
      </c>
      <c r="G65" s="27" t="s">
        <v>493</v>
      </c>
      <c r="H65" s="29" t="s">
        <v>34</v>
      </c>
      <c r="I65" s="29"/>
      <c r="J65" s="33">
        <v>2</v>
      </c>
      <c r="K65" s="21">
        <v>45390</v>
      </c>
      <c r="L65" s="21">
        <f>IFERROR(WORKDAY.INTL(($K65-1),$J65,1,FESTIVOS[]),"")</f>
        <v>45391</v>
      </c>
      <c r="M65" s="22">
        <f t="shared" ca="1" si="1"/>
        <v>855</v>
      </c>
      <c r="N65" s="22">
        <v>0</v>
      </c>
      <c r="O65" s="22">
        <v>1</v>
      </c>
      <c r="P65" s="23" t="s">
        <v>35</v>
      </c>
      <c r="Q65" s="24" t="s">
        <v>30</v>
      </c>
      <c r="R65" s="30" t="str">
        <f ca="1">IF(Tabla434356[[#This Row],[Avance]]&lt;Tabla434356[[#This Row],[Actual]],"OK",IF(Tabla434356[[#This Row],[Avance]]&gt;Tabla434356[[#This Row],[Actual]],"ATENCIÓN","EJECUTADO"))</f>
        <v>ATENCIÓN</v>
      </c>
    </row>
    <row r="66" spans="1:18" ht="28.5" customHeight="1" x14ac:dyDescent="0.25">
      <c r="A66" s="16">
        <v>62</v>
      </c>
      <c r="B66" s="18" t="s">
        <v>23</v>
      </c>
      <c r="C66" s="17">
        <v>45392</v>
      </c>
      <c r="D66" s="17" t="s">
        <v>29</v>
      </c>
      <c r="E66" s="27" t="s">
        <v>39</v>
      </c>
      <c r="F66" s="28" t="s">
        <v>494</v>
      </c>
      <c r="G66" s="27" t="s">
        <v>33</v>
      </c>
      <c r="H66" s="29" t="s">
        <v>495</v>
      </c>
      <c r="I66" s="29"/>
      <c r="J66" s="33">
        <v>1</v>
      </c>
      <c r="K66" s="21">
        <v>45392</v>
      </c>
      <c r="L66" s="21">
        <f>IFERROR(WORKDAY.INTL(($K66-1),$J66,1,FESTIVOS[]),"")</f>
        <v>45392</v>
      </c>
      <c r="M66" s="22">
        <v>1</v>
      </c>
      <c r="N66" s="22">
        <v>0</v>
      </c>
      <c r="O66" s="22">
        <v>1</v>
      </c>
      <c r="P66" s="23" t="s">
        <v>35</v>
      </c>
      <c r="Q66" s="24" t="s">
        <v>30</v>
      </c>
      <c r="R66" s="30" t="str">
        <f>IF(Tabla434356[[#This Row],[Avance]]&lt;Tabla434356[[#This Row],[Actual]],"OK",IF(Tabla434356[[#This Row],[Avance]]&gt;Tabla434356[[#This Row],[Actual]],"ATENCIÓN","EJECUTADO"))</f>
        <v>EJECUTADO</v>
      </c>
    </row>
    <row r="67" spans="1:18" ht="28.5" customHeight="1" x14ac:dyDescent="0.25">
      <c r="A67" s="16">
        <v>63</v>
      </c>
      <c r="B67" s="18" t="s">
        <v>23</v>
      </c>
      <c r="C67" s="17">
        <v>45392</v>
      </c>
      <c r="D67" s="17" t="s">
        <v>29</v>
      </c>
      <c r="E67" s="27" t="s">
        <v>258</v>
      </c>
      <c r="F67" s="28" t="s">
        <v>496</v>
      </c>
      <c r="G67" s="27" t="s">
        <v>176</v>
      </c>
      <c r="H67" s="29" t="s">
        <v>497</v>
      </c>
      <c r="I67" s="29"/>
      <c r="J67" s="33">
        <v>1</v>
      </c>
      <c r="K67" s="21">
        <v>45392</v>
      </c>
      <c r="L67" s="21">
        <f>IFERROR(WORKDAY.INTL(($K67-1),$J67,1,FESTIVOS[]),"")</f>
        <v>45392</v>
      </c>
      <c r="M67" s="22">
        <v>1</v>
      </c>
      <c r="N67" s="22">
        <v>0</v>
      </c>
      <c r="O67" s="22">
        <v>1</v>
      </c>
      <c r="P67" s="23" t="s">
        <v>35</v>
      </c>
      <c r="Q67" s="24" t="s">
        <v>30</v>
      </c>
      <c r="R67" s="30" t="str">
        <f>IF(Tabla434356[[#This Row],[Avance]]&lt;Tabla434356[[#This Row],[Actual]],"OK",IF(Tabla434356[[#This Row],[Avance]]&gt;Tabla434356[[#This Row],[Actual]],"ATENCIÓN","EJECUTADO"))</f>
        <v>EJECUTADO</v>
      </c>
    </row>
    <row r="68" spans="1:18" ht="28.5" customHeight="1" x14ac:dyDescent="0.25">
      <c r="A68" s="16">
        <v>64</v>
      </c>
      <c r="B68" s="18" t="s">
        <v>23</v>
      </c>
      <c r="C68" s="17">
        <v>45392</v>
      </c>
      <c r="D68" s="17" t="s">
        <v>29</v>
      </c>
      <c r="E68" s="27" t="s">
        <v>258</v>
      </c>
      <c r="F68" s="28" t="s">
        <v>498</v>
      </c>
      <c r="G68" s="27" t="s">
        <v>176</v>
      </c>
      <c r="H68" s="29" t="s">
        <v>497</v>
      </c>
      <c r="I68" s="29"/>
      <c r="J68" s="33">
        <v>1</v>
      </c>
      <c r="K68" s="21">
        <v>45392</v>
      </c>
      <c r="L68" s="21">
        <f>IFERROR(WORKDAY.INTL(($K68-1),$J68,1,FESTIVOS[]),"")</f>
        <v>45392</v>
      </c>
      <c r="M68" s="22">
        <v>1</v>
      </c>
      <c r="N68" s="22">
        <v>0</v>
      </c>
      <c r="O68" s="22">
        <v>1</v>
      </c>
      <c r="P68" s="23" t="s">
        <v>35</v>
      </c>
      <c r="Q68" s="24" t="s">
        <v>30</v>
      </c>
      <c r="R68" s="30" t="str">
        <f>IF(Tabla434356[[#This Row],[Avance]]&lt;Tabla434356[[#This Row],[Actual]],"OK",IF(Tabla434356[[#This Row],[Avance]]&gt;Tabla434356[[#This Row],[Actual]],"ATENCIÓN","EJECUTADO"))</f>
        <v>EJECUTADO</v>
      </c>
    </row>
    <row r="69" spans="1:18" ht="28.5" customHeight="1" x14ac:dyDescent="0.25">
      <c r="A69" s="16">
        <v>65</v>
      </c>
      <c r="B69" s="18" t="s">
        <v>23</v>
      </c>
      <c r="C69" s="17">
        <v>45392</v>
      </c>
      <c r="D69" s="17"/>
      <c r="E69" s="27" t="s">
        <v>258</v>
      </c>
      <c r="F69" s="28" t="s">
        <v>499</v>
      </c>
      <c r="G69" s="27" t="s">
        <v>176</v>
      </c>
      <c r="H69" s="29" t="s">
        <v>497</v>
      </c>
      <c r="I69" s="29"/>
      <c r="J69" s="33">
        <v>1</v>
      </c>
      <c r="K69" s="21">
        <v>45392</v>
      </c>
      <c r="L69" s="21">
        <f>IFERROR(WORKDAY.INTL(($K69-1),$J69,1,FESTIVOS[]),"")</f>
        <v>45392</v>
      </c>
      <c r="M69" s="22">
        <v>1</v>
      </c>
      <c r="N69" s="22">
        <v>0</v>
      </c>
      <c r="O69" s="22">
        <v>1</v>
      </c>
      <c r="P69" s="23" t="s">
        <v>35</v>
      </c>
      <c r="Q69" s="24" t="s">
        <v>30</v>
      </c>
      <c r="R69" s="30" t="str">
        <f>IF(Tabla434356[[#This Row],[Avance]]&lt;Tabla434356[[#This Row],[Actual]],"OK",IF(Tabla434356[[#This Row],[Avance]]&gt;Tabla434356[[#This Row],[Actual]],"ATENCIÓN","EJECUTADO"))</f>
        <v>EJECUTADO</v>
      </c>
    </row>
    <row r="70" spans="1:18" ht="28.5" customHeight="1" x14ac:dyDescent="0.25">
      <c r="A70" s="16"/>
      <c r="B70" s="18" t="s">
        <v>23</v>
      </c>
      <c r="C70" s="17">
        <v>45392</v>
      </c>
      <c r="D70" s="17"/>
      <c r="E70" s="27" t="s">
        <v>258</v>
      </c>
      <c r="F70" s="28" t="s">
        <v>500</v>
      </c>
      <c r="G70" s="27" t="s">
        <v>501</v>
      </c>
      <c r="H70" s="29" t="s">
        <v>502</v>
      </c>
      <c r="I70" s="29"/>
      <c r="J70" s="33">
        <v>3</v>
      </c>
      <c r="K70" s="21">
        <v>45391</v>
      </c>
      <c r="L70" s="21">
        <f>IFERROR(WORKDAY.INTL(($K70-1),$J70,1,FESTIVOS[]),"")</f>
        <v>45393</v>
      </c>
      <c r="M70" s="22">
        <v>1</v>
      </c>
      <c r="N70" s="22">
        <v>0</v>
      </c>
      <c r="O70" s="22">
        <v>1</v>
      </c>
      <c r="P70" s="23" t="s">
        <v>35</v>
      </c>
      <c r="Q70" s="24" t="s">
        <v>30</v>
      </c>
      <c r="R70" s="30" t="str">
        <f>IF(Tabla434356[[#This Row],[Avance]]&lt;Tabla434356[[#This Row],[Actual]],"OK",IF(Tabla434356[[#This Row],[Avance]]&gt;Tabla434356[[#This Row],[Actual]],"ATENCIÓN","EJECUTADO"))</f>
        <v>EJECUTADO</v>
      </c>
    </row>
    <row r="71" spans="1:18" ht="28.5" customHeight="1" x14ac:dyDescent="0.25">
      <c r="A71" s="16">
        <v>66</v>
      </c>
      <c r="B71" s="18" t="s">
        <v>23</v>
      </c>
      <c r="C71" s="17">
        <v>45392</v>
      </c>
      <c r="D71" s="17" t="s">
        <v>29</v>
      </c>
      <c r="E71" s="27" t="s">
        <v>450</v>
      </c>
      <c r="F71" s="28" t="s">
        <v>503</v>
      </c>
      <c r="G71" s="27" t="s">
        <v>504</v>
      </c>
      <c r="H71" s="29" t="s">
        <v>505</v>
      </c>
      <c r="I71" s="29"/>
      <c r="J71" s="33">
        <v>1</v>
      </c>
      <c r="K71" s="21">
        <v>45392</v>
      </c>
      <c r="L71" s="21">
        <f>IFERROR(WORKDAY.INTL(($K71-1),$J71,1,FESTIVOS[]),"")</f>
        <v>45392</v>
      </c>
      <c r="M71" s="22">
        <v>1</v>
      </c>
      <c r="N71" s="22">
        <v>0</v>
      </c>
      <c r="O71" s="22">
        <v>1</v>
      </c>
      <c r="P71" s="23" t="s">
        <v>35</v>
      </c>
      <c r="Q71" s="24" t="s">
        <v>30</v>
      </c>
      <c r="R71" s="30" t="str">
        <f>IF(Tabla434356[[#This Row],[Avance]]&lt;Tabla434356[[#This Row],[Actual]],"OK",IF(Tabla434356[[#This Row],[Avance]]&gt;Tabla434356[[#This Row],[Actual]],"ATENCIÓN","EJECUTADO"))</f>
        <v>EJECUTADO</v>
      </c>
    </row>
    <row r="72" spans="1:18" ht="28.5" customHeight="1" x14ac:dyDescent="0.25">
      <c r="A72" s="16">
        <v>67</v>
      </c>
      <c r="B72" s="18" t="s">
        <v>23</v>
      </c>
      <c r="C72" s="17">
        <v>45392</v>
      </c>
      <c r="D72" s="17" t="s">
        <v>29</v>
      </c>
      <c r="E72" s="27" t="s">
        <v>450</v>
      </c>
      <c r="F72" s="28" t="s">
        <v>506</v>
      </c>
      <c r="G72" s="27" t="s">
        <v>504</v>
      </c>
      <c r="H72" s="29" t="s">
        <v>505</v>
      </c>
      <c r="I72" s="29"/>
      <c r="J72" s="33">
        <v>1</v>
      </c>
      <c r="K72" s="21">
        <v>45392</v>
      </c>
      <c r="L72" s="21">
        <f>IFERROR(WORKDAY.INTL(($K72-1),$J72,1,FESTIVOS[]),"")</f>
        <v>45392</v>
      </c>
      <c r="M72" s="22">
        <v>1</v>
      </c>
      <c r="N72" s="22">
        <v>0</v>
      </c>
      <c r="O72" s="22">
        <v>1</v>
      </c>
      <c r="P72" s="23" t="s">
        <v>35</v>
      </c>
      <c r="Q72" s="24" t="s">
        <v>30</v>
      </c>
      <c r="R72" s="30" t="str">
        <f>IF(Tabla434356[[#This Row],[Avance]]&lt;Tabla434356[[#This Row],[Actual]],"OK",IF(Tabla434356[[#This Row],[Avance]]&gt;Tabla434356[[#This Row],[Actual]],"ATENCIÓN","EJECUTADO"))</f>
        <v>EJECUTADO</v>
      </c>
    </row>
    <row r="73" spans="1:18" ht="28.5" customHeight="1" x14ac:dyDescent="0.25">
      <c r="A73" s="16">
        <v>68</v>
      </c>
      <c r="B73" s="18" t="s">
        <v>23</v>
      </c>
      <c r="C73" s="17">
        <v>45392</v>
      </c>
      <c r="D73" s="17" t="s">
        <v>29</v>
      </c>
      <c r="E73" s="27" t="s">
        <v>450</v>
      </c>
      <c r="F73" s="28" t="s">
        <v>507</v>
      </c>
      <c r="G73" s="27" t="s">
        <v>504</v>
      </c>
      <c r="H73" s="29" t="s">
        <v>505</v>
      </c>
      <c r="I73" s="29"/>
      <c r="J73" s="33">
        <v>1</v>
      </c>
      <c r="K73" s="21">
        <v>45392</v>
      </c>
      <c r="L73" s="21">
        <f>IFERROR(WORKDAY.INTL(($K73-1),$J73,1,FESTIVOS[]),"")</f>
        <v>45392</v>
      </c>
      <c r="M73" s="22">
        <v>1</v>
      </c>
      <c r="N73" s="22">
        <v>0</v>
      </c>
      <c r="O73" s="22">
        <v>1</v>
      </c>
      <c r="P73" s="23" t="s">
        <v>35</v>
      </c>
      <c r="Q73" s="24" t="s">
        <v>30</v>
      </c>
      <c r="R73" s="30" t="str">
        <f>IF(Tabla434356[[#This Row],[Avance]]&lt;Tabla434356[[#This Row],[Actual]],"OK",IF(Tabla434356[[#This Row],[Avance]]&gt;Tabla434356[[#This Row],[Actual]],"ATENCIÓN","EJECUTADO"))</f>
        <v>EJECUTADO</v>
      </c>
    </row>
    <row r="74" spans="1:18" ht="28.5" customHeight="1" x14ac:dyDescent="0.25">
      <c r="A74" s="16">
        <v>69</v>
      </c>
      <c r="B74" s="18" t="s">
        <v>23</v>
      </c>
      <c r="C74" s="17">
        <v>45392</v>
      </c>
      <c r="D74" s="17" t="s">
        <v>29</v>
      </c>
      <c r="E74" s="27" t="s">
        <v>133</v>
      </c>
      <c r="F74" s="28" t="s">
        <v>508</v>
      </c>
      <c r="G74" s="27" t="s">
        <v>89</v>
      </c>
      <c r="H74" s="29" t="s">
        <v>509</v>
      </c>
      <c r="I74" s="29"/>
      <c r="J74" s="33">
        <v>5</v>
      </c>
      <c r="K74" s="21">
        <v>45391</v>
      </c>
      <c r="L74" s="21">
        <f>IFERROR(WORKDAY.INTL(($K74-1),$J74,1,FESTIVOS[]),"")</f>
        <v>45397</v>
      </c>
      <c r="M74" s="22">
        <v>1</v>
      </c>
      <c r="N74" s="22">
        <v>0.51</v>
      </c>
      <c r="O74" s="22">
        <v>1</v>
      </c>
      <c r="P74" s="23" t="s">
        <v>35</v>
      </c>
      <c r="Q74" s="24" t="s">
        <v>30</v>
      </c>
      <c r="R74" s="30" t="str">
        <f>IF(Tabla434356[[#This Row],[Avance]]&lt;Tabla434356[[#This Row],[Actual]],"OK",IF(Tabla434356[[#This Row],[Avance]]&gt;Tabla434356[[#This Row],[Actual]],"ATENCIÓN","EJECUTADO"))</f>
        <v>EJECUTADO</v>
      </c>
    </row>
    <row r="75" spans="1:18" ht="28.5" customHeight="1" x14ac:dyDescent="0.25">
      <c r="A75" s="16">
        <v>70</v>
      </c>
      <c r="B75" s="18" t="s">
        <v>23</v>
      </c>
      <c r="C75" s="17">
        <v>45393</v>
      </c>
      <c r="D75" s="17" t="s">
        <v>29</v>
      </c>
      <c r="E75" s="27" t="s">
        <v>39</v>
      </c>
      <c r="F75" s="28" t="s">
        <v>510</v>
      </c>
      <c r="G75" s="27" t="s">
        <v>33</v>
      </c>
      <c r="H75" s="29" t="s">
        <v>495</v>
      </c>
      <c r="I75" s="29"/>
      <c r="J75" s="33">
        <v>2</v>
      </c>
      <c r="K75" s="21">
        <v>45393</v>
      </c>
      <c r="L75" s="21">
        <f>IFERROR(WORKDAY.INTL(($K75-1),$J75,1,FESTIVOS[]),"")</f>
        <v>45394</v>
      </c>
      <c r="M75" s="22">
        <v>1</v>
      </c>
      <c r="N75" s="22">
        <v>0.7</v>
      </c>
      <c r="O75" s="22">
        <v>1</v>
      </c>
      <c r="P75" s="23" t="s">
        <v>35</v>
      </c>
      <c r="Q75" s="24" t="s">
        <v>30</v>
      </c>
      <c r="R75" s="30" t="str">
        <f>IF(Tabla434356[[#This Row],[Avance]]&lt;Tabla434356[[#This Row],[Actual]],"OK",IF(Tabla434356[[#This Row],[Avance]]&gt;Tabla434356[[#This Row],[Actual]],"ATENCIÓN","EJECUTADO"))</f>
        <v>EJECUTADO</v>
      </c>
    </row>
    <row r="76" spans="1:18" ht="28.5" customHeight="1" x14ac:dyDescent="0.25">
      <c r="A76" s="16">
        <v>71</v>
      </c>
      <c r="B76" s="18" t="s">
        <v>23</v>
      </c>
      <c r="C76" s="17">
        <v>45393</v>
      </c>
      <c r="D76" s="17" t="s">
        <v>29</v>
      </c>
      <c r="E76" s="27" t="s">
        <v>258</v>
      </c>
      <c r="F76" s="28" t="s">
        <v>511</v>
      </c>
      <c r="G76" s="27" t="s">
        <v>512</v>
      </c>
      <c r="H76" s="29" t="s">
        <v>513</v>
      </c>
      <c r="I76" s="29"/>
      <c r="J76" s="33">
        <v>1</v>
      </c>
      <c r="K76" s="21">
        <v>45393</v>
      </c>
      <c r="L76" s="21">
        <f>IFERROR(WORKDAY.INTL(($K76-1),$J76,1,FESTIVOS[]),"")</f>
        <v>45393</v>
      </c>
      <c r="M76" s="22" t="str">
        <f t="shared" ca="1" si="1"/>
        <v/>
      </c>
      <c r="N76" s="22">
        <v>0</v>
      </c>
      <c r="O76" s="22">
        <v>1</v>
      </c>
      <c r="P76" s="23" t="s">
        <v>35</v>
      </c>
      <c r="Q76" s="24" t="s">
        <v>30</v>
      </c>
      <c r="R76" s="30" t="str">
        <f ca="1">IF(Tabla434356[[#This Row],[Avance]]&lt;Tabla434356[[#This Row],[Actual]],"OK",IF(Tabla434356[[#This Row],[Avance]]&gt;Tabla434356[[#This Row],[Actual]],"ATENCIÓN","EJECUTADO"))</f>
        <v>ATENCIÓN</v>
      </c>
    </row>
    <row r="77" spans="1:18" ht="28.5" customHeight="1" x14ac:dyDescent="0.25">
      <c r="A77" s="16">
        <v>72</v>
      </c>
      <c r="B77" s="18" t="s">
        <v>23</v>
      </c>
      <c r="C77" s="17">
        <v>45393</v>
      </c>
      <c r="D77" s="17" t="s">
        <v>29</v>
      </c>
      <c r="E77" s="27" t="s">
        <v>258</v>
      </c>
      <c r="F77" s="28" t="s">
        <v>514</v>
      </c>
      <c r="G77" s="27" t="s">
        <v>515</v>
      </c>
      <c r="H77" s="29" t="s">
        <v>516</v>
      </c>
      <c r="I77" s="29"/>
      <c r="J77" s="33">
        <v>1</v>
      </c>
      <c r="K77" s="21">
        <v>45393</v>
      </c>
      <c r="L77" s="21">
        <f>IFERROR(WORKDAY.INTL(($K77-1),$J77,1,FESTIVOS[]),"")</f>
        <v>45393</v>
      </c>
      <c r="M77" s="22" t="str">
        <f t="shared" ca="1" si="1"/>
        <v/>
      </c>
      <c r="N77" s="22">
        <v>0</v>
      </c>
      <c r="O77" s="22">
        <v>1</v>
      </c>
      <c r="P77" s="23" t="s">
        <v>35</v>
      </c>
      <c r="Q77" s="24" t="s">
        <v>30</v>
      </c>
      <c r="R77" s="30" t="str">
        <f ca="1">IF(Tabla434356[[#This Row],[Avance]]&lt;Tabla434356[[#This Row],[Actual]],"OK",IF(Tabla434356[[#This Row],[Avance]]&gt;Tabla434356[[#This Row],[Actual]],"ATENCIÓN","EJECUTADO"))</f>
        <v>ATENCIÓN</v>
      </c>
    </row>
    <row r="78" spans="1:18" ht="28.5" customHeight="1" x14ac:dyDescent="0.25">
      <c r="A78" s="16">
        <v>73</v>
      </c>
      <c r="B78" s="18" t="s">
        <v>23</v>
      </c>
      <c r="C78" s="17">
        <v>45393</v>
      </c>
      <c r="D78" s="17" t="s">
        <v>29</v>
      </c>
      <c r="E78" s="27" t="s">
        <v>450</v>
      </c>
      <c r="F78" s="28" t="s">
        <v>517</v>
      </c>
      <c r="G78" s="27" t="s">
        <v>518</v>
      </c>
      <c r="H78" s="29" t="s">
        <v>505</v>
      </c>
      <c r="I78" s="29"/>
      <c r="J78" s="33">
        <v>1</v>
      </c>
      <c r="K78" s="21">
        <v>45393</v>
      </c>
      <c r="L78" s="21">
        <f>IFERROR(WORKDAY.INTL(($K78-1),$J78,1,FESTIVOS[]),"")</f>
        <v>45393</v>
      </c>
      <c r="M78" s="22" t="str">
        <f t="shared" ca="1" si="1"/>
        <v/>
      </c>
      <c r="N78" s="22">
        <v>0</v>
      </c>
      <c r="O78" s="22">
        <v>1</v>
      </c>
      <c r="P78" s="23" t="s">
        <v>35</v>
      </c>
      <c r="Q78" s="24" t="s">
        <v>30</v>
      </c>
      <c r="R78" s="30" t="str">
        <f ca="1">IF(Tabla434356[[#This Row],[Avance]]&lt;Tabla434356[[#This Row],[Actual]],"OK",IF(Tabla434356[[#This Row],[Avance]]&gt;Tabla434356[[#This Row],[Actual]],"ATENCIÓN","EJECUTADO"))</f>
        <v>ATENCIÓN</v>
      </c>
    </row>
    <row r="79" spans="1:18" ht="28.5" customHeight="1" x14ac:dyDescent="0.25">
      <c r="A79" s="16">
        <v>74</v>
      </c>
      <c r="B79" s="18" t="s">
        <v>23</v>
      </c>
      <c r="C79" s="17">
        <v>45393</v>
      </c>
      <c r="D79" s="17" t="s">
        <v>29</v>
      </c>
      <c r="E79" s="27" t="s">
        <v>450</v>
      </c>
      <c r="F79" s="28" t="s">
        <v>519</v>
      </c>
      <c r="G79" s="27" t="s">
        <v>518</v>
      </c>
      <c r="H79" s="29" t="s">
        <v>505</v>
      </c>
      <c r="I79" s="29"/>
      <c r="J79" s="33">
        <v>1</v>
      </c>
      <c r="K79" s="21">
        <v>45393</v>
      </c>
      <c r="L79" s="21">
        <f>IFERROR(WORKDAY.INTL(($K79-1),$J79,1,FESTIVOS[]),"")</f>
        <v>45393</v>
      </c>
      <c r="M79" s="22" t="str">
        <f t="shared" ca="1" si="1"/>
        <v/>
      </c>
      <c r="N79" s="22">
        <v>0</v>
      </c>
      <c r="O79" s="22">
        <v>1</v>
      </c>
      <c r="P79" s="23" t="s">
        <v>35</v>
      </c>
      <c r="Q79" s="24" t="s">
        <v>30</v>
      </c>
      <c r="R79" s="30" t="str">
        <f ca="1">IF(Tabla434356[[#This Row],[Avance]]&lt;Tabla434356[[#This Row],[Actual]],"OK",IF(Tabla434356[[#This Row],[Avance]]&gt;Tabla434356[[#This Row],[Actual]],"ATENCIÓN","EJECUTADO"))</f>
        <v>ATENCIÓN</v>
      </c>
    </row>
    <row r="80" spans="1:18" ht="28.5" customHeight="1" x14ac:dyDescent="0.25">
      <c r="A80" s="16">
        <v>74</v>
      </c>
      <c r="B80" s="18" t="s">
        <v>23</v>
      </c>
      <c r="C80" s="17">
        <v>45393</v>
      </c>
      <c r="D80" s="17" t="s">
        <v>29</v>
      </c>
      <c r="E80" s="27" t="s">
        <v>44</v>
      </c>
      <c r="F80" s="28" t="s">
        <v>380</v>
      </c>
      <c r="G80" s="27" t="s">
        <v>89</v>
      </c>
      <c r="H80" s="29" t="s">
        <v>520</v>
      </c>
      <c r="I80" s="29"/>
      <c r="J80" s="33">
        <v>8</v>
      </c>
      <c r="K80" s="21">
        <v>45393</v>
      </c>
      <c r="L80" s="21">
        <f>IFERROR(WORKDAY.INTL(($K80-1),$J80,1,FESTIVOS[]),"")</f>
        <v>45404</v>
      </c>
      <c r="M80" s="22">
        <v>1</v>
      </c>
      <c r="N80" s="22">
        <v>0.46</v>
      </c>
      <c r="O80" s="22">
        <v>1</v>
      </c>
      <c r="P80" s="23" t="s">
        <v>35</v>
      </c>
      <c r="Q80" s="24" t="s">
        <v>30</v>
      </c>
      <c r="R80" s="30" t="str">
        <f>IF(Tabla434356[[#This Row],[Avance]]&lt;Tabla434356[[#This Row],[Actual]],"OK",IF(Tabla434356[[#This Row],[Avance]]&gt;Tabla434356[[#This Row],[Actual]],"ATENCIÓN","EJECUTADO"))</f>
        <v>EJECUTADO</v>
      </c>
    </row>
    <row r="81" spans="1:18" ht="28.5" customHeight="1" x14ac:dyDescent="0.25">
      <c r="A81" s="16">
        <v>75</v>
      </c>
      <c r="B81" s="18" t="s">
        <v>23</v>
      </c>
      <c r="C81" s="17">
        <v>45394</v>
      </c>
      <c r="D81" s="17" t="s">
        <v>29</v>
      </c>
      <c r="E81" s="27" t="s">
        <v>39</v>
      </c>
      <c r="F81" s="28" t="s">
        <v>521</v>
      </c>
      <c r="G81" s="27" t="s">
        <v>33</v>
      </c>
      <c r="H81" s="29" t="s">
        <v>495</v>
      </c>
      <c r="I81" s="29"/>
      <c r="J81" s="33">
        <v>1</v>
      </c>
      <c r="K81" s="21">
        <v>45394</v>
      </c>
      <c r="L81" s="21">
        <f>IFERROR(WORKDAY.INTL(($K81-1),$J81,1,FESTIVOS[]),"")</f>
        <v>45394</v>
      </c>
      <c r="M81" s="22">
        <v>1</v>
      </c>
      <c r="N81" s="22">
        <v>0</v>
      </c>
      <c r="O81" s="22">
        <v>1</v>
      </c>
      <c r="P81" s="23" t="s">
        <v>35</v>
      </c>
      <c r="Q81" s="24" t="s">
        <v>30</v>
      </c>
      <c r="R81" s="30" t="str">
        <f>IF(Tabla434356[[#This Row],[Avance]]&lt;Tabla434356[[#This Row],[Actual]],"OK",IF(Tabla434356[[#This Row],[Avance]]&gt;Tabla434356[[#This Row],[Actual]],"ATENCIÓN","EJECUTADO"))</f>
        <v>EJECUTADO</v>
      </c>
    </row>
    <row r="82" spans="1:18" ht="28.5" customHeight="1" x14ac:dyDescent="0.25">
      <c r="A82" s="16">
        <v>76</v>
      </c>
      <c r="B82" s="18" t="s">
        <v>23</v>
      </c>
      <c r="C82" s="17">
        <v>45394</v>
      </c>
      <c r="D82" s="17" t="s">
        <v>29</v>
      </c>
      <c r="E82" s="27" t="s">
        <v>450</v>
      </c>
      <c r="F82" s="28" t="s">
        <v>522</v>
      </c>
      <c r="G82" s="27" t="s">
        <v>523</v>
      </c>
      <c r="H82" s="29" t="s">
        <v>524</v>
      </c>
      <c r="I82" s="29"/>
      <c r="J82" s="33">
        <v>1</v>
      </c>
      <c r="K82" s="21">
        <v>45394</v>
      </c>
      <c r="L82" s="21">
        <f>IFERROR(WORKDAY.INTL(($K82-1),$J82,1,FESTIVOS[]),"")</f>
        <v>45394</v>
      </c>
      <c r="M82" s="22">
        <v>1</v>
      </c>
      <c r="N82" s="22">
        <v>0</v>
      </c>
      <c r="O82" s="22">
        <v>1</v>
      </c>
      <c r="P82" s="23" t="s">
        <v>35</v>
      </c>
      <c r="Q82" s="24" t="s">
        <v>30</v>
      </c>
      <c r="R82" s="30" t="str">
        <f>IF(Tabla434356[[#This Row],[Avance]]&lt;Tabla434356[[#This Row],[Actual]],"OK",IF(Tabla434356[[#This Row],[Avance]]&gt;Tabla434356[[#This Row],[Actual]],"ATENCIÓN","EJECUTADO"))</f>
        <v>EJECUTADO</v>
      </c>
    </row>
    <row r="83" spans="1:18" ht="28.5" customHeight="1" x14ac:dyDescent="0.25">
      <c r="A83" s="16">
        <v>77</v>
      </c>
      <c r="B83" s="18" t="s">
        <v>23</v>
      </c>
      <c r="C83" s="17">
        <v>45394</v>
      </c>
      <c r="D83" s="17" t="s">
        <v>29</v>
      </c>
      <c r="E83" s="27" t="s">
        <v>450</v>
      </c>
      <c r="F83" s="28" t="s">
        <v>525</v>
      </c>
      <c r="G83" s="27" t="s">
        <v>523</v>
      </c>
      <c r="H83" s="29" t="s">
        <v>524</v>
      </c>
      <c r="I83" s="29"/>
      <c r="J83" s="33">
        <v>2</v>
      </c>
      <c r="K83" s="21">
        <v>45394</v>
      </c>
      <c r="L83" s="21">
        <f>IFERROR(WORKDAY.INTL(($K83-1),$J83,1,FESTIVOS[]),"")</f>
        <v>45397</v>
      </c>
      <c r="M83" s="22">
        <v>1</v>
      </c>
      <c r="N83" s="22">
        <v>0.95</v>
      </c>
      <c r="O83" s="22">
        <v>1</v>
      </c>
      <c r="P83" s="23" t="s">
        <v>35</v>
      </c>
      <c r="Q83" s="24" t="s">
        <v>30</v>
      </c>
      <c r="R83" s="30" t="str">
        <f>IF(Tabla434356[[#This Row],[Avance]]&lt;Tabla434356[[#This Row],[Actual]],"OK",IF(Tabla434356[[#This Row],[Avance]]&gt;Tabla434356[[#This Row],[Actual]],"ATENCIÓN","EJECUTADO"))</f>
        <v>EJECUTADO</v>
      </c>
    </row>
    <row r="84" spans="1:18" ht="28.5" customHeight="1" x14ac:dyDescent="0.25">
      <c r="A84" s="16">
        <v>78</v>
      </c>
      <c r="B84" s="18" t="s">
        <v>23</v>
      </c>
      <c r="C84" s="17">
        <v>45394</v>
      </c>
      <c r="D84" s="17" t="s">
        <v>29</v>
      </c>
      <c r="E84" s="27" t="s">
        <v>36</v>
      </c>
      <c r="F84" s="28" t="s">
        <v>227</v>
      </c>
      <c r="G84" s="27" t="s">
        <v>476</v>
      </c>
      <c r="H84" s="29" t="s">
        <v>526</v>
      </c>
      <c r="I84" s="29"/>
      <c r="J84" s="33">
        <v>1</v>
      </c>
      <c r="K84" s="21">
        <v>45394</v>
      </c>
      <c r="L84" s="21">
        <f>IFERROR(WORKDAY.INTL(($K84-1),$J84,1,FESTIVOS[]),"")</f>
        <v>45394</v>
      </c>
      <c r="M84" s="22">
        <v>1</v>
      </c>
      <c r="N84" s="22">
        <v>0</v>
      </c>
      <c r="O84" s="22">
        <v>1</v>
      </c>
      <c r="P84" s="23" t="s">
        <v>35</v>
      </c>
      <c r="Q84" s="24" t="s">
        <v>30</v>
      </c>
      <c r="R84" s="30" t="str">
        <f>IF(Tabla434356[[#This Row],[Avance]]&lt;Tabla434356[[#This Row],[Actual]],"OK",IF(Tabla434356[[#This Row],[Avance]]&gt;Tabla434356[[#This Row],[Actual]],"ATENCIÓN","EJECUTADO"))</f>
        <v>EJECUTADO</v>
      </c>
    </row>
    <row r="85" spans="1:18" ht="28.5" customHeight="1" x14ac:dyDescent="0.25">
      <c r="A85" s="16">
        <v>79</v>
      </c>
      <c r="B85" s="18" t="s">
        <v>23</v>
      </c>
      <c r="C85" s="17">
        <v>45394</v>
      </c>
      <c r="D85" s="17" t="s">
        <v>29</v>
      </c>
      <c r="E85" s="27" t="s">
        <v>36</v>
      </c>
      <c r="F85" s="28" t="s">
        <v>227</v>
      </c>
      <c r="G85" s="27" t="s">
        <v>527</v>
      </c>
      <c r="H85" s="29" t="s">
        <v>528</v>
      </c>
      <c r="I85" s="29"/>
      <c r="J85" s="33">
        <v>1</v>
      </c>
      <c r="K85" s="21">
        <v>45394</v>
      </c>
      <c r="L85" s="21">
        <f>IFERROR(WORKDAY.INTL(($K85-1),$J85,1,FESTIVOS[]),"")</f>
        <v>45394</v>
      </c>
      <c r="M85" s="22">
        <v>1</v>
      </c>
      <c r="N85" s="22">
        <v>0</v>
      </c>
      <c r="O85" s="22">
        <v>1</v>
      </c>
      <c r="P85" s="23" t="s">
        <v>35</v>
      </c>
      <c r="Q85" s="24" t="s">
        <v>30</v>
      </c>
      <c r="R85" s="30" t="str">
        <f>IF(Tabla434356[[#This Row],[Avance]]&lt;Tabla434356[[#This Row],[Actual]],"OK",IF(Tabla434356[[#This Row],[Avance]]&gt;Tabla434356[[#This Row],[Actual]],"ATENCIÓN","EJECUTADO"))</f>
        <v>EJECUTADO</v>
      </c>
    </row>
    <row r="86" spans="1:18" ht="28.5" customHeight="1" x14ac:dyDescent="0.25">
      <c r="A86" s="16">
        <v>80</v>
      </c>
      <c r="B86" s="18" t="s">
        <v>23</v>
      </c>
      <c r="C86" s="17">
        <v>45394</v>
      </c>
      <c r="D86" s="17" t="s">
        <v>29</v>
      </c>
      <c r="E86" s="27" t="s">
        <v>258</v>
      </c>
      <c r="F86" s="28" t="s">
        <v>529</v>
      </c>
      <c r="G86" s="27" t="s">
        <v>176</v>
      </c>
      <c r="H86" s="29" t="s">
        <v>530</v>
      </c>
      <c r="I86" s="29"/>
      <c r="J86" s="33">
        <v>1</v>
      </c>
      <c r="K86" s="21">
        <v>45394</v>
      </c>
      <c r="L86" s="21">
        <f>IFERROR(WORKDAY.INTL(($K86-1),$J86,1,FESTIVOS[]),"")</f>
        <v>45394</v>
      </c>
      <c r="M86" s="22">
        <v>1</v>
      </c>
      <c r="N86" s="22">
        <v>0</v>
      </c>
      <c r="O86" s="22">
        <v>1</v>
      </c>
      <c r="P86" s="23" t="s">
        <v>35</v>
      </c>
      <c r="Q86" s="24" t="s">
        <v>30</v>
      </c>
      <c r="R86" s="30" t="str">
        <f>IF(Tabla434356[[#This Row],[Avance]]&lt;Tabla434356[[#This Row],[Actual]],"OK",IF(Tabla434356[[#This Row],[Avance]]&gt;Tabla434356[[#This Row],[Actual]],"ATENCIÓN","EJECUTADO"))</f>
        <v>EJECUTADO</v>
      </c>
    </row>
    <row r="87" spans="1:18" ht="28.5" customHeight="1" x14ac:dyDescent="0.25">
      <c r="A87" s="16">
        <v>81</v>
      </c>
      <c r="B87" s="18" t="s">
        <v>23</v>
      </c>
      <c r="C87" s="17">
        <v>45394</v>
      </c>
      <c r="D87" s="17" t="s">
        <v>29</v>
      </c>
      <c r="E87" s="27" t="s">
        <v>258</v>
      </c>
      <c r="F87" s="28" t="s">
        <v>531</v>
      </c>
      <c r="G87" s="27" t="s">
        <v>176</v>
      </c>
      <c r="H87" s="29" t="s">
        <v>530</v>
      </c>
      <c r="I87" s="29"/>
      <c r="J87" s="33">
        <v>1</v>
      </c>
      <c r="K87" s="21">
        <v>45394</v>
      </c>
      <c r="L87" s="21">
        <f>IFERROR(WORKDAY.INTL(($K87-1),$J87,1,FESTIVOS[]),"")</f>
        <v>45394</v>
      </c>
      <c r="M87" s="22">
        <v>1</v>
      </c>
      <c r="N87" s="22">
        <v>0</v>
      </c>
      <c r="O87" s="22">
        <v>1</v>
      </c>
      <c r="P87" s="23" t="s">
        <v>35</v>
      </c>
      <c r="Q87" s="24" t="s">
        <v>30</v>
      </c>
      <c r="R87" s="30" t="str">
        <f>IF(Tabla434356[[#This Row],[Avance]]&lt;Tabla434356[[#This Row],[Actual]],"OK",IF(Tabla434356[[#This Row],[Avance]]&gt;Tabla434356[[#This Row],[Actual]],"ATENCIÓN","EJECUTADO"))</f>
        <v>EJECUTADO</v>
      </c>
    </row>
    <row r="88" spans="1:18" ht="28.5" customHeight="1" x14ac:dyDescent="0.25">
      <c r="A88" s="16">
        <v>82</v>
      </c>
      <c r="B88" s="18" t="s">
        <v>23</v>
      </c>
      <c r="C88" s="17">
        <v>45394</v>
      </c>
      <c r="D88" s="17" t="s">
        <v>29</v>
      </c>
      <c r="E88" s="27" t="s">
        <v>258</v>
      </c>
      <c r="F88" s="28" t="s">
        <v>457</v>
      </c>
      <c r="G88" s="27" t="s">
        <v>532</v>
      </c>
      <c r="H88" s="29" t="s">
        <v>533</v>
      </c>
      <c r="I88" s="29"/>
      <c r="J88" s="33">
        <v>1</v>
      </c>
      <c r="K88" s="21">
        <v>45394</v>
      </c>
      <c r="L88" s="21">
        <f>IFERROR(WORKDAY.INTL(($K88-1),$J88,1,FESTIVOS[]),"")</f>
        <v>45394</v>
      </c>
      <c r="M88" s="22">
        <v>1</v>
      </c>
      <c r="N88" s="22">
        <v>0</v>
      </c>
      <c r="O88" s="22">
        <v>1</v>
      </c>
      <c r="P88" s="23" t="s">
        <v>35</v>
      </c>
      <c r="Q88" s="24" t="s">
        <v>30</v>
      </c>
      <c r="R88" s="30" t="str">
        <f>IF(Tabla434356[[#This Row],[Avance]]&lt;Tabla434356[[#This Row],[Actual]],"OK",IF(Tabla434356[[#This Row],[Avance]]&gt;Tabla434356[[#This Row],[Actual]],"ATENCIÓN","EJECUTADO"))</f>
        <v>EJECUTADO</v>
      </c>
    </row>
    <row r="89" spans="1:18" ht="28.5" customHeight="1" x14ac:dyDescent="0.25">
      <c r="A89" s="16">
        <v>83</v>
      </c>
      <c r="B89" s="18" t="s">
        <v>23</v>
      </c>
      <c r="C89" s="17">
        <v>45394</v>
      </c>
      <c r="D89" s="17" t="s">
        <v>29</v>
      </c>
      <c r="E89" s="27" t="s">
        <v>258</v>
      </c>
      <c r="F89" s="28" t="s">
        <v>266</v>
      </c>
      <c r="G89" s="27" t="s">
        <v>534</v>
      </c>
      <c r="H89" s="29" t="s">
        <v>535</v>
      </c>
      <c r="I89" s="29"/>
      <c r="J89" s="33">
        <v>1</v>
      </c>
      <c r="K89" s="21">
        <v>45394</v>
      </c>
      <c r="L89" s="21">
        <f>IFERROR(WORKDAY.INTL(($K89-1),$J89,1,FESTIVOS[]),"")</f>
        <v>45394</v>
      </c>
      <c r="M89" s="22">
        <v>1</v>
      </c>
      <c r="N89" s="22">
        <v>0</v>
      </c>
      <c r="O89" s="22">
        <v>1</v>
      </c>
      <c r="P89" s="23" t="s">
        <v>35</v>
      </c>
      <c r="Q89" s="24" t="s">
        <v>30</v>
      </c>
      <c r="R89" s="30" t="str">
        <f>IF(Tabla434356[[#This Row],[Avance]]&lt;Tabla434356[[#This Row],[Actual]],"OK",IF(Tabla434356[[#This Row],[Avance]]&gt;Tabla434356[[#This Row],[Actual]],"ATENCIÓN","EJECUTADO"))</f>
        <v>EJECUTADO</v>
      </c>
    </row>
    <row r="90" spans="1:18" ht="28.5" customHeight="1" x14ac:dyDescent="0.25">
      <c r="A90" s="16">
        <v>84</v>
      </c>
      <c r="B90" s="18" t="s">
        <v>23</v>
      </c>
      <c r="C90" s="17">
        <v>45397</v>
      </c>
      <c r="D90" s="17" t="s">
        <v>29</v>
      </c>
      <c r="E90" s="27" t="s">
        <v>36</v>
      </c>
      <c r="F90" s="28" t="s">
        <v>536</v>
      </c>
      <c r="G90" s="27" t="s">
        <v>271</v>
      </c>
      <c r="H90" s="29" t="s">
        <v>82</v>
      </c>
      <c r="I90" s="29"/>
      <c r="J90" s="33">
        <v>1</v>
      </c>
      <c r="K90" s="21">
        <v>45396</v>
      </c>
      <c r="L90" s="21">
        <f>IFERROR(WORKDAY.INTL(($K90-1),$J90,1,FESTIVOS[]),"")</f>
        <v>45397</v>
      </c>
      <c r="M90" s="22">
        <v>1</v>
      </c>
      <c r="N90" s="22">
        <v>0</v>
      </c>
      <c r="O90" s="22">
        <v>1</v>
      </c>
      <c r="P90" s="23" t="s">
        <v>35</v>
      </c>
      <c r="Q90" s="24" t="s">
        <v>30</v>
      </c>
      <c r="R90" s="30" t="str">
        <f>IF(Tabla434356[[#This Row],[Avance]]&lt;Tabla434356[[#This Row],[Actual]],"OK",IF(Tabla434356[[#This Row],[Avance]]&gt;Tabla434356[[#This Row],[Actual]],"ATENCIÓN","EJECUTADO"))</f>
        <v>EJECUTADO</v>
      </c>
    </row>
    <row r="91" spans="1:18" ht="28.5" customHeight="1" x14ac:dyDescent="0.25">
      <c r="A91" s="16">
        <v>85</v>
      </c>
      <c r="B91" s="18" t="s">
        <v>23</v>
      </c>
      <c r="C91" s="17">
        <v>45397</v>
      </c>
      <c r="D91" s="17" t="s">
        <v>29</v>
      </c>
      <c r="E91" s="27" t="s">
        <v>36</v>
      </c>
      <c r="F91" s="28" t="s">
        <v>537</v>
      </c>
      <c r="G91" s="27" t="s">
        <v>538</v>
      </c>
      <c r="H91" s="29" t="s">
        <v>82</v>
      </c>
      <c r="I91" s="29"/>
      <c r="J91" s="33">
        <v>1</v>
      </c>
      <c r="K91" s="21">
        <v>45396</v>
      </c>
      <c r="L91" s="21">
        <f>IFERROR(WORKDAY.INTL(($K91-1),$J91,1,FESTIVOS[]),"")</f>
        <v>45397</v>
      </c>
      <c r="M91" s="22">
        <v>1</v>
      </c>
      <c r="N91" s="22">
        <v>0</v>
      </c>
      <c r="O91" s="22">
        <v>1</v>
      </c>
      <c r="P91" s="23" t="s">
        <v>35</v>
      </c>
      <c r="Q91" s="24" t="s">
        <v>30</v>
      </c>
      <c r="R91" s="30" t="str">
        <f>IF(Tabla434356[[#This Row],[Avance]]&lt;Tabla434356[[#This Row],[Actual]],"OK",IF(Tabla434356[[#This Row],[Avance]]&gt;Tabla434356[[#This Row],[Actual]],"ATENCIÓN","EJECUTADO"))</f>
        <v>EJECUTADO</v>
      </c>
    </row>
    <row r="92" spans="1:18" ht="28.5" customHeight="1" x14ac:dyDescent="0.25">
      <c r="A92" s="16">
        <v>86</v>
      </c>
      <c r="B92" s="18" t="s">
        <v>23</v>
      </c>
      <c r="C92" s="17">
        <v>45397</v>
      </c>
      <c r="D92" s="17" t="s">
        <v>29</v>
      </c>
      <c r="E92" s="27" t="s">
        <v>36</v>
      </c>
      <c r="F92" s="28" t="s">
        <v>539</v>
      </c>
      <c r="G92" s="27" t="s">
        <v>72</v>
      </c>
      <c r="H92" s="29" t="s">
        <v>82</v>
      </c>
      <c r="I92" s="29"/>
      <c r="J92" s="33">
        <v>1</v>
      </c>
      <c r="K92" s="21">
        <v>45396</v>
      </c>
      <c r="L92" s="21">
        <f>IFERROR(WORKDAY.INTL(($K92-1),$J92,1,FESTIVOS[]),"")</f>
        <v>45397</v>
      </c>
      <c r="M92" s="22">
        <v>1</v>
      </c>
      <c r="N92" s="22">
        <v>0</v>
      </c>
      <c r="O92" s="22">
        <v>1</v>
      </c>
      <c r="P92" s="23" t="s">
        <v>35</v>
      </c>
      <c r="Q92" s="24" t="s">
        <v>30</v>
      </c>
      <c r="R92" s="30" t="str">
        <f>IF(Tabla434356[[#This Row],[Avance]]&lt;Tabla434356[[#This Row],[Actual]],"OK",IF(Tabla434356[[#This Row],[Avance]]&gt;Tabla434356[[#This Row],[Actual]],"ATENCIÓN","EJECUTADO"))</f>
        <v>EJECUTADO</v>
      </c>
    </row>
    <row r="93" spans="1:18" ht="28.5" customHeight="1" x14ac:dyDescent="0.25">
      <c r="A93" s="16">
        <v>87</v>
      </c>
      <c r="B93" s="18" t="s">
        <v>23</v>
      </c>
      <c r="C93" s="17">
        <v>45397</v>
      </c>
      <c r="D93" s="17" t="s">
        <v>29</v>
      </c>
      <c r="E93" s="27" t="s">
        <v>36</v>
      </c>
      <c r="F93" s="28" t="s">
        <v>540</v>
      </c>
      <c r="G93" s="27" t="s">
        <v>72</v>
      </c>
      <c r="H93" s="29" t="s">
        <v>82</v>
      </c>
      <c r="I93" s="29"/>
      <c r="J93" s="33">
        <v>1</v>
      </c>
      <c r="K93" s="21">
        <v>45396</v>
      </c>
      <c r="L93" s="21">
        <f>IFERROR(WORKDAY.INTL(($K93-1),$J93,1,FESTIVOS[]),"")</f>
        <v>45397</v>
      </c>
      <c r="M93" s="22">
        <v>1</v>
      </c>
      <c r="N93" s="22">
        <v>0</v>
      </c>
      <c r="O93" s="22">
        <v>1</v>
      </c>
      <c r="P93" s="23" t="s">
        <v>35</v>
      </c>
      <c r="Q93" s="24" t="s">
        <v>30</v>
      </c>
      <c r="R93" s="30" t="str">
        <f>IF(Tabla434356[[#This Row],[Avance]]&lt;Tabla434356[[#This Row],[Actual]],"OK",IF(Tabla434356[[#This Row],[Avance]]&gt;Tabla434356[[#This Row],[Actual]],"ATENCIÓN","EJECUTADO"))</f>
        <v>EJECUTADO</v>
      </c>
    </row>
    <row r="94" spans="1:18" ht="34.5" customHeight="1" x14ac:dyDescent="0.25">
      <c r="A94" s="16">
        <v>88</v>
      </c>
      <c r="B94" s="18" t="s">
        <v>23</v>
      </c>
      <c r="C94" s="17">
        <v>45397</v>
      </c>
      <c r="D94" s="17" t="s">
        <v>29</v>
      </c>
      <c r="E94" s="27" t="s">
        <v>39</v>
      </c>
      <c r="F94" s="28" t="s">
        <v>541</v>
      </c>
      <c r="G94" s="27" t="s">
        <v>33</v>
      </c>
      <c r="H94" s="29" t="s">
        <v>542</v>
      </c>
      <c r="I94" s="29"/>
      <c r="J94" s="33">
        <v>1</v>
      </c>
      <c r="K94" s="21">
        <v>45396</v>
      </c>
      <c r="L94" s="21">
        <f>IFERROR(WORKDAY.INTL(($K94-1),$J94,1,FESTIVOS[]),"")</f>
        <v>45397</v>
      </c>
      <c r="M94" s="22">
        <v>1</v>
      </c>
      <c r="N94" s="22">
        <v>0</v>
      </c>
      <c r="O94" s="22">
        <v>1</v>
      </c>
      <c r="P94" s="23" t="s">
        <v>35</v>
      </c>
      <c r="Q94" s="24" t="s">
        <v>30</v>
      </c>
      <c r="R94" s="30" t="str">
        <f>IF(Tabla434356[[#This Row],[Avance]]&lt;Tabla434356[[#This Row],[Actual]],"OK",IF(Tabla434356[[#This Row],[Avance]]&gt;Tabla434356[[#This Row],[Actual]],"ATENCIÓN","EJECUTADO"))</f>
        <v>EJECUTADO</v>
      </c>
    </row>
    <row r="95" spans="1:18" ht="28.5" customHeight="1" x14ac:dyDescent="0.25">
      <c r="A95" s="16">
        <v>89</v>
      </c>
      <c r="B95" s="18" t="s">
        <v>23</v>
      </c>
      <c r="C95" s="17">
        <v>45397</v>
      </c>
      <c r="D95" s="17" t="s">
        <v>29</v>
      </c>
      <c r="E95" s="27" t="s">
        <v>39</v>
      </c>
      <c r="F95" s="28" t="s">
        <v>543</v>
      </c>
      <c r="G95" s="27" t="s">
        <v>544</v>
      </c>
      <c r="H95" s="29" t="s">
        <v>542</v>
      </c>
      <c r="I95" s="29"/>
      <c r="J95" s="33">
        <v>1</v>
      </c>
      <c r="K95" s="21">
        <v>45396</v>
      </c>
      <c r="L95" s="21">
        <f>IFERROR(WORKDAY.INTL(($K95-1),$J95,1,FESTIVOS[]),"")</f>
        <v>45397</v>
      </c>
      <c r="M95" s="22">
        <v>1</v>
      </c>
      <c r="N95" s="22">
        <v>0</v>
      </c>
      <c r="O95" s="22">
        <v>1</v>
      </c>
      <c r="P95" s="23" t="s">
        <v>35</v>
      </c>
      <c r="Q95" s="24" t="s">
        <v>30</v>
      </c>
      <c r="R95" s="30" t="str">
        <f>IF(Tabla434356[[#This Row],[Avance]]&lt;Tabla434356[[#This Row],[Actual]],"OK",IF(Tabla434356[[#This Row],[Avance]]&gt;Tabla434356[[#This Row],[Actual]],"ATENCIÓN","EJECUTADO"))</f>
        <v>EJECUTADO</v>
      </c>
    </row>
    <row r="96" spans="1:18" ht="28.5" customHeight="1" x14ac:dyDescent="0.25">
      <c r="A96" s="16">
        <v>90</v>
      </c>
      <c r="B96" s="18" t="s">
        <v>23</v>
      </c>
      <c r="C96" s="17">
        <v>45397</v>
      </c>
      <c r="D96" s="17" t="s">
        <v>29</v>
      </c>
      <c r="E96" s="27" t="s">
        <v>39</v>
      </c>
      <c r="F96" s="28" t="s">
        <v>545</v>
      </c>
      <c r="G96" s="27" t="s">
        <v>33</v>
      </c>
      <c r="H96" s="29" t="s">
        <v>546</v>
      </c>
      <c r="I96" s="29"/>
      <c r="J96" s="33">
        <v>2</v>
      </c>
      <c r="K96" s="21">
        <v>45396</v>
      </c>
      <c r="L96" s="21">
        <f>IFERROR(WORKDAY.INTL(($K96-1),$J96,1,FESTIVOS[]),"")</f>
        <v>45398</v>
      </c>
      <c r="M96" s="22">
        <v>1</v>
      </c>
      <c r="N96" s="22">
        <v>0.51</v>
      </c>
      <c r="O96" s="22">
        <v>1</v>
      </c>
      <c r="P96" s="23" t="s">
        <v>35</v>
      </c>
      <c r="Q96" s="24" t="s">
        <v>30</v>
      </c>
      <c r="R96" s="30" t="str">
        <f>IF(Tabla434356[[#This Row],[Avance]]&lt;Tabla434356[[#This Row],[Actual]],"OK",IF(Tabla434356[[#This Row],[Avance]]&gt;Tabla434356[[#This Row],[Actual]],"ATENCIÓN","EJECUTADO"))</f>
        <v>EJECUTADO</v>
      </c>
    </row>
    <row r="97" spans="1:18" ht="28.5" customHeight="1" x14ac:dyDescent="0.25">
      <c r="A97" s="16">
        <v>91</v>
      </c>
      <c r="B97" s="18" t="s">
        <v>23</v>
      </c>
      <c r="C97" s="17">
        <v>45397</v>
      </c>
      <c r="D97" s="17" t="s">
        <v>29</v>
      </c>
      <c r="E97" s="27" t="s">
        <v>450</v>
      </c>
      <c r="F97" s="28" t="s">
        <v>547</v>
      </c>
      <c r="G97" s="27" t="s">
        <v>311</v>
      </c>
      <c r="H97" s="29" t="s">
        <v>34</v>
      </c>
      <c r="I97" s="29"/>
      <c r="J97" s="33">
        <v>1</v>
      </c>
      <c r="K97" s="21">
        <v>45396</v>
      </c>
      <c r="L97" s="21">
        <f>IFERROR(WORKDAY.INTL(($K97-1),$J97,1,FESTIVOS[]),"")</f>
        <v>45397</v>
      </c>
      <c r="M97" s="22">
        <v>1</v>
      </c>
      <c r="N97" s="22">
        <v>0</v>
      </c>
      <c r="O97" s="22">
        <v>1</v>
      </c>
      <c r="P97" s="23" t="s">
        <v>35</v>
      </c>
      <c r="Q97" s="24" t="s">
        <v>30</v>
      </c>
      <c r="R97" s="30" t="str">
        <f>IF(Tabla434356[[#This Row],[Avance]]&lt;Tabla434356[[#This Row],[Actual]],"OK",IF(Tabla434356[[#This Row],[Avance]]&gt;Tabla434356[[#This Row],[Actual]],"ATENCIÓN","EJECUTADO"))</f>
        <v>EJECUTADO</v>
      </c>
    </row>
    <row r="98" spans="1:18" ht="28.5" customHeight="1" x14ac:dyDescent="0.25">
      <c r="A98" s="16">
        <v>92</v>
      </c>
      <c r="B98" s="18" t="s">
        <v>23</v>
      </c>
      <c r="C98" s="17">
        <v>45397</v>
      </c>
      <c r="D98" s="17" t="s">
        <v>29</v>
      </c>
      <c r="E98" s="27" t="s">
        <v>133</v>
      </c>
      <c r="F98" s="28" t="s">
        <v>548</v>
      </c>
      <c r="G98" s="27" t="s">
        <v>64</v>
      </c>
      <c r="H98" s="29" t="s">
        <v>549</v>
      </c>
      <c r="I98" s="29"/>
      <c r="J98" s="33">
        <v>12</v>
      </c>
      <c r="K98" s="21">
        <v>45396</v>
      </c>
      <c r="L98" s="21">
        <f>IFERROR(WORKDAY.INTL(($K98-1),$J98,1,FESTIVOS[]),"")</f>
        <v>45412</v>
      </c>
      <c r="M98" s="22">
        <v>1</v>
      </c>
      <c r="N98" s="22">
        <v>0.85</v>
      </c>
      <c r="O98" s="22">
        <v>1</v>
      </c>
      <c r="P98" s="23" t="s">
        <v>35</v>
      </c>
      <c r="Q98" s="24" t="s">
        <v>30</v>
      </c>
      <c r="R98" s="30" t="str">
        <f>IF(Tabla434356[[#This Row],[Avance]]&lt;Tabla434356[[#This Row],[Actual]],"OK",IF(Tabla434356[[#This Row],[Avance]]&gt;Tabla434356[[#This Row],[Actual]],"ATENCIÓN","EJECUTADO"))</f>
        <v>EJECUTADO</v>
      </c>
    </row>
    <row r="99" spans="1:18" ht="28.5" customHeight="1" x14ac:dyDescent="0.25">
      <c r="A99" s="16">
        <v>93</v>
      </c>
      <c r="B99" s="18" t="s">
        <v>23</v>
      </c>
      <c r="C99" s="17">
        <v>45398</v>
      </c>
      <c r="D99" s="17" t="s">
        <v>29</v>
      </c>
      <c r="E99" s="27" t="s">
        <v>450</v>
      </c>
      <c r="F99" s="28" t="s">
        <v>550</v>
      </c>
      <c r="G99" s="27" t="s">
        <v>311</v>
      </c>
      <c r="H99" s="29" t="s">
        <v>34</v>
      </c>
      <c r="I99" s="29"/>
      <c r="J99" s="33">
        <v>7</v>
      </c>
      <c r="K99" s="21">
        <v>45397</v>
      </c>
      <c r="L99" s="21">
        <f>IFERROR(WORKDAY.INTL(($K99-1),$J99,1,FESTIVOS[]),"")</f>
        <v>45405</v>
      </c>
      <c r="M99" s="22">
        <v>1</v>
      </c>
      <c r="N99" s="22">
        <v>0.89</v>
      </c>
      <c r="O99" s="22">
        <v>1</v>
      </c>
      <c r="P99" s="23" t="s">
        <v>35</v>
      </c>
      <c r="Q99" s="24" t="s">
        <v>30</v>
      </c>
      <c r="R99" s="30" t="str">
        <f>IF(Tabla434356[[#This Row],[Avance]]&lt;Tabla434356[[#This Row],[Actual]],"OK",IF(Tabla434356[[#This Row],[Avance]]&gt;Tabla434356[[#This Row],[Actual]],"ATENCIÓN","EJECUTADO"))</f>
        <v>EJECUTADO</v>
      </c>
    </row>
    <row r="100" spans="1:18" ht="28.5" customHeight="1" x14ac:dyDescent="0.25">
      <c r="A100" s="16">
        <v>94</v>
      </c>
      <c r="B100" s="18" t="s">
        <v>23</v>
      </c>
      <c r="C100" s="17">
        <v>45398</v>
      </c>
      <c r="D100" s="17" t="s">
        <v>29</v>
      </c>
      <c r="E100" s="27" t="s">
        <v>36</v>
      </c>
      <c r="F100" s="28" t="s">
        <v>551</v>
      </c>
      <c r="G100" s="27" t="s">
        <v>46</v>
      </c>
      <c r="H100" s="29" t="s">
        <v>82</v>
      </c>
      <c r="I100" s="29"/>
      <c r="J100" s="33">
        <v>2</v>
      </c>
      <c r="K100" s="21">
        <v>45397</v>
      </c>
      <c r="L100" s="21">
        <f>IFERROR(WORKDAY.INTL(($K100-1),$J100,1,FESTIVOS[]),"")</f>
        <v>45398</v>
      </c>
      <c r="M100" s="22">
        <v>1</v>
      </c>
      <c r="N100" s="22">
        <v>0</v>
      </c>
      <c r="O100" s="22">
        <v>1</v>
      </c>
      <c r="P100" s="23" t="s">
        <v>35</v>
      </c>
      <c r="Q100" s="24" t="s">
        <v>30</v>
      </c>
      <c r="R100" s="30" t="str">
        <f>IF(Tabla434356[[#This Row],[Avance]]&lt;Tabla434356[[#This Row],[Actual]],"OK",IF(Tabla434356[[#This Row],[Avance]]&gt;Tabla434356[[#This Row],[Actual]],"ATENCIÓN","EJECUTADO"))</f>
        <v>EJECUTADO</v>
      </c>
    </row>
    <row r="101" spans="1:18" ht="28.5" customHeight="1" x14ac:dyDescent="0.25">
      <c r="A101" s="16">
        <v>95</v>
      </c>
      <c r="B101" s="18" t="s">
        <v>23</v>
      </c>
      <c r="C101" s="17">
        <v>45398</v>
      </c>
      <c r="D101" s="17" t="s">
        <v>29</v>
      </c>
      <c r="E101" s="27" t="s">
        <v>36</v>
      </c>
      <c r="F101" s="28" t="s">
        <v>552</v>
      </c>
      <c r="G101" s="27" t="s">
        <v>92</v>
      </c>
      <c r="H101" s="29" t="s">
        <v>82</v>
      </c>
      <c r="I101" s="29"/>
      <c r="J101" s="33">
        <v>3</v>
      </c>
      <c r="K101" s="21">
        <v>45397</v>
      </c>
      <c r="L101" s="21">
        <f>IFERROR(WORKDAY.INTL(($K101-1),$J101,1,FESTIVOS[]),"")</f>
        <v>45399</v>
      </c>
      <c r="M101" s="22">
        <v>1</v>
      </c>
      <c r="N101" s="22">
        <v>0</v>
      </c>
      <c r="O101" s="22">
        <v>1</v>
      </c>
      <c r="P101" s="23" t="s">
        <v>35</v>
      </c>
      <c r="Q101" s="24" t="s">
        <v>30</v>
      </c>
      <c r="R101" s="30" t="str">
        <f>IF(Tabla434356[[#This Row],[Avance]]&lt;Tabla434356[[#This Row],[Actual]],"OK",IF(Tabla434356[[#This Row],[Avance]]&gt;Tabla434356[[#This Row],[Actual]],"ATENCIÓN","EJECUTADO"))</f>
        <v>EJECUTADO</v>
      </c>
    </row>
    <row r="102" spans="1:18" ht="28.5" customHeight="1" x14ac:dyDescent="0.25">
      <c r="A102" s="16">
        <v>97</v>
      </c>
      <c r="B102" s="18" t="s">
        <v>23</v>
      </c>
      <c r="C102" s="17">
        <v>45398</v>
      </c>
      <c r="D102" s="17" t="s">
        <v>29</v>
      </c>
      <c r="E102" s="27" t="s">
        <v>39</v>
      </c>
      <c r="F102" s="28" t="s">
        <v>553</v>
      </c>
      <c r="G102" s="27" t="s">
        <v>33</v>
      </c>
      <c r="H102" s="29" t="s">
        <v>49</v>
      </c>
      <c r="I102" s="29"/>
      <c r="J102" s="33">
        <v>2</v>
      </c>
      <c r="K102" s="21">
        <v>45398</v>
      </c>
      <c r="L102" s="21">
        <f>IFERROR(WORKDAY.INTL(($K102-1),$J102,1,FESTIVOS[]),"")</f>
        <v>45399</v>
      </c>
      <c r="M102" s="22">
        <f t="shared" ref="M102:M104" ca="1" si="2">IFERROR(((($I$3-$K102)/(L102-K102)*1)),"")</f>
        <v>847</v>
      </c>
      <c r="N102" s="22">
        <v>0</v>
      </c>
      <c r="O102" s="22">
        <v>1</v>
      </c>
      <c r="P102" s="23" t="s">
        <v>35</v>
      </c>
      <c r="Q102" s="24" t="s">
        <v>30</v>
      </c>
      <c r="R102" s="30" t="str">
        <f ca="1">IF(Tabla434356[[#This Row],[Avance]]&lt;Tabla434356[[#This Row],[Actual]],"OK",IF(Tabla434356[[#This Row],[Avance]]&gt;Tabla434356[[#This Row],[Actual]],"ATENCIÓN","EJECUTADO"))</f>
        <v>ATENCIÓN</v>
      </c>
    </row>
    <row r="103" spans="1:18" ht="28.5" customHeight="1" x14ac:dyDescent="0.25">
      <c r="A103" s="16">
        <v>98</v>
      </c>
      <c r="B103" s="18" t="s">
        <v>23</v>
      </c>
      <c r="C103" s="17">
        <v>45398</v>
      </c>
      <c r="D103" s="17" t="s">
        <v>29</v>
      </c>
      <c r="E103" s="27" t="s">
        <v>39</v>
      </c>
      <c r="F103" s="28" t="s">
        <v>554</v>
      </c>
      <c r="G103" s="27" t="s">
        <v>33</v>
      </c>
      <c r="H103" s="29" t="s">
        <v>49</v>
      </c>
      <c r="I103" s="29"/>
      <c r="J103" s="33">
        <v>2</v>
      </c>
      <c r="K103" s="21">
        <v>45399</v>
      </c>
      <c r="L103" s="21">
        <f>IFERROR(WORKDAY.INTL(($K103-1),$J103,1,FESTIVOS[]),"")</f>
        <v>45400</v>
      </c>
      <c r="M103" s="22">
        <f t="shared" ca="1" si="2"/>
        <v>846</v>
      </c>
      <c r="N103" s="22">
        <v>0</v>
      </c>
      <c r="O103" s="22">
        <v>1</v>
      </c>
      <c r="P103" s="23" t="s">
        <v>35</v>
      </c>
      <c r="Q103" s="24" t="s">
        <v>30</v>
      </c>
      <c r="R103" s="30" t="str">
        <f ca="1">IF(Tabla434356[[#This Row],[Avance]]&lt;Tabla434356[[#This Row],[Actual]],"OK",IF(Tabla434356[[#This Row],[Avance]]&gt;Tabla434356[[#This Row],[Actual]],"ATENCIÓN","EJECUTADO"))</f>
        <v>ATENCIÓN</v>
      </c>
    </row>
    <row r="104" spans="1:18" ht="28.5" customHeight="1" x14ac:dyDescent="0.25">
      <c r="A104" s="16">
        <v>99</v>
      </c>
      <c r="B104" s="18" t="s">
        <v>23</v>
      </c>
      <c r="C104" s="17">
        <v>45398</v>
      </c>
      <c r="D104" s="17" t="s">
        <v>29</v>
      </c>
      <c r="E104" s="27" t="s">
        <v>39</v>
      </c>
      <c r="F104" s="28" t="s">
        <v>555</v>
      </c>
      <c r="G104" s="27" t="s">
        <v>33</v>
      </c>
      <c r="H104" s="29" t="s">
        <v>49</v>
      </c>
      <c r="I104" s="29"/>
      <c r="J104" s="33">
        <v>2</v>
      </c>
      <c r="K104" s="21">
        <v>45400</v>
      </c>
      <c r="L104" s="21">
        <f>IFERROR(WORKDAY.INTL(($K104-1),$J104,1,FESTIVOS[]),"")</f>
        <v>45401</v>
      </c>
      <c r="M104" s="22">
        <f t="shared" ca="1" si="2"/>
        <v>845</v>
      </c>
      <c r="N104" s="22">
        <v>0</v>
      </c>
      <c r="O104" s="22">
        <v>1</v>
      </c>
      <c r="P104" s="23" t="s">
        <v>35</v>
      </c>
      <c r="Q104" s="24" t="s">
        <v>30</v>
      </c>
      <c r="R104" s="30" t="str">
        <f ca="1">IF(Tabla434356[[#This Row],[Avance]]&lt;Tabla434356[[#This Row],[Actual]],"OK",IF(Tabla434356[[#This Row],[Avance]]&gt;Tabla434356[[#This Row],[Actual]],"ATENCIÓN","EJECUTADO"))</f>
        <v>ATENCIÓN</v>
      </c>
    </row>
    <row r="105" spans="1:18" ht="28.5" customHeight="1" x14ac:dyDescent="0.25">
      <c r="A105" s="16">
        <v>100</v>
      </c>
      <c r="B105" s="18" t="s">
        <v>23</v>
      </c>
      <c r="C105" s="17">
        <v>45399</v>
      </c>
      <c r="D105" s="17" t="s">
        <v>29</v>
      </c>
      <c r="E105" s="27" t="s">
        <v>39</v>
      </c>
      <c r="F105" s="28" t="s">
        <v>116</v>
      </c>
      <c r="G105" s="27" t="s">
        <v>33</v>
      </c>
      <c r="H105" s="29" t="s">
        <v>556</v>
      </c>
      <c r="I105" s="29"/>
      <c r="J105" s="33">
        <v>1</v>
      </c>
      <c r="K105" s="21">
        <v>45399</v>
      </c>
      <c r="L105" s="21">
        <f>IFERROR(WORKDAY.INTL(($K105-1),$J105,1,FESTIVOS[]),"")</f>
        <v>45399</v>
      </c>
      <c r="M105" s="22">
        <v>1</v>
      </c>
      <c r="N105" s="22">
        <v>0</v>
      </c>
      <c r="O105" s="22">
        <v>1</v>
      </c>
      <c r="P105" s="23" t="s">
        <v>35</v>
      </c>
      <c r="Q105" s="24" t="s">
        <v>30</v>
      </c>
      <c r="R105" s="30" t="str">
        <f>IF(Tabla434356[[#This Row],[Avance]]&lt;Tabla434356[[#This Row],[Actual]],"OK",IF(Tabla434356[[#This Row],[Avance]]&gt;Tabla434356[[#This Row],[Actual]],"ATENCIÓN","EJECUTADO"))</f>
        <v>EJECUTADO</v>
      </c>
    </row>
    <row r="106" spans="1:18" ht="40.5" customHeight="1" x14ac:dyDescent="0.25">
      <c r="A106" s="16">
        <v>101</v>
      </c>
      <c r="B106" s="18" t="s">
        <v>23</v>
      </c>
      <c r="C106" s="17">
        <v>45399</v>
      </c>
      <c r="D106" s="17" t="s">
        <v>29</v>
      </c>
      <c r="E106" s="27" t="s">
        <v>39</v>
      </c>
      <c r="F106" s="28" t="s">
        <v>261</v>
      </c>
      <c r="G106" s="27" t="s">
        <v>33</v>
      </c>
      <c r="H106" s="29" t="s">
        <v>556</v>
      </c>
      <c r="I106" s="29"/>
      <c r="J106" s="33">
        <v>1</v>
      </c>
      <c r="K106" s="21">
        <v>45399</v>
      </c>
      <c r="L106" s="21">
        <f>IFERROR(WORKDAY.INTL(($K106-1),$J106,1,FESTIVOS[]),"")</f>
        <v>45399</v>
      </c>
      <c r="M106" s="22">
        <v>1</v>
      </c>
      <c r="N106" s="22">
        <v>0</v>
      </c>
      <c r="O106" s="22">
        <v>1</v>
      </c>
      <c r="P106" s="23" t="s">
        <v>35</v>
      </c>
      <c r="Q106" s="24" t="s">
        <v>30</v>
      </c>
      <c r="R106" s="30" t="str">
        <f>IF(Tabla434356[[#This Row],[Avance]]&lt;Tabla434356[[#This Row],[Actual]],"OK",IF(Tabla434356[[#This Row],[Avance]]&gt;Tabla434356[[#This Row],[Actual]],"ATENCIÓN","EJECUTADO"))</f>
        <v>EJECUTADO</v>
      </c>
    </row>
    <row r="107" spans="1:18" ht="43.5" customHeight="1" x14ac:dyDescent="0.25">
      <c r="A107" s="16">
        <v>102</v>
      </c>
      <c r="B107" s="18" t="s">
        <v>23</v>
      </c>
      <c r="C107" s="17">
        <v>45399</v>
      </c>
      <c r="D107" s="17" t="s">
        <v>29</v>
      </c>
      <c r="E107" s="27" t="s">
        <v>39</v>
      </c>
      <c r="F107" s="28" t="s">
        <v>557</v>
      </c>
      <c r="G107" s="27" t="s">
        <v>33</v>
      </c>
      <c r="H107" s="29" t="s">
        <v>556</v>
      </c>
      <c r="I107" s="29"/>
      <c r="J107" s="33">
        <v>1</v>
      </c>
      <c r="K107" s="21">
        <v>45399</v>
      </c>
      <c r="L107" s="21">
        <f>IFERROR(WORKDAY.INTL(($K107-1),$J107,1,FESTIVOS[]),"")</f>
        <v>45399</v>
      </c>
      <c r="M107" s="22">
        <v>1</v>
      </c>
      <c r="N107" s="22">
        <v>0</v>
      </c>
      <c r="O107" s="22">
        <v>1</v>
      </c>
      <c r="P107" s="23" t="s">
        <v>35</v>
      </c>
      <c r="Q107" s="24" t="s">
        <v>30</v>
      </c>
      <c r="R107" s="30" t="str">
        <f>IF(Tabla434356[[#This Row],[Avance]]&lt;Tabla434356[[#This Row],[Actual]],"OK",IF(Tabla434356[[#This Row],[Avance]]&gt;Tabla434356[[#This Row],[Actual]],"ATENCIÓN","EJECUTADO"))</f>
        <v>EJECUTADO</v>
      </c>
    </row>
    <row r="108" spans="1:18" ht="43.5" customHeight="1" x14ac:dyDescent="0.25">
      <c r="A108" s="16">
        <v>103</v>
      </c>
      <c r="B108" s="18" t="s">
        <v>23</v>
      </c>
      <c r="C108" s="17">
        <v>45399</v>
      </c>
      <c r="D108" s="17"/>
      <c r="E108" s="27" t="s">
        <v>39</v>
      </c>
      <c r="F108" s="28" t="s">
        <v>558</v>
      </c>
      <c r="G108" s="27" t="s">
        <v>33</v>
      </c>
      <c r="H108" s="29" t="s">
        <v>556</v>
      </c>
      <c r="I108" s="29"/>
      <c r="J108" s="33">
        <v>1</v>
      </c>
      <c r="K108" s="21">
        <v>45399</v>
      </c>
      <c r="L108" s="21">
        <f>IFERROR(WORKDAY.INTL(($K108-1),$J108,1,FESTIVOS[]),"")</f>
        <v>45399</v>
      </c>
      <c r="M108" s="22">
        <v>1</v>
      </c>
      <c r="N108" s="22">
        <v>0</v>
      </c>
      <c r="O108" s="22">
        <v>1</v>
      </c>
      <c r="P108" s="23" t="s">
        <v>35</v>
      </c>
      <c r="Q108" s="24" t="s">
        <v>30</v>
      </c>
      <c r="R108" s="30" t="str">
        <f>IF(Tabla434356[[#This Row],[Avance]]&lt;Tabla434356[[#This Row],[Actual]],"OK",IF(Tabla434356[[#This Row],[Avance]]&gt;Tabla434356[[#This Row],[Actual]],"ATENCIÓN","EJECUTADO"))</f>
        <v>EJECUTADO</v>
      </c>
    </row>
    <row r="109" spans="1:18" ht="43.5" customHeight="1" x14ac:dyDescent="0.25">
      <c r="A109" s="16">
        <v>104</v>
      </c>
      <c r="B109" s="18" t="s">
        <v>23</v>
      </c>
      <c r="C109" s="17">
        <v>45399</v>
      </c>
      <c r="D109" s="17" t="s">
        <v>29</v>
      </c>
      <c r="E109" s="27" t="s">
        <v>39</v>
      </c>
      <c r="F109" s="28" t="s">
        <v>262</v>
      </c>
      <c r="G109" s="27" t="s">
        <v>33</v>
      </c>
      <c r="H109" s="29" t="s">
        <v>556</v>
      </c>
      <c r="I109" s="29"/>
      <c r="J109" s="33">
        <v>2</v>
      </c>
      <c r="K109" s="21">
        <v>45399</v>
      </c>
      <c r="L109" s="21">
        <f>IFERROR(WORKDAY.INTL(($K109-1),$J109,1,FESTIVOS[]),"")</f>
        <v>45400</v>
      </c>
      <c r="M109" s="22">
        <v>1</v>
      </c>
      <c r="N109" s="22">
        <v>0</v>
      </c>
      <c r="O109" s="22">
        <v>1</v>
      </c>
      <c r="P109" s="23" t="s">
        <v>35</v>
      </c>
      <c r="Q109" s="24" t="s">
        <v>30</v>
      </c>
      <c r="R109" s="30" t="str">
        <f>IF(Tabla434356[[#This Row],[Avance]]&lt;Tabla434356[[#This Row],[Actual]],"OK",IF(Tabla434356[[#This Row],[Avance]]&gt;Tabla434356[[#This Row],[Actual]],"ATENCIÓN","EJECUTADO"))</f>
        <v>EJECUTADO</v>
      </c>
    </row>
    <row r="110" spans="1:18" ht="43.5" customHeight="1" x14ac:dyDescent="0.25">
      <c r="A110" s="16">
        <v>104</v>
      </c>
      <c r="B110" s="18" t="s">
        <v>23</v>
      </c>
      <c r="C110" s="17">
        <v>45399</v>
      </c>
      <c r="D110" s="17"/>
      <c r="E110" s="27" t="s">
        <v>39</v>
      </c>
      <c r="F110" s="28" t="s">
        <v>559</v>
      </c>
      <c r="G110" s="27" t="s">
        <v>33</v>
      </c>
      <c r="H110" s="29" t="s">
        <v>556</v>
      </c>
      <c r="I110" s="29"/>
      <c r="J110" s="33">
        <v>1</v>
      </c>
      <c r="K110" s="21">
        <v>45399</v>
      </c>
      <c r="L110" s="21">
        <f>IFERROR(WORKDAY.INTL(($K110-1),$J110,1,FESTIVOS[]),"")</f>
        <v>45399</v>
      </c>
      <c r="M110" s="22" t="str">
        <f t="shared" ref="M110:M112" ca="1" si="3">IFERROR(((($I$3-$K110)/(L110-K110)*1)),"")</f>
        <v/>
      </c>
      <c r="N110" s="22">
        <v>0</v>
      </c>
      <c r="O110" s="22">
        <v>1</v>
      </c>
      <c r="P110" s="23" t="s">
        <v>35</v>
      </c>
      <c r="Q110" s="24" t="s">
        <v>30</v>
      </c>
      <c r="R110" s="30" t="str">
        <f ca="1">IF(Tabla434356[[#This Row],[Avance]]&lt;Tabla434356[[#This Row],[Actual]],"OK",IF(Tabla434356[[#This Row],[Avance]]&gt;Tabla434356[[#This Row],[Actual]],"ATENCIÓN","EJECUTADO"))</f>
        <v>ATENCIÓN</v>
      </c>
    </row>
    <row r="111" spans="1:18" ht="28.5" customHeight="1" x14ac:dyDescent="0.25">
      <c r="A111" s="16">
        <v>104</v>
      </c>
      <c r="B111" s="18" t="s">
        <v>23</v>
      </c>
      <c r="C111" s="17">
        <v>45399</v>
      </c>
      <c r="D111" s="17"/>
      <c r="E111" s="27" t="s">
        <v>39</v>
      </c>
      <c r="F111" s="28" t="s">
        <v>560</v>
      </c>
      <c r="G111" s="27" t="s">
        <v>33</v>
      </c>
      <c r="H111" s="29" t="s">
        <v>556</v>
      </c>
      <c r="I111" s="29"/>
      <c r="J111" s="33">
        <v>1</v>
      </c>
      <c r="K111" s="21">
        <v>45399</v>
      </c>
      <c r="L111" s="21">
        <f>IFERROR(WORKDAY.INTL(($K111-1),$J111,1,FESTIVOS[]),"")</f>
        <v>45399</v>
      </c>
      <c r="M111" s="22" t="str">
        <f t="shared" ca="1" si="3"/>
        <v/>
      </c>
      <c r="N111" s="22">
        <v>0</v>
      </c>
      <c r="O111" s="22">
        <v>1</v>
      </c>
      <c r="P111" s="23" t="s">
        <v>35</v>
      </c>
      <c r="Q111" s="24" t="s">
        <v>30</v>
      </c>
      <c r="R111" s="30" t="str">
        <f ca="1">IF(Tabla434356[[#This Row],[Avance]]&lt;Tabla434356[[#This Row],[Actual]],"OK",IF(Tabla434356[[#This Row],[Avance]]&gt;Tabla434356[[#This Row],[Actual]],"ATENCIÓN","EJECUTADO"))</f>
        <v>ATENCIÓN</v>
      </c>
    </row>
    <row r="112" spans="1:18" ht="28.5" customHeight="1" x14ac:dyDescent="0.25">
      <c r="A112" s="16">
        <v>104</v>
      </c>
      <c r="B112" s="18" t="s">
        <v>23</v>
      </c>
      <c r="C112" s="17">
        <v>45399</v>
      </c>
      <c r="D112" s="17"/>
      <c r="E112" s="27" t="s">
        <v>39</v>
      </c>
      <c r="F112" s="28" t="s">
        <v>268</v>
      </c>
      <c r="G112" s="27" t="s">
        <v>33</v>
      </c>
      <c r="H112" s="29" t="s">
        <v>556</v>
      </c>
      <c r="I112" s="29"/>
      <c r="J112" s="33">
        <v>1</v>
      </c>
      <c r="K112" s="21">
        <v>45399</v>
      </c>
      <c r="L112" s="21">
        <f>IFERROR(WORKDAY.INTL(($K112-1),$J112,1,FESTIVOS[]),"")</f>
        <v>45399</v>
      </c>
      <c r="M112" s="22" t="str">
        <f t="shared" ca="1" si="3"/>
        <v/>
      </c>
      <c r="N112" s="22">
        <v>0</v>
      </c>
      <c r="O112" s="22">
        <v>1</v>
      </c>
      <c r="P112" s="23" t="s">
        <v>35</v>
      </c>
      <c r="Q112" s="24" t="s">
        <v>30</v>
      </c>
      <c r="R112" s="30" t="str">
        <f ca="1">IF(Tabla434356[[#This Row],[Avance]]&lt;Tabla434356[[#This Row],[Actual]],"OK",IF(Tabla434356[[#This Row],[Avance]]&gt;Tabla434356[[#This Row],[Actual]],"ATENCIÓN","EJECUTADO"))</f>
        <v>ATENCIÓN</v>
      </c>
    </row>
    <row r="113" spans="1:18" ht="28.5" customHeight="1" x14ac:dyDescent="0.25">
      <c r="A113" s="16">
        <v>108</v>
      </c>
      <c r="B113" s="18" t="s">
        <v>23</v>
      </c>
      <c r="C113" s="17">
        <v>45400</v>
      </c>
      <c r="D113" s="17" t="s">
        <v>29</v>
      </c>
      <c r="E113" s="27" t="s">
        <v>39</v>
      </c>
      <c r="F113" s="28" t="s">
        <v>265</v>
      </c>
      <c r="G113" s="27" t="s">
        <v>33</v>
      </c>
      <c r="H113" s="29" t="s">
        <v>556</v>
      </c>
      <c r="I113" s="29"/>
      <c r="J113" s="33">
        <v>1</v>
      </c>
      <c r="K113" s="21">
        <v>45400</v>
      </c>
      <c r="L113" s="21">
        <f>IFERROR(WORKDAY.INTL(($K113-1),$J113,1,FESTIVOS[]),"")</f>
        <v>45400</v>
      </c>
      <c r="M113" s="22">
        <v>1</v>
      </c>
      <c r="N113" s="22">
        <v>0</v>
      </c>
      <c r="O113" s="22">
        <v>1</v>
      </c>
      <c r="P113" s="23" t="s">
        <v>35</v>
      </c>
      <c r="Q113" s="24" t="s">
        <v>30</v>
      </c>
      <c r="R113" s="30" t="str">
        <f>IF(Tabla434356[[#This Row],[Avance]]&lt;Tabla434356[[#This Row],[Actual]],"OK",IF(Tabla434356[[#This Row],[Avance]]&gt;Tabla434356[[#This Row],[Actual]],"ATENCIÓN","EJECUTADO"))</f>
        <v>EJECUTADO</v>
      </c>
    </row>
    <row r="114" spans="1:18" ht="28.5" customHeight="1" x14ac:dyDescent="0.25">
      <c r="A114" s="16">
        <v>109</v>
      </c>
      <c r="B114" s="18" t="s">
        <v>23</v>
      </c>
      <c r="C114" s="17">
        <v>45400</v>
      </c>
      <c r="D114" s="17" t="s">
        <v>29</v>
      </c>
      <c r="E114" s="27" t="s">
        <v>258</v>
      </c>
      <c r="F114" s="28" t="s">
        <v>561</v>
      </c>
      <c r="G114" s="27" t="s">
        <v>72</v>
      </c>
      <c r="H114" s="29" t="s">
        <v>562</v>
      </c>
      <c r="I114" s="29"/>
      <c r="J114" s="33">
        <v>1</v>
      </c>
      <c r="K114" s="21">
        <v>45400</v>
      </c>
      <c r="L114" s="21">
        <f>IFERROR(WORKDAY.INTL(($K114-1),$J114,1,FESTIVOS[]),"")</f>
        <v>45400</v>
      </c>
      <c r="M114" s="22">
        <v>1</v>
      </c>
      <c r="N114" s="22">
        <v>0</v>
      </c>
      <c r="O114" s="22">
        <v>1</v>
      </c>
      <c r="P114" s="23" t="s">
        <v>35</v>
      </c>
      <c r="Q114" s="24" t="s">
        <v>30</v>
      </c>
      <c r="R114" s="30" t="str">
        <f>IF(Tabla434356[[#This Row],[Avance]]&lt;Tabla434356[[#This Row],[Actual]],"OK",IF(Tabla434356[[#This Row],[Avance]]&gt;Tabla434356[[#This Row],[Actual]],"ATENCIÓN","EJECUTADO"))</f>
        <v>EJECUTADO</v>
      </c>
    </row>
    <row r="115" spans="1:18" ht="28.5" customHeight="1" x14ac:dyDescent="0.25">
      <c r="A115" s="16">
        <v>109.2</v>
      </c>
      <c r="B115" s="18" t="s">
        <v>23</v>
      </c>
      <c r="C115" s="17">
        <v>45400</v>
      </c>
      <c r="D115" s="17" t="s">
        <v>29</v>
      </c>
      <c r="E115" s="27" t="s">
        <v>258</v>
      </c>
      <c r="F115" s="28" t="s">
        <v>274</v>
      </c>
      <c r="G115" s="27" t="s">
        <v>72</v>
      </c>
      <c r="H115" s="29" t="s">
        <v>563</v>
      </c>
      <c r="I115" s="29"/>
      <c r="J115" s="33">
        <v>1</v>
      </c>
      <c r="K115" s="21">
        <v>45400</v>
      </c>
      <c r="L115" s="21">
        <f>IFERROR(WORKDAY.INTL(($K115-1),$J115,1,FESTIVOS[]),"")</f>
        <v>45400</v>
      </c>
      <c r="M115" s="22">
        <v>1</v>
      </c>
      <c r="N115" s="22">
        <v>0</v>
      </c>
      <c r="O115" s="22">
        <v>1</v>
      </c>
      <c r="P115" s="23" t="s">
        <v>35</v>
      </c>
      <c r="Q115" s="24" t="s">
        <v>30</v>
      </c>
      <c r="R115" s="30" t="str">
        <f>IF(Tabla434356[[#This Row],[Avance]]&lt;Tabla434356[[#This Row],[Actual]],"OK",IF(Tabla434356[[#This Row],[Avance]]&gt;Tabla434356[[#This Row],[Actual]],"ATENCIÓN","EJECUTADO"))</f>
        <v>EJECUTADO</v>
      </c>
    </row>
    <row r="116" spans="1:18" ht="28.5" customHeight="1" x14ac:dyDescent="0.25">
      <c r="A116" s="16">
        <v>110.25714285714299</v>
      </c>
      <c r="B116" s="18" t="s">
        <v>23</v>
      </c>
      <c r="C116" s="17">
        <v>45400</v>
      </c>
      <c r="D116" s="17" t="s">
        <v>29</v>
      </c>
      <c r="E116" s="27" t="s">
        <v>44</v>
      </c>
      <c r="F116" s="45" t="s">
        <v>564</v>
      </c>
      <c r="G116" s="27" t="s">
        <v>515</v>
      </c>
      <c r="H116" s="20" t="s">
        <v>565</v>
      </c>
      <c r="I116" s="29"/>
      <c r="J116" s="33">
        <v>15</v>
      </c>
      <c r="K116" s="21">
        <v>45399</v>
      </c>
      <c r="L116" s="21">
        <f>IFERROR(WORKDAY.INTL(($K116-1),$J116,1,FESTIVOS[]),"")</f>
        <v>45419</v>
      </c>
      <c r="M116" s="22">
        <f ca="1">IFERROR(((($I$3-$K116)/(L116-K116)*1)),"")</f>
        <v>42.3</v>
      </c>
      <c r="N116" s="22">
        <v>0.6</v>
      </c>
      <c r="O116" s="22">
        <v>0.66</v>
      </c>
      <c r="P116" s="23" t="s">
        <v>35</v>
      </c>
      <c r="Q116" s="24" t="s">
        <v>30</v>
      </c>
      <c r="R116" s="30" t="str">
        <f ca="1">IF(Tabla434356[[#This Row],[Avance]]&lt;Tabla434356[[#This Row],[Actual]],"OK",IF(Tabla434356[[#This Row],[Avance]]&gt;Tabla434356[[#This Row],[Actual]],"ATENCIÓN","EJECUTADO"))</f>
        <v>ATENCIÓN</v>
      </c>
    </row>
    <row r="117" spans="1:18" x14ac:dyDescent="0.25">
      <c r="A117" s="16">
        <v>111.25714285714299</v>
      </c>
      <c r="B117" s="18" t="s">
        <v>23</v>
      </c>
      <c r="C117" s="17">
        <v>45401</v>
      </c>
      <c r="D117" s="17" t="s">
        <v>29</v>
      </c>
      <c r="E117" s="27" t="s">
        <v>36</v>
      </c>
      <c r="F117" s="28" t="s">
        <v>566</v>
      </c>
      <c r="G117" s="27" t="s">
        <v>157</v>
      </c>
      <c r="H117" s="29" t="s">
        <v>567</v>
      </c>
      <c r="I117" s="29"/>
      <c r="J117" s="33">
        <v>2</v>
      </c>
      <c r="K117" s="21">
        <v>45400</v>
      </c>
      <c r="L117" s="21">
        <f>IFERROR(WORKDAY.INTL(($K117-1),$J117,1,FESTIVOS[]),"")</f>
        <v>45401</v>
      </c>
      <c r="M117" s="22">
        <v>1</v>
      </c>
      <c r="N117" s="23">
        <v>0</v>
      </c>
      <c r="O117" s="22">
        <v>1</v>
      </c>
      <c r="P117" s="23" t="s">
        <v>35</v>
      </c>
      <c r="Q117" s="24" t="s">
        <v>30</v>
      </c>
      <c r="R117" s="30" t="str">
        <f>IF(Tabla434356[[#This Row],[Avance]]&lt;Tabla434356[[#This Row],[Actual]],"OK",IF(Tabla434356[[#This Row],[Avance]]&gt;Tabla434356[[#This Row],[Actual]],"ATENCIÓN","EJECUTADO"))</f>
        <v>EJECUTADO</v>
      </c>
    </row>
    <row r="118" spans="1:18" x14ac:dyDescent="0.25">
      <c r="A118" s="16">
        <v>112.25714285714299</v>
      </c>
      <c r="B118" s="18" t="s">
        <v>23</v>
      </c>
      <c r="C118" s="17">
        <v>45401</v>
      </c>
      <c r="D118" s="17" t="s">
        <v>29</v>
      </c>
      <c r="E118" s="27" t="s">
        <v>36</v>
      </c>
      <c r="F118" s="28" t="s">
        <v>568</v>
      </c>
      <c r="G118" s="27" t="s">
        <v>157</v>
      </c>
      <c r="H118" s="29" t="s">
        <v>567</v>
      </c>
      <c r="I118" s="29"/>
      <c r="J118" s="33">
        <v>2</v>
      </c>
      <c r="K118" s="21">
        <v>45400</v>
      </c>
      <c r="L118" s="21">
        <f>IFERROR(WORKDAY.INTL(($K118-1),$J118,1,FESTIVOS[]),"")</f>
        <v>45401</v>
      </c>
      <c r="M118" s="22">
        <v>1</v>
      </c>
      <c r="N118" s="23">
        <v>0</v>
      </c>
      <c r="O118" s="22">
        <v>1</v>
      </c>
      <c r="P118" s="23" t="s">
        <v>35</v>
      </c>
      <c r="Q118" s="24" t="s">
        <v>30</v>
      </c>
      <c r="R118" s="46" t="str">
        <f>IF(Tabla434356[[#This Row],[Avance]]&lt;Tabla434356[[#This Row],[Actual]],"OK",IF(Tabla434356[[#This Row],[Avance]]&gt;Tabla434356[[#This Row],[Actual]],"ATENCIÓN","EJECUTADO"))</f>
        <v>EJECUTADO</v>
      </c>
    </row>
    <row r="119" spans="1:18" x14ac:dyDescent="0.25">
      <c r="A119" s="16">
        <v>113.25714285714299</v>
      </c>
      <c r="B119" s="18" t="s">
        <v>23</v>
      </c>
      <c r="C119" s="17">
        <v>45401</v>
      </c>
      <c r="D119" s="17" t="s">
        <v>29</v>
      </c>
      <c r="E119" s="27" t="s">
        <v>39</v>
      </c>
      <c r="F119" s="28" t="s">
        <v>569</v>
      </c>
      <c r="G119" s="27" t="s">
        <v>33</v>
      </c>
      <c r="H119" s="29" t="s">
        <v>49</v>
      </c>
      <c r="I119" s="29"/>
      <c r="J119" s="33">
        <v>2</v>
      </c>
      <c r="K119" s="21">
        <v>45400</v>
      </c>
      <c r="L119" s="21">
        <f>IFERROR(WORKDAY.INTL(($K119-1),$J119,1,FESTIVOS[]),"")</f>
        <v>45401</v>
      </c>
      <c r="M119" s="22">
        <v>1</v>
      </c>
      <c r="N119" s="23">
        <v>0</v>
      </c>
      <c r="O119" s="22">
        <v>1</v>
      </c>
      <c r="P119" s="23" t="s">
        <v>35</v>
      </c>
      <c r="Q119" s="24" t="s">
        <v>30</v>
      </c>
      <c r="R119" s="46" t="str">
        <f>IF(Tabla434356[[#This Row],[Avance]]&lt;Tabla434356[[#This Row],[Actual]],"OK",IF(Tabla434356[[#This Row],[Avance]]&gt;Tabla434356[[#This Row],[Actual]],"ATENCIÓN","EJECUTADO"))</f>
        <v>EJECUTADO</v>
      </c>
    </row>
    <row r="120" spans="1:18" x14ac:dyDescent="0.25">
      <c r="A120" s="16">
        <v>114.25714285714299</v>
      </c>
      <c r="B120" s="18" t="s">
        <v>23</v>
      </c>
      <c r="C120" s="17">
        <v>45401</v>
      </c>
      <c r="D120" s="17" t="s">
        <v>29</v>
      </c>
      <c r="E120" s="27" t="s">
        <v>39</v>
      </c>
      <c r="F120" s="28" t="s">
        <v>570</v>
      </c>
      <c r="G120" s="27" t="s">
        <v>33</v>
      </c>
      <c r="H120" s="29" t="s">
        <v>49</v>
      </c>
      <c r="I120" s="29"/>
      <c r="J120" s="33">
        <v>2</v>
      </c>
      <c r="K120" s="21">
        <v>45400</v>
      </c>
      <c r="L120" s="21">
        <f>IFERROR(WORKDAY.INTL(($K120-1),$J120,1,FESTIVOS[]),"")</f>
        <v>45401</v>
      </c>
      <c r="M120" s="22">
        <v>1</v>
      </c>
      <c r="N120" s="23">
        <v>0</v>
      </c>
      <c r="O120" s="22">
        <v>1</v>
      </c>
      <c r="P120" s="23" t="s">
        <v>35</v>
      </c>
      <c r="Q120" s="24" t="s">
        <v>30</v>
      </c>
      <c r="R120" s="46" t="str">
        <f>IF(Tabla434356[[#This Row],[Avance]]&lt;Tabla434356[[#This Row],[Actual]],"OK",IF(Tabla434356[[#This Row],[Avance]]&gt;Tabla434356[[#This Row],[Actual]],"ATENCIÓN","EJECUTADO"))</f>
        <v>EJECUTADO</v>
      </c>
    </row>
    <row r="121" spans="1:18" x14ac:dyDescent="0.25">
      <c r="A121" s="16">
        <v>115.25714285714299</v>
      </c>
      <c r="B121" s="18" t="s">
        <v>23</v>
      </c>
      <c r="C121" s="17">
        <v>45401</v>
      </c>
      <c r="D121" s="17" t="s">
        <v>29</v>
      </c>
      <c r="E121" s="27" t="s">
        <v>39</v>
      </c>
      <c r="F121" s="28" t="s">
        <v>571</v>
      </c>
      <c r="G121" s="27" t="s">
        <v>572</v>
      </c>
      <c r="H121" s="29" t="s">
        <v>573</v>
      </c>
      <c r="I121" s="29"/>
      <c r="J121" s="33">
        <v>2</v>
      </c>
      <c r="K121" s="21">
        <v>45400</v>
      </c>
      <c r="L121" s="21">
        <f>IFERROR(WORKDAY.INTL(($K121-1),$J121,1,FESTIVOS[]),"")</f>
        <v>45401</v>
      </c>
      <c r="M121" s="22">
        <v>1</v>
      </c>
      <c r="N121" s="23">
        <v>0</v>
      </c>
      <c r="O121" s="22">
        <v>1</v>
      </c>
      <c r="P121" s="23" t="s">
        <v>35</v>
      </c>
      <c r="Q121" s="24" t="s">
        <v>30</v>
      </c>
      <c r="R121" s="46" t="str">
        <f>IF(Tabla434356[[#This Row],[Avance]]&lt;Tabla434356[[#This Row],[Actual]],"OK",IF(Tabla434356[[#This Row],[Avance]]&gt;Tabla434356[[#This Row],[Actual]],"ATENCIÓN","EJECUTADO"))</f>
        <v>EJECUTADO</v>
      </c>
    </row>
    <row r="122" spans="1:18" ht="26.4" x14ac:dyDescent="0.25">
      <c r="A122" s="16">
        <v>116.25714285714299</v>
      </c>
      <c r="B122" s="18" t="s">
        <v>23</v>
      </c>
      <c r="C122" s="17">
        <v>45401</v>
      </c>
      <c r="D122" s="17" t="s">
        <v>29</v>
      </c>
      <c r="E122" s="27" t="s">
        <v>44</v>
      </c>
      <c r="F122" s="28" t="s">
        <v>227</v>
      </c>
      <c r="G122" s="27" t="s">
        <v>574</v>
      </c>
      <c r="H122" s="20" t="s">
        <v>565</v>
      </c>
      <c r="I122" s="29"/>
      <c r="J122" s="33">
        <v>15</v>
      </c>
      <c r="K122" s="21">
        <v>45400</v>
      </c>
      <c r="L122" s="21">
        <f>IFERROR(WORKDAY.INTL(($K122-1),$J122,1,FESTIVOS[]),"")</f>
        <v>45420</v>
      </c>
      <c r="M122" s="22">
        <f t="shared" ref="M122" ca="1" si="4">IFERROR(((($I$3-$K122)/(L122-K122)*1)),"")</f>
        <v>42.25</v>
      </c>
      <c r="N122" s="23">
        <v>0.6</v>
      </c>
      <c r="O122" s="22">
        <v>0.61</v>
      </c>
      <c r="P122" s="23" t="s">
        <v>35</v>
      </c>
      <c r="Q122" s="24" t="s">
        <v>30</v>
      </c>
      <c r="R122" s="46" t="str">
        <f ca="1">IF(Tabla434356[[#This Row],[Avance]]&lt;Tabla434356[[#This Row],[Actual]],"OK",IF(Tabla434356[[#This Row],[Avance]]&gt;Tabla434356[[#This Row],[Actual]],"ATENCIÓN","EJECUTADO"))</f>
        <v>ATENCIÓN</v>
      </c>
    </row>
    <row r="123" spans="1:18" x14ac:dyDescent="0.25">
      <c r="A123" s="16">
        <v>117.25714285714299</v>
      </c>
      <c r="B123" s="18" t="s">
        <v>23</v>
      </c>
      <c r="C123" s="17">
        <v>45404</v>
      </c>
      <c r="D123" s="17" t="s">
        <v>29</v>
      </c>
      <c r="E123" s="27" t="s">
        <v>39</v>
      </c>
      <c r="F123" s="28" t="s">
        <v>575</v>
      </c>
      <c r="G123" s="27" t="s">
        <v>33</v>
      </c>
      <c r="H123" s="29" t="s">
        <v>49</v>
      </c>
      <c r="I123" s="29"/>
      <c r="J123" s="33">
        <v>1</v>
      </c>
      <c r="K123" s="21">
        <v>45403</v>
      </c>
      <c r="L123" s="21">
        <f>IFERROR(WORKDAY.INTL(($K123-1),$J123,1,FESTIVOS[]),"")</f>
        <v>45404</v>
      </c>
      <c r="M123" s="22">
        <v>1</v>
      </c>
      <c r="N123" s="23">
        <v>0</v>
      </c>
      <c r="O123" s="22">
        <v>1</v>
      </c>
      <c r="P123" s="23" t="s">
        <v>35</v>
      </c>
      <c r="Q123" s="24" t="s">
        <v>30</v>
      </c>
      <c r="R123" s="46" t="str">
        <f>IF(Tabla434356[[#This Row],[Avance]]&lt;Tabla434356[[#This Row],[Actual]],"OK",IF(Tabla434356[[#This Row],[Avance]]&gt;Tabla434356[[#This Row],[Actual]],"ATENCIÓN","EJECUTADO"))</f>
        <v>EJECUTADO</v>
      </c>
    </row>
    <row r="124" spans="1:18" x14ac:dyDescent="0.25">
      <c r="A124" s="16">
        <v>118.25714285714299</v>
      </c>
      <c r="B124" s="18" t="s">
        <v>23</v>
      </c>
      <c r="C124" s="17">
        <v>45404</v>
      </c>
      <c r="D124" s="17" t="s">
        <v>29</v>
      </c>
      <c r="E124" s="27" t="s">
        <v>39</v>
      </c>
      <c r="F124" s="28" t="s">
        <v>576</v>
      </c>
      <c r="G124" s="27" t="s">
        <v>33</v>
      </c>
      <c r="H124" s="29" t="s">
        <v>49</v>
      </c>
      <c r="I124" s="29"/>
      <c r="J124" s="33">
        <v>1</v>
      </c>
      <c r="K124" s="21">
        <v>45403</v>
      </c>
      <c r="L124" s="21">
        <f>IFERROR(WORKDAY.INTL(($K124-1),$J124,1,FESTIVOS[]),"")</f>
        <v>45404</v>
      </c>
      <c r="M124" s="22">
        <v>1</v>
      </c>
      <c r="N124" s="23">
        <v>0</v>
      </c>
      <c r="O124" s="22">
        <v>1</v>
      </c>
      <c r="P124" s="23" t="s">
        <v>35</v>
      </c>
      <c r="Q124" s="24" t="s">
        <v>30</v>
      </c>
      <c r="R124" s="46" t="str">
        <f>IF(Tabla434356[[#This Row],[Avance]]&lt;Tabla434356[[#This Row],[Actual]],"OK",IF(Tabla434356[[#This Row],[Avance]]&gt;Tabla434356[[#This Row],[Actual]],"ATENCIÓN","EJECUTADO"))</f>
        <v>EJECUTADO</v>
      </c>
    </row>
    <row r="125" spans="1:18" x14ac:dyDescent="0.25">
      <c r="A125" s="16">
        <v>119.25714285714299</v>
      </c>
      <c r="B125" s="18" t="s">
        <v>23</v>
      </c>
      <c r="C125" s="17">
        <v>45404</v>
      </c>
      <c r="D125" s="17" t="s">
        <v>29</v>
      </c>
      <c r="E125" s="27" t="s">
        <v>39</v>
      </c>
      <c r="F125" s="28" t="s">
        <v>577</v>
      </c>
      <c r="G125" s="27" t="s">
        <v>33</v>
      </c>
      <c r="H125" s="29" t="s">
        <v>49</v>
      </c>
      <c r="I125" s="29"/>
      <c r="J125" s="33">
        <v>1</v>
      </c>
      <c r="K125" s="21">
        <v>45403</v>
      </c>
      <c r="L125" s="21">
        <f>IFERROR(WORKDAY.INTL(($K125-1),$J125,1,FESTIVOS[]),"")</f>
        <v>45404</v>
      </c>
      <c r="M125" s="22">
        <v>1</v>
      </c>
      <c r="N125" s="23">
        <v>0</v>
      </c>
      <c r="O125" s="22">
        <v>1</v>
      </c>
      <c r="P125" s="23" t="s">
        <v>35</v>
      </c>
      <c r="Q125" s="24" t="s">
        <v>30</v>
      </c>
      <c r="R125" s="30" t="str">
        <f>IF(Tabla434356[[#This Row],[Avance]]&lt;Tabla434356[[#This Row],[Actual]],"OK",IF(Tabla434356[[#This Row],[Avance]]&gt;Tabla434356[[#This Row],[Actual]],"ATENCIÓN","EJECUTADO"))</f>
        <v>EJECUTADO</v>
      </c>
    </row>
    <row r="126" spans="1:18" x14ac:dyDescent="0.25">
      <c r="A126" s="16">
        <v>120.25714285714299</v>
      </c>
      <c r="B126" s="18" t="s">
        <v>23</v>
      </c>
      <c r="C126" s="17">
        <v>45404</v>
      </c>
      <c r="D126" s="17" t="s">
        <v>29</v>
      </c>
      <c r="E126" s="27" t="s">
        <v>39</v>
      </c>
      <c r="F126" s="28" t="s">
        <v>578</v>
      </c>
      <c r="G126" s="27" t="s">
        <v>33</v>
      </c>
      <c r="H126" s="29" t="s">
        <v>49</v>
      </c>
      <c r="I126" s="29"/>
      <c r="J126" s="33">
        <v>1</v>
      </c>
      <c r="K126" s="21">
        <v>45403</v>
      </c>
      <c r="L126" s="21">
        <f>IFERROR(WORKDAY.INTL(($K126-1),$J126,1,FESTIVOS[]),"")</f>
        <v>45404</v>
      </c>
      <c r="M126" s="22">
        <v>1</v>
      </c>
      <c r="N126" s="23">
        <v>0</v>
      </c>
      <c r="O126" s="22">
        <v>1</v>
      </c>
      <c r="P126" s="23" t="s">
        <v>35</v>
      </c>
      <c r="Q126" s="24" t="s">
        <v>30</v>
      </c>
      <c r="R126" s="46" t="str">
        <f>IF(Tabla434356[[#This Row],[Avance]]&lt;Tabla434356[[#This Row],[Actual]],"OK",IF(Tabla434356[[#This Row],[Avance]]&gt;Tabla434356[[#This Row],[Actual]],"ATENCIÓN","EJECUTADO"))</f>
        <v>EJECUTADO</v>
      </c>
    </row>
    <row r="127" spans="1:18" x14ac:dyDescent="0.25">
      <c r="A127" s="16">
        <v>121.25714285714299</v>
      </c>
      <c r="B127" s="18" t="s">
        <v>23</v>
      </c>
      <c r="C127" s="17">
        <v>45404</v>
      </c>
      <c r="D127" s="17" t="s">
        <v>29</v>
      </c>
      <c r="E127" s="27" t="s">
        <v>450</v>
      </c>
      <c r="F127" s="28" t="s">
        <v>579</v>
      </c>
      <c r="G127" s="27" t="s">
        <v>311</v>
      </c>
      <c r="H127" s="29" t="s">
        <v>34</v>
      </c>
      <c r="I127" s="29"/>
      <c r="J127" s="33">
        <v>10</v>
      </c>
      <c r="K127" s="21">
        <v>45403</v>
      </c>
      <c r="L127" s="21">
        <f>IFERROR(WORKDAY.INTL(($K127-1),$J127,1,FESTIVOS[]),"")</f>
        <v>45415</v>
      </c>
      <c r="M127" s="22">
        <f t="shared" ref="M127" ca="1" si="5">IFERROR(((($I$3-$K127)/(L127-K127)*1)),"")</f>
        <v>70.166666666666671</v>
      </c>
      <c r="N127" s="23">
        <v>0.64</v>
      </c>
      <c r="O127" s="22">
        <v>0.76</v>
      </c>
      <c r="P127" s="23" t="s">
        <v>35</v>
      </c>
      <c r="Q127" s="24" t="s">
        <v>30</v>
      </c>
      <c r="R127" s="46" t="str">
        <f ca="1">IF(Tabla434356[[#This Row],[Avance]]&lt;Tabla434356[[#This Row],[Actual]],"OK",IF(Tabla434356[[#This Row],[Avance]]&gt;Tabla434356[[#This Row],[Actual]],"ATENCIÓN","EJECUTADO"))</f>
        <v>ATENCIÓN</v>
      </c>
    </row>
    <row r="128" spans="1:18" x14ac:dyDescent="0.25">
      <c r="A128" s="16">
        <v>122.25714285714299</v>
      </c>
      <c r="B128" s="18" t="s">
        <v>23</v>
      </c>
      <c r="C128" s="17">
        <v>45404</v>
      </c>
      <c r="D128" s="17" t="s">
        <v>29</v>
      </c>
      <c r="E128" s="27" t="s">
        <v>36</v>
      </c>
      <c r="F128" s="28" t="s">
        <v>580</v>
      </c>
      <c r="G128" s="27" t="s">
        <v>157</v>
      </c>
      <c r="H128" s="29" t="s">
        <v>151</v>
      </c>
      <c r="I128" s="29"/>
      <c r="J128" s="33">
        <v>1</v>
      </c>
      <c r="K128" s="21">
        <v>45403</v>
      </c>
      <c r="L128" s="21">
        <f>IFERROR(WORKDAY.INTL(($K128-1),$J128,1,FESTIVOS[]),"")</f>
        <v>45404</v>
      </c>
      <c r="M128" s="22">
        <v>1</v>
      </c>
      <c r="N128" s="23">
        <v>0</v>
      </c>
      <c r="O128" s="22">
        <v>1</v>
      </c>
      <c r="P128" s="23" t="s">
        <v>35</v>
      </c>
      <c r="Q128" s="24" t="s">
        <v>30</v>
      </c>
      <c r="R128" s="46" t="str">
        <f>IF(Tabla434356[[#This Row],[Avance]]&lt;Tabla434356[[#This Row],[Actual]],"OK",IF(Tabla434356[[#This Row],[Avance]]&gt;Tabla434356[[#This Row],[Actual]],"ATENCIÓN","EJECUTADO"))</f>
        <v>EJECUTADO</v>
      </c>
    </row>
    <row r="129" spans="1:18" x14ac:dyDescent="0.25">
      <c r="A129" s="16">
        <v>123.25714285714299</v>
      </c>
      <c r="B129" s="18" t="s">
        <v>23</v>
      </c>
      <c r="C129" s="17">
        <v>45404</v>
      </c>
      <c r="D129" s="17" t="s">
        <v>29</v>
      </c>
      <c r="E129" s="27" t="s">
        <v>36</v>
      </c>
      <c r="F129" s="28" t="s">
        <v>581</v>
      </c>
      <c r="G129" s="27" t="s">
        <v>157</v>
      </c>
      <c r="H129" s="29" t="s">
        <v>151</v>
      </c>
      <c r="I129" s="29"/>
      <c r="J129" s="33">
        <v>1</v>
      </c>
      <c r="K129" s="21">
        <v>45403</v>
      </c>
      <c r="L129" s="21">
        <f>IFERROR(WORKDAY.INTL(($K129-1),$J129,1,FESTIVOS[]),"")</f>
        <v>45404</v>
      </c>
      <c r="M129" s="22">
        <v>1</v>
      </c>
      <c r="N129" s="23">
        <v>0</v>
      </c>
      <c r="O129" s="22">
        <v>1</v>
      </c>
      <c r="P129" s="23" t="s">
        <v>35</v>
      </c>
      <c r="Q129" s="24" t="s">
        <v>30</v>
      </c>
      <c r="R129" s="46" t="str">
        <f>IF(Tabla434356[[#This Row],[Avance]]&lt;Tabla434356[[#This Row],[Actual]],"OK",IF(Tabla434356[[#This Row],[Avance]]&gt;Tabla434356[[#This Row],[Actual]],"ATENCIÓN","EJECUTADO"))</f>
        <v>EJECUTADO</v>
      </c>
    </row>
    <row r="130" spans="1:18" x14ac:dyDescent="0.25">
      <c r="A130" s="16">
        <v>124.25714285714299</v>
      </c>
      <c r="B130" s="18" t="s">
        <v>23</v>
      </c>
      <c r="C130" s="17">
        <v>45404</v>
      </c>
      <c r="D130" s="17" t="s">
        <v>29</v>
      </c>
      <c r="E130" s="27" t="s">
        <v>36</v>
      </c>
      <c r="F130" s="28" t="s">
        <v>582</v>
      </c>
      <c r="G130" s="27" t="s">
        <v>157</v>
      </c>
      <c r="H130" s="29" t="s">
        <v>151</v>
      </c>
      <c r="I130" s="29"/>
      <c r="J130" s="33">
        <v>2</v>
      </c>
      <c r="K130" s="21">
        <v>45403</v>
      </c>
      <c r="L130" s="21">
        <f>IFERROR(WORKDAY.INTL(($K130-1),$J130,1,FESTIVOS[]),"")</f>
        <v>45405</v>
      </c>
      <c r="M130" s="22">
        <v>1</v>
      </c>
      <c r="N130" s="23">
        <v>0.26</v>
      </c>
      <c r="O130" s="22">
        <v>1</v>
      </c>
      <c r="P130" s="23" t="s">
        <v>35</v>
      </c>
      <c r="Q130" s="24" t="s">
        <v>30</v>
      </c>
      <c r="R130" s="46" t="str">
        <f>IF(Tabla434356[[#This Row],[Avance]]&lt;Tabla434356[[#This Row],[Actual]],"OK",IF(Tabla434356[[#This Row],[Avance]]&gt;Tabla434356[[#This Row],[Actual]],"ATENCIÓN","EJECUTADO"))</f>
        <v>EJECUTADO</v>
      </c>
    </row>
    <row r="131" spans="1:18" x14ac:dyDescent="0.25">
      <c r="A131" s="16">
        <v>125.25714285714299</v>
      </c>
      <c r="B131" s="18" t="s">
        <v>23</v>
      </c>
      <c r="C131" s="17">
        <v>45405</v>
      </c>
      <c r="D131" s="17" t="s">
        <v>29</v>
      </c>
      <c r="E131" s="27" t="s">
        <v>36</v>
      </c>
      <c r="F131" s="28" t="s">
        <v>583</v>
      </c>
      <c r="G131" s="27" t="s">
        <v>129</v>
      </c>
      <c r="H131" s="29" t="s">
        <v>584</v>
      </c>
      <c r="I131" s="29"/>
      <c r="J131" s="33">
        <v>2</v>
      </c>
      <c r="K131" s="21">
        <v>45404</v>
      </c>
      <c r="L131" s="21">
        <f>IFERROR(WORKDAY.INTL(($K131-1),$J131,1,FESTIVOS[]),"")</f>
        <v>45405</v>
      </c>
      <c r="M131" s="22">
        <v>1</v>
      </c>
      <c r="N131" s="23">
        <v>0</v>
      </c>
      <c r="O131" s="22">
        <v>1</v>
      </c>
      <c r="P131" s="23" t="s">
        <v>35</v>
      </c>
      <c r="Q131" s="24" t="s">
        <v>30</v>
      </c>
      <c r="R131" s="46" t="str">
        <f>IF(Tabla434356[[#This Row],[Avance]]&lt;Tabla434356[[#This Row],[Actual]],"OK",IF(Tabla434356[[#This Row],[Avance]]&gt;Tabla434356[[#This Row],[Actual]],"ATENCIÓN","EJECUTADO"))</f>
        <v>EJECUTADO</v>
      </c>
    </row>
    <row r="132" spans="1:18" x14ac:dyDescent="0.25">
      <c r="A132" s="16">
        <v>126.25714285714299</v>
      </c>
      <c r="B132" s="18" t="s">
        <v>23</v>
      </c>
      <c r="C132" s="17">
        <v>45405</v>
      </c>
      <c r="D132" s="17" t="s">
        <v>29</v>
      </c>
      <c r="E132" s="27" t="s">
        <v>450</v>
      </c>
      <c r="F132" s="28" t="s">
        <v>585</v>
      </c>
      <c r="G132" s="27" t="s">
        <v>586</v>
      </c>
      <c r="H132" s="29" t="s">
        <v>34</v>
      </c>
      <c r="I132" s="29"/>
      <c r="J132" s="33">
        <v>2</v>
      </c>
      <c r="K132" s="21">
        <v>45404</v>
      </c>
      <c r="L132" s="21">
        <f>IFERROR(WORKDAY.INTL(($K132-1),$J132,1,FESTIVOS[]),"")</f>
        <v>45405</v>
      </c>
      <c r="M132" s="22">
        <v>1</v>
      </c>
      <c r="N132" s="23">
        <v>0</v>
      </c>
      <c r="O132" s="22">
        <v>1</v>
      </c>
      <c r="P132" s="23" t="s">
        <v>35</v>
      </c>
      <c r="Q132" s="24" t="s">
        <v>30</v>
      </c>
      <c r="R132" s="46" t="str">
        <f>IF(Tabla434356[[#This Row],[Avance]]&lt;Tabla434356[[#This Row],[Actual]],"OK",IF(Tabla434356[[#This Row],[Avance]]&gt;Tabla434356[[#This Row],[Actual]],"ATENCIÓN","EJECUTADO"))</f>
        <v>EJECUTADO</v>
      </c>
    </row>
    <row r="133" spans="1:18" x14ac:dyDescent="0.25">
      <c r="A133" s="16">
        <v>127.25714285714299</v>
      </c>
      <c r="B133" s="18" t="s">
        <v>23</v>
      </c>
      <c r="C133" s="17">
        <v>45405</v>
      </c>
      <c r="D133" s="17" t="s">
        <v>29</v>
      </c>
      <c r="E133" s="27" t="s">
        <v>450</v>
      </c>
      <c r="F133" s="28" t="s">
        <v>587</v>
      </c>
      <c r="G133" s="27" t="s">
        <v>398</v>
      </c>
      <c r="H133" s="29" t="s">
        <v>34</v>
      </c>
      <c r="I133" s="29"/>
      <c r="J133" s="33">
        <v>2</v>
      </c>
      <c r="K133" s="21">
        <v>45404</v>
      </c>
      <c r="L133" s="21">
        <f>IFERROR(WORKDAY.INTL(($K133-1),$J133,1,FESTIVOS[]),"")</f>
        <v>45405</v>
      </c>
      <c r="M133" s="22">
        <v>1</v>
      </c>
      <c r="N133" s="23">
        <v>0</v>
      </c>
      <c r="O133" s="22">
        <v>1</v>
      </c>
      <c r="P133" s="23" t="s">
        <v>35</v>
      </c>
      <c r="Q133" s="24" t="s">
        <v>30</v>
      </c>
      <c r="R133" s="46" t="str">
        <f>IF(Tabla434356[[#This Row],[Avance]]&lt;Tabla434356[[#This Row],[Actual]],"OK",IF(Tabla434356[[#This Row],[Avance]]&gt;Tabla434356[[#This Row],[Actual]],"ATENCIÓN","EJECUTADO"))</f>
        <v>EJECUTADO</v>
      </c>
    </row>
    <row r="134" spans="1:18" x14ac:dyDescent="0.25">
      <c r="A134" s="16">
        <v>128.25714285714301</v>
      </c>
      <c r="B134" s="18" t="s">
        <v>23</v>
      </c>
      <c r="C134" s="17">
        <v>45405</v>
      </c>
      <c r="D134" s="17" t="s">
        <v>29</v>
      </c>
      <c r="E134" s="27" t="s">
        <v>39</v>
      </c>
      <c r="F134" s="28" t="s">
        <v>588</v>
      </c>
      <c r="G134" s="27" t="s">
        <v>33</v>
      </c>
      <c r="H134" s="29" t="s">
        <v>49</v>
      </c>
      <c r="I134" s="29"/>
      <c r="J134" s="33">
        <v>2</v>
      </c>
      <c r="K134" s="21">
        <v>45404</v>
      </c>
      <c r="L134" s="21">
        <f>IFERROR(WORKDAY.INTL(($K134-1),$J134,1,FESTIVOS[]),"")</f>
        <v>45405</v>
      </c>
      <c r="M134" s="22">
        <v>1</v>
      </c>
      <c r="N134" s="23">
        <v>0</v>
      </c>
      <c r="O134" s="22">
        <v>1</v>
      </c>
      <c r="P134" s="23" t="s">
        <v>35</v>
      </c>
      <c r="Q134" s="24" t="s">
        <v>30</v>
      </c>
      <c r="R134" s="46" t="str">
        <f>IF(Tabla434356[[#This Row],[Avance]]&lt;Tabla434356[[#This Row],[Actual]],"OK",IF(Tabla434356[[#This Row],[Avance]]&gt;Tabla434356[[#This Row],[Actual]],"ATENCIÓN","EJECUTADO"))</f>
        <v>EJECUTADO</v>
      </c>
    </row>
    <row r="135" spans="1:18" x14ac:dyDescent="0.25">
      <c r="A135" s="16">
        <v>129.25714285714301</v>
      </c>
      <c r="B135" s="18" t="s">
        <v>23</v>
      </c>
      <c r="C135" s="17">
        <v>45405</v>
      </c>
      <c r="D135" s="17" t="s">
        <v>29</v>
      </c>
      <c r="E135" s="27" t="s">
        <v>39</v>
      </c>
      <c r="F135" s="28" t="s">
        <v>589</v>
      </c>
      <c r="G135" s="27" t="s">
        <v>33</v>
      </c>
      <c r="H135" s="29" t="s">
        <v>49</v>
      </c>
      <c r="I135" s="29"/>
      <c r="J135" s="33">
        <v>2</v>
      </c>
      <c r="K135" s="21">
        <v>45404</v>
      </c>
      <c r="L135" s="21">
        <f>IFERROR(WORKDAY.INTL(($K135-1),$J135,1,FESTIVOS[]),"")</f>
        <v>45405</v>
      </c>
      <c r="M135" s="22">
        <v>1</v>
      </c>
      <c r="N135" s="23">
        <v>0</v>
      </c>
      <c r="O135" s="22">
        <v>1</v>
      </c>
      <c r="P135" s="23" t="s">
        <v>35</v>
      </c>
      <c r="Q135" s="24" t="s">
        <v>30</v>
      </c>
      <c r="R135" s="46" t="str">
        <f>IF(Tabla434356[[#This Row],[Avance]]&lt;Tabla434356[[#This Row],[Actual]],"OK",IF(Tabla434356[[#This Row],[Avance]]&gt;Tabla434356[[#This Row],[Actual]],"ATENCIÓN","EJECUTADO"))</f>
        <v>EJECUTADO</v>
      </c>
    </row>
    <row r="136" spans="1:18" x14ac:dyDescent="0.25">
      <c r="A136" s="16">
        <v>130.25714285714301</v>
      </c>
      <c r="B136" s="18" t="s">
        <v>23</v>
      </c>
      <c r="C136" s="17">
        <v>45406</v>
      </c>
      <c r="D136" s="17" t="s">
        <v>29</v>
      </c>
      <c r="E136" s="27" t="s">
        <v>36</v>
      </c>
      <c r="F136" s="28" t="s">
        <v>590</v>
      </c>
      <c r="G136" s="27" t="s">
        <v>33</v>
      </c>
      <c r="H136" s="29" t="s">
        <v>591</v>
      </c>
      <c r="I136" s="29"/>
      <c r="J136" s="33">
        <v>2</v>
      </c>
      <c r="K136" s="21">
        <v>45405</v>
      </c>
      <c r="L136" s="21">
        <f>IFERROR(WORKDAY.INTL(($K136-1),$J136,1,FESTIVOS[]),"")</f>
        <v>45406</v>
      </c>
      <c r="M136" s="22">
        <v>1</v>
      </c>
      <c r="N136" s="23">
        <v>0</v>
      </c>
      <c r="O136" s="22">
        <v>1</v>
      </c>
      <c r="P136" s="23" t="s">
        <v>35</v>
      </c>
      <c r="Q136" s="24" t="s">
        <v>30</v>
      </c>
      <c r="R136" s="46" t="str">
        <f>IF(Tabla434356[[#This Row],[Avance]]&lt;Tabla434356[[#This Row],[Actual]],"OK",IF(Tabla434356[[#This Row],[Avance]]&gt;Tabla434356[[#This Row],[Actual]],"ATENCIÓN","EJECUTADO"))</f>
        <v>EJECUTADO</v>
      </c>
    </row>
    <row r="137" spans="1:18" x14ac:dyDescent="0.25">
      <c r="A137" s="16">
        <v>131.25714285714301</v>
      </c>
      <c r="B137" s="18" t="s">
        <v>23</v>
      </c>
      <c r="C137" s="17">
        <v>45406</v>
      </c>
      <c r="D137" s="17" t="s">
        <v>29</v>
      </c>
      <c r="E137" s="27" t="s">
        <v>36</v>
      </c>
      <c r="F137" s="28" t="s">
        <v>592</v>
      </c>
      <c r="G137" s="27" t="s">
        <v>33</v>
      </c>
      <c r="H137" s="29" t="s">
        <v>591</v>
      </c>
      <c r="I137" s="29"/>
      <c r="J137" s="33">
        <v>2</v>
      </c>
      <c r="K137" s="21">
        <v>45405</v>
      </c>
      <c r="L137" s="21">
        <f>IFERROR(WORKDAY.INTL(($K137-1),$J137,1,FESTIVOS[]),"")</f>
        <v>45406</v>
      </c>
      <c r="M137" s="22">
        <v>1</v>
      </c>
      <c r="N137" s="23">
        <v>0</v>
      </c>
      <c r="O137" s="22">
        <v>1</v>
      </c>
      <c r="P137" s="23" t="s">
        <v>35</v>
      </c>
      <c r="Q137" s="24" t="s">
        <v>30</v>
      </c>
      <c r="R137" s="46" t="str">
        <f>IF(Tabla434356[[#This Row],[Avance]]&lt;Tabla434356[[#This Row],[Actual]],"OK",IF(Tabla434356[[#This Row],[Avance]]&gt;Tabla434356[[#This Row],[Actual]],"ATENCIÓN","EJECUTADO"))</f>
        <v>EJECUTADO</v>
      </c>
    </row>
    <row r="138" spans="1:18" x14ac:dyDescent="0.25">
      <c r="A138" s="16">
        <v>132.25714285714301</v>
      </c>
      <c r="B138" s="18" t="s">
        <v>23</v>
      </c>
      <c r="C138" s="17">
        <v>45406</v>
      </c>
      <c r="D138" s="17" t="s">
        <v>29</v>
      </c>
      <c r="E138" s="27" t="s">
        <v>39</v>
      </c>
      <c r="F138" s="28" t="s">
        <v>593</v>
      </c>
      <c r="G138" s="27" t="s">
        <v>594</v>
      </c>
      <c r="H138" s="29" t="s">
        <v>595</v>
      </c>
      <c r="I138" s="29"/>
      <c r="J138" s="33">
        <v>2</v>
      </c>
      <c r="K138" s="21">
        <v>45405</v>
      </c>
      <c r="L138" s="21">
        <f>IFERROR(WORKDAY.INTL(($K138-1),$J138,1,FESTIVOS[]),"")</f>
        <v>45406</v>
      </c>
      <c r="M138" s="22">
        <v>1</v>
      </c>
      <c r="N138" s="23">
        <v>0</v>
      </c>
      <c r="O138" s="22">
        <v>1</v>
      </c>
      <c r="P138" s="23" t="s">
        <v>35</v>
      </c>
      <c r="Q138" s="24" t="s">
        <v>30</v>
      </c>
      <c r="R138" s="46" t="str">
        <f>IF(Tabla434356[[#This Row],[Avance]]&lt;Tabla434356[[#This Row],[Actual]],"OK",IF(Tabla434356[[#This Row],[Avance]]&gt;Tabla434356[[#This Row],[Actual]],"ATENCIÓN","EJECUTADO"))</f>
        <v>EJECUTADO</v>
      </c>
    </row>
    <row r="139" spans="1:18" x14ac:dyDescent="0.25">
      <c r="A139" s="16">
        <v>133.25714285714301</v>
      </c>
      <c r="B139" s="18" t="s">
        <v>23</v>
      </c>
      <c r="C139" s="17">
        <v>45406</v>
      </c>
      <c r="D139" s="17" t="s">
        <v>29</v>
      </c>
      <c r="E139" s="27" t="s">
        <v>39</v>
      </c>
      <c r="F139" s="28" t="s">
        <v>596</v>
      </c>
      <c r="G139" s="27" t="s">
        <v>33</v>
      </c>
      <c r="H139" s="29" t="s">
        <v>595</v>
      </c>
      <c r="I139" s="29"/>
      <c r="J139" s="33">
        <v>2</v>
      </c>
      <c r="K139" s="21">
        <v>45405</v>
      </c>
      <c r="L139" s="21">
        <f>IFERROR(WORKDAY.INTL(($K139-1),$J139,1,FESTIVOS[]),"")</f>
        <v>45406</v>
      </c>
      <c r="M139" s="22">
        <v>1</v>
      </c>
      <c r="N139" s="23">
        <v>0</v>
      </c>
      <c r="O139" s="22">
        <v>1</v>
      </c>
      <c r="P139" s="23" t="s">
        <v>35</v>
      </c>
      <c r="Q139" s="24" t="s">
        <v>30</v>
      </c>
      <c r="R139" s="46" t="str">
        <f>IF(Tabla434356[[#This Row],[Avance]]&lt;Tabla434356[[#This Row],[Actual]],"OK",IF(Tabla434356[[#This Row],[Avance]]&gt;Tabla434356[[#This Row],[Actual]],"ATENCIÓN","EJECUTADO"))</f>
        <v>EJECUTADO</v>
      </c>
    </row>
    <row r="140" spans="1:18" x14ac:dyDescent="0.25">
      <c r="A140" s="16">
        <v>134.25714285714301</v>
      </c>
      <c r="B140" s="18" t="s">
        <v>23</v>
      </c>
      <c r="C140" s="17">
        <v>45406</v>
      </c>
      <c r="D140" s="17" t="s">
        <v>29</v>
      </c>
      <c r="E140" s="27" t="s">
        <v>39</v>
      </c>
      <c r="F140" s="28" t="s">
        <v>597</v>
      </c>
      <c r="G140" s="27" t="s">
        <v>33</v>
      </c>
      <c r="H140" s="29" t="s">
        <v>595</v>
      </c>
      <c r="I140" s="29"/>
      <c r="J140" s="33">
        <v>2</v>
      </c>
      <c r="K140" s="21">
        <v>45405</v>
      </c>
      <c r="L140" s="21">
        <f>IFERROR(WORKDAY.INTL(($K140-1),$J140,1,FESTIVOS[]),"")</f>
        <v>45406</v>
      </c>
      <c r="M140" s="22">
        <v>1</v>
      </c>
      <c r="N140" s="23">
        <v>0</v>
      </c>
      <c r="O140" s="22">
        <v>1</v>
      </c>
      <c r="P140" s="23" t="s">
        <v>35</v>
      </c>
      <c r="Q140" s="24" t="s">
        <v>30</v>
      </c>
      <c r="R140" s="46" t="str">
        <f>IF(Tabla434356[[#This Row],[Avance]]&lt;Tabla434356[[#This Row],[Actual]],"OK",IF(Tabla434356[[#This Row],[Avance]]&gt;Tabla434356[[#This Row],[Actual]],"ATENCIÓN","EJECUTADO"))</f>
        <v>EJECUTADO</v>
      </c>
    </row>
    <row r="141" spans="1:18" x14ac:dyDescent="0.25">
      <c r="A141" s="16">
        <v>135.25714285714301</v>
      </c>
      <c r="B141" s="18" t="s">
        <v>23</v>
      </c>
      <c r="C141" s="17">
        <v>45406</v>
      </c>
      <c r="D141" s="17" t="s">
        <v>29</v>
      </c>
      <c r="E141" s="27" t="s">
        <v>39</v>
      </c>
      <c r="F141" s="28" t="s">
        <v>598</v>
      </c>
      <c r="G141" s="27" t="s">
        <v>33</v>
      </c>
      <c r="H141" s="29" t="s">
        <v>595</v>
      </c>
      <c r="I141" s="29"/>
      <c r="J141" s="33">
        <v>2</v>
      </c>
      <c r="K141" s="21">
        <v>45405</v>
      </c>
      <c r="L141" s="21">
        <f>IFERROR(WORKDAY.INTL(($K141-1),$J141,1,FESTIVOS[]),"")</f>
        <v>45406</v>
      </c>
      <c r="M141" s="22">
        <v>1</v>
      </c>
      <c r="N141" s="23">
        <v>0</v>
      </c>
      <c r="O141" s="22">
        <v>1</v>
      </c>
      <c r="P141" s="23" t="s">
        <v>35</v>
      </c>
      <c r="Q141" s="24" t="s">
        <v>30</v>
      </c>
      <c r="R141" s="30" t="str">
        <f>IF(Tabla434356[[#This Row],[Avance]]&lt;Tabla434356[[#This Row],[Actual]],"OK",IF(Tabla434356[[#This Row],[Avance]]&gt;Tabla434356[[#This Row],[Actual]],"ATENCIÓN","EJECUTADO"))</f>
        <v>EJECUTADO</v>
      </c>
    </row>
    <row r="142" spans="1:18" x14ac:dyDescent="0.25">
      <c r="A142" s="16">
        <v>136.25714285714301</v>
      </c>
      <c r="B142" s="18" t="s">
        <v>23</v>
      </c>
      <c r="C142" s="17">
        <v>45406</v>
      </c>
      <c r="D142" s="17" t="s">
        <v>29</v>
      </c>
      <c r="E142" s="27" t="s">
        <v>39</v>
      </c>
      <c r="F142" s="28" t="s">
        <v>599</v>
      </c>
      <c r="G142" s="27" t="s">
        <v>33</v>
      </c>
      <c r="H142" s="29" t="s">
        <v>595</v>
      </c>
      <c r="I142" s="29"/>
      <c r="J142" s="33">
        <v>4</v>
      </c>
      <c r="K142" s="21">
        <v>45405</v>
      </c>
      <c r="L142" s="21">
        <f>IFERROR(WORKDAY.INTL(($K142-1),$J142,1,FESTIVOS[]),"")</f>
        <v>45408</v>
      </c>
      <c r="M142" s="22">
        <v>1</v>
      </c>
      <c r="N142" s="23">
        <v>0.68</v>
      </c>
      <c r="O142" s="22">
        <v>1</v>
      </c>
      <c r="P142" s="23" t="s">
        <v>35</v>
      </c>
      <c r="Q142" s="24" t="s">
        <v>30</v>
      </c>
      <c r="R142" s="46" t="str">
        <f>IF(Tabla434356[[#This Row],[Avance]]&lt;Tabla434356[[#This Row],[Actual]],"OK",IF(Tabla434356[[#This Row],[Avance]]&gt;Tabla434356[[#This Row],[Actual]],"ATENCIÓN","EJECUTADO"))</f>
        <v>EJECUTADO</v>
      </c>
    </row>
    <row r="143" spans="1:18" ht="26.4" x14ac:dyDescent="0.25">
      <c r="A143" s="16">
        <v>137.25714285714301</v>
      </c>
      <c r="B143" s="18" t="s">
        <v>23</v>
      </c>
      <c r="C143" s="17">
        <v>45407</v>
      </c>
      <c r="D143" s="17" t="s">
        <v>29</v>
      </c>
      <c r="E143" s="27" t="s">
        <v>450</v>
      </c>
      <c r="F143" s="38" t="s">
        <v>600</v>
      </c>
      <c r="G143" s="27" t="s">
        <v>601</v>
      </c>
      <c r="H143" s="29" t="s">
        <v>595</v>
      </c>
      <c r="I143" s="29"/>
      <c r="J143" s="33">
        <v>2</v>
      </c>
      <c r="K143" s="21">
        <v>45405</v>
      </c>
      <c r="L143" s="21">
        <f>IFERROR(WORKDAY.INTL(($K143-1),$J143,1,FESTIVOS[]),"")</f>
        <v>45406</v>
      </c>
      <c r="M143" s="22">
        <v>1</v>
      </c>
      <c r="N143" s="23">
        <v>0</v>
      </c>
      <c r="O143" s="22">
        <v>1</v>
      </c>
      <c r="P143" s="23" t="s">
        <v>35</v>
      </c>
      <c r="Q143" s="24" t="s">
        <v>30</v>
      </c>
      <c r="R143" s="46" t="str">
        <f>IF(Tabla434356[[#This Row],[Avance]]&lt;Tabla434356[[#This Row],[Actual]],"OK",IF(Tabla434356[[#This Row],[Avance]]&gt;Tabla434356[[#This Row],[Actual]],"ATENCIÓN","EJECUTADO"))</f>
        <v>EJECUTADO</v>
      </c>
    </row>
    <row r="144" spans="1:18" ht="26.4" x14ac:dyDescent="0.25">
      <c r="A144" s="16">
        <v>138.25714285714301</v>
      </c>
      <c r="B144" s="18" t="s">
        <v>23</v>
      </c>
      <c r="C144" s="17">
        <v>45408</v>
      </c>
      <c r="D144" s="17" t="s">
        <v>29</v>
      </c>
      <c r="E144" s="27" t="s">
        <v>450</v>
      </c>
      <c r="F144" s="38" t="s">
        <v>602</v>
      </c>
      <c r="G144" s="27" t="s">
        <v>472</v>
      </c>
      <c r="H144" s="29" t="s">
        <v>595</v>
      </c>
      <c r="I144" s="29"/>
      <c r="J144" s="33">
        <v>2</v>
      </c>
      <c r="K144" s="21">
        <v>45405</v>
      </c>
      <c r="L144" s="21">
        <f>IFERROR(WORKDAY.INTL(($K144-1),$J144,1,FESTIVOS[]),"")</f>
        <v>45406</v>
      </c>
      <c r="M144" s="22">
        <v>1</v>
      </c>
      <c r="N144" s="23">
        <v>0</v>
      </c>
      <c r="O144" s="22">
        <v>1</v>
      </c>
      <c r="P144" s="23" t="s">
        <v>35</v>
      </c>
      <c r="Q144" s="24" t="s">
        <v>30</v>
      </c>
      <c r="R144" s="46" t="str">
        <f>IF(Tabla434356[[#This Row],[Avance]]&lt;Tabla434356[[#This Row],[Actual]],"OK",IF(Tabla434356[[#This Row],[Avance]]&gt;Tabla434356[[#This Row],[Actual]],"ATENCIÓN","EJECUTADO"))</f>
        <v>EJECUTADO</v>
      </c>
    </row>
    <row r="145" spans="1:18" x14ac:dyDescent="0.25">
      <c r="A145" s="16">
        <v>139.25714285714301</v>
      </c>
      <c r="B145" s="18" t="s">
        <v>23</v>
      </c>
      <c r="C145" s="17">
        <v>45376</v>
      </c>
      <c r="D145" s="17" t="s">
        <v>29</v>
      </c>
      <c r="E145" s="27" t="s">
        <v>450</v>
      </c>
      <c r="F145" s="28" t="s">
        <v>603</v>
      </c>
      <c r="G145" s="27" t="s">
        <v>604</v>
      </c>
      <c r="H145" s="29" t="s">
        <v>595</v>
      </c>
      <c r="I145" s="29"/>
      <c r="J145" s="33">
        <v>2</v>
      </c>
      <c r="K145" s="21">
        <v>45406</v>
      </c>
      <c r="L145" s="21">
        <f>IFERROR(WORKDAY.INTL(($K145-1),$J145,1,FESTIVOS[]),"")</f>
        <v>45407</v>
      </c>
      <c r="M145" s="22">
        <v>1</v>
      </c>
      <c r="N145" s="23">
        <v>0</v>
      </c>
      <c r="O145" s="22">
        <v>1</v>
      </c>
      <c r="P145" s="23" t="s">
        <v>35</v>
      </c>
      <c r="Q145" s="24" t="s">
        <v>30</v>
      </c>
      <c r="R145" s="46" t="str">
        <f>IF(Tabla434356[[#This Row],[Avance]]&lt;Tabla434356[[#This Row],[Actual]],"OK",IF(Tabla434356[[#This Row],[Avance]]&gt;Tabla434356[[#This Row],[Actual]],"ATENCIÓN","EJECUTADO"))</f>
        <v>EJECUTADO</v>
      </c>
    </row>
    <row r="146" spans="1:18" ht="26.4" x14ac:dyDescent="0.25">
      <c r="A146" s="16">
        <v>140.25714285714301</v>
      </c>
      <c r="B146" s="18" t="s">
        <v>23</v>
      </c>
      <c r="C146" s="17">
        <v>45376</v>
      </c>
      <c r="D146" s="17" t="s">
        <v>29</v>
      </c>
      <c r="E146" s="27" t="s">
        <v>450</v>
      </c>
      <c r="F146" s="38" t="s">
        <v>605</v>
      </c>
      <c r="G146" s="27" t="s">
        <v>472</v>
      </c>
      <c r="H146" s="29" t="s">
        <v>595</v>
      </c>
      <c r="I146" s="29"/>
      <c r="J146" s="33">
        <v>2</v>
      </c>
      <c r="K146" s="21">
        <v>45406</v>
      </c>
      <c r="L146" s="21">
        <f>IFERROR(WORKDAY.INTL(($K146-1),$J146,1,FESTIVOS[]),"")</f>
        <v>45407</v>
      </c>
      <c r="M146" s="22">
        <v>1</v>
      </c>
      <c r="N146" s="23">
        <v>0</v>
      </c>
      <c r="O146" s="22">
        <v>1</v>
      </c>
      <c r="P146" s="23" t="s">
        <v>35</v>
      </c>
      <c r="Q146" s="24" t="s">
        <v>30</v>
      </c>
      <c r="R146" s="46" t="str">
        <f>IF(Tabla434356[[#This Row],[Avance]]&lt;Tabla434356[[#This Row],[Actual]],"OK",IF(Tabla434356[[#This Row],[Avance]]&gt;Tabla434356[[#This Row],[Actual]],"ATENCIÓN","EJECUTADO"))</f>
        <v>EJECUTADO</v>
      </c>
    </row>
    <row r="147" spans="1:18" x14ac:dyDescent="0.25">
      <c r="A147" s="16">
        <v>141.25714285714301</v>
      </c>
      <c r="B147" s="18" t="s">
        <v>23</v>
      </c>
      <c r="C147" s="17">
        <v>45376</v>
      </c>
      <c r="D147" s="17" t="s">
        <v>29</v>
      </c>
      <c r="E147" s="27" t="s">
        <v>36</v>
      </c>
      <c r="F147" s="28" t="s">
        <v>606</v>
      </c>
      <c r="G147" s="27" t="s">
        <v>33</v>
      </c>
      <c r="H147" s="29" t="s">
        <v>595</v>
      </c>
      <c r="I147" s="29"/>
      <c r="J147" s="33">
        <v>2</v>
      </c>
      <c r="K147" s="21">
        <v>45406</v>
      </c>
      <c r="L147" s="21">
        <f>IFERROR(WORKDAY.INTL(($K147-1),$J147,1,FESTIVOS[]),"")</f>
        <v>45407</v>
      </c>
      <c r="M147" s="22">
        <v>1</v>
      </c>
      <c r="N147" s="23">
        <v>0</v>
      </c>
      <c r="O147" s="22">
        <v>1</v>
      </c>
      <c r="P147" s="23" t="s">
        <v>35</v>
      </c>
      <c r="Q147" s="24" t="s">
        <v>30</v>
      </c>
      <c r="R147" s="46" t="str">
        <f>IF(Tabla434356[[#This Row],[Avance]]&lt;Tabla434356[[#This Row],[Actual]],"OK",IF(Tabla434356[[#This Row],[Avance]]&gt;Tabla434356[[#This Row],[Actual]],"ATENCIÓN","EJECUTADO"))</f>
        <v>EJECUTADO</v>
      </c>
    </row>
    <row r="148" spans="1:18" x14ac:dyDescent="0.25">
      <c r="A148" s="16">
        <v>142.25714285714301</v>
      </c>
      <c r="B148" s="18" t="s">
        <v>23</v>
      </c>
      <c r="C148" s="17">
        <v>45408</v>
      </c>
      <c r="D148" s="17" t="s">
        <v>29</v>
      </c>
      <c r="E148" s="27" t="s">
        <v>36</v>
      </c>
      <c r="F148" s="28" t="s">
        <v>607</v>
      </c>
      <c r="G148" s="27" t="s">
        <v>33</v>
      </c>
      <c r="H148" s="29" t="s">
        <v>595</v>
      </c>
      <c r="I148" s="29"/>
      <c r="J148" s="33">
        <v>2</v>
      </c>
      <c r="K148" s="21">
        <v>45407</v>
      </c>
      <c r="L148" s="21">
        <f>IFERROR(WORKDAY.INTL(($K148-1),$J148,1,FESTIVOS[]),"")</f>
        <v>45408</v>
      </c>
      <c r="M148" s="22">
        <v>1</v>
      </c>
      <c r="N148" s="23">
        <v>0</v>
      </c>
      <c r="O148" s="22">
        <v>1</v>
      </c>
      <c r="P148" s="23" t="s">
        <v>35</v>
      </c>
      <c r="Q148" s="24" t="s">
        <v>30</v>
      </c>
      <c r="R148" s="46" t="str">
        <f>IF(Tabla434356[[#This Row],[Avance]]&lt;Tabla434356[[#This Row],[Actual]],"OK",IF(Tabla434356[[#This Row],[Avance]]&gt;Tabla434356[[#This Row],[Actual]],"ATENCIÓN","EJECUTADO"))</f>
        <v>EJECUTADO</v>
      </c>
    </row>
    <row r="149" spans="1:18" x14ac:dyDescent="0.25">
      <c r="A149" s="16">
        <v>143.25714285714301</v>
      </c>
      <c r="B149" s="18" t="s">
        <v>23</v>
      </c>
      <c r="C149" s="17">
        <v>45408</v>
      </c>
      <c r="D149" s="17" t="s">
        <v>29</v>
      </c>
      <c r="E149" s="27" t="s">
        <v>36</v>
      </c>
      <c r="F149" s="28" t="s">
        <v>608</v>
      </c>
      <c r="G149" s="27" t="s">
        <v>33</v>
      </c>
      <c r="H149" s="29" t="s">
        <v>595</v>
      </c>
      <c r="I149" s="29"/>
      <c r="J149" s="33">
        <v>2</v>
      </c>
      <c r="K149" s="21">
        <v>45407</v>
      </c>
      <c r="L149" s="21">
        <f>IFERROR(WORKDAY.INTL(($K149-1),$J149,1,FESTIVOS[]),"")</f>
        <v>45408</v>
      </c>
      <c r="M149" s="22">
        <v>1</v>
      </c>
      <c r="N149" s="23">
        <v>0</v>
      </c>
      <c r="O149" s="22">
        <v>1</v>
      </c>
      <c r="P149" s="23" t="s">
        <v>35</v>
      </c>
      <c r="Q149" s="24" t="s">
        <v>30</v>
      </c>
      <c r="R149" s="46" t="str">
        <f>IF(Tabla434356[[#This Row],[Avance]]&lt;Tabla434356[[#This Row],[Actual]],"OK",IF(Tabla434356[[#This Row],[Avance]]&gt;Tabla434356[[#This Row],[Actual]],"ATENCIÓN","EJECUTADO"))</f>
        <v>EJECUTADO</v>
      </c>
    </row>
    <row r="150" spans="1:18" x14ac:dyDescent="0.25">
      <c r="A150" s="16">
        <v>144.25714285714301</v>
      </c>
      <c r="B150" s="18" t="s">
        <v>23</v>
      </c>
      <c r="C150" s="17">
        <v>45408</v>
      </c>
      <c r="D150" s="17" t="s">
        <v>29</v>
      </c>
      <c r="E150" s="27" t="s">
        <v>39</v>
      </c>
      <c r="F150" s="28" t="s">
        <v>609</v>
      </c>
      <c r="G150" s="27" t="s">
        <v>33</v>
      </c>
      <c r="H150" s="29" t="s">
        <v>595</v>
      </c>
      <c r="I150" s="29"/>
      <c r="J150" s="33">
        <v>2</v>
      </c>
      <c r="K150" s="21">
        <v>45407</v>
      </c>
      <c r="L150" s="21">
        <f>IFERROR(WORKDAY.INTL(($K150-1),$J150,1,FESTIVOS[]),"")</f>
        <v>45408</v>
      </c>
      <c r="M150" s="22">
        <v>1</v>
      </c>
      <c r="N150" s="23">
        <v>0</v>
      </c>
      <c r="O150" s="22">
        <v>1</v>
      </c>
      <c r="P150" s="23" t="s">
        <v>35</v>
      </c>
      <c r="Q150" s="24" t="s">
        <v>30</v>
      </c>
      <c r="R150" s="46" t="str">
        <f>IF(Tabla434356[[#This Row],[Avance]]&lt;Tabla434356[[#This Row],[Actual]],"OK",IF(Tabla434356[[#This Row],[Avance]]&gt;Tabla434356[[#This Row],[Actual]],"ATENCIÓN","EJECUTADO"))</f>
        <v>EJECUTADO</v>
      </c>
    </row>
    <row r="151" spans="1:18" x14ac:dyDescent="0.25">
      <c r="A151" s="16">
        <v>145.25714285714301</v>
      </c>
      <c r="B151" s="18" t="s">
        <v>23</v>
      </c>
      <c r="C151" s="17">
        <v>45408</v>
      </c>
      <c r="D151" s="17" t="s">
        <v>29</v>
      </c>
      <c r="E151" s="27" t="s">
        <v>39</v>
      </c>
      <c r="F151" s="28" t="s">
        <v>610</v>
      </c>
      <c r="G151" s="27" t="s">
        <v>33</v>
      </c>
      <c r="H151" s="29" t="s">
        <v>595</v>
      </c>
      <c r="I151" s="29"/>
      <c r="J151" s="33">
        <v>2</v>
      </c>
      <c r="K151" s="21">
        <v>45407</v>
      </c>
      <c r="L151" s="21">
        <f>IFERROR(WORKDAY.INTL(($K151-1),$J151,1,FESTIVOS[]),"")</f>
        <v>45408</v>
      </c>
      <c r="M151" s="22">
        <v>1</v>
      </c>
      <c r="N151" s="23">
        <v>0</v>
      </c>
      <c r="O151" s="22">
        <v>1</v>
      </c>
      <c r="P151" s="23" t="s">
        <v>35</v>
      </c>
      <c r="Q151" s="24" t="s">
        <v>30</v>
      </c>
      <c r="R151" s="46" t="str">
        <f>IF(Tabla434356[[#This Row],[Avance]]&lt;Tabla434356[[#This Row],[Actual]],"OK",IF(Tabla434356[[#This Row],[Avance]]&gt;Tabla434356[[#This Row],[Actual]],"ATENCIÓN","EJECUTADO"))</f>
        <v>EJECUTADO</v>
      </c>
    </row>
    <row r="152" spans="1:18" x14ac:dyDescent="0.25">
      <c r="A152" s="16">
        <v>146.25714285714301</v>
      </c>
      <c r="B152" s="18" t="s">
        <v>23</v>
      </c>
      <c r="C152" s="17">
        <v>45408</v>
      </c>
      <c r="D152" s="17" t="s">
        <v>29</v>
      </c>
      <c r="E152" s="27" t="s">
        <v>39</v>
      </c>
      <c r="F152" s="28" t="s">
        <v>611</v>
      </c>
      <c r="G152" s="27" t="s">
        <v>33</v>
      </c>
      <c r="H152" s="29" t="s">
        <v>595</v>
      </c>
      <c r="I152" s="29"/>
      <c r="J152" s="33">
        <v>2</v>
      </c>
      <c r="K152" s="21">
        <v>45407</v>
      </c>
      <c r="L152" s="21">
        <f>IFERROR(WORKDAY.INTL(($K152-1),$J152,1,FESTIVOS[]),"")</f>
        <v>45408</v>
      </c>
      <c r="M152" s="22">
        <v>1</v>
      </c>
      <c r="N152" s="23">
        <v>0</v>
      </c>
      <c r="O152" s="22">
        <v>1</v>
      </c>
      <c r="P152" s="23" t="s">
        <v>35</v>
      </c>
      <c r="Q152" s="24" t="s">
        <v>30</v>
      </c>
      <c r="R152" s="30" t="str">
        <f>IF(Tabla434356[[#This Row],[Avance]]&lt;Tabla434356[[#This Row],[Actual]],"OK",IF(Tabla434356[[#This Row],[Avance]]&gt;Tabla434356[[#This Row],[Actual]],"ATENCIÓN","EJECUTADO"))</f>
        <v>EJECUTADO</v>
      </c>
    </row>
    <row r="153" spans="1:18" x14ac:dyDescent="0.25">
      <c r="A153" s="16">
        <v>147.25714285714301</v>
      </c>
      <c r="B153" s="18" t="s">
        <v>23</v>
      </c>
      <c r="C153" s="17">
        <v>45412</v>
      </c>
      <c r="D153" s="17" t="s">
        <v>29</v>
      </c>
      <c r="E153" s="27" t="s">
        <v>39</v>
      </c>
      <c r="F153" s="28" t="s">
        <v>612</v>
      </c>
      <c r="G153" s="27" t="s">
        <v>64</v>
      </c>
      <c r="H153" s="29" t="s">
        <v>613</v>
      </c>
      <c r="I153" s="29"/>
      <c r="J153" s="33">
        <v>4</v>
      </c>
      <c r="K153" s="21">
        <v>45411</v>
      </c>
      <c r="L153" s="21">
        <f>IFERROR(WORKDAY.INTL(($K153-1),$J153,1,FESTIVOS[]),"")</f>
        <v>45414</v>
      </c>
      <c r="M153" s="22">
        <f t="shared" ref="M153:M168" ca="1" si="6">IFERROR(((($I$3-$K153)/(L153-K153)*1)),"")</f>
        <v>278</v>
      </c>
      <c r="N153" s="23">
        <v>0</v>
      </c>
      <c r="O153" s="22">
        <v>0.34</v>
      </c>
      <c r="P153" s="23" t="s">
        <v>35</v>
      </c>
      <c r="Q153" s="24" t="s">
        <v>30</v>
      </c>
      <c r="R153" s="46" t="str">
        <f ca="1">IF(Tabla434356[[#This Row],[Avance]]&lt;Tabla434356[[#This Row],[Actual]],"OK",IF(Tabla434356[[#This Row],[Avance]]&gt;Tabla434356[[#This Row],[Actual]],"ATENCIÓN","EJECUTADO"))</f>
        <v>ATENCIÓN</v>
      </c>
    </row>
    <row r="154" spans="1:18" x14ac:dyDescent="0.25">
      <c r="A154" s="16">
        <v>148.25714285714301</v>
      </c>
      <c r="B154" s="18" t="s">
        <v>23</v>
      </c>
      <c r="C154" s="17">
        <v>45412</v>
      </c>
      <c r="D154" s="17" t="s">
        <v>29</v>
      </c>
      <c r="E154" s="27" t="s">
        <v>39</v>
      </c>
      <c r="F154" s="28" t="s">
        <v>289</v>
      </c>
      <c r="G154" s="27" t="s">
        <v>290</v>
      </c>
      <c r="H154" s="29" t="s">
        <v>614</v>
      </c>
      <c r="I154" s="29"/>
      <c r="J154" s="33">
        <v>2</v>
      </c>
      <c r="K154" s="21">
        <v>45411</v>
      </c>
      <c r="L154" s="21">
        <f>IFERROR(WORKDAY.INTL(($K154-1),$J154,1,FESTIVOS[]),"")</f>
        <v>45412</v>
      </c>
      <c r="M154" s="22">
        <v>1</v>
      </c>
      <c r="N154" s="23">
        <v>0</v>
      </c>
      <c r="O154" s="22">
        <v>1</v>
      </c>
      <c r="P154" s="23" t="s">
        <v>35</v>
      </c>
      <c r="Q154" s="24"/>
      <c r="R154" s="30" t="str">
        <f>IF(Tabla434356[[#This Row],[Avance]]&lt;Tabla434356[[#This Row],[Actual]],"OK",IF(Tabla434356[[#This Row],[Avance]]&gt;Tabla434356[[#This Row],[Actual]],"ATENCIÓN","EJECUTADO"))</f>
        <v>EJECUTADO</v>
      </c>
    </row>
    <row r="155" spans="1:18" x14ac:dyDescent="0.25">
      <c r="A155" s="16">
        <v>149.25714285714301</v>
      </c>
      <c r="B155" s="18" t="s">
        <v>23</v>
      </c>
      <c r="C155" s="17">
        <v>45412</v>
      </c>
      <c r="D155" s="17" t="s">
        <v>29</v>
      </c>
      <c r="E155" s="27" t="s">
        <v>133</v>
      </c>
      <c r="F155" s="28" t="s">
        <v>615</v>
      </c>
      <c r="G155" s="27" t="s">
        <v>64</v>
      </c>
      <c r="H155" s="29" t="s">
        <v>460</v>
      </c>
      <c r="I155" s="29"/>
      <c r="J155" s="33">
        <v>5</v>
      </c>
      <c r="K155" s="21">
        <v>45411</v>
      </c>
      <c r="L155" s="21">
        <f>IFERROR(WORKDAY.INTL(($K155-1),$J155,1,FESTIVOS[]),"")</f>
        <v>45415</v>
      </c>
      <c r="M155" s="22">
        <f t="shared" ca="1" si="6"/>
        <v>208.5</v>
      </c>
      <c r="N155" s="23">
        <v>0</v>
      </c>
      <c r="O155" s="22">
        <v>0.26</v>
      </c>
      <c r="P155" s="23" t="s">
        <v>35</v>
      </c>
      <c r="Q155" s="24" t="s">
        <v>30</v>
      </c>
      <c r="R155" s="46" t="str">
        <f ca="1">IF(Tabla434356[[#This Row],[Avance]]&lt;Tabla434356[[#This Row],[Actual]],"OK",IF(Tabla434356[[#This Row],[Avance]]&gt;Tabla434356[[#This Row],[Actual]],"ATENCIÓN","EJECUTADO"))</f>
        <v>ATENCIÓN</v>
      </c>
    </row>
    <row r="156" spans="1:18" x14ac:dyDescent="0.25">
      <c r="A156" s="16">
        <v>150.25714285714301</v>
      </c>
      <c r="B156" s="18" t="s">
        <v>23</v>
      </c>
      <c r="C156" s="17">
        <v>45412</v>
      </c>
      <c r="D156" s="17" t="s">
        <v>29</v>
      </c>
      <c r="E156" s="27" t="s">
        <v>44</v>
      </c>
      <c r="F156" s="28" t="s">
        <v>278</v>
      </c>
      <c r="G156" s="27" t="s">
        <v>89</v>
      </c>
      <c r="H156" s="20" t="s">
        <v>616</v>
      </c>
      <c r="I156" s="29"/>
      <c r="J156" s="33">
        <v>5</v>
      </c>
      <c r="K156" s="21">
        <v>45411</v>
      </c>
      <c r="L156" s="21">
        <f>IFERROR(WORKDAY.INTL(($K156-1),$J156,1,FESTIVOS[]),"")</f>
        <v>45415</v>
      </c>
      <c r="M156" s="22">
        <f t="shared" ca="1" si="6"/>
        <v>208.5</v>
      </c>
      <c r="N156" s="23">
        <v>0</v>
      </c>
      <c r="O156" s="22">
        <v>0.26</v>
      </c>
      <c r="P156" s="23" t="s">
        <v>35</v>
      </c>
      <c r="Q156" s="24" t="s">
        <v>30</v>
      </c>
      <c r="R156" s="46" t="str">
        <f ca="1">IF(Tabla434356[[#This Row],[Avance]]&lt;Tabla434356[[#This Row],[Actual]],"OK",IF(Tabla434356[[#This Row],[Avance]]&gt;Tabla434356[[#This Row],[Actual]],"ATENCIÓN","EJECUTADO"))</f>
        <v>ATENCIÓN</v>
      </c>
    </row>
    <row r="157" spans="1:18" x14ac:dyDescent="0.25">
      <c r="A157" s="16">
        <v>150.25714285714301</v>
      </c>
      <c r="B157" s="18" t="s">
        <v>23</v>
      </c>
      <c r="C157" s="17"/>
      <c r="D157" s="17" t="s">
        <v>29</v>
      </c>
      <c r="E157" s="27"/>
      <c r="F157" s="28"/>
      <c r="G157" s="27"/>
      <c r="H157" s="29"/>
      <c r="I157" s="29"/>
      <c r="J157" s="33"/>
      <c r="K157" s="21"/>
      <c r="L157" s="21" t="str">
        <f>IFERROR(WORKDAY.INTL(($K157-1),$J157,1,FESTIVOS[]),"")</f>
        <v/>
      </c>
      <c r="M157" s="22" t="str">
        <f t="shared" ca="1" si="6"/>
        <v/>
      </c>
      <c r="N157" s="23"/>
      <c r="O157" s="22"/>
      <c r="P157" s="23" t="s">
        <v>35</v>
      </c>
      <c r="Q157" s="24" t="s">
        <v>30</v>
      </c>
      <c r="R157" s="46" t="str">
        <f ca="1">IF(Tabla434356[[#This Row],[Avance]]&lt;Tabla434356[[#This Row],[Actual]],"OK",IF(Tabla434356[[#This Row],[Avance]]&gt;Tabla434356[[#This Row],[Actual]],"ATENCIÓN","EJECUTADO"))</f>
        <v>EJECUTADO</v>
      </c>
    </row>
    <row r="158" spans="1:18" x14ac:dyDescent="0.25">
      <c r="A158" s="16">
        <v>151.25714285714301</v>
      </c>
      <c r="B158" s="18" t="s">
        <v>23</v>
      </c>
      <c r="C158" s="17"/>
      <c r="D158" s="17" t="s">
        <v>29</v>
      </c>
      <c r="E158" s="27"/>
      <c r="F158" s="28"/>
      <c r="G158" s="27"/>
      <c r="H158" s="29"/>
      <c r="I158" s="29"/>
      <c r="J158" s="33"/>
      <c r="K158" s="21"/>
      <c r="L158" s="21" t="str">
        <f>IFERROR(WORKDAY.INTL(($K158-1),$J158,1,FESTIVOS[]),"")</f>
        <v/>
      </c>
      <c r="M158" s="22" t="str">
        <f t="shared" ca="1" si="6"/>
        <v/>
      </c>
      <c r="N158" s="23"/>
      <c r="O158" s="22"/>
      <c r="P158" s="23" t="s">
        <v>35</v>
      </c>
      <c r="Q158" s="24" t="s">
        <v>30</v>
      </c>
      <c r="R158" s="46" t="str">
        <f ca="1">IF(Tabla434356[[#This Row],[Avance]]&lt;Tabla434356[[#This Row],[Actual]],"OK",IF(Tabla434356[[#This Row],[Avance]]&gt;Tabla434356[[#This Row],[Actual]],"ATENCIÓN","EJECUTADO"))</f>
        <v>EJECUTADO</v>
      </c>
    </row>
    <row r="159" spans="1:18" x14ac:dyDescent="0.25">
      <c r="A159" s="16">
        <v>152.25714285714301</v>
      </c>
      <c r="B159" s="18" t="s">
        <v>23</v>
      </c>
      <c r="C159" s="17"/>
      <c r="D159" s="17" t="s">
        <v>29</v>
      </c>
      <c r="E159" s="27"/>
      <c r="F159" s="28"/>
      <c r="G159" s="27"/>
      <c r="H159" s="29"/>
      <c r="I159" s="29"/>
      <c r="J159" s="33"/>
      <c r="K159" s="21"/>
      <c r="L159" s="21" t="str">
        <f>IFERROR(WORKDAY.INTL(($K159-1),$J159,1,FESTIVOS[]),"")</f>
        <v/>
      </c>
      <c r="M159" s="22" t="str">
        <f t="shared" ca="1" si="6"/>
        <v/>
      </c>
      <c r="N159" s="23"/>
      <c r="O159" s="22"/>
      <c r="P159" s="23" t="s">
        <v>35</v>
      </c>
      <c r="Q159" s="24" t="s">
        <v>30</v>
      </c>
      <c r="R159" s="46" t="str">
        <f ca="1">IF(Tabla434356[[#This Row],[Avance]]&lt;Tabla434356[[#This Row],[Actual]],"OK",IF(Tabla434356[[#This Row],[Avance]]&gt;Tabla434356[[#This Row],[Actual]],"ATENCIÓN","EJECUTADO"))</f>
        <v>EJECUTADO</v>
      </c>
    </row>
    <row r="160" spans="1:18" x14ac:dyDescent="0.25">
      <c r="A160" s="16">
        <v>153.25714285714301</v>
      </c>
      <c r="B160" s="18" t="s">
        <v>23</v>
      </c>
      <c r="C160" s="17"/>
      <c r="D160" s="17" t="s">
        <v>29</v>
      </c>
      <c r="E160" s="27"/>
      <c r="F160" s="28"/>
      <c r="G160" s="27"/>
      <c r="H160" s="29"/>
      <c r="I160" s="29"/>
      <c r="J160" s="33"/>
      <c r="K160" s="21"/>
      <c r="L160" s="21" t="str">
        <f>IFERROR(WORKDAY.INTL(($K160-1),$J160,1,FESTIVOS[]),"")</f>
        <v/>
      </c>
      <c r="M160" s="22" t="str">
        <f t="shared" ca="1" si="6"/>
        <v/>
      </c>
      <c r="N160" s="23"/>
      <c r="O160" s="22"/>
      <c r="P160" s="23" t="s">
        <v>35</v>
      </c>
      <c r="Q160" s="24" t="s">
        <v>30</v>
      </c>
      <c r="R160" s="46" t="str">
        <f ca="1">IF(Tabla434356[[#This Row],[Avance]]&lt;Tabla434356[[#This Row],[Actual]],"OK",IF(Tabla434356[[#This Row],[Avance]]&gt;Tabla434356[[#This Row],[Actual]],"ATENCIÓN","EJECUTADO"))</f>
        <v>EJECUTADO</v>
      </c>
    </row>
    <row r="161" spans="1:18" x14ac:dyDescent="0.25">
      <c r="A161" s="16">
        <v>154.25714285714301</v>
      </c>
      <c r="B161" s="18" t="s">
        <v>23</v>
      </c>
      <c r="C161" s="17"/>
      <c r="D161" s="17" t="s">
        <v>29</v>
      </c>
      <c r="E161" s="27"/>
      <c r="F161" s="28"/>
      <c r="G161" s="27"/>
      <c r="H161" s="29"/>
      <c r="I161" s="29"/>
      <c r="J161" s="33"/>
      <c r="K161" s="21"/>
      <c r="L161" s="21" t="str">
        <f>IFERROR(WORKDAY.INTL(($K161-1),$J161,1,FESTIVOS[]),"")</f>
        <v/>
      </c>
      <c r="M161" s="22" t="str">
        <f t="shared" ca="1" si="6"/>
        <v/>
      </c>
      <c r="N161" s="23"/>
      <c r="O161" s="22"/>
      <c r="P161" s="23" t="s">
        <v>35</v>
      </c>
      <c r="Q161" s="24" t="s">
        <v>30</v>
      </c>
      <c r="R161" s="46" t="str">
        <f ca="1">IF(Tabla434356[[#This Row],[Avance]]&lt;Tabla434356[[#This Row],[Actual]],"OK",IF(Tabla434356[[#This Row],[Avance]]&gt;Tabla434356[[#This Row],[Actual]],"ATENCIÓN","EJECUTADO"))</f>
        <v>EJECUTADO</v>
      </c>
    </row>
    <row r="162" spans="1:18" x14ac:dyDescent="0.25">
      <c r="A162" s="16">
        <v>155.25714285714301</v>
      </c>
      <c r="B162" s="18" t="s">
        <v>23</v>
      </c>
      <c r="C162" s="17"/>
      <c r="D162" s="17" t="s">
        <v>29</v>
      </c>
      <c r="E162" s="27"/>
      <c r="F162" s="28"/>
      <c r="G162" s="27"/>
      <c r="H162" s="29"/>
      <c r="I162" s="29"/>
      <c r="J162" s="33"/>
      <c r="K162" s="21"/>
      <c r="L162" s="21" t="str">
        <f>IFERROR(WORKDAY.INTL(($K162-1),$J162,1,FESTIVOS[]),"")</f>
        <v/>
      </c>
      <c r="M162" s="22" t="str">
        <f t="shared" ca="1" si="6"/>
        <v/>
      </c>
      <c r="N162" s="23"/>
      <c r="O162" s="22"/>
      <c r="P162" s="23" t="s">
        <v>35</v>
      </c>
      <c r="Q162" s="24" t="s">
        <v>30</v>
      </c>
      <c r="R162" s="46" t="str">
        <f ca="1">IF(Tabla434356[[#This Row],[Avance]]&lt;Tabla434356[[#This Row],[Actual]],"OK",IF(Tabla434356[[#This Row],[Avance]]&gt;Tabla434356[[#This Row],[Actual]],"ATENCIÓN","EJECUTADO"))</f>
        <v>EJECUTADO</v>
      </c>
    </row>
    <row r="163" spans="1:18" x14ac:dyDescent="0.25">
      <c r="A163" s="16">
        <v>156.25714285714301</v>
      </c>
      <c r="B163" s="18" t="s">
        <v>23</v>
      </c>
      <c r="C163" s="17"/>
      <c r="D163" s="17" t="s">
        <v>29</v>
      </c>
      <c r="E163" s="27"/>
      <c r="F163" s="28"/>
      <c r="G163" s="27"/>
      <c r="H163" s="29"/>
      <c r="I163" s="29"/>
      <c r="J163" s="33"/>
      <c r="K163" s="21"/>
      <c r="L163" s="21" t="str">
        <f>IFERROR(WORKDAY.INTL(($K163-1),$J163,1,FESTIVOS[]),"")</f>
        <v/>
      </c>
      <c r="M163" s="22" t="str">
        <f t="shared" ca="1" si="6"/>
        <v/>
      </c>
      <c r="N163" s="23"/>
      <c r="O163" s="22"/>
      <c r="P163" s="23" t="s">
        <v>35</v>
      </c>
      <c r="Q163" s="24" t="s">
        <v>30</v>
      </c>
      <c r="R163" s="46" t="str">
        <f ca="1">IF(Tabla434356[[#This Row],[Avance]]&lt;Tabla434356[[#This Row],[Actual]],"OK",IF(Tabla434356[[#This Row],[Avance]]&gt;Tabla434356[[#This Row],[Actual]],"ATENCIÓN","EJECUTADO"))</f>
        <v>EJECUTADO</v>
      </c>
    </row>
    <row r="164" spans="1:18" x14ac:dyDescent="0.25">
      <c r="A164" s="16">
        <v>157.25714285714301</v>
      </c>
      <c r="B164" s="18" t="s">
        <v>23</v>
      </c>
      <c r="C164" s="17"/>
      <c r="D164" s="17" t="s">
        <v>29</v>
      </c>
      <c r="E164" s="27"/>
      <c r="F164" s="28"/>
      <c r="G164" s="27"/>
      <c r="H164" s="29"/>
      <c r="I164" s="29"/>
      <c r="J164" s="33"/>
      <c r="K164" s="21"/>
      <c r="L164" s="21" t="str">
        <f>IFERROR(WORKDAY.INTL(($K164-1),$J164,1,FESTIVOS[]),"")</f>
        <v/>
      </c>
      <c r="M164" s="22" t="str">
        <f t="shared" ca="1" si="6"/>
        <v/>
      </c>
      <c r="N164" s="23"/>
      <c r="O164" s="22"/>
      <c r="P164" s="23" t="s">
        <v>35</v>
      </c>
      <c r="Q164" s="24" t="s">
        <v>30</v>
      </c>
      <c r="R164" s="46" t="str">
        <f ca="1">IF(Tabla434356[[#This Row],[Avance]]&lt;Tabla434356[[#This Row],[Actual]],"OK",IF(Tabla434356[[#This Row],[Avance]]&gt;Tabla434356[[#This Row],[Actual]],"ATENCIÓN","EJECUTADO"))</f>
        <v>EJECUTADO</v>
      </c>
    </row>
    <row r="165" spans="1:18" x14ac:dyDescent="0.25">
      <c r="A165" s="16">
        <v>158.25714285714301</v>
      </c>
      <c r="B165" s="18" t="s">
        <v>23</v>
      </c>
      <c r="C165" s="17"/>
      <c r="D165" s="17" t="s">
        <v>29</v>
      </c>
      <c r="E165" s="27"/>
      <c r="F165" s="28"/>
      <c r="G165" s="27"/>
      <c r="H165" s="29"/>
      <c r="I165" s="29"/>
      <c r="J165" s="33"/>
      <c r="K165" s="21"/>
      <c r="L165" s="21" t="str">
        <f>IFERROR(WORKDAY.INTL(($K165-1),$J165,1,FESTIVOS[]),"")</f>
        <v/>
      </c>
      <c r="M165" s="22" t="str">
        <f t="shared" ca="1" si="6"/>
        <v/>
      </c>
      <c r="N165" s="23"/>
      <c r="O165" s="22"/>
      <c r="P165" s="23" t="s">
        <v>35</v>
      </c>
      <c r="Q165" s="24" t="s">
        <v>30</v>
      </c>
      <c r="R165" s="46" t="str">
        <f ca="1">IF(Tabla434356[[#This Row],[Avance]]&lt;Tabla434356[[#This Row],[Actual]],"OK",IF(Tabla434356[[#This Row],[Avance]]&gt;Tabla434356[[#This Row],[Actual]],"ATENCIÓN","EJECUTADO"))</f>
        <v>EJECUTADO</v>
      </c>
    </row>
    <row r="166" spans="1:18" x14ac:dyDescent="0.25">
      <c r="A166" s="16">
        <v>159.25714285714301</v>
      </c>
      <c r="B166" s="18" t="s">
        <v>23</v>
      </c>
      <c r="C166" s="17"/>
      <c r="D166" s="17" t="s">
        <v>29</v>
      </c>
      <c r="E166" s="27"/>
      <c r="F166" s="28"/>
      <c r="G166" s="27"/>
      <c r="H166" s="29"/>
      <c r="I166" s="29"/>
      <c r="J166" s="33"/>
      <c r="K166" s="21"/>
      <c r="L166" s="21" t="str">
        <f>IFERROR(WORKDAY.INTL(($K166-1),$J166,1,FESTIVOS[]),"")</f>
        <v/>
      </c>
      <c r="M166" s="22" t="str">
        <f t="shared" ca="1" si="6"/>
        <v/>
      </c>
      <c r="N166" s="23"/>
      <c r="O166" s="22"/>
      <c r="P166" s="23" t="s">
        <v>35</v>
      </c>
      <c r="Q166" s="24" t="s">
        <v>30</v>
      </c>
      <c r="R166" s="46" t="str">
        <f ca="1">IF(Tabla434356[[#This Row],[Avance]]&lt;Tabla434356[[#This Row],[Actual]],"OK",IF(Tabla434356[[#This Row],[Avance]]&gt;Tabla434356[[#This Row],[Actual]],"ATENCIÓN","EJECUTADO"))</f>
        <v>EJECUTADO</v>
      </c>
    </row>
    <row r="167" spans="1:18" x14ac:dyDescent="0.25">
      <c r="A167" s="16">
        <v>160.25714285714301</v>
      </c>
      <c r="B167" s="18" t="s">
        <v>23</v>
      </c>
      <c r="C167" s="17"/>
      <c r="D167" s="17" t="s">
        <v>29</v>
      </c>
      <c r="E167" s="27"/>
      <c r="F167" s="28"/>
      <c r="G167" s="27"/>
      <c r="H167" s="29"/>
      <c r="I167" s="29"/>
      <c r="J167" s="33"/>
      <c r="K167" s="21"/>
      <c r="L167" s="21" t="str">
        <f>IFERROR(WORKDAY.INTL(($K167-1),$J167,1,FESTIVOS[]),"")</f>
        <v/>
      </c>
      <c r="M167" s="22" t="str">
        <f t="shared" ca="1" si="6"/>
        <v/>
      </c>
      <c r="N167" s="23"/>
      <c r="O167" s="22"/>
      <c r="P167" s="23" t="s">
        <v>35</v>
      </c>
      <c r="Q167" s="24" t="s">
        <v>30</v>
      </c>
      <c r="R167" s="46" t="str">
        <f ca="1">IF(Tabla434356[[#This Row],[Avance]]&lt;Tabla434356[[#This Row],[Actual]],"OK",IF(Tabla434356[[#This Row],[Avance]]&gt;Tabla434356[[#This Row],[Actual]],"ATENCIÓN","EJECUTADO"))</f>
        <v>EJECUTADO</v>
      </c>
    </row>
    <row r="168" spans="1:18" x14ac:dyDescent="0.25">
      <c r="A168" s="16">
        <v>161.25714285714301</v>
      </c>
      <c r="B168" s="18" t="s">
        <v>23</v>
      </c>
      <c r="C168" s="17"/>
      <c r="D168" s="17" t="s">
        <v>29</v>
      </c>
      <c r="E168" s="27"/>
      <c r="F168" s="28"/>
      <c r="G168" s="27"/>
      <c r="H168" s="29"/>
      <c r="I168" s="29"/>
      <c r="J168" s="33"/>
      <c r="K168" s="21"/>
      <c r="L168" s="21" t="str">
        <f>IFERROR(WORKDAY.INTL(($K168-1),$J168,1,FESTIVOS[]),"")</f>
        <v/>
      </c>
      <c r="M168" s="22" t="str">
        <f t="shared" ca="1" si="6"/>
        <v/>
      </c>
      <c r="N168" s="23"/>
      <c r="O168" s="22"/>
      <c r="P168" s="23" t="s">
        <v>35</v>
      </c>
      <c r="Q168" s="24" t="s">
        <v>30</v>
      </c>
      <c r="R168" s="46" t="str">
        <f ca="1">IF(Tabla434356[[#This Row],[Avance]]&lt;Tabla434356[[#This Row],[Actual]],"OK",IF(Tabla434356[[#This Row],[Avance]]&gt;Tabla434356[[#This Row],[Actual]],"ATENCIÓN","EJECUTADO"))</f>
        <v>EJECUTADO</v>
      </c>
    </row>
    <row r="169" spans="1:18" x14ac:dyDescent="0.25">
      <c r="A169" s="16" t="s">
        <v>215</v>
      </c>
      <c r="B169" s="16"/>
      <c r="C169" s="18"/>
      <c r="D169" s="18"/>
      <c r="E169" s="18"/>
      <c r="F169" s="16"/>
      <c r="G169" s="18"/>
      <c r="H169" s="29"/>
      <c r="I169" s="29"/>
      <c r="J169" s="16"/>
      <c r="K169" s="16"/>
      <c r="L169" s="16"/>
      <c r="M169" s="18"/>
      <c r="N169" s="23"/>
      <c r="O169" s="23"/>
      <c r="P169" s="18"/>
      <c r="Q169" s="18"/>
      <c r="R169" s="36">
        <f ca="1">SUBTOTAL(103,Tabla434356[Status])</f>
        <v>164</v>
      </c>
    </row>
  </sheetData>
  <mergeCells count="2">
    <mergeCell ref="J3:L3"/>
    <mergeCell ref="N3:O3"/>
  </mergeCells>
  <conditionalFormatting sqref="R5:R168">
    <cfRule type="cellIs" dxfId="29" priority="1" stopIfTrue="1" operator="equal">
      <formula>"EJECUTADO"</formula>
    </cfRule>
    <cfRule type="cellIs" dxfId="28" priority="2" stopIfTrue="1" operator="equal">
      <formula>"OK"</formula>
    </cfRule>
    <cfRule type="cellIs" dxfId="27"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L200"/>
  <sheetViews>
    <sheetView showGridLines="0" zoomScaleNormal="100" workbookViewId="0">
      <pane xSplit="4" ySplit="4" topLeftCell="E15"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6.1796875" customWidth="1"/>
    <col min="9" max="9" width="16.90625" customWidth="1" outlineLevel="1"/>
    <col min="10" max="10" width="7.36328125" customWidth="1"/>
    <col min="11" max="11" width="8.1796875" customWidth="1"/>
    <col min="12" max="12" width="9.81640625" customWidth="1"/>
    <col min="13" max="13" width="8.1796875" hidden="1"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9.2"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26.4" x14ac:dyDescent="0.25">
      <c r="A5" s="10" t="s">
        <v>5</v>
      </c>
      <c r="B5" s="10" t="s">
        <v>6</v>
      </c>
      <c r="C5" s="10" t="s">
        <v>7</v>
      </c>
      <c r="D5" s="11" t="s">
        <v>8</v>
      </c>
      <c r="E5" s="10" t="s">
        <v>9</v>
      </c>
      <c r="F5" s="10" t="s">
        <v>10</v>
      </c>
      <c r="G5" s="10" t="s">
        <v>11</v>
      </c>
      <c r="H5" s="10" t="s">
        <v>12</v>
      </c>
      <c r="I5" s="11" t="s">
        <v>13</v>
      </c>
      <c r="J5" s="10" t="s">
        <v>14</v>
      </c>
      <c r="K5" s="10" t="s">
        <v>15</v>
      </c>
      <c r="L5" s="10" t="s">
        <v>16</v>
      </c>
      <c r="M5" s="11" t="s">
        <v>17</v>
      </c>
      <c r="N5" s="41" t="s">
        <v>18</v>
      </c>
      <c r="O5" s="41" t="s">
        <v>19</v>
      </c>
      <c r="P5" s="10" t="s">
        <v>20</v>
      </c>
      <c r="Q5" s="11" t="s">
        <v>21</v>
      </c>
      <c r="R5" s="12" t="s">
        <v>22</v>
      </c>
      <c r="S5" s="25"/>
    </row>
    <row r="6" spans="1:142" ht="28.5" hidden="1" customHeight="1" x14ac:dyDescent="0.25">
      <c r="A6" s="16">
        <v>1</v>
      </c>
      <c r="B6" s="18" t="s">
        <v>23</v>
      </c>
      <c r="C6" s="17">
        <v>45352</v>
      </c>
      <c r="D6" s="17" t="s">
        <v>29</v>
      </c>
      <c r="E6" s="18" t="s">
        <v>25</v>
      </c>
      <c r="F6" s="19" t="s">
        <v>26</v>
      </c>
      <c r="G6" s="18" t="s">
        <v>27</v>
      </c>
      <c r="H6" s="47" t="s">
        <v>617</v>
      </c>
      <c r="I6" s="20"/>
      <c r="J6" s="33">
        <v>23</v>
      </c>
      <c r="K6" s="21">
        <v>45413</v>
      </c>
      <c r="L6" s="21">
        <f>IFERROR(WORKDAY.INTL(($K6-1),$J6,1,FESTIVOS[]),"")</f>
        <v>45443</v>
      </c>
      <c r="M6" s="37">
        <v>1</v>
      </c>
      <c r="N6" s="37">
        <v>0.98</v>
      </c>
      <c r="O6" s="37">
        <v>1</v>
      </c>
      <c r="P6" s="23" t="s">
        <v>35</v>
      </c>
      <c r="Q6" s="24" t="s">
        <v>30</v>
      </c>
      <c r="R6" s="30" t="str">
        <f>IF(Tabla4343567[[#This Row],[Avance]]&lt;Tabla4343567[[#This Row],[Actual]],"OK",IF(Tabla4343567[[#This Row],[Avance]]&gt;Tabla4343567[[#This Row],[Actual]],"ATENCIÓN","EJECUTADO"))</f>
        <v>EJECUTADO</v>
      </c>
    </row>
    <row r="7" spans="1:142" ht="57.75" customHeight="1" x14ac:dyDescent="0.25">
      <c r="A7" s="16">
        <v>2</v>
      </c>
      <c r="B7" s="18" t="s">
        <v>23</v>
      </c>
      <c r="C7" s="17">
        <v>45400</v>
      </c>
      <c r="D7" s="17" t="s">
        <v>29</v>
      </c>
      <c r="E7" s="27" t="s">
        <v>44</v>
      </c>
      <c r="F7" s="45" t="s">
        <v>564</v>
      </c>
      <c r="G7" s="27" t="s">
        <v>515</v>
      </c>
      <c r="H7" s="20" t="s">
        <v>565</v>
      </c>
      <c r="I7" s="29"/>
      <c r="J7" s="33">
        <v>15</v>
      </c>
      <c r="K7" s="21">
        <v>45399</v>
      </c>
      <c r="L7" s="21">
        <f>IFERROR(WORKDAY.INTL(($K7-1),$J7,1,FESTIVOS[]),"")</f>
        <v>45419</v>
      </c>
      <c r="M7" s="37">
        <v>1</v>
      </c>
      <c r="N7" s="37">
        <v>0.96</v>
      </c>
      <c r="O7" s="37">
        <v>1</v>
      </c>
      <c r="P7" s="23" t="s">
        <v>35</v>
      </c>
      <c r="Q7" s="24" t="s">
        <v>30</v>
      </c>
      <c r="R7" s="30" t="str">
        <f>IF(Tabla4343567[[#This Row],[Avance]]&lt;Tabla4343567[[#This Row],[Actual]],"OK",IF(Tabla4343567[[#This Row],[Avance]]&gt;Tabla4343567[[#This Row],[Actual]],"ATENCIÓN","EJECUTADO"))</f>
        <v>EJECUTADO</v>
      </c>
    </row>
    <row r="8" spans="1:142" ht="79.2" x14ac:dyDescent="0.25">
      <c r="A8" s="16">
        <v>3</v>
      </c>
      <c r="B8" s="18" t="s">
        <v>23</v>
      </c>
      <c r="C8" s="17">
        <v>45404</v>
      </c>
      <c r="D8" s="17" t="s">
        <v>29</v>
      </c>
      <c r="E8" s="27" t="s">
        <v>450</v>
      </c>
      <c r="F8" s="28" t="s">
        <v>579</v>
      </c>
      <c r="G8" s="27" t="s">
        <v>311</v>
      </c>
      <c r="H8" s="29" t="s">
        <v>34</v>
      </c>
      <c r="I8" s="20" t="s">
        <v>618</v>
      </c>
      <c r="J8" s="33">
        <v>30</v>
      </c>
      <c r="K8" s="21">
        <v>45403</v>
      </c>
      <c r="L8" s="21">
        <f>IFERROR(WORKDAY.INTL(($K8-1),$J8,1,FESTIVOS[]),"")</f>
        <v>45443</v>
      </c>
      <c r="M8" s="37">
        <f ca="1">IFERROR(((($I$3-$K8)/(L8-K8)*1)),"")</f>
        <v>21.05</v>
      </c>
      <c r="N8" s="23">
        <v>0.94</v>
      </c>
      <c r="O8" s="37">
        <v>0.98</v>
      </c>
      <c r="P8" s="23" t="s">
        <v>35</v>
      </c>
      <c r="Q8" s="24" t="s">
        <v>30</v>
      </c>
      <c r="R8" s="46" t="str">
        <f ca="1">IF(Tabla4343567[[#This Row],[Avance]]&lt;Tabla4343567[[#This Row],[Actual]],"OK",IF(Tabla4343567[[#This Row],[Avance]]&gt;Tabla4343567[[#This Row],[Actual]],"ATENCIÓN","EJECUTADO"))</f>
        <v>ATENCIÓN</v>
      </c>
    </row>
    <row r="9" spans="1:142" ht="45.6" hidden="1" x14ac:dyDescent="0.25">
      <c r="A9" s="16">
        <v>4</v>
      </c>
      <c r="B9" s="18" t="s">
        <v>23</v>
      </c>
      <c r="C9" s="17">
        <v>45412</v>
      </c>
      <c r="D9" s="17" t="s">
        <v>29</v>
      </c>
      <c r="E9" s="27" t="s">
        <v>39</v>
      </c>
      <c r="F9" s="28" t="s">
        <v>612</v>
      </c>
      <c r="G9" s="27" t="s">
        <v>64</v>
      </c>
      <c r="H9" s="29" t="s">
        <v>613</v>
      </c>
      <c r="I9" s="48" t="s">
        <v>619</v>
      </c>
      <c r="J9" s="33">
        <v>25</v>
      </c>
      <c r="K9" s="21">
        <v>45413</v>
      </c>
      <c r="L9" s="21">
        <f>IFERROR(WORKDAY.INTL(($K9-1),$J9,1,FESTIVOS[]),"")</f>
        <v>45447</v>
      </c>
      <c r="M9" s="37">
        <f ca="1">IFERROR(((($I$3-$K9)/(L9-K9)*1)),"")</f>
        <v>24.470588235294116</v>
      </c>
      <c r="N9" s="23">
        <v>0.8</v>
      </c>
      <c r="O9" s="37">
        <v>0.89</v>
      </c>
      <c r="P9" s="23" t="s">
        <v>35</v>
      </c>
      <c r="Q9" s="24" t="s">
        <v>30</v>
      </c>
      <c r="R9" s="46" t="str">
        <f ca="1">IF(Tabla4343567[[#This Row],[Avance]]&lt;Tabla4343567[[#This Row],[Actual]],"OK",IF(Tabla4343567[[#This Row],[Avance]]&gt;Tabla4343567[[#This Row],[Actual]],"ATENCIÓN","EJECUTADO"))</f>
        <v>ATENCIÓN</v>
      </c>
    </row>
    <row r="10" spans="1:142" ht="34.200000000000003" hidden="1" x14ac:dyDescent="0.25">
      <c r="A10" s="16">
        <v>5</v>
      </c>
      <c r="B10" s="18" t="s">
        <v>23</v>
      </c>
      <c r="C10" s="17">
        <v>45412</v>
      </c>
      <c r="D10" s="17" t="s">
        <v>29</v>
      </c>
      <c r="E10" s="27" t="s">
        <v>133</v>
      </c>
      <c r="F10" s="28" t="s">
        <v>615</v>
      </c>
      <c r="G10" s="27" t="s">
        <v>64</v>
      </c>
      <c r="H10" s="29" t="s">
        <v>460</v>
      </c>
      <c r="I10" s="48" t="s">
        <v>620</v>
      </c>
      <c r="J10" s="33">
        <v>7</v>
      </c>
      <c r="K10" s="21">
        <v>45413</v>
      </c>
      <c r="L10" s="21">
        <f>IFERROR(WORKDAY.INTL(($K10-1),$J10,1,FESTIVOS[]),"")</f>
        <v>45421</v>
      </c>
      <c r="M10" s="37">
        <v>1</v>
      </c>
      <c r="N10" s="23">
        <v>0.89</v>
      </c>
      <c r="O10" s="37">
        <v>1</v>
      </c>
      <c r="P10" s="23" t="s">
        <v>35</v>
      </c>
      <c r="Q10" s="24" t="s">
        <v>30</v>
      </c>
      <c r="R10" s="46" t="str">
        <f>IF(Tabla4343567[[#This Row],[Avance]]&lt;Tabla4343567[[#This Row],[Actual]],"OK",IF(Tabla4343567[[#This Row],[Avance]]&gt;Tabla4343567[[#This Row],[Actual]],"ATENCIÓN","EJECUTADO"))</f>
        <v>EJECUTADO</v>
      </c>
    </row>
    <row r="11" spans="1:142" ht="34.200000000000003" hidden="1" x14ac:dyDescent="0.25">
      <c r="A11" s="16">
        <v>6</v>
      </c>
      <c r="B11" s="18" t="s">
        <v>23</v>
      </c>
      <c r="C11" s="17">
        <v>45412</v>
      </c>
      <c r="D11" s="17" t="s">
        <v>29</v>
      </c>
      <c r="E11" s="27" t="s">
        <v>44</v>
      </c>
      <c r="F11" s="28" t="s">
        <v>278</v>
      </c>
      <c r="G11" s="27" t="s">
        <v>89</v>
      </c>
      <c r="H11" s="20" t="s">
        <v>616</v>
      </c>
      <c r="I11" s="48" t="s">
        <v>620</v>
      </c>
      <c r="J11" s="33">
        <v>5</v>
      </c>
      <c r="K11" s="21">
        <v>45413</v>
      </c>
      <c r="L11" s="21">
        <f>IFERROR(WORKDAY.INTL(($K11-1),$J11,1,FESTIVOS[]),"")</f>
        <v>45419</v>
      </c>
      <c r="M11" s="37">
        <v>1</v>
      </c>
      <c r="N11" s="23">
        <v>0.76</v>
      </c>
      <c r="O11" s="37">
        <v>1</v>
      </c>
      <c r="P11" s="23" t="s">
        <v>35</v>
      </c>
      <c r="Q11" s="24" t="s">
        <v>30</v>
      </c>
      <c r="R11" s="46" t="str">
        <f>IF(Tabla4343567[[#This Row],[Avance]]&lt;Tabla4343567[[#This Row],[Actual]],"OK",IF(Tabla4343567[[#This Row],[Avance]]&gt;Tabla4343567[[#This Row],[Actual]],"ATENCIÓN","EJECUTADO"))</f>
        <v>EJECUTADO</v>
      </c>
    </row>
    <row r="12" spans="1:142" ht="34.200000000000003" hidden="1" x14ac:dyDescent="0.25">
      <c r="A12" s="16">
        <v>7</v>
      </c>
      <c r="B12" s="18" t="s">
        <v>23</v>
      </c>
      <c r="C12" s="17">
        <v>45414</v>
      </c>
      <c r="D12" s="17" t="s">
        <v>29</v>
      </c>
      <c r="E12" s="27" t="s">
        <v>621</v>
      </c>
      <c r="F12" s="28" t="s">
        <v>622</v>
      </c>
      <c r="G12" s="27" t="s">
        <v>623</v>
      </c>
      <c r="H12" s="29" t="s">
        <v>624</v>
      </c>
      <c r="I12" s="48" t="s">
        <v>620</v>
      </c>
      <c r="J12" s="33">
        <v>2</v>
      </c>
      <c r="K12" s="21">
        <v>45413</v>
      </c>
      <c r="L12" s="21">
        <f>IFERROR(WORKDAY.INTL(($K12-1),$J12,1,FESTIVOS[]),"")</f>
        <v>45414</v>
      </c>
      <c r="M12" s="22">
        <v>1</v>
      </c>
      <c r="N12" s="23">
        <v>0</v>
      </c>
      <c r="O12" s="22">
        <v>1</v>
      </c>
      <c r="P12" s="23" t="s">
        <v>35</v>
      </c>
      <c r="Q12" s="24" t="s">
        <v>30</v>
      </c>
      <c r="R12" s="46" t="str">
        <f>IF(Tabla4343567[[#This Row],[Avance]]&lt;Tabla4343567[[#This Row],[Actual]],"OK",IF(Tabla4343567[[#This Row],[Avance]]&gt;Tabla4343567[[#This Row],[Actual]],"ATENCIÓN","EJECUTADO"))</f>
        <v>EJECUTADO</v>
      </c>
    </row>
    <row r="13" spans="1:142" ht="34.200000000000003" hidden="1" x14ac:dyDescent="0.25">
      <c r="A13" s="16">
        <v>8</v>
      </c>
      <c r="B13" s="18" t="s">
        <v>23</v>
      </c>
      <c r="C13" s="17">
        <v>45414</v>
      </c>
      <c r="D13" s="17" t="s">
        <v>29</v>
      </c>
      <c r="E13" s="27" t="s">
        <v>621</v>
      </c>
      <c r="F13" s="28" t="s">
        <v>625</v>
      </c>
      <c r="G13" s="27" t="s">
        <v>623</v>
      </c>
      <c r="H13" s="29" t="s">
        <v>626</v>
      </c>
      <c r="I13" s="48" t="s">
        <v>620</v>
      </c>
      <c r="J13" s="33">
        <v>2</v>
      </c>
      <c r="K13" s="21">
        <v>45413</v>
      </c>
      <c r="L13" s="21">
        <f>IFERROR(WORKDAY.INTL(($K13-1),$J13,1,FESTIVOS[]),"")</f>
        <v>45414</v>
      </c>
      <c r="M13" s="22">
        <v>1</v>
      </c>
      <c r="N13" s="23">
        <v>0</v>
      </c>
      <c r="O13" s="22">
        <v>1</v>
      </c>
      <c r="P13" s="23" t="s">
        <v>35</v>
      </c>
      <c r="Q13" s="24" t="s">
        <v>30</v>
      </c>
      <c r="R13" s="46" t="str">
        <f>IF(Tabla4343567[[#This Row],[Avance]]&lt;Tabla4343567[[#This Row],[Actual]],"OK",IF(Tabla4343567[[#This Row],[Avance]]&gt;Tabla4343567[[#This Row],[Actual]],"ATENCIÓN","EJECUTADO"))</f>
        <v>EJECUTADO</v>
      </c>
    </row>
    <row r="14" spans="1:142" ht="34.200000000000003" hidden="1" x14ac:dyDescent="0.25">
      <c r="A14" s="16">
        <v>9</v>
      </c>
      <c r="B14" s="18" t="s">
        <v>23</v>
      </c>
      <c r="C14" s="17">
        <v>45414</v>
      </c>
      <c r="D14" s="17" t="s">
        <v>29</v>
      </c>
      <c r="E14" s="27" t="s">
        <v>621</v>
      </c>
      <c r="F14" s="28" t="s">
        <v>625</v>
      </c>
      <c r="G14" s="27" t="s">
        <v>627</v>
      </c>
      <c r="H14" s="29" t="s">
        <v>626</v>
      </c>
      <c r="I14" s="48" t="s">
        <v>620</v>
      </c>
      <c r="J14" s="33">
        <v>2</v>
      </c>
      <c r="K14" s="21">
        <v>45413</v>
      </c>
      <c r="L14" s="21">
        <f>IFERROR(WORKDAY.INTL(($K14-1),$J14,1,FESTIVOS[]),"")</f>
        <v>45414</v>
      </c>
      <c r="M14" s="22">
        <v>1</v>
      </c>
      <c r="N14" s="23">
        <v>0</v>
      </c>
      <c r="O14" s="22">
        <v>1</v>
      </c>
      <c r="P14" s="23" t="s">
        <v>35</v>
      </c>
      <c r="Q14" s="24" t="s">
        <v>30</v>
      </c>
      <c r="R14" s="46" t="str">
        <f>IF(Tabla4343567[[#This Row],[Avance]]&lt;Tabla4343567[[#This Row],[Actual]],"OK",IF(Tabla4343567[[#This Row],[Avance]]&gt;Tabla4343567[[#This Row],[Actual]],"ATENCIÓN","EJECUTADO"))</f>
        <v>EJECUTADO</v>
      </c>
    </row>
    <row r="15" spans="1:142" ht="34.200000000000003" x14ac:dyDescent="0.25">
      <c r="A15" s="16">
        <v>10</v>
      </c>
      <c r="B15" s="18" t="s">
        <v>23</v>
      </c>
      <c r="C15" s="17">
        <v>45414</v>
      </c>
      <c r="D15" s="17" t="s">
        <v>29</v>
      </c>
      <c r="E15" s="27" t="s">
        <v>450</v>
      </c>
      <c r="F15" s="28" t="s">
        <v>628</v>
      </c>
      <c r="G15" s="27" t="s">
        <v>33</v>
      </c>
      <c r="H15" s="29" t="s">
        <v>34</v>
      </c>
      <c r="I15" s="48" t="s">
        <v>620</v>
      </c>
      <c r="J15" s="33">
        <v>2</v>
      </c>
      <c r="K15" s="21">
        <v>45413</v>
      </c>
      <c r="L15" s="21">
        <f>IFERROR(WORKDAY.INTL(($K15-1),$J15,1,FESTIVOS[]),"")</f>
        <v>45414</v>
      </c>
      <c r="M15" s="22">
        <v>1</v>
      </c>
      <c r="N15" s="23">
        <v>0</v>
      </c>
      <c r="O15" s="22">
        <v>1</v>
      </c>
      <c r="P15" s="23" t="s">
        <v>35</v>
      </c>
      <c r="Q15" s="24" t="s">
        <v>30</v>
      </c>
      <c r="R15" s="46" t="str">
        <f>IF(Tabla4343567[[#This Row],[Avance]]&lt;Tabla4343567[[#This Row],[Actual]],"OK",IF(Tabla4343567[[#This Row],[Avance]]&gt;Tabla4343567[[#This Row],[Actual]],"ATENCIÓN","EJECUTADO"))</f>
        <v>EJECUTADO</v>
      </c>
    </row>
    <row r="16" spans="1:142" ht="45.6" hidden="1" x14ac:dyDescent="0.25">
      <c r="A16" s="16">
        <v>11</v>
      </c>
      <c r="B16" s="18" t="s">
        <v>23</v>
      </c>
      <c r="C16" s="17">
        <v>45414</v>
      </c>
      <c r="D16" s="17" t="s">
        <v>29</v>
      </c>
      <c r="E16" s="27" t="s">
        <v>39</v>
      </c>
      <c r="F16" s="28" t="s">
        <v>629</v>
      </c>
      <c r="G16" s="27" t="s">
        <v>64</v>
      </c>
      <c r="H16" s="29" t="s">
        <v>613</v>
      </c>
      <c r="I16" s="48" t="s">
        <v>619</v>
      </c>
      <c r="J16" s="33">
        <v>25</v>
      </c>
      <c r="K16" s="21">
        <v>45413</v>
      </c>
      <c r="L16" s="21">
        <f>IFERROR(WORKDAY.INTL(($K16-1),$J16,1,FESTIVOS[]),"")</f>
        <v>45447</v>
      </c>
      <c r="M16" s="22">
        <f t="shared" ref="M16:M40" ca="1" si="0">IFERROR(((($I$3-$K16)/(L16-K16)*1)),"")</f>
        <v>24.470588235294116</v>
      </c>
      <c r="N16" s="23">
        <v>0.8</v>
      </c>
      <c r="O16" s="22">
        <v>0.89</v>
      </c>
      <c r="P16" s="23" t="s">
        <v>35</v>
      </c>
      <c r="Q16" s="24" t="s">
        <v>30</v>
      </c>
      <c r="R16" s="46" t="str">
        <f ca="1">IF(Tabla4343567[[#This Row],[Avance]]&lt;Tabla4343567[[#This Row],[Actual]],"OK",IF(Tabla4343567[[#This Row],[Avance]]&gt;Tabla4343567[[#This Row],[Actual]],"ATENCIÓN","EJECUTADO"))</f>
        <v>ATENCIÓN</v>
      </c>
    </row>
    <row r="17" spans="1:18" ht="26.4" hidden="1" x14ac:dyDescent="0.25">
      <c r="A17" s="16">
        <v>12</v>
      </c>
      <c r="B17" s="18" t="s">
        <v>23</v>
      </c>
      <c r="C17" s="17">
        <v>45414</v>
      </c>
      <c r="D17" s="17" t="s">
        <v>29</v>
      </c>
      <c r="E17" s="27" t="s">
        <v>44</v>
      </c>
      <c r="F17" s="28" t="s">
        <v>227</v>
      </c>
      <c r="G17" s="27" t="s">
        <v>574</v>
      </c>
      <c r="H17" s="20" t="s">
        <v>565</v>
      </c>
      <c r="I17" s="29"/>
      <c r="J17" s="33">
        <v>15</v>
      </c>
      <c r="K17" s="21">
        <v>45400</v>
      </c>
      <c r="L17" s="21">
        <f>IFERROR(WORKDAY.INTL(($K17-1),$J17,1,FESTIVOS[]),"")</f>
        <v>45420</v>
      </c>
      <c r="M17" s="22">
        <f t="shared" ca="1" si="0"/>
        <v>42.25</v>
      </c>
      <c r="N17" s="23">
        <v>0.96</v>
      </c>
      <c r="O17" s="22">
        <v>1</v>
      </c>
      <c r="P17" s="23" t="s">
        <v>35</v>
      </c>
      <c r="Q17" s="24" t="s">
        <v>30</v>
      </c>
      <c r="R17" s="46" t="str">
        <f ca="1">IF(Tabla4343567[[#This Row],[Avance]]&lt;Tabla4343567[[#This Row],[Actual]],"OK",IF(Tabla4343567[[#This Row],[Avance]]&gt;Tabla4343567[[#This Row],[Actual]],"ATENCIÓN","EJECUTADO"))</f>
        <v>ATENCIÓN</v>
      </c>
    </row>
    <row r="18" spans="1:18" ht="26.4" hidden="1" x14ac:dyDescent="0.25">
      <c r="A18" s="16">
        <v>13</v>
      </c>
      <c r="B18" s="18" t="s">
        <v>23</v>
      </c>
      <c r="C18" s="17">
        <v>45415</v>
      </c>
      <c r="D18" s="17" t="s">
        <v>29</v>
      </c>
      <c r="E18" s="27" t="s">
        <v>44</v>
      </c>
      <c r="F18" s="28" t="s">
        <v>630</v>
      </c>
      <c r="G18" s="27" t="s">
        <v>176</v>
      </c>
      <c r="H18" s="20" t="s">
        <v>565</v>
      </c>
      <c r="I18" s="29"/>
      <c r="J18" s="33">
        <v>3</v>
      </c>
      <c r="K18" s="21">
        <v>45414</v>
      </c>
      <c r="L18" s="21">
        <f>IFERROR(WORKDAY.INTL(($K18-1),$J18,1,FESTIVOS[]),"")</f>
        <v>45418</v>
      </c>
      <c r="M18" s="22">
        <f t="shared" ca="1" si="0"/>
        <v>207.75</v>
      </c>
      <c r="N18" s="23">
        <v>0.21</v>
      </c>
      <c r="O18" s="22">
        <v>1</v>
      </c>
      <c r="P18" s="23" t="s">
        <v>35</v>
      </c>
      <c r="Q18" s="24" t="s">
        <v>30</v>
      </c>
      <c r="R18" s="46" t="str">
        <f ca="1">IF(Tabla4343567[[#This Row],[Avance]]&lt;Tabla4343567[[#This Row],[Actual]],"OK",IF(Tabla4343567[[#This Row],[Avance]]&gt;Tabla4343567[[#This Row],[Actual]],"ATENCIÓN","EJECUTADO"))</f>
        <v>ATENCIÓN</v>
      </c>
    </row>
    <row r="19" spans="1:18" ht="26.4" hidden="1" x14ac:dyDescent="0.25">
      <c r="A19" s="16">
        <v>14</v>
      </c>
      <c r="B19" s="18" t="s">
        <v>23</v>
      </c>
      <c r="C19" s="17">
        <v>45415</v>
      </c>
      <c r="D19" s="17" t="s">
        <v>29</v>
      </c>
      <c r="E19" s="27" t="s">
        <v>44</v>
      </c>
      <c r="F19" s="28" t="s">
        <v>630</v>
      </c>
      <c r="G19" s="27" t="s">
        <v>631</v>
      </c>
      <c r="H19" s="20" t="s">
        <v>565</v>
      </c>
      <c r="I19" s="29"/>
      <c r="J19" s="33">
        <v>3</v>
      </c>
      <c r="K19" s="21">
        <v>45414</v>
      </c>
      <c r="L19" s="21">
        <f>IFERROR(WORKDAY.INTL(($K19-1),$J19,1,FESTIVOS[]),"")</f>
        <v>45418</v>
      </c>
      <c r="M19" s="22">
        <f t="shared" ca="1" si="0"/>
        <v>207.75</v>
      </c>
      <c r="N19" s="23">
        <v>0.21</v>
      </c>
      <c r="O19" s="22">
        <v>1</v>
      </c>
      <c r="P19" s="23" t="s">
        <v>35</v>
      </c>
      <c r="Q19" s="24" t="s">
        <v>30</v>
      </c>
      <c r="R19" s="46" t="str">
        <f ca="1">IF(Tabla4343567[[#This Row],[Avance]]&lt;Tabla4343567[[#This Row],[Actual]],"OK",IF(Tabla4343567[[#This Row],[Avance]]&gt;Tabla4343567[[#This Row],[Actual]],"ATENCIÓN","EJECUTADO"))</f>
        <v>ATENCIÓN</v>
      </c>
    </row>
    <row r="20" spans="1:18" ht="26.4" hidden="1" x14ac:dyDescent="0.25">
      <c r="A20" s="16">
        <v>15</v>
      </c>
      <c r="B20" s="18" t="s">
        <v>23</v>
      </c>
      <c r="C20" s="17">
        <v>45415</v>
      </c>
      <c r="D20" s="17" t="s">
        <v>29</v>
      </c>
      <c r="E20" s="27" t="s">
        <v>44</v>
      </c>
      <c r="F20" s="28" t="s">
        <v>632</v>
      </c>
      <c r="G20" s="27" t="s">
        <v>633</v>
      </c>
      <c r="H20" s="20" t="s">
        <v>565</v>
      </c>
      <c r="I20" s="29"/>
      <c r="J20" s="33"/>
      <c r="K20" s="21"/>
      <c r="L20" s="21"/>
      <c r="M20" s="22" t="str">
        <f t="shared" ca="1" si="0"/>
        <v/>
      </c>
      <c r="N20" s="23"/>
      <c r="O20" s="22"/>
      <c r="P20" s="23" t="s">
        <v>35</v>
      </c>
      <c r="Q20" s="24" t="s">
        <v>30</v>
      </c>
      <c r="R20" s="46" t="str">
        <f ca="1">IF(Tabla4343567[[#This Row],[Avance]]&lt;Tabla4343567[[#This Row],[Actual]],"OK",IF(Tabla4343567[[#This Row],[Avance]]&gt;Tabla4343567[[#This Row],[Actual]],"ATENCIÓN","EJECUTADO"))</f>
        <v>EJECUTADO</v>
      </c>
    </row>
    <row r="21" spans="1:18" ht="26.4" hidden="1" x14ac:dyDescent="0.25">
      <c r="A21" s="16">
        <v>15</v>
      </c>
      <c r="B21" s="18" t="s">
        <v>23</v>
      </c>
      <c r="C21" s="17">
        <v>45415</v>
      </c>
      <c r="D21" s="17" t="s">
        <v>29</v>
      </c>
      <c r="E21" s="27" t="s">
        <v>44</v>
      </c>
      <c r="F21" s="28" t="s">
        <v>634</v>
      </c>
      <c r="G21" s="27" t="s">
        <v>633</v>
      </c>
      <c r="H21" s="20" t="s">
        <v>565</v>
      </c>
      <c r="I21" s="29"/>
      <c r="J21" s="33"/>
      <c r="K21" s="21"/>
      <c r="L21" s="21"/>
      <c r="M21" s="22" t="str">
        <f t="shared" ca="1" si="0"/>
        <v/>
      </c>
      <c r="N21" s="23"/>
      <c r="O21" s="22"/>
      <c r="P21" s="23" t="s">
        <v>35</v>
      </c>
      <c r="Q21" s="24" t="s">
        <v>30</v>
      </c>
      <c r="R21" s="46" t="str">
        <f ca="1">IF(Tabla4343567[[#This Row],[Avance]]&lt;Tabla4343567[[#This Row],[Actual]],"OK",IF(Tabla4343567[[#This Row],[Avance]]&gt;Tabla4343567[[#This Row],[Actual]],"ATENCIÓN","EJECUTADO"))</f>
        <v>EJECUTADO</v>
      </c>
    </row>
    <row r="22" spans="1:18" ht="26.4" hidden="1" x14ac:dyDescent="0.25">
      <c r="A22" s="16">
        <v>15</v>
      </c>
      <c r="B22" s="18" t="s">
        <v>23</v>
      </c>
      <c r="C22" s="17">
        <v>45415</v>
      </c>
      <c r="D22" s="17" t="s">
        <v>29</v>
      </c>
      <c r="E22" s="27" t="s">
        <v>44</v>
      </c>
      <c r="F22" s="28" t="s">
        <v>635</v>
      </c>
      <c r="G22" s="27" t="s">
        <v>33</v>
      </c>
      <c r="H22" s="20" t="s">
        <v>565</v>
      </c>
      <c r="I22" s="29"/>
      <c r="J22" s="33">
        <v>2</v>
      </c>
      <c r="K22" s="21">
        <v>45414</v>
      </c>
      <c r="L22" s="21">
        <f>IFERROR(WORKDAY.INTL(($K22-1),$J22,1,FESTIVOS[]),"")</f>
        <v>45415</v>
      </c>
      <c r="M22" s="22">
        <f t="shared" ca="1" si="0"/>
        <v>831</v>
      </c>
      <c r="N22" s="23">
        <v>0</v>
      </c>
      <c r="O22" s="22">
        <v>1</v>
      </c>
      <c r="P22" s="23" t="s">
        <v>35</v>
      </c>
      <c r="Q22" s="24" t="s">
        <v>30</v>
      </c>
      <c r="R22" s="46" t="str">
        <f ca="1">IF(Tabla4343567[[#This Row],[Avance]]&lt;Tabla4343567[[#This Row],[Actual]],"OK",IF(Tabla4343567[[#This Row],[Avance]]&gt;Tabla4343567[[#This Row],[Actual]],"ATENCIÓN","EJECUTADO"))</f>
        <v>ATENCIÓN</v>
      </c>
    </row>
    <row r="23" spans="1:18" ht="26.4" hidden="1" x14ac:dyDescent="0.25">
      <c r="A23" s="16">
        <v>18</v>
      </c>
      <c r="B23" s="18" t="s">
        <v>23</v>
      </c>
      <c r="C23" s="17">
        <v>45418</v>
      </c>
      <c r="D23" s="17" t="s">
        <v>29</v>
      </c>
      <c r="E23" s="27" t="s">
        <v>44</v>
      </c>
      <c r="F23" s="28" t="s">
        <v>457</v>
      </c>
      <c r="G23" s="27" t="s">
        <v>636</v>
      </c>
      <c r="H23" s="20" t="s">
        <v>565</v>
      </c>
      <c r="I23" s="29"/>
      <c r="J23" s="33">
        <v>1</v>
      </c>
      <c r="K23" s="21">
        <v>45417</v>
      </c>
      <c r="L23" s="21">
        <f>IFERROR(WORKDAY.INTL(($K23-1),$J23,1,FESTIVOS[]),"")</f>
        <v>45418</v>
      </c>
      <c r="M23" s="22">
        <f t="shared" ca="1" si="0"/>
        <v>828</v>
      </c>
      <c r="N23" s="23">
        <v>0</v>
      </c>
      <c r="O23" s="22">
        <v>1</v>
      </c>
      <c r="P23" s="23" t="s">
        <v>35</v>
      </c>
      <c r="Q23" s="24" t="s">
        <v>30</v>
      </c>
      <c r="R23" s="46" t="str">
        <f ca="1">IF(Tabla4343567[[#This Row],[Avance]]&lt;Tabla4343567[[#This Row],[Actual]],"OK",IF(Tabla4343567[[#This Row],[Avance]]&gt;Tabla4343567[[#This Row],[Actual]],"ATENCIÓN","EJECUTADO"))</f>
        <v>ATENCIÓN</v>
      </c>
    </row>
    <row r="24" spans="1:18" ht="26.4" hidden="1" x14ac:dyDescent="0.25">
      <c r="A24" s="16">
        <v>19</v>
      </c>
      <c r="B24" s="18" t="s">
        <v>23</v>
      </c>
      <c r="C24" s="17">
        <v>45418</v>
      </c>
      <c r="D24" s="17" t="s">
        <v>29</v>
      </c>
      <c r="E24" s="27" t="s">
        <v>44</v>
      </c>
      <c r="F24" s="28" t="s">
        <v>457</v>
      </c>
      <c r="G24" s="27" t="s">
        <v>637</v>
      </c>
      <c r="H24" s="20" t="s">
        <v>565</v>
      </c>
      <c r="I24" s="29"/>
      <c r="J24" s="33">
        <v>1</v>
      </c>
      <c r="K24" s="21">
        <v>45417</v>
      </c>
      <c r="L24" s="21">
        <f>IFERROR(WORKDAY.INTL(($K24-1),$J24,1,FESTIVOS[]),"")</f>
        <v>45418</v>
      </c>
      <c r="M24" s="22">
        <f t="shared" ca="1" si="0"/>
        <v>828</v>
      </c>
      <c r="N24" s="23">
        <v>0</v>
      </c>
      <c r="O24" s="22">
        <v>1</v>
      </c>
      <c r="P24" s="23" t="s">
        <v>35</v>
      </c>
      <c r="Q24" s="24" t="s">
        <v>30</v>
      </c>
      <c r="R24" s="46" t="str">
        <f ca="1">IF(Tabla4343567[[#This Row],[Avance]]&lt;Tabla4343567[[#This Row],[Actual]],"OK",IF(Tabla4343567[[#This Row],[Avance]]&gt;Tabla4343567[[#This Row],[Actual]],"ATENCIÓN","EJECUTADO"))</f>
        <v>ATENCIÓN</v>
      </c>
    </row>
    <row r="25" spans="1:18" ht="26.4" hidden="1" x14ac:dyDescent="0.25">
      <c r="A25" s="16">
        <v>20</v>
      </c>
      <c r="B25" s="18" t="s">
        <v>23</v>
      </c>
      <c r="C25" s="17">
        <v>45418</v>
      </c>
      <c r="D25" s="17" t="s">
        <v>29</v>
      </c>
      <c r="E25" s="27" t="s">
        <v>44</v>
      </c>
      <c r="F25" s="28" t="s">
        <v>265</v>
      </c>
      <c r="G25" s="27" t="s">
        <v>637</v>
      </c>
      <c r="H25" s="20" t="s">
        <v>565</v>
      </c>
      <c r="I25" s="29"/>
      <c r="J25" s="33">
        <v>1</v>
      </c>
      <c r="K25" s="21">
        <v>45417</v>
      </c>
      <c r="L25" s="21">
        <f>IFERROR(WORKDAY.INTL(($K25-1),$J25,1,FESTIVOS[]),"")</f>
        <v>45418</v>
      </c>
      <c r="M25" s="22">
        <f t="shared" ca="1" si="0"/>
        <v>828</v>
      </c>
      <c r="N25" s="23">
        <v>0</v>
      </c>
      <c r="O25" s="22">
        <v>1</v>
      </c>
      <c r="P25" s="23" t="s">
        <v>35</v>
      </c>
      <c r="Q25" s="24" t="s">
        <v>30</v>
      </c>
      <c r="R25" s="46" t="str">
        <f ca="1">IF(Tabla4343567[[#This Row],[Avance]]&lt;Tabla4343567[[#This Row],[Actual]],"OK",IF(Tabla4343567[[#This Row],[Avance]]&gt;Tabla4343567[[#This Row],[Actual]],"ATENCIÓN","EJECUTADO"))</f>
        <v>ATENCIÓN</v>
      </c>
    </row>
    <row r="26" spans="1:18" ht="26.4" hidden="1" x14ac:dyDescent="0.25">
      <c r="A26" s="16">
        <v>21</v>
      </c>
      <c r="B26" s="18" t="s">
        <v>23</v>
      </c>
      <c r="C26" s="17">
        <v>45418</v>
      </c>
      <c r="D26" s="17" t="s">
        <v>29</v>
      </c>
      <c r="E26" s="27" t="s">
        <v>44</v>
      </c>
      <c r="F26" s="28" t="s">
        <v>561</v>
      </c>
      <c r="G26" s="27" t="s">
        <v>176</v>
      </c>
      <c r="H26" s="20" t="s">
        <v>565</v>
      </c>
      <c r="I26" s="29"/>
      <c r="J26" s="33">
        <v>1</v>
      </c>
      <c r="K26" s="21">
        <v>45417</v>
      </c>
      <c r="L26" s="21">
        <f>IFERROR(WORKDAY.INTL(($K26-1),$J26,1,FESTIVOS[]),"")</f>
        <v>45418</v>
      </c>
      <c r="M26" s="22">
        <f t="shared" ca="1" si="0"/>
        <v>828</v>
      </c>
      <c r="N26" s="23">
        <v>0</v>
      </c>
      <c r="O26" s="22">
        <v>1</v>
      </c>
      <c r="P26" s="23" t="s">
        <v>35</v>
      </c>
      <c r="Q26" s="24" t="s">
        <v>30</v>
      </c>
      <c r="R26" s="46" t="str">
        <f ca="1">IF(Tabla4343567[[#This Row],[Avance]]&lt;Tabla4343567[[#This Row],[Actual]],"OK",IF(Tabla4343567[[#This Row],[Avance]]&gt;Tabla4343567[[#This Row],[Actual]],"ATENCIÓN","EJECUTADO"))</f>
        <v>ATENCIÓN</v>
      </c>
    </row>
    <row r="27" spans="1:18" ht="26.4" hidden="1" x14ac:dyDescent="0.25">
      <c r="A27" s="16">
        <v>22</v>
      </c>
      <c r="B27" s="18" t="s">
        <v>23</v>
      </c>
      <c r="C27" s="17">
        <v>45418</v>
      </c>
      <c r="D27" s="17" t="s">
        <v>29</v>
      </c>
      <c r="E27" s="27" t="s">
        <v>44</v>
      </c>
      <c r="F27" s="28" t="s">
        <v>638</v>
      </c>
      <c r="G27" s="27" t="s">
        <v>639</v>
      </c>
      <c r="H27" s="20" t="s">
        <v>565</v>
      </c>
      <c r="I27" s="29"/>
      <c r="J27" s="33">
        <v>1</v>
      </c>
      <c r="K27" s="21">
        <v>45417</v>
      </c>
      <c r="L27" s="21">
        <f>IFERROR(WORKDAY.INTL(($K27-1),$J27,1,FESTIVOS[]),"")</f>
        <v>45418</v>
      </c>
      <c r="M27" s="22">
        <f t="shared" ca="1" si="0"/>
        <v>828</v>
      </c>
      <c r="N27" s="23">
        <v>0</v>
      </c>
      <c r="O27" s="22">
        <v>1</v>
      </c>
      <c r="P27" s="23" t="s">
        <v>35</v>
      </c>
      <c r="Q27" s="24" t="s">
        <v>30</v>
      </c>
      <c r="R27" s="46" t="str">
        <f ca="1">IF(Tabla4343567[[#This Row],[Avance]]&lt;Tabla4343567[[#This Row],[Actual]],"OK",IF(Tabla4343567[[#This Row],[Avance]]&gt;Tabla4343567[[#This Row],[Actual]],"ATENCIÓN","EJECUTADO"))</f>
        <v>ATENCIÓN</v>
      </c>
    </row>
    <row r="28" spans="1:18" ht="26.4" hidden="1" x14ac:dyDescent="0.25">
      <c r="A28" s="16">
        <v>23</v>
      </c>
      <c r="B28" s="18" t="s">
        <v>23</v>
      </c>
      <c r="C28" s="17">
        <v>45418</v>
      </c>
      <c r="D28" s="17" t="s">
        <v>29</v>
      </c>
      <c r="E28" s="27" t="s">
        <v>44</v>
      </c>
      <c r="F28" s="28" t="s">
        <v>274</v>
      </c>
      <c r="G28" s="27" t="s">
        <v>639</v>
      </c>
      <c r="H28" s="20" t="s">
        <v>565</v>
      </c>
      <c r="I28" s="29"/>
      <c r="J28" s="33">
        <v>1</v>
      </c>
      <c r="K28" s="21">
        <v>45417</v>
      </c>
      <c r="L28" s="21">
        <f>IFERROR(WORKDAY.INTL(($K28-1),$J28,1,FESTIVOS[]),"")</f>
        <v>45418</v>
      </c>
      <c r="M28" s="22">
        <f t="shared" ca="1" si="0"/>
        <v>828</v>
      </c>
      <c r="N28" s="23">
        <v>0</v>
      </c>
      <c r="O28" s="22">
        <v>1</v>
      </c>
      <c r="P28" s="23" t="s">
        <v>35</v>
      </c>
      <c r="Q28" s="24" t="s">
        <v>30</v>
      </c>
      <c r="R28" s="46" t="str">
        <f ca="1">IF(Tabla4343567[[#This Row],[Avance]]&lt;Tabla4343567[[#This Row],[Actual]],"OK",IF(Tabla4343567[[#This Row],[Avance]]&gt;Tabla4343567[[#This Row],[Actual]],"ATENCIÓN","EJECUTADO"))</f>
        <v>ATENCIÓN</v>
      </c>
    </row>
    <row r="29" spans="1:18" ht="26.4" hidden="1" x14ac:dyDescent="0.25">
      <c r="A29" s="16">
        <v>24</v>
      </c>
      <c r="B29" s="18" t="s">
        <v>23</v>
      </c>
      <c r="C29" s="17">
        <v>45418</v>
      </c>
      <c r="D29" s="17" t="s">
        <v>29</v>
      </c>
      <c r="E29" s="27" t="s">
        <v>44</v>
      </c>
      <c r="F29" s="28" t="s">
        <v>640</v>
      </c>
      <c r="G29" s="27" t="s">
        <v>641</v>
      </c>
      <c r="H29" s="20" t="s">
        <v>565</v>
      </c>
      <c r="I29" s="29"/>
      <c r="J29" s="33">
        <v>1</v>
      </c>
      <c r="K29" s="21">
        <v>45417</v>
      </c>
      <c r="L29" s="21">
        <f>IFERROR(WORKDAY.INTL(($K29-1),$J29,1,FESTIVOS[]),"")</f>
        <v>45418</v>
      </c>
      <c r="M29" s="22">
        <f t="shared" ca="1" si="0"/>
        <v>828</v>
      </c>
      <c r="N29" s="23">
        <v>0</v>
      </c>
      <c r="O29" s="22">
        <v>1</v>
      </c>
      <c r="P29" s="23" t="s">
        <v>35</v>
      </c>
      <c r="Q29" s="24" t="s">
        <v>30</v>
      </c>
      <c r="R29" s="46" t="str">
        <f ca="1">IF(Tabla4343567[[#This Row],[Avance]]&lt;Tabla4343567[[#This Row],[Actual]],"OK",IF(Tabla4343567[[#This Row],[Avance]]&gt;Tabla4343567[[#This Row],[Actual]],"ATENCIÓN","EJECUTADO"))</f>
        <v>ATENCIÓN</v>
      </c>
    </row>
    <row r="30" spans="1:18" ht="26.4" hidden="1" x14ac:dyDescent="0.25">
      <c r="A30" s="16">
        <v>25</v>
      </c>
      <c r="B30" s="18" t="s">
        <v>23</v>
      </c>
      <c r="C30" s="17">
        <v>45418</v>
      </c>
      <c r="D30" s="17" t="s">
        <v>29</v>
      </c>
      <c r="E30" s="27" t="s">
        <v>44</v>
      </c>
      <c r="F30" s="28" t="s">
        <v>642</v>
      </c>
      <c r="G30" s="27" t="s">
        <v>643</v>
      </c>
      <c r="H30" s="20" t="s">
        <v>565</v>
      </c>
      <c r="I30" s="29"/>
      <c r="J30" s="33">
        <v>1</v>
      </c>
      <c r="K30" s="21">
        <v>45417</v>
      </c>
      <c r="L30" s="21">
        <f>IFERROR(WORKDAY.INTL(($K30-1),$J30,1,FESTIVOS[]),"")</f>
        <v>45418</v>
      </c>
      <c r="M30" s="22">
        <f t="shared" ca="1" si="0"/>
        <v>828</v>
      </c>
      <c r="N30" s="23">
        <v>0</v>
      </c>
      <c r="O30" s="22">
        <v>1</v>
      </c>
      <c r="P30" s="23" t="s">
        <v>35</v>
      </c>
      <c r="Q30" s="24" t="s">
        <v>30</v>
      </c>
      <c r="R30" s="46" t="str">
        <f ca="1">IF(Tabla4343567[[#This Row],[Avance]]&lt;Tabla4343567[[#This Row],[Actual]],"OK",IF(Tabla4343567[[#This Row],[Avance]]&gt;Tabla4343567[[#This Row],[Actual]],"ATENCIÓN","EJECUTADO"))</f>
        <v>ATENCIÓN</v>
      </c>
    </row>
    <row r="31" spans="1:18" ht="26.4" hidden="1" x14ac:dyDescent="0.25">
      <c r="A31" s="16">
        <v>26</v>
      </c>
      <c r="B31" s="18" t="s">
        <v>23</v>
      </c>
      <c r="C31" s="17">
        <v>45418</v>
      </c>
      <c r="D31" s="17" t="s">
        <v>29</v>
      </c>
      <c r="E31" s="27" t="s">
        <v>44</v>
      </c>
      <c r="F31" s="28" t="s">
        <v>642</v>
      </c>
      <c r="G31" s="27" t="s">
        <v>644</v>
      </c>
      <c r="H31" s="20" t="s">
        <v>565</v>
      </c>
      <c r="I31" s="29"/>
      <c r="J31" s="33">
        <v>1</v>
      </c>
      <c r="K31" s="21">
        <v>45417</v>
      </c>
      <c r="L31" s="21">
        <f>IFERROR(WORKDAY.INTL(($K31-1),$J31,1,FESTIVOS[]),"")</f>
        <v>45418</v>
      </c>
      <c r="M31" s="22">
        <f t="shared" ca="1" si="0"/>
        <v>828</v>
      </c>
      <c r="N31" s="23">
        <v>0</v>
      </c>
      <c r="O31" s="22">
        <v>1</v>
      </c>
      <c r="P31" s="23" t="s">
        <v>35</v>
      </c>
      <c r="Q31" s="24" t="s">
        <v>30</v>
      </c>
      <c r="R31" s="46" t="str">
        <f ca="1">IF(Tabla4343567[[#This Row],[Avance]]&lt;Tabla4343567[[#This Row],[Actual]],"OK",IF(Tabla4343567[[#This Row],[Avance]]&gt;Tabla4343567[[#This Row],[Actual]],"ATENCIÓN","EJECUTADO"))</f>
        <v>ATENCIÓN</v>
      </c>
    </row>
    <row r="32" spans="1:18" ht="26.4" hidden="1" x14ac:dyDescent="0.25">
      <c r="A32" s="16">
        <v>27</v>
      </c>
      <c r="B32" s="18" t="s">
        <v>23</v>
      </c>
      <c r="C32" s="17">
        <v>45418</v>
      </c>
      <c r="D32" s="17" t="s">
        <v>29</v>
      </c>
      <c r="E32" s="27" t="s">
        <v>44</v>
      </c>
      <c r="F32" s="38" t="s">
        <v>645</v>
      </c>
      <c r="G32" s="27" t="s">
        <v>176</v>
      </c>
      <c r="H32" s="20" t="s">
        <v>565</v>
      </c>
      <c r="I32" s="29"/>
      <c r="J32" s="33">
        <v>2</v>
      </c>
      <c r="K32" s="21">
        <v>45417</v>
      </c>
      <c r="L32" s="21">
        <f>IFERROR(WORKDAY.INTL(($K32-1),$J32,1,FESTIVOS[]),"")</f>
        <v>45419</v>
      </c>
      <c r="M32" s="22">
        <f t="shared" ca="1" si="0"/>
        <v>414</v>
      </c>
      <c r="N32" s="23">
        <v>0.51</v>
      </c>
      <c r="O32" s="22">
        <v>1</v>
      </c>
      <c r="P32" s="23" t="s">
        <v>35</v>
      </c>
      <c r="Q32" s="24" t="s">
        <v>30</v>
      </c>
      <c r="R32" s="46" t="str">
        <f ca="1">IF(Tabla4343567[[#This Row],[Avance]]&lt;Tabla4343567[[#This Row],[Actual]],"OK",IF(Tabla4343567[[#This Row],[Avance]]&gt;Tabla4343567[[#This Row],[Actual]],"ATENCIÓN","EJECUTADO"))</f>
        <v>ATENCIÓN</v>
      </c>
    </row>
    <row r="33" spans="1:18" ht="26.4" hidden="1" x14ac:dyDescent="0.25">
      <c r="A33" s="16">
        <v>28</v>
      </c>
      <c r="B33" s="18" t="s">
        <v>23</v>
      </c>
      <c r="C33" s="17">
        <v>45419</v>
      </c>
      <c r="D33" s="17" t="s">
        <v>29</v>
      </c>
      <c r="E33" s="27" t="s">
        <v>44</v>
      </c>
      <c r="F33" s="28" t="s">
        <v>395</v>
      </c>
      <c r="G33" s="27" t="s">
        <v>646</v>
      </c>
      <c r="H33" s="20" t="s">
        <v>565</v>
      </c>
      <c r="I33" s="29"/>
      <c r="J33" s="33">
        <v>2</v>
      </c>
      <c r="K33" s="21">
        <v>45418</v>
      </c>
      <c r="L33" s="21">
        <f>IFERROR(WORKDAY.INTL(($K33-1),$J33,1,FESTIVOS[]),"")</f>
        <v>45419</v>
      </c>
      <c r="M33" s="22">
        <f t="shared" ca="1" si="0"/>
        <v>827</v>
      </c>
      <c r="N33" s="23">
        <v>0</v>
      </c>
      <c r="O33" s="22">
        <v>1</v>
      </c>
      <c r="P33" s="23" t="s">
        <v>35</v>
      </c>
      <c r="Q33" s="24" t="s">
        <v>30</v>
      </c>
      <c r="R33" s="46" t="str">
        <f ca="1">IF(Tabla4343567[[#This Row],[Avance]]&lt;Tabla4343567[[#This Row],[Actual]],"OK",IF(Tabla4343567[[#This Row],[Avance]]&gt;Tabla4343567[[#This Row],[Actual]],"ATENCIÓN","EJECUTADO"))</f>
        <v>ATENCIÓN</v>
      </c>
    </row>
    <row r="34" spans="1:18" ht="26.4" hidden="1" x14ac:dyDescent="0.25">
      <c r="A34" s="16">
        <v>29</v>
      </c>
      <c r="B34" s="18" t="s">
        <v>23</v>
      </c>
      <c r="C34" s="17">
        <v>45419</v>
      </c>
      <c r="D34" s="17" t="s">
        <v>29</v>
      </c>
      <c r="E34" s="27" t="s">
        <v>44</v>
      </c>
      <c r="F34" s="28" t="s">
        <v>647</v>
      </c>
      <c r="G34" s="27" t="s">
        <v>648</v>
      </c>
      <c r="H34" s="20" t="s">
        <v>565</v>
      </c>
      <c r="I34" s="29"/>
      <c r="J34" s="33">
        <v>2</v>
      </c>
      <c r="K34" s="21">
        <v>45418</v>
      </c>
      <c r="L34" s="21">
        <f>IFERROR(WORKDAY.INTL(($K34-1),$J34,1,FESTIVOS[]),"")</f>
        <v>45419</v>
      </c>
      <c r="M34" s="22">
        <f t="shared" ca="1" si="0"/>
        <v>827</v>
      </c>
      <c r="N34" s="23">
        <v>0</v>
      </c>
      <c r="O34" s="22">
        <v>1</v>
      </c>
      <c r="P34" s="23" t="s">
        <v>35</v>
      </c>
      <c r="Q34" s="24" t="s">
        <v>30</v>
      </c>
      <c r="R34" s="46" t="str">
        <f ca="1">IF(Tabla4343567[[#This Row],[Avance]]&lt;Tabla4343567[[#This Row],[Actual]],"OK",IF(Tabla4343567[[#This Row],[Avance]]&gt;Tabla4343567[[#This Row],[Actual]],"ATENCIÓN","EJECUTADO"))</f>
        <v>ATENCIÓN</v>
      </c>
    </row>
    <row r="35" spans="1:18" ht="26.4" hidden="1" x14ac:dyDescent="0.25">
      <c r="A35" s="16">
        <v>30</v>
      </c>
      <c r="B35" s="18" t="s">
        <v>23</v>
      </c>
      <c r="C35" s="17">
        <v>45419</v>
      </c>
      <c r="D35" s="17" t="s">
        <v>29</v>
      </c>
      <c r="E35" s="27" t="s">
        <v>44</v>
      </c>
      <c r="F35" s="28" t="s">
        <v>649</v>
      </c>
      <c r="G35" s="27" t="s">
        <v>650</v>
      </c>
      <c r="H35" s="20" t="s">
        <v>565</v>
      </c>
      <c r="I35" s="29"/>
      <c r="J35" s="33">
        <v>2</v>
      </c>
      <c r="K35" s="21">
        <v>45418</v>
      </c>
      <c r="L35" s="21">
        <f>IFERROR(WORKDAY.INTL(($K35-1),$J35,1,FESTIVOS[]),"")</f>
        <v>45419</v>
      </c>
      <c r="M35" s="22">
        <f t="shared" ca="1" si="0"/>
        <v>827</v>
      </c>
      <c r="N35" s="23">
        <v>0</v>
      </c>
      <c r="O35" s="22">
        <v>1</v>
      </c>
      <c r="P35" s="23" t="s">
        <v>35</v>
      </c>
      <c r="Q35" s="24" t="s">
        <v>30</v>
      </c>
      <c r="R35" s="46" t="str">
        <f ca="1">IF(Tabla4343567[[#This Row],[Avance]]&lt;Tabla4343567[[#This Row],[Actual]],"OK",IF(Tabla4343567[[#This Row],[Avance]]&gt;Tabla4343567[[#This Row],[Actual]],"ATENCIÓN","EJECUTADO"))</f>
        <v>ATENCIÓN</v>
      </c>
    </row>
    <row r="36" spans="1:18" ht="26.4" hidden="1" x14ac:dyDescent="0.25">
      <c r="A36" s="16">
        <v>31</v>
      </c>
      <c r="B36" s="18" t="s">
        <v>23</v>
      </c>
      <c r="C36" s="17">
        <v>45419</v>
      </c>
      <c r="D36" s="17" t="s">
        <v>29</v>
      </c>
      <c r="E36" s="27" t="s">
        <v>44</v>
      </c>
      <c r="F36" s="28" t="s">
        <v>651</v>
      </c>
      <c r="G36" s="27" t="s">
        <v>652</v>
      </c>
      <c r="H36" s="20" t="s">
        <v>565</v>
      </c>
      <c r="I36" s="29"/>
      <c r="J36" s="33">
        <v>2</v>
      </c>
      <c r="K36" s="21">
        <v>45418</v>
      </c>
      <c r="L36" s="21">
        <f>IFERROR(WORKDAY.INTL(($K36-1),$J36,1,FESTIVOS[]),"")</f>
        <v>45419</v>
      </c>
      <c r="M36" s="22">
        <f t="shared" ca="1" si="0"/>
        <v>827</v>
      </c>
      <c r="N36" s="23">
        <v>0</v>
      </c>
      <c r="O36" s="22">
        <v>1</v>
      </c>
      <c r="P36" s="23" t="s">
        <v>35</v>
      </c>
      <c r="Q36" s="24" t="s">
        <v>30</v>
      </c>
      <c r="R36" s="46" t="str">
        <f ca="1">IF(Tabla4343567[[#This Row],[Avance]]&lt;Tabla4343567[[#This Row],[Actual]],"OK",IF(Tabla4343567[[#This Row],[Avance]]&gt;Tabla4343567[[#This Row],[Actual]],"ATENCIÓN","EJECUTADO"))</f>
        <v>ATENCIÓN</v>
      </c>
    </row>
    <row r="37" spans="1:18" ht="26.4" hidden="1" x14ac:dyDescent="0.25">
      <c r="A37" s="16">
        <v>32</v>
      </c>
      <c r="B37" s="18" t="s">
        <v>23</v>
      </c>
      <c r="C37" s="17">
        <v>45419</v>
      </c>
      <c r="D37" s="17" t="s">
        <v>29</v>
      </c>
      <c r="E37" s="27" t="s">
        <v>44</v>
      </c>
      <c r="F37" s="28" t="s">
        <v>260</v>
      </c>
      <c r="G37" s="27" t="s">
        <v>33</v>
      </c>
      <c r="H37" s="20" t="s">
        <v>565</v>
      </c>
      <c r="I37" s="29"/>
      <c r="J37" s="33">
        <v>2</v>
      </c>
      <c r="K37" s="21">
        <v>45418</v>
      </c>
      <c r="L37" s="21">
        <f>IFERROR(WORKDAY.INTL(($K37-1),$J37,1,FESTIVOS[]),"")</f>
        <v>45419</v>
      </c>
      <c r="M37" s="22">
        <f t="shared" ca="1" si="0"/>
        <v>827</v>
      </c>
      <c r="N37" s="23">
        <v>0</v>
      </c>
      <c r="O37" s="22">
        <v>1</v>
      </c>
      <c r="P37" s="23" t="s">
        <v>35</v>
      </c>
      <c r="Q37" s="24" t="s">
        <v>30</v>
      </c>
      <c r="R37" s="46" t="str">
        <f ca="1">IF(Tabla4343567[[#This Row],[Avance]]&lt;Tabla4343567[[#This Row],[Actual]],"OK",IF(Tabla4343567[[#This Row],[Avance]]&gt;Tabla4343567[[#This Row],[Actual]],"ATENCIÓN","EJECUTADO"))</f>
        <v>ATENCIÓN</v>
      </c>
    </row>
    <row r="38" spans="1:18" ht="26.4" hidden="1" x14ac:dyDescent="0.25">
      <c r="A38" s="16">
        <v>33</v>
      </c>
      <c r="B38" s="18" t="s">
        <v>23</v>
      </c>
      <c r="C38" s="17">
        <v>45419</v>
      </c>
      <c r="D38" s="17" t="s">
        <v>29</v>
      </c>
      <c r="E38" s="27" t="s">
        <v>44</v>
      </c>
      <c r="F38" s="28" t="s">
        <v>640</v>
      </c>
      <c r="G38" s="27" t="s">
        <v>33</v>
      </c>
      <c r="H38" s="20" t="s">
        <v>565</v>
      </c>
      <c r="I38" s="29"/>
      <c r="J38" s="33">
        <v>2</v>
      </c>
      <c r="K38" s="21">
        <v>45418</v>
      </c>
      <c r="L38" s="21">
        <f>IFERROR(WORKDAY.INTL(($K38-1),$J38,1,FESTIVOS[]),"")</f>
        <v>45419</v>
      </c>
      <c r="M38" s="22">
        <f t="shared" ca="1" si="0"/>
        <v>827</v>
      </c>
      <c r="N38" s="23">
        <v>0</v>
      </c>
      <c r="O38" s="22">
        <v>1</v>
      </c>
      <c r="P38" s="23" t="s">
        <v>35</v>
      </c>
      <c r="Q38" s="24" t="s">
        <v>30</v>
      </c>
      <c r="R38" s="46" t="str">
        <f ca="1">IF(Tabla4343567[[#This Row],[Avance]]&lt;Tabla4343567[[#This Row],[Actual]],"OK",IF(Tabla4343567[[#This Row],[Avance]]&gt;Tabla4343567[[#This Row],[Actual]],"ATENCIÓN","EJECUTADO"))</f>
        <v>ATENCIÓN</v>
      </c>
    </row>
    <row r="39" spans="1:18" ht="26.4" hidden="1" x14ac:dyDescent="0.25">
      <c r="A39" s="16">
        <v>34</v>
      </c>
      <c r="B39" s="18" t="s">
        <v>23</v>
      </c>
      <c r="C39" s="17">
        <v>45419</v>
      </c>
      <c r="D39" s="17" t="s">
        <v>29</v>
      </c>
      <c r="E39" s="27" t="s">
        <v>44</v>
      </c>
      <c r="F39" s="28" t="s">
        <v>653</v>
      </c>
      <c r="G39" s="27" t="s">
        <v>33</v>
      </c>
      <c r="H39" s="20" t="s">
        <v>565</v>
      </c>
      <c r="I39" s="29"/>
      <c r="J39" s="33">
        <v>2</v>
      </c>
      <c r="K39" s="21">
        <v>45418</v>
      </c>
      <c r="L39" s="21">
        <f>IFERROR(WORKDAY.INTL(($K39-1),$J39,1,FESTIVOS[]),"")</f>
        <v>45419</v>
      </c>
      <c r="M39" s="22">
        <f t="shared" ca="1" si="0"/>
        <v>827</v>
      </c>
      <c r="N39" s="23">
        <v>0</v>
      </c>
      <c r="O39" s="22">
        <v>1</v>
      </c>
      <c r="P39" s="23" t="s">
        <v>35</v>
      </c>
      <c r="Q39" s="24" t="s">
        <v>30</v>
      </c>
      <c r="R39" s="46" t="str">
        <f ca="1">IF(Tabla4343567[[#This Row],[Avance]]&lt;Tabla4343567[[#This Row],[Actual]],"OK",IF(Tabla4343567[[#This Row],[Avance]]&gt;Tabla4343567[[#This Row],[Actual]],"ATENCIÓN","EJECUTADO"))</f>
        <v>ATENCIÓN</v>
      </c>
    </row>
    <row r="40" spans="1:18" ht="26.4" hidden="1" x14ac:dyDescent="0.25">
      <c r="A40" s="16">
        <v>35</v>
      </c>
      <c r="B40" s="18" t="s">
        <v>23</v>
      </c>
      <c r="C40" s="17">
        <v>45419</v>
      </c>
      <c r="D40" s="17" t="s">
        <v>29</v>
      </c>
      <c r="E40" s="27" t="s">
        <v>44</v>
      </c>
      <c r="F40" s="28" t="s">
        <v>654</v>
      </c>
      <c r="G40" s="27" t="s">
        <v>33</v>
      </c>
      <c r="H40" s="20" t="s">
        <v>565</v>
      </c>
      <c r="I40" s="29"/>
      <c r="J40" s="33">
        <v>2</v>
      </c>
      <c r="K40" s="21">
        <v>45418</v>
      </c>
      <c r="L40" s="21">
        <f>IFERROR(WORKDAY.INTL(($K40-1),$J40,1,FESTIVOS[]),"")</f>
        <v>45419</v>
      </c>
      <c r="M40" s="22">
        <f t="shared" ca="1" si="0"/>
        <v>827</v>
      </c>
      <c r="N40" s="23">
        <v>0</v>
      </c>
      <c r="O40" s="22">
        <v>1</v>
      </c>
      <c r="P40" s="23" t="s">
        <v>35</v>
      </c>
      <c r="Q40" s="24" t="s">
        <v>30</v>
      </c>
      <c r="R40" s="46" t="str">
        <f ca="1">IF(Tabla4343567[[#This Row],[Avance]]&lt;Tabla4343567[[#This Row],[Actual]],"OK",IF(Tabla4343567[[#This Row],[Avance]]&gt;Tabla4343567[[#This Row],[Actual]],"ATENCIÓN","EJECUTADO"))</f>
        <v>ATENCIÓN</v>
      </c>
    </row>
    <row r="41" spans="1:18" ht="26.4" hidden="1" x14ac:dyDescent="0.25">
      <c r="A41" s="16">
        <v>36</v>
      </c>
      <c r="B41" s="18" t="s">
        <v>23</v>
      </c>
      <c r="C41" s="17">
        <v>45420</v>
      </c>
      <c r="D41" s="17" t="s">
        <v>29</v>
      </c>
      <c r="E41" s="27" t="s">
        <v>44</v>
      </c>
      <c r="F41" s="28" t="s">
        <v>655</v>
      </c>
      <c r="G41" s="27" t="s">
        <v>176</v>
      </c>
      <c r="H41" s="20" t="s">
        <v>565</v>
      </c>
      <c r="I41" s="29"/>
      <c r="J41" s="33">
        <v>10</v>
      </c>
      <c r="K41" s="21">
        <v>45419</v>
      </c>
      <c r="L41" s="21">
        <f>IFERROR(WORKDAY.INTL(($K41-1),$J41,1,FESTIVOS[]),"")</f>
        <v>45432</v>
      </c>
      <c r="M41" s="22">
        <v>1</v>
      </c>
      <c r="N41" s="23">
        <v>0.78</v>
      </c>
      <c r="O41" s="22">
        <v>1</v>
      </c>
      <c r="P41" s="23" t="s">
        <v>35</v>
      </c>
      <c r="Q41" s="24" t="s">
        <v>30</v>
      </c>
      <c r="R41" s="49" t="str">
        <f>IF(Tabla4343567[[#This Row],[Avance]]&lt;Tabla4343567[[#This Row],[Actual]],"OK",IF(Tabla4343567[[#This Row],[Avance]]&gt;Tabla4343567[[#This Row],[Actual]],"ATENCIÓN","EJECUTADO"))</f>
        <v>EJECUTADO</v>
      </c>
    </row>
    <row r="42" spans="1:18" hidden="1" x14ac:dyDescent="0.25">
      <c r="A42" s="16">
        <v>37</v>
      </c>
      <c r="B42" s="18" t="s">
        <v>23</v>
      </c>
      <c r="C42" s="17">
        <v>45420</v>
      </c>
      <c r="D42" s="17" t="s">
        <v>29</v>
      </c>
      <c r="E42" s="27" t="s">
        <v>621</v>
      </c>
      <c r="F42" s="28" t="s">
        <v>656</v>
      </c>
      <c r="G42" s="27" t="s">
        <v>657</v>
      </c>
      <c r="H42" s="29" t="s">
        <v>624</v>
      </c>
      <c r="I42" s="29"/>
      <c r="J42" s="33">
        <v>2</v>
      </c>
      <c r="K42" s="21">
        <v>45419</v>
      </c>
      <c r="L42" s="21">
        <f>IFERROR(WORKDAY.INTL(($K42-1),$J42,1,FESTIVOS[]),"")</f>
        <v>45420</v>
      </c>
      <c r="M42" s="22">
        <v>1</v>
      </c>
      <c r="N42" s="23">
        <v>0</v>
      </c>
      <c r="O42" s="22">
        <v>1</v>
      </c>
      <c r="P42" s="23" t="s">
        <v>35</v>
      </c>
      <c r="Q42" s="24" t="s">
        <v>30</v>
      </c>
      <c r="R42" s="49" t="str">
        <f>IF(Tabla4343567[[#This Row],[Avance]]&lt;Tabla4343567[[#This Row],[Actual]],"OK",IF(Tabla4343567[[#This Row],[Avance]]&gt;Tabla4343567[[#This Row],[Actual]],"ATENCIÓN","EJECUTADO"))</f>
        <v>EJECUTADO</v>
      </c>
    </row>
    <row r="43" spans="1:18" hidden="1" x14ac:dyDescent="0.25">
      <c r="A43" s="16">
        <v>38</v>
      </c>
      <c r="B43" s="18" t="s">
        <v>23</v>
      </c>
      <c r="C43" s="17">
        <v>45420</v>
      </c>
      <c r="D43" s="17" t="s">
        <v>29</v>
      </c>
      <c r="E43" s="27" t="s">
        <v>621</v>
      </c>
      <c r="F43" s="28" t="s">
        <v>651</v>
      </c>
      <c r="G43" s="27" t="s">
        <v>657</v>
      </c>
      <c r="H43" s="29" t="s">
        <v>624</v>
      </c>
      <c r="I43" s="29"/>
      <c r="J43" s="33">
        <v>2</v>
      </c>
      <c r="K43" s="21">
        <v>45419</v>
      </c>
      <c r="L43" s="21">
        <f>IFERROR(WORKDAY.INTL(($K43-1),$J43,1,FESTIVOS[]),"")</f>
        <v>45420</v>
      </c>
      <c r="M43" s="22">
        <v>1</v>
      </c>
      <c r="N43" s="23">
        <v>0</v>
      </c>
      <c r="O43" s="22">
        <v>1</v>
      </c>
      <c r="P43" s="23" t="s">
        <v>35</v>
      </c>
      <c r="Q43" s="24" t="s">
        <v>30</v>
      </c>
      <c r="R43" s="49" t="str">
        <f>IF(Tabla4343567[[#This Row],[Avance]]&lt;Tabla4343567[[#This Row],[Actual]],"OK",IF(Tabla4343567[[#This Row],[Avance]]&gt;Tabla4343567[[#This Row],[Actual]],"ATENCIÓN","EJECUTADO"))</f>
        <v>EJECUTADO</v>
      </c>
    </row>
    <row r="44" spans="1:18" hidden="1" x14ac:dyDescent="0.25">
      <c r="A44" s="16">
        <v>39</v>
      </c>
      <c r="B44" s="18" t="s">
        <v>23</v>
      </c>
      <c r="C44" s="17">
        <v>45420</v>
      </c>
      <c r="D44" s="17" t="s">
        <v>29</v>
      </c>
      <c r="E44" s="27" t="s">
        <v>621</v>
      </c>
      <c r="F44" s="28" t="s">
        <v>658</v>
      </c>
      <c r="G44" s="27" t="s">
        <v>659</v>
      </c>
      <c r="H44" s="29" t="s">
        <v>624</v>
      </c>
      <c r="I44" s="29"/>
      <c r="J44" s="33">
        <v>2</v>
      </c>
      <c r="K44" s="21">
        <v>45419</v>
      </c>
      <c r="L44" s="21">
        <f>IFERROR(WORKDAY.INTL(($K44-1),$J44,1,FESTIVOS[]),"")</f>
        <v>45420</v>
      </c>
      <c r="M44" s="22">
        <v>1</v>
      </c>
      <c r="N44" s="23">
        <v>0</v>
      </c>
      <c r="O44" s="22">
        <v>1</v>
      </c>
      <c r="P44" s="23" t="s">
        <v>35</v>
      </c>
      <c r="Q44" s="24" t="s">
        <v>30</v>
      </c>
      <c r="R44" s="49" t="str">
        <f>IF(Tabla4343567[[#This Row],[Avance]]&lt;Tabla4343567[[#This Row],[Actual]],"OK",IF(Tabla4343567[[#This Row],[Avance]]&gt;Tabla4343567[[#This Row],[Actual]],"ATENCIÓN","EJECUTADO"))</f>
        <v>EJECUTADO</v>
      </c>
    </row>
    <row r="45" spans="1:18" hidden="1" x14ac:dyDescent="0.25">
      <c r="A45" s="16">
        <v>40</v>
      </c>
      <c r="B45" s="18" t="s">
        <v>23</v>
      </c>
      <c r="C45" s="17">
        <v>45420</v>
      </c>
      <c r="D45" s="17" t="s">
        <v>29</v>
      </c>
      <c r="E45" s="27" t="s">
        <v>621</v>
      </c>
      <c r="F45" s="28" t="s">
        <v>227</v>
      </c>
      <c r="G45" s="27" t="s">
        <v>660</v>
      </c>
      <c r="H45" s="29" t="s">
        <v>624</v>
      </c>
      <c r="I45" s="29"/>
      <c r="J45" s="33">
        <v>2</v>
      </c>
      <c r="K45" s="21">
        <v>45419</v>
      </c>
      <c r="L45" s="21">
        <f>IFERROR(WORKDAY.INTL(($K45-1),$J45,1,FESTIVOS[]),"")</f>
        <v>45420</v>
      </c>
      <c r="M45" s="22">
        <v>1</v>
      </c>
      <c r="N45" s="23">
        <v>0</v>
      </c>
      <c r="O45" s="22">
        <v>1</v>
      </c>
      <c r="P45" s="23" t="s">
        <v>35</v>
      </c>
      <c r="Q45" s="24" t="s">
        <v>30</v>
      </c>
      <c r="R45" s="49" t="str">
        <f>IF(Tabla4343567[[#This Row],[Avance]]&lt;Tabla4343567[[#This Row],[Actual]],"OK",IF(Tabla4343567[[#This Row],[Avance]]&gt;Tabla4343567[[#This Row],[Actual]],"ATENCIÓN","EJECUTADO"))</f>
        <v>EJECUTADO</v>
      </c>
    </row>
    <row r="46" spans="1:18" ht="26.4" hidden="1" x14ac:dyDescent="0.25">
      <c r="A46" s="16">
        <v>41</v>
      </c>
      <c r="B46" s="18" t="s">
        <v>23</v>
      </c>
      <c r="C46" s="17">
        <v>45420</v>
      </c>
      <c r="D46" s="17" t="s">
        <v>29</v>
      </c>
      <c r="E46" s="27" t="s">
        <v>450</v>
      </c>
      <c r="F46" s="38" t="s">
        <v>661</v>
      </c>
      <c r="G46" s="27" t="s">
        <v>515</v>
      </c>
      <c r="H46" s="29" t="s">
        <v>34</v>
      </c>
      <c r="I46" s="29"/>
      <c r="J46" s="33">
        <v>3</v>
      </c>
      <c r="K46" s="21">
        <v>45419</v>
      </c>
      <c r="L46" s="21">
        <f>IFERROR(WORKDAY.INTL(($K46-1),$J46,1,FESTIVOS[]),"")</f>
        <v>45421</v>
      </c>
      <c r="M46" s="22">
        <v>1</v>
      </c>
      <c r="N46" s="23">
        <v>0.51</v>
      </c>
      <c r="O46" s="22">
        <v>1</v>
      </c>
      <c r="P46" s="23" t="s">
        <v>35</v>
      </c>
      <c r="Q46" s="24" t="s">
        <v>30</v>
      </c>
      <c r="R46" s="49" t="str">
        <f>IF(Tabla4343567[[#This Row],[Avance]]&lt;Tabla4343567[[#This Row],[Actual]],"OK",IF(Tabla4343567[[#This Row],[Avance]]&gt;Tabla4343567[[#This Row],[Actual]],"ATENCIÓN","EJECUTADO"))</f>
        <v>EJECUTADO</v>
      </c>
    </row>
    <row r="47" spans="1:18" hidden="1" x14ac:dyDescent="0.25">
      <c r="A47" s="16">
        <v>42</v>
      </c>
      <c r="B47" s="18" t="s">
        <v>23</v>
      </c>
      <c r="C47" s="17">
        <v>45420</v>
      </c>
      <c r="D47" s="17" t="s">
        <v>29</v>
      </c>
      <c r="E47" s="27" t="s">
        <v>133</v>
      </c>
      <c r="F47" s="28" t="s">
        <v>662</v>
      </c>
      <c r="G47" s="27" t="s">
        <v>515</v>
      </c>
      <c r="H47" s="29" t="s">
        <v>663</v>
      </c>
      <c r="I47" s="29"/>
      <c r="J47" s="33">
        <v>3</v>
      </c>
      <c r="K47" s="21">
        <v>45419</v>
      </c>
      <c r="L47" s="21">
        <f>IFERROR(WORKDAY.INTL(($K47-1),$J47,1,FESTIVOS[]),"")</f>
        <v>45421</v>
      </c>
      <c r="M47" s="22">
        <v>1</v>
      </c>
      <c r="N47" s="23">
        <v>0.51</v>
      </c>
      <c r="O47" s="22">
        <v>1</v>
      </c>
      <c r="P47" s="23" t="s">
        <v>35</v>
      </c>
      <c r="Q47" s="24" t="s">
        <v>30</v>
      </c>
      <c r="R47" s="49" t="str">
        <f>IF(Tabla4343567[[#This Row],[Avance]]&lt;Tabla4343567[[#This Row],[Actual]],"OK",IF(Tabla4343567[[#This Row],[Avance]]&gt;Tabla4343567[[#This Row],[Actual]],"ATENCIÓN","EJECUTADO"))</f>
        <v>EJECUTADO</v>
      </c>
    </row>
    <row r="48" spans="1:18" hidden="1" x14ac:dyDescent="0.25">
      <c r="A48" s="16">
        <v>44</v>
      </c>
      <c r="B48" s="18" t="s">
        <v>23</v>
      </c>
      <c r="C48" s="17">
        <v>45420</v>
      </c>
      <c r="D48" s="17" t="s">
        <v>29</v>
      </c>
      <c r="E48" s="27" t="s">
        <v>133</v>
      </c>
      <c r="F48" s="28" t="s">
        <v>664</v>
      </c>
      <c r="G48" s="27" t="s">
        <v>33</v>
      </c>
      <c r="H48" s="29" t="s">
        <v>665</v>
      </c>
      <c r="I48" s="29"/>
      <c r="J48" s="33">
        <v>2</v>
      </c>
      <c r="K48" s="21">
        <v>45419</v>
      </c>
      <c r="L48" s="21">
        <f>IFERROR(WORKDAY.INTL(($K48-1),$J48,1,FESTIVOS[]),"")</f>
        <v>45420</v>
      </c>
      <c r="M48" s="22">
        <v>1</v>
      </c>
      <c r="N48" s="23">
        <v>0</v>
      </c>
      <c r="O48" s="22">
        <v>1</v>
      </c>
      <c r="P48" s="23" t="s">
        <v>35</v>
      </c>
      <c r="Q48" s="24" t="s">
        <v>30</v>
      </c>
      <c r="R48" s="49" t="str">
        <f>IF(Tabla4343567[[#This Row],[Avance]]&lt;Tabla4343567[[#This Row],[Actual]],"OK",IF(Tabla4343567[[#This Row],[Avance]]&gt;Tabla4343567[[#This Row],[Actual]],"ATENCIÓN","EJECUTADO"))</f>
        <v>EJECUTADO</v>
      </c>
    </row>
    <row r="49" spans="1:18" hidden="1" x14ac:dyDescent="0.25">
      <c r="A49" s="16">
        <v>45</v>
      </c>
      <c r="B49" s="18" t="s">
        <v>23</v>
      </c>
      <c r="C49" s="17">
        <v>45420</v>
      </c>
      <c r="D49" s="17" t="s">
        <v>29</v>
      </c>
      <c r="E49" s="27" t="s">
        <v>39</v>
      </c>
      <c r="F49" s="28" t="s">
        <v>654</v>
      </c>
      <c r="G49" s="27" t="s">
        <v>33</v>
      </c>
      <c r="H49" s="29" t="s">
        <v>666</v>
      </c>
      <c r="I49" s="29"/>
      <c r="J49" s="33">
        <v>2</v>
      </c>
      <c r="K49" s="21">
        <v>45419</v>
      </c>
      <c r="L49" s="21">
        <f>IFERROR(WORKDAY.INTL(($K49-1),$J49,1,FESTIVOS[]),"")</f>
        <v>45420</v>
      </c>
      <c r="M49" s="22">
        <v>1</v>
      </c>
      <c r="N49" s="23">
        <v>0</v>
      </c>
      <c r="O49" s="22">
        <v>1</v>
      </c>
      <c r="P49" s="23" t="s">
        <v>35</v>
      </c>
      <c r="Q49" s="24" t="s">
        <v>30</v>
      </c>
      <c r="R49" s="49" t="str">
        <f>IF(Tabla4343567[[#This Row],[Avance]]&lt;Tabla4343567[[#This Row],[Actual]],"OK",IF(Tabla4343567[[#This Row],[Avance]]&gt;Tabla4343567[[#This Row],[Actual]],"ATENCIÓN","EJECUTADO"))</f>
        <v>EJECUTADO</v>
      </c>
    </row>
    <row r="50" spans="1:18" hidden="1" x14ac:dyDescent="0.25">
      <c r="A50" s="16">
        <v>46</v>
      </c>
      <c r="B50" s="18" t="s">
        <v>23</v>
      </c>
      <c r="C50" s="17">
        <v>45420</v>
      </c>
      <c r="D50" s="17" t="s">
        <v>29</v>
      </c>
      <c r="E50" s="27" t="s">
        <v>39</v>
      </c>
      <c r="F50" s="28" t="s">
        <v>667</v>
      </c>
      <c r="G50" s="27" t="s">
        <v>33</v>
      </c>
      <c r="H50" s="29" t="s">
        <v>666</v>
      </c>
      <c r="I50" s="29"/>
      <c r="J50" s="33">
        <v>2</v>
      </c>
      <c r="K50" s="21">
        <v>45419</v>
      </c>
      <c r="L50" s="21">
        <f>IFERROR(WORKDAY.INTL(($K50-1),$J50,1,FESTIVOS[]),"")</f>
        <v>45420</v>
      </c>
      <c r="M50" s="22">
        <v>1</v>
      </c>
      <c r="N50" s="23">
        <v>0</v>
      </c>
      <c r="O50" s="22">
        <v>1</v>
      </c>
      <c r="P50" s="23" t="s">
        <v>35</v>
      </c>
      <c r="Q50" s="24" t="s">
        <v>30</v>
      </c>
      <c r="R50" s="49" t="str">
        <f>IF(Tabla4343567[[#This Row],[Avance]]&lt;Tabla4343567[[#This Row],[Actual]],"OK",IF(Tabla4343567[[#This Row],[Avance]]&gt;Tabla4343567[[#This Row],[Actual]],"ATENCIÓN","EJECUTADO"))</f>
        <v>EJECUTADO</v>
      </c>
    </row>
    <row r="51" spans="1:18" hidden="1" x14ac:dyDescent="0.25">
      <c r="A51" s="16">
        <v>47</v>
      </c>
      <c r="B51" s="18" t="s">
        <v>23</v>
      </c>
      <c r="C51" s="17">
        <v>45421</v>
      </c>
      <c r="D51" s="17" t="s">
        <v>29</v>
      </c>
      <c r="E51" s="27" t="s">
        <v>39</v>
      </c>
      <c r="F51" s="28" t="s">
        <v>668</v>
      </c>
      <c r="G51" s="27" t="s">
        <v>33</v>
      </c>
      <c r="H51" s="29" t="s">
        <v>34</v>
      </c>
      <c r="I51" s="29"/>
      <c r="J51" s="33">
        <v>2</v>
      </c>
      <c r="K51" s="21">
        <v>45420</v>
      </c>
      <c r="L51" s="21">
        <f>IFERROR(WORKDAY.INTL(($K51-1),$J51,1,FESTIVOS[]),"")</f>
        <v>45421</v>
      </c>
      <c r="M51" s="22">
        <v>1</v>
      </c>
      <c r="N51" s="23">
        <v>0</v>
      </c>
      <c r="O51" s="22">
        <v>1</v>
      </c>
      <c r="P51" s="23" t="s">
        <v>35</v>
      </c>
      <c r="Q51" s="24" t="s">
        <v>30</v>
      </c>
      <c r="R51" s="49" t="str">
        <f>IF(Tabla4343567[[#This Row],[Avance]]&lt;Tabla4343567[[#This Row],[Actual]],"OK",IF(Tabla4343567[[#This Row],[Avance]]&gt;Tabla4343567[[#This Row],[Actual]],"ATENCIÓN","EJECUTADO"))</f>
        <v>EJECUTADO</v>
      </c>
    </row>
    <row r="52" spans="1:18" hidden="1" x14ac:dyDescent="0.25">
      <c r="A52" s="16">
        <v>48</v>
      </c>
      <c r="B52" s="18" t="s">
        <v>23</v>
      </c>
      <c r="C52" s="17">
        <v>45421</v>
      </c>
      <c r="D52" s="17" t="s">
        <v>29</v>
      </c>
      <c r="E52" s="27" t="s">
        <v>621</v>
      </c>
      <c r="F52" s="28" t="s">
        <v>669</v>
      </c>
      <c r="G52" s="27" t="s">
        <v>670</v>
      </c>
      <c r="H52" s="29" t="s">
        <v>624</v>
      </c>
      <c r="I52" s="29"/>
      <c r="J52" s="33">
        <v>2</v>
      </c>
      <c r="K52" s="21">
        <v>45420</v>
      </c>
      <c r="L52" s="21">
        <f>IFERROR(WORKDAY.INTL(($K52-1),$J52,1,FESTIVOS[]),"")</f>
        <v>45421</v>
      </c>
      <c r="M52" s="22">
        <v>1</v>
      </c>
      <c r="N52" s="23">
        <v>0</v>
      </c>
      <c r="O52" s="22">
        <v>1</v>
      </c>
      <c r="P52" s="23" t="s">
        <v>35</v>
      </c>
      <c r="Q52" s="24" t="s">
        <v>30</v>
      </c>
      <c r="R52" s="49" t="str">
        <f>IF(Tabla4343567[[#This Row],[Avance]]&lt;Tabla4343567[[#This Row],[Actual]],"OK",IF(Tabla4343567[[#This Row],[Avance]]&gt;Tabla4343567[[#This Row],[Actual]],"ATENCIÓN","EJECUTADO"))</f>
        <v>EJECUTADO</v>
      </c>
    </row>
    <row r="53" spans="1:18" hidden="1" x14ac:dyDescent="0.25">
      <c r="A53" s="16">
        <v>49</v>
      </c>
      <c r="B53" s="18" t="s">
        <v>23</v>
      </c>
      <c r="C53" s="17">
        <v>45421</v>
      </c>
      <c r="D53" s="17" t="s">
        <v>29</v>
      </c>
      <c r="E53" s="27" t="s">
        <v>621</v>
      </c>
      <c r="F53" s="28" t="s">
        <v>669</v>
      </c>
      <c r="G53" s="27" t="s">
        <v>671</v>
      </c>
      <c r="H53" s="29" t="s">
        <v>672</v>
      </c>
      <c r="I53" s="29"/>
      <c r="J53" s="33">
        <v>2</v>
      </c>
      <c r="K53" s="21">
        <v>45420</v>
      </c>
      <c r="L53" s="21">
        <f>IFERROR(WORKDAY.INTL(($K53-1),$J53,1,FESTIVOS[]),"")</f>
        <v>45421</v>
      </c>
      <c r="M53" s="22">
        <v>1</v>
      </c>
      <c r="N53" s="23">
        <v>0</v>
      </c>
      <c r="O53" s="22">
        <v>1</v>
      </c>
      <c r="P53" s="23" t="s">
        <v>35</v>
      </c>
      <c r="Q53" s="24" t="s">
        <v>30</v>
      </c>
      <c r="R53" s="49" t="str">
        <f>IF(Tabla4343567[[#This Row],[Avance]]&lt;Tabla4343567[[#This Row],[Actual]],"OK",IF(Tabla4343567[[#This Row],[Avance]]&gt;Tabla4343567[[#This Row],[Actual]],"ATENCIÓN","EJECUTADO"))</f>
        <v>EJECUTADO</v>
      </c>
    </row>
    <row r="54" spans="1:18" ht="26.4" hidden="1" x14ac:dyDescent="0.25">
      <c r="A54" s="16">
        <v>50</v>
      </c>
      <c r="B54" s="18" t="s">
        <v>23</v>
      </c>
      <c r="C54" s="17">
        <v>45421</v>
      </c>
      <c r="D54" s="17" t="s">
        <v>29</v>
      </c>
      <c r="E54" s="27" t="s">
        <v>450</v>
      </c>
      <c r="F54" s="38" t="s">
        <v>673</v>
      </c>
      <c r="G54" s="27" t="s">
        <v>515</v>
      </c>
      <c r="H54" s="29" t="s">
        <v>34</v>
      </c>
      <c r="I54" s="29"/>
      <c r="J54" s="33">
        <v>4</v>
      </c>
      <c r="K54" s="21">
        <v>45420</v>
      </c>
      <c r="L54" s="21">
        <f>IFERROR(WORKDAY.INTL(($K54-1),$J54,1,FESTIVOS[]),"")</f>
        <v>45425</v>
      </c>
      <c r="M54" s="22">
        <v>1</v>
      </c>
      <c r="N54" s="23">
        <v>0.41</v>
      </c>
      <c r="O54" s="22">
        <v>1</v>
      </c>
      <c r="P54" s="23" t="s">
        <v>35</v>
      </c>
      <c r="Q54" s="24" t="s">
        <v>30</v>
      </c>
      <c r="R54" s="49" t="str">
        <f>IF(Tabla4343567[[#This Row],[Avance]]&lt;Tabla4343567[[#This Row],[Actual]],"OK",IF(Tabla4343567[[#This Row],[Avance]]&gt;Tabla4343567[[#This Row],[Actual]],"ATENCIÓN","EJECUTADO"))</f>
        <v>EJECUTADO</v>
      </c>
    </row>
    <row r="55" spans="1:18" hidden="1" x14ac:dyDescent="0.25">
      <c r="A55" s="16">
        <v>51</v>
      </c>
      <c r="B55" s="18" t="s">
        <v>23</v>
      </c>
      <c r="C55" s="17">
        <v>45422</v>
      </c>
      <c r="D55" s="17" t="s">
        <v>29</v>
      </c>
      <c r="E55" s="27" t="s">
        <v>39</v>
      </c>
      <c r="F55" s="28" t="s">
        <v>262</v>
      </c>
      <c r="G55" s="27" t="s">
        <v>33</v>
      </c>
      <c r="H55" s="29" t="s">
        <v>674</v>
      </c>
      <c r="I55" s="29"/>
      <c r="J55" s="33">
        <v>2</v>
      </c>
      <c r="K55" s="21">
        <v>45421</v>
      </c>
      <c r="L55" s="21">
        <f>IFERROR(WORKDAY.INTL(($K55-1),$J55,1,FESTIVOS[]),"")</f>
        <v>45422</v>
      </c>
      <c r="M55" s="22">
        <v>1</v>
      </c>
      <c r="N55" s="23">
        <v>0</v>
      </c>
      <c r="O55" s="22">
        <v>1</v>
      </c>
      <c r="P55" s="23" t="s">
        <v>35</v>
      </c>
      <c r="Q55" s="24" t="s">
        <v>30</v>
      </c>
      <c r="R55" s="49" t="str">
        <f>IF(Tabla4343567[[#This Row],[Avance]]&lt;Tabla4343567[[#This Row],[Actual]],"OK",IF(Tabla4343567[[#This Row],[Avance]]&gt;Tabla4343567[[#This Row],[Actual]],"ATENCIÓN","EJECUTADO"))</f>
        <v>EJECUTADO</v>
      </c>
    </row>
    <row r="56" spans="1:18" hidden="1" x14ac:dyDescent="0.25">
      <c r="A56" s="16">
        <v>52</v>
      </c>
      <c r="B56" s="18" t="s">
        <v>23</v>
      </c>
      <c r="C56" s="17">
        <v>45422</v>
      </c>
      <c r="D56" s="17" t="s">
        <v>29</v>
      </c>
      <c r="E56" s="27" t="s">
        <v>39</v>
      </c>
      <c r="F56" s="28" t="s">
        <v>86</v>
      </c>
      <c r="G56" s="27" t="s">
        <v>33</v>
      </c>
      <c r="H56" s="29" t="s">
        <v>674</v>
      </c>
      <c r="I56" s="29"/>
      <c r="J56" s="33">
        <v>2</v>
      </c>
      <c r="K56" s="21">
        <v>45421</v>
      </c>
      <c r="L56" s="21">
        <f>IFERROR(WORKDAY.INTL(($K56-1),$J56,1,FESTIVOS[]),"")</f>
        <v>45422</v>
      </c>
      <c r="M56" s="22">
        <v>1</v>
      </c>
      <c r="N56" s="23">
        <v>0</v>
      </c>
      <c r="O56" s="22">
        <v>1</v>
      </c>
      <c r="P56" s="23" t="s">
        <v>35</v>
      </c>
      <c r="Q56" s="24" t="s">
        <v>30</v>
      </c>
      <c r="R56" s="49" t="str">
        <f>IF(Tabla4343567[[#This Row],[Avance]]&lt;Tabla4343567[[#This Row],[Actual]],"OK",IF(Tabla4343567[[#This Row],[Avance]]&gt;Tabla4343567[[#This Row],[Actual]],"ATENCIÓN","EJECUTADO"))</f>
        <v>EJECUTADO</v>
      </c>
    </row>
    <row r="57" spans="1:18" hidden="1" x14ac:dyDescent="0.25">
      <c r="A57" s="16">
        <v>53</v>
      </c>
      <c r="B57" s="18" t="s">
        <v>23</v>
      </c>
      <c r="C57" s="17">
        <v>45422</v>
      </c>
      <c r="D57" s="17" t="s">
        <v>29</v>
      </c>
      <c r="E57" s="27" t="s">
        <v>39</v>
      </c>
      <c r="F57" s="28" t="s">
        <v>87</v>
      </c>
      <c r="G57" s="27" t="s">
        <v>33</v>
      </c>
      <c r="H57" s="29" t="s">
        <v>674</v>
      </c>
      <c r="I57" s="29"/>
      <c r="J57" s="33">
        <v>2</v>
      </c>
      <c r="K57" s="21">
        <v>45421</v>
      </c>
      <c r="L57" s="21">
        <f>IFERROR(WORKDAY.INTL(($K57-1),$J57,1,FESTIVOS[]),"")</f>
        <v>45422</v>
      </c>
      <c r="M57" s="22">
        <v>1</v>
      </c>
      <c r="N57" s="23">
        <v>0</v>
      </c>
      <c r="O57" s="22">
        <v>1</v>
      </c>
      <c r="P57" s="23" t="s">
        <v>35</v>
      </c>
      <c r="Q57" s="24" t="s">
        <v>30</v>
      </c>
      <c r="R57" s="49" t="str">
        <f>IF(Tabla4343567[[#This Row],[Avance]]&lt;Tabla4343567[[#This Row],[Actual]],"OK",IF(Tabla4343567[[#This Row],[Avance]]&gt;Tabla4343567[[#This Row],[Actual]],"ATENCIÓN","EJECUTADO"))</f>
        <v>EJECUTADO</v>
      </c>
    </row>
    <row r="58" spans="1:18" hidden="1" x14ac:dyDescent="0.25">
      <c r="A58" s="16">
        <v>54</v>
      </c>
      <c r="B58" s="18" t="s">
        <v>23</v>
      </c>
      <c r="C58" s="17">
        <v>45422</v>
      </c>
      <c r="D58" s="17" t="s">
        <v>29</v>
      </c>
      <c r="E58" s="27" t="s">
        <v>39</v>
      </c>
      <c r="F58" s="28" t="s">
        <v>297</v>
      </c>
      <c r="G58" s="27" t="s">
        <v>33</v>
      </c>
      <c r="H58" s="29" t="s">
        <v>49</v>
      </c>
      <c r="I58" s="29"/>
      <c r="J58" s="33">
        <v>2</v>
      </c>
      <c r="K58" s="21">
        <v>45421</v>
      </c>
      <c r="L58" s="21">
        <f>IFERROR(WORKDAY.INTL(($K58-1),$J58,1,FESTIVOS[]),"")</f>
        <v>45422</v>
      </c>
      <c r="M58" s="22">
        <v>1</v>
      </c>
      <c r="N58" s="23">
        <v>0</v>
      </c>
      <c r="O58" s="22">
        <v>1</v>
      </c>
      <c r="P58" s="23" t="s">
        <v>35</v>
      </c>
      <c r="Q58" s="24" t="s">
        <v>30</v>
      </c>
      <c r="R58" s="49" t="str">
        <f>IF(Tabla4343567[[#This Row],[Avance]]&lt;Tabla4343567[[#This Row],[Actual]],"OK",IF(Tabla4343567[[#This Row],[Avance]]&gt;Tabla4343567[[#This Row],[Actual]],"ATENCIÓN","EJECUTADO"))</f>
        <v>EJECUTADO</v>
      </c>
    </row>
    <row r="59" spans="1:18" hidden="1" x14ac:dyDescent="0.25">
      <c r="A59" s="16">
        <v>55</v>
      </c>
      <c r="B59" s="18" t="s">
        <v>23</v>
      </c>
      <c r="C59" s="17">
        <v>45422</v>
      </c>
      <c r="D59" s="17" t="s">
        <v>29</v>
      </c>
      <c r="E59" s="27" t="s">
        <v>621</v>
      </c>
      <c r="F59" s="28" t="s">
        <v>675</v>
      </c>
      <c r="G59" s="27" t="s">
        <v>33</v>
      </c>
      <c r="H59" s="29" t="s">
        <v>226</v>
      </c>
      <c r="I59" s="29"/>
      <c r="J59" s="33">
        <v>2</v>
      </c>
      <c r="K59" s="21">
        <v>45421</v>
      </c>
      <c r="L59" s="21">
        <f>IFERROR(WORKDAY.INTL(($K59-1),$J59,1,FESTIVOS[]),"")</f>
        <v>45422</v>
      </c>
      <c r="M59" s="22">
        <v>1</v>
      </c>
      <c r="N59" s="23">
        <v>0</v>
      </c>
      <c r="O59" s="22">
        <v>1</v>
      </c>
      <c r="P59" s="23" t="s">
        <v>35</v>
      </c>
      <c r="Q59" s="24" t="s">
        <v>30</v>
      </c>
      <c r="R59" s="49" t="str">
        <f>IF(Tabla4343567[[#This Row],[Avance]]&lt;Tabla4343567[[#This Row],[Actual]],"OK",IF(Tabla4343567[[#This Row],[Avance]]&gt;Tabla4343567[[#This Row],[Actual]],"ATENCIÓN","EJECUTADO"))</f>
        <v>EJECUTADO</v>
      </c>
    </row>
    <row r="60" spans="1:18" hidden="1" x14ac:dyDescent="0.25">
      <c r="A60" s="16">
        <v>56</v>
      </c>
      <c r="B60" s="18" t="s">
        <v>23</v>
      </c>
      <c r="C60" s="17">
        <v>45422</v>
      </c>
      <c r="D60" s="17" t="s">
        <v>29</v>
      </c>
      <c r="E60" s="27" t="s">
        <v>621</v>
      </c>
      <c r="F60" s="28" t="s">
        <v>676</v>
      </c>
      <c r="G60" s="27" t="s">
        <v>515</v>
      </c>
      <c r="H60" s="29" t="s">
        <v>677</v>
      </c>
      <c r="I60" s="29"/>
      <c r="J60" s="33">
        <v>2</v>
      </c>
      <c r="K60" s="21">
        <v>45421</v>
      </c>
      <c r="L60" s="21">
        <f>IFERROR(WORKDAY.INTL(($K60-1),$J60,1,FESTIVOS[]),"")</f>
        <v>45422</v>
      </c>
      <c r="M60" s="22">
        <v>1</v>
      </c>
      <c r="N60" s="23">
        <v>0</v>
      </c>
      <c r="O60" s="22">
        <v>1</v>
      </c>
      <c r="P60" s="23" t="s">
        <v>35</v>
      </c>
      <c r="Q60" s="24" t="s">
        <v>30</v>
      </c>
      <c r="R60" s="49" t="str">
        <f>IF(Tabla4343567[[#This Row],[Avance]]&lt;Tabla4343567[[#This Row],[Actual]],"OK",IF(Tabla4343567[[#This Row],[Avance]]&gt;Tabla4343567[[#This Row],[Actual]],"ATENCIÓN","EJECUTADO"))</f>
        <v>EJECUTADO</v>
      </c>
    </row>
    <row r="61" spans="1:18" hidden="1" x14ac:dyDescent="0.25">
      <c r="A61" s="16">
        <v>57</v>
      </c>
      <c r="B61" s="18" t="s">
        <v>23</v>
      </c>
      <c r="C61" s="17">
        <v>45422</v>
      </c>
      <c r="D61" s="17" t="s">
        <v>29</v>
      </c>
      <c r="E61" s="27" t="s">
        <v>133</v>
      </c>
      <c r="F61" s="28" t="s">
        <v>678</v>
      </c>
      <c r="G61" s="27" t="s">
        <v>538</v>
      </c>
      <c r="H61" s="29" t="s">
        <v>679</v>
      </c>
      <c r="I61" s="29"/>
      <c r="J61" s="33">
        <v>2</v>
      </c>
      <c r="K61" s="21">
        <v>45421</v>
      </c>
      <c r="L61" s="21">
        <f>IFERROR(WORKDAY.INTL(($K61-1),$J61,1,FESTIVOS[]),"")</f>
        <v>45422</v>
      </c>
      <c r="M61" s="22">
        <v>1</v>
      </c>
      <c r="N61" s="23">
        <v>0</v>
      </c>
      <c r="O61" s="22">
        <v>1</v>
      </c>
      <c r="P61" s="23" t="s">
        <v>35</v>
      </c>
      <c r="Q61" s="24" t="s">
        <v>30</v>
      </c>
      <c r="R61" s="49" t="str">
        <f>IF(Tabla4343567[[#This Row],[Avance]]&lt;Tabla4343567[[#This Row],[Actual]],"OK",IF(Tabla4343567[[#This Row],[Avance]]&gt;Tabla4343567[[#This Row],[Actual]],"ATENCIÓN","EJECUTADO"))</f>
        <v>EJECUTADO</v>
      </c>
    </row>
    <row r="62" spans="1:18" hidden="1" x14ac:dyDescent="0.25">
      <c r="A62" s="16">
        <v>58</v>
      </c>
      <c r="B62" s="18" t="s">
        <v>23</v>
      </c>
      <c r="C62" s="17">
        <v>45425</v>
      </c>
      <c r="D62" s="17" t="s">
        <v>29</v>
      </c>
      <c r="E62" s="27" t="s">
        <v>39</v>
      </c>
      <c r="F62" s="28" t="s">
        <v>455</v>
      </c>
      <c r="G62" s="27" t="s">
        <v>33</v>
      </c>
      <c r="H62" s="29" t="s">
        <v>680</v>
      </c>
      <c r="I62" s="29"/>
      <c r="J62" s="33">
        <v>1</v>
      </c>
      <c r="K62" s="21">
        <v>45424</v>
      </c>
      <c r="L62" s="21">
        <f>IFERROR(WORKDAY.INTL(($K62-1),$J62,1,FESTIVOS[]),"")</f>
        <v>45425</v>
      </c>
      <c r="M62" s="22">
        <v>1</v>
      </c>
      <c r="N62" s="23">
        <v>0</v>
      </c>
      <c r="O62" s="22">
        <v>1</v>
      </c>
      <c r="P62" s="23" t="s">
        <v>35</v>
      </c>
      <c r="Q62" s="24" t="s">
        <v>30</v>
      </c>
      <c r="R62" s="49" t="str">
        <f>IF(Tabla4343567[[#This Row],[Avance]]&lt;Tabla4343567[[#This Row],[Actual]],"OK",IF(Tabla4343567[[#This Row],[Avance]]&gt;Tabla4343567[[#This Row],[Actual]],"ATENCIÓN","EJECUTADO"))</f>
        <v>EJECUTADO</v>
      </c>
    </row>
    <row r="63" spans="1:18" hidden="1" x14ac:dyDescent="0.25">
      <c r="A63" s="16">
        <v>59</v>
      </c>
      <c r="B63" s="18" t="s">
        <v>23</v>
      </c>
      <c r="C63" s="17">
        <v>45425</v>
      </c>
      <c r="D63" s="17" t="s">
        <v>29</v>
      </c>
      <c r="E63" s="27" t="s">
        <v>39</v>
      </c>
      <c r="F63" s="28" t="s">
        <v>681</v>
      </c>
      <c r="G63" s="27" t="s">
        <v>33</v>
      </c>
      <c r="H63" s="29" t="s">
        <v>49</v>
      </c>
      <c r="I63" s="29"/>
      <c r="J63" s="33">
        <v>1</v>
      </c>
      <c r="K63" s="21">
        <v>45424</v>
      </c>
      <c r="L63" s="21">
        <f>IFERROR(WORKDAY.INTL(($K63-1),$J63,1,FESTIVOS[]),"")</f>
        <v>45425</v>
      </c>
      <c r="M63" s="22">
        <v>1</v>
      </c>
      <c r="N63" s="23">
        <v>0</v>
      </c>
      <c r="O63" s="22">
        <v>1</v>
      </c>
      <c r="P63" s="23" t="s">
        <v>35</v>
      </c>
      <c r="Q63" s="24" t="s">
        <v>30</v>
      </c>
      <c r="R63" s="49" t="str">
        <f>IF(Tabla4343567[[#This Row],[Avance]]&lt;Tabla4343567[[#This Row],[Actual]],"OK",IF(Tabla4343567[[#This Row],[Avance]]&gt;Tabla4343567[[#This Row],[Actual]],"ATENCIÓN","EJECUTADO"))</f>
        <v>EJECUTADO</v>
      </c>
    </row>
    <row r="64" spans="1:18" hidden="1" x14ac:dyDescent="0.25">
      <c r="A64" s="16">
        <v>60</v>
      </c>
      <c r="B64" s="18" t="s">
        <v>23</v>
      </c>
      <c r="C64" s="17">
        <v>45425</v>
      </c>
      <c r="D64" s="17" t="s">
        <v>29</v>
      </c>
      <c r="E64" s="27" t="s">
        <v>621</v>
      </c>
      <c r="F64" s="28" t="s">
        <v>455</v>
      </c>
      <c r="G64" s="27" t="s">
        <v>33</v>
      </c>
      <c r="H64" s="29" t="s">
        <v>682</v>
      </c>
      <c r="I64" s="29"/>
      <c r="J64" s="33">
        <v>5</v>
      </c>
      <c r="K64" s="21">
        <v>45424</v>
      </c>
      <c r="L64" s="21">
        <f>IFERROR(WORKDAY.INTL(($K64-1),$J64,1,FESTIVOS[]),"")</f>
        <v>45429</v>
      </c>
      <c r="M64" s="22">
        <v>1</v>
      </c>
      <c r="N64" s="23">
        <v>0.81</v>
      </c>
      <c r="O64" s="22">
        <v>1</v>
      </c>
      <c r="P64" s="23" t="s">
        <v>35</v>
      </c>
      <c r="Q64" s="24" t="s">
        <v>30</v>
      </c>
      <c r="R64" s="49" t="str">
        <f>IF(Tabla4343567[[#This Row],[Avance]]&lt;Tabla4343567[[#This Row],[Actual]],"OK",IF(Tabla4343567[[#This Row],[Avance]]&gt;Tabla4343567[[#This Row],[Actual]],"ATENCIÓN","EJECUTADO"))</f>
        <v>EJECUTADO</v>
      </c>
    </row>
    <row r="65" spans="1:18" hidden="1" x14ac:dyDescent="0.25">
      <c r="A65" s="16">
        <v>61</v>
      </c>
      <c r="B65" s="18" t="s">
        <v>23</v>
      </c>
      <c r="C65" s="17">
        <v>45426</v>
      </c>
      <c r="D65" s="17" t="s">
        <v>29</v>
      </c>
      <c r="E65" s="27" t="s">
        <v>621</v>
      </c>
      <c r="F65" s="28" t="s">
        <v>455</v>
      </c>
      <c r="G65" s="27" t="s">
        <v>33</v>
      </c>
      <c r="H65" s="29" t="s">
        <v>683</v>
      </c>
      <c r="I65" s="29"/>
      <c r="J65" s="33">
        <v>5</v>
      </c>
      <c r="K65" s="21">
        <v>45424</v>
      </c>
      <c r="L65" s="21">
        <f>IFERROR(WORKDAY.INTL(($K65-1),$J65,1,FESTIVOS[]),"")</f>
        <v>45429</v>
      </c>
      <c r="M65" s="22">
        <v>1</v>
      </c>
      <c r="N65" s="23">
        <v>0.81</v>
      </c>
      <c r="O65" s="22">
        <v>1</v>
      </c>
      <c r="P65" s="23" t="s">
        <v>35</v>
      </c>
      <c r="Q65" s="24" t="s">
        <v>30</v>
      </c>
      <c r="R65" s="46" t="str">
        <f>IF(Tabla4343567[[#This Row],[Avance]]&lt;Tabla4343567[[#This Row],[Actual]],"OK",IF(Tabla4343567[[#This Row],[Avance]]&gt;Tabla4343567[[#This Row],[Actual]],"ATENCIÓN","EJECUTADO"))</f>
        <v>EJECUTADO</v>
      </c>
    </row>
    <row r="66" spans="1:18" hidden="1" x14ac:dyDescent="0.25">
      <c r="A66" s="16">
        <v>62</v>
      </c>
      <c r="B66" s="18" t="s">
        <v>23</v>
      </c>
      <c r="C66" s="17">
        <v>45426</v>
      </c>
      <c r="D66" s="17" t="s">
        <v>29</v>
      </c>
      <c r="E66" s="27" t="s">
        <v>621</v>
      </c>
      <c r="F66" s="28" t="s">
        <v>684</v>
      </c>
      <c r="G66" s="27" t="s">
        <v>33</v>
      </c>
      <c r="H66" s="29" t="s">
        <v>682</v>
      </c>
      <c r="I66" s="29"/>
      <c r="J66" s="33">
        <v>5</v>
      </c>
      <c r="K66" s="21">
        <v>45424</v>
      </c>
      <c r="L66" s="21">
        <f>IFERROR(WORKDAY.INTL(($K66-1),$J66,1,FESTIVOS[]),"")</f>
        <v>45429</v>
      </c>
      <c r="M66" s="22">
        <v>1</v>
      </c>
      <c r="N66" s="23">
        <v>0.81</v>
      </c>
      <c r="O66" s="22">
        <v>1</v>
      </c>
      <c r="P66" s="23" t="s">
        <v>35</v>
      </c>
      <c r="Q66" s="24" t="s">
        <v>30</v>
      </c>
      <c r="R66" s="46" t="str">
        <f>IF(Tabla4343567[[#This Row],[Avance]]&lt;Tabla4343567[[#This Row],[Actual]],"OK",IF(Tabla4343567[[#This Row],[Avance]]&gt;Tabla4343567[[#This Row],[Actual]],"ATENCIÓN","EJECUTADO"))</f>
        <v>EJECUTADO</v>
      </c>
    </row>
    <row r="67" spans="1:18" hidden="1" x14ac:dyDescent="0.25">
      <c r="A67" s="16">
        <v>63</v>
      </c>
      <c r="B67" s="18" t="s">
        <v>23</v>
      </c>
      <c r="C67" s="17">
        <v>45426</v>
      </c>
      <c r="D67" s="17" t="s">
        <v>29</v>
      </c>
      <c r="E67" s="27" t="s">
        <v>450</v>
      </c>
      <c r="F67" s="28" t="s">
        <v>685</v>
      </c>
      <c r="G67" s="27" t="s">
        <v>33</v>
      </c>
      <c r="H67" s="29" t="s">
        <v>34</v>
      </c>
      <c r="I67" s="29"/>
      <c r="J67" s="33">
        <v>2</v>
      </c>
      <c r="K67" s="21">
        <v>45425</v>
      </c>
      <c r="L67" s="21">
        <f>IFERROR(WORKDAY.INTL(($K67-1),$J67,1,FESTIVOS[]),"")</f>
        <v>45426</v>
      </c>
      <c r="M67" s="22">
        <v>1</v>
      </c>
      <c r="N67" s="23">
        <v>0</v>
      </c>
      <c r="O67" s="22">
        <v>1</v>
      </c>
      <c r="P67" s="23" t="s">
        <v>35</v>
      </c>
      <c r="Q67" s="24" t="s">
        <v>30</v>
      </c>
      <c r="R67" s="46" t="str">
        <f>IF(Tabla4343567[[#This Row],[Avance]]&lt;Tabla4343567[[#This Row],[Actual]],"OK",IF(Tabla4343567[[#This Row],[Avance]]&gt;Tabla4343567[[#This Row],[Actual]],"ATENCIÓN","EJECUTADO"))</f>
        <v>EJECUTADO</v>
      </c>
    </row>
    <row r="68" spans="1:18" hidden="1" x14ac:dyDescent="0.25">
      <c r="A68" s="16">
        <v>64</v>
      </c>
      <c r="B68" s="18" t="s">
        <v>23</v>
      </c>
      <c r="C68" s="17">
        <v>45426</v>
      </c>
      <c r="D68" s="17" t="s">
        <v>29</v>
      </c>
      <c r="E68" s="27" t="s">
        <v>450</v>
      </c>
      <c r="F68" s="28" t="s">
        <v>686</v>
      </c>
      <c r="G68" s="27" t="s">
        <v>33</v>
      </c>
      <c r="H68" s="29" t="s">
        <v>34</v>
      </c>
      <c r="I68" s="29"/>
      <c r="J68" s="33">
        <v>2</v>
      </c>
      <c r="K68" s="21">
        <v>45425</v>
      </c>
      <c r="L68" s="21">
        <f>IFERROR(WORKDAY.INTL(($K68-1),$J68,1,FESTIVOS[]),"")</f>
        <v>45426</v>
      </c>
      <c r="M68" s="22">
        <v>1</v>
      </c>
      <c r="N68" s="23">
        <v>0</v>
      </c>
      <c r="O68" s="22">
        <v>1</v>
      </c>
      <c r="P68" s="23" t="s">
        <v>35</v>
      </c>
      <c r="Q68" s="24" t="s">
        <v>30</v>
      </c>
      <c r="R68" s="46" t="str">
        <f>IF(Tabla4343567[[#This Row],[Avance]]&lt;Tabla4343567[[#This Row],[Actual]],"OK",IF(Tabla4343567[[#This Row],[Avance]]&gt;Tabla4343567[[#This Row],[Actual]],"ATENCIÓN","EJECUTADO"))</f>
        <v>EJECUTADO</v>
      </c>
    </row>
    <row r="69" spans="1:18" hidden="1" x14ac:dyDescent="0.25">
      <c r="A69" s="16">
        <v>65</v>
      </c>
      <c r="B69" s="18" t="s">
        <v>23</v>
      </c>
      <c r="C69" s="17">
        <v>45426</v>
      </c>
      <c r="D69" s="17" t="s">
        <v>29</v>
      </c>
      <c r="E69" s="27" t="s">
        <v>39</v>
      </c>
      <c r="F69" s="28" t="s">
        <v>455</v>
      </c>
      <c r="G69" s="27" t="s">
        <v>33</v>
      </c>
      <c r="H69" s="29" t="s">
        <v>687</v>
      </c>
      <c r="I69" s="29"/>
      <c r="J69" s="33">
        <v>3</v>
      </c>
      <c r="K69" s="21">
        <v>45425</v>
      </c>
      <c r="L69" s="21">
        <f>IFERROR(WORKDAY.INTL(($K69-1),$J69,1,FESTIVOS[]),"")</f>
        <v>45427</v>
      </c>
      <c r="M69" s="37">
        <v>1</v>
      </c>
      <c r="N69" s="23">
        <v>0.51</v>
      </c>
      <c r="O69" s="22">
        <v>1</v>
      </c>
      <c r="P69" s="23" t="s">
        <v>35</v>
      </c>
      <c r="Q69" s="24" t="s">
        <v>30</v>
      </c>
      <c r="R69" s="46" t="str">
        <f>IF(Tabla4343567[[#This Row],[Avance]]&lt;Tabla4343567[[#This Row],[Actual]],"OK",IF(Tabla4343567[[#This Row],[Avance]]&gt;Tabla4343567[[#This Row],[Actual]],"ATENCIÓN","EJECUTADO"))</f>
        <v>EJECUTADO</v>
      </c>
    </row>
    <row r="70" spans="1:18" hidden="1" x14ac:dyDescent="0.25">
      <c r="A70" s="16">
        <v>66</v>
      </c>
      <c r="B70" s="18" t="s">
        <v>23</v>
      </c>
      <c r="C70" s="17">
        <v>45426</v>
      </c>
      <c r="D70" s="17" t="s">
        <v>29</v>
      </c>
      <c r="E70" s="27" t="s">
        <v>39</v>
      </c>
      <c r="F70" s="28" t="s">
        <v>688</v>
      </c>
      <c r="G70" s="27" t="s">
        <v>33</v>
      </c>
      <c r="H70" s="29" t="s">
        <v>689</v>
      </c>
      <c r="I70" s="29"/>
      <c r="J70" s="33">
        <v>3</v>
      </c>
      <c r="K70" s="21">
        <v>45425</v>
      </c>
      <c r="L70" s="21">
        <f>IFERROR(WORKDAY.INTL(($K70-1),$J70,1,FESTIVOS[]),"")</f>
        <v>45427</v>
      </c>
      <c r="M70" s="37">
        <v>1</v>
      </c>
      <c r="N70" s="23">
        <v>0.51</v>
      </c>
      <c r="O70" s="22">
        <v>1</v>
      </c>
      <c r="P70" s="23" t="s">
        <v>35</v>
      </c>
      <c r="Q70" s="24" t="s">
        <v>30</v>
      </c>
      <c r="R70" s="46" t="str">
        <f>IF(Tabla4343567[[#This Row],[Avance]]&lt;Tabla4343567[[#This Row],[Actual]],"OK",IF(Tabla4343567[[#This Row],[Avance]]&gt;Tabla4343567[[#This Row],[Actual]],"ATENCIÓN","EJECUTADO"))</f>
        <v>EJECUTADO</v>
      </c>
    </row>
    <row r="71" spans="1:18" hidden="1" x14ac:dyDescent="0.25">
      <c r="A71" s="16">
        <v>67</v>
      </c>
      <c r="B71" s="18" t="s">
        <v>23</v>
      </c>
      <c r="C71" s="17">
        <v>45427</v>
      </c>
      <c r="D71" s="17" t="s">
        <v>29</v>
      </c>
      <c r="E71" s="27" t="s">
        <v>39</v>
      </c>
      <c r="F71" s="28" t="s">
        <v>457</v>
      </c>
      <c r="G71" s="27" t="s">
        <v>33</v>
      </c>
      <c r="H71" s="29" t="s">
        <v>49</v>
      </c>
      <c r="I71" s="29"/>
      <c r="J71" s="33">
        <v>2</v>
      </c>
      <c r="K71" s="21">
        <v>45426</v>
      </c>
      <c r="L71" s="21">
        <f>IFERROR(WORKDAY.INTL(($K71-1),$J71,1,FESTIVOS[]),"")</f>
        <v>45427</v>
      </c>
      <c r="M71" s="37">
        <v>1</v>
      </c>
      <c r="N71" s="23">
        <v>0</v>
      </c>
      <c r="O71" s="22">
        <v>1</v>
      </c>
      <c r="P71" s="23" t="s">
        <v>35</v>
      </c>
      <c r="Q71" s="24" t="s">
        <v>30</v>
      </c>
      <c r="R71" s="46" t="str">
        <f>IF(Tabla4343567[[#This Row],[Avance]]&lt;Tabla4343567[[#This Row],[Actual]],"OK",IF(Tabla4343567[[#This Row],[Avance]]&gt;Tabla4343567[[#This Row],[Actual]],"ATENCIÓN","EJECUTADO"))</f>
        <v>EJECUTADO</v>
      </c>
    </row>
    <row r="72" spans="1:18" hidden="1" x14ac:dyDescent="0.25">
      <c r="A72" s="16">
        <v>68</v>
      </c>
      <c r="B72" s="18" t="s">
        <v>23</v>
      </c>
      <c r="C72" s="17">
        <v>45427</v>
      </c>
      <c r="D72" s="17" t="s">
        <v>29</v>
      </c>
      <c r="E72" s="27" t="s">
        <v>39</v>
      </c>
      <c r="F72" s="28" t="s">
        <v>690</v>
      </c>
      <c r="G72" s="27" t="s">
        <v>33</v>
      </c>
      <c r="H72" s="29" t="s">
        <v>49</v>
      </c>
      <c r="I72" s="29"/>
      <c r="J72" s="33">
        <v>2</v>
      </c>
      <c r="K72" s="21">
        <v>45426</v>
      </c>
      <c r="L72" s="21">
        <f>IFERROR(WORKDAY.INTL(($K72-1),$J72,1,FESTIVOS[]),"")</f>
        <v>45427</v>
      </c>
      <c r="M72" s="37">
        <v>1</v>
      </c>
      <c r="N72" s="23">
        <v>0</v>
      </c>
      <c r="O72" s="22">
        <v>1</v>
      </c>
      <c r="P72" s="23" t="s">
        <v>35</v>
      </c>
      <c r="Q72" s="24" t="s">
        <v>30</v>
      </c>
      <c r="R72" s="46" t="str">
        <f>IF(Tabla4343567[[#This Row],[Avance]]&lt;Tabla4343567[[#This Row],[Actual]],"OK",IF(Tabla4343567[[#This Row],[Avance]]&gt;Tabla4343567[[#This Row],[Actual]],"ATENCIÓN","EJECUTADO"))</f>
        <v>EJECUTADO</v>
      </c>
    </row>
    <row r="73" spans="1:18" hidden="1" x14ac:dyDescent="0.25">
      <c r="A73" s="16">
        <v>69</v>
      </c>
      <c r="B73" s="18" t="s">
        <v>23</v>
      </c>
      <c r="C73" s="17">
        <v>45427</v>
      </c>
      <c r="D73" s="17" t="s">
        <v>29</v>
      </c>
      <c r="E73" s="27" t="s">
        <v>39</v>
      </c>
      <c r="F73" s="28" t="s">
        <v>691</v>
      </c>
      <c r="G73" s="27" t="s">
        <v>33</v>
      </c>
      <c r="H73" s="29" t="s">
        <v>49</v>
      </c>
      <c r="I73" s="29"/>
      <c r="J73" s="33">
        <v>2</v>
      </c>
      <c r="K73" s="21">
        <v>45426</v>
      </c>
      <c r="L73" s="21">
        <f>IFERROR(WORKDAY.INTL(($K73-1),$J73,1,FESTIVOS[]),"")</f>
        <v>45427</v>
      </c>
      <c r="M73" s="37">
        <v>1</v>
      </c>
      <c r="N73" s="23">
        <v>0</v>
      </c>
      <c r="O73" s="22">
        <v>1</v>
      </c>
      <c r="P73" s="23" t="s">
        <v>35</v>
      </c>
      <c r="Q73" s="24" t="s">
        <v>30</v>
      </c>
      <c r="R73" s="46" t="str">
        <f>IF(Tabla4343567[[#This Row],[Avance]]&lt;Tabla4343567[[#This Row],[Actual]],"OK",IF(Tabla4343567[[#This Row],[Avance]]&gt;Tabla4343567[[#This Row],[Actual]],"ATENCIÓN","EJECUTADO"))</f>
        <v>EJECUTADO</v>
      </c>
    </row>
    <row r="74" spans="1:18" hidden="1" x14ac:dyDescent="0.25">
      <c r="A74" s="16">
        <v>70</v>
      </c>
      <c r="B74" s="18" t="s">
        <v>23</v>
      </c>
      <c r="C74" s="17">
        <v>45427</v>
      </c>
      <c r="D74" s="17" t="s">
        <v>29</v>
      </c>
      <c r="E74" s="27" t="s">
        <v>450</v>
      </c>
      <c r="F74" s="28" t="s">
        <v>692</v>
      </c>
      <c r="G74" s="27" t="s">
        <v>369</v>
      </c>
      <c r="H74" s="29" t="s">
        <v>34</v>
      </c>
      <c r="I74" s="29"/>
      <c r="J74" s="33">
        <v>2</v>
      </c>
      <c r="K74" s="21">
        <v>45426</v>
      </c>
      <c r="L74" s="21">
        <f>IFERROR(WORKDAY.INTL(($K74-1),$J74,1,FESTIVOS[]),"")</f>
        <v>45427</v>
      </c>
      <c r="M74" s="37">
        <v>1</v>
      </c>
      <c r="N74" s="23">
        <v>0</v>
      </c>
      <c r="O74" s="22">
        <v>1</v>
      </c>
      <c r="P74" s="23" t="s">
        <v>35</v>
      </c>
      <c r="Q74" s="24" t="s">
        <v>30</v>
      </c>
      <c r="R74" s="46" t="str">
        <f>IF(Tabla4343567[[#This Row],[Avance]]&lt;Tabla4343567[[#This Row],[Actual]],"OK",IF(Tabla4343567[[#This Row],[Avance]]&gt;Tabla4343567[[#This Row],[Actual]],"ATENCIÓN","EJECUTADO"))</f>
        <v>EJECUTADO</v>
      </c>
    </row>
    <row r="75" spans="1:18" hidden="1" x14ac:dyDescent="0.25">
      <c r="A75" s="16">
        <v>71</v>
      </c>
      <c r="B75" s="18" t="s">
        <v>23</v>
      </c>
      <c r="C75" s="17">
        <v>45427</v>
      </c>
      <c r="D75" s="17" t="s">
        <v>29</v>
      </c>
      <c r="E75" s="27" t="s">
        <v>450</v>
      </c>
      <c r="F75" s="28" t="s">
        <v>693</v>
      </c>
      <c r="G75" s="27" t="s">
        <v>369</v>
      </c>
      <c r="H75" s="29" t="s">
        <v>34</v>
      </c>
      <c r="I75" s="29"/>
      <c r="J75" s="33">
        <v>2</v>
      </c>
      <c r="K75" s="21">
        <v>45426</v>
      </c>
      <c r="L75" s="21">
        <f>IFERROR(WORKDAY.INTL(($K75-1),$J75,1,FESTIVOS[]),"")</f>
        <v>45427</v>
      </c>
      <c r="M75" s="37">
        <v>1</v>
      </c>
      <c r="N75" s="23">
        <v>0</v>
      </c>
      <c r="O75" s="22">
        <v>1</v>
      </c>
      <c r="P75" s="23" t="s">
        <v>35</v>
      </c>
      <c r="Q75" s="24" t="s">
        <v>30</v>
      </c>
      <c r="R75" s="46" t="str">
        <f>IF(Tabla4343567[[#This Row],[Avance]]&lt;Tabla4343567[[#This Row],[Actual]],"OK",IF(Tabla4343567[[#This Row],[Avance]]&gt;Tabla4343567[[#This Row],[Actual]],"ATENCIÓN","EJECUTADO"))</f>
        <v>EJECUTADO</v>
      </c>
    </row>
    <row r="76" spans="1:18" ht="26.4" hidden="1" x14ac:dyDescent="0.25">
      <c r="A76" s="16">
        <v>72</v>
      </c>
      <c r="B76" s="18" t="s">
        <v>23</v>
      </c>
      <c r="C76" s="17">
        <v>45427</v>
      </c>
      <c r="D76" s="17" t="s">
        <v>29</v>
      </c>
      <c r="E76" s="27" t="s">
        <v>450</v>
      </c>
      <c r="F76" s="38" t="s">
        <v>694</v>
      </c>
      <c r="G76" s="27" t="s">
        <v>369</v>
      </c>
      <c r="H76" s="29" t="s">
        <v>34</v>
      </c>
      <c r="I76" s="29"/>
      <c r="J76" s="33">
        <v>2</v>
      </c>
      <c r="K76" s="21">
        <v>45426</v>
      </c>
      <c r="L76" s="21">
        <f>IFERROR(WORKDAY.INTL(($K76-1),$J76,1,FESTIVOS[]),"")</f>
        <v>45427</v>
      </c>
      <c r="M76" s="37">
        <v>1</v>
      </c>
      <c r="N76" s="23">
        <v>0</v>
      </c>
      <c r="O76" s="22">
        <v>1</v>
      </c>
      <c r="P76" s="23" t="s">
        <v>35</v>
      </c>
      <c r="Q76" s="24" t="s">
        <v>30</v>
      </c>
      <c r="R76" s="46" t="str">
        <f>IF(Tabla4343567[[#This Row],[Avance]]&lt;Tabla4343567[[#This Row],[Actual]],"OK",IF(Tabla4343567[[#This Row],[Avance]]&gt;Tabla4343567[[#This Row],[Actual]],"ATENCIÓN","EJECUTADO"))</f>
        <v>EJECUTADO</v>
      </c>
    </row>
    <row r="77" spans="1:18" hidden="1" x14ac:dyDescent="0.25">
      <c r="A77" s="16">
        <v>73</v>
      </c>
      <c r="B77" s="18" t="s">
        <v>23</v>
      </c>
      <c r="C77" s="17">
        <v>45427</v>
      </c>
      <c r="D77" s="17" t="s">
        <v>29</v>
      </c>
      <c r="E77" s="27" t="s">
        <v>133</v>
      </c>
      <c r="F77" s="28" t="s">
        <v>695</v>
      </c>
      <c r="G77" s="27" t="s">
        <v>33</v>
      </c>
      <c r="H77" s="29" t="s">
        <v>696</v>
      </c>
      <c r="I77" s="29"/>
      <c r="J77" s="33">
        <v>4</v>
      </c>
      <c r="K77" s="21">
        <v>45426</v>
      </c>
      <c r="L77" s="21">
        <f>IFERROR(WORKDAY.INTL(($K77-1),$J77,1,FESTIVOS[]),"")</f>
        <v>45429</v>
      </c>
      <c r="M77" s="22">
        <v>1</v>
      </c>
      <c r="N77" s="23">
        <v>0.68</v>
      </c>
      <c r="O77" s="22">
        <v>1</v>
      </c>
      <c r="P77" s="23" t="s">
        <v>35</v>
      </c>
      <c r="Q77" s="24" t="s">
        <v>30</v>
      </c>
      <c r="R77" s="46" t="str">
        <f>IF(Tabla4343567[[#This Row],[Avance]]&lt;Tabla4343567[[#This Row],[Actual]],"OK",IF(Tabla4343567[[#This Row],[Avance]]&gt;Tabla4343567[[#This Row],[Actual]],"ATENCIÓN","EJECUTADO"))</f>
        <v>EJECUTADO</v>
      </c>
    </row>
    <row r="78" spans="1:18" hidden="1" x14ac:dyDescent="0.25">
      <c r="A78" s="16">
        <v>74</v>
      </c>
      <c r="B78" s="18" t="s">
        <v>23</v>
      </c>
      <c r="C78" s="17">
        <v>45427</v>
      </c>
      <c r="D78" s="17" t="s">
        <v>29</v>
      </c>
      <c r="E78" s="27" t="s">
        <v>621</v>
      </c>
      <c r="F78" s="28" t="s">
        <v>697</v>
      </c>
      <c r="G78" s="27" t="s">
        <v>178</v>
      </c>
      <c r="H78" s="29" t="s">
        <v>682</v>
      </c>
      <c r="I78" s="29"/>
      <c r="J78" s="33">
        <v>2</v>
      </c>
      <c r="K78" s="21">
        <v>45426</v>
      </c>
      <c r="L78" s="21">
        <f>IFERROR(WORKDAY.INTL(($K78-1),$J78,1,FESTIVOS[]),"")</f>
        <v>45427</v>
      </c>
      <c r="M78" s="37">
        <v>1</v>
      </c>
      <c r="N78" s="23">
        <v>0</v>
      </c>
      <c r="O78" s="22">
        <v>1</v>
      </c>
      <c r="P78" s="23" t="s">
        <v>35</v>
      </c>
      <c r="Q78" s="24" t="s">
        <v>30</v>
      </c>
      <c r="R78" s="46" t="str">
        <f>IF(Tabla4343567[[#This Row],[Avance]]&lt;Tabla4343567[[#This Row],[Actual]],"OK",IF(Tabla4343567[[#This Row],[Avance]]&gt;Tabla4343567[[#This Row],[Actual]],"ATENCIÓN","EJECUTADO"))</f>
        <v>EJECUTADO</v>
      </c>
    </row>
    <row r="79" spans="1:18" hidden="1" x14ac:dyDescent="0.25">
      <c r="A79" s="16">
        <v>75</v>
      </c>
      <c r="B79" s="18" t="s">
        <v>23</v>
      </c>
      <c r="C79" s="17">
        <v>45427</v>
      </c>
      <c r="D79" s="17" t="s">
        <v>29</v>
      </c>
      <c r="E79" s="27" t="s">
        <v>621</v>
      </c>
      <c r="F79" s="28" t="s">
        <v>698</v>
      </c>
      <c r="G79" s="27" t="s">
        <v>699</v>
      </c>
      <c r="H79" s="29" t="s">
        <v>682</v>
      </c>
      <c r="I79" s="29"/>
      <c r="J79" s="33">
        <v>2</v>
      </c>
      <c r="K79" s="21">
        <v>45426</v>
      </c>
      <c r="L79" s="21">
        <f>IFERROR(WORKDAY.INTL(($K79-1),$J79,1,FESTIVOS[]),"")</f>
        <v>45427</v>
      </c>
      <c r="M79" s="37">
        <v>1</v>
      </c>
      <c r="N79" s="23">
        <v>0</v>
      </c>
      <c r="O79" s="22">
        <v>1</v>
      </c>
      <c r="P79" s="23" t="s">
        <v>35</v>
      </c>
      <c r="Q79" s="24" t="s">
        <v>30</v>
      </c>
      <c r="R79" s="46" t="str">
        <f>IF(Tabla4343567[[#This Row],[Avance]]&lt;Tabla4343567[[#This Row],[Actual]],"OK",IF(Tabla4343567[[#This Row],[Avance]]&gt;Tabla4343567[[#This Row],[Actual]],"ATENCIÓN","EJECUTADO"))</f>
        <v>EJECUTADO</v>
      </c>
    </row>
    <row r="80" spans="1:18" hidden="1" x14ac:dyDescent="0.25">
      <c r="A80" s="16">
        <v>76</v>
      </c>
      <c r="B80" s="18" t="s">
        <v>23</v>
      </c>
      <c r="C80" s="17">
        <v>45427</v>
      </c>
      <c r="D80" s="17" t="s">
        <v>29</v>
      </c>
      <c r="E80" s="27" t="s">
        <v>621</v>
      </c>
      <c r="F80" s="28" t="s">
        <v>700</v>
      </c>
      <c r="G80" s="27" t="s">
        <v>33</v>
      </c>
      <c r="H80" s="29" t="s">
        <v>682</v>
      </c>
      <c r="I80" s="29"/>
      <c r="J80" s="33">
        <v>2</v>
      </c>
      <c r="K80" s="21">
        <v>45426</v>
      </c>
      <c r="L80" s="21">
        <f>IFERROR(WORKDAY.INTL(($K80-1),$J80,1,FESTIVOS[]),"")</f>
        <v>45427</v>
      </c>
      <c r="M80" s="37">
        <v>1</v>
      </c>
      <c r="N80" s="23">
        <v>0</v>
      </c>
      <c r="O80" s="22">
        <v>1</v>
      </c>
      <c r="P80" s="23" t="s">
        <v>35</v>
      </c>
      <c r="Q80" s="24" t="s">
        <v>30</v>
      </c>
      <c r="R80" s="46" t="str">
        <f>IF(Tabla4343567[[#This Row],[Avance]]&lt;Tabla4343567[[#This Row],[Actual]],"OK",IF(Tabla4343567[[#This Row],[Avance]]&gt;Tabla4343567[[#This Row],[Actual]],"ATENCIÓN","EJECUTADO"))</f>
        <v>EJECUTADO</v>
      </c>
    </row>
    <row r="81" spans="1:18" hidden="1" x14ac:dyDescent="0.25">
      <c r="A81" s="16">
        <v>77</v>
      </c>
      <c r="B81" s="18" t="s">
        <v>23</v>
      </c>
      <c r="C81" s="17">
        <v>45427</v>
      </c>
      <c r="D81" s="17" t="s">
        <v>29</v>
      </c>
      <c r="E81" s="27" t="s">
        <v>621</v>
      </c>
      <c r="F81" s="28" t="s">
        <v>701</v>
      </c>
      <c r="G81" s="27" t="s">
        <v>702</v>
      </c>
      <c r="H81" s="29" t="s">
        <v>682</v>
      </c>
      <c r="I81" s="29"/>
      <c r="J81" s="33">
        <v>2</v>
      </c>
      <c r="K81" s="21">
        <v>45426</v>
      </c>
      <c r="L81" s="21">
        <f>IFERROR(WORKDAY.INTL(($K81-1),$J81,1,FESTIVOS[]),"")</f>
        <v>45427</v>
      </c>
      <c r="M81" s="37">
        <v>1</v>
      </c>
      <c r="N81" s="23">
        <v>0</v>
      </c>
      <c r="O81" s="22">
        <v>1</v>
      </c>
      <c r="P81" s="23" t="s">
        <v>35</v>
      </c>
      <c r="Q81" s="24" t="s">
        <v>30</v>
      </c>
      <c r="R81" s="46" t="str">
        <f>IF(Tabla4343567[[#This Row],[Avance]]&lt;Tabla4343567[[#This Row],[Actual]],"OK",IF(Tabla4343567[[#This Row],[Avance]]&gt;Tabla4343567[[#This Row],[Actual]],"ATENCIÓN","EJECUTADO"))</f>
        <v>EJECUTADO</v>
      </c>
    </row>
    <row r="82" spans="1:18" hidden="1" x14ac:dyDescent="0.25">
      <c r="A82" s="16">
        <v>78</v>
      </c>
      <c r="B82" s="18" t="s">
        <v>23</v>
      </c>
      <c r="C82" s="17">
        <v>45428</v>
      </c>
      <c r="D82" s="17" t="s">
        <v>29</v>
      </c>
      <c r="E82" s="27" t="s">
        <v>39</v>
      </c>
      <c r="F82" s="28" t="s">
        <v>84</v>
      </c>
      <c r="G82" s="27" t="s">
        <v>33</v>
      </c>
      <c r="H82" s="29" t="s">
        <v>49</v>
      </c>
      <c r="I82" s="29"/>
      <c r="J82" s="33">
        <v>2</v>
      </c>
      <c r="K82" s="21">
        <v>45427</v>
      </c>
      <c r="L82" s="21">
        <f>IFERROR(WORKDAY.INTL(($K82-1),$J82,1,FESTIVOS[]),"")</f>
        <v>45428</v>
      </c>
      <c r="M82" s="22">
        <v>1</v>
      </c>
      <c r="N82" s="23">
        <v>0</v>
      </c>
      <c r="O82" s="22">
        <v>1</v>
      </c>
      <c r="P82" s="23" t="s">
        <v>35</v>
      </c>
      <c r="Q82" s="24" t="s">
        <v>30</v>
      </c>
      <c r="R82" s="46" t="str">
        <f>IF(Tabla4343567[[#This Row],[Avance]]&lt;Tabla4343567[[#This Row],[Actual]],"OK",IF(Tabla4343567[[#This Row],[Avance]]&gt;Tabla4343567[[#This Row],[Actual]],"ATENCIÓN","EJECUTADO"))</f>
        <v>EJECUTADO</v>
      </c>
    </row>
    <row r="83" spans="1:18" hidden="1" x14ac:dyDescent="0.25">
      <c r="A83" s="16">
        <v>79</v>
      </c>
      <c r="B83" s="18" t="s">
        <v>23</v>
      </c>
      <c r="C83" s="17">
        <v>45428</v>
      </c>
      <c r="D83" s="17" t="s">
        <v>29</v>
      </c>
      <c r="E83" s="27" t="s">
        <v>39</v>
      </c>
      <c r="F83" s="28" t="s">
        <v>642</v>
      </c>
      <c r="G83" s="27" t="s">
        <v>33</v>
      </c>
      <c r="H83" s="29" t="s">
        <v>49</v>
      </c>
      <c r="I83" s="29"/>
      <c r="J83" s="33">
        <v>2</v>
      </c>
      <c r="K83" s="21">
        <v>45427</v>
      </c>
      <c r="L83" s="21">
        <f>IFERROR(WORKDAY.INTL(($K83-1),$J83,1,FESTIVOS[]),"")</f>
        <v>45428</v>
      </c>
      <c r="M83" s="22">
        <v>1</v>
      </c>
      <c r="N83" s="23">
        <v>0</v>
      </c>
      <c r="O83" s="22">
        <v>1</v>
      </c>
      <c r="P83" s="23" t="s">
        <v>35</v>
      </c>
      <c r="Q83" s="24" t="s">
        <v>30</v>
      </c>
      <c r="R83" s="46" t="str">
        <f>IF(Tabla4343567[[#This Row],[Avance]]&lt;Tabla4343567[[#This Row],[Actual]],"OK",IF(Tabla4343567[[#This Row],[Avance]]&gt;Tabla4343567[[#This Row],[Actual]],"ATENCIÓN","EJECUTADO"))</f>
        <v>EJECUTADO</v>
      </c>
    </row>
    <row r="84" spans="1:18" ht="26.4" hidden="1" x14ac:dyDescent="0.25">
      <c r="A84" s="16">
        <v>80</v>
      </c>
      <c r="B84" s="18" t="s">
        <v>23</v>
      </c>
      <c r="C84" s="17">
        <v>45428</v>
      </c>
      <c r="D84" s="17" t="s">
        <v>29</v>
      </c>
      <c r="E84" s="27" t="s">
        <v>133</v>
      </c>
      <c r="F84" s="38" t="s">
        <v>703</v>
      </c>
      <c r="G84" s="27" t="s">
        <v>704</v>
      </c>
      <c r="H84" s="29" t="s">
        <v>696</v>
      </c>
      <c r="I84" s="29"/>
      <c r="J84" s="33">
        <v>3</v>
      </c>
      <c r="K84" s="21">
        <v>45427</v>
      </c>
      <c r="L84" s="21">
        <f>IFERROR(WORKDAY.INTL(($K84-1),$J84,1,FESTIVOS[]),"")</f>
        <v>45429</v>
      </c>
      <c r="M84" s="22">
        <v>1</v>
      </c>
      <c r="N84" s="23">
        <v>0.51</v>
      </c>
      <c r="O84" s="22">
        <v>1</v>
      </c>
      <c r="P84" s="23" t="s">
        <v>35</v>
      </c>
      <c r="Q84" s="24" t="s">
        <v>30</v>
      </c>
      <c r="R84" s="46" t="str">
        <f>IF(Tabla4343567[[#This Row],[Avance]]&lt;Tabla4343567[[#This Row],[Actual]],"OK",IF(Tabla4343567[[#This Row],[Avance]]&gt;Tabla4343567[[#This Row],[Actual]],"ATENCIÓN","EJECUTADO"))</f>
        <v>EJECUTADO</v>
      </c>
    </row>
    <row r="85" spans="1:18" hidden="1" x14ac:dyDescent="0.25">
      <c r="A85" s="16">
        <v>81</v>
      </c>
      <c r="B85" s="18" t="s">
        <v>23</v>
      </c>
      <c r="C85" s="17">
        <v>45428</v>
      </c>
      <c r="D85" s="17" t="s">
        <v>29</v>
      </c>
      <c r="E85" s="27" t="s">
        <v>450</v>
      </c>
      <c r="F85" s="28" t="s">
        <v>705</v>
      </c>
      <c r="G85" s="27" t="s">
        <v>706</v>
      </c>
      <c r="H85" s="29" t="s">
        <v>34</v>
      </c>
      <c r="I85" s="29"/>
      <c r="J85" s="33">
        <v>2</v>
      </c>
      <c r="K85" s="21">
        <v>45427</v>
      </c>
      <c r="L85" s="21">
        <f>IFERROR(WORKDAY.INTL(($K85-1),$J85,1,FESTIVOS[]),"")</f>
        <v>45428</v>
      </c>
      <c r="M85" s="22">
        <v>1</v>
      </c>
      <c r="N85" s="23">
        <v>0</v>
      </c>
      <c r="O85" s="22">
        <v>1</v>
      </c>
      <c r="P85" s="23" t="s">
        <v>35</v>
      </c>
      <c r="Q85" s="24" t="s">
        <v>30</v>
      </c>
      <c r="R85" s="46" t="str">
        <f>IF(Tabla4343567[[#This Row],[Avance]]&lt;Tabla4343567[[#This Row],[Actual]],"OK",IF(Tabla4343567[[#This Row],[Avance]]&gt;Tabla4343567[[#This Row],[Actual]],"ATENCIÓN","EJECUTADO"))</f>
        <v>EJECUTADO</v>
      </c>
    </row>
    <row r="86" spans="1:18" hidden="1" x14ac:dyDescent="0.25">
      <c r="A86" s="16">
        <v>82</v>
      </c>
      <c r="B86" s="18" t="s">
        <v>23</v>
      </c>
      <c r="C86" s="17">
        <v>45428</v>
      </c>
      <c r="D86" s="17" t="s">
        <v>29</v>
      </c>
      <c r="E86" s="27" t="s">
        <v>450</v>
      </c>
      <c r="F86" s="28" t="s">
        <v>707</v>
      </c>
      <c r="G86" s="27" t="s">
        <v>33</v>
      </c>
      <c r="H86" s="29" t="s">
        <v>34</v>
      </c>
      <c r="I86" s="29"/>
      <c r="J86" s="33">
        <v>2</v>
      </c>
      <c r="K86" s="21">
        <v>45427</v>
      </c>
      <c r="L86" s="21">
        <f>IFERROR(WORKDAY.INTL(($K86-1),$J86,1,FESTIVOS[]),"")</f>
        <v>45428</v>
      </c>
      <c r="M86" s="22">
        <v>1</v>
      </c>
      <c r="N86" s="23">
        <v>0</v>
      </c>
      <c r="O86" s="22">
        <v>1</v>
      </c>
      <c r="P86" s="23" t="s">
        <v>35</v>
      </c>
      <c r="Q86" s="24" t="s">
        <v>30</v>
      </c>
      <c r="R86" s="46" t="str">
        <f>IF(Tabla4343567[[#This Row],[Avance]]&lt;Tabla4343567[[#This Row],[Actual]],"OK",IF(Tabla4343567[[#This Row],[Avance]]&gt;Tabla4343567[[#This Row],[Actual]],"ATENCIÓN","EJECUTADO"))</f>
        <v>EJECUTADO</v>
      </c>
    </row>
    <row r="87" spans="1:18" hidden="1" x14ac:dyDescent="0.25">
      <c r="A87" s="16">
        <v>83</v>
      </c>
      <c r="B87" s="18" t="s">
        <v>23</v>
      </c>
      <c r="C87" s="17">
        <v>45429</v>
      </c>
      <c r="D87" s="17" t="s">
        <v>29</v>
      </c>
      <c r="E87" s="27" t="s">
        <v>450</v>
      </c>
      <c r="F87" s="28" t="s">
        <v>708</v>
      </c>
      <c r="G87" s="27" t="s">
        <v>369</v>
      </c>
      <c r="H87" s="29" t="s">
        <v>34</v>
      </c>
      <c r="I87" s="29"/>
      <c r="J87" s="33">
        <v>3</v>
      </c>
      <c r="K87" s="21">
        <v>45428</v>
      </c>
      <c r="L87" s="21">
        <f>IFERROR(WORKDAY.INTL(($K87-1),$J87,1,FESTIVOS[]),"")</f>
        <v>45432</v>
      </c>
      <c r="M87" s="22">
        <v>1</v>
      </c>
      <c r="N87" s="23">
        <v>0</v>
      </c>
      <c r="O87" s="22">
        <v>1</v>
      </c>
      <c r="P87" s="23" t="s">
        <v>35</v>
      </c>
      <c r="Q87" s="24" t="s">
        <v>30</v>
      </c>
      <c r="R87" s="46" t="str">
        <f>IF(Tabla4343567[[#This Row],[Avance]]&lt;Tabla4343567[[#This Row],[Actual]],"OK",IF(Tabla4343567[[#This Row],[Avance]]&gt;Tabla4343567[[#This Row],[Actual]],"ATENCIÓN","EJECUTADO"))</f>
        <v>EJECUTADO</v>
      </c>
    </row>
    <row r="88" spans="1:18" hidden="1" x14ac:dyDescent="0.25">
      <c r="A88" s="16">
        <v>84</v>
      </c>
      <c r="B88" s="18" t="s">
        <v>23</v>
      </c>
      <c r="C88" s="17">
        <v>45429</v>
      </c>
      <c r="D88" s="17" t="s">
        <v>29</v>
      </c>
      <c r="E88" s="27" t="s">
        <v>39</v>
      </c>
      <c r="F88" s="28" t="s">
        <v>455</v>
      </c>
      <c r="G88" s="27" t="s">
        <v>709</v>
      </c>
      <c r="H88" s="29" t="s">
        <v>680</v>
      </c>
      <c r="I88" s="29"/>
      <c r="J88" s="33">
        <v>3</v>
      </c>
      <c r="K88" s="21">
        <v>45428</v>
      </c>
      <c r="L88" s="21">
        <f>IFERROR(WORKDAY.INTL(($K88-1),$J88,1,FESTIVOS[]),"")</f>
        <v>45432</v>
      </c>
      <c r="M88" s="22">
        <v>1</v>
      </c>
      <c r="N88" s="23">
        <v>0.26</v>
      </c>
      <c r="O88" s="22">
        <v>1</v>
      </c>
      <c r="P88" s="23" t="s">
        <v>35</v>
      </c>
      <c r="Q88" s="24" t="s">
        <v>30</v>
      </c>
      <c r="R88" s="46" t="str">
        <f>IF(Tabla4343567[[#This Row],[Avance]]&lt;Tabla4343567[[#This Row],[Actual]],"OK",IF(Tabla4343567[[#This Row],[Avance]]&gt;Tabla4343567[[#This Row],[Actual]],"ATENCIÓN","EJECUTADO"))</f>
        <v>EJECUTADO</v>
      </c>
    </row>
    <row r="89" spans="1:18" hidden="1" x14ac:dyDescent="0.25">
      <c r="A89" s="16">
        <v>85</v>
      </c>
      <c r="B89" s="18" t="s">
        <v>23</v>
      </c>
      <c r="C89" s="17">
        <v>45429</v>
      </c>
      <c r="D89" s="17" t="s">
        <v>29</v>
      </c>
      <c r="E89" s="27" t="s">
        <v>39</v>
      </c>
      <c r="F89" s="28" t="s">
        <v>455</v>
      </c>
      <c r="G89" s="27" t="s">
        <v>710</v>
      </c>
      <c r="H89" s="29" t="s">
        <v>680</v>
      </c>
      <c r="I89" s="29"/>
      <c r="J89" s="33">
        <v>2</v>
      </c>
      <c r="K89" s="21">
        <v>45428</v>
      </c>
      <c r="L89" s="21">
        <f>IFERROR(WORKDAY.INTL(($K89-1),$J89,1,FESTIVOS[]),"")</f>
        <v>45429</v>
      </c>
      <c r="M89" s="22">
        <v>1</v>
      </c>
      <c r="N89" s="23">
        <v>0</v>
      </c>
      <c r="O89" s="22">
        <v>1</v>
      </c>
      <c r="P89" s="23" t="s">
        <v>35</v>
      </c>
      <c r="Q89" s="24" t="s">
        <v>30</v>
      </c>
      <c r="R89" s="46" t="str">
        <f>IF(Tabla4343567[[#This Row],[Avance]]&lt;Tabla4343567[[#This Row],[Actual]],"OK",IF(Tabla4343567[[#This Row],[Avance]]&gt;Tabla4343567[[#This Row],[Actual]],"ATENCIÓN","EJECUTADO"))</f>
        <v>EJECUTADO</v>
      </c>
    </row>
    <row r="90" spans="1:18" hidden="1" x14ac:dyDescent="0.25">
      <c r="A90" s="16">
        <v>86</v>
      </c>
      <c r="B90" s="18" t="s">
        <v>23</v>
      </c>
      <c r="C90" s="17">
        <v>45432</v>
      </c>
      <c r="D90" s="17" t="s">
        <v>29</v>
      </c>
      <c r="E90" s="27" t="s">
        <v>39</v>
      </c>
      <c r="F90" s="28" t="s">
        <v>711</v>
      </c>
      <c r="G90" s="27" t="s">
        <v>33</v>
      </c>
      <c r="H90" s="29" t="s">
        <v>49</v>
      </c>
      <c r="I90" s="29"/>
      <c r="J90" s="33">
        <v>1</v>
      </c>
      <c r="K90" s="21">
        <v>45431</v>
      </c>
      <c r="L90" s="21">
        <f>IFERROR(WORKDAY.INTL(($K90-1),$J90,1,FESTIVOS[]),"")</f>
        <v>45432</v>
      </c>
      <c r="M90" s="22">
        <v>1</v>
      </c>
      <c r="N90" s="23">
        <v>0</v>
      </c>
      <c r="O90" s="22">
        <v>1</v>
      </c>
      <c r="P90" s="23" t="s">
        <v>35</v>
      </c>
      <c r="Q90" s="24" t="s">
        <v>30</v>
      </c>
      <c r="R90" s="46" t="str">
        <f>IF(Tabla4343567[[#This Row],[Avance]]&lt;Tabla4343567[[#This Row],[Actual]],"OK",IF(Tabla4343567[[#This Row],[Avance]]&gt;Tabla4343567[[#This Row],[Actual]],"ATENCIÓN","EJECUTADO"))</f>
        <v>EJECUTADO</v>
      </c>
    </row>
    <row r="91" spans="1:18" hidden="1" x14ac:dyDescent="0.25">
      <c r="A91" s="16">
        <v>87</v>
      </c>
      <c r="B91" s="18" t="s">
        <v>23</v>
      </c>
      <c r="C91" s="17">
        <v>45432</v>
      </c>
      <c r="D91" s="17" t="s">
        <v>29</v>
      </c>
      <c r="E91" s="27" t="s">
        <v>39</v>
      </c>
      <c r="F91" s="28" t="s">
        <v>275</v>
      </c>
      <c r="G91" s="27" t="s">
        <v>33</v>
      </c>
      <c r="H91" s="29" t="s">
        <v>49</v>
      </c>
      <c r="I91" s="29"/>
      <c r="J91" s="33">
        <v>1</v>
      </c>
      <c r="K91" s="21">
        <v>45431</v>
      </c>
      <c r="L91" s="21">
        <f>IFERROR(WORKDAY.INTL(($K91-1),$J91,1,FESTIVOS[]),"")</f>
        <v>45432</v>
      </c>
      <c r="M91" s="22">
        <v>1</v>
      </c>
      <c r="N91" s="23">
        <v>0</v>
      </c>
      <c r="O91" s="22">
        <v>1</v>
      </c>
      <c r="P91" s="23" t="s">
        <v>35</v>
      </c>
      <c r="Q91" s="24" t="s">
        <v>30</v>
      </c>
      <c r="R91" s="46" t="str">
        <f>IF(Tabla4343567[[#This Row],[Avance]]&lt;Tabla4343567[[#This Row],[Actual]],"OK",IF(Tabla4343567[[#This Row],[Avance]]&gt;Tabla4343567[[#This Row],[Actual]],"ATENCIÓN","EJECUTADO"))</f>
        <v>EJECUTADO</v>
      </c>
    </row>
    <row r="92" spans="1:18" hidden="1" x14ac:dyDescent="0.25">
      <c r="A92" s="16">
        <v>88</v>
      </c>
      <c r="B92" s="18" t="s">
        <v>23</v>
      </c>
      <c r="C92" s="17">
        <v>45432</v>
      </c>
      <c r="D92" s="17" t="s">
        <v>29</v>
      </c>
      <c r="E92" s="27" t="s">
        <v>39</v>
      </c>
      <c r="F92" s="28" t="s">
        <v>712</v>
      </c>
      <c r="G92" s="27" t="s">
        <v>33</v>
      </c>
      <c r="H92" s="29" t="s">
        <v>49</v>
      </c>
      <c r="I92" s="29"/>
      <c r="J92" s="33">
        <v>1</v>
      </c>
      <c r="K92" s="21">
        <v>45431</v>
      </c>
      <c r="L92" s="21">
        <f>IFERROR(WORKDAY.INTL(($K92-1),$J92,1,FESTIVOS[]),"")</f>
        <v>45432</v>
      </c>
      <c r="M92" s="22">
        <v>1</v>
      </c>
      <c r="N92" s="23">
        <v>0</v>
      </c>
      <c r="O92" s="22">
        <v>1</v>
      </c>
      <c r="P92" s="23" t="s">
        <v>35</v>
      </c>
      <c r="Q92" s="24" t="s">
        <v>30</v>
      </c>
      <c r="R92" s="46" t="str">
        <f>IF(Tabla4343567[[#This Row],[Avance]]&lt;Tabla4343567[[#This Row],[Actual]],"OK",IF(Tabla4343567[[#This Row],[Avance]]&gt;Tabla4343567[[#This Row],[Actual]],"ATENCIÓN","EJECUTADO"))</f>
        <v>EJECUTADO</v>
      </c>
    </row>
    <row r="93" spans="1:18" hidden="1" x14ac:dyDescent="0.25">
      <c r="A93" s="16">
        <v>89</v>
      </c>
      <c r="B93" s="18" t="s">
        <v>23</v>
      </c>
      <c r="C93" s="17">
        <v>45432</v>
      </c>
      <c r="D93" s="17" t="s">
        <v>29</v>
      </c>
      <c r="E93" s="27" t="s">
        <v>39</v>
      </c>
      <c r="F93" s="28" t="s">
        <v>561</v>
      </c>
      <c r="G93" s="27" t="s">
        <v>33</v>
      </c>
      <c r="H93" s="29" t="s">
        <v>49</v>
      </c>
      <c r="I93" s="29"/>
      <c r="J93" s="33">
        <v>1</v>
      </c>
      <c r="K93" s="21">
        <v>45431</v>
      </c>
      <c r="L93" s="21">
        <f>IFERROR(WORKDAY.INTL(($K93-1),$J93,1,FESTIVOS[]),"")</f>
        <v>45432</v>
      </c>
      <c r="M93" s="22">
        <v>1</v>
      </c>
      <c r="N93" s="23">
        <v>0</v>
      </c>
      <c r="O93" s="22">
        <v>1</v>
      </c>
      <c r="P93" s="23" t="s">
        <v>35</v>
      </c>
      <c r="Q93" s="24" t="s">
        <v>30</v>
      </c>
      <c r="R93" s="46" t="str">
        <f>IF(Tabla4343567[[#This Row],[Avance]]&lt;Tabla4343567[[#This Row],[Actual]],"OK",IF(Tabla4343567[[#This Row],[Avance]]&gt;Tabla4343567[[#This Row],[Actual]],"ATENCIÓN","EJECUTADO"))</f>
        <v>EJECUTADO</v>
      </c>
    </row>
    <row r="94" spans="1:18" hidden="1" x14ac:dyDescent="0.25">
      <c r="A94" s="16">
        <v>90</v>
      </c>
      <c r="B94" s="18" t="s">
        <v>23</v>
      </c>
      <c r="C94" s="17">
        <v>45432</v>
      </c>
      <c r="D94" s="17" t="s">
        <v>29</v>
      </c>
      <c r="E94" s="27" t="s">
        <v>44</v>
      </c>
      <c r="F94" s="28" t="s">
        <v>713</v>
      </c>
      <c r="G94" s="27" t="s">
        <v>544</v>
      </c>
      <c r="H94" s="29" t="s">
        <v>714</v>
      </c>
      <c r="I94" s="29"/>
      <c r="J94" s="33">
        <v>8</v>
      </c>
      <c r="K94" s="21">
        <v>45431</v>
      </c>
      <c r="L94" s="21">
        <f>IFERROR(WORKDAY.INTL(($K94-1),$J94,1,FESTIVOS[]),"")</f>
        <v>45441</v>
      </c>
      <c r="M94" s="22">
        <f ca="1">IFERROR(((($I$3-$K94)/(L94-K94)*1)),"")</f>
        <v>81.400000000000006</v>
      </c>
      <c r="N94" s="23">
        <v>0.41</v>
      </c>
      <c r="O94" s="22">
        <v>0.51</v>
      </c>
      <c r="P94" s="23" t="s">
        <v>35</v>
      </c>
      <c r="Q94" s="24" t="s">
        <v>30</v>
      </c>
      <c r="R94" s="46" t="str">
        <f ca="1">IF(Tabla4343567[[#This Row],[Avance]]&lt;Tabla4343567[[#This Row],[Actual]],"OK",IF(Tabla4343567[[#This Row],[Avance]]&gt;Tabla4343567[[#This Row],[Actual]],"ATENCIÓN","EJECUTADO"))</f>
        <v>ATENCIÓN</v>
      </c>
    </row>
    <row r="95" spans="1:18" hidden="1" x14ac:dyDescent="0.25">
      <c r="A95" s="16">
        <v>91</v>
      </c>
      <c r="B95" s="18" t="s">
        <v>23</v>
      </c>
      <c r="C95" s="17">
        <v>45432</v>
      </c>
      <c r="D95" s="17" t="s">
        <v>29</v>
      </c>
      <c r="E95" s="27" t="s">
        <v>450</v>
      </c>
      <c r="F95" s="28" t="s">
        <v>715</v>
      </c>
      <c r="G95" s="27" t="s">
        <v>369</v>
      </c>
      <c r="H95" s="29" t="s">
        <v>34</v>
      </c>
      <c r="I95" s="29"/>
      <c r="J95" s="33">
        <v>3</v>
      </c>
      <c r="K95" s="21">
        <v>45431</v>
      </c>
      <c r="L95" s="21">
        <f>IFERROR(WORKDAY.INTL(($K95-1),$J95,1,FESTIVOS[]),"")</f>
        <v>45434</v>
      </c>
      <c r="M95" s="22">
        <v>1</v>
      </c>
      <c r="N95" s="23">
        <v>0.76</v>
      </c>
      <c r="O95" s="22">
        <v>1</v>
      </c>
      <c r="P95" s="23" t="s">
        <v>35</v>
      </c>
      <c r="Q95" s="24" t="s">
        <v>30</v>
      </c>
      <c r="R95" s="46" t="str">
        <f>IF(Tabla4343567[[#This Row],[Avance]]&lt;Tabla4343567[[#This Row],[Actual]],"OK",IF(Tabla4343567[[#This Row],[Avance]]&gt;Tabla4343567[[#This Row],[Actual]],"ATENCIÓN","EJECUTADO"))</f>
        <v>EJECUTADO</v>
      </c>
    </row>
    <row r="96" spans="1:18" hidden="1" x14ac:dyDescent="0.25">
      <c r="A96" s="16">
        <v>92</v>
      </c>
      <c r="B96" s="18" t="s">
        <v>23</v>
      </c>
      <c r="C96" s="17">
        <v>45432</v>
      </c>
      <c r="D96" s="17" t="s">
        <v>29</v>
      </c>
      <c r="E96" s="27" t="s">
        <v>621</v>
      </c>
      <c r="F96" s="28" t="s">
        <v>716</v>
      </c>
      <c r="G96" s="27" t="s">
        <v>33</v>
      </c>
      <c r="H96" s="29" t="s">
        <v>682</v>
      </c>
      <c r="I96" s="29"/>
      <c r="J96" s="33">
        <v>1</v>
      </c>
      <c r="K96" s="21">
        <v>45431</v>
      </c>
      <c r="L96" s="21">
        <f>IFERROR(WORKDAY.INTL(($K96-1),$J96,1,FESTIVOS[]),"")</f>
        <v>45432</v>
      </c>
      <c r="M96" s="22">
        <v>1</v>
      </c>
      <c r="N96" s="23">
        <v>0</v>
      </c>
      <c r="O96" s="22">
        <v>1</v>
      </c>
      <c r="P96" s="23" t="s">
        <v>35</v>
      </c>
      <c r="Q96" s="24" t="s">
        <v>30</v>
      </c>
      <c r="R96" s="46" t="str">
        <f>IF(Tabla4343567[[#This Row],[Avance]]&lt;Tabla4343567[[#This Row],[Actual]],"OK",IF(Tabla4343567[[#This Row],[Avance]]&gt;Tabla4343567[[#This Row],[Actual]],"ATENCIÓN","EJECUTADO"))</f>
        <v>EJECUTADO</v>
      </c>
    </row>
    <row r="97" spans="1:18" hidden="1" x14ac:dyDescent="0.25">
      <c r="A97" s="16">
        <v>93</v>
      </c>
      <c r="B97" s="18" t="s">
        <v>23</v>
      </c>
      <c r="C97" s="17">
        <v>45432</v>
      </c>
      <c r="D97" s="17" t="s">
        <v>29</v>
      </c>
      <c r="E97" s="27" t="s">
        <v>621</v>
      </c>
      <c r="F97" s="28" t="s">
        <v>717</v>
      </c>
      <c r="G97" s="27" t="s">
        <v>33</v>
      </c>
      <c r="H97" s="29" t="s">
        <v>682</v>
      </c>
      <c r="I97" s="29"/>
      <c r="J97" s="33">
        <v>1</v>
      </c>
      <c r="K97" s="21">
        <v>45431</v>
      </c>
      <c r="L97" s="21">
        <f>IFERROR(WORKDAY.INTL(($K97-1),$J97,1,FESTIVOS[]),"")</f>
        <v>45432</v>
      </c>
      <c r="M97" s="22">
        <v>1</v>
      </c>
      <c r="N97" s="23">
        <v>0</v>
      </c>
      <c r="O97" s="22">
        <v>1</v>
      </c>
      <c r="P97" s="23" t="s">
        <v>35</v>
      </c>
      <c r="Q97" s="24" t="s">
        <v>30</v>
      </c>
      <c r="R97" s="46" t="str">
        <f>IF(Tabla4343567[[#This Row],[Avance]]&lt;Tabla4343567[[#This Row],[Actual]],"OK",IF(Tabla4343567[[#This Row],[Avance]]&gt;Tabla4343567[[#This Row],[Actual]],"ATENCIÓN","EJECUTADO"))</f>
        <v>EJECUTADO</v>
      </c>
    </row>
    <row r="98" spans="1:18" hidden="1" x14ac:dyDescent="0.25">
      <c r="A98" s="16">
        <v>94</v>
      </c>
      <c r="B98" s="18" t="s">
        <v>23</v>
      </c>
      <c r="C98" s="17">
        <v>45432</v>
      </c>
      <c r="D98" s="17" t="s">
        <v>29</v>
      </c>
      <c r="E98" s="27" t="s">
        <v>621</v>
      </c>
      <c r="F98" s="28" t="s">
        <v>718</v>
      </c>
      <c r="G98" s="27" t="s">
        <v>33</v>
      </c>
      <c r="H98" s="29" t="s">
        <v>682</v>
      </c>
      <c r="I98" s="29"/>
      <c r="J98" s="33">
        <v>1</v>
      </c>
      <c r="K98" s="21">
        <v>45431</v>
      </c>
      <c r="L98" s="21">
        <f>IFERROR(WORKDAY.INTL(($K98-1),$J98,1,FESTIVOS[]),"")</f>
        <v>45432</v>
      </c>
      <c r="M98" s="22">
        <v>1</v>
      </c>
      <c r="N98" s="23">
        <v>0</v>
      </c>
      <c r="O98" s="22">
        <v>1</v>
      </c>
      <c r="P98" s="23" t="s">
        <v>35</v>
      </c>
      <c r="Q98" s="24" t="s">
        <v>30</v>
      </c>
      <c r="R98" s="46" t="str">
        <f>IF(Tabla4343567[[#This Row],[Avance]]&lt;Tabla4343567[[#This Row],[Actual]],"OK",IF(Tabla4343567[[#This Row],[Avance]]&gt;Tabla4343567[[#This Row],[Actual]],"ATENCIÓN","EJECUTADO"))</f>
        <v>EJECUTADO</v>
      </c>
    </row>
    <row r="99" spans="1:18" ht="26.4" hidden="1" x14ac:dyDescent="0.25">
      <c r="A99" s="16">
        <v>95</v>
      </c>
      <c r="B99" s="18" t="s">
        <v>23</v>
      </c>
      <c r="C99" s="17">
        <v>45432</v>
      </c>
      <c r="D99" s="17" t="s">
        <v>29</v>
      </c>
      <c r="E99" s="27" t="s">
        <v>450</v>
      </c>
      <c r="F99" s="38" t="s">
        <v>719</v>
      </c>
      <c r="G99" s="27" t="s">
        <v>369</v>
      </c>
      <c r="H99" s="29" t="s">
        <v>34</v>
      </c>
      <c r="I99" s="29"/>
      <c r="J99" s="33">
        <v>1</v>
      </c>
      <c r="K99" s="21">
        <v>45431</v>
      </c>
      <c r="L99" s="21">
        <f>IFERROR(WORKDAY.INTL(($K99-1),$J99,1,FESTIVOS[]),"")</f>
        <v>45432</v>
      </c>
      <c r="M99" s="22">
        <v>1</v>
      </c>
      <c r="N99" s="23">
        <v>0</v>
      </c>
      <c r="O99" s="22">
        <v>1</v>
      </c>
      <c r="P99" s="23" t="s">
        <v>35</v>
      </c>
      <c r="Q99" s="24" t="s">
        <v>30</v>
      </c>
      <c r="R99" s="46" t="str">
        <f>IF(Tabla4343567[[#This Row],[Avance]]&lt;Tabla4343567[[#This Row],[Actual]],"OK",IF(Tabla4343567[[#This Row],[Avance]]&gt;Tabla4343567[[#This Row],[Actual]],"ATENCIÓN","EJECUTADO"))</f>
        <v>EJECUTADO</v>
      </c>
    </row>
    <row r="100" spans="1:18" hidden="1" x14ac:dyDescent="0.25">
      <c r="A100" s="16">
        <v>96</v>
      </c>
      <c r="B100" s="18" t="s">
        <v>23</v>
      </c>
      <c r="C100" s="17">
        <v>45433</v>
      </c>
      <c r="D100" s="17" t="s">
        <v>29</v>
      </c>
      <c r="E100" s="27" t="s">
        <v>621</v>
      </c>
      <c r="F100" s="28" t="s">
        <v>720</v>
      </c>
      <c r="G100" s="27" t="s">
        <v>33</v>
      </c>
      <c r="H100" s="29" t="s">
        <v>682</v>
      </c>
      <c r="I100" s="29"/>
      <c r="J100" s="33">
        <v>2</v>
      </c>
      <c r="K100" s="21">
        <v>45432</v>
      </c>
      <c r="L100" s="21">
        <f>IFERROR(WORKDAY.INTL(($K100-1),$J100,1,FESTIVOS[]),"")</f>
        <v>45433</v>
      </c>
      <c r="M100" s="22">
        <v>1</v>
      </c>
      <c r="N100" s="23">
        <v>0</v>
      </c>
      <c r="O100" s="22">
        <v>1</v>
      </c>
      <c r="P100" s="23" t="s">
        <v>35</v>
      </c>
      <c r="Q100" s="24" t="s">
        <v>30</v>
      </c>
      <c r="R100" s="46" t="str">
        <f>IF(Tabla4343567[[#This Row],[Avance]]&lt;Tabla4343567[[#This Row],[Actual]],"OK",IF(Tabla4343567[[#This Row],[Avance]]&gt;Tabla4343567[[#This Row],[Actual]],"ATENCIÓN","EJECUTADO"))</f>
        <v>EJECUTADO</v>
      </c>
    </row>
    <row r="101" spans="1:18" hidden="1" x14ac:dyDescent="0.25">
      <c r="A101" s="16">
        <v>97</v>
      </c>
      <c r="B101" s="18" t="s">
        <v>23</v>
      </c>
      <c r="C101" s="17">
        <v>45433</v>
      </c>
      <c r="D101" s="17" t="s">
        <v>29</v>
      </c>
      <c r="E101" s="27" t="s">
        <v>621</v>
      </c>
      <c r="F101" s="28" t="s">
        <v>721</v>
      </c>
      <c r="G101" s="27" t="s">
        <v>33</v>
      </c>
      <c r="H101" s="29" t="s">
        <v>682</v>
      </c>
      <c r="I101" s="29"/>
      <c r="J101" s="33">
        <v>2</v>
      </c>
      <c r="K101" s="21">
        <v>45432</v>
      </c>
      <c r="L101" s="21">
        <f>IFERROR(WORKDAY.INTL(($K101-1),$J101,1,FESTIVOS[]),"")</f>
        <v>45433</v>
      </c>
      <c r="M101" s="22">
        <v>1</v>
      </c>
      <c r="N101" s="23">
        <v>0</v>
      </c>
      <c r="O101" s="22">
        <v>1</v>
      </c>
      <c r="P101" s="23" t="s">
        <v>35</v>
      </c>
      <c r="Q101" s="24" t="s">
        <v>30</v>
      </c>
      <c r="R101" s="46" t="str">
        <f>IF(Tabla4343567[[#This Row],[Avance]]&lt;Tabla4343567[[#This Row],[Actual]],"OK",IF(Tabla4343567[[#This Row],[Avance]]&gt;Tabla4343567[[#This Row],[Actual]],"ATENCIÓN","EJECUTADO"))</f>
        <v>EJECUTADO</v>
      </c>
    </row>
    <row r="102" spans="1:18" ht="26.4" hidden="1" x14ac:dyDescent="0.25">
      <c r="A102" s="16">
        <v>98</v>
      </c>
      <c r="B102" s="18" t="s">
        <v>23</v>
      </c>
      <c r="C102" s="17">
        <v>45433</v>
      </c>
      <c r="D102" s="17" t="s">
        <v>29</v>
      </c>
      <c r="E102" s="27" t="s">
        <v>621</v>
      </c>
      <c r="F102" s="38" t="s">
        <v>722</v>
      </c>
      <c r="G102" s="27" t="s">
        <v>33</v>
      </c>
      <c r="H102" s="29" t="s">
        <v>682</v>
      </c>
      <c r="I102" s="29"/>
      <c r="J102" s="33">
        <v>2</v>
      </c>
      <c r="K102" s="21">
        <v>45432</v>
      </c>
      <c r="L102" s="21">
        <f>IFERROR(WORKDAY.INTL(($K102-1),$J102,1,FESTIVOS[]),"")</f>
        <v>45433</v>
      </c>
      <c r="M102" s="22">
        <v>1</v>
      </c>
      <c r="N102" s="23">
        <v>0</v>
      </c>
      <c r="O102" s="22">
        <v>1</v>
      </c>
      <c r="P102" s="23" t="s">
        <v>35</v>
      </c>
      <c r="Q102" s="24" t="s">
        <v>30</v>
      </c>
      <c r="R102" s="30" t="str">
        <f>IF(Tabla4343567[[#This Row],[Avance]]&lt;Tabla4343567[[#This Row],[Actual]],"OK",IF(Tabla4343567[[#This Row],[Avance]]&gt;Tabla4343567[[#This Row],[Actual]],"ATENCIÓN","EJECUTADO"))</f>
        <v>EJECUTADO</v>
      </c>
    </row>
    <row r="103" spans="1:18" ht="26.4" hidden="1" x14ac:dyDescent="0.25">
      <c r="A103" s="16">
        <v>99</v>
      </c>
      <c r="B103" s="18" t="s">
        <v>23</v>
      </c>
      <c r="C103" s="17">
        <v>45433</v>
      </c>
      <c r="D103" s="17" t="s">
        <v>29</v>
      </c>
      <c r="E103" s="27" t="s">
        <v>450</v>
      </c>
      <c r="F103" s="38" t="s">
        <v>723</v>
      </c>
      <c r="G103" s="27" t="s">
        <v>369</v>
      </c>
      <c r="H103" s="29" t="s">
        <v>34</v>
      </c>
      <c r="I103" s="29"/>
      <c r="J103" s="33">
        <v>2</v>
      </c>
      <c r="K103" s="21">
        <v>45432</v>
      </c>
      <c r="L103" s="21">
        <f>IFERROR(WORKDAY.INTL(($K103-1),$J103,1,FESTIVOS[]),"")</f>
        <v>45433</v>
      </c>
      <c r="M103" s="22">
        <v>1</v>
      </c>
      <c r="N103" s="23">
        <v>0</v>
      </c>
      <c r="O103" s="22">
        <v>1</v>
      </c>
      <c r="P103" s="23" t="s">
        <v>35</v>
      </c>
      <c r="Q103" s="24" t="s">
        <v>30</v>
      </c>
      <c r="R103" s="46" t="str">
        <f>IF(Tabla4343567[[#This Row],[Avance]]&lt;Tabla4343567[[#This Row],[Actual]],"OK",IF(Tabla4343567[[#This Row],[Avance]]&gt;Tabla4343567[[#This Row],[Actual]],"ATENCIÓN","EJECUTADO"))</f>
        <v>EJECUTADO</v>
      </c>
    </row>
    <row r="104" spans="1:18" hidden="1" x14ac:dyDescent="0.25">
      <c r="A104" s="16">
        <v>100</v>
      </c>
      <c r="B104" s="18" t="s">
        <v>23</v>
      </c>
      <c r="C104" s="17">
        <v>45433</v>
      </c>
      <c r="D104" s="17" t="s">
        <v>29</v>
      </c>
      <c r="E104" s="27" t="s">
        <v>39</v>
      </c>
      <c r="F104" s="28" t="s">
        <v>724</v>
      </c>
      <c r="G104" s="27" t="s">
        <v>33</v>
      </c>
      <c r="H104" s="29" t="s">
        <v>49</v>
      </c>
      <c r="I104" s="29"/>
      <c r="J104" s="33">
        <v>2</v>
      </c>
      <c r="K104" s="21">
        <v>45432</v>
      </c>
      <c r="L104" s="21">
        <f>IFERROR(WORKDAY.INTL(($K104-1),$J104,1,FESTIVOS[]),"")</f>
        <v>45433</v>
      </c>
      <c r="M104" s="22">
        <v>1</v>
      </c>
      <c r="N104" s="23">
        <v>0</v>
      </c>
      <c r="O104" s="22">
        <v>1</v>
      </c>
      <c r="P104" s="23" t="s">
        <v>35</v>
      </c>
      <c r="Q104" s="24" t="s">
        <v>30</v>
      </c>
      <c r="R104" s="46" t="str">
        <f>IF(Tabla4343567[[#This Row],[Avance]]&lt;Tabla4343567[[#This Row],[Actual]],"OK",IF(Tabla4343567[[#This Row],[Avance]]&gt;Tabla4343567[[#This Row],[Actual]],"ATENCIÓN","EJECUTADO"))</f>
        <v>EJECUTADO</v>
      </c>
    </row>
    <row r="105" spans="1:18" hidden="1" x14ac:dyDescent="0.25">
      <c r="A105" s="16">
        <v>101</v>
      </c>
      <c r="B105" s="18" t="s">
        <v>23</v>
      </c>
      <c r="C105" s="17">
        <v>45433</v>
      </c>
      <c r="D105" s="17" t="s">
        <v>29</v>
      </c>
      <c r="E105" s="27" t="s">
        <v>39</v>
      </c>
      <c r="F105" s="28" t="s">
        <v>110</v>
      </c>
      <c r="G105" s="27" t="s">
        <v>33</v>
      </c>
      <c r="H105" s="29" t="s">
        <v>49</v>
      </c>
      <c r="I105" s="29"/>
      <c r="J105" s="33">
        <v>2</v>
      </c>
      <c r="K105" s="21">
        <v>45432</v>
      </c>
      <c r="L105" s="21">
        <f>IFERROR(WORKDAY.INTL(($K105-1),$J105,1,FESTIVOS[]),"")</f>
        <v>45433</v>
      </c>
      <c r="M105" s="22">
        <v>1</v>
      </c>
      <c r="N105" s="23">
        <v>0</v>
      </c>
      <c r="O105" s="22">
        <v>1</v>
      </c>
      <c r="P105" s="23" t="s">
        <v>35</v>
      </c>
      <c r="Q105" s="24" t="s">
        <v>30</v>
      </c>
      <c r="R105" s="46" t="str">
        <f>IF(Tabla4343567[[#This Row],[Avance]]&lt;Tabla4343567[[#This Row],[Actual]],"OK",IF(Tabla4343567[[#This Row],[Avance]]&gt;Tabla4343567[[#This Row],[Actual]],"ATENCIÓN","EJECUTADO"))</f>
        <v>EJECUTADO</v>
      </c>
    </row>
    <row r="106" spans="1:18" hidden="1" x14ac:dyDescent="0.25">
      <c r="A106" s="16">
        <v>102</v>
      </c>
      <c r="B106" s="18" t="s">
        <v>23</v>
      </c>
      <c r="C106" s="17">
        <v>45433</v>
      </c>
      <c r="D106" s="17" t="s">
        <v>29</v>
      </c>
      <c r="E106" s="27" t="s">
        <v>39</v>
      </c>
      <c r="F106" s="28" t="s">
        <v>455</v>
      </c>
      <c r="G106" s="27" t="s">
        <v>33</v>
      </c>
      <c r="H106" s="29" t="s">
        <v>49</v>
      </c>
      <c r="I106" s="29"/>
      <c r="J106" s="33">
        <v>2</v>
      </c>
      <c r="K106" s="21">
        <v>45432</v>
      </c>
      <c r="L106" s="21">
        <f>IFERROR(WORKDAY.INTL(($K106-1),$J106,1,FESTIVOS[]),"")</f>
        <v>45433</v>
      </c>
      <c r="M106" s="22">
        <v>1</v>
      </c>
      <c r="N106" s="23">
        <v>0</v>
      </c>
      <c r="O106" s="22">
        <v>1</v>
      </c>
      <c r="P106" s="23" t="s">
        <v>35</v>
      </c>
      <c r="Q106" s="24" t="s">
        <v>30</v>
      </c>
      <c r="R106" s="46" t="str">
        <f>IF(Tabla4343567[[#This Row],[Avance]]&lt;Tabla4343567[[#This Row],[Actual]],"OK",IF(Tabla4343567[[#This Row],[Avance]]&gt;Tabla4343567[[#This Row],[Actual]],"ATENCIÓN","EJECUTADO"))</f>
        <v>EJECUTADO</v>
      </c>
    </row>
    <row r="107" spans="1:18" hidden="1" x14ac:dyDescent="0.25">
      <c r="A107" s="16">
        <v>103</v>
      </c>
      <c r="B107" s="18" t="s">
        <v>23</v>
      </c>
      <c r="C107" s="17">
        <v>45433</v>
      </c>
      <c r="D107" s="17" t="s">
        <v>29</v>
      </c>
      <c r="E107" s="27" t="s">
        <v>39</v>
      </c>
      <c r="F107" s="28" t="s">
        <v>455</v>
      </c>
      <c r="G107" s="27" t="s">
        <v>33</v>
      </c>
      <c r="H107" s="29" t="s">
        <v>725</v>
      </c>
      <c r="I107" s="29"/>
      <c r="J107" s="33">
        <v>4</v>
      </c>
      <c r="K107" s="21">
        <v>45432</v>
      </c>
      <c r="L107" s="21">
        <f>IFERROR(WORKDAY.INTL(($K107-1),$J107,1,FESTIVOS[]),"")</f>
        <v>45435</v>
      </c>
      <c r="M107" s="22">
        <v>1</v>
      </c>
      <c r="N107" s="23">
        <v>0.68</v>
      </c>
      <c r="O107" s="22">
        <v>1</v>
      </c>
      <c r="P107" s="23" t="s">
        <v>35</v>
      </c>
      <c r="Q107" s="24" t="s">
        <v>30</v>
      </c>
      <c r="R107" s="46" t="str">
        <f>IF(Tabla4343567[[#This Row],[Avance]]&lt;Tabla4343567[[#This Row],[Actual]],"OK",IF(Tabla4343567[[#This Row],[Avance]]&gt;Tabla4343567[[#This Row],[Actual]],"ATENCIÓN","EJECUTADO"))</f>
        <v>EJECUTADO</v>
      </c>
    </row>
    <row r="108" spans="1:18" x14ac:dyDescent="0.25">
      <c r="A108" s="16">
        <v>104</v>
      </c>
      <c r="B108" s="18" t="s">
        <v>23</v>
      </c>
      <c r="C108" s="17">
        <v>45434</v>
      </c>
      <c r="D108" s="17" t="s">
        <v>29</v>
      </c>
      <c r="E108" s="27" t="s">
        <v>39</v>
      </c>
      <c r="F108" s="28" t="s">
        <v>32</v>
      </c>
      <c r="G108" s="27" t="s">
        <v>33</v>
      </c>
      <c r="H108" s="29" t="s">
        <v>49</v>
      </c>
      <c r="I108" s="29"/>
      <c r="J108" s="33">
        <v>4</v>
      </c>
      <c r="K108" s="21">
        <v>45433</v>
      </c>
      <c r="L108" s="21">
        <f>IFERROR(WORKDAY.INTL(($K108-1),$J108,1,FESTIVOS[]),"")</f>
        <v>45436</v>
      </c>
      <c r="M108" s="22">
        <v>1</v>
      </c>
      <c r="N108" s="23">
        <v>0.68</v>
      </c>
      <c r="O108" s="22">
        <v>1</v>
      </c>
      <c r="P108" s="23" t="s">
        <v>35</v>
      </c>
      <c r="Q108" s="24" t="s">
        <v>30</v>
      </c>
      <c r="R108" s="46" t="str">
        <f>IF(Tabla4343567[[#This Row],[Avance]]&lt;Tabla4343567[[#This Row],[Actual]],"OK",IF(Tabla4343567[[#This Row],[Avance]]&gt;Tabla4343567[[#This Row],[Actual]],"ATENCIÓN","EJECUTADO"))</f>
        <v>EJECUTADO</v>
      </c>
    </row>
    <row r="109" spans="1:18" hidden="1" x14ac:dyDescent="0.25">
      <c r="A109" s="16">
        <v>105</v>
      </c>
      <c r="B109" s="18" t="s">
        <v>23</v>
      </c>
      <c r="C109" s="17">
        <v>45434</v>
      </c>
      <c r="D109" s="17" t="s">
        <v>29</v>
      </c>
      <c r="E109" s="27" t="s">
        <v>200</v>
      </c>
      <c r="F109" s="28" t="s">
        <v>726</v>
      </c>
      <c r="G109" s="27" t="s">
        <v>68</v>
      </c>
      <c r="H109" s="29" t="s">
        <v>714</v>
      </c>
      <c r="I109" s="29"/>
      <c r="J109" s="33">
        <v>10</v>
      </c>
      <c r="K109" s="21">
        <v>45433</v>
      </c>
      <c r="L109" s="21">
        <f>IFERROR(WORKDAY.INTL(($K109-1),$J109,1,FESTIVOS[]),"")</f>
        <v>45446</v>
      </c>
      <c r="M109" s="22">
        <f ca="1">IFERROR(((($I$3-$K109)/(L109-K109)*1)),"")</f>
        <v>62.46153846153846</v>
      </c>
      <c r="N109" s="23">
        <v>0.7</v>
      </c>
      <c r="O109" s="22">
        <v>0.78</v>
      </c>
      <c r="P109" s="23" t="s">
        <v>35</v>
      </c>
      <c r="Q109" s="24" t="s">
        <v>30</v>
      </c>
      <c r="R109" s="46" t="str">
        <f ca="1">IF(Tabla4343567[[#This Row],[Avance]]&lt;Tabla4343567[[#This Row],[Actual]],"OK",IF(Tabla4343567[[#This Row],[Avance]]&gt;Tabla4343567[[#This Row],[Actual]],"ATENCIÓN","EJECUTADO"))</f>
        <v>ATENCIÓN</v>
      </c>
    </row>
    <row r="110" spans="1:18" hidden="1" x14ac:dyDescent="0.25">
      <c r="A110" s="16">
        <v>106</v>
      </c>
      <c r="B110" s="18" t="s">
        <v>23</v>
      </c>
      <c r="C110" s="17">
        <v>45434</v>
      </c>
      <c r="D110" s="17" t="s">
        <v>29</v>
      </c>
      <c r="E110" s="27" t="s">
        <v>44</v>
      </c>
      <c r="F110" s="28" t="s">
        <v>727</v>
      </c>
      <c r="G110" s="27" t="s">
        <v>89</v>
      </c>
      <c r="H110" s="29" t="s">
        <v>714</v>
      </c>
      <c r="I110" s="29"/>
      <c r="J110" s="33">
        <v>8</v>
      </c>
      <c r="K110" s="21">
        <v>45433</v>
      </c>
      <c r="L110" s="21">
        <f>IFERROR(WORKDAY.INTL(($K110-1),$J110,1,FESTIVOS[]),"")</f>
        <v>45442</v>
      </c>
      <c r="M110" s="22">
        <v>1</v>
      </c>
      <c r="N110" s="23">
        <v>0.9</v>
      </c>
      <c r="O110" s="22">
        <v>1</v>
      </c>
      <c r="P110" s="23" t="s">
        <v>35</v>
      </c>
      <c r="Q110" s="24" t="s">
        <v>30</v>
      </c>
      <c r="R110" s="30" t="str">
        <f>IF(Tabla4343567[[#This Row],[Avance]]&lt;Tabla4343567[[#This Row],[Actual]],"OK",IF(Tabla4343567[[#This Row],[Avance]]&gt;Tabla4343567[[#This Row],[Actual]],"ATENCIÓN","EJECUTADO"))</f>
        <v>EJECUTADO</v>
      </c>
    </row>
    <row r="111" spans="1:18" hidden="1" x14ac:dyDescent="0.25">
      <c r="A111" s="16">
        <v>107</v>
      </c>
      <c r="B111" s="18" t="s">
        <v>23</v>
      </c>
      <c r="C111" s="17">
        <v>45434</v>
      </c>
      <c r="D111" s="17" t="s">
        <v>29</v>
      </c>
      <c r="E111" s="27" t="s">
        <v>450</v>
      </c>
      <c r="F111" s="28" t="s">
        <v>728</v>
      </c>
      <c r="G111" s="27" t="s">
        <v>369</v>
      </c>
      <c r="H111" s="29" t="s">
        <v>34</v>
      </c>
      <c r="I111" s="29"/>
      <c r="J111" s="33">
        <v>2</v>
      </c>
      <c r="K111" s="21">
        <v>45433</v>
      </c>
      <c r="L111" s="21">
        <f>IFERROR(WORKDAY.INTL(($K111-1),$J111,1,FESTIVOS[]),"")</f>
        <v>45434</v>
      </c>
      <c r="M111" s="22">
        <v>1</v>
      </c>
      <c r="N111" s="23">
        <v>0</v>
      </c>
      <c r="O111" s="22">
        <v>1</v>
      </c>
      <c r="P111" s="23" t="s">
        <v>35</v>
      </c>
      <c r="Q111" s="24" t="s">
        <v>30</v>
      </c>
      <c r="R111" s="46" t="str">
        <f>IF(Tabla4343567[[#This Row],[Avance]]&lt;Tabla4343567[[#This Row],[Actual]],"OK",IF(Tabla4343567[[#This Row],[Avance]]&gt;Tabla4343567[[#This Row],[Actual]],"ATENCIÓN","EJECUTADO"))</f>
        <v>EJECUTADO</v>
      </c>
    </row>
    <row r="112" spans="1:18" hidden="1" x14ac:dyDescent="0.25">
      <c r="A112" s="16">
        <v>108</v>
      </c>
      <c r="B112" s="18" t="s">
        <v>23</v>
      </c>
      <c r="C112" s="17">
        <v>45434</v>
      </c>
      <c r="D112" s="17" t="s">
        <v>29</v>
      </c>
      <c r="E112" s="27" t="s">
        <v>450</v>
      </c>
      <c r="F112" s="38" t="s">
        <v>729</v>
      </c>
      <c r="G112" s="27" t="s">
        <v>369</v>
      </c>
      <c r="H112" s="29" t="s">
        <v>34</v>
      </c>
      <c r="I112" s="29"/>
      <c r="J112" s="33">
        <v>2</v>
      </c>
      <c r="K112" s="21">
        <v>45433</v>
      </c>
      <c r="L112" s="21">
        <f>IFERROR(WORKDAY.INTL(($K112-1),$J112,1,FESTIVOS[]),"")</f>
        <v>45434</v>
      </c>
      <c r="M112" s="22">
        <v>1</v>
      </c>
      <c r="N112" s="23">
        <v>0</v>
      </c>
      <c r="O112" s="22">
        <v>1</v>
      </c>
      <c r="P112" s="23" t="s">
        <v>35</v>
      </c>
      <c r="Q112" s="24" t="s">
        <v>30</v>
      </c>
      <c r="R112" s="46" t="str">
        <f>IF(Tabla4343567[[#This Row],[Avance]]&lt;Tabla4343567[[#This Row],[Actual]],"OK",IF(Tabla4343567[[#This Row],[Avance]]&gt;Tabla4343567[[#This Row],[Actual]],"ATENCIÓN","EJECUTADO"))</f>
        <v>EJECUTADO</v>
      </c>
    </row>
    <row r="113" spans="1:18" hidden="1" x14ac:dyDescent="0.25">
      <c r="A113" s="16">
        <v>109</v>
      </c>
      <c r="B113" s="18" t="s">
        <v>23</v>
      </c>
      <c r="C113" s="17">
        <v>45434</v>
      </c>
      <c r="D113" s="17" t="s">
        <v>29</v>
      </c>
      <c r="E113" s="27" t="s">
        <v>621</v>
      </c>
      <c r="F113" s="28" t="s">
        <v>730</v>
      </c>
      <c r="G113" s="27" t="s">
        <v>33</v>
      </c>
      <c r="H113" s="29" t="s">
        <v>682</v>
      </c>
      <c r="I113" s="29"/>
      <c r="J113" s="33">
        <v>2</v>
      </c>
      <c r="K113" s="21">
        <v>45433</v>
      </c>
      <c r="L113" s="21">
        <f>IFERROR(WORKDAY.INTL(($K113-1),$J113,1,FESTIVOS[]),"")</f>
        <v>45434</v>
      </c>
      <c r="M113" s="22">
        <v>1</v>
      </c>
      <c r="N113" s="23">
        <v>0</v>
      </c>
      <c r="O113" s="22">
        <v>1</v>
      </c>
      <c r="P113" s="23" t="s">
        <v>35</v>
      </c>
      <c r="Q113" s="24" t="s">
        <v>30</v>
      </c>
      <c r="R113" s="46" t="str">
        <f>IF(Tabla4343567[[#This Row],[Avance]]&lt;Tabla4343567[[#This Row],[Actual]],"OK",IF(Tabla4343567[[#This Row],[Avance]]&gt;Tabla4343567[[#This Row],[Actual]],"ATENCIÓN","EJECUTADO"))</f>
        <v>EJECUTADO</v>
      </c>
    </row>
    <row r="114" spans="1:18" hidden="1" x14ac:dyDescent="0.25">
      <c r="A114" s="16">
        <v>110</v>
      </c>
      <c r="B114" s="18" t="s">
        <v>23</v>
      </c>
      <c r="C114" s="17">
        <v>45434</v>
      </c>
      <c r="D114" s="17" t="s">
        <v>29</v>
      </c>
      <c r="E114" s="27" t="s">
        <v>621</v>
      </c>
      <c r="F114" s="28" t="s">
        <v>731</v>
      </c>
      <c r="G114" s="27" t="s">
        <v>33</v>
      </c>
      <c r="H114" s="29" t="s">
        <v>682</v>
      </c>
      <c r="I114" s="29"/>
      <c r="J114" s="33">
        <v>2</v>
      </c>
      <c r="K114" s="21">
        <v>45433</v>
      </c>
      <c r="L114" s="21">
        <f>IFERROR(WORKDAY.INTL(($K114-1),$J114,1,FESTIVOS[]),"")</f>
        <v>45434</v>
      </c>
      <c r="M114" s="22">
        <v>1</v>
      </c>
      <c r="N114" s="23">
        <v>0</v>
      </c>
      <c r="O114" s="22">
        <v>1</v>
      </c>
      <c r="P114" s="23" t="s">
        <v>35</v>
      </c>
      <c r="Q114" s="24" t="s">
        <v>30</v>
      </c>
      <c r="R114" s="46" t="str">
        <f>IF(Tabla4343567[[#This Row],[Avance]]&lt;Tabla4343567[[#This Row],[Actual]],"OK",IF(Tabla4343567[[#This Row],[Avance]]&gt;Tabla4343567[[#This Row],[Actual]],"ATENCIÓN","EJECUTADO"))</f>
        <v>EJECUTADO</v>
      </c>
    </row>
    <row r="115" spans="1:18" hidden="1" x14ac:dyDescent="0.25">
      <c r="A115" s="16">
        <v>111</v>
      </c>
      <c r="B115" s="18" t="s">
        <v>23</v>
      </c>
      <c r="C115" s="17">
        <v>45434</v>
      </c>
      <c r="D115" s="17" t="s">
        <v>29</v>
      </c>
      <c r="E115" s="27" t="s">
        <v>621</v>
      </c>
      <c r="F115" s="28" t="s">
        <v>732</v>
      </c>
      <c r="G115" s="27" t="s">
        <v>33</v>
      </c>
      <c r="H115" s="29" t="s">
        <v>682</v>
      </c>
      <c r="I115" s="29"/>
      <c r="J115" s="33">
        <v>2</v>
      </c>
      <c r="K115" s="21">
        <v>45433</v>
      </c>
      <c r="L115" s="21">
        <f>IFERROR(WORKDAY.INTL(($K115-1),$J115,1,FESTIVOS[]),"")</f>
        <v>45434</v>
      </c>
      <c r="M115" s="22">
        <v>1</v>
      </c>
      <c r="N115" s="23">
        <v>0</v>
      </c>
      <c r="O115" s="22">
        <v>1</v>
      </c>
      <c r="P115" s="23" t="s">
        <v>35</v>
      </c>
      <c r="Q115" s="24" t="s">
        <v>30</v>
      </c>
      <c r="R115" s="46" t="str">
        <f>IF(Tabla4343567[[#This Row],[Avance]]&lt;Tabla4343567[[#This Row],[Actual]],"OK",IF(Tabla4343567[[#This Row],[Avance]]&gt;Tabla4343567[[#This Row],[Actual]],"ATENCIÓN","EJECUTADO"))</f>
        <v>EJECUTADO</v>
      </c>
    </row>
    <row r="116" spans="1:18" hidden="1" x14ac:dyDescent="0.25">
      <c r="A116" s="16">
        <v>112</v>
      </c>
      <c r="B116" s="18" t="s">
        <v>23</v>
      </c>
      <c r="C116" s="17">
        <v>45434</v>
      </c>
      <c r="D116" s="17" t="s">
        <v>29</v>
      </c>
      <c r="E116" s="27" t="s">
        <v>621</v>
      </c>
      <c r="F116" s="28" t="s">
        <v>733</v>
      </c>
      <c r="G116" s="27" t="s">
        <v>33</v>
      </c>
      <c r="H116" s="29" t="s">
        <v>682</v>
      </c>
      <c r="I116" s="29"/>
      <c r="J116" s="33">
        <v>2</v>
      </c>
      <c r="K116" s="21">
        <v>45433</v>
      </c>
      <c r="L116" s="21">
        <f>IFERROR(WORKDAY.INTL(($K116-1),$J116,1,FESTIVOS[]),"")</f>
        <v>45434</v>
      </c>
      <c r="M116" s="22">
        <v>1</v>
      </c>
      <c r="N116" s="23">
        <v>0</v>
      </c>
      <c r="O116" s="22">
        <v>1</v>
      </c>
      <c r="P116" s="23" t="s">
        <v>35</v>
      </c>
      <c r="Q116" s="24" t="s">
        <v>30</v>
      </c>
      <c r="R116" s="46" t="str">
        <f>IF(Tabla4343567[[#This Row],[Avance]]&lt;Tabla4343567[[#This Row],[Actual]],"OK",IF(Tabla4343567[[#This Row],[Avance]]&gt;Tabla4343567[[#This Row],[Actual]],"ATENCIÓN","EJECUTADO"))</f>
        <v>EJECUTADO</v>
      </c>
    </row>
    <row r="117" spans="1:18" hidden="1" x14ac:dyDescent="0.25">
      <c r="A117" s="16">
        <v>113</v>
      </c>
      <c r="B117" s="18" t="s">
        <v>23</v>
      </c>
      <c r="C117" s="17">
        <v>45435</v>
      </c>
      <c r="D117" s="17" t="s">
        <v>29</v>
      </c>
      <c r="E117" s="27" t="s">
        <v>39</v>
      </c>
      <c r="F117" s="28" t="s">
        <v>640</v>
      </c>
      <c r="G117" s="27" t="s">
        <v>33</v>
      </c>
      <c r="H117" s="29" t="s">
        <v>49</v>
      </c>
      <c r="I117" s="29"/>
      <c r="J117" s="33">
        <v>2</v>
      </c>
      <c r="K117" s="21">
        <v>45434</v>
      </c>
      <c r="L117" s="21">
        <f>IFERROR(WORKDAY.INTL(($K117-1),$J117,1,FESTIVOS[]),"")</f>
        <v>45435</v>
      </c>
      <c r="M117" s="22">
        <v>1</v>
      </c>
      <c r="N117" s="23">
        <v>0</v>
      </c>
      <c r="O117" s="22">
        <v>1</v>
      </c>
      <c r="P117" s="23" t="s">
        <v>35</v>
      </c>
      <c r="Q117" s="24" t="s">
        <v>30</v>
      </c>
      <c r="R117" s="46" t="str">
        <f>IF(Tabla4343567[[#This Row],[Avance]]&lt;Tabla4343567[[#This Row],[Actual]],"OK",IF(Tabla4343567[[#This Row],[Avance]]&gt;Tabla4343567[[#This Row],[Actual]],"ATENCIÓN","EJECUTADO"))</f>
        <v>EJECUTADO</v>
      </c>
    </row>
    <row r="118" spans="1:18" hidden="1" x14ac:dyDescent="0.25">
      <c r="A118" s="16">
        <v>114</v>
      </c>
      <c r="B118" s="18" t="s">
        <v>23</v>
      </c>
      <c r="C118" s="17">
        <v>45435</v>
      </c>
      <c r="D118" s="17"/>
      <c r="E118" s="27" t="s">
        <v>39</v>
      </c>
      <c r="F118" s="28" t="s">
        <v>734</v>
      </c>
      <c r="G118" s="27" t="s">
        <v>33</v>
      </c>
      <c r="H118" s="29" t="s">
        <v>49</v>
      </c>
      <c r="I118" s="29"/>
      <c r="J118" s="33">
        <v>2</v>
      </c>
      <c r="K118" s="21">
        <v>45434</v>
      </c>
      <c r="L118" s="21">
        <f>IFERROR(WORKDAY.INTL(($K118-1),$J118,1,FESTIVOS[]),"")</f>
        <v>45435</v>
      </c>
      <c r="M118" s="22">
        <v>1</v>
      </c>
      <c r="N118" s="23">
        <v>0</v>
      </c>
      <c r="O118" s="22">
        <v>1</v>
      </c>
      <c r="P118" s="23" t="s">
        <v>35</v>
      </c>
      <c r="Q118" s="24" t="s">
        <v>30</v>
      </c>
      <c r="R118" s="30" t="str">
        <f>IF(Tabla4343567[[#This Row],[Avance]]&lt;Tabla4343567[[#This Row],[Actual]],"OK",IF(Tabla4343567[[#This Row],[Avance]]&gt;Tabla4343567[[#This Row],[Actual]],"ATENCIÓN","EJECUTADO"))</f>
        <v>EJECUTADO</v>
      </c>
    </row>
    <row r="119" spans="1:18" hidden="1" x14ac:dyDescent="0.25">
      <c r="A119" s="16">
        <v>115</v>
      </c>
      <c r="B119" s="18" t="s">
        <v>23</v>
      </c>
      <c r="C119" s="17">
        <v>45435</v>
      </c>
      <c r="D119" s="17"/>
      <c r="E119" s="27" t="s">
        <v>39</v>
      </c>
      <c r="F119" s="28" t="s">
        <v>735</v>
      </c>
      <c r="G119" s="27" t="s">
        <v>33</v>
      </c>
      <c r="H119" s="29" t="s">
        <v>49</v>
      </c>
      <c r="I119" s="29"/>
      <c r="J119" s="33">
        <v>2</v>
      </c>
      <c r="K119" s="21">
        <v>45434</v>
      </c>
      <c r="L119" s="21">
        <f>IFERROR(WORKDAY.INTL(($K119-1),$J119,1,FESTIVOS[]),"")</f>
        <v>45435</v>
      </c>
      <c r="M119" s="22">
        <v>1</v>
      </c>
      <c r="N119" s="23">
        <v>0</v>
      </c>
      <c r="O119" s="22">
        <v>1</v>
      </c>
      <c r="P119" s="23" t="s">
        <v>35</v>
      </c>
      <c r="Q119" s="24" t="s">
        <v>30</v>
      </c>
      <c r="R119" s="46" t="str">
        <f>IF(Tabla4343567[[#This Row],[Avance]]&lt;Tabla4343567[[#This Row],[Actual]],"OK",IF(Tabla4343567[[#This Row],[Avance]]&gt;Tabla4343567[[#This Row],[Actual]],"ATENCIÓN","EJECUTADO"))</f>
        <v>EJECUTADO</v>
      </c>
    </row>
    <row r="120" spans="1:18" hidden="1" x14ac:dyDescent="0.25">
      <c r="A120" s="16">
        <v>116</v>
      </c>
      <c r="B120" s="18" t="s">
        <v>23</v>
      </c>
      <c r="C120" s="17">
        <v>45435</v>
      </c>
      <c r="D120" s="17"/>
      <c r="E120" s="27" t="s">
        <v>133</v>
      </c>
      <c r="F120" s="28" t="s">
        <v>736</v>
      </c>
      <c r="G120" s="27" t="s">
        <v>363</v>
      </c>
      <c r="H120" s="29" t="s">
        <v>696</v>
      </c>
      <c r="I120" s="29"/>
      <c r="J120" s="33">
        <v>3</v>
      </c>
      <c r="K120" s="21">
        <v>45434</v>
      </c>
      <c r="L120" s="21">
        <f>IFERROR(WORKDAY.INTL(($K120-1),$J120,1,FESTIVOS[]),"")</f>
        <v>45436</v>
      </c>
      <c r="M120" s="22">
        <v>1</v>
      </c>
      <c r="N120" s="23">
        <v>0.51</v>
      </c>
      <c r="O120" s="22">
        <v>1</v>
      </c>
      <c r="P120" s="23" t="s">
        <v>35</v>
      </c>
      <c r="Q120" s="24" t="s">
        <v>30</v>
      </c>
      <c r="R120" s="46" t="str">
        <f>IF(Tabla4343567[[#This Row],[Avance]]&lt;Tabla4343567[[#This Row],[Actual]],"OK",IF(Tabla4343567[[#This Row],[Avance]]&gt;Tabla4343567[[#This Row],[Actual]],"ATENCIÓN","EJECUTADO"))</f>
        <v>EJECUTADO</v>
      </c>
    </row>
    <row r="121" spans="1:18" hidden="1" x14ac:dyDescent="0.25">
      <c r="A121" s="16">
        <v>117</v>
      </c>
      <c r="B121" s="18" t="s">
        <v>23</v>
      </c>
      <c r="C121" s="17">
        <v>45435</v>
      </c>
      <c r="D121" s="17"/>
      <c r="E121" s="27" t="s">
        <v>450</v>
      </c>
      <c r="F121" s="28" t="s">
        <v>737</v>
      </c>
      <c r="G121" s="27" t="s">
        <v>369</v>
      </c>
      <c r="H121" s="29" t="s">
        <v>34</v>
      </c>
      <c r="I121" s="29"/>
      <c r="J121" s="33">
        <v>2</v>
      </c>
      <c r="K121" s="21">
        <v>45434</v>
      </c>
      <c r="L121" s="21">
        <f>IFERROR(WORKDAY.INTL(($K121-1),$J121,1,FESTIVOS[]),"")</f>
        <v>45435</v>
      </c>
      <c r="M121" s="22">
        <v>1</v>
      </c>
      <c r="N121" s="23">
        <v>0</v>
      </c>
      <c r="O121" s="22">
        <v>1</v>
      </c>
      <c r="P121" s="23" t="s">
        <v>35</v>
      </c>
      <c r="Q121" s="24" t="s">
        <v>30</v>
      </c>
      <c r="R121" s="46" t="str">
        <f>IF(Tabla4343567[[#This Row],[Avance]]&lt;Tabla4343567[[#This Row],[Actual]],"OK",IF(Tabla4343567[[#This Row],[Avance]]&gt;Tabla4343567[[#This Row],[Actual]],"ATENCIÓN","EJECUTADO"))</f>
        <v>EJECUTADO</v>
      </c>
    </row>
    <row r="122" spans="1:18" hidden="1" x14ac:dyDescent="0.25">
      <c r="A122" s="16">
        <v>118</v>
      </c>
      <c r="B122" s="18" t="s">
        <v>23</v>
      </c>
      <c r="C122" s="17">
        <v>45435</v>
      </c>
      <c r="D122" s="17"/>
      <c r="E122" s="27" t="s">
        <v>450</v>
      </c>
      <c r="F122" s="28" t="s">
        <v>738</v>
      </c>
      <c r="G122" s="27" t="s">
        <v>369</v>
      </c>
      <c r="H122" s="29" t="s">
        <v>34</v>
      </c>
      <c r="I122" s="29"/>
      <c r="J122" s="33">
        <v>2</v>
      </c>
      <c r="K122" s="21">
        <v>45434</v>
      </c>
      <c r="L122" s="21">
        <f>IFERROR(WORKDAY.INTL(($K122-1),$J122,1,FESTIVOS[]),"")</f>
        <v>45435</v>
      </c>
      <c r="M122" s="22">
        <v>1</v>
      </c>
      <c r="N122" s="23">
        <v>0</v>
      </c>
      <c r="O122" s="22">
        <v>1</v>
      </c>
      <c r="P122" s="23" t="s">
        <v>35</v>
      </c>
      <c r="Q122" s="24" t="s">
        <v>30</v>
      </c>
      <c r="R122" s="46" t="str">
        <f>IF(Tabla4343567[[#This Row],[Avance]]&lt;Tabla4343567[[#This Row],[Actual]],"OK",IF(Tabla4343567[[#This Row],[Avance]]&gt;Tabla4343567[[#This Row],[Actual]],"ATENCIÓN","EJECUTADO"))</f>
        <v>EJECUTADO</v>
      </c>
    </row>
    <row r="123" spans="1:18" hidden="1" x14ac:dyDescent="0.25">
      <c r="A123" s="16">
        <v>119</v>
      </c>
      <c r="B123" s="18" t="s">
        <v>23</v>
      </c>
      <c r="C123" s="17">
        <v>45436</v>
      </c>
      <c r="D123" s="17"/>
      <c r="E123" s="27" t="s">
        <v>39</v>
      </c>
      <c r="F123" s="28" t="s">
        <v>86</v>
      </c>
      <c r="G123" s="27" t="s">
        <v>33</v>
      </c>
      <c r="H123" s="29" t="s">
        <v>49</v>
      </c>
      <c r="I123" s="29"/>
      <c r="J123" s="33">
        <v>2</v>
      </c>
      <c r="K123" s="21">
        <v>45435</v>
      </c>
      <c r="L123" s="21">
        <f>IFERROR(WORKDAY.INTL(($K123-1),$J123,1,FESTIVOS[]),"")</f>
        <v>45436</v>
      </c>
      <c r="M123" s="22">
        <v>1</v>
      </c>
      <c r="N123" s="23">
        <v>0</v>
      </c>
      <c r="O123" s="22">
        <v>1</v>
      </c>
      <c r="P123" s="23" t="s">
        <v>35</v>
      </c>
      <c r="Q123" s="24" t="s">
        <v>30</v>
      </c>
      <c r="R123" s="46" t="str">
        <f>IF(Tabla4343567[[#This Row],[Avance]]&lt;Tabla4343567[[#This Row],[Actual]],"OK",IF(Tabla4343567[[#This Row],[Avance]]&gt;Tabla4343567[[#This Row],[Actual]],"ATENCIÓN","EJECUTADO"))</f>
        <v>EJECUTADO</v>
      </c>
    </row>
    <row r="124" spans="1:18" hidden="1" x14ac:dyDescent="0.25">
      <c r="A124" s="16">
        <v>120</v>
      </c>
      <c r="B124" s="18" t="s">
        <v>23</v>
      </c>
      <c r="C124" s="17">
        <v>45436</v>
      </c>
      <c r="D124" s="17"/>
      <c r="E124" s="27" t="s">
        <v>39</v>
      </c>
      <c r="F124" s="28" t="s">
        <v>87</v>
      </c>
      <c r="G124" s="27" t="s">
        <v>33</v>
      </c>
      <c r="H124" s="29" t="s">
        <v>49</v>
      </c>
      <c r="I124" s="29"/>
      <c r="J124" s="33">
        <v>2</v>
      </c>
      <c r="K124" s="21">
        <v>45435</v>
      </c>
      <c r="L124" s="21">
        <f>IFERROR(WORKDAY.INTL(($K124-1),$J124,1,FESTIVOS[]),"")</f>
        <v>45436</v>
      </c>
      <c r="M124" s="22">
        <v>1</v>
      </c>
      <c r="N124" s="23">
        <v>0</v>
      </c>
      <c r="O124" s="22">
        <v>1</v>
      </c>
      <c r="P124" s="23" t="s">
        <v>35</v>
      </c>
      <c r="Q124" s="24" t="s">
        <v>30</v>
      </c>
      <c r="R124" s="46" t="str">
        <f>IF(Tabla4343567[[#This Row],[Avance]]&lt;Tabla4343567[[#This Row],[Actual]],"OK",IF(Tabla4343567[[#This Row],[Avance]]&gt;Tabla4343567[[#This Row],[Actual]],"ATENCIÓN","EJECUTADO"))</f>
        <v>EJECUTADO</v>
      </c>
    </row>
    <row r="125" spans="1:18" hidden="1" x14ac:dyDescent="0.25">
      <c r="A125" s="16">
        <v>121</v>
      </c>
      <c r="B125" s="18" t="s">
        <v>23</v>
      </c>
      <c r="C125" s="17">
        <v>45436</v>
      </c>
      <c r="D125" s="17"/>
      <c r="E125" s="27" t="s">
        <v>450</v>
      </c>
      <c r="F125" s="28" t="s">
        <v>739</v>
      </c>
      <c r="G125" s="27" t="s">
        <v>594</v>
      </c>
      <c r="H125" s="29" t="s">
        <v>34</v>
      </c>
      <c r="I125" s="29"/>
      <c r="J125" s="33">
        <v>2</v>
      </c>
      <c r="K125" s="21">
        <v>45435</v>
      </c>
      <c r="L125" s="21">
        <f>IFERROR(WORKDAY.INTL(($K125-1),$J125,1,FESTIVOS[]),"")</f>
        <v>45436</v>
      </c>
      <c r="M125" s="22">
        <v>1</v>
      </c>
      <c r="N125" s="23">
        <v>0</v>
      </c>
      <c r="O125" s="22">
        <v>1</v>
      </c>
      <c r="P125" s="23" t="s">
        <v>35</v>
      </c>
      <c r="Q125" s="24" t="s">
        <v>30</v>
      </c>
      <c r="R125" s="46" t="str">
        <f>IF(Tabla4343567[[#This Row],[Avance]]&lt;Tabla4343567[[#This Row],[Actual]],"OK",IF(Tabla4343567[[#This Row],[Avance]]&gt;Tabla4343567[[#This Row],[Actual]],"ATENCIÓN","EJECUTADO"))</f>
        <v>EJECUTADO</v>
      </c>
    </row>
    <row r="126" spans="1:18" hidden="1" x14ac:dyDescent="0.25">
      <c r="A126" s="16">
        <v>122</v>
      </c>
      <c r="B126" s="18" t="s">
        <v>23</v>
      </c>
      <c r="C126" s="17">
        <v>45436</v>
      </c>
      <c r="D126" s="17"/>
      <c r="E126" s="27" t="s">
        <v>450</v>
      </c>
      <c r="F126" s="28" t="s">
        <v>740</v>
      </c>
      <c r="G126" s="27" t="s">
        <v>594</v>
      </c>
      <c r="H126" s="29" t="s">
        <v>34</v>
      </c>
      <c r="I126" s="29"/>
      <c r="J126" s="33">
        <v>2</v>
      </c>
      <c r="K126" s="21">
        <v>45435</v>
      </c>
      <c r="L126" s="21">
        <f>IFERROR(WORKDAY.INTL(($K126-1),$J126,1,FESTIVOS[]),"")</f>
        <v>45436</v>
      </c>
      <c r="M126" s="22">
        <v>1</v>
      </c>
      <c r="N126" s="23">
        <v>0</v>
      </c>
      <c r="O126" s="22">
        <v>1</v>
      </c>
      <c r="P126" s="23" t="s">
        <v>35</v>
      </c>
      <c r="Q126" s="24" t="s">
        <v>30</v>
      </c>
      <c r="R126" s="46" t="str">
        <f>IF(Tabla4343567[[#This Row],[Avance]]&lt;Tabla4343567[[#This Row],[Actual]],"OK",IF(Tabla4343567[[#This Row],[Avance]]&gt;Tabla4343567[[#This Row],[Actual]],"ATENCIÓN","EJECUTADO"))</f>
        <v>EJECUTADO</v>
      </c>
    </row>
    <row r="127" spans="1:18" hidden="1" x14ac:dyDescent="0.25">
      <c r="A127" s="16">
        <v>123</v>
      </c>
      <c r="B127" s="18" t="s">
        <v>23</v>
      </c>
      <c r="C127" s="17">
        <v>45439</v>
      </c>
      <c r="D127" s="17"/>
      <c r="E127" s="27" t="s">
        <v>450</v>
      </c>
      <c r="F127" s="28" t="s">
        <v>741</v>
      </c>
      <c r="G127" s="27" t="s">
        <v>594</v>
      </c>
      <c r="H127" s="29" t="s">
        <v>34</v>
      </c>
      <c r="I127" s="29"/>
      <c r="J127" s="33">
        <v>1</v>
      </c>
      <c r="K127" s="21">
        <v>45438</v>
      </c>
      <c r="L127" s="21">
        <f>IFERROR(WORKDAY.INTL(($K127-1),$J127,1,FESTIVOS[]),"")</f>
        <v>45439</v>
      </c>
      <c r="M127" s="22">
        <v>1</v>
      </c>
      <c r="N127" s="23">
        <v>0</v>
      </c>
      <c r="O127" s="22">
        <v>1</v>
      </c>
      <c r="P127" s="23" t="s">
        <v>35</v>
      </c>
      <c r="Q127" s="24" t="s">
        <v>30</v>
      </c>
      <c r="R127" s="46" t="str">
        <f>IF(Tabla4343567[[#This Row],[Avance]]&lt;Tabla4343567[[#This Row],[Actual]],"OK",IF(Tabla4343567[[#This Row],[Avance]]&gt;Tabla4343567[[#This Row],[Actual]],"ATENCIÓN","EJECUTADO"))</f>
        <v>EJECUTADO</v>
      </c>
    </row>
    <row r="128" spans="1:18" ht="26.4" hidden="1" x14ac:dyDescent="0.25">
      <c r="A128" s="16">
        <v>124</v>
      </c>
      <c r="B128" s="18" t="s">
        <v>23</v>
      </c>
      <c r="C128" s="17">
        <v>45439</v>
      </c>
      <c r="D128" s="17"/>
      <c r="E128" s="27" t="s">
        <v>450</v>
      </c>
      <c r="F128" s="38" t="s">
        <v>742</v>
      </c>
      <c r="G128" s="27" t="s">
        <v>743</v>
      </c>
      <c r="H128" s="29" t="s">
        <v>34</v>
      </c>
      <c r="I128" s="29"/>
      <c r="J128" s="33">
        <v>1</v>
      </c>
      <c r="K128" s="21">
        <v>45438</v>
      </c>
      <c r="L128" s="21">
        <f>IFERROR(WORKDAY.INTL(($K128-1),$J128,1,FESTIVOS[]),"")</f>
        <v>45439</v>
      </c>
      <c r="M128" s="22">
        <v>1</v>
      </c>
      <c r="N128" s="23">
        <v>0</v>
      </c>
      <c r="O128" s="22">
        <v>1</v>
      </c>
      <c r="P128" s="23" t="s">
        <v>35</v>
      </c>
      <c r="Q128" s="24" t="s">
        <v>30</v>
      </c>
      <c r="R128" s="46" t="str">
        <f>IF(Tabla4343567[[#This Row],[Avance]]&lt;Tabla4343567[[#This Row],[Actual]],"OK",IF(Tabla4343567[[#This Row],[Avance]]&gt;Tabla4343567[[#This Row],[Actual]],"ATENCIÓN","EJECUTADO"))</f>
        <v>EJECUTADO</v>
      </c>
    </row>
    <row r="129" spans="1:18" x14ac:dyDescent="0.25">
      <c r="A129" s="16">
        <v>125</v>
      </c>
      <c r="B129" s="18" t="s">
        <v>23</v>
      </c>
      <c r="C129" s="17">
        <v>45439</v>
      </c>
      <c r="D129" s="17"/>
      <c r="E129" s="27" t="s">
        <v>39</v>
      </c>
      <c r="F129" s="28" t="s">
        <v>744</v>
      </c>
      <c r="G129" s="27" t="s">
        <v>33</v>
      </c>
      <c r="H129" s="29" t="s">
        <v>745</v>
      </c>
      <c r="I129" s="29"/>
      <c r="J129" s="33">
        <v>1</v>
      </c>
      <c r="K129" s="21">
        <v>45438</v>
      </c>
      <c r="L129" s="21">
        <f>IFERROR(WORKDAY.INTL(($K129-1),$J129,1,FESTIVOS[]),"")</f>
        <v>45439</v>
      </c>
      <c r="M129" s="22">
        <v>1</v>
      </c>
      <c r="N129" s="23">
        <v>0</v>
      </c>
      <c r="O129" s="22">
        <v>1</v>
      </c>
      <c r="P129" s="23" t="s">
        <v>35</v>
      </c>
      <c r="Q129" s="24" t="s">
        <v>30</v>
      </c>
      <c r="R129" s="46" t="str">
        <f>IF(Tabla4343567[[#This Row],[Avance]]&lt;Tabla4343567[[#This Row],[Actual]],"OK",IF(Tabla4343567[[#This Row],[Avance]]&gt;Tabla4343567[[#This Row],[Actual]],"ATENCIÓN","EJECUTADO"))</f>
        <v>EJECUTADO</v>
      </c>
    </row>
    <row r="130" spans="1:18" hidden="1" x14ac:dyDescent="0.25">
      <c r="A130" s="16">
        <v>126</v>
      </c>
      <c r="B130" s="18" t="s">
        <v>23</v>
      </c>
      <c r="C130" s="17">
        <v>45439</v>
      </c>
      <c r="D130" s="17"/>
      <c r="E130" s="27" t="s">
        <v>39</v>
      </c>
      <c r="F130" s="28" t="s">
        <v>746</v>
      </c>
      <c r="G130" s="27" t="s">
        <v>33</v>
      </c>
      <c r="H130" s="29" t="s">
        <v>745</v>
      </c>
      <c r="I130" s="29"/>
      <c r="J130" s="33">
        <v>6</v>
      </c>
      <c r="K130" s="21">
        <v>45438</v>
      </c>
      <c r="L130" s="21">
        <f>IFERROR(WORKDAY.INTL(($K130-1),$J130,1,FESTIVOS[]),"")</f>
        <v>45446</v>
      </c>
      <c r="M130" s="22">
        <f ca="1">IFERROR(((($I$3-$K130)/(L130-K130)*1)),"")</f>
        <v>100.875</v>
      </c>
      <c r="N130" s="23">
        <v>0.51</v>
      </c>
      <c r="O130" s="22">
        <v>0.64</v>
      </c>
      <c r="P130" s="23" t="s">
        <v>35</v>
      </c>
      <c r="Q130" s="24" t="s">
        <v>30</v>
      </c>
      <c r="R130" s="46" t="str">
        <f ca="1">IF(Tabla4343567[[#This Row],[Avance]]&lt;Tabla4343567[[#This Row],[Actual]],"OK",IF(Tabla4343567[[#This Row],[Avance]]&gt;Tabla4343567[[#This Row],[Actual]],"ATENCIÓN","EJECUTADO"))</f>
        <v>ATENCIÓN</v>
      </c>
    </row>
    <row r="131" spans="1:18" hidden="1" x14ac:dyDescent="0.25">
      <c r="A131" s="16">
        <v>127</v>
      </c>
      <c r="B131" s="18" t="s">
        <v>23</v>
      </c>
      <c r="C131" s="17">
        <v>45440</v>
      </c>
      <c r="D131" s="17"/>
      <c r="E131" s="27" t="s">
        <v>450</v>
      </c>
      <c r="F131" s="28" t="s">
        <v>655</v>
      </c>
      <c r="G131" s="27" t="s">
        <v>68</v>
      </c>
      <c r="H131" s="29" t="s">
        <v>34</v>
      </c>
      <c r="I131" s="29"/>
      <c r="J131" s="33">
        <v>2</v>
      </c>
      <c r="K131" s="21">
        <v>45439</v>
      </c>
      <c r="L131" s="21">
        <f>IFERROR(WORKDAY.INTL(($K131-1),$J131,1,FESTIVOS[]),"")</f>
        <v>45440</v>
      </c>
      <c r="M131" s="22">
        <v>1</v>
      </c>
      <c r="N131" s="23">
        <v>0</v>
      </c>
      <c r="O131" s="22">
        <v>1</v>
      </c>
      <c r="P131" s="23" t="s">
        <v>35</v>
      </c>
      <c r="Q131" s="24" t="s">
        <v>30</v>
      </c>
      <c r="R131" s="46" t="str">
        <f>IF(Tabla4343567[[#This Row],[Avance]]&lt;Tabla4343567[[#This Row],[Actual]],"OK",IF(Tabla4343567[[#This Row],[Avance]]&gt;Tabla4343567[[#This Row],[Actual]],"ATENCIÓN","EJECUTADO"))</f>
        <v>EJECUTADO</v>
      </c>
    </row>
    <row r="132" spans="1:18" hidden="1" x14ac:dyDescent="0.25">
      <c r="A132" s="16">
        <v>128</v>
      </c>
      <c r="B132" s="18" t="s">
        <v>23</v>
      </c>
      <c r="C132" s="17">
        <v>45440</v>
      </c>
      <c r="D132" s="17"/>
      <c r="E132" s="27" t="s">
        <v>133</v>
      </c>
      <c r="F132" s="28" t="s">
        <v>655</v>
      </c>
      <c r="G132" s="27" t="s">
        <v>544</v>
      </c>
      <c r="H132" s="29" t="s">
        <v>663</v>
      </c>
      <c r="I132" s="29"/>
      <c r="J132" s="33">
        <v>2</v>
      </c>
      <c r="K132" s="21">
        <v>45439</v>
      </c>
      <c r="L132" s="21">
        <f>IFERROR(WORKDAY.INTL(($K132-1),$J132,1,FESTIVOS[]),"")</f>
        <v>45440</v>
      </c>
      <c r="M132" s="22">
        <v>1</v>
      </c>
      <c r="N132" s="23">
        <v>0</v>
      </c>
      <c r="O132" s="22">
        <v>1</v>
      </c>
      <c r="P132" s="23" t="s">
        <v>35</v>
      </c>
      <c r="Q132" s="24" t="s">
        <v>30</v>
      </c>
      <c r="R132" s="46" t="str">
        <f>IF(Tabla4343567[[#This Row],[Avance]]&lt;Tabla4343567[[#This Row],[Actual]],"OK",IF(Tabla4343567[[#This Row],[Avance]]&gt;Tabla4343567[[#This Row],[Actual]],"ATENCIÓN","EJECUTADO"))</f>
        <v>EJECUTADO</v>
      </c>
    </row>
    <row r="133" spans="1:18" hidden="1" x14ac:dyDescent="0.25">
      <c r="A133" s="16">
        <v>129</v>
      </c>
      <c r="B133" s="18" t="s">
        <v>23</v>
      </c>
      <c r="C133" s="17">
        <v>45440</v>
      </c>
      <c r="D133" s="17"/>
      <c r="E133" s="27" t="s">
        <v>39</v>
      </c>
      <c r="F133" s="28" t="s">
        <v>747</v>
      </c>
      <c r="G133" s="27" t="s">
        <v>33</v>
      </c>
      <c r="H133" s="29" t="s">
        <v>748</v>
      </c>
      <c r="I133" s="29"/>
      <c r="J133" s="33">
        <v>2</v>
      </c>
      <c r="K133" s="21">
        <v>45439</v>
      </c>
      <c r="L133" s="21">
        <f>IFERROR(WORKDAY.INTL(($K133-1),$J133,1,FESTIVOS[]),"")</f>
        <v>45440</v>
      </c>
      <c r="M133" s="22">
        <v>1</v>
      </c>
      <c r="N133" s="23">
        <v>0</v>
      </c>
      <c r="O133" s="22">
        <v>1</v>
      </c>
      <c r="P133" s="23" t="s">
        <v>35</v>
      </c>
      <c r="Q133" s="24" t="s">
        <v>30</v>
      </c>
      <c r="R133" s="46" t="str">
        <f>IF(Tabla4343567[[#This Row],[Avance]]&lt;Tabla4343567[[#This Row],[Actual]],"OK",IF(Tabla4343567[[#This Row],[Avance]]&gt;Tabla4343567[[#This Row],[Actual]],"ATENCIÓN","EJECUTADO"))</f>
        <v>EJECUTADO</v>
      </c>
    </row>
    <row r="134" spans="1:18" hidden="1" x14ac:dyDescent="0.25">
      <c r="A134" s="16">
        <v>130</v>
      </c>
      <c r="B134" s="18" t="s">
        <v>23</v>
      </c>
      <c r="C134" s="17">
        <v>45441</v>
      </c>
      <c r="D134" s="17"/>
      <c r="E134" s="27" t="s">
        <v>621</v>
      </c>
      <c r="F134" s="28" t="s">
        <v>749</v>
      </c>
      <c r="G134" s="27" t="s">
        <v>515</v>
      </c>
      <c r="H134" s="29" t="s">
        <v>677</v>
      </c>
      <c r="I134" s="29"/>
      <c r="J134" s="33">
        <v>2</v>
      </c>
      <c r="K134" s="21">
        <v>45440</v>
      </c>
      <c r="L134" s="21">
        <f>IFERROR(WORKDAY.INTL(($K134-1),$J134,1,FESTIVOS[]),"")</f>
        <v>45441</v>
      </c>
      <c r="M134" s="22">
        <v>1</v>
      </c>
      <c r="N134" s="23">
        <v>0</v>
      </c>
      <c r="O134" s="22">
        <v>1</v>
      </c>
      <c r="P134" s="23" t="s">
        <v>35</v>
      </c>
      <c r="Q134" s="24" t="s">
        <v>30</v>
      </c>
      <c r="R134" s="46" t="str">
        <f>IF(Tabla4343567[[#This Row],[Avance]]&lt;Tabla4343567[[#This Row],[Actual]],"OK",IF(Tabla4343567[[#This Row],[Avance]]&gt;Tabla4343567[[#This Row],[Actual]],"ATENCIÓN","EJECUTADO"))</f>
        <v>EJECUTADO</v>
      </c>
    </row>
    <row r="135" spans="1:18" hidden="1" x14ac:dyDescent="0.25">
      <c r="A135" s="16">
        <v>131</v>
      </c>
      <c r="B135" s="18" t="s">
        <v>23</v>
      </c>
      <c r="C135" s="17">
        <v>45441</v>
      </c>
      <c r="D135" s="17"/>
      <c r="E135" s="27" t="s">
        <v>621</v>
      </c>
      <c r="F135" s="28" t="s">
        <v>750</v>
      </c>
      <c r="G135" s="27" t="s">
        <v>594</v>
      </c>
      <c r="H135" s="29" t="s">
        <v>677</v>
      </c>
      <c r="I135" s="29"/>
      <c r="J135" s="33">
        <v>2</v>
      </c>
      <c r="K135" s="21">
        <v>45440</v>
      </c>
      <c r="L135" s="21">
        <f>IFERROR(WORKDAY.INTL(($K135-1),$J135,1,FESTIVOS[]),"")</f>
        <v>45441</v>
      </c>
      <c r="M135" s="22">
        <v>1</v>
      </c>
      <c r="N135" s="23">
        <v>0</v>
      </c>
      <c r="O135" s="22">
        <v>1</v>
      </c>
      <c r="P135" s="23" t="s">
        <v>35</v>
      </c>
      <c r="Q135" s="24" t="s">
        <v>30</v>
      </c>
      <c r="R135" s="46" t="str">
        <f>IF(Tabla4343567[[#This Row],[Avance]]&lt;Tabla4343567[[#This Row],[Actual]],"OK",IF(Tabla4343567[[#This Row],[Avance]]&gt;Tabla4343567[[#This Row],[Actual]],"ATENCIÓN","EJECUTADO"))</f>
        <v>EJECUTADO</v>
      </c>
    </row>
    <row r="136" spans="1:18" hidden="1" x14ac:dyDescent="0.25">
      <c r="A136" s="16">
        <v>132</v>
      </c>
      <c r="B136" s="18" t="s">
        <v>23</v>
      </c>
      <c r="C136" s="17">
        <v>45441</v>
      </c>
      <c r="D136" s="17"/>
      <c r="E136" s="27" t="s">
        <v>621</v>
      </c>
      <c r="F136" s="28" t="s">
        <v>751</v>
      </c>
      <c r="G136" s="27" t="s">
        <v>594</v>
      </c>
      <c r="H136" s="29" t="s">
        <v>677</v>
      </c>
      <c r="I136" s="29"/>
      <c r="J136" s="33">
        <v>2</v>
      </c>
      <c r="K136" s="21">
        <v>45440</v>
      </c>
      <c r="L136" s="21">
        <f>IFERROR(WORKDAY.INTL(($K136-1),$J136,1,FESTIVOS[]),"")</f>
        <v>45441</v>
      </c>
      <c r="M136" s="22">
        <v>1</v>
      </c>
      <c r="N136" s="23">
        <v>0</v>
      </c>
      <c r="O136" s="22">
        <v>1</v>
      </c>
      <c r="P136" s="23" t="s">
        <v>35</v>
      </c>
      <c r="Q136" s="24" t="s">
        <v>30</v>
      </c>
      <c r="R136" s="46" t="str">
        <f>IF(Tabla4343567[[#This Row],[Avance]]&lt;Tabla4343567[[#This Row],[Actual]],"OK",IF(Tabla4343567[[#This Row],[Avance]]&gt;Tabla4343567[[#This Row],[Actual]],"ATENCIÓN","EJECUTADO"))</f>
        <v>EJECUTADO</v>
      </c>
    </row>
    <row r="137" spans="1:18" hidden="1" x14ac:dyDescent="0.25">
      <c r="A137" s="16">
        <v>133</v>
      </c>
      <c r="B137" s="18" t="s">
        <v>23</v>
      </c>
      <c r="C137" s="17">
        <v>45441</v>
      </c>
      <c r="D137" s="17"/>
      <c r="E137" s="27" t="s">
        <v>621</v>
      </c>
      <c r="F137" s="28" t="s">
        <v>752</v>
      </c>
      <c r="G137" s="27" t="s">
        <v>594</v>
      </c>
      <c r="H137" s="29" t="s">
        <v>677</v>
      </c>
      <c r="I137" s="29"/>
      <c r="J137" s="33">
        <v>2</v>
      </c>
      <c r="K137" s="21">
        <v>45440</v>
      </c>
      <c r="L137" s="21">
        <f>IFERROR(WORKDAY.INTL(($K137-1),$J137,1,FESTIVOS[]),"")</f>
        <v>45441</v>
      </c>
      <c r="M137" s="22">
        <v>1</v>
      </c>
      <c r="N137" s="23">
        <v>0</v>
      </c>
      <c r="O137" s="22">
        <v>1</v>
      </c>
      <c r="P137" s="23" t="s">
        <v>35</v>
      </c>
      <c r="Q137" s="24" t="s">
        <v>30</v>
      </c>
      <c r="R137" s="46" t="str">
        <f>IF(Tabla4343567[[#This Row],[Avance]]&lt;Tabla4343567[[#This Row],[Actual]],"OK",IF(Tabla4343567[[#This Row],[Avance]]&gt;Tabla4343567[[#This Row],[Actual]],"ATENCIÓN","EJECUTADO"))</f>
        <v>EJECUTADO</v>
      </c>
    </row>
    <row r="138" spans="1:18" hidden="1" x14ac:dyDescent="0.25">
      <c r="A138" s="16">
        <v>134</v>
      </c>
      <c r="B138" s="18" t="s">
        <v>23</v>
      </c>
      <c r="C138" s="17">
        <v>45441</v>
      </c>
      <c r="D138" s="17"/>
      <c r="E138" s="27" t="s">
        <v>39</v>
      </c>
      <c r="F138" s="28" t="s">
        <v>753</v>
      </c>
      <c r="G138" s="27" t="s">
        <v>33</v>
      </c>
      <c r="H138" s="29" t="s">
        <v>754</v>
      </c>
      <c r="I138" s="29" t="s">
        <v>755</v>
      </c>
      <c r="J138" s="33">
        <v>2</v>
      </c>
      <c r="K138" s="21">
        <v>45440</v>
      </c>
      <c r="L138" s="21">
        <f>IFERROR(WORKDAY.INTL(($K138-1),$J138,1,FESTIVOS[]),"")</f>
        <v>45441</v>
      </c>
      <c r="M138" s="22">
        <v>1</v>
      </c>
      <c r="N138" s="23">
        <v>0</v>
      </c>
      <c r="O138" s="22">
        <v>1</v>
      </c>
      <c r="P138" s="23" t="s">
        <v>35</v>
      </c>
      <c r="Q138" s="24" t="s">
        <v>30</v>
      </c>
      <c r="R138" s="46" t="str">
        <f>IF(Tabla4343567[[#This Row],[Avance]]&lt;Tabla4343567[[#This Row],[Actual]],"OK",IF(Tabla4343567[[#This Row],[Avance]]&gt;Tabla4343567[[#This Row],[Actual]],"ATENCIÓN","EJECUTADO"))</f>
        <v>EJECUTADO</v>
      </c>
    </row>
    <row r="139" spans="1:18" hidden="1" x14ac:dyDescent="0.25">
      <c r="A139" s="16">
        <v>135</v>
      </c>
      <c r="B139" s="18" t="s">
        <v>23</v>
      </c>
      <c r="C139" s="17">
        <v>45441</v>
      </c>
      <c r="D139" s="17"/>
      <c r="E139" s="27" t="s">
        <v>39</v>
      </c>
      <c r="F139" s="28" t="s">
        <v>756</v>
      </c>
      <c r="G139" s="27" t="s">
        <v>33</v>
      </c>
      <c r="H139" s="29" t="s">
        <v>754</v>
      </c>
      <c r="I139" s="29" t="s">
        <v>755</v>
      </c>
      <c r="J139" s="33">
        <v>2</v>
      </c>
      <c r="K139" s="21">
        <v>45440</v>
      </c>
      <c r="L139" s="21">
        <f>IFERROR(WORKDAY.INTL(($K139-1),$J139,1,FESTIVOS[]),"")</f>
        <v>45441</v>
      </c>
      <c r="M139" s="22">
        <v>1</v>
      </c>
      <c r="N139" s="23">
        <v>0</v>
      </c>
      <c r="O139" s="22">
        <v>1</v>
      </c>
      <c r="P139" s="23" t="s">
        <v>35</v>
      </c>
      <c r="Q139" s="24" t="s">
        <v>30</v>
      </c>
      <c r="R139" s="46" t="str">
        <f>IF(Tabla4343567[[#This Row],[Avance]]&lt;Tabla4343567[[#This Row],[Actual]],"OK",IF(Tabla4343567[[#This Row],[Avance]]&gt;Tabla4343567[[#This Row],[Actual]],"ATENCIÓN","EJECUTADO"))</f>
        <v>EJECUTADO</v>
      </c>
    </row>
    <row r="140" spans="1:18" hidden="1" x14ac:dyDescent="0.25">
      <c r="A140" s="16">
        <v>136</v>
      </c>
      <c r="B140" s="18" t="s">
        <v>23</v>
      </c>
      <c r="C140" s="17">
        <v>45441</v>
      </c>
      <c r="D140" s="17"/>
      <c r="E140" s="27" t="s">
        <v>450</v>
      </c>
      <c r="F140" s="28" t="s">
        <v>757</v>
      </c>
      <c r="G140" s="27" t="s">
        <v>758</v>
      </c>
      <c r="H140" s="29" t="s">
        <v>34</v>
      </c>
      <c r="I140" s="29"/>
      <c r="J140" s="33">
        <v>2</v>
      </c>
      <c r="K140" s="21">
        <v>45440</v>
      </c>
      <c r="L140" s="21">
        <f>IFERROR(WORKDAY.INTL(($K140-1),$J140,1,FESTIVOS[]),"")</f>
        <v>45441</v>
      </c>
      <c r="M140" s="22">
        <v>1</v>
      </c>
      <c r="N140" s="23">
        <v>0</v>
      </c>
      <c r="O140" s="22">
        <v>1</v>
      </c>
      <c r="P140" s="23" t="s">
        <v>35</v>
      </c>
      <c r="Q140" s="24" t="s">
        <v>30</v>
      </c>
      <c r="R140" s="46" t="str">
        <f>IF(Tabla4343567[[#This Row],[Avance]]&lt;Tabla4343567[[#This Row],[Actual]],"OK",IF(Tabla4343567[[#This Row],[Avance]]&gt;Tabla4343567[[#This Row],[Actual]],"ATENCIÓN","EJECUTADO"))</f>
        <v>EJECUTADO</v>
      </c>
    </row>
    <row r="141" spans="1:18" hidden="1" x14ac:dyDescent="0.25">
      <c r="A141" s="16">
        <v>137</v>
      </c>
      <c r="B141" s="18" t="s">
        <v>23</v>
      </c>
      <c r="C141" s="17">
        <v>45441</v>
      </c>
      <c r="D141" s="17"/>
      <c r="E141" s="27" t="s">
        <v>450</v>
      </c>
      <c r="F141" s="28" t="s">
        <v>759</v>
      </c>
      <c r="G141" s="27" t="s">
        <v>758</v>
      </c>
      <c r="H141" s="29" t="s">
        <v>34</v>
      </c>
      <c r="I141" s="29"/>
      <c r="J141" s="33">
        <v>3</v>
      </c>
      <c r="K141" s="21">
        <v>45440</v>
      </c>
      <c r="L141" s="21">
        <f>IFERROR(WORKDAY.INTL(($K141-1),$J141,1,FESTIVOS[]),"")</f>
        <v>45442</v>
      </c>
      <c r="M141" s="22">
        <v>1</v>
      </c>
      <c r="N141" s="23">
        <v>0.51</v>
      </c>
      <c r="O141" s="22">
        <v>1</v>
      </c>
      <c r="P141" s="23" t="s">
        <v>35</v>
      </c>
      <c r="Q141" s="24" t="s">
        <v>30</v>
      </c>
      <c r="R141" s="46" t="str">
        <f>IF(Tabla4343567[[#This Row],[Avance]]&lt;Tabla4343567[[#This Row],[Actual]],"OK",IF(Tabla4343567[[#This Row],[Avance]]&gt;Tabla4343567[[#This Row],[Actual]],"ATENCIÓN","EJECUTADO"))</f>
        <v>EJECUTADO</v>
      </c>
    </row>
    <row r="142" spans="1:18" hidden="1" x14ac:dyDescent="0.25">
      <c r="A142" s="16">
        <v>138</v>
      </c>
      <c r="B142" s="18" t="s">
        <v>23</v>
      </c>
      <c r="C142" s="17">
        <v>45442</v>
      </c>
      <c r="D142" s="17"/>
      <c r="E142" s="27" t="s">
        <v>133</v>
      </c>
      <c r="F142" s="28" t="s">
        <v>760</v>
      </c>
      <c r="G142" s="27" t="s">
        <v>68</v>
      </c>
      <c r="H142" s="29" t="s">
        <v>663</v>
      </c>
      <c r="I142" s="29"/>
      <c r="J142" s="33">
        <v>2</v>
      </c>
      <c r="K142" s="21">
        <v>45441</v>
      </c>
      <c r="L142" s="21">
        <f>IFERROR(WORKDAY.INTL(($K142-1),$J142,1,FESTIVOS[]),"")</f>
        <v>45442</v>
      </c>
      <c r="M142" s="22">
        <v>1</v>
      </c>
      <c r="N142" s="23">
        <v>0</v>
      </c>
      <c r="O142" s="22">
        <v>1</v>
      </c>
      <c r="P142" s="23" t="s">
        <v>35</v>
      </c>
      <c r="Q142" s="24" t="s">
        <v>30</v>
      </c>
      <c r="R142" s="46" t="str">
        <f>IF(Tabla4343567[[#This Row],[Avance]]&lt;Tabla4343567[[#This Row],[Actual]],"OK",IF(Tabla4343567[[#This Row],[Avance]]&gt;Tabla4343567[[#This Row],[Actual]],"ATENCIÓN","EJECUTADO"))</f>
        <v>EJECUTADO</v>
      </c>
    </row>
    <row r="143" spans="1:18" hidden="1" x14ac:dyDescent="0.25">
      <c r="A143" s="16">
        <v>139</v>
      </c>
      <c r="B143" s="18" t="s">
        <v>23</v>
      </c>
      <c r="C143" s="17">
        <v>45442</v>
      </c>
      <c r="D143" s="17"/>
      <c r="E143" s="27" t="s">
        <v>39</v>
      </c>
      <c r="F143" s="28" t="s">
        <v>761</v>
      </c>
      <c r="G143" s="27" t="s">
        <v>33</v>
      </c>
      <c r="H143" s="29" t="s">
        <v>754</v>
      </c>
      <c r="I143" s="16" t="s">
        <v>762</v>
      </c>
      <c r="J143" s="33">
        <v>2</v>
      </c>
      <c r="K143" s="21">
        <v>45441</v>
      </c>
      <c r="L143" s="21">
        <f>IFERROR(WORKDAY.INTL(($K143-1),$J143,1,FESTIVOS[]),"")</f>
        <v>45442</v>
      </c>
      <c r="M143" s="22">
        <v>1</v>
      </c>
      <c r="N143" s="23">
        <v>0</v>
      </c>
      <c r="O143" s="22">
        <v>1</v>
      </c>
      <c r="P143" s="23" t="s">
        <v>35</v>
      </c>
      <c r="Q143" s="24" t="s">
        <v>30</v>
      </c>
      <c r="R143" s="46" t="str">
        <f>IF(Tabla4343567[[#This Row],[Avance]]&lt;Tabla4343567[[#This Row],[Actual]],"OK",IF(Tabla4343567[[#This Row],[Avance]]&gt;Tabla4343567[[#This Row],[Actual]],"ATENCIÓN","EJECUTADO"))</f>
        <v>EJECUTADO</v>
      </c>
    </row>
    <row r="144" spans="1:18" hidden="1" x14ac:dyDescent="0.25">
      <c r="A144" s="16">
        <v>140</v>
      </c>
      <c r="B144" s="18" t="s">
        <v>23</v>
      </c>
      <c r="C144" s="17">
        <v>45442</v>
      </c>
      <c r="D144" s="17"/>
      <c r="E144" s="27" t="s">
        <v>621</v>
      </c>
      <c r="F144" s="28" t="s">
        <v>763</v>
      </c>
      <c r="G144" s="27" t="s">
        <v>33</v>
      </c>
      <c r="H144" s="29" t="s">
        <v>754</v>
      </c>
      <c r="I144" s="16" t="s">
        <v>762</v>
      </c>
      <c r="J144" s="33">
        <v>2</v>
      </c>
      <c r="K144" s="21">
        <v>45441</v>
      </c>
      <c r="L144" s="21">
        <f>IFERROR(WORKDAY.INTL(($K144-1),$J144,1,FESTIVOS[]),"")</f>
        <v>45442</v>
      </c>
      <c r="M144" s="22">
        <v>1</v>
      </c>
      <c r="N144" s="23">
        <v>0</v>
      </c>
      <c r="O144" s="22">
        <v>1</v>
      </c>
      <c r="P144" s="23" t="s">
        <v>35</v>
      </c>
      <c r="Q144" s="24" t="s">
        <v>30</v>
      </c>
      <c r="R144" s="46" t="str">
        <f>IF(Tabla4343567[[#This Row],[Avance]]&lt;Tabla4343567[[#This Row],[Actual]],"OK",IF(Tabla4343567[[#This Row],[Avance]]&gt;Tabla4343567[[#This Row],[Actual]],"ATENCIÓN","EJECUTADO"))</f>
        <v>EJECUTADO</v>
      </c>
    </row>
    <row r="145" spans="1:18" hidden="1" x14ac:dyDescent="0.25">
      <c r="A145" s="16">
        <v>141</v>
      </c>
      <c r="B145" s="18" t="s">
        <v>23</v>
      </c>
      <c r="C145" s="17">
        <v>45442</v>
      </c>
      <c r="D145" s="17"/>
      <c r="E145" s="27" t="s">
        <v>621</v>
      </c>
      <c r="F145" s="28" t="s">
        <v>764</v>
      </c>
      <c r="G145" s="27" t="s">
        <v>33</v>
      </c>
      <c r="H145" s="29" t="s">
        <v>754</v>
      </c>
      <c r="I145" s="16" t="s">
        <v>765</v>
      </c>
      <c r="J145" s="33">
        <v>2</v>
      </c>
      <c r="K145" s="21">
        <v>45441</v>
      </c>
      <c r="L145" s="21">
        <f>IFERROR(WORKDAY.INTL(($K145-1),$J145,1,FESTIVOS[]),"")</f>
        <v>45442</v>
      </c>
      <c r="M145" s="22">
        <v>1</v>
      </c>
      <c r="N145" s="23">
        <v>0</v>
      </c>
      <c r="O145" s="22">
        <v>1</v>
      </c>
      <c r="P145" s="23" t="s">
        <v>35</v>
      </c>
      <c r="Q145" s="24" t="s">
        <v>30</v>
      </c>
      <c r="R145" s="46" t="str">
        <f>IF(Tabla4343567[[#This Row],[Avance]]&lt;Tabla4343567[[#This Row],[Actual]],"OK",IF(Tabla4343567[[#This Row],[Avance]]&gt;Tabla4343567[[#This Row],[Actual]],"ATENCIÓN","EJECUTADO"))</f>
        <v>EJECUTADO</v>
      </c>
    </row>
    <row r="146" spans="1:18" hidden="1" x14ac:dyDescent="0.25">
      <c r="A146" s="16">
        <v>142</v>
      </c>
      <c r="B146" s="18" t="s">
        <v>23</v>
      </c>
      <c r="C146" s="17">
        <v>45442</v>
      </c>
      <c r="D146" s="17"/>
      <c r="E146" s="27" t="s">
        <v>621</v>
      </c>
      <c r="F146" s="28" t="s">
        <v>766</v>
      </c>
      <c r="G146" s="27" t="s">
        <v>33</v>
      </c>
      <c r="H146" s="29" t="s">
        <v>754</v>
      </c>
      <c r="I146" s="16" t="s">
        <v>767</v>
      </c>
      <c r="J146" s="33">
        <v>2</v>
      </c>
      <c r="K146" s="21">
        <v>45441</v>
      </c>
      <c r="L146" s="21">
        <f>IFERROR(WORKDAY.INTL(($K146-1),$J146,1,FESTIVOS[]),"")</f>
        <v>45442</v>
      </c>
      <c r="M146" s="22">
        <v>1</v>
      </c>
      <c r="N146" s="23">
        <v>0</v>
      </c>
      <c r="O146" s="22">
        <v>1</v>
      </c>
      <c r="P146" s="23" t="s">
        <v>35</v>
      </c>
      <c r="Q146" s="24" t="s">
        <v>30</v>
      </c>
      <c r="R146" s="46" t="str">
        <f>IF(Tabla4343567[[#This Row],[Avance]]&lt;Tabla4343567[[#This Row],[Actual]],"OK",IF(Tabla4343567[[#This Row],[Avance]]&gt;Tabla4343567[[#This Row],[Actual]],"ATENCIÓN","EJECUTADO"))</f>
        <v>EJECUTADO</v>
      </c>
    </row>
    <row r="147" spans="1:18" hidden="1" x14ac:dyDescent="0.25">
      <c r="A147" s="16">
        <v>143</v>
      </c>
      <c r="B147" s="18" t="s">
        <v>23</v>
      </c>
      <c r="C147" s="17">
        <v>45442</v>
      </c>
      <c r="D147" s="17"/>
      <c r="E147" s="27" t="s">
        <v>450</v>
      </c>
      <c r="F147" s="28" t="s">
        <v>768</v>
      </c>
      <c r="G147" s="27" t="s">
        <v>758</v>
      </c>
      <c r="H147" s="29" t="s">
        <v>34</v>
      </c>
      <c r="I147" s="29"/>
      <c r="J147" s="33">
        <v>2</v>
      </c>
      <c r="K147" s="21">
        <v>45441</v>
      </c>
      <c r="L147" s="21">
        <f>IFERROR(WORKDAY.INTL(($K147-1),$J147,1,FESTIVOS[]),"")</f>
        <v>45442</v>
      </c>
      <c r="M147" s="22">
        <v>1</v>
      </c>
      <c r="N147" s="23">
        <v>0</v>
      </c>
      <c r="O147" s="22">
        <v>1</v>
      </c>
      <c r="P147" s="23" t="s">
        <v>35</v>
      </c>
      <c r="Q147" s="24" t="s">
        <v>30</v>
      </c>
      <c r="R147" s="46" t="str">
        <f>IF(Tabla4343567[[#This Row],[Avance]]&lt;Tabla4343567[[#This Row],[Actual]],"OK",IF(Tabla4343567[[#This Row],[Avance]]&gt;Tabla4343567[[#This Row],[Actual]],"ATENCIÓN","EJECUTADO"))</f>
        <v>EJECUTADO</v>
      </c>
    </row>
    <row r="148" spans="1:18" hidden="1" x14ac:dyDescent="0.25">
      <c r="A148" s="16">
        <v>144</v>
      </c>
      <c r="B148" s="18" t="s">
        <v>23</v>
      </c>
      <c r="C148" s="17">
        <v>45442</v>
      </c>
      <c r="D148" s="17"/>
      <c r="E148" s="27" t="s">
        <v>450</v>
      </c>
      <c r="F148" s="28" t="s">
        <v>769</v>
      </c>
      <c r="G148" s="27" t="s">
        <v>758</v>
      </c>
      <c r="H148" s="29" t="s">
        <v>34</v>
      </c>
      <c r="I148" s="29"/>
      <c r="J148" s="33">
        <v>2</v>
      </c>
      <c r="K148" s="21">
        <v>45441</v>
      </c>
      <c r="L148" s="21">
        <f>IFERROR(WORKDAY.INTL(($K148-1),$J148,1,FESTIVOS[]),"")</f>
        <v>45442</v>
      </c>
      <c r="M148" s="22">
        <v>1</v>
      </c>
      <c r="N148" s="23">
        <v>0</v>
      </c>
      <c r="O148" s="22">
        <v>1</v>
      </c>
      <c r="P148" s="23" t="s">
        <v>35</v>
      </c>
      <c r="Q148" s="24" t="s">
        <v>30</v>
      </c>
      <c r="R148" s="46" t="str">
        <f>IF(Tabla4343567[[#This Row],[Avance]]&lt;Tabla4343567[[#This Row],[Actual]],"OK",IF(Tabla4343567[[#This Row],[Avance]]&gt;Tabla4343567[[#This Row],[Actual]],"ATENCIÓN","EJECUTADO"))</f>
        <v>EJECUTADO</v>
      </c>
    </row>
    <row r="149" spans="1:18" x14ac:dyDescent="0.25">
      <c r="A149" s="16">
        <v>145</v>
      </c>
      <c r="B149" s="18" t="s">
        <v>23</v>
      </c>
      <c r="C149" s="17">
        <v>45442</v>
      </c>
      <c r="D149" s="17"/>
      <c r="E149" s="27" t="s">
        <v>450</v>
      </c>
      <c r="F149" s="28" t="s">
        <v>770</v>
      </c>
      <c r="G149" s="27" t="s">
        <v>758</v>
      </c>
      <c r="H149" s="29" t="s">
        <v>34</v>
      </c>
      <c r="I149" s="29"/>
      <c r="J149" s="33">
        <v>2</v>
      </c>
      <c r="K149" s="21">
        <v>45441</v>
      </c>
      <c r="L149" s="21">
        <f>IFERROR(WORKDAY.INTL(($K149-1),$J149,1,FESTIVOS[]),"")</f>
        <v>45442</v>
      </c>
      <c r="M149" s="22">
        <v>1</v>
      </c>
      <c r="N149" s="23">
        <v>0</v>
      </c>
      <c r="O149" s="22">
        <v>1</v>
      </c>
      <c r="P149" s="23" t="s">
        <v>35</v>
      </c>
      <c r="Q149" s="24" t="s">
        <v>30</v>
      </c>
      <c r="R149" s="46" t="str">
        <f>IF(Tabla4343567[[#This Row],[Avance]]&lt;Tabla4343567[[#This Row],[Actual]],"OK",IF(Tabla4343567[[#This Row],[Avance]]&gt;Tabla4343567[[#This Row],[Actual]],"ATENCIÓN","EJECUTADO"))</f>
        <v>EJECUTADO</v>
      </c>
    </row>
    <row r="150" spans="1:18" x14ac:dyDescent="0.25">
      <c r="A150" s="16">
        <v>146</v>
      </c>
      <c r="B150" s="18" t="s">
        <v>23</v>
      </c>
      <c r="C150" s="17">
        <v>45443</v>
      </c>
      <c r="D150" s="17"/>
      <c r="E150" s="27" t="s">
        <v>39</v>
      </c>
      <c r="F150" s="28" t="s">
        <v>771</v>
      </c>
      <c r="G150" s="27" t="s">
        <v>33</v>
      </c>
      <c r="H150" s="29" t="s">
        <v>754</v>
      </c>
      <c r="I150" s="16" t="s">
        <v>762</v>
      </c>
      <c r="J150" s="33">
        <v>2</v>
      </c>
      <c r="K150" s="21">
        <v>45442</v>
      </c>
      <c r="L150" s="21">
        <f>IFERROR(WORKDAY.INTL(($K150-1),$J150,1,FESTIVOS[]),"")</f>
        <v>45443</v>
      </c>
      <c r="M150" s="22">
        <v>1</v>
      </c>
      <c r="N150" s="23">
        <v>0</v>
      </c>
      <c r="O150" s="22">
        <v>1</v>
      </c>
      <c r="P150" s="23" t="s">
        <v>35</v>
      </c>
      <c r="Q150" s="24" t="s">
        <v>30</v>
      </c>
      <c r="R150" s="46" t="str">
        <f>IF(Tabla4343567[[#This Row],[Avance]]&lt;Tabla4343567[[#This Row],[Actual]],"OK",IF(Tabla4343567[[#This Row],[Avance]]&gt;Tabla4343567[[#This Row],[Actual]],"ATENCIÓN","EJECUTADO"))</f>
        <v>EJECUTADO</v>
      </c>
    </row>
    <row r="151" spans="1:18" ht="26.4" x14ac:dyDescent="0.25">
      <c r="A151" s="16">
        <v>147</v>
      </c>
      <c r="B151" s="18" t="s">
        <v>23</v>
      </c>
      <c r="C151" s="17">
        <v>45443</v>
      </c>
      <c r="D151" s="17"/>
      <c r="E151" s="27" t="s">
        <v>621</v>
      </c>
      <c r="F151" s="38" t="s">
        <v>772</v>
      </c>
      <c r="G151" s="27" t="s">
        <v>33</v>
      </c>
      <c r="H151" s="29" t="s">
        <v>151</v>
      </c>
      <c r="I151" s="29"/>
      <c r="J151" s="33">
        <v>2</v>
      </c>
      <c r="K151" s="21">
        <v>45442</v>
      </c>
      <c r="L151" s="21">
        <f>IFERROR(WORKDAY.INTL(($K151-1),$J151,1,FESTIVOS[]),"")</f>
        <v>45443</v>
      </c>
      <c r="M151" s="22">
        <v>1</v>
      </c>
      <c r="N151" s="23">
        <v>0</v>
      </c>
      <c r="O151" s="22">
        <v>1</v>
      </c>
      <c r="P151" s="23" t="s">
        <v>35</v>
      </c>
      <c r="Q151" s="24" t="s">
        <v>30</v>
      </c>
      <c r="R151" s="46" t="str">
        <f>IF(Tabla4343567[[#This Row],[Avance]]&lt;Tabla4343567[[#This Row],[Actual]],"OK",IF(Tabla4343567[[#This Row],[Avance]]&gt;Tabla4343567[[#This Row],[Actual]],"ATENCIÓN","EJECUTADO"))</f>
        <v>EJECUTADO</v>
      </c>
    </row>
    <row r="152" spans="1:18" x14ac:dyDescent="0.25">
      <c r="A152" s="16">
        <v>148</v>
      </c>
      <c r="B152" s="18" t="s">
        <v>23</v>
      </c>
      <c r="C152" s="17">
        <v>45443</v>
      </c>
      <c r="D152" s="17"/>
      <c r="E152" s="27" t="s">
        <v>621</v>
      </c>
      <c r="F152" s="28" t="s">
        <v>773</v>
      </c>
      <c r="G152" s="27" t="s">
        <v>33</v>
      </c>
      <c r="H152" s="29" t="s">
        <v>151</v>
      </c>
      <c r="I152" s="29"/>
      <c r="J152" s="33">
        <v>2</v>
      </c>
      <c r="K152" s="21">
        <v>45442</v>
      </c>
      <c r="L152" s="21">
        <f>IFERROR(WORKDAY.INTL(($K152-1),$J152,1,FESTIVOS[]),"")</f>
        <v>45443</v>
      </c>
      <c r="M152" s="22">
        <v>1</v>
      </c>
      <c r="N152" s="23">
        <v>0</v>
      </c>
      <c r="O152" s="22">
        <v>1</v>
      </c>
      <c r="P152" s="23" t="s">
        <v>35</v>
      </c>
      <c r="Q152" s="24" t="s">
        <v>30</v>
      </c>
      <c r="R152" s="46" t="str">
        <f>IF(Tabla4343567[[#This Row],[Avance]]&lt;Tabla4343567[[#This Row],[Actual]],"OK",IF(Tabla4343567[[#This Row],[Avance]]&gt;Tabla4343567[[#This Row],[Actual]],"ATENCIÓN","EJECUTADO"))</f>
        <v>EJECUTADO</v>
      </c>
    </row>
    <row r="153" spans="1:18" x14ac:dyDescent="0.25">
      <c r="A153" s="16">
        <v>149</v>
      </c>
      <c r="B153" s="18" t="s">
        <v>23</v>
      </c>
      <c r="C153" s="17">
        <v>45443</v>
      </c>
      <c r="D153" s="17"/>
      <c r="E153" s="27" t="s">
        <v>450</v>
      </c>
      <c r="F153" s="28" t="s">
        <v>774</v>
      </c>
      <c r="G153" s="27" t="s">
        <v>775</v>
      </c>
      <c r="H153" s="29" t="s">
        <v>34</v>
      </c>
      <c r="I153" s="29"/>
      <c r="J153" s="33">
        <v>2</v>
      </c>
      <c r="K153" s="21">
        <v>45442</v>
      </c>
      <c r="L153" s="21">
        <f>IFERROR(WORKDAY.INTL(($K153-1),$J153,1,FESTIVOS[]),"")</f>
        <v>45443</v>
      </c>
      <c r="M153" s="22">
        <v>1</v>
      </c>
      <c r="N153" s="23">
        <v>0</v>
      </c>
      <c r="O153" s="22">
        <v>1</v>
      </c>
      <c r="P153" s="23" t="s">
        <v>35</v>
      </c>
      <c r="Q153" s="24" t="s">
        <v>30</v>
      </c>
      <c r="R153" s="46" t="str">
        <f>IF(Tabla4343567[[#This Row],[Avance]]&lt;Tabla4343567[[#This Row],[Actual]],"OK",IF(Tabla4343567[[#This Row],[Avance]]&gt;Tabla4343567[[#This Row],[Actual]],"ATENCIÓN","EJECUTADO"))</f>
        <v>EJECUTADO</v>
      </c>
    </row>
    <row r="154" spans="1:18" x14ac:dyDescent="0.25">
      <c r="A154" s="16">
        <v>150</v>
      </c>
      <c r="B154" s="18" t="s">
        <v>23</v>
      </c>
      <c r="C154" s="17">
        <v>45443</v>
      </c>
      <c r="D154" s="17"/>
      <c r="E154" s="27" t="s">
        <v>450</v>
      </c>
      <c r="F154" s="28" t="s">
        <v>776</v>
      </c>
      <c r="G154" s="27" t="s">
        <v>775</v>
      </c>
      <c r="H154" s="29" t="s">
        <v>34</v>
      </c>
      <c r="I154" s="29"/>
      <c r="J154" s="33">
        <v>2</v>
      </c>
      <c r="K154" s="21">
        <v>45442</v>
      </c>
      <c r="L154" s="21">
        <f>IFERROR(WORKDAY.INTL(($K154-1),$J154,1,FESTIVOS[]),"")</f>
        <v>45443</v>
      </c>
      <c r="M154" s="22">
        <v>1</v>
      </c>
      <c r="N154" s="23">
        <v>0</v>
      </c>
      <c r="O154" s="22">
        <v>1</v>
      </c>
      <c r="P154" s="23" t="s">
        <v>35</v>
      </c>
      <c r="Q154" s="24" t="s">
        <v>30</v>
      </c>
      <c r="R154" s="46" t="str">
        <f>IF(Tabla4343567[[#This Row],[Avance]]&lt;Tabla4343567[[#This Row],[Actual]],"OK",IF(Tabla4343567[[#This Row],[Avance]]&gt;Tabla4343567[[#This Row],[Actual]],"ATENCIÓN","EJECUTADO"))</f>
        <v>EJECUTADO</v>
      </c>
    </row>
    <row r="155" spans="1:18" x14ac:dyDescent="0.25">
      <c r="A155" s="16">
        <v>151</v>
      </c>
      <c r="B155" s="18" t="s">
        <v>23</v>
      </c>
      <c r="C155" s="17">
        <v>45443</v>
      </c>
      <c r="D155" s="17"/>
      <c r="E155" s="27" t="s">
        <v>450</v>
      </c>
      <c r="F155" s="28" t="s">
        <v>777</v>
      </c>
      <c r="G155" s="27" t="s">
        <v>775</v>
      </c>
      <c r="H155" s="29" t="s">
        <v>34</v>
      </c>
      <c r="I155" s="29"/>
      <c r="J155" s="33">
        <v>2</v>
      </c>
      <c r="K155" s="21">
        <v>45442</v>
      </c>
      <c r="L155" s="21">
        <f>IFERROR(WORKDAY.INTL(($K155-1),$J155,1,FESTIVOS[]),"")</f>
        <v>45443</v>
      </c>
      <c r="M155" s="22">
        <v>1</v>
      </c>
      <c r="N155" s="23">
        <v>0</v>
      </c>
      <c r="O155" s="22">
        <v>1</v>
      </c>
      <c r="P155" s="23" t="s">
        <v>35</v>
      </c>
      <c r="Q155" s="24" t="s">
        <v>30</v>
      </c>
      <c r="R155" s="46" t="str">
        <f>IF(Tabla4343567[[#This Row],[Avance]]&lt;Tabla4343567[[#This Row],[Actual]],"OK",IF(Tabla4343567[[#This Row],[Avance]]&gt;Tabla4343567[[#This Row],[Actual]],"ATENCIÓN","EJECUTADO"))</f>
        <v>EJECUTADO</v>
      </c>
    </row>
    <row r="156" spans="1:18" x14ac:dyDescent="0.25">
      <c r="A156" s="16">
        <v>152</v>
      </c>
      <c r="B156" s="18" t="s">
        <v>23</v>
      </c>
      <c r="C156" s="17">
        <v>45443</v>
      </c>
      <c r="D156" s="17"/>
      <c r="E156" s="27" t="s">
        <v>450</v>
      </c>
      <c r="F156" s="28" t="s">
        <v>778</v>
      </c>
      <c r="G156" s="27" t="s">
        <v>775</v>
      </c>
      <c r="H156" s="29" t="s">
        <v>682</v>
      </c>
      <c r="I156" s="29"/>
      <c r="J156" s="33">
        <v>3</v>
      </c>
      <c r="K156" s="21">
        <v>45442</v>
      </c>
      <c r="L156" s="21">
        <f>IFERROR(WORKDAY.INTL(($K156-1),$J156,1,FESTIVOS[]),"")</f>
        <v>45446</v>
      </c>
      <c r="M156" s="22">
        <f ca="1">IFERROR(((($I$3-$K156)/(L156-K156)*1)),"")</f>
        <v>200.75</v>
      </c>
      <c r="N156" s="23">
        <v>0</v>
      </c>
      <c r="O156" s="22">
        <v>0.5</v>
      </c>
      <c r="P156" s="23" t="s">
        <v>35</v>
      </c>
      <c r="Q156" s="24" t="s">
        <v>30</v>
      </c>
      <c r="R156" s="46" t="str">
        <f ca="1">IF(Tabla4343567[[#This Row],[Avance]]&lt;Tabla4343567[[#This Row],[Actual]],"OK",IF(Tabla4343567[[#This Row],[Avance]]&gt;Tabla4343567[[#This Row],[Actual]],"ATENCIÓN","EJECUTADO"))</f>
        <v>ATENCIÓN</v>
      </c>
    </row>
    <row r="157" spans="1:18" hidden="1" x14ac:dyDescent="0.25">
      <c r="A157" s="16">
        <v>153</v>
      </c>
      <c r="B157" s="18" t="s">
        <v>23</v>
      </c>
      <c r="C157" s="17">
        <v>45443</v>
      </c>
      <c r="D157" s="17"/>
      <c r="E157" s="27" t="s">
        <v>621</v>
      </c>
      <c r="F157" s="28" t="s">
        <v>779</v>
      </c>
      <c r="G157" s="27" t="s">
        <v>33</v>
      </c>
      <c r="H157" s="29" t="s">
        <v>754</v>
      </c>
      <c r="I157" s="16" t="s">
        <v>762</v>
      </c>
      <c r="J157" s="33">
        <v>2</v>
      </c>
      <c r="K157" s="21">
        <v>45442</v>
      </c>
      <c r="L157" s="21">
        <f>IFERROR(WORKDAY.INTL(($K157-1),$J157,1,FESTIVOS[]),"")</f>
        <v>45443</v>
      </c>
      <c r="M157" s="22">
        <v>1</v>
      </c>
      <c r="N157" s="23">
        <v>0</v>
      </c>
      <c r="O157" s="22">
        <v>1</v>
      </c>
      <c r="P157" s="23" t="s">
        <v>35</v>
      </c>
      <c r="Q157" s="24" t="s">
        <v>30</v>
      </c>
      <c r="R157" s="46" t="str">
        <f>IF(Tabla4343567[[#This Row],[Avance]]&lt;Tabla4343567[[#This Row],[Actual]],"OK",IF(Tabla4343567[[#This Row],[Avance]]&gt;Tabla4343567[[#This Row],[Actual]],"ATENCIÓN","EJECUTADO"))</f>
        <v>EJECUTADO</v>
      </c>
    </row>
    <row r="158" spans="1:18" hidden="1" x14ac:dyDescent="0.25">
      <c r="A158" s="16">
        <v>154</v>
      </c>
      <c r="B158" s="18" t="s">
        <v>23</v>
      </c>
      <c r="C158" s="17"/>
      <c r="D158" s="17"/>
      <c r="E158" s="27"/>
      <c r="F158" s="28"/>
      <c r="G158" s="27"/>
      <c r="H158" s="29"/>
      <c r="I158" s="29"/>
      <c r="J158" s="33"/>
      <c r="K158" s="21"/>
      <c r="L158" s="21" t="str">
        <f>IFERROR(WORKDAY.INTL(($K158-1),$J158,1,FESTIVOS[]),"")</f>
        <v/>
      </c>
      <c r="M158" s="22" t="str">
        <f t="shared" ref="M158:M197" ca="1" si="1">IFERROR(((($I$3-$K158)/(L158-K158)*1)),"")</f>
        <v/>
      </c>
      <c r="N158" s="23"/>
      <c r="O158" s="22"/>
      <c r="P158" s="23" t="s">
        <v>35</v>
      </c>
      <c r="Q158" s="24" t="s">
        <v>30</v>
      </c>
      <c r="R158" s="30" t="str">
        <f ca="1">IF(Tabla4343567[[#This Row],[Avance]]&lt;Tabla4343567[[#This Row],[Actual]],"OK",IF(Tabla4343567[[#This Row],[Avance]]&gt;Tabla4343567[[#This Row],[Actual]],"ATENCIÓN","EJECUTADO"))</f>
        <v>EJECUTADO</v>
      </c>
    </row>
    <row r="159" spans="1:18" hidden="1" x14ac:dyDescent="0.25">
      <c r="A159" s="16">
        <v>155</v>
      </c>
      <c r="B159" s="18" t="s">
        <v>23</v>
      </c>
      <c r="C159" s="17"/>
      <c r="D159" s="17"/>
      <c r="E159" s="27"/>
      <c r="F159" s="28"/>
      <c r="G159" s="27"/>
      <c r="H159" s="29"/>
      <c r="I159" s="29"/>
      <c r="J159" s="33"/>
      <c r="K159" s="21"/>
      <c r="L159" s="21" t="str">
        <f>IFERROR(WORKDAY.INTL(($K159-1),$J159,1,FESTIVOS[]),"")</f>
        <v/>
      </c>
      <c r="M159" s="22" t="str">
        <f t="shared" ca="1" si="1"/>
        <v/>
      </c>
      <c r="N159" s="23"/>
      <c r="O159" s="22"/>
      <c r="P159" s="23" t="s">
        <v>35</v>
      </c>
      <c r="Q159" s="24" t="s">
        <v>30</v>
      </c>
      <c r="R159" s="46" t="str">
        <f ca="1">IF(Tabla4343567[[#This Row],[Avance]]&lt;Tabla4343567[[#This Row],[Actual]],"OK",IF(Tabla4343567[[#This Row],[Avance]]&gt;Tabla4343567[[#This Row],[Actual]],"ATENCIÓN","EJECUTADO"))</f>
        <v>EJECUTADO</v>
      </c>
    </row>
    <row r="160" spans="1:18" hidden="1" x14ac:dyDescent="0.25">
      <c r="A160" s="16">
        <v>156</v>
      </c>
      <c r="B160" s="18" t="s">
        <v>23</v>
      </c>
      <c r="C160" s="17"/>
      <c r="D160" s="17"/>
      <c r="E160" s="27"/>
      <c r="F160" s="28"/>
      <c r="G160" s="27"/>
      <c r="H160" s="29"/>
      <c r="I160" s="29"/>
      <c r="J160" s="33"/>
      <c r="K160" s="21"/>
      <c r="L160" s="21" t="str">
        <f>IFERROR(WORKDAY.INTL(($K160-1),$J160,1,FESTIVOS[]),"")</f>
        <v/>
      </c>
      <c r="M160" s="22" t="str">
        <f t="shared" ca="1" si="1"/>
        <v/>
      </c>
      <c r="N160" s="23"/>
      <c r="O160" s="22"/>
      <c r="P160" s="23" t="s">
        <v>35</v>
      </c>
      <c r="Q160" s="24" t="s">
        <v>30</v>
      </c>
      <c r="R160" s="46" t="str">
        <f ca="1">IF(Tabla4343567[[#This Row],[Avance]]&lt;Tabla4343567[[#This Row],[Actual]],"OK",IF(Tabla4343567[[#This Row],[Avance]]&gt;Tabla4343567[[#This Row],[Actual]],"ATENCIÓN","EJECUTADO"))</f>
        <v>EJECUTADO</v>
      </c>
    </row>
    <row r="161" spans="1:18" hidden="1" x14ac:dyDescent="0.25">
      <c r="A161" s="16">
        <v>157</v>
      </c>
      <c r="B161" s="18" t="s">
        <v>23</v>
      </c>
      <c r="C161" s="17"/>
      <c r="D161" s="17"/>
      <c r="E161" s="27"/>
      <c r="F161" s="28"/>
      <c r="G161" s="27"/>
      <c r="H161" s="29"/>
      <c r="I161" s="29"/>
      <c r="J161" s="33"/>
      <c r="K161" s="21"/>
      <c r="L161" s="21" t="str">
        <f>IFERROR(WORKDAY.INTL(($K161-1),$J161,1,FESTIVOS[]),"")</f>
        <v/>
      </c>
      <c r="M161" s="22" t="str">
        <f t="shared" ca="1" si="1"/>
        <v/>
      </c>
      <c r="N161" s="23"/>
      <c r="O161" s="22"/>
      <c r="P161" s="23" t="s">
        <v>35</v>
      </c>
      <c r="Q161" s="24" t="s">
        <v>30</v>
      </c>
      <c r="R161" s="46" t="str">
        <f ca="1">IF(Tabla4343567[[#This Row],[Avance]]&lt;Tabla4343567[[#This Row],[Actual]],"OK",IF(Tabla4343567[[#This Row],[Avance]]&gt;Tabla4343567[[#This Row],[Actual]],"ATENCIÓN","EJECUTADO"))</f>
        <v>EJECUTADO</v>
      </c>
    </row>
    <row r="162" spans="1:18" hidden="1" x14ac:dyDescent="0.25">
      <c r="A162" s="16">
        <v>158</v>
      </c>
      <c r="B162" s="18" t="s">
        <v>23</v>
      </c>
      <c r="C162" s="17"/>
      <c r="D162" s="17"/>
      <c r="E162" s="27"/>
      <c r="F162" s="28"/>
      <c r="G162" s="27"/>
      <c r="H162" s="29"/>
      <c r="I162" s="29"/>
      <c r="J162" s="33"/>
      <c r="K162" s="21"/>
      <c r="L162" s="21" t="str">
        <f>IFERROR(WORKDAY.INTL(($K162-1),$J162,1,FESTIVOS[]),"")</f>
        <v/>
      </c>
      <c r="M162" s="22" t="str">
        <f t="shared" ca="1" si="1"/>
        <v/>
      </c>
      <c r="N162" s="23"/>
      <c r="O162" s="22"/>
      <c r="P162" s="23" t="s">
        <v>35</v>
      </c>
      <c r="Q162" s="24" t="s">
        <v>30</v>
      </c>
      <c r="R162" s="46" t="str">
        <f ca="1">IF(Tabla4343567[[#This Row],[Avance]]&lt;Tabla4343567[[#This Row],[Actual]],"OK",IF(Tabla4343567[[#This Row],[Avance]]&gt;Tabla4343567[[#This Row],[Actual]],"ATENCIÓN","EJECUTADO"))</f>
        <v>EJECUTADO</v>
      </c>
    </row>
    <row r="163" spans="1:18" hidden="1" x14ac:dyDescent="0.25">
      <c r="A163" s="16">
        <v>159</v>
      </c>
      <c r="B163" s="18" t="s">
        <v>23</v>
      </c>
      <c r="C163" s="17"/>
      <c r="D163" s="17"/>
      <c r="E163" s="27"/>
      <c r="F163" s="28"/>
      <c r="G163" s="27"/>
      <c r="H163" s="29"/>
      <c r="I163" s="29"/>
      <c r="J163" s="33"/>
      <c r="K163" s="21"/>
      <c r="L163" s="21" t="str">
        <f>IFERROR(WORKDAY.INTL(($K163-1),$J163,1,FESTIVOS[]),"")</f>
        <v/>
      </c>
      <c r="M163" s="22" t="str">
        <f t="shared" ca="1" si="1"/>
        <v/>
      </c>
      <c r="N163" s="23"/>
      <c r="O163" s="22"/>
      <c r="P163" s="23" t="s">
        <v>35</v>
      </c>
      <c r="Q163" s="24" t="s">
        <v>30</v>
      </c>
      <c r="R163" s="46" t="str">
        <f ca="1">IF(Tabla4343567[[#This Row],[Avance]]&lt;Tabla4343567[[#This Row],[Actual]],"OK",IF(Tabla4343567[[#This Row],[Avance]]&gt;Tabla4343567[[#This Row],[Actual]],"ATENCIÓN","EJECUTADO"))</f>
        <v>EJECUTADO</v>
      </c>
    </row>
    <row r="164" spans="1:18" hidden="1" x14ac:dyDescent="0.25">
      <c r="A164" s="16">
        <v>160</v>
      </c>
      <c r="B164" s="18" t="s">
        <v>23</v>
      </c>
      <c r="C164" s="17"/>
      <c r="D164" s="17"/>
      <c r="E164" s="27"/>
      <c r="F164" s="28"/>
      <c r="G164" s="27"/>
      <c r="H164" s="29"/>
      <c r="I164" s="29"/>
      <c r="J164" s="33"/>
      <c r="K164" s="21"/>
      <c r="L164" s="21" t="str">
        <f>IFERROR(WORKDAY.INTL(($K164-1),$J164,1,FESTIVOS[]),"")</f>
        <v/>
      </c>
      <c r="M164" s="22" t="str">
        <f t="shared" ca="1" si="1"/>
        <v/>
      </c>
      <c r="N164" s="23"/>
      <c r="O164" s="22"/>
      <c r="P164" s="23" t="s">
        <v>35</v>
      </c>
      <c r="Q164" s="24" t="s">
        <v>30</v>
      </c>
      <c r="R164" s="46" t="str">
        <f ca="1">IF(Tabla4343567[[#This Row],[Avance]]&lt;Tabla4343567[[#This Row],[Actual]],"OK",IF(Tabla4343567[[#This Row],[Avance]]&gt;Tabla4343567[[#This Row],[Actual]],"ATENCIÓN","EJECUTADO"))</f>
        <v>EJECUTADO</v>
      </c>
    </row>
    <row r="165" spans="1:18" hidden="1" x14ac:dyDescent="0.25">
      <c r="A165" s="16">
        <v>161</v>
      </c>
      <c r="B165" s="18" t="s">
        <v>23</v>
      </c>
      <c r="C165" s="17"/>
      <c r="D165" s="17"/>
      <c r="E165" s="27"/>
      <c r="F165" s="28"/>
      <c r="G165" s="27"/>
      <c r="H165" s="29"/>
      <c r="I165" s="29"/>
      <c r="J165" s="33"/>
      <c r="K165" s="21"/>
      <c r="L165" s="21" t="str">
        <f>IFERROR(WORKDAY.INTL(($K165-1),$J165,1,FESTIVOS[]),"")</f>
        <v/>
      </c>
      <c r="M165" s="22" t="str">
        <f t="shared" ca="1" si="1"/>
        <v/>
      </c>
      <c r="N165" s="23"/>
      <c r="O165" s="22"/>
      <c r="P165" s="23" t="s">
        <v>35</v>
      </c>
      <c r="Q165" s="24" t="s">
        <v>30</v>
      </c>
      <c r="R165" s="46" t="str">
        <f ca="1">IF(Tabla4343567[[#This Row],[Avance]]&lt;Tabla4343567[[#This Row],[Actual]],"OK",IF(Tabla4343567[[#This Row],[Avance]]&gt;Tabla4343567[[#This Row],[Actual]],"ATENCIÓN","EJECUTADO"))</f>
        <v>EJECUTADO</v>
      </c>
    </row>
    <row r="166" spans="1:18" hidden="1" x14ac:dyDescent="0.25">
      <c r="A166" s="16">
        <v>162</v>
      </c>
      <c r="B166" s="18" t="s">
        <v>23</v>
      </c>
      <c r="C166" s="17"/>
      <c r="D166" s="17"/>
      <c r="E166" s="27"/>
      <c r="F166" s="28"/>
      <c r="G166" s="27"/>
      <c r="H166" s="29"/>
      <c r="I166" s="29"/>
      <c r="J166" s="33"/>
      <c r="K166" s="21"/>
      <c r="L166" s="21" t="str">
        <f>IFERROR(WORKDAY.INTL(($K166-1),$J166,1,FESTIVOS[]),"")</f>
        <v/>
      </c>
      <c r="M166" s="22" t="str">
        <f t="shared" ca="1" si="1"/>
        <v/>
      </c>
      <c r="N166" s="23"/>
      <c r="O166" s="22"/>
      <c r="P166" s="23" t="s">
        <v>35</v>
      </c>
      <c r="Q166" s="24" t="s">
        <v>30</v>
      </c>
      <c r="R166" s="30" t="str">
        <f ca="1">IF(Tabla4343567[[#This Row],[Avance]]&lt;Tabla4343567[[#This Row],[Actual]],"OK",IF(Tabla4343567[[#This Row],[Avance]]&gt;Tabla4343567[[#This Row],[Actual]],"ATENCIÓN","EJECUTADO"))</f>
        <v>EJECUTADO</v>
      </c>
    </row>
    <row r="167" spans="1:18" hidden="1" x14ac:dyDescent="0.25">
      <c r="A167" s="16">
        <v>163</v>
      </c>
      <c r="B167" s="18" t="s">
        <v>23</v>
      </c>
      <c r="C167" s="17"/>
      <c r="D167" s="17"/>
      <c r="E167" s="27"/>
      <c r="F167" s="28"/>
      <c r="G167" s="27"/>
      <c r="H167" s="29"/>
      <c r="I167" s="29"/>
      <c r="J167" s="33"/>
      <c r="K167" s="21"/>
      <c r="L167" s="21" t="str">
        <f>IFERROR(WORKDAY.INTL(($K167-1),$J167,1,FESTIVOS[]),"")</f>
        <v/>
      </c>
      <c r="M167" s="22" t="str">
        <f t="shared" ca="1" si="1"/>
        <v/>
      </c>
      <c r="N167" s="23"/>
      <c r="O167" s="22"/>
      <c r="P167" s="23" t="s">
        <v>35</v>
      </c>
      <c r="Q167" s="24" t="s">
        <v>30</v>
      </c>
      <c r="R167" s="46" t="str">
        <f ca="1">IF(Tabla4343567[[#This Row],[Avance]]&lt;Tabla4343567[[#This Row],[Actual]],"OK",IF(Tabla4343567[[#This Row],[Avance]]&gt;Tabla4343567[[#This Row],[Actual]],"ATENCIÓN","EJECUTADO"))</f>
        <v>EJECUTADO</v>
      </c>
    </row>
    <row r="168" spans="1:18" hidden="1" x14ac:dyDescent="0.25">
      <c r="A168" s="16">
        <v>164</v>
      </c>
      <c r="B168" s="18" t="s">
        <v>23</v>
      </c>
      <c r="C168" s="17"/>
      <c r="D168" s="17"/>
      <c r="E168" s="27"/>
      <c r="F168" s="28"/>
      <c r="G168" s="27"/>
      <c r="H168" s="29"/>
      <c r="I168" s="29"/>
      <c r="J168" s="33"/>
      <c r="K168" s="21"/>
      <c r="L168" s="21" t="str">
        <f>IFERROR(WORKDAY.INTL(($K168-1),$J168,1,FESTIVOS[]),"")</f>
        <v/>
      </c>
      <c r="M168" s="22" t="str">
        <f t="shared" ca="1" si="1"/>
        <v/>
      </c>
      <c r="N168" s="23"/>
      <c r="O168" s="22"/>
      <c r="P168" s="23" t="s">
        <v>35</v>
      </c>
      <c r="Q168" s="24" t="s">
        <v>30</v>
      </c>
      <c r="R168" s="46" t="str">
        <f ca="1">IF(Tabla4343567[[#This Row],[Avance]]&lt;Tabla4343567[[#This Row],[Actual]],"OK",IF(Tabla4343567[[#This Row],[Avance]]&gt;Tabla4343567[[#This Row],[Actual]],"ATENCIÓN","EJECUTADO"))</f>
        <v>EJECUTADO</v>
      </c>
    </row>
    <row r="169" spans="1:18" hidden="1" x14ac:dyDescent="0.25">
      <c r="A169" s="16">
        <v>165</v>
      </c>
      <c r="B169" s="18" t="s">
        <v>23</v>
      </c>
      <c r="C169" s="17"/>
      <c r="D169" s="17"/>
      <c r="E169" s="27"/>
      <c r="F169" s="28"/>
      <c r="G169" s="27"/>
      <c r="H169" s="29"/>
      <c r="I169" s="29"/>
      <c r="J169" s="33"/>
      <c r="K169" s="21"/>
      <c r="L169" s="21" t="str">
        <f>IFERROR(WORKDAY.INTL(($K169-1),$J169,1,FESTIVOS[]),"")</f>
        <v/>
      </c>
      <c r="M169" s="22" t="str">
        <f t="shared" ca="1" si="1"/>
        <v/>
      </c>
      <c r="N169" s="23"/>
      <c r="O169" s="22"/>
      <c r="P169" s="23" t="s">
        <v>35</v>
      </c>
      <c r="Q169" s="24" t="s">
        <v>30</v>
      </c>
      <c r="R169" s="46" t="str">
        <f ca="1">IF(Tabla4343567[[#This Row],[Avance]]&lt;Tabla4343567[[#This Row],[Actual]],"OK",IF(Tabla4343567[[#This Row],[Avance]]&gt;Tabla4343567[[#This Row],[Actual]],"ATENCIÓN","EJECUTADO"))</f>
        <v>EJECUTADO</v>
      </c>
    </row>
    <row r="170" spans="1:18" hidden="1" x14ac:dyDescent="0.25">
      <c r="A170" s="16">
        <v>166</v>
      </c>
      <c r="B170" s="18" t="s">
        <v>23</v>
      </c>
      <c r="C170" s="17"/>
      <c r="D170" s="17"/>
      <c r="E170" s="27"/>
      <c r="F170" s="28"/>
      <c r="G170" s="27"/>
      <c r="H170" s="29"/>
      <c r="I170" s="29"/>
      <c r="J170" s="33"/>
      <c r="K170" s="21"/>
      <c r="L170" s="21" t="str">
        <f>IFERROR(WORKDAY.INTL(($K170-1),$J170,1,FESTIVOS[]),"")</f>
        <v/>
      </c>
      <c r="M170" s="22" t="str">
        <f t="shared" ca="1" si="1"/>
        <v/>
      </c>
      <c r="N170" s="23"/>
      <c r="O170" s="22"/>
      <c r="P170" s="23" t="s">
        <v>35</v>
      </c>
      <c r="Q170" s="24" t="s">
        <v>30</v>
      </c>
      <c r="R170" s="46" t="str">
        <f ca="1">IF(Tabla4343567[[#This Row],[Avance]]&lt;Tabla4343567[[#This Row],[Actual]],"OK",IF(Tabla4343567[[#This Row],[Avance]]&gt;Tabla4343567[[#This Row],[Actual]],"ATENCIÓN","EJECUTADO"))</f>
        <v>EJECUTADO</v>
      </c>
    </row>
    <row r="171" spans="1:18" hidden="1" x14ac:dyDescent="0.25">
      <c r="A171" s="16">
        <v>167</v>
      </c>
      <c r="B171" s="18" t="s">
        <v>23</v>
      </c>
      <c r="C171" s="17"/>
      <c r="D171" s="17"/>
      <c r="E171" s="27"/>
      <c r="F171" s="28"/>
      <c r="G171" s="27"/>
      <c r="H171" s="29"/>
      <c r="I171" s="29"/>
      <c r="J171" s="33"/>
      <c r="K171" s="21"/>
      <c r="L171" s="21" t="str">
        <f>IFERROR(WORKDAY.INTL(($K171-1),$J171,1,FESTIVOS[]),"")</f>
        <v/>
      </c>
      <c r="M171" s="22" t="str">
        <f t="shared" ca="1" si="1"/>
        <v/>
      </c>
      <c r="N171" s="23"/>
      <c r="O171" s="22"/>
      <c r="P171" s="23" t="s">
        <v>35</v>
      </c>
      <c r="Q171" s="24" t="s">
        <v>30</v>
      </c>
      <c r="R171" s="46" t="str">
        <f ca="1">IF(Tabla4343567[[#This Row],[Avance]]&lt;Tabla4343567[[#This Row],[Actual]],"OK",IF(Tabla4343567[[#This Row],[Avance]]&gt;Tabla4343567[[#This Row],[Actual]],"ATENCIÓN","EJECUTADO"))</f>
        <v>EJECUTADO</v>
      </c>
    </row>
    <row r="172" spans="1:18" hidden="1" x14ac:dyDescent="0.25">
      <c r="A172" s="16">
        <v>168</v>
      </c>
      <c r="B172" s="18" t="s">
        <v>23</v>
      </c>
      <c r="C172" s="17"/>
      <c r="D172" s="17"/>
      <c r="E172" s="27"/>
      <c r="F172" s="28"/>
      <c r="G172" s="27"/>
      <c r="H172" s="29"/>
      <c r="I172" s="29"/>
      <c r="J172" s="33"/>
      <c r="K172" s="21"/>
      <c r="L172" s="21" t="str">
        <f>IFERROR(WORKDAY.INTL(($K172-1),$J172,1,FESTIVOS[]),"")</f>
        <v/>
      </c>
      <c r="M172" s="22" t="str">
        <f t="shared" ca="1" si="1"/>
        <v/>
      </c>
      <c r="N172" s="23"/>
      <c r="O172" s="22"/>
      <c r="P172" s="23" t="s">
        <v>35</v>
      </c>
      <c r="Q172" s="24" t="s">
        <v>30</v>
      </c>
      <c r="R172" s="46" t="str">
        <f ca="1">IF(Tabla4343567[[#This Row],[Avance]]&lt;Tabla4343567[[#This Row],[Actual]],"OK",IF(Tabla4343567[[#This Row],[Avance]]&gt;Tabla4343567[[#This Row],[Actual]],"ATENCIÓN","EJECUTADO"))</f>
        <v>EJECUTADO</v>
      </c>
    </row>
    <row r="173" spans="1:18" hidden="1" x14ac:dyDescent="0.25">
      <c r="A173" s="16">
        <v>169</v>
      </c>
      <c r="B173" s="18" t="s">
        <v>23</v>
      </c>
      <c r="C173" s="17"/>
      <c r="D173" s="17"/>
      <c r="E173" s="27"/>
      <c r="F173" s="28"/>
      <c r="G173" s="27"/>
      <c r="H173" s="29"/>
      <c r="I173" s="29"/>
      <c r="J173" s="33"/>
      <c r="K173" s="21"/>
      <c r="L173" s="21" t="str">
        <f>IFERROR(WORKDAY.INTL(($K173-1),$J173,1,FESTIVOS[]),"")</f>
        <v/>
      </c>
      <c r="M173" s="22" t="str">
        <f t="shared" ca="1" si="1"/>
        <v/>
      </c>
      <c r="N173" s="23"/>
      <c r="O173" s="22"/>
      <c r="P173" s="23" t="s">
        <v>35</v>
      </c>
      <c r="Q173" s="24" t="s">
        <v>30</v>
      </c>
      <c r="R173" s="46" t="str">
        <f ca="1">IF(Tabla4343567[[#This Row],[Avance]]&lt;Tabla4343567[[#This Row],[Actual]],"OK",IF(Tabla4343567[[#This Row],[Avance]]&gt;Tabla4343567[[#This Row],[Actual]],"ATENCIÓN","EJECUTADO"))</f>
        <v>EJECUTADO</v>
      </c>
    </row>
    <row r="174" spans="1:18" hidden="1" x14ac:dyDescent="0.25">
      <c r="A174" s="16">
        <v>170</v>
      </c>
      <c r="B174" s="18" t="s">
        <v>23</v>
      </c>
      <c r="C174" s="17"/>
      <c r="D174" s="17"/>
      <c r="E174" s="27"/>
      <c r="F174" s="28"/>
      <c r="G174" s="27"/>
      <c r="H174" s="29"/>
      <c r="I174" s="29"/>
      <c r="J174" s="33"/>
      <c r="K174" s="21"/>
      <c r="L174" s="21" t="str">
        <f>IFERROR(WORKDAY.INTL(($K174-1),$J174,1,FESTIVOS[]),"")</f>
        <v/>
      </c>
      <c r="M174" s="22" t="str">
        <f t="shared" ca="1" si="1"/>
        <v/>
      </c>
      <c r="N174" s="23"/>
      <c r="O174" s="22"/>
      <c r="P174" s="23" t="s">
        <v>35</v>
      </c>
      <c r="Q174" s="24" t="s">
        <v>30</v>
      </c>
      <c r="R174" s="30" t="str">
        <f ca="1">IF(Tabla4343567[[#This Row],[Avance]]&lt;Tabla4343567[[#This Row],[Actual]],"OK",IF(Tabla4343567[[#This Row],[Avance]]&gt;Tabla4343567[[#This Row],[Actual]],"ATENCIÓN","EJECUTADO"))</f>
        <v>EJECUTADO</v>
      </c>
    </row>
    <row r="175" spans="1:18" hidden="1" x14ac:dyDescent="0.25">
      <c r="A175" s="16">
        <v>171</v>
      </c>
      <c r="B175" s="18" t="s">
        <v>23</v>
      </c>
      <c r="C175" s="17"/>
      <c r="D175" s="17"/>
      <c r="E175" s="27"/>
      <c r="F175" s="28"/>
      <c r="G175" s="27"/>
      <c r="H175" s="29"/>
      <c r="I175" s="29"/>
      <c r="J175" s="33"/>
      <c r="K175" s="21"/>
      <c r="L175" s="21" t="str">
        <f>IFERROR(WORKDAY.INTL(($K175-1),$J175,1,FESTIVOS[]),"")</f>
        <v/>
      </c>
      <c r="M175" s="22" t="str">
        <f t="shared" ca="1" si="1"/>
        <v/>
      </c>
      <c r="N175" s="23"/>
      <c r="O175" s="22"/>
      <c r="P175" s="23" t="s">
        <v>35</v>
      </c>
      <c r="Q175" s="24" t="s">
        <v>30</v>
      </c>
      <c r="R175" s="46" t="str">
        <f ca="1">IF(Tabla4343567[[#This Row],[Avance]]&lt;Tabla4343567[[#This Row],[Actual]],"OK",IF(Tabla4343567[[#This Row],[Avance]]&gt;Tabla4343567[[#This Row],[Actual]],"ATENCIÓN","EJECUTADO"))</f>
        <v>EJECUTADO</v>
      </c>
    </row>
    <row r="176" spans="1:18" hidden="1" x14ac:dyDescent="0.25">
      <c r="A176" s="16">
        <v>172</v>
      </c>
      <c r="B176" s="18" t="s">
        <v>23</v>
      </c>
      <c r="C176" s="17"/>
      <c r="D176" s="17"/>
      <c r="E176" s="27"/>
      <c r="F176" s="28"/>
      <c r="G176" s="27"/>
      <c r="H176" s="29"/>
      <c r="I176" s="29"/>
      <c r="J176" s="33"/>
      <c r="K176" s="21"/>
      <c r="L176" s="21" t="str">
        <f>IFERROR(WORKDAY.INTL(($K176-1),$J176,1,FESTIVOS[]),"")</f>
        <v/>
      </c>
      <c r="M176" s="22" t="str">
        <f t="shared" ca="1" si="1"/>
        <v/>
      </c>
      <c r="N176" s="23"/>
      <c r="O176" s="22"/>
      <c r="P176" s="23" t="s">
        <v>35</v>
      </c>
      <c r="Q176" s="24" t="s">
        <v>30</v>
      </c>
      <c r="R176" s="46" t="str">
        <f ca="1">IF(Tabla4343567[[#This Row],[Avance]]&lt;Tabla4343567[[#This Row],[Actual]],"OK",IF(Tabla4343567[[#This Row],[Avance]]&gt;Tabla4343567[[#This Row],[Actual]],"ATENCIÓN","EJECUTADO"))</f>
        <v>EJECUTADO</v>
      </c>
    </row>
    <row r="177" spans="1:18" hidden="1" x14ac:dyDescent="0.25">
      <c r="A177" s="16">
        <v>173</v>
      </c>
      <c r="B177" s="18" t="s">
        <v>23</v>
      </c>
      <c r="C177" s="17"/>
      <c r="D177" s="17"/>
      <c r="E177" s="27"/>
      <c r="F177" s="28"/>
      <c r="G177" s="27"/>
      <c r="H177" s="29"/>
      <c r="I177" s="29"/>
      <c r="J177" s="33"/>
      <c r="K177" s="21"/>
      <c r="L177" s="21" t="str">
        <f>IFERROR(WORKDAY.INTL(($K177-1),$J177,1,FESTIVOS[]),"")</f>
        <v/>
      </c>
      <c r="M177" s="22" t="str">
        <f t="shared" ca="1" si="1"/>
        <v/>
      </c>
      <c r="N177" s="23"/>
      <c r="O177" s="22"/>
      <c r="P177" s="23" t="s">
        <v>35</v>
      </c>
      <c r="Q177" s="24" t="s">
        <v>30</v>
      </c>
      <c r="R177" s="46" t="str">
        <f ca="1">IF(Tabla4343567[[#This Row],[Avance]]&lt;Tabla4343567[[#This Row],[Actual]],"OK",IF(Tabla4343567[[#This Row],[Avance]]&gt;Tabla4343567[[#This Row],[Actual]],"ATENCIÓN","EJECUTADO"))</f>
        <v>EJECUTADO</v>
      </c>
    </row>
    <row r="178" spans="1:18" hidden="1" x14ac:dyDescent="0.25">
      <c r="A178" s="16">
        <v>174</v>
      </c>
      <c r="B178" s="18" t="s">
        <v>23</v>
      </c>
      <c r="C178" s="17"/>
      <c r="D178" s="17"/>
      <c r="E178" s="27"/>
      <c r="F178" s="28"/>
      <c r="G178" s="27"/>
      <c r="H178" s="29"/>
      <c r="I178" s="29"/>
      <c r="J178" s="33"/>
      <c r="K178" s="21"/>
      <c r="L178" s="21" t="str">
        <f>IFERROR(WORKDAY.INTL(($K178-1),$J178,1,FESTIVOS[]),"")</f>
        <v/>
      </c>
      <c r="M178" s="22" t="str">
        <f t="shared" ca="1" si="1"/>
        <v/>
      </c>
      <c r="N178" s="23"/>
      <c r="O178" s="22"/>
      <c r="P178" s="23" t="s">
        <v>35</v>
      </c>
      <c r="Q178" s="24" t="s">
        <v>30</v>
      </c>
      <c r="R178" s="46" t="str">
        <f ca="1">IF(Tabla4343567[[#This Row],[Avance]]&lt;Tabla4343567[[#This Row],[Actual]],"OK",IF(Tabla4343567[[#This Row],[Avance]]&gt;Tabla4343567[[#This Row],[Actual]],"ATENCIÓN","EJECUTADO"))</f>
        <v>EJECUTADO</v>
      </c>
    </row>
    <row r="179" spans="1:18" hidden="1" x14ac:dyDescent="0.25">
      <c r="A179" s="16">
        <v>175</v>
      </c>
      <c r="B179" s="18" t="s">
        <v>23</v>
      </c>
      <c r="C179" s="17"/>
      <c r="D179" s="17"/>
      <c r="E179" s="27"/>
      <c r="F179" s="28"/>
      <c r="G179" s="27"/>
      <c r="H179" s="29"/>
      <c r="I179" s="29"/>
      <c r="J179" s="33"/>
      <c r="K179" s="21"/>
      <c r="L179" s="21" t="str">
        <f>IFERROR(WORKDAY.INTL(($K179-1),$J179,1,FESTIVOS[]),"")</f>
        <v/>
      </c>
      <c r="M179" s="22" t="str">
        <f t="shared" ca="1" si="1"/>
        <v/>
      </c>
      <c r="N179" s="23"/>
      <c r="O179" s="22"/>
      <c r="P179" s="23" t="s">
        <v>35</v>
      </c>
      <c r="Q179" s="24" t="s">
        <v>30</v>
      </c>
      <c r="R179" s="46" t="str">
        <f ca="1">IF(Tabla4343567[[#This Row],[Avance]]&lt;Tabla4343567[[#This Row],[Actual]],"OK",IF(Tabla4343567[[#This Row],[Avance]]&gt;Tabla4343567[[#This Row],[Actual]],"ATENCIÓN","EJECUTADO"))</f>
        <v>EJECUTADO</v>
      </c>
    </row>
    <row r="180" spans="1:18" hidden="1" x14ac:dyDescent="0.25">
      <c r="A180" s="16">
        <v>176</v>
      </c>
      <c r="B180" s="18" t="s">
        <v>23</v>
      </c>
      <c r="C180" s="17"/>
      <c r="D180" s="17"/>
      <c r="E180" s="27"/>
      <c r="F180" s="28"/>
      <c r="G180" s="27"/>
      <c r="H180" s="29"/>
      <c r="I180" s="29"/>
      <c r="J180" s="33"/>
      <c r="K180" s="21"/>
      <c r="L180" s="21" t="str">
        <f>IFERROR(WORKDAY.INTL(($K180-1),$J180,1,FESTIVOS[]),"")</f>
        <v/>
      </c>
      <c r="M180" s="22" t="str">
        <f t="shared" ca="1" si="1"/>
        <v/>
      </c>
      <c r="N180" s="23"/>
      <c r="O180" s="22"/>
      <c r="P180" s="23" t="s">
        <v>35</v>
      </c>
      <c r="Q180" s="24" t="s">
        <v>30</v>
      </c>
      <c r="R180" s="46" t="str">
        <f ca="1">IF(Tabla4343567[[#This Row],[Avance]]&lt;Tabla4343567[[#This Row],[Actual]],"OK",IF(Tabla4343567[[#This Row],[Avance]]&gt;Tabla4343567[[#This Row],[Actual]],"ATENCIÓN","EJECUTADO"))</f>
        <v>EJECUTADO</v>
      </c>
    </row>
    <row r="181" spans="1:18" hidden="1" x14ac:dyDescent="0.25">
      <c r="A181" s="16">
        <v>177</v>
      </c>
      <c r="B181" s="18" t="s">
        <v>23</v>
      </c>
      <c r="C181" s="17"/>
      <c r="D181" s="17"/>
      <c r="E181" s="27"/>
      <c r="F181" s="28"/>
      <c r="G181" s="27"/>
      <c r="H181" s="29"/>
      <c r="I181" s="29"/>
      <c r="J181" s="33"/>
      <c r="K181" s="21"/>
      <c r="L181" s="21" t="str">
        <f>IFERROR(WORKDAY.INTL(($K181-1),$J181,1,FESTIVOS[]),"")</f>
        <v/>
      </c>
      <c r="M181" s="22" t="str">
        <f t="shared" ca="1" si="1"/>
        <v/>
      </c>
      <c r="N181" s="23"/>
      <c r="O181" s="22"/>
      <c r="P181" s="23" t="s">
        <v>35</v>
      </c>
      <c r="Q181" s="24" t="s">
        <v>30</v>
      </c>
      <c r="R181" s="46" t="str">
        <f ca="1">IF(Tabla4343567[[#This Row],[Avance]]&lt;Tabla4343567[[#This Row],[Actual]],"OK",IF(Tabla4343567[[#This Row],[Avance]]&gt;Tabla4343567[[#This Row],[Actual]],"ATENCIÓN","EJECUTADO"))</f>
        <v>EJECUTADO</v>
      </c>
    </row>
    <row r="182" spans="1:18" hidden="1" x14ac:dyDescent="0.25">
      <c r="A182" s="16">
        <v>178</v>
      </c>
      <c r="B182" s="18" t="s">
        <v>23</v>
      </c>
      <c r="C182" s="17"/>
      <c r="D182" s="17"/>
      <c r="E182" s="27"/>
      <c r="F182" s="28"/>
      <c r="G182" s="27"/>
      <c r="H182" s="29"/>
      <c r="I182" s="29"/>
      <c r="J182" s="33"/>
      <c r="K182" s="21"/>
      <c r="L182" s="21" t="str">
        <f>IFERROR(WORKDAY.INTL(($K182-1),$J182,1,FESTIVOS[]),"")</f>
        <v/>
      </c>
      <c r="M182" s="22" t="str">
        <f t="shared" ca="1" si="1"/>
        <v/>
      </c>
      <c r="N182" s="23"/>
      <c r="O182" s="22"/>
      <c r="P182" s="23" t="s">
        <v>35</v>
      </c>
      <c r="Q182" s="24" t="s">
        <v>30</v>
      </c>
      <c r="R182" s="30" t="str">
        <f ca="1">IF(Tabla4343567[[#This Row],[Avance]]&lt;Tabla4343567[[#This Row],[Actual]],"OK",IF(Tabla4343567[[#This Row],[Avance]]&gt;Tabla4343567[[#This Row],[Actual]],"ATENCIÓN","EJECUTADO"))</f>
        <v>EJECUTADO</v>
      </c>
    </row>
    <row r="183" spans="1:18" hidden="1" x14ac:dyDescent="0.25">
      <c r="A183" s="16">
        <v>179</v>
      </c>
      <c r="B183" s="18" t="s">
        <v>23</v>
      </c>
      <c r="C183" s="17"/>
      <c r="D183" s="17"/>
      <c r="E183" s="27"/>
      <c r="F183" s="28"/>
      <c r="G183" s="27"/>
      <c r="H183" s="29"/>
      <c r="I183" s="29"/>
      <c r="J183" s="33"/>
      <c r="K183" s="21"/>
      <c r="L183" s="21" t="str">
        <f>IFERROR(WORKDAY.INTL(($K183-1),$J183,1,FESTIVOS[]),"")</f>
        <v/>
      </c>
      <c r="M183" s="22" t="str">
        <f t="shared" ca="1" si="1"/>
        <v/>
      </c>
      <c r="N183" s="23"/>
      <c r="O183" s="22"/>
      <c r="P183" s="23" t="s">
        <v>35</v>
      </c>
      <c r="Q183" s="24" t="s">
        <v>30</v>
      </c>
      <c r="R183" s="46" t="str">
        <f ca="1">IF(Tabla4343567[[#This Row],[Avance]]&lt;Tabla4343567[[#This Row],[Actual]],"OK",IF(Tabla4343567[[#This Row],[Avance]]&gt;Tabla4343567[[#This Row],[Actual]],"ATENCIÓN","EJECUTADO"))</f>
        <v>EJECUTADO</v>
      </c>
    </row>
    <row r="184" spans="1:18" hidden="1" x14ac:dyDescent="0.25">
      <c r="A184" s="16">
        <v>180</v>
      </c>
      <c r="B184" s="18" t="s">
        <v>23</v>
      </c>
      <c r="C184" s="17"/>
      <c r="D184" s="17"/>
      <c r="E184" s="27"/>
      <c r="F184" s="28"/>
      <c r="G184" s="27"/>
      <c r="H184" s="29"/>
      <c r="I184" s="29"/>
      <c r="J184" s="33"/>
      <c r="K184" s="21"/>
      <c r="L184" s="21" t="str">
        <f>IFERROR(WORKDAY.INTL(($K184-1),$J184,1,FESTIVOS[]),"")</f>
        <v/>
      </c>
      <c r="M184" s="22" t="str">
        <f t="shared" ca="1" si="1"/>
        <v/>
      </c>
      <c r="N184" s="23"/>
      <c r="O184" s="22"/>
      <c r="P184" s="23" t="s">
        <v>35</v>
      </c>
      <c r="Q184" s="24" t="s">
        <v>30</v>
      </c>
      <c r="R184" s="46" t="str">
        <f ca="1">IF(Tabla4343567[[#This Row],[Avance]]&lt;Tabla4343567[[#This Row],[Actual]],"OK",IF(Tabla4343567[[#This Row],[Avance]]&gt;Tabla4343567[[#This Row],[Actual]],"ATENCIÓN","EJECUTADO"))</f>
        <v>EJECUTADO</v>
      </c>
    </row>
    <row r="185" spans="1:18" hidden="1" x14ac:dyDescent="0.25">
      <c r="A185" s="16">
        <v>181</v>
      </c>
      <c r="B185" s="18" t="s">
        <v>23</v>
      </c>
      <c r="C185" s="17"/>
      <c r="D185" s="17"/>
      <c r="E185" s="27"/>
      <c r="F185" s="28"/>
      <c r="G185" s="27"/>
      <c r="H185" s="29"/>
      <c r="I185" s="29"/>
      <c r="J185" s="33"/>
      <c r="K185" s="21"/>
      <c r="L185" s="21" t="str">
        <f>IFERROR(WORKDAY.INTL(($K185-1),$J185,1,FESTIVOS[]),"")</f>
        <v/>
      </c>
      <c r="M185" s="22" t="str">
        <f t="shared" ca="1" si="1"/>
        <v/>
      </c>
      <c r="N185" s="23"/>
      <c r="O185" s="22"/>
      <c r="P185" s="23" t="s">
        <v>35</v>
      </c>
      <c r="Q185" s="24" t="s">
        <v>30</v>
      </c>
      <c r="R185" s="46" t="str">
        <f ca="1">IF(Tabla4343567[[#This Row],[Avance]]&lt;Tabla4343567[[#This Row],[Actual]],"OK",IF(Tabla4343567[[#This Row],[Avance]]&gt;Tabla4343567[[#This Row],[Actual]],"ATENCIÓN","EJECUTADO"))</f>
        <v>EJECUTADO</v>
      </c>
    </row>
    <row r="186" spans="1:18" hidden="1" x14ac:dyDescent="0.25">
      <c r="A186" s="16">
        <v>182</v>
      </c>
      <c r="B186" s="18" t="s">
        <v>23</v>
      </c>
      <c r="C186" s="17"/>
      <c r="D186" s="17"/>
      <c r="E186" s="27"/>
      <c r="F186" s="28"/>
      <c r="G186" s="27"/>
      <c r="H186" s="29"/>
      <c r="I186" s="29"/>
      <c r="J186" s="33"/>
      <c r="K186" s="21"/>
      <c r="L186" s="21" t="str">
        <f>IFERROR(WORKDAY.INTL(($K186-1),$J186,1,FESTIVOS[]),"")</f>
        <v/>
      </c>
      <c r="M186" s="22" t="str">
        <f t="shared" ca="1" si="1"/>
        <v/>
      </c>
      <c r="N186" s="23"/>
      <c r="O186" s="22"/>
      <c r="P186" s="23" t="s">
        <v>35</v>
      </c>
      <c r="Q186" s="24" t="s">
        <v>30</v>
      </c>
      <c r="R186" s="46" t="str">
        <f ca="1">IF(Tabla4343567[[#This Row],[Avance]]&lt;Tabla4343567[[#This Row],[Actual]],"OK",IF(Tabla4343567[[#This Row],[Avance]]&gt;Tabla4343567[[#This Row],[Actual]],"ATENCIÓN","EJECUTADO"))</f>
        <v>EJECUTADO</v>
      </c>
    </row>
    <row r="187" spans="1:18" hidden="1" x14ac:dyDescent="0.25">
      <c r="A187" s="16">
        <v>183</v>
      </c>
      <c r="B187" s="18" t="s">
        <v>23</v>
      </c>
      <c r="C187" s="17"/>
      <c r="D187" s="17"/>
      <c r="E187" s="27"/>
      <c r="F187" s="28"/>
      <c r="G187" s="27"/>
      <c r="H187" s="29"/>
      <c r="I187" s="29"/>
      <c r="J187" s="33"/>
      <c r="K187" s="21"/>
      <c r="L187" s="21" t="str">
        <f>IFERROR(WORKDAY.INTL(($K187-1),$J187,1,FESTIVOS[]),"")</f>
        <v/>
      </c>
      <c r="M187" s="22" t="str">
        <f t="shared" ca="1" si="1"/>
        <v/>
      </c>
      <c r="N187" s="23"/>
      <c r="O187" s="22"/>
      <c r="P187" s="23" t="s">
        <v>35</v>
      </c>
      <c r="Q187" s="24" t="s">
        <v>30</v>
      </c>
      <c r="R187" s="46" t="str">
        <f ca="1">IF(Tabla4343567[[#This Row],[Avance]]&lt;Tabla4343567[[#This Row],[Actual]],"OK",IF(Tabla4343567[[#This Row],[Avance]]&gt;Tabla4343567[[#This Row],[Actual]],"ATENCIÓN","EJECUTADO"))</f>
        <v>EJECUTADO</v>
      </c>
    </row>
    <row r="188" spans="1:18" hidden="1" x14ac:dyDescent="0.25">
      <c r="A188" s="16">
        <v>184</v>
      </c>
      <c r="B188" s="18" t="s">
        <v>23</v>
      </c>
      <c r="C188" s="17"/>
      <c r="D188" s="17"/>
      <c r="E188" s="27"/>
      <c r="F188" s="28"/>
      <c r="G188" s="27"/>
      <c r="H188" s="29"/>
      <c r="I188" s="29"/>
      <c r="J188" s="33"/>
      <c r="K188" s="21"/>
      <c r="L188" s="21" t="str">
        <f>IFERROR(WORKDAY.INTL(($K188-1),$J188,1,FESTIVOS[]),"")</f>
        <v/>
      </c>
      <c r="M188" s="22" t="str">
        <f t="shared" ca="1" si="1"/>
        <v/>
      </c>
      <c r="N188" s="23"/>
      <c r="O188" s="22"/>
      <c r="P188" s="23" t="s">
        <v>35</v>
      </c>
      <c r="Q188" s="24" t="s">
        <v>30</v>
      </c>
      <c r="R188" s="46" t="str">
        <f ca="1">IF(Tabla4343567[[#This Row],[Avance]]&lt;Tabla4343567[[#This Row],[Actual]],"OK",IF(Tabla4343567[[#This Row],[Avance]]&gt;Tabla4343567[[#This Row],[Actual]],"ATENCIÓN","EJECUTADO"))</f>
        <v>EJECUTADO</v>
      </c>
    </row>
    <row r="189" spans="1:18" hidden="1" x14ac:dyDescent="0.25">
      <c r="A189" s="16">
        <v>185</v>
      </c>
      <c r="B189" s="18" t="s">
        <v>23</v>
      </c>
      <c r="C189" s="17"/>
      <c r="D189" s="17"/>
      <c r="E189" s="27"/>
      <c r="F189" s="28"/>
      <c r="G189" s="27"/>
      <c r="H189" s="29"/>
      <c r="I189" s="29"/>
      <c r="J189" s="33"/>
      <c r="K189" s="21"/>
      <c r="L189" s="21" t="str">
        <f>IFERROR(WORKDAY.INTL(($K189-1),$J189,1,FESTIVOS[]),"")</f>
        <v/>
      </c>
      <c r="M189" s="22" t="str">
        <f t="shared" ca="1" si="1"/>
        <v/>
      </c>
      <c r="N189" s="23"/>
      <c r="O189" s="22"/>
      <c r="P189" s="23" t="s">
        <v>35</v>
      </c>
      <c r="Q189" s="24" t="s">
        <v>30</v>
      </c>
      <c r="R189" s="46" t="str">
        <f ca="1">IF(Tabla4343567[[#This Row],[Avance]]&lt;Tabla4343567[[#This Row],[Actual]],"OK",IF(Tabla4343567[[#This Row],[Avance]]&gt;Tabla4343567[[#This Row],[Actual]],"ATENCIÓN","EJECUTADO"))</f>
        <v>EJECUTADO</v>
      </c>
    </row>
    <row r="190" spans="1:18" hidden="1" x14ac:dyDescent="0.25">
      <c r="A190" s="16">
        <v>186</v>
      </c>
      <c r="B190" s="18" t="s">
        <v>23</v>
      </c>
      <c r="C190" s="17"/>
      <c r="D190" s="17" t="s">
        <v>29</v>
      </c>
      <c r="E190" s="27"/>
      <c r="F190" s="28"/>
      <c r="G190" s="27"/>
      <c r="H190" s="29"/>
      <c r="I190" s="29"/>
      <c r="J190" s="33"/>
      <c r="K190" s="21"/>
      <c r="L190" s="21" t="str">
        <f>IFERROR(WORKDAY.INTL(($K190-1),$J190,1,FESTIVOS[]),"")</f>
        <v/>
      </c>
      <c r="M190" s="22" t="str">
        <f t="shared" ca="1" si="1"/>
        <v/>
      </c>
      <c r="N190" s="23"/>
      <c r="O190" s="22"/>
      <c r="P190" s="23" t="s">
        <v>35</v>
      </c>
      <c r="Q190" s="24" t="s">
        <v>30</v>
      </c>
      <c r="R190" s="46" t="str">
        <f ca="1">IF(Tabla4343567[[#This Row],[Avance]]&lt;Tabla4343567[[#This Row],[Actual]],"OK",IF(Tabla4343567[[#This Row],[Avance]]&gt;Tabla4343567[[#This Row],[Actual]],"ATENCIÓN","EJECUTADO"))</f>
        <v>EJECUTADO</v>
      </c>
    </row>
    <row r="191" spans="1:18" hidden="1" x14ac:dyDescent="0.25">
      <c r="A191" s="16">
        <v>187</v>
      </c>
      <c r="B191" s="18" t="s">
        <v>23</v>
      </c>
      <c r="C191" s="17"/>
      <c r="D191" s="17" t="s">
        <v>29</v>
      </c>
      <c r="E191" s="27"/>
      <c r="F191" s="28"/>
      <c r="G191" s="27"/>
      <c r="H191" s="29"/>
      <c r="I191" s="29"/>
      <c r="J191" s="33"/>
      <c r="K191" s="21"/>
      <c r="L191" s="21" t="str">
        <f>IFERROR(WORKDAY.INTL(($K191-1),$J191,1,FESTIVOS[]),"")</f>
        <v/>
      </c>
      <c r="M191" s="22" t="str">
        <f t="shared" ca="1" si="1"/>
        <v/>
      </c>
      <c r="N191" s="23"/>
      <c r="O191" s="22"/>
      <c r="P191" s="23" t="s">
        <v>35</v>
      </c>
      <c r="Q191" s="24" t="s">
        <v>30</v>
      </c>
      <c r="R191" s="46" t="str">
        <f ca="1">IF(Tabla4343567[[#This Row],[Avance]]&lt;Tabla4343567[[#This Row],[Actual]],"OK",IF(Tabla4343567[[#This Row],[Avance]]&gt;Tabla4343567[[#This Row],[Actual]],"ATENCIÓN","EJECUTADO"))</f>
        <v>EJECUTADO</v>
      </c>
    </row>
    <row r="192" spans="1:18" hidden="1" x14ac:dyDescent="0.25">
      <c r="A192" s="16">
        <v>188</v>
      </c>
      <c r="B192" s="18" t="s">
        <v>23</v>
      </c>
      <c r="C192" s="17"/>
      <c r="D192" s="17" t="s">
        <v>29</v>
      </c>
      <c r="E192" s="27"/>
      <c r="F192" s="28"/>
      <c r="G192" s="27"/>
      <c r="H192" s="29"/>
      <c r="I192" s="29"/>
      <c r="J192" s="33"/>
      <c r="K192" s="21"/>
      <c r="L192" s="21" t="str">
        <f>IFERROR(WORKDAY.INTL(($K192-1),$J192,1,FESTIVOS[]),"")</f>
        <v/>
      </c>
      <c r="M192" s="22" t="str">
        <f t="shared" ca="1" si="1"/>
        <v/>
      </c>
      <c r="N192" s="23"/>
      <c r="O192" s="22"/>
      <c r="P192" s="23" t="s">
        <v>35</v>
      </c>
      <c r="Q192" s="24" t="s">
        <v>30</v>
      </c>
      <c r="R192" s="46" t="str">
        <f ca="1">IF(Tabla4343567[[#This Row],[Avance]]&lt;Tabla4343567[[#This Row],[Actual]],"OK",IF(Tabla4343567[[#This Row],[Avance]]&gt;Tabla4343567[[#This Row],[Actual]],"ATENCIÓN","EJECUTADO"))</f>
        <v>EJECUTADO</v>
      </c>
    </row>
    <row r="193" spans="1:18" hidden="1" x14ac:dyDescent="0.25">
      <c r="A193" s="16">
        <v>189</v>
      </c>
      <c r="B193" s="18" t="s">
        <v>23</v>
      </c>
      <c r="C193" s="17"/>
      <c r="D193" s="17" t="s">
        <v>29</v>
      </c>
      <c r="E193" s="27"/>
      <c r="F193" s="28"/>
      <c r="G193" s="27"/>
      <c r="H193" s="29"/>
      <c r="I193" s="29"/>
      <c r="J193" s="33"/>
      <c r="K193" s="21"/>
      <c r="L193" s="21" t="str">
        <f>IFERROR(WORKDAY.INTL(($K193-1),$J193,1,FESTIVOS[]),"")</f>
        <v/>
      </c>
      <c r="M193" s="22" t="str">
        <f t="shared" ca="1" si="1"/>
        <v/>
      </c>
      <c r="N193" s="23"/>
      <c r="O193" s="22"/>
      <c r="P193" s="23" t="s">
        <v>35</v>
      </c>
      <c r="Q193" s="24" t="s">
        <v>30</v>
      </c>
      <c r="R193" s="46" t="str">
        <f ca="1">IF(Tabla4343567[[#This Row],[Avance]]&lt;Tabla4343567[[#This Row],[Actual]],"OK",IF(Tabla4343567[[#This Row],[Avance]]&gt;Tabla4343567[[#This Row],[Actual]],"ATENCIÓN","EJECUTADO"))</f>
        <v>EJECUTADO</v>
      </c>
    </row>
    <row r="194" spans="1:18" hidden="1" x14ac:dyDescent="0.25">
      <c r="A194" s="16">
        <v>190</v>
      </c>
      <c r="B194" s="18" t="s">
        <v>23</v>
      </c>
      <c r="C194" s="17"/>
      <c r="D194" s="17" t="s">
        <v>29</v>
      </c>
      <c r="E194" s="27"/>
      <c r="F194" s="28"/>
      <c r="G194" s="27"/>
      <c r="H194" s="29"/>
      <c r="I194" s="29"/>
      <c r="J194" s="33"/>
      <c r="K194" s="21"/>
      <c r="L194" s="21" t="str">
        <f>IFERROR(WORKDAY.INTL(($K194-1),$J194,1,FESTIVOS[]),"")</f>
        <v/>
      </c>
      <c r="M194" s="22" t="str">
        <f t="shared" ca="1" si="1"/>
        <v/>
      </c>
      <c r="N194" s="23"/>
      <c r="O194" s="22"/>
      <c r="P194" s="23" t="s">
        <v>35</v>
      </c>
      <c r="Q194" s="24" t="s">
        <v>30</v>
      </c>
      <c r="R194" s="46" t="str">
        <f ca="1">IF(Tabla4343567[[#This Row],[Avance]]&lt;Tabla4343567[[#This Row],[Actual]],"OK",IF(Tabla4343567[[#This Row],[Avance]]&gt;Tabla4343567[[#This Row],[Actual]],"ATENCIÓN","EJECUTADO"))</f>
        <v>EJECUTADO</v>
      </c>
    </row>
    <row r="195" spans="1:18" hidden="1" x14ac:dyDescent="0.25">
      <c r="A195" s="16">
        <v>191</v>
      </c>
      <c r="B195" s="18" t="s">
        <v>23</v>
      </c>
      <c r="C195" s="17"/>
      <c r="D195" s="17" t="s">
        <v>29</v>
      </c>
      <c r="E195" s="27"/>
      <c r="F195" s="28"/>
      <c r="G195" s="27"/>
      <c r="H195" s="29"/>
      <c r="I195" s="29"/>
      <c r="J195" s="33"/>
      <c r="K195" s="21"/>
      <c r="L195" s="21" t="str">
        <f>IFERROR(WORKDAY.INTL(($K195-1),$J195,1,FESTIVOS[]),"")</f>
        <v/>
      </c>
      <c r="M195" s="22" t="str">
        <f t="shared" ca="1" si="1"/>
        <v/>
      </c>
      <c r="N195" s="23"/>
      <c r="O195" s="22"/>
      <c r="P195" s="23" t="s">
        <v>35</v>
      </c>
      <c r="Q195" s="24" t="s">
        <v>30</v>
      </c>
      <c r="R195" s="46" t="str">
        <f ca="1">IF(Tabla4343567[[#This Row],[Avance]]&lt;Tabla4343567[[#This Row],[Actual]],"OK",IF(Tabla4343567[[#This Row],[Avance]]&gt;Tabla4343567[[#This Row],[Actual]],"ATENCIÓN","EJECUTADO"))</f>
        <v>EJECUTADO</v>
      </c>
    </row>
    <row r="196" spans="1:18" hidden="1" x14ac:dyDescent="0.25">
      <c r="A196" s="16">
        <v>192</v>
      </c>
      <c r="B196" s="18" t="s">
        <v>23</v>
      </c>
      <c r="C196" s="17"/>
      <c r="D196" s="17" t="s">
        <v>29</v>
      </c>
      <c r="E196" s="27"/>
      <c r="F196" s="28"/>
      <c r="G196" s="27"/>
      <c r="H196" s="29"/>
      <c r="I196" s="29"/>
      <c r="J196" s="33"/>
      <c r="K196" s="21"/>
      <c r="L196" s="21" t="str">
        <f>IFERROR(WORKDAY.INTL(($K196-1),$J196,1,FESTIVOS[]),"")</f>
        <v/>
      </c>
      <c r="M196" s="22" t="str">
        <f t="shared" ca="1" si="1"/>
        <v/>
      </c>
      <c r="N196" s="23"/>
      <c r="O196" s="22"/>
      <c r="P196" s="23" t="s">
        <v>35</v>
      </c>
      <c r="Q196" s="24" t="s">
        <v>30</v>
      </c>
      <c r="R196" s="46" t="str">
        <f ca="1">IF(Tabla4343567[[#This Row],[Avance]]&lt;Tabla4343567[[#This Row],[Actual]],"OK",IF(Tabla4343567[[#This Row],[Avance]]&gt;Tabla4343567[[#This Row],[Actual]],"ATENCIÓN","EJECUTADO"))</f>
        <v>EJECUTADO</v>
      </c>
    </row>
    <row r="197" spans="1:18" hidden="1" x14ac:dyDescent="0.25">
      <c r="A197" s="16">
        <v>193</v>
      </c>
      <c r="B197" s="18" t="s">
        <v>23</v>
      </c>
      <c r="C197" s="17"/>
      <c r="D197" s="17" t="s">
        <v>29</v>
      </c>
      <c r="E197" s="27"/>
      <c r="F197" s="28"/>
      <c r="G197" s="27"/>
      <c r="H197" s="29"/>
      <c r="I197" s="29"/>
      <c r="J197" s="33"/>
      <c r="K197" s="21"/>
      <c r="L197" s="21" t="str">
        <f>IFERROR(WORKDAY.INTL(($K197-1),$J197,1,FESTIVOS[]),"")</f>
        <v/>
      </c>
      <c r="M197" s="22" t="str">
        <f t="shared" ca="1" si="1"/>
        <v/>
      </c>
      <c r="N197" s="23"/>
      <c r="O197" s="22"/>
      <c r="P197" s="23" t="s">
        <v>35</v>
      </c>
      <c r="Q197" s="24" t="s">
        <v>30</v>
      </c>
      <c r="R197" s="46" t="str">
        <f ca="1">IF(Tabla4343567[[#This Row],[Avance]]&lt;Tabla4343567[[#This Row],[Actual]],"OK",IF(Tabla4343567[[#This Row],[Avance]]&gt;Tabla4343567[[#This Row],[Actual]],"ATENCIÓN","EJECUTADO"))</f>
        <v>EJECUTADO</v>
      </c>
    </row>
    <row r="198" spans="1:18" x14ac:dyDescent="0.25">
      <c r="A198" s="16" t="s">
        <v>215</v>
      </c>
      <c r="B198" s="16"/>
      <c r="C198" s="18"/>
      <c r="D198" s="18"/>
      <c r="E198" s="18"/>
      <c r="F198" s="16"/>
      <c r="G198" s="18"/>
      <c r="H198" s="29"/>
      <c r="I198" s="29"/>
      <c r="J198" s="16"/>
      <c r="K198" s="16"/>
      <c r="L198" s="16"/>
      <c r="M198" s="18"/>
      <c r="N198" s="23"/>
      <c r="O198" s="23"/>
      <c r="P198" s="18"/>
      <c r="Q198" s="18"/>
      <c r="R198" s="36">
        <f ca="1">SUBTOTAL(103,Tabla4343567[Status])</f>
        <v>13</v>
      </c>
    </row>
    <row r="200" spans="1:18" x14ac:dyDescent="0.25">
      <c r="H200" t="s">
        <v>780</v>
      </c>
    </row>
  </sheetData>
  <mergeCells count="2">
    <mergeCell ref="J3:L3"/>
    <mergeCell ref="N3:O3"/>
  </mergeCells>
  <conditionalFormatting sqref="R6:R197">
    <cfRule type="cellIs" dxfId="26" priority="1" stopIfTrue="1" operator="equal">
      <formula>"EJECUTADO"</formula>
    </cfRule>
    <cfRule type="cellIs" dxfId="25" priority="2" stopIfTrue="1" operator="equal">
      <formula>"OK"</formula>
    </cfRule>
    <cfRule type="cellIs" dxfId="24"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L263"/>
  <sheetViews>
    <sheetView showGridLines="0" zoomScale="85" zoomScaleNormal="85" workbookViewId="0">
      <pane xSplit="4" ySplit="4" topLeftCell="H5"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6.1796875" customWidth="1"/>
    <col min="9" max="9" width="16.90625" customWidth="1" outlineLevel="1"/>
    <col min="10" max="10" width="7.36328125" customWidth="1"/>
    <col min="11" max="11" width="8.1796875" customWidth="1"/>
    <col min="12" max="12" width="9.81640625" customWidth="1"/>
    <col min="13" max="13" width="6.1796875"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9.2"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19.2" x14ac:dyDescent="0.25">
      <c r="S5" s="25"/>
    </row>
    <row r="6" spans="1:142" ht="36" customHeight="1" x14ac:dyDescent="0.25">
      <c r="A6" s="10" t="s">
        <v>5</v>
      </c>
      <c r="B6" s="10" t="s">
        <v>6</v>
      </c>
      <c r="C6" s="10" t="s">
        <v>7</v>
      </c>
      <c r="D6" s="11" t="s">
        <v>8</v>
      </c>
      <c r="E6" s="10" t="s">
        <v>9</v>
      </c>
      <c r="F6" s="10" t="s">
        <v>10</v>
      </c>
      <c r="G6" s="10" t="s">
        <v>11</v>
      </c>
      <c r="H6" s="10" t="s">
        <v>12</v>
      </c>
      <c r="I6" s="11" t="s">
        <v>13</v>
      </c>
      <c r="J6" s="10" t="s">
        <v>14</v>
      </c>
      <c r="K6" s="10" t="s">
        <v>15</v>
      </c>
      <c r="L6" s="10" t="s">
        <v>16</v>
      </c>
      <c r="M6" s="11" t="s">
        <v>17</v>
      </c>
      <c r="N6" s="41" t="s">
        <v>18</v>
      </c>
      <c r="O6" s="41" t="s">
        <v>19</v>
      </c>
      <c r="P6" s="10" t="s">
        <v>20</v>
      </c>
      <c r="Q6" s="11" t="s">
        <v>21</v>
      </c>
      <c r="R6" s="12" t="s">
        <v>22</v>
      </c>
    </row>
    <row r="7" spans="1:142" ht="52.8" x14ac:dyDescent="0.25">
      <c r="A7" s="16">
        <v>1</v>
      </c>
      <c r="B7" s="18" t="s">
        <v>23</v>
      </c>
      <c r="C7" s="17">
        <v>45444</v>
      </c>
      <c r="D7" s="17" t="s">
        <v>29</v>
      </c>
      <c r="E7" s="18" t="s">
        <v>25</v>
      </c>
      <c r="F7" s="19" t="s">
        <v>26</v>
      </c>
      <c r="G7" s="18" t="s">
        <v>27</v>
      </c>
      <c r="H7" s="47" t="s">
        <v>617</v>
      </c>
      <c r="I7" s="20"/>
      <c r="J7" s="33">
        <v>20</v>
      </c>
      <c r="K7" s="21">
        <v>45445</v>
      </c>
      <c r="L7" s="21">
        <f>IFERROR(WORKDAY.INTL(($K7-1),$J7,1,FESTIVOS[]),"")</f>
        <v>45471</v>
      </c>
      <c r="M7" s="37">
        <v>1</v>
      </c>
      <c r="N7" s="37">
        <v>1</v>
      </c>
      <c r="O7" s="37">
        <v>1</v>
      </c>
      <c r="P7" s="23" t="s">
        <v>35</v>
      </c>
      <c r="Q7" s="24" t="s">
        <v>30</v>
      </c>
      <c r="R7" s="30" t="str">
        <f>IF(Tabla43435678[[#This Row],[Avance]]&lt;Tabla43435678[[#This Row],[Actual]],"OK",IF(Tabla43435678[[#This Row],[Avance]]&gt;Tabla43435678[[#This Row],[Actual]],"ATENCIÓN","EJECUTADO"))</f>
        <v>EJECUTADO</v>
      </c>
    </row>
    <row r="8" spans="1:142" ht="67.5" customHeight="1" x14ac:dyDescent="0.25">
      <c r="A8" s="16">
        <v>3</v>
      </c>
      <c r="B8" s="18" t="s">
        <v>23</v>
      </c>
      <c r="C8" s="17">
        <v>45404</v>
      </c>
      <c r="D8" s="17" t="s">
        <v>29</v>
      </c>
      <c r="E8" s="27" t="s">
        <v>450</v>
      </c>
      <c r="F8" s="28" t="s">
        <v>579</v>
      </c>
      <c r="G8" s="27" t="s">
        <v>311</v>
      </c>
      <c r="H8" s="29" t="s">
        <v>34</v>
      </c>
      <c r="I8" s="20" t="s">
        <v>618</v>
      </c>
      <c r="J8" s="33">
        <v>30</v>
      </c>
      <c r="K8" s="21">
        <v>45403</v>
      </c>
      <c r="L8" s="21">
        <f>IFERROR(WORKDAY.INTL(($K8-1),$J8,1,FESTIVOS[]),"")</f>
        <v>45443</v>
      </c>
      <c r="M8" s="37">
        <f ca="1">IFERROR(((($I$3-$K8)/(L8-K8)*1)),"")</f>
        <v>21.05</v>
      </c>
      <c r="N8" s="23">
        <v>0.94</v>
      </c>
      <c r="O8" s="37">
        <v>0.98</v>
      </c>
      <c r="P8" s="23" t="s">
        <v>35</v>
      </c>
      <c r="Q8" s="24" t="s">
        <v>30</v>
      </c>
      <c r="R8" s="46" t="str">
        <f ca="1">IF(Tabla43435678[[#This Row],[Avance]]&lt;Tabla43435678[[#This Row],[Actual]],"OK",IF(Tabla43435678[[#This Row],[Avance]]&gt;Tabla43435678[[#This Row],[Actual]],"ATENCIÓN","EJECUTADO"))</f>
        <v>ATENCIÓN</v>
      </c>
    </row>
    <row r="9" spans="1:142" ht="45.6" x14ac:dyDescent="0.25">
      <c r="A9" s="16">
        <v>4</v>
      </c>
      <c r="B9" s="18" t="s">
        <v>23</v>
      </c>
      <c r="C9" s="17">
        <v>45412</v>
      </c>
      <c r="D9" s="17" t="s">
        <v>29</v>
      </c>
      <c r="E9" s="27" t="s">
        <v>39</v>
      </c>
      <c r="F9" s="28" t="s">
        <v>612</v>
      </c>
      <c r="G9" s="27" t="s">
        <v>64</v>
      </c>
      <c r="H9" s="29" t="s">
        <v>613</v>
      </c>
      <c r="I9" s="48" t="s">
        <v>619</v>
      </c>
      <c r="J9" s="33">
        <v>25</v>
      </c>
      <c r="K9" s="21">
        <v>45413</v>
      </c>
      <c r="L9" s="21">
        <f>IFERROR(WORKDAY.INTL(($K9-1),$J9,1,FESTIVOS[]),"")</f>
        <v>45447</v>
      </c>
      <c r="M9" s="37">
        <f ca="1">IFERROR(((($I$3-$K9)/(L9-K9)*1)),"")</f>
        <v>24.470588235294116</v>
      </c>
      <c r="N9" s="23">
        <v>0.8</v>
      </c>
      <c r="O9" s="37">
        <v>0.89</v>
      </c>
      <c r="P9" s="23" t="s">
        <v>35</v>
      </c>
      <c r="Q9" s="24" t="s">
        <v>30</v>
      </c>
      <c r="R9" s="46" t="str">
        <f ca="1">IF(Tabla43435678[[#This Row],[Avance]]&lt;Tabla43435678[[#This Row],[Actual]],"OK",IF(Tabla43435678[[#This Row],[Avance]]&gt;Tabla43435678[[#This Row],[Actual]],"ATENCIÓN","EJECUTADO"))</f>
        <v>ATENCIÓN</v>
      </c>
    </row>
    <row r="10" spans="1:142" ht="45.6" x14ac:dyDescent="0.25">
      <c r="A10" s="16">
        <v>11</v>
      </c>
      <c r="B10" s="18" t="s">
        <v>23</v>
      </c>
      <c r="C10" s="17">
        <v>45414</v>
      </c>
      <c r="D10" s="17" t="s">
        <v>29</v>
      </c>
      <c r="E10" s="27" t="s">
        <v>39</v>
      </c>
      <c r="F10" s="28" t="s">
        <v>629</v>
      </c>
      <c r="G10" s="27" t="s">
        <v>64</v>
      </c>
      <c r="H10" s="29" t="s">
        <v>613</v>
      </c>
      <c r="I10" s="48" t="s">
        <v>619</v>
      </c>
      <c r="J10" s="33">
        <v>25</v>
      </c>
      <c r="K10" s="21">
        <v>45413</v>
      </c>
      <c r="L10" s="21">
        <f>IFERROR(WORKDAY.INTL(($K10-1),$J10,1,FESTIVOS[]),"")</f>
        <v>45447</v>
      </c>
      <c r="M10" s="37">
        <f ca="1">IFERROR(((($I$3-$K10)/(L10-K10)*1)),"")</f>
        <v>24.470588235294116</v>
      </c>
      <c r="N10" s="23">
        <v>0.8</v>
      </c>
      <c r="O10" s="22">
        <v>0.89</v>
      </c>
      <c r="P10" s="23" t="s">
        <v>35</v>
      </c>
      <c r="Q10" s="24" t="s">
        <v>30</v>
      </c>
      <c r="R10" s="46" t="str">
        <f ca="1">IF(Tabla43435678[[#This Row],[Avance]]&lt;Tabla43435678[[#This Row],[Actual]],"OK",IF(Tabla43435678[[#This Row],[Avance]]&gt;Tabla43435678[[#This Row],[Actual]],"ATENCIÓN","EJECUTADO"))</f>
        <v>ATENCIÓN</v>
      </c>
    </row>
    <row r="11" spans="1:142" hidden="1" x14ac:dyDescent="0.25">
      <c r="A11" s="16">
        <v>154</v>
      </c>
      <c r="B11" s="18" t="s">
        <v>23</v>
      </c>
      <c r="C11" s="17">
        <v>45446</v>
      </c>
      <c r="D11" s="17"/>
      <c r="E11" s="27" t="s">
        <v>39</v>
      </c>
      <c r="F11" s="28" t="s">
        <v>781</v>
      </c>
      <c r="G11" s="27" t="s">
        <v>33</v>
      </c>
      <c r="H11" s="29" t="s">
        <v>754</v>
      </c>
      <c r="I11" s="29" t="s">
        <v>765</v>
      </c>
      <c r="J11" s="33">
        <v>1</v>
      </c>
      <c r="K11" s="21">
        <v>45445</v>
      </c>
      <c r="L11" s="21">
        <f>IFERROR(WORKDAY.INTL(($K11-1),$J11,1,FESTIVOS[]),"")</f>
        <v>45446</v>
      </c>
      <c r="M11" s="37">
        <f t="shared" ref="M11:M262" ca="1" si="0">IFERROR(((($I$3-$K11)/(L11-K11)*1)),"")</f>
        <v>800</v>
      </c>
      <c r="N11" s="23">
        <v>0</v>
      </c>
      <c r="O11" s="22">
        <v>1</v>
      </c>
      <c r="P11" s="23" t="s">
        <v>35</v>
      </c>
      <c r="Q11" s="24" t="s">
        <v>30</v>
      </c>
      <c r="R11" s="30" t="str">
        <f ca="1">IF(Tabla43435678[[#This Row],[Avance]]&lt;Tabla43435678[[#This Row],[Actual]],"OK",IF(Tabla43435678[[#This Row],[Avance]]&gt;Tabla43435678[[#This Row],[Actual]],"ATENCIÓN","EJECUTADO"))</f>
        <v>ATENCIÓN</v>
      </c>
    </row>
    <row r="12" spans="1:142" hidden="1" x14ac:dyDescent="0.25">
      <c r="A12" s="16">
        <v>155</v>
      </c>
      <c r="B12" s="18" t="s">
        <v>23</v>
      </c>
      <c r="C12" s="17">
        <v>45446</v>
      </c>
      <c r="D12" s="17"/>
      <c r="E12" s="27" t="s">
        <v>39</v>
      </c>
      <c r="F12" s="28" t="s">
        <v>782</v>
      </c>
      <c r="G12" s="27" t="s">
        <v>33</v>
      </c>
      <c r="H12" s="29" t="s">
        <v>754</v>
      </c>
      <c r="I12" s="29" t="s">
        <v>767</v>
      </c>
      <c r="J12" s="33">
        <v>1</v>
      </c>
      <c r="K12" s="21">
        <v>45445</v>
      </c>
      <c r="L12" s="21">
        <f>IFERROR(WORKDAY.INTL(($K12-1),$J12,1,FESTIVOS[]),"")</f>
        <v>45446</v>
      </c>
      <c r="M12" s="37">
        <f t="shared" ca="1" si="0"/>
        <v>800</v>
      </c>
      <c r="N12" s="23">
        <v>0</v>
      </c>
      <c r="O12" s="22">
        <v>1</v>
      </c>
      <c r="P12" s="23" t="s">
        <v>35</v>
      </c>
      <c r="Q12" s="24" t="s">
        <v>30</v>
      </c>
      <c r="R12" s="46" t="str">
        <f ca="1">IF(Tabla43435678[[#This Row],[Avance]]&lt;Tabla43435678[[#This Row],[Actual]],"OK",IF(Tabla43435678[[#This Row],[Avance]]&gt;Tabla43435678[[#This Row],[Actual]],"ATENCIÓN","EJECUTADO"))</f>
        <v>ATENCIÓN</v>
      </c>
    </row>
    <row r="13" spans="1:142" ht="26.25" hidden="1" customHeight="1" x14ac:dyDescent="0.25">
      <c r="A13" s="16">
        <v>156</v>
      </c>
      <c r="B13" s="18" t="s">
        <v>23</v>
      </c>
      <c r="C13" s="17">
        <v>45446</v>
      </c>
      <c r="D13" s="17"/>
      <c r="E13" s="27" t="s">
        <v>36</v>
      </c>
      <c r="F13" s="28" t="s">
        <v>783</v>
      </c>
      <c r="G13" s="27" t="s">
        <v>33</v>
      </c>
      <c r="H13" s="29" t="s">
        <v>754</v>
      </c>
      <c r="I13" s="29" t="s">
        <v>765</v>
      </c>
      <c r="J13" s="33">
        <v>1</v>
      </c>
      <c r="K13" s="21">
        <v>45445</v>
      </c>
      <c r="L13" s="21">
        <f>IFERROR(WORKDAY.INTL(($K13-1),$J13,1,FESTIVOS[]),"")</f>
        <v>45446</v>
      </c>
      <c r="M13" s="37">
        <f t="shared" ca="1" si="0"/>
        <v>800</v>
      </c>
      <c r="N13" s="23">
        <v>0</v>
      </c>
      <c r="O13" s="22">
        <v>1</v>
      </c>
      <c r="P13" s="23" t="s">
        <v>35</v>
      </c>
      <c r="Q13" s="24" t="s">
        <v>30</v>
      </c>
      <c r="R13" s="46" t="str">
        <f ca="1">IF(Tabla43435678[[#This Row],[Avance]]&lt;Tabla43435678[[#This Row],[Actual]],"OK",IF(Tabla43435678[[#This Row],[Avance]]&gt;Tabla43435678[[#This Row],[Actual]],"ATENCIÓN","EJECUTADO"))</f>
        <v>ATENCIÓN</v>
      </c>
    </row>
    <row r="14" spans="1:142" ht="19.5" hidden="1" customHeight="1" x14ac:dyDescent="0.25">
      <c r="A14" s="16">
        <v>157</v>
      </c>
      <c r="B14" s="18" t="s">
        <v>23</v>
      </c>
      <c r="C14" s="17">
        <v>45446</v>
      </c>
      <c r="D14" s="17"/>
      <c r="E14" s="27" t="s">
        <v>450</v>
      </c>
      <c r="F14" s="28" t="s">
        <v>784</v>
      </c>
      <c r="G14" s="27" t="s">
        <v>33</v>
      </c>
      <c r="H14" s="29" t="s">
        <v>34</v>
      </c>
      <c r="I14" s="29"/>
      <c r="J14" s="33">
        <v>1</v>
      </c>
      <c r="K14" s="21">
        <v>45445</v>
      </c>
      <c r="L14" s="21">
        <f>IFERROR(WORKDAY.INTL(($K14-1),$J14,1,FESTIVOS[]),"")</f>
        <v>45446</v>
      </c>
      <c r="M14" s="37">
        <f t="shared" ca="1" si="0"/>
        <v>800</v>
      </c>
      <c r="N14" s="23">
        <v>0</v>
      </c>
      <c r="O14" s="22">
        <v>1</v>
      </c>
      <c r="P14" s="23" t="s">
        <v>35</v>
      </c>
      <c r="Q14" s="24" t="s">
        <v>30</v>
      </c>
      <c r="R14" s="46" t="str">
        <f ca="1">IF(Tabla43435678[[#This Row],[Avance]]&lt;Tabla43435678[[#This Row],[Actual]],"OK",IF(Tabla43435678[[#This Row],[Avance]]&gt;Tabla43435678[[#This Row],[Actual]],"ATENCIÓN","EJECUTADO"))</f>
        <v>ATENCIÓN</v>
      </c>
    </row>
    <row r="15" spans="1:142" ht="26.25" hidden="1" customHeight="1" x14ac:dyDescent="0.25">
      <c r="A15" s="16">
        <v>158</v>
      </c>
      <c r="B15" s="18" t="s">
        <v>23</v>
      </c>
      <c r="C15" s="17">
        <v>45446</v>
      </c>
      <c r="D15" s="17"/>
      <c r="E15" s="27" t="s">
        <v>450</v>
      </c>
      <c r="F15" s="28" t="s">
        <v>785</v>
      </c>
      <c r="G15" s="27" t="s">
        <v>33</v>
      </c>
      <c r="H15" s="29" t="s">
        <v>34</v>
      </c>
      <c r="I15" s="29" t="s">
        <v>786</v>
      </c>
      <c r="J15" s="33">
        <v>2</v>
      </c>
      <c r="K15" s="21">
        <v>45445</v>
      </c>
      <c r="L15" s="21">
        <f>IFERROR(WORKDAY.INTL(($K15-1),$J15,1,FESTIVOS[]),"")</f>
        <v>45447</v>
      </c>
      <c r="M15" s="37">
        <f t="shared" ca="1" si="0"/>
        <v>400</v>
      </c>
      <c r="N15" s="23">
        <v>0.68</v>
      </c>
      <c r="O15" s="22">
        <v>1</v>
      </c>
      <c r="P15" s="23" t="s">
        <v>35</v>
      </c>
      <c r="Q15" s="24" t="s">
        <v>30</v>
      </c>
      <c r="R15" s="46" t="str">
        <f ca="1">IF(Tabla43435678[[#This Row],[Avance]]&lt;Tabla43435678[[#This Row],[Actual]],"OK",IF(Tabla43435678[[#This Row],[Avance]]&gt;Tabla43435678[[#This Row],[Actual]],"ATENCIÓN","EJECUTADO"))</f>
        <v>ATENCIÓN</v>
      </c>
    </row>
    <row r="16" spans="1:142" hidden="1" x14ac:dyDescent="0.25">
      <c r="A16" s="16">
        <v>159</v>
      </c>
      <c r="B16" s="18" t="s">
        <v>23</v>
      </c>
      <c r="C16" s="17">
        <v>45446</v>
      </c>
      <c r="D16" s="17"/>
      <c r="E16" s="27" t="s">
        <v>787</v>
      </c>
      <c r="F16" s="28" t="s">
        <v>788</v>
      </c>
      <c r="G16" s="27" t="s">
        <v>758</v>
      </c>
      <c r="H16" s="29" t="s">
        <v>789</v>
      </c>
      <c r="I16" s="29"/>
      <c r="J16" s="33">
        <v>8</v>
      </c>
      <c r="K16" s="21">
        <v>45445</v>
      </c>
      <c r="L16" s="21">
        <f>IFERROR(WORKDAY.INTL(($K16-1),$J16,1,FESTIVOS[]),"")</f>
        <v>45455</v>
      </c>
      <c r="M16" s="37">
        <f t="shared" ca="1" si="0"/>
        <v>80</v>
      </c>
      <c r="N16" s="23">
        <v>0.91</v>
      </c>
      <c r="O16" s="22">
        <v>1</v>
      </c>
      <c r="P16" s="23" t="s">
        <v>35</v>
      </c>
      <c r="Q16" s="24" t="s">
        <v>30</v>
      </c>
      <c r="R16" s="46" t="str">
        <f ca="1">IF(Tabla43435678[[#This Row],[Avance]]&lt;Tabla43435678[[#This Row],[Actual]],"OK",IF(Tabla43435678[[#This Row],[Avance]]&gt;Tabla43435678[[#This Row],[Actual]],"ATENCIÓN","EJECUTADO"))</f>
        <v>ATENCIÓN</v>
      </c>
    </row>
    <row r="17" spans="1:18" hidden="1" x14ac:dyDescent="0.25">
      <c r="A17" s="16">
        <v>160</v>
      </c>
      <c r="B17" s="18" t="s">
        <v>23</v>
      </c>
      <c r="C17" s="17">
        <v>45447</v>
      </c>
      <c r="D17" s="17"/>
      <c r="E17" s="27" t="s">
        <v>36</v>
      </c>
      <c r="F17" s="28" t="s">
        <v>790</v>
      </c>
      <c r="G17" s="27" t="s">
        <v>33</v>
      </c>
      <c r="H17" s="29" t="s">
        <v>754</v>
      </c>
      <c r="I17" s="29"/>
      <c r="J17" s="33">
        <v>2</v>
      </c>
      <c r="K17" s="21">
        <v>45446</v>
      </c>
      <c r="L17" s="21">
        <f>IFERROR(WORKDAY.INTL(($K17-1),$J17,1,FESTIVOS[]),"")</f>
        <v>45447</v>
      </c>
      <c r="M17" s="37">
        <f t="shared" ca="1" si="0"/>
        <v>799</v>
      </c>
      <c r="N17" s="23">
        <v>0</v>
      </c>
      <c r="O17" s="22">
        <v>1</v>
      </c>
      <c r="P17" s="23" t="s">
        <v>35</v>
      </c>
      <c r="Q17" s="24" t="s">
        <v>30</v>
      </c>
      <c r="R17" s="46" t="str">
        <f ca="1">IF(Tabla43435678[[#This Row],[Avance]]&lt;Tabla43435678[[#This Row],[Actual]],"OK",IF(Tabla43435678[[#This Row],[Avance]]&gt;Tabla43435678[[#This Row],[Actual]],"ATENCIÓN","EJECUTADO"))</f>
        <v>ATENCIÓN</v>
      </c>
    </row>
    <row r="18" spans="1:18" hidden="1" x14ac:dyDescent="0.25">
      <c r="A18" s="16">
        <v>161</v>
      </c>
      <c r="B18" s="18" t="s">
        <v>23</v>
      </c>
      <c r="C18" s="17">
        <v>45447</v>
      </c>
      <c r="D18" s="17"/>
      <c r="E18" s="27" t="s">
        <v>36</v>
      </c>
      <c r="F18" s="28" t="s">
        <v>791</v>
      </c>
      <c r="G18" s="27" t="s">
        <v>33</v>
      </c>
      <c r="H18" s="29" t="s">
        <v>754</v>
      </c>
      <c r="I18" s="29"/>
      <c r="J18" s="33">
        <v>2</v>
      </c>
      <c r="K18" s="21">
        <v>45446</v>
      </c>
      <c r="L18" s="21">
        <f>IFERROR(WORKDAY.INTL(($K18-1),$J18,1,FESTIVOS[]),"")</f>
        <v>45447</v>
      </c>
      <c r="M18" s="37">
        <f t="shared" ca="1" si="0"/>
        <v>799</v>
      </c>
      <c r="N18" s="23">
        <v>0</v>
      </c>
      <c r="O18" s="22">
        <v>1</v>
      </c>
      <c r="P18" s="23" t="s">
        <v>35</v>
      </c>
      <c r="Q18" s="24" t="s">
        <v>30</v>
      </c>
      <c r="R18" s="46" t="str">
        <f ca="1">IF(Tabla43435678[[#This Row],[Avance]]&lt;Tabla43435678[[#This Row],[Actual]],"OK",IF(Tabla43435678[[#This Row],[Avance]]&gt;Tabla43435678[[#This Row],[Actual]],"ATENCIÓN","EJECUTADO"))</f>
        <v>ATENCIÓN</v>
      </c>
    </row>
    <row r="19" spans="1:18" hidden="1" x14ac:dyDescent="0.25">
      <c r="A19" s="16">
        <v>162</v>
      </c>
      <c r="B19" s="18" t="s">
        <v>23</v>
      </c>
      <c r="C19" s="17">
        <v>45447</v>
      </c>
      <c r="D19" s="17"/>
      <c r="E19" s="27" t="s">
        <v>36</v>
      </c>
      <c r="F19" s="28" t="s">
        <v>792</v>
      </c>
      <c r="G19" s="27" t="s">
        <v>33</v>
      </c>
      <c r="H19" s="29" t="s">
        <v>754</v>
      </c>
      <c r="I19" s="29"/>
      <c r="J19" s="33">
        <v>2</v>
      </c>
      <c r="K19" s="21">
        <v>45446</v>
      </c>
      <c r="L19" s="21">
        <f>IFERROR(WORKDAY.INTL(($K19-1),$J19,1,FESTIVOS[]),"")</f>
        <v>45447</v>
      </c>
      <c r="M19" s="37">
        <f t="shared" ca="1" si="0"/>
        <v>799</v>
      </c>
      <c r="N19" s="23">
        <v>0</v>
      </c>
      <c r="O19" s="22">
        <v>1</v>
      </c>
      <c r="P19" s="23" t="s">
        <v>35</v>
      </c>
      <c r="Q19" s="24" t="s">
        <v>30</v>
      </c>
      <c r="R19" s="30" t="str">
        <f ca="1">IF(Tabla43435678[[#This Row],[Avance]]&lt;Tabla43435678[[#This Row],[Actual]],"OK",IF(Tabla43435678[[#This Row],[Avance]]&gt;Tabla43435678[[#This Row],[Actual]],"ATENCIÓN","EJECUTADO"))</f>
        <v>ATENCIÓN</v>
      </c>
    </row>
    <row r="20" spans="1:18" hidden="1" x14ac:dyDescent="0.25">
      <c r="A20" s="16">
        <v>163</v>
      </c>
      <c r="B20" s="18" t="s">
        <v>23</v>
      </c>
      <c r="C20" s="17">
        <v>45447</v>
      </c>
      <c r="D20" s="17"/>
      <c r="E20" s="27" t="s">
        <v>39</v>
      </c>
      <c r="F20" s="28" t="s">
        <v>793</v>
      </c>
      <c r="G20" s="27" t="s">
        <v>33</v>
      </c>
      <c r="H20" s="29" t="s">
        <v>49</v>
      </c>
      <c r="I20" s="29"/>
      <c r="J20" s="33">
        <v>4</v>
      </c>
      <c r="K20" s="21">
        <v>45446</v>
      </c>
      <c r="L20" s="21">
        <f>IFERROR(WORKDAY.INTL(($K20-1),$J20,1,FESTIVOS[]),"")</f>
        <v>45449</v>
      </c>
      <c r="M20" s="37">
        <f t="shared" ca="1" si="0"/>
        <v>266.33333333333331</v>
      </c>
      <c r="N20" s="23">
        <v>0.68</v>
      </c>
      <c r="O20" s="22">
        <v>1</v>
      </c>
      <c r="P20" s="23" t="s">
        <v>35</v>
      </c>
      <c r="Q20" s="24" t="s">
        <v>30</v>
      </c>
      <c r="R20" s="46" t="str">
        <f ca="1">IF(Tabla43435678[[#This Row],[Avance]]&lt;Tabla43435678[[#This Row],[Actual]],"OK",IF(Tabla43435678[[#This Row],[Avance]]&gt;Tabla43435678[[#This Row],[Actual]],"ATENCIÓN","EJECUTADO"))</f>
        <v>ATENCIÓN</v>
      </c>
    </row>
    <row r="21" spans="1:18" hidden="1" x14ac:dyDescent="0.25">
      <c r="A21" s="16">
        <v>164</v>
      </c>
      <c r="B21" s="18" t="s">
        <v>23</v>
      </c>
      <c r="C21" s="17">
        <v>45447</v>
      </c>
      <c r="D21" s="17"/>
      <c r="E21" s="27" t="s">
        <v>39</v>
      </c>
      <c r="F21" s="28" t="s">
        <v>794</v>
      </c>
      <c r="G21" s="27" t="s">
        <v>33</v>
      </c>
      <c r="H21" s="29" t="s">
        <v>49</v>
      </c>
      <c r="I21" s="29"/>
      <c r="J21" s="33">
        <v>3</v>
      </c>
      <c r="K21" s="21">
        <v>45446</v>
      </c>
      <c r="L21" s="21">
        <f>IFERROR(WORKDAY.INTL(($K21-1),$J21,1,FESTIVOS[]),"")</f>
        <v>45448</v>
      </c>
      <c r="M21" s="37">
        <f t="shared" ca="1" si="0"/>
        <v>399.5</v>
      </c>
      <c r="N21" s="23">
        <v>0.51</v>
      </c>
      <c r="O21" s="22">
        <v>1</v>
      </c>
      <c r="P21" s="23" t="s">
        <v>35</v>
      </c>
      <c r="Q21" s="24" t="s">
        <v>30</v>
      </c>
      <c r="R21" s="46" t="str">
        <f ca="1">IF(Tabla43435678[[#This Row],[Avance]]&lt;Tabla43435678[[#This Row],[Actual]],"OK",IF(Tabla43435678[[#This Row],[Avance]]&gt;Tabla43435678[[#This Row],[Actual]],"ATENCIÓN","EJECUTADO"))</f>
        <v>ATENCIÓN</v>
      </c>
    </row>
    <row r="22" spans="1:18" hidden="1" x14ac:dyDescent="0.25">
      <c r="A22" s="16">
        <v>165</v>
      </c>
      <c r="B22" s="18" t="s">
        <v>23</v>
      </c>
      <c r="C22" s="17">
        <v>45448</v>
      </c>
      <c r="D22" s="17"/>
      <c r="E22" s="27" t="s">
        <v>39</v>
      </c>
      <c r="F22" s="28" t="s">
        <v>795</v>
      </c>
      <c r="G22" s="27" t="s">
        <v>33</v>
      </c>
      <c r="H22" s="29" t="s">
        <v>49</v>
      </c>
      <c r="I22" s="29"/>
      <c r="J22" s="33">
        <v>2</v>
      </c>
      <c r="K22" s="21">
        <v>45447</v>
      </c>
      <c r="L22" s="21">
        <f>IFERROR(WORKDAY.INTL(($K22-1),$J22,1,FESTIVOS[]),"")</f>
        <v>45448</v>
      </c>
      <c r="M22" s="37">
        <f t="shared" ca="1" si="0"/>
        <v>798</v>
      </c>
      <c r="N22" s="23">
        <v>0</v>
      </c>
      <c r="O22" s="22">
        <v>1</v>
      </c>
      <c r="P22" s="23" t="s">
        <v>35</v>
      </c>
      <c r="Q22" s="24" t="s">
        <v>30</v>
      </c>
      <c r="R22" s="30" t="str">
        <f ca="1">IF(Tabla43435678[[#This Row],[Avance]]&lt;Tabla43435678[[#This Row],[Actual]],"OK",IF(Tabla43435678[[#This Row],[Avance]]&gt;Tabla43435678[[#This Row],[Actual]],"ATENCIÓN","EJECUTADO"))</f>
        <v>ATENCIÓN</v>
      </c>
    </row>
    <row r="23" spans="1:18" hidden="1" x14ac:dyDescent="0.25">
      <c r="A23" s="16">
        <v>166</v>
      </c>
      <c r="B23" s="18" t="s">
        <v>23</v>
      </c>
      <c r="C23" s="17">
        <v>45448</v>
      </c>
      <c r="D23" s="17"/>
      <c r="E23" s="27" t="s">
        <v>39</v>
      </c>
      <c r="F23" s="28" t="s">
        <v>796</v>
      </c>
      <c r="G23" s="27" t="s">
        <v>33</v>
      </c>
      <c r="H23" s="29" t="s">
        <v>49</v>
      </c>
      <c r="I23" s="29"/>
      <c r="J23" s="33">
        <v>2</v>
      </c>
      <c r="K23" s="21">
        <v>45447</v>
      </c>
      <c r="L23" s="21">
        <f>IFERROR(WORKDAY.INTL(($K23-1),$J23,1,FESTIVOS[]),"")</f>
        <v>45448</v>
      </c>
      <c r="M23" s="37">
        <f t="shared" ca="1" si="0"/>
        <v>798</v>
      </c>
      <c r="N23" s="23">
        <v>0</v>
      </c>
      <c r="O23" s="22">
        <v>1</v>
      </c>
      <c r="P23" s="23" t="s">
        <v>35</v>
      </c>
      <c r="Q23" s="24" t="s">
        <v>30</v>
      </c>
      <c r="R23" s="46" t="str">
        <f ca="1">IF(Tabla43435678[[#This Row],[Avance]]&lt;Tabla43435678[[#This Row],[Actual]],"OK",IF(Tabla43435678[[#This Row],[Avance]]&gt;Tabla43435678[[#This Row],[Actual]],"ATENCIÓN","EJECUTADO"))</f>
        <v>ATENCIÓN</v>
      </c>
    </row>
    <row r="24" spans="1:18" hidden="1" x14ac:dyDescent="0.25">
      <c r="A24" s="16">
        <v>167</v>
      </c>
      <c r="B24" s="18" t="s">
        <v>23</v>
      </c>
      <c r="C24" s="17">
        <v>45447</v>
      </c>
      <c r="D24" s="17"/>
      <c r="E24" s="27" t="s">
        <v>450</v>
      </c>
      <c r="F24" s="28" t="s">
        <v>797</v>
      </c>
      <c r="G24" s="27" t="s">
        <v>33</v>
      </c>
      <c r="H24" s="29" t="s">
        <v>49</v>
      </c>
      <c r="I24" s="29"/>
      <c r="J24" s="33">
        <v>2</v>
      </c>
      <c r="K24" s="21">
        <v>45447</v>
      </c>
      <c r="L24" s="21">
        <f>IFERROR(WORKDAY.INTL(($K24-1),$J24,1,FESTIVOS[]),"")</f>
        <v>45448</v>
      </c>
      <c r="M24" s="37">
        <f t="shared" ca="1" si="0"/>
        <v>798</v>
      </c>
      <c r="N24" s="23">
        <v>0</v>
      </c>
      <c r="O24" s="22">
        <v>1</v>
      </c>
      <c r="P24" s="23" t="s">
        <v>35</v>
      </c>
      <c r="Q24" s="24" t="s">
        <v>30</v>
      </c>
      <c r="R24" s="46" t="str">
        <f ca="1">IF(Tabla43435678[[#This Row],[Avance]]&lt;Tabla43435678[[#This Row],[Actual]],"OK",IF(Tabla43435678[[#This Row],[Avance]]&gt;Tabla43435678[[#This Row],[Actual]],"ATENCIÓN","EJECUTADO"))</f>
        <v>ATENCIÓN</v>
      </c>
    </row>
    <row r="25" spans="1:18" hidden="1" x14ac:dyDescent="0.25">
      <c r="A25" s="16">
        <v>168</v>
      </c>
      <c r="B25" s="18" t="s">
        <v>23</v>
      </c>
      <c r="C25" s="17">
        <v>45448</v>
      </c>
      <c r="D25" s="17"/>
      <c r="E25" s="27" t="s">
        <v>450</v>
      </c>
      <c r="F25" s="28" t="s">
        <v>798</v>
      </c>
      <c r="G25" s="27" t="s">
        <v>33</v>
      </c>
      <c r="H25" s="29" t="s">
        <v>49</v>
      </c>
      <c r="I25" s="29"/>
      <c r="J25" s="33">
        <v>2</v>
      </c>
      <c r="K25" s="21">
        <v>45447</v>
      </c>
      <c r="L25" s="21">
        <f>IFERROR(WORKDAY.INTL(($K25-1),$J25,1,FESTIVOS[]),"")</f>
        <v>45448</v>
      </c>
      <c r="M25" s="37">
        <f t="shared" ca="1" si="0"/>
        <v>798</v>
      </c>
      <c r="N25" s="23">
        <v>0</v>
      </c>
      <c r="O25" s="22">
        <v>1</v>
      </c>
      <c r="P25" s="23" t="s">
        <v>35</v>
      </c>
      <c r="Q25" s="24" t="s">
        <v>30</v>
      </c>
      <c r="R25" s="46" t="str">
        <f ca="1">IF(Tabla43435678[[#This Row],[Avance]]&lt;Tabla43435678[[#This Row],[Actual]],"OK",IF(Tabla43435678[[#This Row],[Avance]]&gt;Tabla43435678[[#This Row],[Actual]],"ATENCIÓN","EJECUTADO"))</f>
        <v>ATENCIÓN</v>
      </c>
    </row>
    <row r="26" spans="1:18" hidden="1" x14ac:dyDescent="0.25">
      <c r="A26" s="16">
        <v>169</v>
      </c>
      <c r="B26" s="18" t="s">
        <v>23</v>
      </c>
      <c r="C26" s="17">
        <v>45448</v>
      </c>
      <c r="D26" s="17"/>
      <c r="E26" s="27" t="s">
        <v>36</v>
      </c>
      <c r="F26" s="28" t="s">
        <v>799</v>
      </c>
      <c r="G26" s="27" t="s">
        <v>33</v>
      </c>
      <c r="H26" s="29" t="s">
        <v>49</v>
      </c>
      <c r="I26" s="29"/>
      <c r="J26" s="33">
        <v>2</v>
      </c>
      <c r="K26" s="21">
        <v>45447</v>
      </c>
      <c r="L26" s="21">
        <f>IFERROR(WORKDAY.INTL(($K26-1),$J26,1,FESTIVOS[]),"")</f>
        <v>45448</v>
      </c>
      <c r="M26" s="37">
        <f t="shared" ca="1" si="0"/>
        <v>798</v>
      </c>
      <c r="N26" s="23">
        <v>0</v>
      </c>
      <c r="O26" s="22">
        <v>1</v>
      </c>
      <c r="P26" s="23" t="s">
        <v>35</v>
      </c>
      <c r="Q26" s="24" t="s">
        <v>30</v>
      </c>
      <c r="R26" s="46" t="str">
        <f ca="1">IF(Tabla43435678[[#This Row],[Avance]]&lt;Tabla43435678[[#This Row],[Actual]],"OK",IF(Tabla43435678[[#This Row],[Avance]]&gt;Tabla43435678[[#This Row],[Actual]],"ATENCIÓN","EJECUTADO"))</f>
        <v>ATENCIÓN</v>
      </c>
    </row>
    <row r="27" spans="1:18" hidden="1" x14ac:dyDescent="0.25">
      <c r="A27" s="16">
        <v>170</v>
      </c>
      <c r="B27" s="18" t="s">
        <v>23</v>
      </c>
      <c r="C27" s="17">
        <v>45448</v>
      </c>
      <c r="D27" s="17"/>
      <c r="E27" s="27" t="s">
        <v>36</v>
      </c>
      <c r="F27" s="28" t="s">
        <v>800</v>
      </c>
      <c r="G27" s="27" t="s">
        <v>33</v>
      </c>
      <c r="H27" s="29" t="s">
        <v>49</v>
      </c>
      <c r="I27" s="29"/>
      <c r="J27" s="33">
        <v>2</v>
      </c>
      <c r="K27" s="21">
        <v>45447</v>
      </c>
      <c r="L27" s="21">
        <f>IFERROR(WORKDAY.INTL(($K27-1),$J27,1,FESTIVOS[]),"")</f>
        <v>45448</v>
      </c>
      <c r="M27" s="37">
        <f t="shared" ca="1" si="0"/>
        <v>798</v>
      </c>
      <c r="N27" s="23">
        <v>0</v>
      </c>
      <c r="O27" s="22">
        <v>1</v>
      </c>
      <c r="P27" s="23" t="s">
        <v>35</v>
      </c>
      <c r="Q27" s="24" t="s">
        <v>30</v>
      </c>
      <c r="R27" s="46" t="str">
        <f ca="1">IF(Tabla43435678[[#This Row],[Avance]]&lt;Tabla43435678[[#This Row],[Actual]],"OK",IF(Tabla43435678[[#This Row],[Avance]]&gt;Tabla43435678[[#This Row],[Actual]],"ATENCIÓN","EJECUTADO"))</f>
        <v>ATENCIÓN</v>
      </c>
    </row>
    <row r="28" spans="1:18" hidden="1" x14ac:dyDescent="0.25">
      <c r="A28" s="16">
        <v>171</v>
      </c>
      <c r="B28" s="18" t="s">
        <v>23</v>
      </c>
      <c r="C28" s="17">
        <v>45449</v>
      </c>
      <c r="D28" s="17"/>
      <c r="E28" s="27" t="s">
        <v>39</v>
      </c>
      <c r="F28" s="28" t="s">
        <v>521</v>
      </c>
      <c r="G28" s="27" t="s">
        <v>33</v>
      </c>
      <c r="H28" s="29" t="s">
        <v>49</v>
      </c>
      <c r="I28" s="29"/>
      <c r="J28" s="33">
        <v>3</v>
      </c>
      <c r="K28" s="21">
        <v>45448</v>
      </c>
      <c r="L28" s="21">
        <f>IFERROR(WORKDAY.INTL(($K28-1),$J28,1,FESTIVOS[]),"")</f>
        <v>45450</v>
      </c>
      <c r="M28" s="37">
        <f t="shared" ca="1" si="0"/>
        <v>398.5</v>
      </c>
      <c r="N28" s="23">
        <v>0.41</v>
      </c>
      <c r="O28" s="22">
        <v>1</v>
      </c>
      <c r="P28" s="23" t="s">
        <v>35</v>
      </c>
      <c r="Q28" s="24" t="s">
        <v>30</v>
      </c>
      <c r="R28" s="46" t="str">
        <f ca="1">IF(Tabla43435678[[#This Row],[Avance]]&lt;Tabla43435678[[#This Row],[Actual]],"OK",IF(Tabla43435678[[#This Row],[Avance]]&gt;Tabla43435678[[#This Row],[Actual]],"ATENCIÓN","EJECUTADO"))</f>
        <v>ATENCIÓN</v>
      </c>
    </row>
    <row r="29" spans="1:18" hidden="1" x14ac:dyDescent="0.25">
      <c r="A29" s="16">
        <v>172</v>
      </c>
      <c r="B29" s="18" t="s">
        <v>23</v>
      </c>
      <c r="C29" s="17">
        <v>45449</v>
      </c>
      <c r="D29" s="17"/>
      <c r="E29" s="27" t="s">
        <v>36</v>
      </c>
      <c r="F29" s="28" t="s">
        <v>788</v>
      </c>
      <c r="G29" s="27" t="s">
        <v>758</v>
      </c>
      <c r="H29" s="29" t="s">
        <v>194</v>
      </c>
      <c r="I29" s="29"/>
      <c r="J29" s="33">
        <v>2</v>
      </c>
      <c r="K29" s="21">
        <v>45448</v>
      </c>
      <c r="L29" s="21">
        <f>IFERROR(WORKDAY.INTL(($K29-1),$J29,1,FESTIVOS[]),"")</f>
        <v>45449</v>
      </c>
      <c r="M29" s="37">
        <f t="shared" ca="1" si="0"/>
        <v>797</v>
      </c>
      <c r="N29" s="23">
        <v>0</v>
      </c>
      <c r="O29" s="22">
        <v>1</v>
      </c>
      <c r="P29" s="23" t="s">
        <v>35</v>
      </c>
      <c r="Q29" s="24" t="s">
        <v>30</v>
      </c>
      <c r="R29" s="30" t="str">
        <f ca="1">IF(Tabla43435678[[#This Row],[Avance]]&lt;Tabla43435678[[#This Row],[Actual]],"OK",IF(Tabla43435678[[#This Row],[Avance]]&gt;Tabla43435678[[#This Row],[Actual]],"ATENCIÓN","EJECUTADO"))</f>
        <v>ATENCIÓN</v>
      </c>
    </row>
    <row r="30" spans="1:18" hidden="1" x14ac:dyDescent="0.25">
      <c r="A30" s="16">
        <v>173</v>
      </c>
      <c r="B30" s="18" t="s">
        <v>23</v>
      </c>
      <c r="C30" s="17">
        <v>45449</v>
      </c>
      <c r="D30" s="17"/>
      <c r="E30" s="27" t="s">
        <v>450</v>
      </c>
      <c r="F30" s="28" t="s">
        <v>801</v>
      </c>
      <c r="G30" s="27" t="s">
        <v>758</v>
      </c>
      <c r="H30" s="29" t="s">
        <v>34</v>
      </c>
      <c r="I30" s="29"/>
      <c r="J30" s="33">
        <v>3</v>
      </c>
      <c r="K30" s="21">
        <v>45448</v>
      </c>
      <c r="L30" s="21">
        <f>IFERROR(WORKDAY.INTL(($K30-1),$J30,1,FESTIVOS[]),"")</f>
        <v>45450</v>
      </c>
      <c r="M30" s="37">
        <f t="shared" ca="1" si="0"/>
        <v>398.5</v>
      </c>
      <c r="N30" s="23">
        <v>0.51</v>
      </c>
      <c r="O30" s="22">
        <v>1</v>
      </c>
      <c r="P30" s="23" t="s">
        <v>35</v>
      </c>
      <c r="Q30" s="24" t="s">
        <v>30</v>
      </c>
      <c r="R30" s="46" t="str">
        <f ca="1">IF(Tabla43435678[[#This Row],[Avance]]&lt;Tabla43435678[[#This Row],[Actual]],"OK",IF(Tabla43435678[[#This Row],[Avance]]&gt;Tabla43435678[[#This Row],[Actual]],"ATENCIÓN","EJECUTADO"))</f>
        <v>ATENCIÓN</v>
      </c>
    </row>
    <row r="31" spans="1:18" hidden="1" x14ac:dyDescent="0.25">
      <c r="A31" s="16">
        <v>174</v>
      </c>
      <c r="B31" s="18" t="s">
        <v>23</v>
      </c>
      <c r="C31" s="17">
        <v>45450</v>
      </c>
      <c r="D31" s="17"/>
      <c r="E31" s="27" t="s">
        <v>39</v>
      </c>
      <c r="F31" s="28" t="s">
        <v>433</v>
      </c>
      <c r="G31" s="27" t="s">
        <v>33</v>
      </c>
      <c r="H31" s="29" t="s">
        <v>49</v>
      </c>
      <c r="I31" s="29"/>
      <c r="J31" s="33">
        <v>3</v>
      </c>
      <c r="K31" s="21">
        <v>45449</v>
      </c>
      <c r="L31" s="21">
        <f>IFERROR(WORKDAY.INTL(($K31-1),$J31,1,FESTIVOS[]),"")</f>
        <v>45453</v>
      </c>
      <c r="M31" s="37">
        <f t="shared" ca="1" si="0"/>
        <v>199</v>
      </c>
      <c r="N31" s="23">
        <v>0.21</v>
      </c>
      <c r="O31" s="22">
        <v>1</v>
      </c>
      <c r="P31" s="23" t="s">
        <v>35</v>
      </c>
      <c r="Q31" s="24" t="s">
        <v>30</v>
      </c>
      <c r="R31" s="46" t="str">
        <f ca="1">IF(Tabla43435678[[#This Row],[Avance]]&lt;Tabla43435678[[#This Row],[Actual]],"OK",IF(Tabla43435678[[#This Row],[Avance]]&gt;Tabla43435678[[#This Row],[Actual]],"ATENCIÓN","EJECUTADO"))</f>
        <v>ATENCIÓN</v>
      </c>
    </row>
    <row r="32" spans="1:18" hidden="1" x14ac:dyDescent="0.25">
      <c r="A32" s="16">
        <v>175</v>
      </c>
      <c r="B32" s="18" t="s">
        <v>23</v>
      </c>
      <c r="C32" s="17">
        <v>45453</v>
      </c>
      <c r="D32" s="17"/>
      <c r="E32" s="27" t="s">
        <v>39</v>
      </c>
      <c r="F32" s="28" t="s">
        <v>802</v>
      </c>
      <c r="G32" s="27" t="s">
        <v>33</v>
      </c>
      <c r="H32" s="29" t="s">
        <v>49</v>
      </c>
      <c r="I32" s="29"/>
      <c r="J32" s="33">
        <v>2</v>
      </c>
      <c r="K32" s="21">
        <v>45452</v>
      </c>
      <c r="L32" s="21">
        <f>IFERROR(WORKDAY.INTL(($K32-1),$J32,1,FESTIVOS[]),"")</f>
        <v>45454</v>
      </c>
      <c r="M32" s="37">
        <f t="shared" ca="1" si="0"/>
        <v>396.5</v>
      </c>
      <c r="N32" s="23">
        <v>0.5</v>
      </c>
      <c r="O32" s="22">
        <v>1</v>
      </c>
      <c r="P32" s="23" t="s">
        <v>35</v>
      </c>
      <c r="Q32" s="24" t="s">
        <v>30</v>
      </c>
      <c r="R32" s="46" t="str">
        <f ca="1">IF(Tabla43435678[[#This Row],[Avance]]&lt;Tabla43435678[[#This Row],[Actual]],"OK",IF(Tabla43435678[[#This Row],[Avance]]&gt;Tabla43435678[[#This Row],[Actual]],"ATENCIÓN","EJECUTADO"))</f>
        <v>ATENCIÓN</v>
      </c>
    </row>
    <row r="33" spans="1:18" hidden="1" x14ac:dyDescent="0.25">
      <c r="A33" s="16">
        <v>176</v>
      </c>
      <c r="B33" s="18" t="s">
        <v>23</v>
      </c>
      <c r="C33" s="17">
        <v>45453</v>
      </c>
      <c r="D33" s="17"/>
      <c r="E33" s="27" t="s">
        <v>133</v>
      </c>
      <c r="F33" s="28" t="s">
        <v>803</v>
      </c>
      <c r="G33" s="27" t="s">
        <v>369</v>
      </c>
      <c r="H33" s="29" t="s">
        <v>679</v>
      </c>
      <c r="I33" s="29"/>
      <c r="J33" s="33">
        <v>1</v>
      </c>
      <c r="K33" s="21">
        <v>45452</v>
      </c>
      <c r="L33" s="21">
        <f>IFERROR(WORKDAY.INTL(($K33-1),$J33,1,FESTIVOS[]),"")</f>
        <v>45453</v>
      </c>
      <c r="M33" s="37">
        <f t="shared" ca="1" si="0"/>
        <v>793</v>
      </c>
      <c r="N33" s="23">
        <v>0</v>
      </c>
      <c r="O33" s="22">
        <v>1</v>
      </c>
      <c r="P33" s="23" t="s">
        <v>35</v>
      </c>
      <c r="Q33" s="24" t="s">
        <v>30</v>
      </c>
      <c r="R33" s="46" t="str">
        <f ca="1">IF(Tabla43435678[[#This Row],[Avance]]&lt;Tabla43435678[[#This Row],[Actual]],"OK",IF(Tabla43435678[[#This Row],[Avance]]&gt;Tabla43435678[[#This Row],[Actual]],"ATENCIÓN","EJECUTADO"))</f>
        <v>ATENCIÓN</v>
      </c>
    </row>
    <row r="34" spans="1:18" hidden="1" x14ac:dyDescent="0.25">
      <c r="A34" s="16">
        <v>177</v>
      </c>
      <c r="B34" s="18" t="s">
        <v>23</v>
      </c>
      <c r="C34" s="17">
        <v>45453</v>
      </c>
      <c r="D34" s="17"/>
      <c r="E34" s="27" t="s">
        <v>39</v>
      </c>
      <c r="F34" s="28" t="s">
        <v>804</v>
      </c>
      <c r="G34" s="27" t="s">
        <v>33</v>
      </c>
      <c r="H34" s="29" t="s">
        <v>613</v>
      </c>
      <c r="I34" s="29"/>
      <c r="J34" s="33">
        <v>1</v>
      </c>
      <c r="K34" s="21">
        <v>45452</v>
      </c>
      <c r="L34" s="21">
        <f>IFERROR(WORKDAY.INTL(($K34-1),$J34,1,FESTIVOS[]),"")</f>
        <v>45453</v>
      </c>
      <c r="M34" s="37">
        <f t="shared" ca="1" si="0"/>
        <v>793</v>
      </c>
      <c r="N34" s="23">
        <v>0</v>
      </c>
      <c r="O34" s="22">
        <v>1</v>
      </c>
      <c r="P34" s="23" t="s">
        <v>35</v>
      </c>
      <c r="Q34" s="24" t="s">
        <v>30</v>
      </c>
      <c r="R34" s="46" t="str">
        <f ca="1">IF(Tabla43435678[[#This Row],[Avance]]&lt;Tabla43435678[[#This Row],[Actual]],"OK",IF(Tabla43435678[[#This Row],[Avance]]&gt;Tabla43435678[[#This Row],[Actual]],"ATENCIÓN","EJECUTADO"))</f>
        <v>ATENCIÓN</v>
      </c>
    </row>
    <row r="35" spans="1:18" hidden="1" x14ac:dyDescent="0.25">
      <c r="A35" s="16">
        <v>178</v>
      </c>
      <c r="B35" s="18" t="s">
        <v>23</v>
      </c>
      <c r="C35" s="17">
        <v>45453</v>
      </c>
      <c r="D35" s="17"/>
      <c r="E35" s="27" t="s">
        <v>450</v>
      </c>
      <c r="F35" s="28" t="s">
        <v>805</v>
      </c>
      <c r="G35" s="27" t="s">
        <v>758</v>
      </c>
      <c r="H35" s="29" t="s">
        <v>34</v>
      </c>
      <c r="I35" s="29"/>
      <c r="J35" s="33">
        <v>1</v>
      </c>
      <c r="K35" s="21">
        <v>45452</v>
      </c>
      <c r="L35" s="21">
        <f>IFERROR(WORKDAY.INTL(($K35-1),$J35,1,FESTIVOS[]),"")</f>
        <v>45453</v>
      </c>
      <c r="M35" s="37">
        <f t="shared" ca="1" si="0"/>
        <v>793</v>
      </c>
      <c r="N35" s="23">
        <v>0</v>
      </c>
      <c r="O35" s="22">
        <v>1</v>
      </c>
      <c r="P35" s="23" t="s">
        <v>35</v>
      </c>
      <c r="Q35" s="24" t="s">
        <v>30</v>
      </c>
      <c r="R35" s="46" t="str">
        <f ca="1">IF(Tabla43435678[[#This Row],[Avance]]&lt;Tabla43435678[[#This Row],[Actual]],"OK",IF(Tabla43435678[[#This Row],[Avance]]&gt;Tabla43435678[[#This Row],[Actual]],"ATENCIÓN","EJECUTADO"))</f>
        <v>ATENCIÓN</v>
      </c>
    </row>
    <row r="36" spans="1:18" hidden="1" x14ac:dyDescent="0.25">
      <c r="A36" s="16">
        <v>179</v>
      </c>
      <c r="B36" s="18" t="s">
        <v>23</v>
      </c>
      <c r="C36" s="17">
        <v>45453</v>
      </c>
      <c r="D36" s="17"/>
      <c r="E36" s="27" t="s">
        <v>450</v>
      </c>
      <c r="F36" s="28" t="s">
        <v>806</v>
      </c>
      <c r="G36" s="27" t="s">
        <v>523</v>
      </c>
      <c r="H36" s="29" t="s">
        <v>34</v>
      </c>
      <c r="I36" s="29"/>
      <c r="J36" s="33">
        <v>1</v>
      </c>
      <c r="K36" s="21">
        <v>45452</v>
      </c>
      <c r="L36" s="21">
        <f>IFERROR(WORKDAY.INTL(($K36-1),$J36,1,FESTIVOS[]),"")</f>
        <v>45453</v>
      </c>
      <c r="M36" s="37">
        <f t="shared" ca="1" si="0"/>
        <v>793</v>
      </c>
      <c r="N36" s="23">
        <v>0</v>
      </c>
      <c r="O36" s="22">
        <v>1</v>
      </c>
      <c r="P36" s="23" t="s">
        <v>35</v>
      </c>
      <c r="Q36" s="24" t="s">
        <v>30</v>
      </c>
      <c r="R36" s="46" t="str">
        <f ca="1">IF(Tabla43435678[[#This Row],[Avance]]&lt;Tabla43435678[[#This Row],[Actual]],"OK",IF(Tabla43435678[[#This Row],[Avance]]&gt;Tabla43435678[[#This Row],[Actual]],"ATENCIÓN","EJECUTADO"))</f>
        <v>ATENCIÓN</v>
      </c>
    </row>
    <row r="37" spans="1:18" hidden="1" x14ac:dyDescent="0.25">
      <c r="A37" s="16">
        <v>180</v>
      </c>
      <c r="B37" s="18" t="s">
        <v>23</v>
      </c>
      <c r="C37" s="17">
        <v>45454</v>
      </c>
      <c r="D37" s="17"/>
      <c r="E37" s="27" t="s">
        <v>133</v>
      </c>
      <c r="F37" s="28" t="s">
        <v>807</v>
      </c>
      <c r="G37" s="27" t="s">
        <v>758</v>
      </c>
      <c r="H37" s="29" t="s">
        <v>679</v>
      </c>
      <c r="I37" s="29"/>
      <c r="J37" s="33">
        <v>3</v>
      </c>
      <c r="K37" s="21">
        <v>45453</v>
      </c>
      <c r="L37" s="21">
        <f>IFERROR(WORKDAY.INTL(($K37-1),$J37,1,FESTIVOS[]),"")</f>
        <v>45455</v>
      </c>
      <c r="M37" s="37">
        <f t="shared" ca="1" si="0"/>
        <v>396</v>
      </c>
      <c r="N37" s="23">
        <v>0.51</v>
      </c>
      <c r="O37" s="22">
        <v>1</v>
      </c>
      <c r="P37" s="23" t="s">
        <v>35</v>
      </c>
      <c r="Q37" s="24" t="s">
        <v>30</v>
      </c>
      <c r="R37" s="30" t="str">
        <f ca="1">IF(Tabla43435678[[#This Row],[Avance]]&lt;Tabla43435678[[#This Row],[Actual]],"OK",IF(Tabla43435678[[#This Row],[Avance]]&gt;Tabla43435678[[#This Row],[Actual]],"ATENCIÓN","EJECUTADO"))</f>
        <v>ATENCIÓN</v>
      </c>
    </row>
    <row r="38" spans="1:18" hidden="1" x14ac:dyDescent="0.25">
      <c r="A38" s="16">
        <v>181</v>
      </c>
      <c r="B38" s="18" t="s">
        <v>23</v>
      </c>
      <c r="C38" s="17">
        <v>45454</v>
      </c>
      <c r="D38" s="17"/>
      <c r="E38" s="27" t="s">
        <v>39</v>
      </c>
      <c r="F38" s="28" t="s">
        <v>808</v>
      </c>
      <c r="G38" s="27" t="s">
        <v>33</v>
      </c>
      <c r="H38" s="29" t="s">
        <v>679</v>
      </c>
      <c r="I38" s="29"/>
      <c r="J38" s="33">
        <v>2</v>
      </c>
      <c r="K38" s="21">
        <v>45453</v>
      </c>
      <c r="L38" s="21">
        <f>IFERROR(WORKDAY.INTL(($K38-1),$J38,1,FESTIVOS[]),"")</f>
        <v>45454</v>
      </c>
      <c r="M38" s="37">
        <f t="shared" ca="1" si="0"/>
        <v>792</v>
      </c>
      <c r="N38" s="23">
        <v>0</v>
      </c>
      <c r="O38" s="22">
        <v>1</v>
      </c>
      <c r="P38" s="23" t="s">
        <v>35</v>
      </c>
      <c r="Q38" s="24" t="s">
        <v>30</v>
      </c>
      <c r="R38" s="46" t="str">
        <f ca="1">IF(Tabla43435678[[#This Row],[Avance]]&lt;Tabla43435678[[#This Row],[Actual]],"OK",IF(Tabla43435678[[#This Row],[Avance]]&gt;Tabla43435678[[#This Row],[Actual]],"ATENCIÓN","EJECUTADO"))</f>
        <v>ATENCIÓN</v>
      </c>
    </row>
    <row r="39" spans="1:18" hidden="1" x14ac:dyDescent="0.25">
      <c r="A39" s="16">
        <v>182</v>
      </c>
      <c r="B39" s="18" t="s">
        <v>23</v>
      </c>
      <c r="C39" s="17">
        <v>45454</v>
      </c>
      <c r="D39" s="17"/>
      <c r="E39" s="27" t="s">
        <v>450</v>
      </c>
      <c r="F39" s="28" t="s">
        <v>809</v>
      </c>
      <c r="G39" s="27" t="s">
        <v>523</v>
      </c>
      <c r="H39" s="29" t="s">
        <v>679</v>
      </c>
      <c r="I39" s="29"/>
      <c r="J39" s="33">
        <v>2</v>
      </c>
      <c r="K39" s="21">
        <v>45453</v>
      </c>
      <c r="L39" s="21">
        <f>IFERROR(WORKDAY.INTL(($K39-1),$J39,1,FESTIVOS[]),"")</f>
        <v>45454</v>
      </c>
      <c r="M39" s="37">
        <f t="shared" ca="1" si="0"/>
        <v>792</v>
      </c>
      <c r="N39" s="23">
        <v>0</v>
      </c>
      <c r="O39" s="22">
        <v>1</v>
      </c>
      <c r="P39" s="23" t="s">
        <v>35</v>
      </c>
      <c r="Q39" s="24" t="s">
        <v>30</v>
      </c>
      <c r="R39" s="46" t="str">
        <f ca="1">IF(Tabla43435678[[#This Row],[Avance]]&lt;Tabla43435678[[#This Row],[Actual]],"OK",IF(Tabla43435678[[#This Row],[Avance]]&gt;Tabla43435678[[#This Row],[Actual]],"ATENCIÓN","EJECUTADO"))</f>
        <v>ATENCIÓN</v>
      </c>
    </row>
    <row r="40" spans="1:18" ht="26.4" hidden="1" x14ac:dyDescent="0.25">
      <c r="A40" s="16">
        <v>183</v>
      </c>
      <c r="B40" s="18" t="s">
        <v>23</v>
      </c>
      <c r="C40" s="17">
        <v>45454</v>
      </c>
      <c r="D40" s="17"/>
      <c r="E40" s="27" t="s">
        <v>450</v>
      </c>
      <c r="F40" s="38" t="s">
        <v>810</v>
      </c>
      <c r="G40" s="27" t="s">
        <v>523</v>
      </c>
      <c r="H40" s="29" t="s">
        <v>679</v>
      </c>
      <c r="I40" s="29"/>
      <c r="J40" s="33">
        <v>2</v>
      </c>
      <c r="K40" s="21">
        <v>45453</v>
      </c>
      <c r="L40" s="21">
        <f>IFERROR(WORKDAY.INTL(($K40-1),$J40,1,FESTIVOS[]),"")</f>
        <v>45454</v>
      </c>
      <c r="M40" s="37">
        <f t="shared" ca="1" si="0"/>
        <v>792</v>
      </c>
      <c r="N40" s="23">
        <v>0</v>
      </c>
      <c r="O40" s="22">
        <v>1</v>
      </c>
      <c r="P40" s="23" t="s">
        <v>35</v>
      </c>
      <c r="Q40" s="24" t="s">
        <v>30</v>
      </c>
      <c r="R40" s="46" t="str">
        <f ca="1">IF(Tabla43435678[[#This Row],[Avance]]&lt;Tabla43435678[[#This Row],[Actual]],"OK",IF(Tabla43435678[[#This Row],[Avance]]&gt;Tabla43435678[[#This Row],[Actual]],"ATENCIÓN","EJECUTADO"))</f>
        <v>ATENCIÓN</v>
      </c>
    </row>
    <row r="41" spans="1:18" ht="26.4" hidden="1" x14ac:dyDescent="0.25">
      <c r="A41" s="16">
        <v>184</v>
      </c>
      <c r="B41" s="18" t="s">
        <v>23</v>
      </c>
      <c r="C41" s="17">
        <v>45454</v>
      </c>
      <c r="D41" s="17"/>
      <c r="E41" s="27" t="s">
        <v>450</v>
      </c>
      <c r="F41" s="38" t="s">
        <v>811</v>
      </c>
      <c r="G41" s="27" t="s">
        <v>523</v>
      </c>
      <c r="H41" s="29" t="s">
        <v>679</v>
      </c>
      <c r="I41" s="29"/>
      <c r="J41" s="33">
        <v>2</v>
      </c>
      <c r="K41" s="21">
        <v>45453</v>
      </c>
      <c r="L41" s="21">
        <f>IFERROR(WORKDAY.INTL(($K41-1),$J41,1,FESTIVOS[]),"")</f>
        <v>45454</v>
      </c>
      <c r="M41" s="37">
        <f t="shared" ca="1" si="0"/>
        <v>792</v>
      </c>
      <c r="N41" s="23">
        <v>0</v>
      </c>
      <c r="O41" s="22">
        <v>1</v>
      </c>
      <c r="P41" s="23" t="s">
        <v>35</v>
      </c>
      <c r="Q41" s="24" t="s">
        <v>30</v>
      </c>
      <c r="R41" s="46" t="str">
        <f ca="1">IF(Tabla43435678[[#This Row],[Avance]]&lt;Tabla43435678[[#This Row],[Actual]],"OK",IF(Tabla43435678[[#This Row],[Avance]]&gt;Tabla43435678[[#This Row],[Actual]],"ATENCIÓN","EJECUTADO"))</f>
        <v>ATENCIÓN</v>
      </c>
    </row>
    <row r="42" spans="1:18" hidden="1" x14ac:dyDescent="0.25">
      <c r="A42" s="16">
        <v>185</v>
      </c>
      <c r="B42" s="18" t="s">
        <v>23</v>
      </c>
      <c r="C42" s="17">
        <v>45454</v>
      </c>
      <c r="D42" s="17"/>
      <c r="E42" s="27" t="s">
        <v>36</v>
      </c>
      <c r="F42" s="28" t="s">
        <v>812</v>
      </c>
      <c r="G42" s="27" t="s">
        <v>33</v>
      </c>
      <c r="H42" s="29" t="s">
        <v>679</v>
      </c>
      <c r="I42" s="29"/>
      <c r="J42" s="33">
        <v>2</v>
      </c>
      <c r="K42" s="21">
        <v>45453</v>
      </c>
      <c r="L42" s="21">
        <f>IFERROR(WORKDAY.INTL(($K42-1),$J42,1,FESTIVOS[]),"")</f>
        <v>45454</v>
      </c>
      <c r="M42" s="37">
        <f t="shared" ca="1" si="0"/>
        <v>792</v>
      </c>
      <c r="N42" s="23">
        <v>0</v>
      </c>
      <c r="O42" s="22">
        <v>1</v>
      </c>
      <c r="P42" s="23" t="s">
        <v>35</v>
      </c>
      <c r="Q42" s="24" t="s">
        <v>30</v>
      </c>
      <c r="R42" s="46" t="str">
        <f ca="1">IF(Tabla43435678[[#This Row],[Avance]]&lt;Tabla43435678[[#This Row],[Actual]],"OK",IF(Tabla43435678[[#This Row],[Avance]]&gt;Tabla43435678[[#This Row],[Actual]],"ATENCIÓN","EJECUTADO"))</f>
        <v>ATENCIÓN</v>
      </c>
    </row>
    <row r="43" spans="1:18" hidden="1" x14ac:dyDescent="0.25">
      <c r="A43" s="16">
        <v>186</v>
      </c>
      <c r="B43" s="18" t="s">
        <v>23</v>
      </c>
      <c r="C43" s="17">
        <v>45455</v>
      </c>
      <c r="D43" s="17"/>
      <c r="E43" s="27" t="s">
        <v>133</v>
      </c>
      <c r="F43" s="28" t="s">
        <v>813</v>
      </c>
      <c r="G43" s="27" t="s">
        <v>758</v>
      </c>
      <c r="H43" s="29" t="s">
        <v>679</v>
      </c>
      <c r="I43" s="29"/>
      <c r="J43" s="33">
        <v>2</v>
      </c>
      <c r="K43" s="21">
        <v>45454</v>
      </c>
      <c r="L43" s="21">
        <f>IFERROR(WORKDAY.INTL(($K43-1),$J43,1,FESTIVOS[]),"")</f>
        <v>45455</v>
      </c>
      <c r="M43" s="37">
        <f t="shared" ca="1" si="0"/>
        <v>791</v>
      </c>
      <c r="N43" s="23">
        <v>0</v>
      </c>
      <c r="O43" s="22">
        <v>1</v>
      </c>
      <c r="P43" s="23" t="s">
        <v>35</v>
      </c>
      <c r="Q43" s="24" t="s">
        <v>30</v>
      </c>
      <c r="R43" s="46" t="str">
        <f ca="1">IF(Tabla43435678[[#This Row],[Avance]]&lt;Tabla43435678[[#This Row],[Actual]],"OK",IF(Tabla43435678[[#This Row],[Avance]]&gt;Tabla43435678[[#This Row],[Actual]],"ATENCIÓN","EJECUTADO"))</f>
        <v>ATENCIÓN</v>
      </c>
    </row>
    <row r="44" spans="1:18" hidden="1" x14ac:dyDescent="0.25">
      <c r="A44" s="16">
        <v>187</v>
      </c>
      <c r="B44" s="18" t="s">
        <v>23</v>
      </c>
      <c r="C44" s="17">
        <v>45455</v>
      </c>
      <c r="D44" s="17"/>
      <c r="E44" s="27" t="s">
        <v>39</v>
      </c>
      <c r="F44" s="28" t="s">
        <v>116</v>
      </c>
      <c r="G44" s="27" t="s">
        <v>33</v>
      </c>
      <c r="H44" s="29" t="s">
        <v>49</v>
      </c>
      <c r="I44" s="29"/>
      <c r="J44" s="33">
        <v>2</v>
      </c>
      <c r="K44" s="21">
        <v>45454</v>
      </c>
      <c r="L44" s="21">
        <f>IFERROR(WORKDAY.INTL(($K44-1),$J44,1,FESTIVOS[]),"")</f>
        <v>45455</v>
      </c>
      <c r="M44" s="37">
        <f t="shared" ca="1" si="0"/>
        <v>791</v>
      </c>
      <c r="N44" s="23">
        <v>0</v>
      </c>
      <c r="O44" s="22">
        <v>1</v>
      </c>
      <c r="P44" s="23" t="s">
        <v>35</v>
      </c>
      <c r="Q44" s="24" t="s">
        <v>30</v>
      </c>
      <c r="R44" s="46" t="str">
        <f ca="1">IF(Tabla43435678[[#This Row],[Avance]]&lt;Tabla43435678[[#This Row],[Actual]],"OK",IF(Tabla43435678[[#This Row],[Avance]]&gt;Tabla43435678[[#This Row],[Actual]],"ATENCIÓN","EJECUTADO"))</f>
        <v>ATENCIÓN</v>
      </c>
    </row>
    <row r="45" spans="1:18" hidden="1" x14ac:dyDescent="0.25">
      <c r="A45" s="16">
        <v>188</v>
      </c>
      <c r="B45" s="18" t="s">
        <v>23</v>
      </c>
      <c r="C45" s="17">
        <v>45455</v>
      </c>
      <c r="D45" s="17"/>
      <c r="E45" s="27" t="s">
        <v>39</v>
      </c>
      <c r="F45" s="28" t="s">
        <v>260</v>
      </c>
      <c r="G45" s="27" t="s">
        <v>33</v>
      </c>
      <c r="H45" s="29" t="s">
        <v>49</v>
      </c>
      <c r="I45" s="29"/>
      <c r="J45" s="33">
        <v>2</v>
      </c>
      <c r="K45" s="21">
        <v>45454</v>
      </c>
      <c r="L45" s="21">
        <f>IFERROR(WORKDAY.INTL(($K45-1),$J45,1,FESTIVOS[]),"")</f>
        <v>45455</v>
      </c>
      <c r="M45" s="37">
        <f t="shared" ca="1" si="0"/>
        <v>791</v>
      </c>
      <c r="N45" s="23">
        <v>0</v>
      </c>
      <c r="O45" s="22">
        <v>1</v>
      </c>
      <c r="P45" s="23" t="s">
        <v>35</v>
      </c>
      <c r="Q45" s="24" t="s">
        <v>30</v>
      </c>
      <c r="R45" s="46" t="str">
        <f ca="1">IF(Tabla43435678[[#This Row],[Avance]]&lt;Tabla43435678[[#This Row],[Actual]],"OK",IF(Tabla43435678[[#This Row],[Avance]]&gt;Tabla43435678[[#This Row],[Actual]],"ATENCIÓN","EJECUTADO"))</f>
        <v>ATENCIÓN</v>
      </c>
    </row>
    <row r="46" spans="1:18" hidden="1" x14ac:dyDescent="0.25">
      <c r="A46" s="16">
        <v>189</v>
      </c>
      <c r="B46" s="18" t="s">
        <v>23</v>
      </c>
      <c r="C46" s="17">
        <v>45455</v>
      </c>
      <c r="D46" s="17"/>
      <c r="E46" s="27" t="s">
        <v>39</v>
      </c>
      <c r="F46" s="28" t="s">
        <v>254</v>
      </c>
      <c r="G46" s="27" t="s">
        <v>33</v>
      </c>
      <c r="H46" s="29" t="s">
        <v>49</v>
      </c>
      <c r="I46" s="29"/>
      <c r="J46" s="33">
        <v>2</v>
      </c>
      <c r="K46" s="21">
        <v>45454</v>
      </c>
      <c r="L46" s="21">
        <f>IFERROR(WORKDAY.INTL(($K46-1),$J46,1,FESTIVOS[]),"")</f>
        <v>45455</v>
      </c>
      <c r="M46" s="37">
        <f t="shared" ca="1" si="0"/>
        <v>791</v>
      </c>
      <c r="N46" s="23">
        <v>0</v>
      </c>
      <c r="O46" s="22">
        <v>1</v>
      </c>
      <c r="P46" s="23" t="s">
        <v>35</v>
      </c>
      <c r="Q46" s="24" t="s">
        <v>30</v>
      </c>
      <c r="R46" s="46" t="str">
        <f ca="1">IF(Tabla43435678[[#This Row],[Avance]]&lt;Tabla43435678[[#This Row],[Actual]],"OK",IF(Tabla43435678[[#This Row],[Avance]]&gt;Tabla43435678[[#This Row],[Actual]],"ATENCIÓN","EJECUTADO"))</f>
        <v>ATENCIÓN</v>
      </c>
    </row>
    <row r="47" spans="1:18" hidden="1" x14ac:dyDescent="0.25">
      <c r="A47" s="16">
        <v>190</v>
      </c>
      <c r="B47" s="18" t="s">
        <v>23</v>
      </c>
      <c r="C47" s="17">
        <v>45455</v>
      </c>
      <c r="D47" s="17"/>
      <c r="E47" s="27" t="s">
        <v>450</v>
      </c>
      <c r="F47" s="28" t="s">
        <v>814</v>
      </c>
      <c r="G47" s="27" t="s">
        <v>523</v>
      </c>
      <c r="H47" s="29" t="s">
        <v>34</v>
      </c>
      <c r="I47" s="29"/>
      <c r="J47" s="33">
        <v>2</v>
      </c>
      <c r="K47" s="21">
        <v>45454</v>
      </c>
      <c r="L47" s="21">
        <f>IFERROR(WORKDAY.INTL(($K47-1),$J47,1,FESTIVOS[]),"")</f>
        <v>45455</v>
      </c>
      <c r="M47" s="37">
        <f t="shared" ca="1" si="0"/>
        <v>791</v>
      </c>
      <c r="N47" s="23">
        <v>0</v>
      </c>
      <c r="O47" s="22">
        <v>1</v>
      </c>
      <c r="P47" s="23" t="s">
        <v>35</v>
      </c>
      <c r="Q47" s="24" t="s">
        <v>30</v>
      </c>
      <c r="R47" s="46" t="str">
        <f ca="1">IF(Tabla43435678[[#This Row],[Avance]]&lt;Tabla43435678[[#This Row],[Actual]],"OK",IF(Tabla43435678[[#This Row],[Avance]]&gt;Tabla43435678[[#This Row],[Actual]],"ATENCIÓN","EJECUTADO"))</f>
        <v>ATENCIÓN</v>
      </c>
    </row>
    <row r="48" spans="1:18" ht="26.4" hidden="1" x14ac:dyDescent="0.25">
      <c r="A48" s="16">
        <v>191</v>
      </c>
      <c r="B48" s="18" t="s">
        <v>23</v>
      </c>
      <c r="C48" s="17">
        <v>45455</v>
      </c>
      <c r="D48" s="17" t="s">
        <v>29</v>
      </c>
      <c r="E48" s="27" t="s">
        <v>450</v>
      </c>
      <c r="F48" s="38" t="s">
        <v>815</v>
      </c>
      <c r="G48" s="27" t="s">
        <v>523</v>
      </c>
      <c r="H48" s="29" t="s">
        <v>34</v>
      </c>
      <c r="I48" s="29"/>
      <c r="J48" s="33">
        <v>2</v>
      </c>
      <c r="K48" s="21">
        <v>45454</v>
      </c>
      <c r="L48" s="21">
        <f>IFERROR(WORKDAY.INTL(($K48-1),$J48,1,FESTIVOS[]),"")</f>
        <v>45455</v>
      </c>
      <c r="M48" s="37">
        <f t="shared" ca="1" si="0"/>
        <v>791</v>
      </c>
      <c r="N48" s="23">
        <v>0</v>
      </c>
      <c r="O48" s="22">
        <v>1</v>
      </c>
      <c r="P48" s="23" t="s">
        <v>35</v>
      </c>
      <c r="Q48" s="24" t="s">
        <v>30</v>
      </c>
      <c r="R48" s="46" t="str">
        <f ca="1">IF(Tabla43435678[[#This Row],[Avance]]&lt;Tabla43435678[[#This Row],[Actual]],"OK",IF(Tabla43435678[[#This Row],[Avance]]&gt;Tabla43435678[[#This Row],[Actual]],"ATENCIÓN","EJECUTADO"))</f>
        <v>ATENCIÓN</v>
      </c>
    </row>
    <row r="49" spans="1:18" hidden="1" x14ac:dyDescent="0.25">
      <c r="A49" s="16">
        <v>192</v>
      </c>
      <c r="B49" s="18" t="s">
        <v>23</v>
      </c>
      <c r="C49" s="17">
        <v>45455</v>
      </c>
      <c r="D49" s="17" t="s">
        <v>29</v>
      </c>
      <c r="E49" s="27" t="s">
        <v>450</v>
      </c>
      <c r="F49" s="28" t="s">
        <v>816</v>
      </c>
      <c r="G49" s="27" t="s">
        <v>523</v>
      </c>
      <c r="H49" s="29" t="s">
        <v>34</v>
      </c>
      <c r="I49" s="29"/>
      <c r="J49" s="33">
        <v>2</v>
      </c>
      <c r="K49" s="21">
        <v>45454</v>
      </c>
      <c r="L49" s="21">
        <f>IFERROR(WORKDAY.INTL(($K49-1),$J49,1,FESTIVOS[]),"")</f>
        <v>45455</v>
      </c>
      <c r="M49" s="37">
        <f t="shared" ca="1" si="0"/>
        <v>791</v>
      </c>
      <c r="N49" s="23">
        <v>0</v>
      </c>
      <c r="O49" s="22">
        <v>1</v>
      </c>
      <c r="P49" s="23" t="s">
        <v>35</v>
      </c>
      <c r="Q49" s="24" t="s">
        <v>30</v>
      </c>
      <c r="R49" s="46" t="str">
        <f ca="1">IF(Tabla43435678[[#This Row],[Avance]]&lt;Tabla43435678[[#This Row],[Actual]],"OK",IF(Tabla43435678[[#This Row],[Avance]]&gt;Tabla43435678[[#This Row],[Actual]],"ATENCIÓN","EJECUTADO"))</f>
        <v>ATENCIÓN</v>
      </c>
    </row>
    <row r="50" spans="1:18" hidden="1" x14ac:dyDescent="0.25">
      <c r="A50" s="16">
        <v>193</v>
      </c>
      <c r="B50" s="18" t="s">
        <v>23</v>
      </c>
      <c r="C50" s="17">
        <v>45456</v>
      </c>
      <c r="D50" s="17"/>
      <c r="E50" s="27" t="s">
        <v>39</v>
      </c>
      <c r="F50" s="28" t="s">
        <v>817</v>
      </c>
      <c r="G50" s="27" t="s">
        <v>33</v>
      </c>
      <c r="H50" s="29" t="s">
        <v>49</v>
      </c>
      <c r="I50" s="29"/>
      <c r="J50" s="33">
        <v>2</v>
      </c>
      <c r="K50" s="21">
        <v>45455</v>
      </c>
      <c r="L50" s="21">
        <f>IFERROR(WORKDAY.INTL(($K50-1),$J50,1,FESTIVOS[]),"")</f>
        <v>45456</v>
      </c>
      <c r="M50" s="37">
        <v>1</v>
      </c>
      <c r="N50" s="23">
        <v>0</v>
      </c>
      <c r="O50" s="22">
        <v>1</v>
      </c>
      <c r="P50" s="23" t="s">
        <v>35</v>
      </c>
      <c r="Q50" s="24" t="s">
        <v>30</v>
      </c>
      <c r="R50" s="30" t="str">
        <f>IF(Tabla43435678[[#This Row],[Avance]]&lt;Tabla43435678[[#This Row],[Actual]],"OK",IF(Tabla43435678[[#This Row],[Avance]]&gt;Tabla43435678[[#This Row],[Actual]],"ATENCIÓN","EJECUTADO"))</f>
        <v>EJECUTADO</v>
      </c>
    </row>
    <row r="51" spans="1:18" hidden="1" x14ac:dyDescent="0.25">
      <c r="A51" s="16">
        <v>194</v>
      </c>
      <c r="B51" s="18" t="s">
        <v>23</v>
      </c>
      <c r="C51" s="17">
        <v>45456</v>
      </c>
      <c r="D51" s="17"/>
      <c r="E51" s="27" t="s">
        <v>39</v>
      </c>
      <c r="F51" s="28" t="s">
        <v>818</v>
      </c>
      <c r="G51" s="27" t="s">
        <v>33</v>
      </c>
      <c r="H51" s="29" t="s">
        <v>49</v>
      </c>
      <c r="I51" s="29"/>
      <c r="J51" s="33">
        <v>2</v>
      </c>
      <c r="K51" s="21">
        <v>45455</v>
      </c>
      <c r="L51" s="21">
        <f>IFERROR(WORKDAY.INTL(($K51-1),$J51,1,FESTIVOS[]),"")</f>
        <v>45456</v>
      </c>
      <c r="M51" s="37">
        <v>1</v>
      </c>
      <c r="N51" s="23">
        <v>0</v>
      </c>
      <c r="O51" s="22">
        <v>1</v>
      </c>
      <c r="P51" s="23" t="s">
        <v>35</v>
      </c>
      <c r="Q51" s="24" t="s">
        <v>30</v>
      </c>
      <c r="R51" s="46" t="str">
        <f>IF(Tabla43435678[[#This Row],[Avance]]&lt;Tabla43435678[[#This Row],[Actual]],"OK",IF(Tabla43435678[[#This Row],[Avance]]&gt;Tabla43435678[[#This Row],[Actual]],"ATENCIÓN","EJECUTADO"))</f>
        <v>EJECUTADO</v>
      </c>
    </row>
    <row r="52" spans="1:18" hidden="1" x14ac:dyDescent="0.25">
      <c r="A52" s="16">
        <v>195</v>
      </c>
      <c r="B52" s="18" t="s">
        <v>23</v>
      </c>
      <c r="C52" s="17">
        <v>45456</v>
      </c>
      <c r="D52" s="17"/>
      <c r="E52" s="27" t="s">
        <v>39</v>
      </c>
      <c r="F52" s="28" t="s">
        <v>819</v>
      </c>
      <c r="G52" s="27" t="s">
        <v>33</v>
      </c>
      <c r="H52" s="29" t="s">
        <v>49</v>
      </c>
      <c r="I52" s="29"/>
      <c r="J52" s="33">
        <v>2</v>
      </c>
      <c r="K52" s="21">
        <v>45455</v>
      </c>
      <c r="L52" s="21">
        <f>IFERROR(WORKDAY.INTL(($K52-1),$J52,1,FESTIVOS[]),"")</f>
        <v>45456</v>
      </c>
      <c r="M52" s="37">
        <v>1</v>
      </c>
      <c r="N52" s="23">
        <v>0</v>
      </c>
      <c r="O52" s="22">
        <v>1</v>
      </c>
      <c r="P52" s="23" t="s">
        <v>35</v>
      </c>
      <c r="Q52" s="24" t="s">
        <v>30</v>
      </c>
      <c r="R52" s="46" t="str">
        <f>IF(Tabla43435678[[#This Row],[Avance]]&lt;Tabla43435678[[#This Row],[Actual]],"OK",IF(Tabla43435678[[#This Row],[Avance]]&gt;Tabla43435678[[#This Row],[Actual]],"ATENCIÓN","EJECUTADO"))</f>
        <v>EJECUTADO</v>
      </c>
    </row>
    <row r="53" spans="1:18" hidden="1" x14ac:dyDescent="0.25">
      <c r="A53" s="16">
        <v>196</v>
      </c>
      <c r="B53" s="18" t="s">
        <v>23</v>
      </c>
      <c r="C53" s="17">
        <v>45456</v>
      </c>
      <c r="D53" s="17"/>
      <c r="E53" s="27" t="s">
        <v>39</v>
      </c>
      <c r="F53" s="28" t="s">
        <v>820</v>
      </c>
      <c r="G53" s="27" t="s">
        <v>33</v>
      </c>
      <c r="H53" s="29" t="s">
        <v>49</v>
      </c>
      <c r="I53" s="29"/>
      <c r="J53" s="33">
        <v>2</v>
      </c>
      <c r="K53" s="21">
        <v>45455</v>
      </c>
      <c r="L53" s="21">
        <f>IFERROR(WORKDAY.INTL(($K53-1),$J53,1,FESTIVOS[]),"")</f>
        <v>45456</v>
      </c>
      <c r="M53" s="37">
        <v>1</v>
      </c>
      <c r="N53" s="23">
        <v>0</v>
      </c>
      <c r="O53" s="22">
        <v>1</v>
      </c>
      <c r="P53" s="23" t="s">
        <v>35</v>
      </c>
      <c r="Q53" s="24" t="s">
        <v>30</v>
      </c>
      <c r="R53" s="30" t="str">
        <f>IF(Tabla43435678[[#This Row],[Avance]]&lt;Tabla43435678[[#This Row],[Actual]],"OK",IF(Tabla43435678[[#This Row],[Avance]]&gt;Tabla43435678[[#This Row],[Actual]],"ATENCIÓN","EJECUTADO"))</f>
        <v>EJECUTADO</v>
      </c>
    </row>
    <row r="54" spans="1:18" hidden="1" x14ac:dyDescent="0.25">
      <c r="A54" s="16">
        <v>197</v>
      </c>
      <c r="B54" s="18" t="s">
        <v>23</v>
      </c>
      <c r="C54" s="17">
        <v>45456</v>
      </c>
      <c r="D54" s="17"/>
      <c r="E54" s="27" t="s">
        <v>133</v>
      </c>
      <c r="F54" s="28" t="s">
        <v>821</v>
      </c>
      <c r="G54" s="27" t="s">
        <v>758</v>
      </c>
      <c r="H54" s="29" t="s">
        <v>679</v>
      </c>
      <c r="I54" s="29"/>
      <c r="J54" s="33">
        <v>12</v>
      </c>
      <c r="K54" s="21">
        <v>45455</v>
      </c>
      <c r="L54" s="21">
        <f>IFERROR(WORKDAY.INTL(($K54-1),$J54,1,FESTIVOS[]),"")</f>
        <v>45470</v>
      </c>
      <c r="M54" s="37">
        <v>1</v>
      </c>
      <c r="N54" s="23">
        <v>0.8</v>
      </c>
      <c r="O54" s="22">
        <v>1</v>
      </c>
      <c r="P54" s="23" t="s">
        <v>35</v>
      </c>
      <c r="Q54" s="24" t="s">
        <v>30</v>
      </c>
      <c r="R54" s="46" t="str">
        <f>IF(Tabla43435678[[#This Row],[Avance]]&lt;Tabla43435678[[#This Row],[Actual]],"OK",IF(Tabla43435678[[#This Row],[Avance]]&gt;Tabla43435678[[#This Row],[Actual]],"ATENCIÓN","EJECUTADO"))</f>
        <v>EJECUTADO</v>
      </c>
    </row>
    <row r="55" spans="1:18" hidden="1" x14ac:dyDescent="0.25">
      <c r="A55" s="16">
        <v>198</v>
      </c>
      <c r="B55" s="18" t="s">
        <v>23</v>
      </c>
      <c r="C55" s="17">
        <v>45456</v>
      </c>
      <c r="D55" s="17"/>
      <c r="E55" s="27" t="s">
        <v>36</v>
      </c>
      <c r="F55" s="28" t="s">
        <v>822</v>
      </c>
      <c r="G55" s="27" t="s">
        <v>33</v>
      </c>
      <c r="H55" s="29" t="s">
        <v>226</v>
      </c>
      <c r="I55" s="29"/>
      <c r="J55" s="33">
        <v>3</v>
      </c>
      <c r="K55" s="21">
        <v>45455</v>
      </c>
      <c r="L55" s="21">
        <f>IFERROR(WORKDAY.INTL(($K55-1),$J55,1,FESTIVOS[]),"")</f>
        <v>45457</v>
      </c>
      <c r="M55" s="37">
        <v>1</v>
      </c>
      <c r="N55" s="23">
        <v>0.3</v>
      </c>
      <c r="O55" s="22">
        <v>1</v>
      </c>
      <c r="P55" s="23" t="s">
        <v>35</v>
      </c>
      <c r="Q55" s="24" t="s">
        <v>30</v>
      </c>
      <c r="R55" s="46" t="str">
        <f>IF(Tabla43435678[[#This Row],[Avance]]&lt;Tabla43435678[[#This Row],[Actual]],"OK",IF(Tabla43435678[[#This Row],[Avance]]&gt;Tabla43435678[[#This Row],[Actual]],"ATENCIÓN","EJECUTADO"))</f>
        <v>EJECUTADO</v>
      </c>
    </row>
    <row r="56" spans="1:18" ht="26.4" hidden="1" x14ac:dyDescent="0.25">
      <c r="A56" s="16">
        <v>199</v>
      </c>
      <c r="B56" s="18" t="s">
        <v>23</v>
      </c>
      <c r="C56" s="17">
        <v>45456</v>
      </c>
      <c r="D56" s="17"/>
      <c r="E56" s="27" t="s">
        <v>450</v>
      </c>
      <c r="F56" s="38" t="s">
        <v>823</v>
      </c>
      <c r="G56" s="27" t="s">
        <v>523</v>
      </c>
      <c r="H56" s="29" t="s">
        <v>34</v>
      </c>
      <c r="I56" s="29"/>
      <c r="J56" s="33">
        <v>2</v>
      </c>
      <c r="K56" s="21">
        <v>45455</v>
      </c>
      <c r="L56" s="21">
        <f>IFERROR(WORKDAY.INTL(($K56-1),$J56,1,FESTIVOS[]),"")</f>
        <v>45456</v>
      </c>
      <c r="M56" s="37">
        <v>1</v>
      </c>
      <c r="N56" s="23">
        <v>0</v>
      </c>
      <c r="O56" s="22">
        <v>1</v>
      </c>
      <c r="P56" s="23" t="s">
        <v>35</v>
      </c>
      <c r="Q56" s="24" t="s">
        <v>30</v>
      </c>
      <c r="R56" s="30" t="str">
        <f>IF(Tabla43435678[[#This Row],[Avance]]&lt;Tabla43435678[[#This Row],[Actual]],"OK",IF(Tabla43435678[[#This Row],[Avance]]&gt;Tabla43435678[[#This Row],[Actual]],"ATENCIÓN","EJECUTADO"))</f>
        <v>EJECUTADO</v>
      </c>
    </row>
    <row r="57" spans="1:18" hidden="1" x14ac:dyDescent="0.25">
      <c r="A57" s="16">
        <v>200</v>
      </c>
      <c r="B57" s="18" t="s">
        <v>23</v>
      </c>
      <c r="C57" s="17">
        <v>45456</v>
      </c>
      <c r="D57" s="17"/>
      <c r="E57" s="27" t="s">
        <v>787</v>
      </c>
      <c r="F57" s="28" t="s">
        <v>726</v>
      </c>
      <c r="G57" s="27" t="s">
        <v>176</v>
      </c>
      <c r="H57" s="29" t="s">
        <v>789</v>
      </c>
      <c r="I57" s="29"/>
      <c r="J57" s="33">
        <v>12</v>
      </c>
      <c r="K57" s="21">
        <v>45455</v>
      </c>
      <c r="L57" s="21">
        <f>IFERROR(WORKDAY.INTL(($K57-1),$J57,1,FESTIVOS[]),"")</f>
        <v>45470</v>
      </c>
      <c r="M57" s="37">
        <v>1</v>
      </c>
      <c r="N57" s="23">
        <v>0.8</v>
      </c>
      <c r="O57" s="22">
        <v>1</v>
      </c>
      <c r="P57" s="23" t="s">
        <v>35</v>
      </c>
      <c r="Q57" s="24" t="s">
        <v>30</v>
      </c>
      <c r="R57" s="46" t="str">
        <f>IF(Tabla43435678[[#This Row],[Avance]]&lt;Tabla43435678[[#This Row],[Actual]],"OK",IF(Tabla43435678[[#This Row],[Avance]]&gt;Tabla43435678[[#This Row],[Actual]],"ATENCIÓN","EJECUTADO"))</f>
        <v>EJECUTADO</v>
      </c>
    </row>
    <row r="58" spans="1:18" hidden="1" x14ac:dyDescent="0.25">
      <c r="A58" s="16">
        <v>201</v>
      </c>
      <c r="B58" s="18" t="s">
        <v>23</v>
      </c>
      <c r="C58" s="17">
        <v>45457</v>
      </c>
      <c r="D58" s="17"/>
      <c r="E58" s="27" t="s">
        <v>39</v>
      </c>
      <c r="F58" s="28" t="s">
        <v>262</v>
      </c>
      <c r="G58" s="27" t="s">
        <v>33</v>
      </c>
      <c r="H58" s="29" t="s">
        <v>49</v>
      </c>
      <c r="I58" s="29"/>
      <c r="J58" s="33">
        <v>2</v>
      </c>
      <c r="K58" s="21">
        <v>45456</v>
      </c>
      <c r="L58" s="21">
        <f>IFERROR(WORKDAY.INTL(($K58-1),$J58,1,FESTIVOS[]),"")</f>
        <v>45457</v>
      </c>
      <c r="M58" s="37">
        <v>1</v>
      </c>
      <c r="N58" s="23">
        <v>0</v>
      </c>
      <c r="O58" s="22">
        <v>1</v>
      </c>
      <c r="P58" s="23" t="s">
        <v>35</v>
      </c>
      <c r="Q58" s="24" t="s">
        <v>30</v>
      </c>
      <c r="R58" s="46" t="str">
        <f>IF(Tabla43435678[[#This Row],[Avance]]&lt;Tabla43435678[[#This Row],[Actual]],"OK",IF(Tabla43435678[[#This Row],[Avance]]&gt;Tabla43435678[[#This Row],[Actual]],"ATENCIÓN","EJECUTADO"))</f>
        <v>EJECUTADO</v>
      </c>
    </row>
    <row r="59" spans="1:18" hidden="1" x14ac:dyDescent="0.25">
      <c r="A59" s="16">
        <v>202</v>
      </c>
      <c r="B59" s="18" t="s">
        <v>23</v>
      </c>
      <c r="C59" s="17">
        <v>45457</v>
      </c>
      <c r="D59" s="17"/>
      <c r="E59" s="27" t="s">
        <v>39</v>
      </c>
      <c r="F59" s="28" t="s">
        <v>265</v>
      </c>
      <c r="G59" s="27" t="s">
        <v>33</v>
      </c>
      <c r="H59" s="29" t="s">
        <v>49</v>
      </c>
      <c r="I59" s="29"/>
      <c r="J59" s="33">
        <v>2</v>
      </c>
      <c r="K59" s="21">
        <v>45456</v>
      </c>
      <c r="L59" s="21">
        <f>IFERROR(WORKDAY.INTL(($K59-1),$J59,1,FESTIVOS[]),"")</f>
        <v>45457</v>
      </c>
      <c r="M59" s="37">
        <v>1</v>
      </c>
      <c r="N59" s="23">
        <v>0</v>
      </c>
      <c r="O59" s="22">
        <v>1</v>
      </c>
      <c r="P59" s="23" t="s">
        <v>35</v>
      </c>
      <c r="Q59" s="24" t="s">
        <v>30</v>
      </c>
      <c r="R59" s="30" t="str">
        <f>IF(Tabla43435678[[#This Row],[Avance]]&lt;Tabla43435678[[#This Row],[Actual]],"OK",IF(Tabla43435678[[#This Row],[Avance]]&gt;Tabla43435678[[#This Row],[Actual]],"ATENCIÓN","EJECUTADO"))</f>
        <v>EJECUTADO</v>
      </c>
    </row>
    <row r="60" spans="1:18" hidden="1" x14ac:dyDescent="0.25">
      <c r="A60" s="16">
        <v>203</v>
      </c>
      <c r="B60" s="18" t="s">
        <v>23</v>
      </c>
      <c r="C60" s="17">
        <v>45457</v>
      </c>
      <c r="D60" s="17"/>
      <c r="E60" s="27" t="s">
        <v>39</v>
      </c>
      <c r="F60" s="28" t="s">
        <v>268</v>
      </c>
      <c r="G60" s="27" t="s">
        <v>33</v>
      </c>
      <c r="H60" s="29" t="s">
        <v>49</v>
      </c>
      <c r="I60" s="29"/>
      <c r="J60" s="33">
        <v>2</v>
      </c>
      <c r="K60" s="21">
        <v>45456</v>
      </c>
      <c r="L60" s="21">
        <f>IFERROR(WORKDAY.INTL(($K60-1),$J60,1,FESTIVOS[]),"")</f>
        <v>45457</v>
      </c>
      <c r="M60" s="37">
        <v>1</v>
      </c>
      <c r="N60" s="23">
        <v>0</v>
      </c>
      <c r="O60" s="22">
        <v>1</v>
      </c>
      <c r="P60" s="23" t="s">
        <v>35</v>
      </c>
      <c r="Q60" s="24" t="s">
        <v>30</v>
      </c>
      <c r="R60" s="46" t="str">
        <f>IF(Tabla43435678[[#This Row],[Avance]]&lt;Tabla43435678[[#This Row],[Actual]],"OK",IF(Tabla43435678[[#This Row],[Avance]]&gt;Tabla43435678[[#This Row],[Actual]],"ATENCIÓN","EJECUTADO"))</f>
        <v>EJECUTADO</v>
      </c>
    </row>
    <row r="61" spans="1:18" ht="26.4" hidden="1" x14ac:dyDescent="0.25">
      <c r="A61" s="16">
        <v>204</v>
      </c>
      <c r="B61" s="18" t="s">
        <v>23</v>
      </c>
      <c r="C61" s="17">
        <v>45457</v>
      </c>
      <c r="D61" s="17"/>
      <c r="E61" s="27" t="s">
        <v>450</v>
      </c>
      <c r="F61" s="38" t="s">
        <v>824</v>
      </c>
      <c r="G61" s="27" t="s">
        <v>523</v>
      </c>
      <c r="H61" s="29" t="s">
        <v>34</v>
      </c>
      <c r="I61" s="29"/>
      <c r="J61" s="33">
        <v>2</v>
      </c>
      <c r="K61" s="21">
        <v>45456</v>
      </c>
      <c r="L61" s="21">
        <f>IFERROR(WORKDAY.INTL(($K61-1),$J61,1,FESTIVOS[]),"")</f>
        <v>45457</v>
      </c>
      <c r="M61" s="37">
        <v>1</v>
      </c>
      <c r="N61" s="23">
        <v>0</v>
      </c>
      <c r="O61" s="22">
        <v>1</v>
      </c>
      <c r="P61" s="23" t="s">
        <v>35</v>
      </c>
      <c r="Q61" s="24" t="s">
        <v>30</v>
      </c>
      <c r="R61" s="46" t="str">
        <f>IF(Tabla43435678[[#This Row],[Avance]]&lt;Tabla43435678[[#This Row],[Actual]],"OK",IF(Tabla43435678[[#This Row],[Avance]]&gt;Tabla43435678[[#This Row],[Actual]],"ATENCIÓN","EJECUTADO"))</f>
        <v>EJECUTADO</v>
      </c>
    </row>
    <row r="62" spans="1:18" hidden="1" x14ac:dyDescent="0.25">
      <c r="A62" s="16">
        <v>205</v>
      </c>
      <c r="B62" s="18" t="s">
        <v>23</v>
      </c>
      <c r="C62" s="17">
        <v>45461</v>
      </c>
      <c r="D62" s="17"/>
      <c r="E62" s="27" t="s">
        <v>36</v>
      </c>
      <c r="F62" s="28" t="s">
        <v>825</v>
      </c>
      <c r="G62" s="27" t="s">
        <v>33</v>
      </c>
      <c r="H62" s="29" t="s">
        <v>82</v>
      </c>
      <c r="I62" s="29"/>
      <c r="J62" s="33">
        <v>2</v>
      </c>
      <c r="K62" s="21">
        <v>45460</v>
      </c>
      <c r="L62" s="21">
        <f>IFERROR(WORKDAY.INTL(($K62-1),$J62,1,FESTIVOS[]),"")</f>
        <v>45461</v>
      </c>
      <c r="M62" s="37">
        <v>1</v>
      </c>
      <c r="N62" s="23">
        <v>0</v>
      </c>
      <c r="O62" s="22">
        <v>1</v>
      </c>
      <c r="P62" s="23" t="s">
        <v>35</v>
      </c>
      <c r="Q62" s="24" t="s">
        <v>30</v>
      </c>
      <c r="R62" s="30" t="str">
        <f>IF(Tabla43435678[[#This Row],[Avance]]&lt;Tabla43435678[[#This Row],[Actual]],"OK",IF(Tabla43435678[[#This Row],[Avance]]&gt;Tabla43435678[[#This Row],[Actual]],"ATENCIÓN","EJECUTADO"))</f>
        <v>EJECUTADO</v>
      </c>
    </row>
    <row r="63" spans="1:18" hidden="1" x14ac:dyDescent="0.25">
      <c r="A63" s="16">
        <v>206</v>
      </c>
      <c r="B63" s="18" t="s">
        <v>23</v>
      </c>
      <c r="C63" s="17">
        <v>45461</v>
      </c>
      <c r="D63" s="17"/>
      <c r="E63" s="27" t="s">
        <v>36</v>
      </c>
      <c r="F63" s="28" t="s">
        <v>826</v>
      </c>
      <c r="G63" s="27" t="s">
        <v>33</v>
      </c>
      <c r="H63" s="29" t="s">
        <v>151</v>
      </c>
      <c r="I63" s="29"/>
      <c r="J63" s="33">
        <v>2</v>
      </c>
      <c r="K63" s="21">
        <v>45460</v>
      </c>
      <c r="L63" s="21">
        <f>IFERROR(WORKDAY.INTL(($K63-1),$J63,1,FESTIVOS[]),"")</f>
        <v>45461</v>
      </c>
      <c r="M63" s="37">
        <v>1</v>
      </c>
      <c r="N63" s="23">
        <v>0</v>
      </c>
      <c r="O63" s="22">
        <v>1</v>
      </c>
      <c r="P63" s="23" t="s">
        <v>35</v>
      </c>
      <c r="Q63" s="24" t="s">
        <v>30</v>
      </c>
      <c r="R63" s="30" t="str">
        <f>IF(Tabla43435678[[#This Row],[Avance]]&lt;Tabla43435678[[#This Row],[Actual]],"OK",IF(Tabla43435678[[#This Row],[Avance]]&gt;Tabla43435678[[#This Row],[Actual]],"ATENCIÓN","EJECUTADO"))</f>
        <v>EJECUTADO</v>
      </c>
    </row>
    <row r="64" spans="1:18" hidden="1" x14ac:dyDescent="0.25">
      <c r="A64" s="16">
        <v>208</v>
      </c>
      <c r="B64" s="18" t="s">
        <v>23</v>
      </c>
      <c r="C64" s="17">
        <v>45461</v>
      </c>
      <c r="D64" s="17"/>
      <c r="E64" s="27" t="s">
        <v>133</v>
      </c>
      <c r="F64" s="28" t="s">
        <v>827</v>
      </c>
      <c r="G64" s="27" t="s">
        <v>369</v>
      </c>
      <c r="H64" s="29" t="s">
        <v>679</v>
      </c>
      <c r="I64" s="29"/>
      <c r="J64" s="33">
        <v>3</v>
      </c>
      <c r="K64" s="21">
        <v>45460</v>
      </c>
      <c r="L64" s="21">
        <f>IFERROR(WORKDAY.INTL(($K64-1),$J64,1,FESTIVOS[]),"")</f>
        <v>45462</v>
      </c>
      <c r="M64" s="37">
        <v>1</v>
      </c>
      <c r="N64" s="23">
        <v>0.68</v>
      </c>
      <c r="O64" s="22">
        <v>1</v>
      </c>
      <c r="P64" s="23" t="s">
        <v>35</v>
      </c>
      <c r="Q64" s="24" t="s">
        <v>30</v>
      </c>
      <c r="R64" s="30" t="str">
        <f>IF(Tabla43435678[[#This Row],[Avance]]&lt;Tabla43435678[[#This Row],[Actual]],"OK",IF(Tabla43435678[[#This Row],[Avance]]&gt;Tabla43435678[[#This Row],[Actual]],"ATENCIÓN","EJECUTADO"))</f>
        <v>EJECUTADO</v>
      </c>
    </row>
    <row r="65" spans="1:18" hidden="1" x14ac:dyDescent="0.25">
      <c r="A65" s="16">
        <v>208</v>
      </c>
      <c r="B65" s="18" t="s">
        <v>23</v>
      </c>
      <c r="C65" s="17">
        <v>45461</v>
      </c>
      <c r="D65" s="17"/>
      <c r="E65" s="27" t="s">
        <v>450</v>
      </c>
      <c r="F65" s="28" t="s">
        <v>828</v>
      </c>
      <c r="G65" s="27" t="s">
        <v>523</v>
      </c>
      <c r="H65" s="29" t="s">
        <v>34</v>
      </c>
      <c r="I65" s="29"/>
      <c r="J65" s="33">
        <v>2</v>
      </c>
      <c r="K65" s="21">
        <v>45460</v>
      </c>
      <c r="L65" s="21">
        <f>IFERROR(WORKDAY.INTL(($K65-1),$J65,1,FESTIVOS[]),"")</f>
        <v>45461</v>
      </c>
      <c r="M65" s="37">
        <v>1</v>
      </c>
      <c r="N65" s="23">
        <v>0</v>
      </c>
      <c r="O65" s="22">
        <v>1</v>
      </c>
      <c r="P65" s="23" t="s">
        <v>35</v>
      </c>
      <c r="Q65" s="24" t="s">
        <v>30</v>
      </c>
      <c r="R65" s="30" t="str">
        <f>IF(Tabla43435678[[#This Row],[Avance]]&lt;Tabla43435678[[#This Row],[Actual]],"OK",IF(Tabla43435678[[#This Row],[Avance]]&gt;Tabla43435678[[#This Row],[Actual]],"ATENCIÓN","EJECUTADO"))</f>
        <v>EJECUTADO</v>
      </c>
    </row>
    <row r="66" spans="1:18" ht="26.4" hidden="1" x14ac:dyDescent="0.25">
      <c r="A66" s="16">
        <v>209</v>
      </c>
      <c r="B66" s="18" t="s">
        <v>23</v>
      </c>
      <c r="C66" s="17">
        <v>45461</v>
      </c>
      <c r="D66" s="17"/>
      <c r="E66" s="27" t="s">
        <v>450</v>
      </c>
      <c r="F66" s="38" t="s">
        <v>829</v>
      </c>
      <c r="G66" s="27" t="s">
        <v>523</v>
      </c>
      <c r="H66" s="29" t="s">
        <v>34</v>
      </c>
      <c r="I66" s="29"/>
      <c r="J66" s="33">
        <v>2</v>
      </c>
      <c r="K66" s="21">
        <v>45460</v>
      </c>
      <c r="L66" s="21">
        <f>IFERROR(WORKDAY.INTL(($K66-1),$J66,1,FESTIVOS[]),"")</f>
        <v>45461</v>
      </c>
      <c r="M66" s="37">
        <v>1</v>
      </c>
      <c r="N66" s="23">
        <v>0</v>
      </c>
      <c r="O66" s="22">
        <v>1</v>
      </c>
      <c r="P66" s="23" t="s">
        <v>35</v>
      </c>
      <c r="Q66" s="24" t="s">
        <v>30</v>
      </c>
      <c r="R66" s="30" t="str">
        <f>IF(Tabla43435678[[#This Row],[Avance]]&lt;Tabla43435678[[#This Row],[Actual]],"OK",IF(Tabla43435678[[#This Row],[Avance]]&gt;Tabla43435678[[#This Row],[Actual]],"ATENCIÓN","EJECUTADO"))</f>
        <v>EJECUTADO</v>
      </c>
    </row>
    <row r="67" spans="1:18" ht="26.4" hidden="1" x14ac:dyDescent="0.25">
      <c r="A67" s="16">
        <v>210</v>
      </c>
      <c r="B67" s="18" t="s">
        <v>23</v>
      </c>
      <c r="C67" s="17">
        <v>45461</v>
      </c>
      <c r="D67" s="17"/>
      <c r="E67" s="27" t="s">
        <v>450</v>
      </c>
      <c r="F67" s="38" t="s">
        <v>830</v>
      </c>
      <c r="G67" s="27" t="s">
        <v>523</v>
      </c>
      <c r="H67" s="29" t="s">
        <v>34</v>
      </c>
      <c r="I67" s="29"/>
      <c r="J67" s="33">
        <v>2</v>
      </c>
      <c r="K67" s="21">
        <v>45460</v>
      </c>
      <c r="L67" s="21">
        <f>IFERROR(WORKDAY.INTL(($K67-1),$J67,1,FESTIVOS[]),"")</f>
        <v>45461</v>
      </c>
      <c r="M67" s="37">
        <v>1</v>
      </c>
      <c r="N67" s="23">
        <v>0</v>
      </c>
      <c r="O67" s="22">
        <v>1</v>
      </c>
      <c r="P67" s="23" t="s">
        <v>35</v>
      </c>
      <c r="Q67" s="24" t="s">
        <v>30</v>
      </c>
      <c r="R67" s="30" t="str">
        <f>IF(Tabla43435678[[#This Row],[Avance]]&lt;Tabla43435678[[#This Row],[Actual]],"OK",IF(Tabla43435678[[#This Row],[Avance]]&gt;Tabla43435678[[#This Row],[Actual]],"ATENCIÓN","EJECUTADO"))</f>
        <v>EJECUTADO</v>
      </c>
    </row>
    <row r="68" spans="1:18" hidden="1" x14ac:dyDescent="0.25">
      <c r="A68" s="16">
        <v>211</v>
      </c>
      <c r="B68" s="18" t="s">
        <v>23</v>
      </c>
      <c r="C68" s="17">
        <v>45461</v>
      </c>
      <c r="D68" s="17"/>
      <c r="E68" s="27" t="s">
        <v>787</v>
      </c>
      <c r="F68" s="28" t="s">
        <v>831</v>
      </c>
      <c r="G68" s="27" t="s">
        <v>758</v>
      </c>
      <c r="H68" s="29" t="s">
        <v>789</v>
      </c>
      <c r="I68" s="29"/>
      <c r="J68" s="33">
        <v>6</v>
      </c>
      <c r="K68" s="21">
        <v>45460</v>
      </c>
      <c r="L68" s="21">
        <f>IFERROR(WORKDAY.INTL(($K68-1),$J68,1,FESTIVOS[]),"")</f>
        <v>45467</v>
      </c>
      <c r="M68" s="37">
        <v>1</v>
      </c>
      <c r="N68" s="23">
        <v>0.57999999999999996</v>
      </c>
      <c r="O68" s="22">
        <v>1</v>
      </c>
      <c r="P68" s="23" t="s">
        <v>35</v>
      </c>
      <c r="Q68" s="24" t="s">
        <v>30</v>
      </c>
      <c r="R68" s="30" t="str">
        <f>IF(Tabla43435678[[#This Row],[Avance]]&lt;Tabla43435678[[#This Row],[Actual]],"OK",IF(Tabla43435678[[#This Row],[Avance]]&gt;Tabla43435678[[#This Row],[Actual]],"ATENCIÓN","EJECUTADO"))</f>
        <v>EJECUTADO</v>
      </c>
    </row>
    <row r="69" spans="1:18" hidden="1" x14ac:dyDescent="0.25">
      <c r="A69" s="16">
        <v>212</v>
      </c>
      <c r="B69" s="18" t="s">
        <v>23</v>
      </c>
      <c r="C69" s="17">
        <v>45461</v>
      </c>
      <c r="D69" s="17"/>
      <c r="E69" s="27" t="s">
        <v>39</v>
      </c>
      <c r="F69" s="28" t="s">
        <v>116</v>
      </c>
      <c r="G69" s="27" t="s">
        <v>33</v>
      </c>
      <c r="H69" s="29" t="s">
        <v>49</v>
      </c>
      <c r="I69" s="29"/>
      <c r="J69" s="33">
        <v>2</v>
      </c>
      <c r="K69" s="21">
        <v>45460</v>
      </c>
      <c r="L69" s="21">
        <f>IFERROR(WORKDAY.INTL(($K69-1),$J69,1,FESTIVOS[]),"")</f>
        <v>45461</v>
      </c>
      <c r="M69" s="37">
        <v>1</v>
      </c>
      <c r="N69" s="23">
        <v>0</v>
      </c>
      <c r="O69" s="22">
        <v>1</v>
      </c>
      <c r="P69" s="23" t="s">
        <v>35</v>
      </c>
      <c r="Q69" s="24" t="s">
        <v>30</v>
      </c>
      <c r="R69" s="30" t="str">
        <f>IF(Tabla43435678[[#This Row],[Avance]]&lt;Tabla43435678[[#This Row],[Actual]],"OK",IF(Tabla43435678[[#This Row],[Avance]]&gt;Tabla43435678[[#This Row],[Actual]],"ATENCIÓN","EJECUTADO"))</f>
        <v>EJECUTADO</v>
      </c>
    </row>
    <row r="70" spans="1:18" hidden="1" x14ac:dyDescent="0.25">
      <c r="A70" s="16">
        <v>213</v>
      </c>
      <c r="B70" s="18" t="s">
        <v>23</v>
      </c>
      <c r="C70" s="17">
        <v>45461</v>
      </c>
      <c r="D70" s="17"/>
      <c r="E70" s="27" t="s">
        <v>39</v>
      </c>
      <c r="F70" s="28" t="s">
        <v>284</v>
      </c>
      <c r="G70" s="27" t="s">
        <v>33</v>
      </c>
      <c r="H70" s="29" t="s">
        <v>49</v>
      </c>
      <c r="I70" s="29"/>
      <c r="J70" s="33">
        <v>2</v>
      </c>
      <c r="K70" s="21">
        <v>45460</v>
      </c>
      <c r="L70" s="21">
        <f>IFERROR(WORKDAY.INTL(($K70-1),$J70,1,FESTIVOS[]),"")</f>
        <v>45461</v>
      </c>
      <c r="M70" s="37">
        <v>1</v>
      </c>
      <c r="N70" s="23">
        <v>0</v>
      </c>
      <c r="O70" s="22">
        <v>1</v>
      </c>
      <c r="P70" s="23" t="s">
        <v>35</v>
      </c>
      <c r="Q70" s="24" t="s">
        <v>30</v>
      </c>
      <c r="R70" s="30" t="str">
        <f>IF(Tabla43435678[[#This Row],[Avance]]&lt;Tabla43435678[[#This Row],[Actual]],"OK",IF(Tabla43435678[[#This Row],[Avance]]&gt;Tabla43435678[[#This Row],[Actual]],"ATENCIÓN","EJECUTADO"))</f>
        <v>EJECUTADO</v>
      </c>
    </row>
    <row r="71" spans="1:18" hidden="1" x14ac:dyDescent="0.25">
      <c r="A71" s="16">
        <v>214</v>
      </c>
      <c r="B71" s="18" t="s">
        <v>23</v>
      </c>
      <c r="C71" s="17">
        <v>45462</v>
      </c>
      <c r="D71" s="17"/>
      <c r="E71" s="27" t="s">
        <v>36</v>
      </c>
      <c r="F71" s="28" t="s">
        <v>832</v>
      </c>
      <c r="G71" s="27" t="s">
        <v>33</v>
      </c>
      <c r="H71" s="29" t="s">
        <v>151</v>
      </c>
      <c r="I71" s="29"/>
      <c r="J71" s="33">
        <v>2</v>
      </c>
      <c r="K71" s="21">
        <v>45461</v>
      </c>
      <c r="L71" s="21">
        <f>IFERROR(WORKDAY.INTL(($K71-1),$J71,1,FESTIVOS[]),"")</f>
        <v>45462</v>
      </c>
      <c r="M71" s="37">
        <v>1</v>
      </c>
      <c r="N71" s="23">
        <v>0</v>
      </c>
      <c r="O71" s="22">
        <v>1</v>
      </c>
      <c r="P71" s="23" t="s">
        <v>35</v>
      </c>
      <c r="Q71" s="24" t="s">
        <v>30</v>
      </c>
      <c r="R71" s="30" t="str">
        <f>IF(Tabla43435678[[#This Row],[Avance]]&lt;Tabla43435678[[#This Row],[Actual]],"OK",IF(Tabla43435678[[#This Row],[Avance]]&gt;Tabla43435678[[#This Row],[Actual]],"ATENCIÓN","EJECUTADO"))</f>
        <v>EJECUTADO</v>
      </c>
    </row>
    <row r="72" spans="1:18" ht="66" hidden="1" x14ac:dyDescent="0.25">
      <c r="A72" s="16">
        <v>215</v>
      </c>
      <c r="B72" s="18" t="s">
        <v>23</v>
      </c>
      <c r="C72" s="17">
        <v>45462</v>
      </c>
      <c r="D72" s="17"/>
      <c r="E72" s="27" t="s">
        <v>39</v>
      </c>
      <c r="F72" s="28" t="s">
        <v>833</v>
      </c>
      <c r="G72" s="27" t="s">
        <v>33</v>
      </c>
      <c r="H72" s="29" t="s">
        <v>613</v>
      </c>
      <c r="I72" s="20" t="s">
        <v>834</v>
      </c>
      <c r="J72" s="33">
        <v>2</v>
      </c>
      <c r="K72" s="21">
        <v>45461</v>
      </c>
      <c r="L72" s="21">
        <f>IFERROR(WORKDAY.INTL(($K72-1),$J72,1,FESTIVOS[]),"")</f>
        <v>45462</v>
      </c>
      <c r="M72" s="37">
        <v>1</v>
      </c>
      <c r="N72" s="23">
        <v>0</v>
      </c>
      <c r="O72" s="22">
        <v>1</v>
      </c>
      <c r="P72" s="23" t="s">
        <v>35</v>
      </c>
      <c r="Q72" s="24" t="s">
        <v>30</v>
      </c>
      <c r="R72" s="30" t="str">
        <f>IF(Tabla43435678[[#This Row],[Avance]]&lt;Tabla43435678[[#This Row],[Actual]],"OK",IF(Tabla43435678[[#This Row],[Avance]]&gt;Tabla43435678[[#This Row],[Actual]],"ATENCIÓN","EJECUTADO"))</f>
        <v>EJECUTADO</v>
      </c>
    </row>
    <row r="73" spans="1:18" hidden="1" x14ac:dyDescent="0.25">
      <c r="A73" s="16">
        <v>216</v>
      </c>
      <c r="B73" s="18" t="s">
        <v>23</v>
      </c>
      <c r="C73" s="17">
        <v>45462</v>
      </c>
      <c r="D73" s="17"/>
      <c r="E73" s="27" t="s">
        <v>39</v>
      </c>
      <c r="F73" s="28" t="s">
        <v>835</v>
      </c>
      <c r="G73" s="27" t="s">
        <v>33</v>
      </c>
      <c r="H73" s="29" t="s">
        <v>151</v>
      </c>
      <c r="I73" s="29"/>
      <c r="J73" s="33">
        <v>2</v>
      </c>
      <c r="K73" s="21">
        <v>45461</v>
      </c>
      <c r="L73" s="21">
        <f>IFERROR(WORKDAY.INTL(($K73-1),$J73,1,FESTIVOS[]),"")</f>
        <v>45462</v>
      </c>
      <c r="M73" s="37">
        <v>1</v>
      </c>
      <c r="N73" s="23">
        <v>0</v>
      </c>
      <c r="O73" s="22">
        <v>1</v>
      </c>
      <c r="P73" s="23" t="s">
        <v>35</v>
      </c>
      <c r="Q73" s="24" t="s">
        <v>30</v>
      </c>
      <c r="R73" s="30" t="str">
        <f>IF(Tabla43435678[[#This Row],[Avance]]&lt;Tabla43435678[[#This Row],[Actual]],"OK",IF(Tabla43435678[[#This Row],[Avance]]&gt;Tabla43435678[[#This Row],[Actual]],"ATENCIÓN","EJECUTADO"))</f>
        <v>EJECUTADO</v>
      </c>
    </row>
    <row r="74" spans="1:18" hidden="1" x14ac:dyDescent="0.25">
      <c r="A74" s="16">
        <v>217</v>
      </c>
      <c r="B74" s="18" t="s">
        <v>23</v>
      </c>
      <c r="C74" s="17">
        <v>45462</v>
      </c>
      <c r="D74" s="17"/>
      <c r="E74" s="27" t="s">
        <v>450</v>
      </c>
      <c r="F74" s="28" t="s">
        <v>836</v>
      </c>
      <c r="G74" s="27" t="s">
        <v>33</v>
      </c>
      <c r="H74" s="29" t="s">
        <v>34</v>
      </c>
      <c r="I74" s="29"/>
      <c r="J74" s="33">
        <v>2</v>
      </c>
      <c r="K74" s="21">
        <v>45461</v>
      </c>
      <c r="L74" s="21">
        <f>IFERROR(WORKDAY.INTL(($K74-1),$J74,1,FESTIVOS[]),"")</f>
        <v>45462</v>
      </c>
      <c r="M74" s="37">
        <v>1</v>
      </c>
      <c r="N74" s="23">
        <v>0</v>
      </c>
      <c r="O74" s="22">
        <v>1</v>
      </c>
      <c r="P74" s="23" t="s">
        <v>35</v>
      </c>
      <c r="Q74" s="24" t="s">
        <v>30</v>
      </c>
      <c r="R74" s="30" t="str">
        <f>IF(Tabla43435678[[#This Row],[Avance]]&lt;Tabla43435678[[#This Row],[Actual]],"OK",IF(Tabla43435678[[#This Row],[Avance]]&gt;Tabla43435678[[#This Row],[Actual]],"ATENCIÓN","EJECUTADO"))</f>
        <v>EJECUTADO</v>
      </c>
    </row>
    <row r="75" spans="1:18" hidden="1" x14ac:dyDescent="0.25">
      <c r="A75" s="16">
        <v>218</v>
      </c>
      <c r="B75" s="18" t="s">
        <v>23</v>
      </c>
      <c r="C75" s="17">
        <v>45462</v>
      </c>
      <c r="D75" s="17"/>
      <c r="E75" s="27" t="s">
        <v>450</v>
      </c>
      <c r="F75" s="28" t="s">
        <v>837</v>
      </c>
      <c r="G75" s="27" t="s">
        <v>33</v>
      </c>
      <c r="H75" s="29" t="s">
        <v>34</v>
      </c>
      <c r="I75" s="29"/>
      <c r="J75" s="33">
        <v>4</v>
      </c>
      <c r="K75" s="21">
        <v>45461</v>
      </c>
      <c r="L75" s="21">
        <f>IFERROR(WORKDAY.INTL(($K75-1),$J75,1,FESTIVOS[]),"")</f>
        <v>45464</v>
      </c>
      <c r="M75" s="37">
        <v>1</v>
      </c>
      <c r="N75" s="23">
        <v>0.68</v>
      </c>
      <c r="O75" s="22">
        <v>1</v>
      </c>
      <c r="P75" s="23" t="s">
        <v>35</v>
      </c>
      <c r="Q75" s="24" t="s">
        <v>30</v>
      </c>
      <c r="R75" s="30" t="str">
        <f>IF(Tabla43435678[[#This Row],[Avance]]&lt;Tabla43435678[[#This Row],[Actual]],"OK",IF(Tabla43435678[[#This Row],[Avance]]&gt;Tabla43435678[[#This Row],[Actual]],"ATENCIÓN","EJECUTADO"))</f>
        <v>EJECUTADO</v>
      </c>
    </row>
    <row r="76" spans="1:18" hidden="1" x14ac:dyDescent="0.25">
      <c r="A76" s="16">
        <v>219</v>
      </c>
      <c r="B76" s="18" t="s">
        <v>23</v>
      </c>
      <c r="C76" s="17">
        <v>45462</v>
      </c>
      <c r="D76" s="17"/>
      <c r="E76" s="27" t="s">
        <v>787</v>
      </c>
      <c r="F76" s="28" t="s">
        <v>838</v>
      </c>
      <c r="G76" s="27" t="s">
        <v>758</v>
      </c>
      <c r="H76" s="29" t="s">
        <v>789</v>
      </c>
      <c r="I76" s="29"/>
      <c r="J76" s="33">
        <v>2</v>
      </c>
      <c r="K76" s="21">
        <v>45461</v>
      </c>
      <c r="L76" s="21">
        <f>IFERROR(WORKDAY.INTL(($K76-1),$J76,1,FESTIVOS[]),"")</f>
        <v>45462</v>
      </c>
      <c r="M76" s="37">
        <v>1</v>
      </c>
      <c r="N76" s="23">
        <v>0</v>
      </c>
      <c r="O76" s="22">
        <v>1</v>
      </c>
      <c r="P76" s="23" t="s">
        <v>35</v>
      </c>
      <c r="Q76" s="24" t="s">
        <v>30</v>
      </c>
      <c r="R76" s="30" t="str">
        <f>IF(Tabla43435678[[#This Row],[Avance]]&lt;Tabla43435678[[#This Row],[Actual]],"OK",IF(Tabla43435678[[#This Row],[Avance]]&gt;Tabla43435678[[#This Row],[Actual]],"ATENCIÓN","EJECUTADO"))</f>
        <v>EJECUTADO</v>
      </c>
    </row>
    <row r="77" spans="1:18" hidden="1" x14ac:dyDescent="0.25">
      <c r="A77" s="16">
        <v>220</v>
      </c>
      <c r="B77" s="18" t="s">
        <v>23</v>
      </c>
      <c r="C77" s="17">
        <v>45462</v>
      </c>
      <c r="D77" s="17"/>
      <c r="E77" s="27" t="s">
        <v>133</v>
      </c>
      <c r="F77" s="28" t="s">
        <v>114</v>
      </c>
      <c r="G77" s="27" t="s">
        <v>33</v>
      </c>
      <c r="H77" s="29" t="s">
        <v>679</v>
      </c>
      <c r="I77" s="29"/>
      <c r="J77" s="33">
        <v>3</v>
      </c>
      <c r="K77" s="21">
        <v>45461</v>
      </c>
      <c r="L77" s="21">
        <f>IFERROR(WORKDAY.INTL(($K77-1),$J77,1,FESTIVOS[]),"")</f>
        <v>45463</v>
      </c>
      <c r="M77" s="37">
        <v>1</v>
      </c>
      <c r="N77" s="23">
        <v>0.51</v>
      </c>
      <c r="O77" s="22">
        <v>1</v>
      </c>
      <c r="P77" s="23" t="s">
        <v>35</v>
      </c>
      <c r="Q77" s="24" t="s">
        <v>30</v>
      </c>
      <c r="R77" s="30" t="str">
        <f>IF(Tabla43435678[[#This Row],[Avance]]&lt;Tabla43435678[[#This Row],[Actual]],"OK",IF(Tabla43435678[[#This Row],[Avance]]&gt;Tabla43435678[[#This Row],[Actual]],"ATENCIÓN","EJECUTADO"))</f>
        <v>EJECUTADO</v>
      </c>
    </row>
    <row r="78" spans="1:18" hidden="1" x14ac:dyDescent="0.25">
      <c r="A78" s="16">
        <v>221</v>
      </c>
      <c r="B78" s="18" t="s">
        <v>23</v>
      </c>
      <c r="C78" s="17">
        <v>45463</v>
      </c>
      <c r="D78" s="17"/>
      <c r="E78" s="27" t="s">
        <v>133</v>
      </c>
      <c r="F78" s="38" t="s">
        <v>839</v>
      </c>
      <c r="G78" s="27" t="s">
        <v>840</v>
      </c>
      <c r="H78" s="29" t="s">
        <v>679</v>
      </c>
      <c r="I78" s="29"/>
      <c r="J78" s="33">
        <v>2</v>
      </c>
      <c r="K78" s="21">
        <v>45462</v>
      </c>
      <c r="L78" s="21">
        <f>IFERROR(WORKDAY.INTL(($K78-1),$J78,1,FESTIVOS[]),"")</f>
        <v>45463</v>
      </c>
      <c r="M78" s="37">
        <v>1</v>
      </c>
      <c r="N78" s="23">
        <v>0</v>
      </c>
      <c r="O78" s="22">
        <v>1</v>
      </c>
      <c r="P78" s="23" t="s">
        <v>35</v>
      </c>
      <c r="Q78" s="24" t="s">
        <v>30</v>
      </c>
      <c r="R78" s="30" t="str">
        <f>IF(Tabla43435678[[#This Row],[Avance]]&lt;Tabla43435678[[#This Row],[Actual]],"OK",IF(Tabla43435678[[#This Row],[Avance]]&gt;Tabla43435678[[#This Row],[Actual]],"ATENCIÓN","EJECUTADO"))</f>
        <v>EJECUTADO</v>
      </c>
    </row>
    <row r="79" spans="1:18" ht="26.4" hidden="1" x14ac:dyDescent="0.25">
      <c r="A79" s="16">
        <v>222</v>
      </c>
      <c r="B79" s="18" t="s">
        <v>23</v>
      </c>
      <c r="C79" s="17">
        <v>45463</v>
      </c>
      <c r="D79" s="17"/>
      <c r="E79" s="27" t="s">
        <v>39</v>
      </c>
      <c r="F79" s="38" t="s">
        <v>841</v>
      </c>
      <c r="G79" s="27" t="s">
        <v>92</v>
      </c>
      <c r="H79" s="29" t="s">
        <v>82</v>
      </c>
      <c r="I79" s="29"/>
      <c r="J79" s="33">
        <v>2</v>
      </c>
      <c r="K79" s="21">
        <v>45462</v>
      </c>
      <c r="L79" s="21">
        <f>IFERROR(WORKDAY.INTL(($K79-1),$J79,1,FESTIVOS[]),"")</f>
        <v>45463</v>
      </c>
      <c r="M79" s="37">
        <v>1</v>
      </c>
      <c r="N79" s="23">
        <v>0</v>
      </c>
      <c r="O79" s="22">
        <v>1</v>
      </c>
      <c r="P79" s="23" t="s">
        <v>35</v>
      </c>
      <c r="Q79" s="24" t="s">
        <v>30</v>
      </c>
      <c r="R79" s="30" t="str">
        <f>IF(Tabla43435678[[#This Row],[Avance]]&lt;Tabla43435678[[#This Row],[Actual]],"OK",IF(Tabla43435678[[#This Row],[Avance]]&gt;Tabla43435678[[#This Row],[Actual]],"ATENCIÓN","EJECUTADO"))</f>
        <v>EJECUTADO</v>
      </c>
    </row>
    <row r="80" spans="1:18" ht="26.4" hidden="1" x14ac:dyDescent="0.25">
      <c r="A80" s="16">
        <v>223</v>
      </c>
      <c r="B80" s="18" t="s">
        <v>23</v>
      </c>
      <c r="C80" s="17">
        <v>45463</v>
      </c>
      <c r="D80" s="17"/>
      <c r="E80" s="27" t="s">
        <v>39</v>
      </c>
      <c r="F80" s="38" t="s">
        <v>842</v>
      </c>
      <c r="G80" s="27" t="s">
        <v>92</v>
      </c>
      <c r="H80" s="29" t="s">
        <v>151</v>
      </c>
      <c r="I80" s="29"/>
      <c r="J80" s="33">
        <v>3</v>
      </c>
      <c r="K80" s="21">
        <v>45462</v>
      </c>
      <c r="L80" s="21">
        <f>IFERROR(WORKDAY.INTL(($K80-1),$J80,1,FESTIVOS[]),"")</f>
        <v>45464</v>
      </c>
      <c r="M80" s="37">
        <v>1</v>
      </c>
      <c r="N80" s="23">
        <v>0.51</v>
      </c>
      <c r="O80" s="22">
        <v>1</v>
      </c>
      <c r="P80" s="23" t="s">
        <v>35</v>
      </c>
      <c r="Q80" s="24" t="s">
        <v>30</v>
      </c>
      <c r="R80" s="30" t="str">
        <f>IF(Tabla43435678[[#This Row],[Avance]]&lt;Tabla43435678[[#This Row],[Actual]],"OK",IF(Tabla43435678[[#This Row],[Avance]]&gt;Tabla43435678[[#This Row],[Actual]],"ATENCIÓN","EJECUTADO"))</f>
        <v>EJECUTADO</v>
      </c>
    </row>
    <row r="81" spans="1:18" ht="26.4" hidden="1" x14ac:dyDescent="0.25">
      <c r="A81" s="16">
        <v>224</v>
      </c>
      <c r="B81" s="18" t="s">
        <v>23</v>
      </c>
      <c r="C81" s="17">
        <v>45463</v>
      </c>
      <c r="D81" s="17"/>
      <c r="E81" s="27" t="s">
        <v>36</v>
      </c>
      <c r="F81" s="38" t="s">
        <v>842</v>
      </c>
      <c r="G81" s="27" t="s">
        <v>92</v>
      </c>
      <c r="H81" s="29" t="s">
        <v>151</v>
      </c>
      <c r="I81" s="29"/>
      <c r="J81" s="33">
        <v>2</v>
      </c>
      <c r="K81" s="21">
        <v>45462</v>
      </c>
      <c r="L81" s="21">
        <f>IFERROR(WORKDAY.INTL(($K81-1),$J81,1,FESTIVOS[]),"")</f>
        <v>45463</v>
      </c>
      <c r="M81" s="37">
        <v>1</v>
      </c>
      <c r="N81" s="23">
        <v>0</v>
      </c>
      <c r="O81" s="22">
        <v>1</v>
      </c>
      <c r="P81" s="23" t="s">
        <v>35</v>
      </c>
      <c r="Q81" s="24" t="s">
        <v>30</v>
      </c>
      <c r="R81" s="30" t="str">
        <f>IF(Tabla43435678[[#This Row],[Avance]]&lt;Tabla43435678[[#This Row],[Actual]],"OK",IF(Tabla43435678[[#This Row],[Avance]]&gt;Tabla43435678[[#This Row],[Actual]],"ATENCIÓN","EJECUTADO"))</f>
        <v>EJECUTADO</v>
      </c>
    </row>
    <row r="82" spans="1:18" ht="26.4" hidden="1" x14ac:dyDescent="0.25">
      <c r="A82" s="16">
        <v>225</v>
      </c>
      <c r="B82" s="18" t="s">
        <v>23</v>
      </c>
      <c r="C82" s="17">
        <v>45463</v>
      </c>
      <c r="D82" s="17"/>
      <c r="E82" s="27" t="s">
        <v>450</v>
      </c>
      <c r="F82" s="38" t="s">
        <v>842</v>
      </c>
      <c r="G82" s="27" t="s">
        <v>523</v>
      </c>
      <c r="H82" s="29" t="s">
        <v>151</v>
      </c>
      <c r="I82" s="29"/>
      <c r="J82" s="33">
        <v>2</v>
      </c>
      <c r="K82" s="21">
        <v>45462</v>
      </c>
      <c r="L82" s="21">
        <f>IFERROR(WORKDAY.INTL(($K82-1),$J82,1,FESTIVOS[]),"")</f>
        <v>45463</v>
      </c>
      <c r="M82" s="37">
        <v>1</v>
      </c>
      <c r="N82" s="23">
        <v>0</v>
      </c>
      <c r="O82" s="22">
        <v>1</v>
      </c>
      <c r="P82" s="23" t="s">
        <v>35</v>
      </c>
      <c r="Q82" s="24" t="s">
        <v>30</v>
      </c>
      <c r="R82" s="30" t="str">
        <f>IF(Tabla43435678[[#This Row],[Avance]]&lt;Tabla43435678[[#This Row],[Actual]],"OK",IF(Tabla43435678[[#This Row],[Avance]]&gt;Tabla43435678[[#This Row],[Actual]],"ATENCIÓN","EJECUTADO"))</f>
        <v>EJECUTADO</v>
      </c>
    </row>
    <row r="83" spans="1:18" ht="26.4" hidden="1" x14ac:dyDescent="0.25">
      <c r="A83" s="16">
        <v>226</v>
      </c>
      <c r="B83" s="18" t="s">
        <v>23</v>
      </c>
      <c r="C83" s="17">
        <v>45463</v>
      </c>
      <c r="D83" s="17"/>
      <c r="E83" s="27" t="s">
        <v>450</v>
      </c>
      <c r="F83" s="38" t="s">
        <v>842</v>
      </c>
      <c r="G83" s="27" t="s">
        <v>523</v>
      </c>
      <c r="H83" s="29" t="s">
        <v>151</v>
      </c>
      <c r="I83" s="29"/>
      <c r="J83" s="33">
        <v>2</v>
      </c>
      <c r="K83" s="21">
        <v>45462</v>
      </c>
      <c r="L83" s="21">
        <f>IFERROR(WORKDAY.INTL(($K83-1),$J83,1,FESTIVOS[]),"")</f>
        <v>45463</v>
      </c>
      <c r="M83" s="37">
        <v>1</v>
      </c>
      <c r="N83" s="23">
        <v>0</v>
      </c>
      <c r="O83" s="22">
        <v>1</v>
      </c>
      <c r="P83" s="23" t="s">
        <v>35</v>
      </c>
      <c r="Q83" s="24" t="s">
        <v>30</v>
      </c>
      <c r="R83" s="30" t="str">
        <f>IF(Tabla43435678[[#This Row],[Avance]]&lt;Tabla43435678[[#This Row],[Actual]],"OK",IF(Tabla43435678[[#This Row],[Avance]]&gt;Tabla43435678[[#This Row],[Actual]],"ATENCIÓN","EJECUTADO"))</f>
        <v>EJECUTADO</v>
      </c>
    </row>
    <row r="84" spans="1:18" ht="26.4" hidden="1" x14ac:dyDescent="0.25">
      <c r="A84" s="16">
        <v>227</v>
      </c>
      <c r="B84" s="18" t="s">
        <v>23</v>
      </c>
      <c r="C84" s="17">
        <v>45463</v>
      </c>
      <c r="D84" s="17"/>
      <c r="E84" s="27" t="s">
        <v>450</v>
      </c>
      <c r="F84" s="38" t="s">
        <v>842</v>
      </c>
      <c r="G84" s="27" t="s">
        <v>523</v>
      </c>
      <c r="H84" s="29" t="s">
        <v>151</v>
      </c>
      <c r="I84" s="29"/>
      <c r="J84" s="33">
        <v>2</v>
      </c>
      <c r="K84" s="21">
        <v>45462</v>
      </c>
      <c r="L84" s="21">
        <f>IFERROR(WORKDAY.INTL(($K84-1),$J84,1,FESTIVOS[]),"")</f>
        <v>45463</v>
      </c>
      <c r="M84" s="37">
        <v>1</v>
      </c>
      <c r="N84" s="23">
        <v>0</v>
      </c>
      <c r="O84" s="22">
        <v>1</v>
      </c>
      <c r="P84" s="23" t="s">
        <v>35</v>
      </c>
      <c r="Q84" s="24" t="s">
        <v>30</v>
      </c>
      <c r="R84" s="30" t="str">
        <f>IF(Tabla43435678[[#This Row],[Avance]]&lt;Tabla43435678[[#This Row],[Actual]],"OK",IF(Tabla43435678[[#This Row],[Avance]]&gt;Tabla43435678[[#This Row],[Actual]],"ATENCIÓN","EJECUTADO"))</f>
        <v>EJECUTADO</v>
      </c>
    </row>
    <row r="85" spans="1:18" ht="26.4" hidden="1" x14ac:dyDescent="0.25">
      <c r="A85" s="16">
        <v>228</v>
      </c>
      <c r="B85" s="18" t="s">
        <v>23</v>
      </c>
      <c r="C85" s="17">
        <v>45463</v>
      </c>
      <c r="D85" s="17"/>
      <c r="E85" s="27" t="s">
        <v>450</v>
      </c>
      <c r="F85" s="38" t="s">
        <v>842</v>
      </c>
      <c r="G85" s="27" t="s">
        <v>523</v>
      </c>
      <c r="H85" s="29" t="s">
        <v>151</v>
      </c>
      <c r="I85" s="29"/>
      <c r="J85" s="33">
        <v>2</v>
      </c>
      <c r="K85" s="21">
        <v>45462</v>
      </c>
      <c r="L85" s="21">
        <f>IFERROR(WORKDAY.INTL(($K85-1),$J85,1,FESTIVOS[]),"")</f>
        <v>45463</v>
      </c>
      <c r="M85" s="37">
        <v>1</v>
      </c>
      <c r="N85" s="23">
        <v>0</v>
      </c>
      <c r="O85" s="22">
        <v>1</v>
      </c>
      <c r="P85" s="23" t="s">
        <v>35</v>
      </c>
      <c r="Q85" s="24" t="s">
        <v>30</v>
      </c>
      <c r="R85" s="30" t="str">
        <f>IF(Tabla43435678[[#This Row],[Avance]]&lt;Tabla43435678[[#This Row],[Actual]],"OK",IF(Tabla43435678[[#This Row],[Avance]]&gt;Tabla43435678[[#This Row],[Actual]],"ATENCIÓN","EJECUTADO"))</f>
        <v>EJECUTADO</v>
      </c>
    </row>
    <row r="86" spans="1:18" ht="26.4" hidden="1" x14ac:dyDescent="0.25">
      <c r="A86" s="16">
        <v>229</v>
      </c>
      <c r="B86" s="18" t="s">
        <v>23</v>
      </c>
      <c r="C86" s="17">
        <v>45464</v>
      </c>
      <c r="D86" s="17"/>
      <c r="E86" s="27" t="s">
        <v>39</v>
      </c>
      <c r="F86" s="38" t="s">
        <v>842</v>
      </c>
      <c r="G86" s="27" t="s">
        <v>92</v>
      </c>
      <c r="H86" s="29" t="s">
        <v>151</v>
      </c>
      <c r="I86" s="29"/>
      <c r="J86" s="33">
        <v>3</v>
      </c>
      <c r="K86" s="21">
        <v>45463</v>
      </c>
      <c r="L86" s="21">
        <f>IFERROR(WORKDAY.INTL(($K86-1),$J86,1,FESTIVOS[]),"")</f>
        <v>45467</v>
      </c>
      <c r="M86" s="37">
        <v>1</v>
      </c>
      <c r="N86" s="23">
        <v>0.81</v>
      </c>
      <c r="O86" s="22">
        <v>1</v>
      </c>
      <c r="P86" s="23" t="s">
        <v>35</v>
      </c>
      <c r="Q86" s="24" t="s">
        <v>30</v>
      </c>
      <c r="R86" s="30" t="str">
        <f>IF(Tabla43435678[[#This Row],[Avance]]&lt;Tabla43435678[[#This Row],[Actual]],"OK",IF(Tabla43435678[[#This Row],[Avance]]&gt;Tabla43435678[[#This Row],[Actual]],"ATENCIÓN","EJECUTADO"))</f>
        <v>EJECUTADO</v>
      </c>
    </row>
    <row r="87" spans="1:18" hidden="1" x14ac:dyDescent="0.25">
      <c r="A87" s="16">
        <v>230</v>
      </c>
      <c r="B87" s="18" t="s">
        <v>23</v>
      </c>
      <c r="C87" s="17">
        <v>45464</v>
      </c>
      <c r="D87" s="17"/>
      <c r="E87" s="27" t="s">
        <v>133</v>
      </c>
      <c r="F87" s="28" t="s">
        <v>843</v>
      </c>
      <c r="G87" s="27" t="s">
        <v>369</v>
      </c>
      <c r="H87" s="29" t="s">
        <v>679</v>
      </c>
      <c r="I87" s="29"/>
      <c r="J87" s="33">
        <v>2</v>
      </c>
      <c r="K87" s="21">
        <v>45463</v>
      </c>
      <c r="L87" s="21">
        <f>IFERROR(WORKDAY.INTL(($K87-1),$J87,1,FESTIVOS[]),"")</f>
        <v>45464</v>
      </c>
      <c r="M87" s="37">
        <v>1</v>
      </c>
      <c r="N87" s="23">
        <v>0</v>
      </c>
      <c r="O87" s="22">
        <v>1</v>
      </c>
      <c r="P87" s="23" t="s">
        <v>35</v>
      </c>
      <c r="Q87" s="24" t="s">
        <v>30</v>
      </c>
      <c r="R87" s="30" t="str">
        <f>IF(Tabla43435678[[#This Row],[Avance]]&lt;Tabla43435678[[#This Row],[Actual]],"OK",IF(Tabla43435678[[#This Row],[Avance]]&gt;Tabla43435678[[#This Row],[Actual]],"ATENCIÓN","EJECUTADO"))</f>
        <v>EJECUTADO</v>
      </c>
    </row>
    <row r="88" spans="1:18" hidden="1" x14ac:dyDescent="0.25">
      <c r="A88" s="16">
        <v>231</v>
      </c>
      <c r="B88" s="18" t="s">
        <v>23</v>
      </c>
      <c r="C88" s="17">
        <v>45464</v>
      </c>
      <c r="D88" s="17"/>
      <c r="E88" s="27" t="s">
        <v>133</v>
      </c>
      <c r="F88" s="28" t="s">
        <v>844</v>
      </c>
      <c r="G88" s="27" t="s">
        <v>369</v>
      </c>
      <c r="H88" s="29" t="s">
        <v>679</v>
      </c>
      <c r="I88" s="29"/>
      <c r="J88" s="33">
        <v>3</v>
      </c>
      <c r="K88" s="21">
        <v>45463</v>
      </c>
      <c r="L88" s="21">
        <f>IFERROR(WORKDAY.INTL(($K88-1),$J88,1,FESTIVOS[]),"")</f>
        <v>45467</v>
      </c>
      <c r="M88" s="37">
        <v>1</v>
      </c>
      <c r="N88" s="23">
        <v>0.7</v>
      </c>
      <c r="O88" s="22">
        <v>1</v>
      </c>
      <c r="P88" s="23" t="s">
        <v>35</v>
      </c>
      <c r="Q88" s="24" t="s">
        <v>30</v>
      </c>
      <c r="R88" s="30" t="str">
        <f>IF(Tabla43435678[[#This Row],[Avance]]&lt;Tabla43435678[[#This Row],[Actual]],"OK",IF(Tabla43435678[[#This Row],[Avance]]&gt;Tabla43435678[[#This Row],[Actual]],"ATENCIÓN","EJECUTADO"))</f>
        <v>EJECUTADO</v>
      </c>
    </row>
    <row r="89" spans="1:18" ht="26.4" hidden="1" x14ac:dyDescent="0.25">
      <c r="A89" s="16">
        <v>232</v>
      </c>
      <c r="B89" s="18" t="s">
        <v>23</v>
      </c>
      <c r="C89" s="17">
        <v>45464</v>
      </c>
      <c r="D89" s="17"/>
      <c r="E89" s="27" t="s">
        <v>450</v>
      </c>
      <c r="F89" s="38" t="s">
        <v>845</v>
      </c>
      <c r="G89" s="27" t="s">
        <v>523</v>
      </c>
      <c r="H89" s="29" t="s">
        <v>34</v>
      </c>
      <c r="I89" s="29"/>
      <c r="J89" s="33">
        <v>2</v>
      </c>
      <c r="K89" s="21">
        <v>45463</v>
      </c>
      <c r="L89" s="21">
        <f>IFERROR(WORKDAY.INTL(($K89-1),$J89,1,FESTIVOS[]),"")</f>
        <v>45464</v>
      </c>
      <c r="M89" s="37">
        <v>1</v>
      </c>
      <c r="N89" s="23">
        <v>0</v>
      </c>
      <c r="O89" s="22">
        <v>1</v>
      </c>
      <c r="P89" s="23" t="s">
        <v>35</v>
      </c>
      <c r="Q89" s="24" t="s">
        <v>30</v>
      </c>
      <c r="R89" s="30" t="str">
        <f>IF(Tabla43435678[[#This Row],[Avance]]&lt;Tabla43435678[[#This Row],[Actual]],"OK",IF(Tabla43435678[[#This Row],[Avance]]&gt;Tabla43435678[[#This Row],[Actual]],"ATENCIÓN","EJECUTADO"))</f>
        <v>EJECUTADO</v>
      </c>
    </row>
    <row r="90" spans="1:18" ht="26.4" hidden="1" x14ac:dyDescent="0.25">
      <c r="A90" s="16">
        <v>233</v>
      </c>
      <c r="B90" s="18" t="s">
        <v>23</v>
      </c>
      <c r="C90" s="17">
        <v>45464</v>
      </c>
      <c r="D90" s="17"/>
      <c r="E90" s="27" t="s">
        <v>450</v>
      </c>
      <c r="F90" s="38" t="s">
        <v>846</v>
      </c>
      <c r="G90" s="27" t="s">
        <v>523</v>
      </c>
      <c r="H90" s="29" t="s">
        <v>34</v>
      </c>
      <c r="I90" s="29"/>
      <c r="J90" s="33">
        <v>2</v>
      </c>
      <c r="K90" s="21">
        <v>45463</v>
      </c>
      <c r="L90" s="21">
        <f>IFERROR(WORKDAY.INTL(($K90-1),$J90,1,FESTIVOS[]),"")</f>
        <v>45464</v>
      </c>
      <c r="M90" s="37">
        <v>1</v>
      </c>
      <c r="N90" s="23">
        <v>0</v>
      </c>
      <c r="O90" s="22">
        <v>1</v>
      </c>
      <c r="P90" s="23" t="s">
        <v>35</v>
      </c>
      <c r="Q90" s="24" t="s">
        <v>30</v>
      </c>
      <c r="R90" s="30" t="str">
        <f>IF(Tabla43435678[[#This Row],[Avance]]&lt;Tabla43435678[[#This Row],[Actual]],"OK",IF(Tabla43435678[[#This Row],[Avance]]&gt;Tabla43435678[[#This Row],[Actual]],"ATENCIÓN","EJECUTADO"))</f>
        <v>EJECUTADO</v>
      </c>
    </row>
    <row r="91" spans="1:18" hidden="1" x14ac:dyDescent="0.25">
      <c r="A91" s="16">
        <v>234</v>
      </c>
      <c r="B91" s="18" t="s">
        <v>23</v>
      </c>
      <c r="C91" s="17">
        <v>45467</v>
      </c>
      <c r="D91" s="17"/>
      <c r="E91" s="27" t="s">
        <v>133</v>
      </c>
      <c r="F91" s="28" t="s">
        <v>847</v>
      </c>
      <c r="G91" s="27" t="s">
        <v>33</v>
      </c>
      <c r="H91" s="29" t="s">
        <v>679</v>
      </c>
      <c r="I91" s="29"/>
      <c r="J91" s="33">
        <v>2</v>
      </c>
      <c r="K91" s="21">
        <v>45466</v>
      </c>
      <c r="L91" s="21">
        <f>IFERROR(WORKDAY.INTL(($K91-1),$J91,1,FESTIVOS[]),"")</f>
        <v>45468</v>
      </c>
      <c r="M91" s="37">
        <v>1</v>
      </c>
      <c r="N91" s="23">
        <v>0.9</v>
      </c>
      <c r="O91" s="22">
        <v>1</v>
      </c>
      <c r="P91" s="23" t="s">
        <v>35</v>
      </c>
      <c r="Q91" s="24" t="s">
        <v>30</v>
      </c>
      <c r="R91" s="30" t="str">
        <f>IF(Tabla43435678[[#This Row],[Avance]]&lt;Tabla43435678[[#This Row],[Actual]],"OK",IF(Tabla43435678[[#This Row],[Avance]]&gt;Tabla43435678[[#This Row],[Actual]],"ATENCIÓN","EJECUTADO"))</f>
        <v>EJECUTADO</v>
      </c>
    </row>
    <row r="92" spans="1:18" hidden="1" x14ac:dyDescent="0.25">
      <c r="A92" s="16">
        <v>235</v>
      </c>
      <c r="B92" s="18" t="s">
        <v>23</v>
      </c>
      <c r="C92" s="17">
        <v>45467</v>
      </c>
      <c r="D92" s="17"/>
      <c r="E92" s="27" t="s">
        <v>39</v>
      </c>
      <c r="F92" s="28" t="s">
        <v>848</v>
      </c>
      <c r="G92" s="27" t="s">
        <v>33</v>
      </c>
      <c r="H92" s="29" t="s">
        <v>151</v>
      </c>
      <c r="I92" s="29"/>
      <c r="J92" s="33">
        <v>2</v>
      </c>
      <c r="K92" s="21">
        <v>45466</v>
      </c>
      <c r="L92" s="21">
        <f>IFERROR(WORKDAY.INTL(($K92-1),$J92,1,FESTIVOS[]),"")</f>
        <v>45468</v>
      </c>
      <c r="M92" s="37">
        <v>1</v>
      </c>
      <c r="N92" s="23">
        <v>0.4</v>
      </c>
      <c r="O92" s="22">
        <v>1</v>
      </c>
      <c r="P92" s="23" t="s">
        <v>35</v>
      </c>
      <c r="Q92" s="24" t="s">
        <v>30</v>
      </c>
      <c r="R92" s="30" t="str">
        <f>IF(Tabla43435678[[#This Row],[Avance]]&lt;Tabla43435678[[#This Row],[Actual]],"OK",IF(Tabla43435678[[#This Row],[Avance]]&gt;Tabla43435678[[#This Row],[Actual]],"ATENCIÓN","EJECUTADO"))</f>
        <v>EJECUTADO</v>
      </c>
    </row>
    <row r="93" spans="1:18" hidden="1" x14ac:dyDescent="0.25">
      <c r="A93" s="16">
        <v>236</v>
      </c>
      <c r="B93" s="18" t="s">
        <v>23</v>
      </c>
      <c r="C93" s="17">
        <v>45467</v>
      </c>
      <c r="D93" s="17"/>
      <c r="E93" s="27" t="s">
        <v>39</v>
      </c>
      <c r="F93" s="28" t="s">
        <v>114</v>
      </c>
      <c r="G93" s="27" t="s">
        <v>33</v>
      </c>
      <c r="H93" s="29" t="s">
        <v>151</v>
      </c>
      <c r="I93" s="29"/>
      <c r="J93" s="33">
        <v>2</v>
      </c>
      <c r="K93" s="21">
        <v>45466</v>
      </c>
      <c r="L93" s="21">
        <f>IFERROR(WORKDAY.INTL(($K93-1),$J93,1,FESTIVOS[]),"")</f>
        <v>45468</v>
      </c>
      <c r="M93" s="37">
        <v>1</v>
      </c>
      <c r="N93" s="23">
        <v>0.3</v>
      </c>
      <c r="O93" s="22">
        <v>1</v>
      </c>
      <c r="P93" s="23" t="s">
        <v>35</v>
      </c>
      <c r="Q93" s="24" t="s">
        <v>30</v>
      </c>
      <c r="R93" s="30" t="str">
        <f>IF(Tabla43435678[[#This Row],[Avance]]&lt;Tabla43435678[[#This Row],[Actual]],"OK",IF(Tabla43435678[[#This Row],[Avance]]&gt;Tabla43435678[[#This Row],[Actual]],"ATENCIÓN","EJECUTADO"))</f>
        <v>EJECUTADO</v>
      </c>
    </row>
    <row r="94" spans="1:18" ht="26.4" hidden="1" x14ac:dyDescent="0.25">
      <c r="A94" s="16">
        <v>237</v>
      </c>
      <c r="B94" s="18" t="s">
        <v>23</v>
      </c>
      <c r="C94" s="17">
        <v>45467</v>
      </c>
      <c r="D94" s="17"/>
      <c r="E94" s="27" t="s">
        <v>450</v>
      </c>
      <c r="F94" s="38" t="s">
        <v>849</v>
      </c>
      <c r="G94" s="27" t="s">
        <v>523</v>
      </c>
      <c r="H94" s="29" t="s">
        <v>34</v>
      </c>
      <c r="I94" s="29"/>
      <c r="J94" s="33">
        <v>1</v>
      </c>
      <c r="K94" s="21">
        <v>45466</v>
      </c>
      <c r="L94" s="21">
        <f>IFERROR(WORKDAY.INTL(($K94-1),$J94,1,FESTIVOS[]),"")</f>
        <v>45467</v>
      </c>
      <c r="M94" s="37">
        <v>1</v>
      </c>
      <c r="N94" s="23">
        <v>0</v>
      </c>
      <c r="O94" s="22">
        <v>1</v>
      </c>
      <c r="P94" s="23" t="s">
        <v>35</v>
      </c>
      <c r="Q94" s="24" t="s">
        <v>30</v>
      </c>
      <c r="R94" s="30" t="str">
        <f>IF(Tabla43435678[[#This Row],[Avance]]&lt;Tabla43435678[[#This Row],[Actual]],"OK",IF(Tabla43435678[[#This Row],[Avance]]&gt;Tabla43435678[[#This Row],[Actual]],"ATENCIÓN","EJECUTADO"))</f>
        <v>EJECUTADO</v>
      </c>
    </row>
    <row r="95" spans="1:18" ht="26.4" hidden="1" x14ac:dyDescent="0.25">
      <c r="A95" s="16">
        <v>238</v>
      </c>
      <c r="B95" s="18" t="s">
        <v>23</v>
      </c>
      <c r="C95" s="17">
        <v>45467</v>
      </c>
      <c r="D95" s="17"/>
      <c r="E95" s="27" t="s">
        <v>450</v>
      </c>
      <c r="F95" s="38" t="s">
        <v>850</v>
      </c>
      <c r="G95" s="27" t="s">
        <v>523</v>
      </c>
      <c r="H95" s="29" t="s">
        <v>34</v>
      </c>
      <c r="I95" s="29"/>
      <c r="J95" s="33">
        <v>1</v>
      </c>
      <c r="K95" s="21">
        <v>45466</v>
      </c>
      <c r="L95" s="21">
        <f>IFERROR(WORKDAY.INTL(($K95-1),$J95,1,FESTIVOS[]),"")</f>
        <v>45467</v>
      </c>
      <c r="M95" s="37">
        <v>1</v>
      </c>
      <c r="N95" s="23">
        <v>0</v>
      </c>
      <c r="O95" s="22">
        <v>1</v>
      </c>
      <c r="P95" s="23" t="s">
        <v>35</v>
      </c>
      <c r="Q95" s="24" t="s">
        <v>30</v>
      </c>
      <c r="R95" s="30" t="str">
        <f>IF(Tabla43435678[[#This Row],[Avance]]&lt;Tabla43435678[[#This Row],[Actual]],"OK",IF(Tabla43435678[[#This Row],[Avance]]&gt;Tabla43435678[[#This Row],[Actual]],"ATENCIÓN","EJECUTADO"))</f>
        <v>EJECUTADO</v>
      </c>
    </row>
    <row r="96" spans="1:18" ht="26.4" hidden="1" x14ac:dyDescent="0.25">
      <c r="A96" s="16">
        <v>239</v>
      </c>
      <c r="B96" s="18" t="s">
        <v>23</v>
      </c>
      <c r="C96" s="17">
        <v>45467</v>
      </c>
      <c r="D96" s="17"/>
      <c r="E96" s="27" t="s">
        <v>450</v>
      </c>
      <c r="F96" s="38" t="s">
        <v>851</v>
      </c>
      <c r="G96" s="27" t="s">
        <v>523</v>
      </c>
      <c r="H96" s="29" t="s">
        <v>34</v>
      </c>
      <c r="I96" s="29"/>
      <c r="J96" s="33">
        <v>1</v>
      </c>
      <c r="K96" s="21">
        <v>45466</v>
      </c>
      <c r="L96" s="21">
        <f>IFERROR(WORKDAY.INTL(($K96-1),$J96,1,FESTIVOS[]),"")</f>
        <v>45467</v>
      </c>
      <c r="M96" s="37">
        <v>1</v>
      </c>
      <c r="N96" s="23">
        <v>0</v>
      </c>
      <c r="O96" s="22">
        <v>1</v>
      </c>
      <c r="P96" s="23" t="s">
        <v>35</v>
      </c>
      <c r="Q96" s="24" t="s">
        <v>30</v>
      </c>
      <c r="R96" s="30" t="str">
        <f>IF(Tabla43435678[[#This Row],[Avance]]&lt;Tabla43435678[[#This Row],[Actual]],"OK",IF(Tabla43435678[[#This Row],[Avance]]&gt;Tabla43435678[[#This Row],[Actual]],"ATENCIÓN","EJECUTADO"))</f>
        <v>EJECUTADO</v>
      </c>
    </row>
    <row r="97" spans="1:18" ht="26.4" hidden="1" x14ac:dyDescent="0.25">
      <c r="A97" s="16">
        <v>240</v>
      </c>
      <c r="B97" s="18" t="s">
        <v>23</v>
      </c>
      <c r="C97" s="17">
        <v>45467</v>
      </c>
      <c r="D97" s="17"/>
      <c r="E97" s="27" t="s">
        <v>450</v>
      </c>
      <c r="F97" s="38" t="s">
        <v>851</v>
      </c>
      <c r="G97" s="27" t="s">
        <v>523</v>
      </c>
      <c r="H97" s="29" t="s">
        <v>34</v>
      </c>
      <c r="I97" s="29"/>
      <c r="J97" s="33">
        <v>1</v>
      </c>
      <c r="K97" s="21">
        <v>45466</v>
      </c>
      <c r="L97" s="21">
        <f>IFERROR(WORKDAY.INTL(($K97-1),$J97,1,FESTIVOS[]),"")</f>
        <v>45467</v>
      </c>
      <c r="M97" s="37">
        <v>1</v>
      </c>
      <c r="N97" s="23">
        <v>0</v>
      </c>
      <c r="O97" s="22">
        <v>1</v>
      </c>
      <c r="P97" s="23" t="s">
        <v>35</v>
      </c>
      <c r="Q97" s="24" t="s">
        <v>30</v>
      </c>
      <c r="R97" s="30" t="str">
        <f>IF(Tabla43435678[[#This Row],[Avance]]&lt;Tabla43435678[[#This Row],[Actual]],"OK",IF(Tabla43435678[[#This Row],[Avance]]&gt;Tabla43435678[[#This Row],[Actual]],"ATENCIÓN","EJECUTADO"))</f>
        <v>EJECUTADO</v>
      </c>
    </row>
    <row r="98" spans="1:18" ht="26.4" hidden="1" x14ac:dyDescent="0.25">
      <c r="A98" s="16">
        <v>241</v>
      </c>
      <c r="B98" s="18" t="s">
        <v>23</v>
      </c>
      <c r="C98" s="17">
        <v>45467</v>
      </c>
      <c r="D98" s="17"/>
      <c r="E98" s="27" t="s">
        <v>450</v>
      </c>
      <c r="F98" s="38" t="s">
        <v>852</v>
      </c>
      <c r="G98" s="27" t="s">
        <v>523</v>
      </c>
      <c r="H98" s="29" t="s">
        <v>34</v>
      </c>
      <c r="I98" s="29"/>
      <c r="J98" s="33">
        <v>1</v>
      </c>
      <c r="K98" s="21">
        <v>45466</v>
      </c>
      <c r="L98" s="21">
        <f>IFERROR(WORKDAY.INTL(($K98-1),$J98,1,FESTIVOS[]),"")</f>
        <v>45467</v>
      </c>
      <c r="M98" s="37">
        <v>1</v>
      </c>
      <c r="N98" s="23">
        <v>0</v>
      </c>
      <c r="O98" s="22">
        <v>1</v>
      </c>
      <c r="P98" s="23" t="s">
        <v>35</v>
      </c>
      <c r="Q98" s="24" t="s">
        <v>30</v>
      </c>
      <c r="R98" s="30" t="str">
        <f>IF(Tabla43435678[[#This Row],[Avance]]&lt;Tabla43435678[[#This Row],[Actual]],"OK",IF(Tabla43435678[[#This Row],[Avance]]&gt;Tabla43435678[[#This Row],[Actual]],"ATENCIÓN","EJECUTADO"))</f>
        <v>EJECUTADO</v>
      </c>
    </row>
    <row r="99" spans="1:18" ht="26.4" hidden="1" x14ac:dyDescent="0.25">
      <c r="A99" s="16">
        <v>242</v>
      </c>
      <c r="B99" s="18" t="s">
        <v>23</v>
      </c>
      <c r="C99" s="17">
        <v>45467</v>
      </c>
      <c r="D99" s="17"/>
      <c r="E99" s="27" t="s">
        <v>450</v>
      </c>
      <c r="F99" s="38" t="s">
        <v>853</v>
      </c>
      <c r="G99" s="27" t="s">
        <v>523</v>
      </c>
      <c r="H99" s="29" t="s">
        <v>34</v>
      </c>
      <c r="I99" s="29"/>
      <c r="J99" s="33">
        <v>1</v>
      </c>
      <c r="K99" s="21">
        <v>45466</v>
      </c>
      <c r="L99" s="21">
        <f>IFERROR(WORKDAY.INTL(($K99-1),$J99,1,FESTIVOS[]),"")</f>
        <v>45467</v>
      </c>
      <c r="M99" s="37">
        <v>1</v>
      </c>
      <c r="N99" s="23">
        <v>0</v>
      </c>
      <c r="O99" s="22">
        <v>1</v>
      </c>
      <c r="P99" s="23" t="s">
        <v>35</v>
      </c>
      <c r="Q99" s="24" t="s">
        <v>30</v>
      </c>
      <c r="R99" s="30" t="str">
        <f>IF(Tabla43435678[[#This Row],[Avance]]&lt;Tabla43435678[[#This Row],[Actual]],"OK",IF(Tabla43435678[[#This Row],[Avance]]&gt;Tabla43435678[[#This Row],[Actual]],"ATENCIÓN","EJECUTADO"))</f>
        <v>EJECUTADO</v>
      </c>
    </row>
    <row r="100" spans="1:18" ht="26.4" hidden="1" x14ac:dyDescent="0.25">
      <c r="A100" s="16">
        <v>243</v>
      </c>
      <c r="B100" s="18" t="s">
        <v>23</v>
      </c>
      <c r="C100" s="17">
        <v>45467</v>
      </c>
      <c r="D100" s="17"/>
      <c r="E100" s="27" t="s">
        <v>450</v>
      </c>
      <c r="F100" s="38" t="s">
        <v>854</v>
      </c>
      <c r="G100" s="27" t="s">
        <v>523</v>
      </c>
      <c r="H100" s="29" t="s">
        <v>34</v>
      </c>
      <c r="I100" s="29"/>
      <c r="J100" s="33">
        <v>1</v>
      </c>
      <c r="K100" s="21">
        <v>45466</v>
      </c>
      <c r="L100" s="21">
        <f>IFERROR(WORKDAY.INTL(($K100-1),$J100,1,FESTIVOS[]),"")</f>
        <v>45467</v>
      </c>
      <c r="M100" s="37">
        <v>1</v>
      </c>
      <c r="N100" s="23">
        <v>0</v>
      </c>
      <c r="O100" s="22">
        <v>1</v>
      </c>
      <c r="P100" s="23" t="s">
        <v>35</v>
      </c>
      <c r="Q100" s="24" t="s">
        <v>30</v>
      </c>
      <c r="R100" s="30" t="str">
        <f>IF(Tabla43435678[[#This Row],[Avance]]&lt;Tabla43435678[[#This Row],[Actual]],"OK",IF(Tabla43435678[[#This Row],[Avance]]&gt;Tabla43435678[[#This Row],[Actual]],"ATENCIÓN","EJECUTADO"))</f>
        <v>EJECUTADO</v>
      </c>
    </row>
    <row r="101" spans="1:18" ht="26.4" hidden="1" x14ac:dyDescent="0.25">
      <c r="A101" s="16">
        <v>244</v>
      </c>
      <c r="B101" s="18" t="s">
        <v>23</v>
      </c>
      <c r="C101" s="17">
        <v>45467</v>
      </c>
      <c r="D101" s="17"/>
      <c r="E101" s="27" t="s">
        <v>450</v>
      </c>
      <c r="F101" s="38" t="s">
        <v>855</v>
      </c>
      <c r="G101" s="27" t="s">
        <v>523</v>
      </c>
      <c r="H101" s="29" t="s">
        <v>34</v>
      </c>
      <c r="I101" s="29"/>
      <c r="J101" s="33">
        <v>1</v>
      </c>
      <c r="K101" s="21">
        <v>45466</v>
      </c>
      <c r="L101" s="21">
        <f>IFERROR(WORKDAY.INTL(($K101-1),$J101,1,FESTIVOS[]),"")</f>
        <v>45467</v>
      </c>
      <c r="M101" s="37">
        <v>1</v>
      </c>
      <c r="N101" s="23">
        <v>0</v>
      </c>
      <c r="O101" s="22">
        <v>1</v>
      </c>
      <c r="P101" s="23" t="s">
        <v>35</v>
      </c>
      <c r="Q101" s="24" t="s">
        <v>30</v>
      </c>
      <c r="R101" s="30" t="str">
        <f>IF(Tabla43435678[[#This Row],[Avance]]&lt;Tabla43435678[[#This Row],[Actual]],"OK",IF(Tabla43435678[[#This Row],[Avance]]&gt;Tabla43435678[[#This Row],[Actual]],"ATENCIÓN","EJECUTADO"))</f>
        <v>EJECUTADO</v>
      </c>
    </row>
    <row r="102" spans="1:18" hidden="1" x14ac:dyDescent="0.25">
      <c r="A102" s="16">
        <v>245</v>
      </c>
      <c r="B102" s="18" t="s">
        <v>23</v>
      </c>
      <c r="C102" s="17">
        <v>45468</v>
      </c>
      <c r="D102" s="17"/>
      <c r="E102" s="27" t="s">
        <v>36</v>
      </c>
      <c r="F102" s="28" t="s">
        <v>856</v>
      </c>
      <c r="G102" s="27" t="s">
        <v>33</v>
      </c>
      <c r="H102" s="29" t="s">
        <v>151</v>
      </c>
      <c r="I102" s="29"/>
      <c r="J102" s="33">
        <v>2</v>
      </c>
      <c r="K102" s="21">
        <v>45467</v>
      </c>
      <c r="L102" s="21">
        <f>IFERROR(WORKDAY.INTL(($K102-1),$J102,1,FESTIVOS[]),"")</f>
        <v>45468</v>
      </c>
      <c r="M102" s="37">
        <v>1</v>
      </c>
      <c r="N102" s="23">
        <v>0</v>
      </c>
      <c r="O102" s="22">
        <v>1</v>
      </c>
      <c r="P102" s="23" t="s">
        <v>35</v>
      </c>
      <c r="Q102" s="24" t="s">
        <v>30</v>
      </c>
      <c r="R102" s="30" t="str">
        <f>IF(Tabla43435678[[#This Row],[Avance]]&lt;Tabla43435678[[#This Row],[Actual]],"OK",IF(Tabla43435678[[#This Row],[Avance]]&gt;Tabla43435678[[#This Row],[Actual]],"ATENCIÓN","EJECUTADO"))</f>
        <v>EJECUTADO</v>
      </c>
    </row>
    <row r="103" spans="1:18" hidden="1" x14ac:dyDescent="0.25">
      <c r="A103" s="16">
        <v>246</v>
      </c>
      <c r="B103" s="18" t="s">
        <v>23</v>
      </c>
      <c r="C103" s="17">
        <v>45468</v>
      </c>
      <c r="D103" s="17"/>
      <c r="E103" s="27" t="s">
        <v>36</v>
      </c>
      <c r="F103" s="28" t="s">
        <v>857</v>
      </c>
      <c r="G103" s="27" t="s">
        <v>33</v>
      </c>
      <c r="H103" s="29" t="s">
        <v>151</v>
      </c>
      <c r="I103" s="29"/>
      <c r="J103" s="33">
        <v>3</v>
      </c>
      <c r="K103" s="21">
        <v>45467</v>
      </c>
      <c r="L103" s="21">
        <f>IFERROR(WORKDAY.INTL(($K103-1),$J103,1,FESTIVOS[]),"")</f>
        <v>45469</v>
      </c>
      <c r="M103" s="37">
        <v>1</v>
      </c>
      <c r="N103" s="23">
        <v>0</v>
      </c>
      <c r="O103" s="22">
        <v>1</v>
      </c>
      <c r="P103" s="23" t="s">
        <v>35</v>
      </c>
      <c r="Q103" s="24" t="s">
        <v>30</v>
      </c>
      <c r="R103" s="30" t="str">
        <f>IF(Tabla43435678[[#This Row],[Avance]]&lt;Tabla43435678[[#This Row],[Actual]],"OK",IF(Tabla43435678[[#This Row],[Avance]]&gt;Tabla43435678[[#This Row],[Actual]],"ATENCIÓN","EJECUTADO"))</f>
        <v>EJECUTADO</v>
      </c>
    </row>
    <row r="104" spans="1:18" hidden="1" x14ac:dyDescent="0.25">
      <c r="A104" s="16">
        <v>247</v>
      </c>
      <c r="B104" s="18" t="s">
        <v>23</v>
      </c>
      <c r="C104" s="17">
        <v>45468</v>
      </c>
      <c r="D104" s="17"/>
      <c r="E104" s="27" t="s">
        <v>450</v>
      </c>
      <c r="F104" s="28" t="s">
        <v>858</v>
      </c>
      <c r="G104" s="27" t="s">
        <v>33</v>
      </c>
      <c r="H104" s="29" t="s">
        <v>34</v>
      </c>
      <c r="I104" s="29"/>
      <c r="J104" s="33">
        <v>2</v>
      </c>
      <c r="K104" s="21">
        <v>45467</v>
      </c>
      <c r="L104" s="21">
        <f>IFERROR(WORKDAY.INTL(($K104-1),$J104,1,FESTIVOS[]),"")</f>
        <v>45468</v>
      </c>
      <c r="M104" s="37">
        <v>1</v>
      </c>
      <c r="N104" s="23">
        <v>0</v>
      </c>
      <c r="O104" s="22">
        <v>1</v>
      </c>
      <c r="P104" s="23" t="s">
        <v>35</v>
      </c>
      <c r="Q104" s="24" t="s">
        <v>30</v>
      </c>
      <c r="R104" s="30" t="str">
        <f>IF(Tabla43435678[[#This Row],[Avance]]&lt;Tabla43435678[[#This Row],[Actual]],"OK",IF(Tabla43435678[[#This Row],[Avance]]&gt;Tabla43435678[[#This Row],[Actual]],"ATENCIÓN","EJECUTADO"))</f>
        <v>EJECUTADO</v>
      </c>
    </row>
    <row r="105" spans="1:18" hidden="1" x14ac:dyDescent="0.25">
      <c r="A105" s="16">
        <v>248</v>
      </c>
      <c r="B105" s="18" t="s">
        <v>23</v>
      </c>
      <c r="C105" s="17">
        <v>45469</v>
      </c>
      <c r="D105" s="17"/>
      <c r="E105" s="27" t="s">
        <v>39</v>
      </c>
      <c r="F105" s="28" t="s">
        <v>859</v>
      </c>
      <c r="G105" s="27" t="s">
        <v>860</v>
      </c>
      <c r="H105" s="29" t="s">
        <v>861</v>
      </c>
      <c r="I105" s="29"/>
      <c r="J105" s="33">
        <v>2</v>
      </c>
      <c r="K105" s="21">
        <v>45468</v>
      </c>
      <c r="L105" s="21">
        <f>IFERROR(WORKDAY.INTL(($K105-1),$J105,1,FESTIVOS[]),"")</f>
        <v>45469</v>
      </c>
      <c r="M105" s="37">
        <v>1</v>
      </c>
      <c r="N105" s="23">
        <v>0</v>
      </c>
      <c r="O105" s="22">
        <v>1</v>
      </c>
      <c r="P105" s="23" t="s">
        <v>35</v>
      </c>
      <c r="Q105" s="24" t="s">
        <v>30</v>
      </c>
      <c r="R105" s="30" t="str">
        <f>IF(Tabla43435678[[#This Row],[Avance]]&lt;Tabla43435678[[#This Row],[Actual]],"OK",IF(Tabla43435678[[#This Row],[Avance]]&gt;Tabla43435678[[#This Row],[Actual]],"ATENCIÓN","EJECUTADO"))</f>
        <v>EJECUTADO</v>
      </c>
    </row>
    <row r="106" spans="1:18" hidden="1" x14ac:dyDescent="0.25">
      <c r="A106" s="16">
        <v>249</v>
      </c>
      <c r="B106" s="18" t="s">
        <v>23</v>
      </c>
      <c r="C106" s="17">
        <v>45469</v>
      </c>
      <c r="D106" s="17"/>
      <c r="E106" s="27" t="s">
        <v>39</v>
      </c>
      <c r="F106" s="28" t="s">
        <v>862</v>
      </c>
      <c r="G106" s="27" t="s">
        <v>33</v>
      </c>
      <c r="H106" s="29" t="s">
        <v>151</v>
      </c>
      <c r="I106" s="29"/>
      <c r="J106" s="33">
        <v>2</v>
      </c>
      <c r="K106" s="21">
        <v>45468</v>
      </c>
      <c r="L106" s="21">
        <f>IFERROR(WORKDAY.INTL(($K106-1),$J106,1,FESTIVOS[]),"")</f>
        <v>45469</v>
      </c>
      <c r="M106" s="37">
        <v>1</v>
      </c>
      <c r="N106" s="23">
        <v>0</v>
      </c>
      <c r="O106" s="22">
        <v>1</v>
      </c>
      <c r="P106" s="23" t="s">
        <v>35</v>
      </c>
      <c r="Q106" s="24" t="s">
        <v>30</v>
      </c>
      <c r="R106" s="30" t="str">
        <f>IF(Tabla43435678[[#This Row],[Avance]]&lt;Tabla43435678[[#This Row],[Actual]],"OK",IF(Tabla43435678[[#This Row],[Avance]]&gt;Tabla43435678[[#This Row],[Actual]],"ATENCIÓN","EJECUTADO"))</f>
        <v>EJECUTADO</v>
      </c>
    </row>
    <row r="107" spans="1:18" hidden="1" x14ac:dyDescent="0.25">
      <c r="A107" s="16">
        <v>250</v>
      </c>
      <c r="B107" s="18" t="s">
        <v>23</v>
      </c>
      <c r="C107" s="17">
        <v>45469</v>
      </c>
      <c r="D107" s="17"/>
      <c r="E107" s="27" t="s">
        <v>450</v>
      </c>
      <c r="F107" s="28" t="s">
        <v>863</v>
      </c>
      <c r="G107" s="27" t="s">
        <v>523</v>
      </c>
      <c r="H107" s="29" t="s">
        <v>34</v>
      </c>
      <c r="I107" s="29"/>
      <c r="J107" s="33">
        <v>2</v>
      </c>
      <c r="K107" s="21">
        <v>45468</v>
      </c>
      <c r="L107" s="21">
        <f>IFERROR(WORKDAY.INTL(($K107-1),$J107,1,FESTIVOS[]),"")</f>
        <v>45469</v>
      </c>
      <c r="M107" s="37">
        <v>1</v>
      </c>
      <c r="N107" s="23">
        <v>0</v>
      </c>
      <c r="O107" s="22">
        <v>1</v>
      </c>
      <c r="P107" s="23" t="s">
        <v>35</v>
      </c>
      <c r="Q107" s="24" t="s">
        <v>30</v>
      </c>
      <c r="R107" s="30" t="str">
        <f>IF(Tabla43435678[[#This Row],[Avance]]&lt;Tabla43435678[[#This Row],[Actual]],"OK",IF(Tabla43435678[[#This Row],[Avance]]&gt;Tabla43435678[[#This Row],[Actual]],"ATENCIÓN","EJECUTADO"))</f>
        <v>EJECUTADO</v>
      </c>
    </row>
    <row r="108" spans="1:18" ht="26.4" hidden="1" x14ac:dyDescent="0.25">
      <c r="A108" s="16">
        <v>251</v>
      </c>
      <c r="B108" s="18" t="s">
        <v>23</v>
      </c>
      <c r="C108" s="17">
        <v>45469</v>
      </c>
      <c r="D108" s="17"/>
      <c r="E108" s="27" t="s">
        <v>450</v>
      </c>
      <c r="F108" s="38" t="s">
        <v>864</v>
      </c>
      <c r="G108" s="27" t="s">
        <v>523</v>
      </c>
      <c r="H108" s="29" t="s">
        <v>34</v>
      </c>
      <c r="I108" s="29"/>
      <c r="J108" s="33">
        <v>2</v>
      </c>
      <c r="K108" s="21">
        <v>45468</v>
      </c>
      <c r="L108" s="21">
        <f>IFERROR(WORKDAY.INTL(($K108-1),$J108,1,FESTIVOS[]),"")</f>
        <v>45469</v>
      </c>
      <c r="M108" s="37">
        <v>1</v>
      </c>
      <c r="N108" s="23">
        <v>0</v>
      </c>
      <c r="O108" s="22">
        <v>1</v>
      </c>
      <c r="P108" s="23" t="s">
        <v>35</v>
      </c>
      <c r="Q108" s="24" t="s">
        <v>30</v>
      </c>
      <c r="R108" s="30" t="str">
        <f>IF(Tabla43435678[[#This Row],[Avance]]&lt;Tabla43435678[[#This Row],[Actual]],"OK",IF(Tabla43435678[[#This Row],[Avance]]&gt;Tabla43435678[[#This Row],[Actual]],"ATENCIÓN","EJECUTADO"))</f>
        <v>EJECUTADO</v>
      </c>
    </row>
    <row r="109" spans="1:18" ht="26.4" hidden="1" x14ac:dyDescent="0.25">
      <c r="A109" s="16">
        <v>252</v>
      </c>
      <c r="B109" s="18" t="s">
        <v>23</v>
      </c>
      <c r="C109" s="17">
        <v>45469</v>
      </c>
      <c r="D109" s="17"/>
      <c r="E109" s="27" t="s">
        <v>450</v>
      </c>
      <c r="F109" s="38" t="s">
        <v>865</v>
      </c>
      <c r="G109" s="27" t="s">
        <v>523</v>
      </c>
      <c r="H109" s="29" t="s">
        <v>34</v>
      </c>
      <c r="I109" s="29"/>
      <c r="J109" s="33">
        <v>2</v>
      </c>
      <c r="K109" s="21">
        <v>45468</v>
      </c>
      <c r="L109" s="21">
        <f>IFERROR(WORKDAY.INTL(($K109-1),$J109,1,FESTIVOS[]),"")</f>
        <v>45469</v>
      </c>
      <c r="M109" s="37">
        <v>1</v>
      </c>
      <c r="N109" s="23">
        <v>0</v>
      </c>
      <c r="O109" s="22">
        <v>1</v>
      </c>
      <c r="P109" s="23" t="s">
        <v>35</v>
      </c>
      <c r="Q109" s="24" t="s">
        <v>30</v>
      </c>
      <c r="R109" s="30" t="str">
        <f>IF(Tabla43435678[[#This Row],[Avance]]&lt;Tabla43435678[[#This Row],[Actual]],"OK",IF(Tabla43435678[[#This Row],[Avance]]&gt;Tabla43435678[[#This Row],[Actual]],"ATENCIÓN","EJECUTADO"))</f>
        <v>EJECUTADO</v>
      </c>
    </row>
    <row r="110" spans="1:18" ht="26.4" hidden="1" x14ac:dyDescent="0.25">
      <c r="A110" s="16">
        <v>253</v>
      </c>
      <c r="B110" s="18" t="s">
        <v>23</v>
      </c>
      <c r="C110" s="17">
        <v>45469</v>
      </c>
      <c r="D110" s="17"/>
      <c r="E110" s="27" t="s">
        <v>450</v>
      </c>
      <c r="F110" s="38" t="s">
        <v>866</v>
      </c>
      <c r="G110" s="27" t="s">
        <v>523</v>
      </c>
      <c r="H110" s="29" t="s">
        <v>34</v>
      </c>
      <c r="I110" s="29"/>
      <c r="J110" s="33">
        <v>2</v>
      </c>
      <c r="K110" s="21">
        <v>45468</v>
      </c>
      <c r="L110" s="21">
        <f>IFERROR(WORKDAY.INTL(($K110-1),$J110,1,FESTIVOS[]),"")</f>
        <v>45469</v>
      </c>
      <c r="M110" s="37">
        <v>1</v>
      </c>
      <c r="N110" s="23">
        <v>0</v>
      </c>
      <c r="O110" s="22">
        <v>1</v>
      </c>
      <c r="P110" s="23" t="s">
        <v>35</v>
      </c>
      <c r="Q110" s="24" t="s">
        <v>30</v>
      </c>
      <c r="R110" s="30" t="str">
        <f>IF(Tabla43435678[[#This Row],[Avance]]&lt;Tabla43435678[[#This Row],[Actual]],"OK",IF(Tabla43435678[[#This Row],[Avance]]&gt;Tabla43435678[[#This Row],[Actual]],"ATENCIÓN","EJECUTADO"))</f>
        <v>EJECUTADO</v>
      </c>
    </row>
    <row r="111" spans="1:18" hidden="1" x14ac:dyDescent="0.25">
      <c r="A111" s="16">
        <v>254</v>
      </c>
      <c r="B111" s="18" t="s">
        <v>23</v>
      </c>
      <c r="C111" s="17">
        <v>45470</v>
      </c>
      <c r="D111" s="17"/>
      <c r="E111" s="27" t="s">
        <v>36</v>
      </c>
      <c r="F111" s="50" t="s">
        <v>867</v>
      </c>
      <c r="G111" s="27" t="s">
        <v>33</v>
      </c>
      <c r="H111" s="29" t="s">
        <v>82</v>
      </c>
      <c r="I111" s="29"/>
      <c r="J111" s="33">
        <v>2</v>
      </c>
      <c r="K111" s="21">
        <v>45469</v>
      </c>
      <c r="L111" s="21">
        <f>IFERROR(WORKDAY.INTL(($K111-1),$J111,1,FESTIVOS[]),"")</f>
        <v>45470</v>
      </c>
      <c r="M111" s="37">
        <v>1</v>
      </c>
      <c r="N111" s="23">
        <v>0</v>
      </c>
      <c r="O111" s="22">
        <v>1</v>
      </c>
      <c r="P111" s="23" t="s">
        <v>35</v>
      </c>
      <c r="Q111" s="24" t="s">
        <v>30</v>
      </c>
      <c r="R111" s="30" t="str">
        <f>IF(Tabla43435678[[#This Row],[Avance]]&lt;Tabla43435678[[#This Row],[Actual]],"OK",IF(Tabla43435678[[#This Row],[Avance]]&gt;Tabla43435678[[#This Row],[Actual]],"ATENCIÓN","EJECUTADO"))</f>
        <v>EJECUTADO</v>
      </c>
    </row>
    <row r="112" spans="1:18" hidden="1" x14ac:dyDescent="0.25">
      <c r="A112" s="16">
        <v>255</v>
      </c>
      <c r="B112" s="18" t="s">
        <v>23</v>
      </c>
      <c r="C112" s="17">
        <v>45470</v>
      </c>
      <c r="D112" s="17"/>
      <c r="E112" s="27" t="s">
        <v>36</v>
      </c>
      <c r="F112" s="28" t="s">
        <v>868</v>
      </c>
      <c r="G112" s="27" t="s">
        <v>33</v>
      </c>
      <c r="H112" s="29" t="s">
        <v>82</v>
      </c>
      <c r="I112" s="29"/>
      <c r="J112" s="33">
        <v>2</v>
      </c>
      <c r="K112" s="21">
        <v>45469</v>
      </c>
      <c r="L112" s="21">
        <f>IFERROR(WORKDAY.INTL(($K112-1),$J112,1,FESTIVOS[]),"")</f>
        <v>45470</v>
      </c>
      <c r="M112" s="37">
        <v>1</v>
      </c>
      <c r="N112" s="23">
        <v>0</v>
      </c>
      <c r="O112" s="22">
        <v>1</v>
      </c>
      <c r="P112" s="23" t="s">
        <v>35</v>
      </c>
      <c r="Q112" s="24" t="s">
        <v>30</v>
      </c>
      <c r="R112" s="30" t="str">
        <f>IF(Tabla43435678[[#This Row],[Avance]]&lt;Tabla43435678[[#This Row],[Actual]],"OK",IF(Tabla43435678[[#This Row],[Avance]]&gt;Tabla43435678[[#This Row],[Actual]],"ATENCIÓN","EJECUTADO"))</f>
        <v>EJECUTADO</v>
      </c>
    </row>
    <row r="113" spans="1:18" ht="26.4" hidden="1" x14ac:dyDescent="0.25">
      <c r="A113" s="16">
        <v>256</v>
      </c>
      <c r="B113" s="18" t="s">
        <v>23</v>
      </c>
      <c r="C113" s="17">
        <v>45470</v>
      </c>
      <c r="D113" s="17"/>
      <c r="E113" s="27" t="s">
        <v>36</v>
      </c>
      <c r="F113" s="38" t="s">
        <v>869</v>
      </c>
      <c r="G113" s="27" t="s">
        <v>33</v>
      </c>
      <c r="H113" s="29" t="s">
        <v>82</v>
      </c>
      <c r="I113" s="29"/>
      <c r="J113" s="33">
        <v>2</v>
      </c>
      <c r="K113" s="21">
        <v>45469</v>
      </c>
      <c r="L113" s="21">
        <f>IFERROR(WORKDAY.INTL(($K113-1),$J113,1,FESTIVOS[]),"")</f>
        <v>45470</v>
      </c>
      <c r="M113" s="37">
        <v>1</v>
      </c>
      <c r="N113" s="23">
        <v>0</v>
      </c>
      <c r="O113" s="22">
        <v>1</v>
      </c>
      <c r="P113" s="23" t="s">
        <v>35</v>
      </c>
      <c r="Q113" s="24" t="s">
        <v>30</v>
      </c>
      <c r="R113" s="30" t="str">
        <f>IF(Tabla43435678[[#This Row],[Avance]]&lt;Tabla43435678[[#This Row],[Actual]],"OK",IF(Tabla43435678[[#This Row],[Avance]]&gt;Tabla43435678[[#This Row],[Actual]],"ATENCIÓN","EJECUTADO"))</f>
        <v>EJECUTADO</v>
      </c>
    </row>
    <row r="114" spans="1:18" hidden="1" x14ac:dyDescent="0.25">
      <c r="A114" s="16">
        <v>257</v>
      </c>
      <c r="B114" s="18" t="s">
        <v>23</v>
      </c>
      <c r="C114" s="17">
        <v>45470</v>
      </c>
      <c r="D114" s="17"/>
      <c r="E114" s="27" t="s">
        <v>39</v>
      </c>
      <c r="F114" s="28" t="s">
        <v>870</v>
      </c>
      <c r="G114" s="27" t="s">
        <v>33</v>
      </c>
      <c r="H114" s="29" t="s">
        <v>151</v>
      </c>
      <c r="I114" s="29"/>
      <c r="J114" s="33">
        <v>2</v>
      </c>
      <c r="K114" s="21">
        <v>45469</v>
      </c>
      <c r="L114" s="21">
        <f>IFERROR(WORKDAY.INTL(($K114-1),$J114,1,FESTIVOS[]),"")</f>
        <v>45470</v>
      </c>
      <c r="M114" s="37">
        <v>1</v>
      </c>
      <c r="N114" s="23">
        <v>0</v>
      </c>
      <c r="O114" s="22">
        <v>1</v>
      </c>
      <c r="P114" s="23" t="s">
        <v>35</v>
      </c>
      <c r="Q114" s="24" t="s">
        <v>30</v>
      </c>
      <c r="R114" s="30" t="str">
        <f>IF(Tabla43435678[[#This Row],[Avance]]&lt;Tabla43435678[[#This Row],[Actual]],"OK",IF(Tabla43435678[[#This Row],[Avance]]&gt;Tabla43435678[[#This Row],[Actual]],"ATENCIÓN","EJECUTADO"))</f>
        <v>EJECUTADO</v>
      </c>
    </row>
    <row r="115" spans="1:18" x14ac:dyDescent="0.25">
      <c r="A115" s="16">
        <v>258</v>
      </c>
      <c r="B115" s="18" t="s">
        <v>23</v>
      </c>
      <c r="C115" s="17">
        <v>45470</v>
      </c>
      <c r="D115" s="17"/>
      <c r="E115" s="27" t="s">
        <v>787</v>
      </c>
      <c r="F115" s="28" t="s">
        <v>871</v>
      </c>
      <c r="G115" s="27" t="s">
        <v>872</v>
      </c>
      <c r="H115" s="29" t="s">
        <v>789</v>
      </c>
      <c r="I115" s="29"/>
      <c r="J115" s="33">
        <v>16</v>
      </c>
      <c r="K115" s="21">
        <v>45469</v>
      </c>
      <c r="L115" s="21">
        <f>IFERROR(WORKDAY.INTL(($K115-1),$J115,1,FESTIVOS[]),"")</f>
        <v>45490</v>
      </c>
      <c r="M115" s="37">
        <f t="shared" ca="1" si="0"/>
        <v>36.952380952380949</v>
      </c>
      <c r="N115" s="23">
        <v>0.12</v>
      </c>
      <c r="O115" s="22">
        <v>0.23</v>
      </c>
      <c r="P115" s="23" t="s">
        <v>35</v>
      </c>
      <c r="Q115" s="24" t="s">
        <v>30</v>
      </c>
      <c r="R115" s="30" t="str">
        <f ca="1">IF(Tabla43435678[[#This Row],[Avance]]&lt;Tabla43435678[[#This Row],[Actual]],"OK",IF(Tabla43435678[[#This Row],[Avance]]&gt;Tabla43435678[[#This Row],[Actual]],"ATENCIÓN","EJECUTADO"))</f>
        <v>ATENCIÓN</v>
      </c>
    </row>
    <row r="116" spans="1:18" hidden="1" x14ac:dyDescent="0.25">
      <c r="A116" s="16">
        <v>259</v>
      </c>
      <c r="B116" s="18" t="s">
        <v>23</v>
      </c>
      <c r="C116" s="17">
        <v>45470</v>
      </c>
      <c r="D116" s="17"/>
      <c r="E116" s="27" t="s">
        <v>450</v>
      </c>
      <c r="F116" s="28" t="s">
        <v>873</v>
      </c>
      <c r="G116" s="27" t="s">
        <v>33</v>
      </c>
      <c r="H116" s="29" t="s">
        <v>34</v>
      </c>
      <c r="I116" s="29"/>
      <c r="J116" s="33">
        <v>2</v>
      </c>
      <c r="K116" s="21">
        <v>45469</v>
      </c>
      <c r="L116" s="21">
        <f>IFERROR(WORKDAY.INTL(($K116-1),$J116,1,FESTIVOS[]),"")</f>
        <v>45470</v>
      </c>
      <c r="M116" s="37">
        <v>1</v>
      </c>
      <c r="N116" s="23">
        <v>0</v>
      </c>
      <c r="O116" s="22">
        <v>1</v>
      </c>
      <c r="P116" s="23" t="s">
        <v>35</v>
      </c>
      <c r="Q116" s="24" t="s">
        <v>30</v>
      </c>
      <c r="R116" s="30" t="str">
        <f>IF(Tabla43435678[[#This Row],[Avance]]&lt;Tabla43435678[[#This Row],[Actual]],"OK",IF(Tabla43435678[[#This Row],[Avance]]&gt;Tabla43435678[[#This Row],[Actual]],"ATENCIÓN","EJECUTADO"))</f>
        <v>EJECUTADO</v>
      </c>
    </row>
    <row r="117" spans="1:18" hidden="1" x14ac:dyDescent="0.25">
      <c r="A117" s="16">
        <v>260</v>
      </c>
      <c r="B117" s="18" t="s">
        <v>23</v>
      </c>
      <c r="C117" s="17">
        <v>45470</v>
      </c>
      <c r="D117" s="17"/>
      <c r="E117" s="27" t="s">
        <v>450</v>
      </c>
      <c r="F117" s="28" t="s">
        <v>874</v>
      </c>
      <c r="G117" s="27" t="s">
        <v>33</v>
      </c>
      <c r="H117" s="29" t="s">
        <v>34</v>
      </c>
      <c r="I117" s="29"/>
      <c r="J117" s="33">
        <v>2</v>
      </c>
      <c r="K117" s="21">
        <v>45469</v>
      </c>
      <c r="L117" s="21">
        <f>IFERROR(WORKDAY.INTL(($K117-1),$J117,1,FESTIVOS[]),"")</f>
        <v>45470</v>
      </c>
      <c r="M117" s="37">
        <v>1</v>
      </c>
      <c r="N117" s="23">
        <v>0</v>
      </c>
      <c r="O117" s="22">
        <v>1</v>
      </c>
      <c r="P117" s="23" t="s">
        <v>35</v>
      </c>
      <c r="Q117" s="24" t="s">
        <v>30</v>
      </c>
      <c r="R117" s="30" t="str">
        <f>IF(Tabla43435678[[#This Row],[Avance]]&lt;Tabla43435678[[#This Row],[Actual]],"OK",IF(Tabla43435678[[#This Row],[Avance]]&gt;Tabla43435678[[#This Row],[Actual]],"ATENCIÓN","EJECUTADO"))</f>
        <v>EJECUTADO</v>
      </c>
    </row>
    <row r="118" spans="1:18" ht="26.4" hidden="1" x14ac:dyDescent="0.25">
      <c r="A118" s="16">
        <v>261</v>
      </c>
      <c r="B118" s="18" t="s">
        <v>23</v>
      </c>
      <c r="C118" s="17">
        <v>45471</v>
      </c>
      <c r="D118" s="17"/>
      <c r="E118" s="27" t="s">
        <v>36</v>
      </c>
      <c r="F118" s="38" t="s">
        <v>875</v>
      </c>
      <c r="G118" s="27" t="s">
        <v>33</v>
      </c>
      <c r="H118" s="29" t="s">
        <v>82</v>
      </c>
      <c r="I118" s="29"/>
      <c r="J118" s="33">
        <v>2</v>
      </c>
      <c r="K118" s="21">
        <v>45470</v>
      </c>
      <c r="L118" s="21">
        <f>IFERROR(WORKDAY.INTL(($K118-1),$J118,1,FESTIVOS[]),"")</f>
        <v>45471</v>
      </c>
      <c r="M118" s="37">
        <v>1</v>
      </c>
      <c r="N118" s="23">
        <v>0</v>
      </c>
      <c r="O118" s="22">
        <v>1</v>
      </c>
      <c r="P118" s="23" t="s">
        <v>35</v>
      </c>
      <c r="Q118" s="24" t="s">
        <v>30</v>
      </c>
      <c r="R118" s="30" t="str">
        <f>IF(Tabla43435678[[#This Row],[Avance]]&lt;Tabla43435678[[#This Row],[Actual]],"OK",IF(Tabla43435678[[#This Row],[Avance]]&gt;Tabla43435678[[#This Row],[Actual]],"ATENCIÓN","EJECUTADO"))</f>
        <v>EJECUTADO</v>
      </c>
    </row>
    <row r="119" spans="1:18" ht="26.4" hidden="1" x14ac:dyDescent="0.25">
      <c r="A119" s="16">
        <v>262</v>
      </c>
      <c r="B119" s="18" t="s">
        <v>23</v>
      </c>
      <c r="C119" s="17">
        <v>45471</v>
      </c>
      <c r="D119" s="17"/>
      <c r="E119" s="27" t="s">
        <v>36</v>
      </c>
      <c r="F119" s="38" t="s">
        <v>876</v>
      </c>
      <c r="G119" s="27" t="s">
        <v>33</v>
      </c>
      <c r="H119" s="29" t="s">
        <v>82</v>
      </c>
      <c r="I119" s="29"/>
      <c r="J119" s="33">
        <v>2</v>
      </c>
      <c r="K119" s="21">
        <v>45470</v>
      </c>
      <c r="L119" s="21">
        <f>IFERROR(WORKDAY.INTL(($K119-1),$J119,1,FESTIVOS[]),"")</f>
        <v>45471</v>
      </c>
      <c r="M119" s="37">
        <v>1</v>
      </c>
      <c r="N119" s="23">
        <v>0</v>
      </c>
      <c r="O119" s="22">
        <v>1</v>
      </c>
      <c r="P119" s="23" t="s">
        <v>35</v>
      </c>
      <c r="Q119" s="24" t="s">
        <v>30</v>
      </c>
      <c r="R119" s="30" t="str">
        <f>IF(Tabla43435678[[#This Row],[Avance]]&lt;Tabla43435678[[#This Row],[Actual]],"OK",IF(Tabla43435678[[#This Row],[Avance]]&gt;Tabla43435678[[#This Row],[Actual]],"ATENCIÓN","EJECUTADO"))</f>
        <v>EJECUTADO</v>
      </c>
    </row>
    <row r="120" spans="1:18" hidden="1" x14ac:dyDescent="0.25">
      <c r="A120" s="16">
        <v>263</v>
      </c>
      <c r="B120" s="18" t="s">
        <v>23</v>
      </c>
      <c r="C120" s="17">
        <v>45471</v>
      </c>
      <c r="D120" s="17"/>
      <c r="E120" s="27" t="s">
        <v>36</v>
      </c>
      <c r="F120" s="28" t="s">
        <v>877</v>
      </c>
      <c r="G120" s="27" t="s">
        <v>33</v>
      </c>
      <c r="H120" s="29" t="s">
        <v>82</v>
      </c>
      <c r="I120" s="29"/>
      <c r="J120" s="33">
        <v>2</v>
      </c>
      <c r="K120" s="21">
        <v>45470</v>
      </c>
      <c r="L120" s="21">
        <f>IFERROR(WORKDAY.INTL(($K120-1),$J120,1,FESTIVOS[]),"")</f>
        <v>45471</v>
      </c>
      <c r="M120" s="37">
        <v>1</v>
      </c>
      <c r="N120" s="23">
        <v>0</v>
      </c>
      <c r="O120" s="22">
        <v>1</v>
      </c>
      <c r="P120" s="23" t="s">
        <v>35</v>
      </c>
      <c r="Q120" s="24" t="s">
        <v>30</v>
      </c>
      <c r="R120" s="30" t="str">
        <f>IF(Tabla43435678[[#This Row],[Avance]]&lt;Tabla43435678[[#This Row],[Actual]],"OK",IF(Tabla43435678[[#This Row],[Avance]]&gt;Tabla43435678[[#This Row],[Actual]],"ATENCIÓN","EJECUTADO"))</f>
        <v>EJECUTADO</v>
      </c>
    </row>
    <row r="121" spans="1:18" hidden="1" x14ac:dyDescent="0.25">
      <c r="A121" s="16">
        <v>264</v>
      </c>
      <c r="B121" s="18" t="s">
        <v>23</v>
      </c>
      <c r="C121" s="17">
        <v>45471</v>
      </c>
      <c r="D121" s="17"/>
      <c r="E121" s="27" t="s">
        <v>36</v>
      </c>
      <c r="F121" s="28" t="s">
        <v>878</v>
      </c>
      <c r="G121" s="27" t="s">
        <v>33</v>
      </c>
      <c r="H121" s="29" t="s">
        <v>82</v>
      </c>
      <c r="I121" s="29"/>
      <c r="J121" s="33">
        <v>2</v>
      </c>
      <c r="K121" s="21">
        <v>45470</v>
      </c>
      <c r="L121" s="21">
        <f>IFERROR(WORKDAY.INTL(($K121-1),$J121,1,FESTIVOS[]),"")</f>
        <v>45471</v>
      </c>
      <c r="M121" s="37">
        <v>1</v>
      </c>
      <c r="N121" s="23">
        <v>0</v>
      </c>
      <c r="O121" s="22">
        <v>1</v>
      </c>
      <c r="P121" s="23" t="s">
        <v>35</v>
      </c>
      <c r="Q121" s="24" t="s">
        <v>30</v>
      </c>
      <c r="R121" s="30" t="str">
        <f>IF(Tabla43435678[[#This Row],[Avance]]&lt;Tabla43435678[[#This Row],[Actual]],"OK",IF(Tabla43435678[[#This Row],[Avance]]&gt;Tabla43435678[[#This Row],[Actual]],"ATENCIÓN","EJECUTADO"))</f>
        <v>EJECUTADO</v>
      </c>
    </row>
    <row r="122" spans="1:18" ht="26.4" hidden="1" x14ac:dyDescent="0.25">
      <c r="A122" s="16">
        <v>265</v>
      </c>
      <c r="B122" s="18" t="s">
        <v>23</v>
      </c>
      <c r="C122" s="17">
        <v>45471</v>
      </c>
      <c r="D122" s="17"/>
      <c r="E122" s="27" t="s">
        <v>39</v>
      </c>
      <c r="F122" s="38" t="s">
        <v>879</v>
      </c>
      <c r="G122" s="27" t="s">
        <v>33</v>
      </c>
      <c r="H122" s="29" t="s">
        <v>151</v>
      </c>
      <c r="I122" s="29"/>
      <c r="J122" s="33">
        <v>2</v>
      </c>
      <c r="K122" s="21">
        <v>45470</v>
      </c>
      <c r="L122" s="21">
        <f>IFERROR(WORKDAY.INTL(($K122-1),$J122,1,FESTIVOS[]),"")</f>
        <v>45471</v>
      </c>
      <c r="M122" s="37">
        <v>1</v>
      </c>
      <c r="N122" s="23">
        <v>0</v>
      </c>
      <c r="O122" s="22">
        <v>1</v>
      </c>
      <c r="P122" s="23" t="s">
        <v>35</v>
      </c>
      <c r="Q122" s="24" t="s">
        <v>30</v>
      </c>
      <c r="R122" s="30" t="str">
        <f>IF(Tabla43435678[[#This Row],[Avance]]&lt;Tabla43435678[[#This Row],[Actual]],"OK",IF(Tabla43435678[[#This Row],[Avance]]&gt;Tabla43435678[[#This Row],[Actual]],"ATENCIÓN","EJECUTADO"))</f>
        <v>EJECUTADO</v>
      </c>
    </row>
    <row r="123" spans="1:18" x14ac:dyDescent="0.25">
      <c r="A123" s="16">
        <v>266</v>
      </c>
      <c r="B123" s="18" t="s">
        <v>23</v>
      </c>
      <c r="C123" s="17">
        <v>45471</v>
      </c>
      <c r="D123" s="17"/>
      <c r="E123" s="27" t="s">
        <v>133</v>
      </c>
      <c r="F123" s="28" t="s">
        <v>880</v>
      </c>
      <c r="G123" s="27" t="s">
        <v>33</v>
      </c>
      <c r="H123" s="29" t="s">
        <v>679</v>
      </c>
      <c r="I123" s="29"/>
      <c r="J123" s="33">
        <v>3</v>
      </c>
      <c r="K123" s="21">
        <v>45470</v>
      </c>
      <c r="L123" s="21">
        <f>IFERROR(WORKDAY.INTL(($K123-1),$J123,1,FESTIVOS[]),"")</f>
        <v>45474</v>
      </c>
      <c r="M123" s="37">
        <f t="shared" ca="1" si="0"/>
        <v>193.75</v>
      </c>
      <c r="N123" s="23">
        <v>0</v>
      </c>
      <c r="O123" s="22">
        <v>0.4</v>
      </c>
      <c r="P123" s="23" t="s">
        <v>35</v>
      </c>
      <c r="Q123" s="24" t="s">
        <v>30</v>
      </c>
      <c r="R123" s="30" t="str">
        <f ca="1">IF(Tabla43435678[[#This Row],[Avance]]&lt;Tabla43435678[[#This Row],[Actual]],"OK",IF(Tabla43435678[[#This Row],[Avance]]&gt;Tabla43435678[[#This Row],[Actual]],"ATENCIÓN","EJECUTADO"))</f>
        <v>ATENCIÓN</v>
      </c>
    </row>
    <row r="124" spans="1:18" hidden="1" x14ac:dyDescent="0.25">
      <c r="A124" s="16">
        <v>267</v>
      </c>
      <c r="B124" s="18" t="s">
        <v>23</v>
      </c>
      <c r="C124" s="17">
        <v>45471</v>
      </c>
      <c r="D124" s="17"/>
      <c r="E124" s="27" t="s">
        <v>450</v>
      </c>
      <c r="F124" s="28" t="s">
        <v>881</v>
      </c>
      <c r="G124" s="27" t="s">
        <v>33</v>
      </c>
      <c r="H124" s="29" t="s">
        <v>34</v>
      </c>
      <c r="I124" s="29"/>
      <c r="J124" s="33">
        <v>2</v>
      </c>
      <c r="K124" s="21">
        <v>45470</v>
      </c>
      <c r="L124" s="21">
        <f>IFERROR(WORKDAY.INTL(($K124-1),$J124,1,FESTIVOS[]),"")</f>
        <v>45471</v>
      </c>
      <c r="M124" s="37">
        <v>1</v>
      </c>
      <c r="N124" s="23">
        <v>0</v>
      </c>
      <c r="O124" s="22">
        <v>1</v>
      </c>
      <c r="P124" s="23" t="s">
        <v>35</v>
      </c>
      <c r="Q124" s="24" t="s">
        <v>30</v>
      </c>
      <c r="R124" s="30" t="str">
        <f>IF(Tabla43435678[[#This Row],[Avance]]&lt;Tabla43435678[[#This Row],[Actual]],"OK",IF(Tabla43435678[[#This Row],[Avance]]&gt;Tabla43435678[[#This Row],[Actual]],"ATENCIÓN","EJECUTADO"))</f>
        <v>EJECUTADO</v>
      </c>
    </row>
    <row r="125" spans="1:18" hidden="1" x14ac:dyDescent="0.25">
      <c r="A125" s="16">
        <v>268</v>
      </c>
      <c r="B125" s="18" t="s">
        <v>23</v>
      </c>
      <c r="C125" s="17">
        <v>45471</v>
      </c>
      <c r="D125" s="17"/>
      <c r="E125" s="27" t="s">
        <v>450</v>
      </c>
      <c r="F125" s="28" t="s">
        <v>882</v>
      </c>
      <c r="G125" s="27" t="s">
        <v>33</v>
      </c>
      <c r="H125" s="29" t="s">
        <v>34</v>
      </c>
      <c r="I125" s="29"/>
      <c r="J125" s="33">
        <v>2</v>
      </c>
      <c r="K125" s="21">
        <v>45470</v>
      </c>
      <c r="L125" s="21">
        <f>IFERROR(WORKDAY.INTL(($K125-1),$J125,1,FESTIVOS[]),"")</f>
        <v>45471</v>
      </c>
      <c r="M125" s="37">
        <v>1</v>
      </c>
      <c r="N125" s="23">
        <v>0</v>
      </c>
      <c r="O125" s="22">
        <v>1</v>
      </c>
      <c r="P125" s="23" t="s">
        <v>35</v>
      </c>
      <c r="Q125" s="24" t="s">
        <v>30</v>
      </c>
      <c r="R125" s="30" t="str">
        <f>IF(Tabla43435678[[#This Row],[Avance]]&lt;Tabla43435678[[#This Row],[Actual]],"OK",IF(Tabla43435678[[#This Row],[Avance]]&gt;Tabla43435678[[#This Row],[Actual]],"ATENCIÓN","EJECUTADO"))</f>
        <v>EJECUTADO</v>
      </c>
    </row>
    <row r="126" spans="1:18" hidden="1" x14ac:dyDescent="0.25">
      <c r="A126" s="16">
        <v>269</v>
      </c>
      <c r="B126" s="18" t="s">
        <v>23</v>
      </c>
      <c r="C126" s="17"/>
      <c r="D126" s="17"/>
      <c r="E126" s="27"/>
      <c r="F126" s="28"/>
      <c r="G126" s="27"/>
      <c r="H126" s="29"/>
      <c r="I126" s="29"/>
      <c r="J126" s="33"/>
      <c r="K126" s="21"/>
      <c r="L126" s="21" t="str">
        <f>IFERROR(WORKDAY.INTL(($K126-1),$J126,1,FESTIVOS[]),"")</f>
        <v/>
      </c>
      <c r="M126" s="37" t="str">
        <f t="shared" ca="1" si="0"/>
        <v/>
      </c>
      <c r="N126" s="23"/>
      <c r="O126" s="22"/>
      <c r="P126" s="23" t="s">
        <v>35</v>
      </c>
      <c r="Q126" s="24" t="s">
        <v>30</v>
      </c>
      <c r="R126" s="30" t="str">
        <f ca="1">IF(Tabla43435678[[#This Row],[Avance]]&lt;Tabla43435678[[#This Row],[Actual]],"OK",IF(Tabla43435678[[#This Row],[Avance]]&gt;Tabla43435678[[#This Row],[Actual]],"ATENCIÓN","EJECUTADO"))</f>
        <v>EJECUTADO</v>
      </c>
    </row>
    <row r="127" spans="1:18" hidden="1" x14ac:dyDescent="0.25">
      <c r="A127" s="16">
        <v>270</v>
      </c>
      <c r="B127" s="18" t="s">
        <v>23</v>
      </c>
      <c r="C127" s="17"/>
      <c r="D127" s="17"/>
      <c r="E127" s="27"/>
      <c r="F127" s="28"/>
      <c r="G127" s="27"/>
      <c r="H127" s="29"/>
      <c r="I127" s="29"/>
      <c r="J127" s="33"/>
      <c r="K127" s="21"/>
      <c r="L127" s="21" t="str">
        <f>IFERROR(WORKDAY.INTL(($K127-1),$J127,1,FESTIVOS[]),"")</f>
        <v/>
      </c>
      <c r="M127" s="37" t="str">
        <f t="shared" ca="1" si="0"/>
        <v/>
      </c>
      <c r="N127" s="23"/>
      <c r="O127" s="22"/>
      <c r="P127" s="23" t="s">
        <v>35</v>
      </c>
      <c r="Q127" s="24" t="s">
        <v>30</v>
      </c>
      <c r="R127" s="30" t="str">
        <f ca="1">IF(Tabla43435678[[#This Row],[Avance]]&lt;Tabla43435678[[#This Row],[Actual]],"OK",IF(Tabla43435678[[#This Row],[Avance]]&gt;Tabla43435678[[#This Row],[Actual]],"ATENCIÓN","EJECUTADO"))</f>
        <v>EJECUTADO</v>
      </c>
    </row>
    <row r="128" spans="1:18" hidden="1" x14ac:dyDescent="0.25">
      <c r="A128" s="16">
        <v>271</v>
      </c>
      <c r="B128" s="18" t="s">
        <v>23</v>
      </c>
      <c r="C128" s="17"/>
      <c r="D128" s="17"/>
      <c r="E128" s="27"/>
      <c r="F128" s="28"/>
      <c r="G128" s="27"/>
      <c r="H128" s="29"/>
      <c r="I128" s="29"/>
      <c r="J128" s="33"/>
      <c r="K128" s="21"/>
      <c r="L128" s="21" t="str">
        <f>IFERROR(WORKDAY.INTL(($K128-1),$J128,1,FESTIVOS[]),"")</f>
        <v/>
      </c>
      <c r="M128" s="37" t="str">
        <f t="shared" ca="1" si="0"/>
        <v/>
      </c>
      <c r="N128" s="23"/>
      <c r="O128" s="22"/>
      <c r="P128" s="23" t="s">
        <v>35</v>
      </c>
      <c r="Q128" s="24" t="s">
        <v>30</v>
      </c>
      <c r="R128" s="30" t="str">
        <f ca="1">IF(Tabla43435678[[#This Row],[Avance]]&lt;Tabla43435678[[#This Row],[Actual]],"OK",IF(Tabla43435678[[#This Row],[Avance]]&gt;Tabla43435678[[#This Row],[Actual]],"ATENCIÓN","EJECUTADO"))</f>
        <v>EJECUTADO</v>
      </c>
    </row>
    <row r="129" spans="1:18" hidden="1" x14ac:dyDescent="0.25">
      <c r="A129" s="16">
        <v>272</v>
      </c>
      <c r="B129" s="18" t="s">
        <v>23</v>
      </c>
      <c r="C129" s="17"/>
      <c r="D129" s="17"/>
      <c r="E129" s="27"/>
      <c r="F129" s="28"/>
      <c r="G129" s="27"/>
      <c r="H129" s="29"/>
      <c r="I129" s="29"/>
      <c r="J129" s="33"/>
      <c r="K129" s="21"/>
      <c r="L129" s="21" t="str">
        <f>IFERROR(WORKDAY.INTL(($K129-1),$J129,1,FESTIVOS[]),"")</f>
        <v/>
      </c>
      <c r="M129" s="37" t="str">
        <f t="shared" ca="1" si="0"/>
        <v/>
      </c>
      <c r="N129" s="23"/>
      <c r="O129" s="22"/>
      <c r="P129" s="23" t="s">
        <v>35</v>
      </c>
      <c r="Q129" s="24" t="s">
        <v>30</v>
      </c>
      <c r="R129" s="30" t="str">
        <f ca="1">IF(Tabla43435678[[#This Row],[Avance]]&lt;Tabla43435678[[#This Row],[Actual]],"OK",IF(Tabla43435678[[#This Row],[Avance]]&gt;Tabla43435678[[#This Row],[Actual]],"ATENCIÓN","EJECUTADO"))</f>
        <v>EJECUTADO</v>
      </c>
    </row>
    <row r="130" spans="1:18" hidden="1" x14ac:dyDescent="0.25">
      <c r="A130" s="16">
        <v>273</v>
      </c>
      <c r="B130" s="18" t="s">
        <v>23</v>
      </c>
      <c r="C130" s="17"/>
      <c r="D130" s="17"/>
      <c r="E130" s="27"/>
      <c r="F130" s="28"/>
      <c r="G130" s="27"/>
      <c r="H130" s="29"/>
      <c r="I130" s="29"/>
      <c r="J130" s="33"/>
      <c r="K130" s="21"/>
      <c r="L130" s="21" t="str">
        <f>IFERROR(WORKDAY.INTL(($K130-1),$J130,1,FESTIVOS[]),"")</f>
        <v/>
      </c>
      <c r="M130" s="37" t="str">
        <f t="shared" ca="1" si="0"/>
        <v/>
      </c>
      <c r="N130" s="23"/>
      <c r="O130" s="22"/>
      <c r="P130" s="23" t="s">
        <v>35</v>
      </c>
      <c r="Q130" s="24" t="s">
        <v>30</v>
      </c>
      <c r="R130" s="30" t="str">
        <f ca="1">IF(Tabla43435678[[#This Row],[Avance]]&lt;Tabla43435678[[#This Row],[Actual]],"OK",IF(Tabla43435678[[#This Row],[Avance]]&gt;Tabla43435678[[#This Row],[Actual]],"ATENCIÓN","EJECUTADO"))</f>
        <v>EJECUTADO</v>
      </c>
    </row>
    <row r="131" spans="1:18" hidden="1" x14ac:dyDescent="0.25">
      <c r="A131" s="16">
        <v>274</v>
      </c>
      <c r="B131" s="18" t="s">
        <v>23</v>
      </c>
      <c r="C131" s="17"/>
      <c r="D131" s="17"/>
      <c r="E131" s="27"/>
      <c r="F131" s="28"/>
      <c r="G131" s="27"/>
      <c r="H131" s="29"/>
      <c r="I131" s="29"/>
      <c r="J131" s="33"/>
      <c r="K131" s="21"/>
      <c r="L131" s="21" t="str">
        <f>IFERROR(WORKDAY.INTL(($K131-1),$J131,1,FESTIVOS[]),"")</f>
        <v/>
      </c>
      <c r="M131" s="37" t="str">
        <f t="shared" ca="1" si="0"/>
        <v/>
      </c>
      <c r="N131" s="23"/>
      <c r="O131" s="22"/>
      <c r="P131" s="23" t="s">
        <v>35</v>
      </c>
      <c r="Q131" s="24" t="s">
        <v>30</v>
      </c>
      <c r="R131" s="30" t="str">
        <f ca="1">IF(Tabla43435678[[#This Row],[Avance]]&lt;Tabla43435678[[#This Row],[Actual]],"OK",IF(Tabla43435678[[#This Row],[Avance]]&gt;Tabla43435678[[#This Row],[Actual]],"ATENCIÓN","EJECUTADO"))</f>
        <v>EJECUTADO</v>
      </c>
    </row>
    <row r="132" spans="1:18" hidden="1" x14ac:dyDescent="0.25">
      <c r="A132" s="16">
        <v>275</v>
      </c>
      <c r="B132" s="18" t="s">
        <v>23</v>
      </c>
      <c r="C132" s="17"/>
      <c r="D132" s="17"/>
      <c r="E132" s="27"/>
      <c r="F132" s="28"/>
      <c r="G132" s="27"/>
      <c r="H132" s="29"/>
      <c r="I132" s="29"/>
      <c r="J132" s="33"/>
      <c r="K132" s="21"/>
      <c r="L132" s="21" t="str">
        <f>IFERROR(WORKDAY.INTL(($K132-1),$J132,1,FESTIVOS[]),"")</f>
        <v/>
      </c>
      <c r="M132" s="37" t="str">
        <f t="shared" ca="1" si="0"/>
        <v/>
      </c>
      <c r="N132" s="23"/>
      <c r="O132" s="22"/>
      <c r="P132" s="23" t="s">
        <v>35</v>
      </c>
      <c r="Q132" s="24" t="s">
        <v>30</v>
      </c>
      <c r="R132" s="30" t="str">
        <f ca="1">IF(Tabla43435678[[#This Row],[Avance]]&lt;Tabla43435678[[#This Row],[Actual]],"OK",IF(Tabla43435678[[#This Row],[Avance]]&gt;Tabla43435678[[#This Row],[Actual]],"ATENCIÓN","EJECUTADO"))</f>
        <v>EJECUTADO</v>
      </c>
    </row>
    <row r="133" spans="1:18" hidden="1" x14ac:dyDescent="0.25">
      <c r="A133" s="16">
        <v>276</v>
      </c>
      <c r="B133" s="18" t="s">
        <v>23</v>
      </c>
      <c r="C133" s="17"/>
      <c r="D133" s="17"/>
      <c r="E133" s="27"/>
      <c r="F133" s="28"/>
      <c r="G133" s="27"/>
      <c r="H133" s="29"/>
      <c r="I133" s="29"/>
      <c r="J133" s="33"/>
      <c r="K133" s="21"/>
      <c r="L133" s="21" t="str">
        <f>IFERROR(WORKDAY.INTL(($K133-1),$J133,1,FESTIVOS[]),"")</f>
        <v/>
      </c>
      <c r="M133" s="37" t="str">
        <f t="shared" ca="1" si="0"/>
        <v/>
      </c>
      <c r="N133" s="23"/>
      <c r="O133" s="22"/>
      <c r="P133" s="23" t="s">
        <v>35</v>
      </c>
      <c r="Q133" s="24" t="s">
        <v>30</v>
      </c>
      <c r="R133" s="30" t="str">
        <f ca="1">IF(Tabla43435678[[#This Row],[Avance]]&lt;Tabla43435678[[#This Row],[Actual]],"OK",IF(Tabla43435678[[#This Row],[Avance]]&gt;Tabla43435678[[#This Row],[Actual]],"ATENCIÓN","EJECUTADO"))</f>
        <v>EJECUTADO</v>
      </c>
    </row>
    <row r="134" spans="1:18" hidden="1" x14ac:dyDescent="0.25">
      <c r="A134" s="16">
        <v>277</v>
      </c>
      <c r="B134" s="18" t="s">
        <v>23</v>
      </c>
      <c r="C134" s="17"/>
      <c r="D134" s="17"/>
      <c r="E134" s="27"/>
      <c r="F134" s="28"/>
      <c r="G134" s="27"/>
      <c r="H134" s="29"/>
      <c r="I134" s="29"/>
      <c r="J134" s="33"/>
      <c r="K134" s="21"/>
      <c r="L134" s="21" t="str">
        <f>IFERROR(WORKDAY.INTL(($K134-1),$J134,1,FESTIVOS[]),"")</f>
        <v/>
      </c>
      <c r="M134" s="37" t="str">
        <f t="shared" ca="1" si="0"/>
        <v/>
      </c>
      <c r="N134" s="23"/>
      <c r="O134" s="22"/>
      <c r="P134" s="23" t="s">
        <v>35</v>
      </c>
      <c r="Q134" s="24" t="s">
        <v>30</v>
      </c>
      <c r="R134" s="30" t="str">
        <f ca="1">IF(Tabla43435678[[#This Row],[Avance]]&lt;Tabla43435678[[#This Row],[Actual]],"OK",IF(Tabla43435678[[#This Row],[Avance]]&gt;Tabla43435678[[#This Row],[Actual]],"ATENCIÓN","EJECUTADO"))</f>
        <v>EJECUTADO</v>
      </c>
    </row>
    <row r="135" spans="1:18" hidden="1" x14ac:dyDescent="0.25">
      <c r="A135" s="16">
        <v>278</v>
      </c>
      <c r="B135" s="18" t="s">
        <v>23</v>
      </c>
      <c r="C135" s="17"/>
      <c r="D135" s="17"/>
      <c r="E135" s="27"/>
      <c r="F135" s="28"/>
      <c r="G135" s="27"/>
      <c r="H135" s="29"/>
      <c r="I135" s="29"/>
      <c r="J135" s="33"/>
      <c r="K135" s="21"/>
      <c r="L135" s="21" t="str">
        <f>IFERROR(WORKDAY.INTL(($K135-1),$J135,1,FESTIVOS[]),"")</f>
        <v/>
      </c>
      <c r="M135" s="37" t="str">
        <f t="shared" ca="1" si="0"/>
        <v/>
      </c>
      <c r="N135" s="23"/>
      <c r="O135" s="22"/>
      <c r="P135" s="23" t="s">
        <v>35</v>
      </c>
      <c r="Q135" s="24" t="s">
        <v>30</v>
      </c>
      <c r="R135" s="30" t="str">
        <f ca="1">IF(Tabla43435678[[#This Row],[Avance]]&lt;Tabla43435678[[#This Row],[Actual]],"OK",IF(Tabla43435678[[#This Row],[Avance]]&gt;Tabla43435678[[#This Row],[Actual]],"ATENCIÓN","EJECUTADO"))</f>
        <v>EJECUTADO</v>
      </c>
    </row>
    <row r="136" spans="1:18" hidden="1" x14ac:dyDescent="0.25">
      <c r="A136" s="16">
        <v>279</v>
      </c>
      <c r="B136" s="18" t="s">
        <v>23</v>
      </c>
      <c r="C136" s="17"/>
      <c r="D136" s="17"/>
      <c r="E136" s="27"/>
      <c r="F136" s="28"/>
      <c r="G136" s="27"/>
      <c r="H136" s="29"/>
      <c r="I136" s="29"/>
      <c r="J136" s="33"/>
      <c r="K136" s="21"/>
      <c r="L136" s="21" t="str">
        <f>IFERROR(WORKDAY.INTL(($K136-1),$J136,1,FESTIVOS[]),"")</f>
        <v/>
      </c>
      <c r="M136" s="37" t="str">
        <f t="shared" ca="1" si="0"/>
        <v/>
      </c>
      <c r="N136" s="23"/>
      <c r="O136" s="22"/>
      <c r="P136" s="23" t="s">
        <v>35</v>
      </c>
      <c r="Q136" s="24" t="s">
        <v>30</v>
      </c>
      <c r="R136" s="30" t="str">
        <f ca="1">IF(Tabla43435678[[#This Row],[Avance]]&lt;Tabla43435678[[#This Row],[Actual]],"OK",IF(Tabla43435678[[#This Row],[Avance]]&gt;Tabla43435678[[#This Row],[Actual]],"ATENCIÓN","EJECUTADO"))</f>
        <v>EJECUTADO</v>
      </c>
    </row>
    <row r="137" spans="1:18" hidden="1" x14ac:dyDescent="0.25">
      <c r="A137" s="16">
        <v>280</v>
      </c>
      <c r="B137" s="18" t="s">
        <v>23</v>
      </c>
      <c r="C137" s="17"/>
      <c r="D137" s="17"/>
      <c r="E137" s="27"/>
      <c r="F137" s="28"/>
      <c r="G137" s="27"/>
      <c r="H137" s="29"/>
      <c r="I137" s="29"/>
      <c r="J137" s="33"/>
      <c r="K137" s="21"/>
      <c r="L137" s="21" t="str">
        <f>IFERROR(WORKDAY.INTL(($K137-1),$J137,1,FESTIVOS[]),"")</f>
        <v/>
      </c>
      <c r="M137" s="37" t="str">
        <f t="shared" ca="1" si="0"/>
        <v/>
      </c>
      <c r="N137" s="23"/>
      <c r="O137" s="22"/>
      <c r="P137" s="23" t="s">
        <v>35</v>
      </c>
      <c r="Q137" s="24" t="s">
        <v>30</v>
      </c>
      <c r="R137" s="30" t="str">
        <f ca="1">IF(Tabla43435678[[#This Row],[Avance]]&lt;Tabla43435678[[#This Row],[Actual]],"OK",IF(Tabla43435678[[#This Row],[Avance]]&gt;Tabla43435678[[#This Row],[Actual]],"ATENCIÓN","EJECUTADO"))</f>
        <v>EJECUTADO</v>
      </c>
    </row>
    <row r="138" spans="1:18" hidden="1" x14ac:dyDescent="0.25">
      <c r="A138" s="16">
        <v>281</v>
      </c>
      <c r="B138" s="18" t="s">
        <v>23</v>
      </c>
      <c r="C138" s="17"/>
      <c r="D138" s="17"/>
      <c r="E138" s="27"/>
      <c r="F138" s="28"/>
      <c r="G138" s="27"/>
      <c r="H138" s="29"/>
      <c r="I138" s="29"/>
      <c r="J138" s="33"/>
      <c r="K138" s="21"/>
      <c r="L138" s="21" t="str">
        <f>IFERROR(WORKDAY.INTL(($K138-1),$J138,1,FESTIVOS[]),"")</f>
        <v/>
      </c>
      <c r="M138" s="37" t="str">
        <f t="shared" ca="1" si="0"/>
        <v/>
      </c>
      <c r="N138" s="23"/>
      <c r="O138" s="22"/>
      <c r="P138" s="23" t="s">
        <v>35</v>
      </c>
      <c r="Q138" s="24" t="s">
        <v>30</v>
      </c>
      <c r="R138" s="30" t="str">
        <f ca="1">IF(Tabla43435678[[#This Row],[Avance]]&lt;Tabla43435678[[#This Row],[Actual]],"OK",IF(Tabla43435678[[#This Row],[Avance]]&gt;Tabla43435678[[#This Row],[Actual]],"ATENCIÓN","EJECUTADO"))</f>
        <v>EJECUTADO</v>
      </c>
    </row>
    <row r="139" spans="1:18" hidden="1" x14ac:dyDescent="0.25">
      <c r="A139" s="16">
        <v>282</v>
      </c>
      <c r="B139" s="18" t="s">
        <v>23</v>
      </c>
      <c r="C139" s="17"/>
      <c r="D139" s="17"/>
      <c r="E139" s="27"/>
      <c r="F139" s="28"/>
      <c r="G139" s="27"/>
      <c r="H139" s="29"/>
      <c r="I139" s="29"/>
      <c r="J139" s="33"/>
      <c r="K139" s="21"/>
      <c r="L139" s="21" t="str">
        <f>IFERROR(WORKDAY.INTL(($K139-1),$J139,1,FESTIVOS[]),"")</f>
        <v/>
      </c>
      <c r="M139" s="37" t="str">
        <f t="shared" ca="1" si="0"/>
        <v/>
      </c>
      <c r="N139" s="23"/>
      <c r="O139" s="22"/>
      <c r="P139" s="23" t="s">
        <v>35</v>
      </c>
      <c r="Q139" s="24" t="s">
        <v>30</v>
      </c>
      <c r="R139" s="30" t="str">
        <f ca="1">IF(Tabla43435678[[#This Row],[Avance]]&lt;Tabla43435678[[#This Row],[Actual]],"OK",IF(Tabla43435678[[#This Row],[Avance]]&gt;Tabla43435678[[#This Row],[Actual]],"ATENCIÓN","EJECUTADO"))</f>
        <v>EJECUTADO</v>
      </c>
    </row>
    <row r="140" spans="1:18" hidden="1" x14ac:dyDescent="0.25">
      <c r="A140" s="16">
        <v>283</v>
      </c>
      <c r="B140" s="18" t="s">
        <v>23</v>
      </c>
      <c r="C140" s="17"/>
      <c r="D140" s="17"/>
      <c r="E140" s="27"/>
      <c r="F140" s="28"/>
      <c r="G140" s="27"/>
      <c r="H140" s="29"/>
      <c r="I140" s="29"/>
      <c r="J140" s="33"/>
      <c r="K140" s="21"/>
      <c r="L140" s="21" t="str">
        <f>IFERROR(WORKDAY.INTL(($K140-1),$J140,1,FESTIVOS[]),"")</f>
        <v/>
      </c>
      <c r="M140" s="37" t="str">
        <f t="shared" ca="1" si="0"/>
        <v/>
      </c>
      <c r="N140" s="23"/>
      <c r="O140" s="22"/>
      <c r="P140" s="23" t="s">
        <v>35</v>
      </c>
      <c r="Q140" s="24" t="s">
        <v>30</v>
      </c>
      <c r="R140" s="30" t="str">
        <f ca="1">IF(Tabla43435678[[#This Row],[Avance]]&lt;Tabla43435678[[#This Row],[Actual]],"OK",IF(Tabla43435678[[#This Row],[Avance]]&gt;Tabla43435678[[#This Row],[Actual]],"ATENCIÓN","EJECUTADO"))</f>
        <v>EJECUTADO</v>
      </c>
    </row>
    <row r="141" spans="1:18" hidden="1" x14ac:dyDescent="0.25">
      <c r="A141" s="16">
        <v>284</v>
      </c>
      <c r="B141" s="18" t="s">
        <v>23</v>
      </c>
      <c r="C141" s="17"/>
      <c r="D141" s="17"/>
      <c r="E141" s="27"/>
      <c r="F141" s="28"/>
      <c r="G141" s="27"/>
      <c r="H141" s="29"/>
      <c r="I141" s="29"/>
      <c r="J141" s="33"/>
      <c r="K141" s="21"/>
      <c r="L141" s="21" t="str">
        <f>IFERROR(WORKDAY.INTL(($K141-1),$J141,1,FESTIVOS[]),"")</f>
        <v/>
      </c>
      <c r="M141" s="37" t="str">
        <f t="shared" ca="1" si="0"/>
        <v/>
      </c>
      <c r="N141" s="23"/>
      <c r="O141" s="22"/>
      <c r="P141" s="23" t="s">
        <v>35</v>
      </c>
      <c r="Q141" s="24" t="s">
        <v>30</v>
      </c>
      <c r="R141" s="30" t="str">
        <f ca="1">IF(Tabla43435678[[#This Row],[Avance]]&lt;Tabla43435678[[#This Row],[Actual]],"OK",IF(Tabla43435678[[#This Row],[Avance]]&gt;Tabla43435678[[#This Row],[Actual]],"ATENCIÓN","EJECUTADO"))</f>
        <v>EJECUTADO</v>
      </c>
    </row>
    <row r="142" spans="1:18" hidden="1" x14ac:dyDescent="0.25">
      <c r="A142" s="16">
        <v>285</v>
      </c>
      <c r="B142" s="18" t="s">
        <v>23</v>
      </c>
      <c r="C142" s="17"/>
      <c r="D142" s="17"/>
      <c r="E142" s="27"/>
      <c r="F142" s="28"/>
      <c r="G142" s="27"/>
      <c r="H142" s="29"/>
      <c r="I142" s="29"/>
      <c r="J142" s="33"/>
      <c r="K142" s="21"/>
      <c r="L142" s="21" t="str">
        <f>IFERROR(WORKDAY.INTL(($K142-1),$J142,1,FESTIVOS[]),"")</f>
        <v/>
      </c>
      <c r="M142" s="37" t="str">
        <f t="shared" ca="1" si="0"/>
        <v/>
      </c>
      <c r="N142" s="23"/>
      <c r="O142" s="22"/>
      <c r="P142" s="23" t="s">
        <v>35</v>
      </c>
      <c r="Q142" s="24" t="s">
        <v>30</v>
      </c>
      <c r="R142" s="30" t="str">
        <f ca="1">IF(Tabla43435678[[#This Row],[Avance]]&lt;Tabla43435678[[#This Row],[Actual]],"OK",IF(Tabla43435678[[#This Row],[Avance]]&gt;Tabla43435678[[#This Row],[Actual]],"ATENCIÓN","EJECUTADO"))</f>
        <v>EJECUTADO</v>
      </c>
    </row>
    <row r="143" spans="1:18" hidden="1" x14ac:dyDescent="0.25">
      <c r="A143" s="16">
        <v>286</v>
      </c>
      <c r="B143" s="18" t="s">
        <v>23</v>
      </c>
      <c r="C143" s="17"/>
      <c r="D143" s="17"/>
      <c r="E143" s="27"/>
      <c r="F143" s="28"/>
      <c r="G143" s="27"/>
      <c r="H143" s="29"/>
      <c r="I143" s="29"/>
      <c r="J143" s="33"/>
      <c r="K143" s="21"/>
      <c r="L143" s="21" t="str">
        <f>IFERROR(WORKDAY.INTL(($K143-1),$J143,1,FESTIVOS[]),"")</f>
        <v/>
      </c>
      <c r="M143" s="37" t="str">
        <f t="shared" ca="1" si="0"/>
        <v/>
      </c>
      <c r="N143" s="23"/>
      <c r="O143" s="22"/>
      <c r="P143" s="23" t="s">
        <v>35</v>
      </c>
      <c r="Q143" s="24" t="s">
        <v>30</v>
      </c>
      <c r="R143" s="30" t="str">
        <f ca="1">IF(Tabla43435678[[#This Row],[Avance]]&lt;Tabla43435678[[#This Row],[Actual]],"OK",IF(Tabla43435678[[#This Row],[Avance]]&gt;Tabla43435678[[#This Row],[Actual]],"ATENCIÓN","EJECUTADO"))</f>
        <v>EJECUTADO</v>
      </c>
    </row>
    <row r="144" spans="1:18" hidden="1" x14ac:dyDescent="0.25">
      <c r="A144" s="16">
        <v>287</v>
      </c>
      <c r="B144" s="18" t="s">
        <v>23</v>
      </c>
      <c r="C144" s="17"/>
      <c r="D144" s="17"/>
      <c r="E144" s="27"/>
      <c r="F144" s="28"/>
      <c r="G144" s="27"/>
      <c r="H144" s="29"/>
      <c r="I144" s="29"/>
      <c r="J144" s="33"/>
      <c r="K144" s="21"/>
      <c r="L144" s="21" t="str">
        <f>IFERROR(WORKDAY.INTL(($K144-1),$J144,1,FESTIVOS[]),"")</f>
        <v/>
      </c>
      <c r="M144" s="37" t="str">
        <f t="shared" ca="1" si="0"/>
        <v/>
      </c>
      <c r="N144" s="23"/>
      <c r="O144" s="22"/>
      <c r="P144" s="23" t="s">
        <v>35</v>
      </c>
      <c r="Q144" s="24" t="s">
        <v>30</v>
      </c>
      <c r="R144" s="30" t="str">
        <f ca="1">IF(Tabla43435678[[#This Row],[Avance]]&lt;Tabla43435678[[#This Row],[Actual]],"OK",IF(Tabla43435678[[#This Row],[Avance]]&gt;Tabla43435678[[#This Row],[Actual]],"ATENCIÓN","EJECUTADO"))</f>
        <v>EJECUTADO</v>
      </c>
    </row>
    <row r="145" spans="1:18" hidden="1" x14ac:dyDescent="0.25">
      <c r="A145" s="16">
        <v>288</v>
      </c>
      <c r="B145" s="18" t="s">
        <v>23</v>
      </c>
      <c r="C145" s="17"/>
      <c r="D145" s="17"/>
      <c r="E145" s="27"/>
      <c r="F145" s="28"/>
      <c r="G145" s="27"/>
      <c r="H145" s="29"/>
      <c r="I145" s="29"/>
      <c r="J145" s="33"/>
      <c r="K145" s="21"/>
      <c r="L145" s="21" t="str">
        <f>IFERROR(WORKDAY.INTL(($K145-1),$J145,1,FESTIVOS[]),"")</f>
        <v/>
      </c>
      <c r="M145" s="37" t="str">
        <f t="shared" ca="1" si="0"/>
        <v/>
      </c>
      <c r="N145" s="23"/>
      <c r="O145" s="22"/>
      <c r="P145" s="23" t="s">
        <v>35</v>
      </c>
      <c r="Q145" s="24" t="s">
        <v>30</v>
      </c>
      <c r="R145" s="30" t="str">
        <f ca="1">IF(Tabla43435678[[#This Row],[Avance]]&lt;Tabla43435678[[#This Row],[Actual]],"OK",IF(Tabla43435678[[#This Row],[Avance]]&gt;Tabla43435678[[#This Row],[Actual]],"ATENCIÓN","EJECUTADO"))</f>
        <v>EJECUTADO</v>
      </c>
    </row>
    <row r="146" spans="1:18" hidden="1" x14ac:dyDescent="0.25">
      <c r="A146" s="16">
        <v>289</v>
      </c>
      <c r="B146" s="18" t="s">
        <v>23</v>
      </c>
      <c r="C146" s="17"/>
      <c r="D146" s="17"/>
      <c r="E146" s="27"/>
      <c r="F146" s="28"/>
      <c r="G146" s="27"/>
      <c r="H146" s="29"/>
      <c r="I146" s="29"/>
      <c r="J146" s="33"/>
      <c r="K146" s="21"/>
      <c r="L146" s="21" t="str">
        <f>IFERROR(WORKDAY.INTL(($K146-1),$J146,1,FESTIVOS[]),"")</f>
        <v/>
      </c>
      <c r="M146" s="37" t="str">
        <f t="shared" ca="1" si="0"/>
        <v/>
      </c>
      <c r="N146" s="23"/>
      <c r="O146" s="22"/>
      <c r="P146" s="23" t="s">
        <v>35</v>
      </c>
      <c r="Q146" s="24" t="s">
        <v>30</v>
      </c>
      <c r="R146" s="30" t="str">
        <f ca="1">IF(Tabla43435678[[#This Row],[Avance]]&lt;Tabla43435678[[#This Row],[Actual]],"OK",IF(Tabla43435678[[#This Row],[Avance]]&gt;Tabla43435678[[#This Row],[Actual]],"ATENCIÓN","EJECUTADO"))</f>
        <v>EJECUTADO</v>
      </c>
    </row>
    <row r="147" spans="1:18" hidden="1" x14ac:dyDescent="0.25">
      <c r="A147" s="16">
        <v>290</v>
      </c>
      <c r="B147" s="18" t="s">
        <v>23</v>
      </c>
      <c r="C147" s="17"/>
      <c r="D147" s="17"/>
      <c r="E147" s="27"/>
      <c r="F147" s="28"/>
      <c r="G147" s="27"/>
      <c r="H147" s="29"/>
      <c r="I147" s="29"/>
      <c r="J147" s="33"/>
      <c r="K147" s="21"/>
      <c r="L147" s="21" t="str">
        <f>IFERROR(WORKDAY.INTL(($K147-1),$J147,1,FESTIVOS[]),"")</f>
        <v/>
      </c>
      <c r="M147" s="37" t="str">
        <f t="shared" ca="1" si="0"/>
        <v/>
      </c>
      <c r="N147" s="23"/>
      <c r="O147" s="22"/>
      <c r="P147" s="23" t="s">
        <v>35</v>
      </c>
      <c r="Q147" s="24" t="s">
        <v>30</v>
      </c>
      <c r="R147" s="30" t="str">
        <f ca="1">IF(Tabla43435678[[#This Row],[Avance]]&lt;Tabla43435678[[#This Row],[Actual]],"OK",IF(Tabla43435678[[#This Row],[Avance]]&gt;Tabla43435678[[#This Row],[Actual]],"ATENCIÓN","EJECUTADO"))</f>
        <v>EJECUTADO</v>
      </c>
    </row>
    <row r="148" spans="1:18" hidden="1" x14ac:dyDescent="0.25">
      <c r="A148" s="16">
        <v>291</v>
      </c>
      <c r="B148" s="18" t="s">
        <v>23</v>
      </c>
      <c r="C148" s="17"/>
      <c r="D148" s="17"/>
      <c r="E148" s="27"/>
      <c r="F148" s="28"/>
      <c r="G148" s="27"/>
      <c r="H148" s="29"/>
      <c r="I148" s="29"/>
      <c r="J148" s="33"/>
      <c r="K148" s="21"/>
      <c r="L148" s="21" t="str">
        <f>IFERROR(WORKDAY.INTL(($K148-1),$J148,1,FESTIVOS[]),"")</f>
        <v/>
      </c>
      <c r="M148" s="37" t="str">
        <f t="shared" ca="1" si="0"/>
        <v/>
      </c>
      <c r="N148" s="23"/>
      <c r="O148" s="22"/>
      <c r="P148" s="23" t="s">
        <v>35</v>
      </c>
      <c r="Q148" s="24" t="s">
        <v>30</v>
      </c>
      <c r="R148" s="30" t="str">
        <f ca="1">IF(Tabla43435678[[#This Row],[Avance]]&lt;Tabla43435678[[#This Row],[Actual]],"OK",IF(Tabla43435678[[#This Row],[Avance]]&gt;Tabla43435678[[#This Row],[Actual]],"ATENCIÓN","EJECUTADO"))</f>
        <v>EJECUTADO</v>
      </c>
    </row>
    <row r="149" spans="1:18" hidden="1" x14ac:dyDescent="0.25">
      <c r="A149" s="16">
        <v>292</v>
      </c>
      <c r="B149" s="18" t="s">
        <v>23</v>
      </c>
      <c r="C149" s="17"/>
      <c r="D149" s="17"/>
      <c r="E149" s="27"/>
      <c r="F149" s="28"/>
      <c r="G149" s="27"/>
      <c r="H149" s="29"/>
      <c r="I149" s="29"/>
      <c r="J149" s="33"/>
      <c r="K149" s="21"/>
      <c r="L149" s="21" t="str">
        <f>IFERROR(WORKDAY.INTL(($K149-1),$J149,1,FESTIVOS[]),"")</f>
        <v/>
      </c>
      <c r="M149" s="37" t="str">
        <f t="shared" ca="1" si="0"/>
        <v/>
      </c>
      <c r="N149" s="23"/>
      <c r="O149" s="22"/>
      <c r="P149" s="23" t="s">
        <v>35</v>
      </c>
      <c r="Q149" s="24" t="s">
        <v>30</v>
      </c>
      <c r="R149" s="30" t="str">
        <f ca="1">IF(Tabla43435678[[#This Row],[Avance]]&lt;Tabla43435678[[#This Row],[Actual]],"OK",IF(Tabla43435678[[#This Row],[Avance]]&gt;Tabla43435678[[#This Row],[Actual]],"ATENCIÓN","EJECUTADO"))</f>
        <v>EJECUTADO</v>
      </c>
    </row>
    <row r="150" spans="1:18" hidden="1" x14ac:dyDescent="0.25">
      <c r="A150" s="16">
        <v>293</v>
      </c>
      <c r="B150" s="18" t="s">
        <v>23</v>
      </c>
      <c r="C150" s="17"/>
      <c r="D150" s="17"/>
      <c r="E150" s="27"/>
      <c r="F150" s="28"/>
      <c r="G150" s="27"/>
      <c r="H150" s="29"/>
      <c r="I150" s="29"/>
      <c r="J150" s="33"/>
      <c r="K150" s="21"/>
      <c r="L150" s="21" t="str">
        <f>IFERROR(WORKDAY.INTL(($K150-1),$J150,1,FESTIVOS[]),"")</f>
        <v/>
      </c>
      <c r="M150" s="37" t="str">
        <f t="shared" ca="1" si="0"/>
        <v/>
      </c>
      <c r="N150" s="23"/>
      <c r="O150" s="22"/>
      <c r="P150" s="23" t="s">
        <v>35</v>
      </c>
      <c r="Q150" s="24" t="s">
        <v>30</v>
      </c>
      <c r="R150" s="30" t="str">
        <f ca="1">IF(Tabla43435678[[#This Row],[Avance]]&lt;Tabla43435678[[#This Row],[Actual]],"OK",IF(Tabla43435678[[#This Row],[Avance]]&gt;Tabla43435678[[#This Row],[Actual]],"ATENCIÓN","EJECUTADO"))</f>
        <v>EJECUTADO</v>
      </c>
    </row>
    <row r="151" spans="1:18" hidden="1" x14ac:dyDescent="0.25">
      <c r="A151" s="16">
        <v>294</v>
      </c>
      <c r="B151" s="18" t="s">
        <v>23</v>
      </c>
      <c r="C151" s="17"/>
      <c r="D151" s="17"/>
      <c r="E151" s="27"/>
      <c r="F151" s="28"/>
      <c r="G151" s="27"/>
      <c r="H151" s="29"/>
      <c r="I151" s="29"/>
      <c r="J151" s="33"/>
      <c r="K151" s="21"/>
      <c r="L151" s="21" t="str">
        <f>IFERROR(WORKDAY.INTL(($K151-1),$J151,1,FESTIVOS[]),"")</f>
        <v/>
      </c>
      <c r="M151" s="37" t="str">
        <f t="shared" ca="1" si="0"/>
        <v/>
      </c>
      <c r="N151" s="23"/>
      <c r="O151" s="22"/>
      <c r="P151" s="23" t="s">
        <v>35</v>
      </c>
      <c r="Q151" s="24" t="s">
        <v>30</v>
      </c>
      <c r="R151" s="30" t="str">
        <f ca="1">IF(Tabla43435678[[#This Row],[Avance]]&lt;Tabla43435678[[#This Row],[Actual]],"OK",IF(Tabla43435678[[#This Row],[Avance]]&gt;Tabla43435678[[#This Row],[Actual]],"ATENCIÓN","EJECUTADO"))</f>
        <v>EJECUTADO</v>
      </c>
    </row>
    <row r="152" spans="1:18" hidden="1" x14ac:dyDescent="0.25">
      <c r="A152" s="16">
        <v>295</v>
      </c>
      <c r="B152" s="18" t="s">
        <v>23</v>
      </c>
      <c r="C152" s="17"/>
      <c r="D152" s="17"/>
      <c r="E152" s="27"/>
      <c r="F152" s="28"/>
      <c r="G152" s="27"/>
      <c r="H152" s="29"/>
      <c r="I152" s="29"/>
      <c r="J152" s="33"/>
      <c r="K152" s="21"/>
      <c r="L152" s="21" t="str">
        <f>IFERROR(WORKDAY.INTL(($K152-1),$J152,1,FESTIVOS[]),"")</f>
        <v/>
      </c>
      <c r="M152" s="37" t="str">
        <f t="shared" ca="1" si="0"/>
        <v/>
      </c>
      <c r="N152" s="23"/>
      <c r="O152" s="22"/>
      <c r="P152" s="23" t="s">
        <v>35</v>
      </c>
      <c r="Q152" s="24" t="s">
        <v>30</v>
      </c>
      <c r="R152" s="30" t="str">
        <f ca="1">IF(Tabla43435678[[#This Row],[Avance]]&lt;Tabla43435678[[#This Row],[Actual]],"OK",IF(Tabla43435678[[#This Row],[Avance]]&gt;Tabla43435678[[#This Row],[Actual]],"ATENCIÓN","EJECUTADO"))</f>
        <v>EJECUTADO</v>
      </c>
    </row>
    <row r="153" spans="1:18" hidden="1" x14ac:dyDescent="0.25">
      <c r="A153" s="16">
        <v>296</v>
      </c>
      <c r="B153" s="18" t="s">
        <v>23</v>
      </c>
      <c r="C153" s="17"/>
      <c r="D153" s="17"/>
      <c r="E153" s="27"/>
      <c r="F153" s="28"/>
      <c r="G153" s="27"/>
      <c r="H153" s="29"/>
      <c r="I153" s="29"/>
      <c r="J153" s="33"/>
      <c r="K153" s="21"/>
      <c r="L153" s="21" t="str">
        <f>IFERROR(WORKDAY.INTL(($K153-1),$J153,1,FESTIVOS[]),"")</f>
        <v/>
      </c>
      <c r="M153" s="37" t="str">
        <f t="shared" ca="1" si="0"/>
        <v/>
      </c>
      <c r="N153" s="23"/>
      <c r="O153" s="22"/>
      <c r="P153" s="23" t="s">
        <v>35</v>
      </c>
      <c r="Q153" s="24" t="s">
        <v>30</v>
      </c>
      <c r="R153" s="30" t="str">
        <f ca="1">IF(Tabla43435678[[#This Row],[Avance]]&lt;Tabla43435678[[#This Row],[Actual]],"OK",IF(Tabla43435678[[#This Row],[Avance]]&gt;Tabla43435678[[#This Row],[Actual]],"ATENCIÓN","EJECUTADO"))</f>
        <v>EJECUTADO</v>
      </c>
    </row>
    <row r="154" spans="1:18" hidden="1" x14ac:dyDescent="0.25">
      <c r="A154" s="16">
        <v>297</v>
      </c>
      <c r="B154" s="18" t="s">
        <v>23</v>
      </c>
      <c r="C154" s="17"/>
      <c r="D154" s="17"/>
      <c r="E154" s="27"/>
      <c r="F154" s="28"/>
      <c r="G154" s="27"/>
      <c r="H154" s="29"/>
      <c r="I154" s="29"/>
      <c r="J154" s="33"/>
      <c r="K154" s="21"/>
      <c r="L154" s="21" t="str">
        <f>IFERROR(WORKDAY.INTL(($K154-1),$J154,1,FESTIVOS[]),"")</f>
        <v/>
      </c>
      <c r="M154" s="37" t="str">
        <f t="shared" ca="1" si="0"/>
        <v/>
      </c>
      <c r="N154" s="23"/>
      <c r="O154" s="22"/>
      <c r="P154" s="23" t="s">
        <v>35</v>
      </c>
      <c r="Q154" s="24" t="s">
        <v>30</v>
      </c>
      <c r="R154" s="30" t="str">
        <f ca="1">IF(Tabla43435678[[#This Row],[Avance]]&lt;Tabla43435678[[#This Row],[Actual]],"OK",IF(Tabla43435678[[#This Row],[Avance]]&gt;Tabla43435678[[#This Row],[Actual]],"ATENCIÓN","EJECUTADO"))</f>
        <v>EJECUTADO</v>
      </c>
    </row>
    <row r="155" spans="1:18" hidden="1" x14ac:dyDescent="0.25">
      <c r="A155" s="16">
        <v>298</v>
      </c>
      <c r="B155" s="18" t="s">
        <v>23</v>
      </c>
      <c r="C155" s="17"/>
      <c r="D155" s="17"/>
      <c r="E155" s="27"/>
      <c r="F155" s="28"/>
      <c r="G155" s="27"/>
      <c r="H155" s="29"/>
      <c r="I155" s="29"/>
      <c r="J155" s="33"/>
      <c r="K155" s="21"/>
      <c r="L155" s="21" t="str">
        <f>IFERROR(WORKDAY.INTL(($K155-1),$J155,1,FESTIVOS[]),"")</f>
        <v/>
      </c>
      <c r="M155" s="37" t="str">
        <f t="shared" ca="1" si="0"/>
        <v/>
      </c>
      <c r="N155" s="23"/>
      <c r="O155" s="22"/>
      <c r="P155" s="23" t="s">
        <v>35</v>
      </c>
      <c r="Q155" s="24" t="s">
        <v>30</v>
      </c>
      <c r="R155" s="30" t="str">
        <f ca="1">IF(Tabla43435678[[#This Row],[Avance]]&lt;Tabla43435678[[#This Row],[Actual]],"OK",IF(Tabla43435678[[#This Row],[Avance]]&gt;Tabla43435678[[#This Row],[Actual]],"ATENCIÓN","EJECUTADO"))</f>
        <v>EJECUTADO</v>
      </c>
    </row>
    <row r="156" spans="1:18" hidden="1" x14ac:dyDescent="0.25">
      <c r="A156" s="16">
        <v>299</v>
      </c>
      <c r="B156" s="18" t="s">
        <v>23</v>
      </c>
      <c r="C156" s="17"/>
      <c r="D156" s="17"/>
      <c r="E156" s="27"/>
      <c r="F156" s="28"/>
      <c r="G156" s="27"/>
      <c r="H156" s="29"/>
      <c r="I156" s="29"/>
      <c r="J156" s="33"/>
      <c r="K156" s="21"/>
      <c r="L156" s="21" t="str">
        <f>IFERROR(WORKDAY.INTL(($K156-1),$J156,1,FESTIVOS[]),"")</f>
        <v/>
      </c>
      <c r="M156" s="37" t="str">
        <f t="shared" ca="1" si="0"/>
        <v/>
      </c>
      <c r="N156" s="23"/>
      <c r="O156" s="22"/>
      <c r="P156" s="23" t="s">
        <v>35</v>
      </c>
      <c r="Q156" s="24" t="s">
        <v>30</v>
      </c>
      <c r="R156" s="30" t="str">
        <f ca="1">IF(Tabla43435678[[#This Row],[Avance]]&lt;Tabla43435678[[#This Row],[Actual]],"OK",IF(Tabla43435678[[#This Row],[Avance]]&gt;Tabla43435678[[#This Row],[Actual]],"ATENCIÓN","EJECUTADO"))</f>
        <v>EJECUTADO</v>
      </c>
    </row>
    <row r="157" spans="1:18" hidden="1" x14ac:dyDescent="0.25">
      <c r="A157" s="16">
        <v>300</v>
      </c>
      <c r="B157" s="18" t="s">
        <v>23</v>
      </c>
      <c r="C157" s="17"/>
      <c r="D157" s="17"/>
      <c r="E157" s="27"/>
      <c r="F157" s="28"/>
      <c r="G157" s="27"/>
      <c r="H157" s="29"/>
      <c r="I157" s="29"/>
      <c r="J157" s="33"/>
      <c r="K157" s="21"/>
      <c r="L157" s="21" t="str">
        <f>IFERROR(WORKDAY.INTL(($K157-1),$J157,1,FESTIVOS[]),"")</f>
        <v/>
      </c>
      <c r="M157" s="37" t="str">
        <f t="shared" ca="1" si="0"/>
        <v/>
      </c>
      <c r="N157" s="23"/>
      <c r="O157" s="22"/>
      <c r="P157" s="23" t="s">
        <v>35</v>
      </c>
      <c r="Q157" s="24" t="s">
        <v>30</v>
      </c>
      <c r="R157" s="30" t="str">
        <f ca="1">IF(Tabla43435678[[#This Row],[Avance]]&lt;Tabla43435678[[#This Row],[Actual]],"OK",IF(Tabla43435678[[#This Row],[Avance]]&gt;Tabla43435678[[#This Row],[Actual]],"ATENCIÓN","EJECUTADO"))</f>
        <v>EJECUTADO</v>
      </c>
    </row>
    <row r="158" spans="1:18" hidden="1" x14ac:dyDescent="0.25">
      <c r="A158" s="16">
        <v>301</v>
      </c>
      <c r="B158" s="18" t="s">
        <v>23</v>
      </c>
      <c r="C158" s="17"/>
      <c r="D158" s="17"/>
      <c r="E158" s="27"/>
      <c r="F158" s="28"/>
      <c r="G158" s="27"/>
      <c r="H158" s="29"/>
      <c r="I158" s="29"/>
      <c r="J158" s="33"/>
      <c r="K158" s="21"/>
      <c r="L158" s="21" t="str">
        <f>IFERROR(WORKDAY.INTL(($K158-1),$J158,1,FESTIVOS[]),"")</f>
        <v/>
      </c>
      <c r="M158" s="37" t="str">
        <f t="shared" ca="1" si="0"/>
        <v/>
      </c>
      <c r="N158" s="23"/>
      <c r="O158" s="22"/>
      <c r="P158" s="23" t="s">
        <v>35</v>
      </c>
      <c r="Q158" s="24" t="s">
        <v>30</v>
      </c>
      <c r="R158" s="30" t="str">
        <f ca="1">IF(Tabla43435678[[#This Row],[Avance]]&lt;Tabla43435678[[#This Row],[Actual]],"OK",IF(Tabla43435678[[#This Row],[Avance]]&gt;Tabla43435678[[#This Row],[Actual]],"ATENCIÓN","EJECUTADO"))</f>
        <v>EJECUTADO</v>
      </c>
    </row>
    <row r="159" spans="1:18" hidden="1" x14ac:dyDescent="0.25">
      <c r="A159" s="16">
        <v>302</v>
      </c>
      <c r="B159" s="18" t="s">
        <v>23</v>
      </c>
      <c r="C159" s="17"/>
      <c r="D159" s="17"/>
      <c r="E159" s="27"/>
      <c r="F159" s="28"/>
      <c r="G159" s="27"/>
      <c r="H159" s="29"/>
      <c r="I159" s="29"/>
      <c r="J159" s="33"/>
      <c r="K159" s="21"/>
      <c r="L159" s="21" t="str">
        <f>IFERROR(WORKDAY.INTL(($K159-1),$J159,1,FESTIVOS[]),"")</f>
        <v/>
      </c>
      <c r="M159" s="37" t="str">
        <f t="shared" ca="1" si="0"/>
        <v/>
      </c>
      <c r="N159" s="23"/>
      <c r="O159" s="22"/>
      <c r="P159" s="23" t="s">
        <v>35</v>
      </c>
      <c r="Q159" s="24" t="s">
        <v>30</v>
      </c>
      <c r="R159" s="30" t="str">
        <f ca="1">IF(Tabla43435678[[#This Row],[Avance]]&lt;Tabla43435678[[#This Row],[Actual]],"OK",IF(Tabla43435678[[#This Row],[Avance]]&gt;Tabla43435678[[#This Row],[Actual]],"ATENCIÓN","EJECUTADO"))</f>
        <v>EJECUTADO</v>
      </c>
    </row>
    <row r="160" spans="1:18" hidden="1" x14ac:dyDescent="0.25">
      <c r="A160" s="16">
        <v>303</v>
      </c>
      <c r="B160" s="18" t="s">
        <v>23</v>
      </c>
      <c r="C160" s="17"/>
      <c r="D160" s="17"/>
      <c r="E160" s="27"/>
      <c r="F160" s="28"/>
      <c r="G160" s="27"/>
      <c r="H160" s="29"/>
      <c r="I160" s="29"/>
      <c r="J160" s="33"/>
      <c r="K160" s="21"/>
      <c r="L160" s="21" t="str">
        <f>IFERROR(WORKDAY.INTL(($K160-1),$J160,1,FESTIVOS[]),"")</f>
        <v/>
      </c>
      <c r="M160" s="37" t="str">
        <f t="shared" ca="1" si="0"/>
        <v/>
      </c>
      <c r="N160" s="23"/>
      <c r="O160" s="22"/>
      <c r="P160" s="23" t="s">
        <v>35</v>
      </c>
      <c r="Q160" s="24" t="s">
        <v>30</v>
      </c>
      <c r="R160" s="30" t="str">
        <f ca="1">IF(Tabla43435678[[#This Row],[Avance]]&lt;Tabla43435678[[#This Row],[Actual]],"OK",IF(Tabla43435678[[#This Row],[Avance]]&gt;Tabla43435678[[#This Row],[Actual]],"ATENCIÓN","EJECUTADO"))</f>
        <v>EJECUTADO</v>
      </c>
    </row>
    <row r="161" spans="1:18" hidden="1" x14ac:dyDescent="0.25">
      <c r="A161" s="16">
        <v>304</v>
      </c>
      <c r="B161" s="18" t="s">
        <v>23</v>
      </c>
      <c r="C161" s="17"/>
      <c r="D161" s="17"/>
      <c r="E161" s="27"/>
      <c r="F161" s="28"/>
      <c r="G161" s="27"/>
      <c r="H161" s="29"/>
      <c r="I161" s="29"/>
      <c r="J161" s="33"/>
      <c r="K161" s="21"/>
      <c r="L161" s="21" t="str">
        <f>IFERROR(WORKDAY.INTL(($K161-1),$J161,1,FESTIVOS[]),"")</f>
        <v/>
      </c>
      <c r="M161" s="37" t="str">
        <f t="shared" ca="1" si="0"/>
        <v/>
      </c>
      <c r="N161" s="23"/>
      <c r="O161" s="22"/>
      <c r="P161" s="23" t="s">
        <v>35</v>
      </c>
      <c r="Q161" s="24" t="s">
        <v>30</v>
      </c>
      <c r="R161" s="30" t="str">
        <f ca="1">IF(Tabla43435678[[#This Row],[Avance]]&lt;Tabla43435678[[#This Row],[Actual]],"OK",IF(Tabla43435678[[#This Row],[Avance]]&gt;Tabla43435678[[#This Row],[Actual]],"ATENCIÓN","EJECUTADO"))</f>
        <v>EJECUTADO</v>
      </c>
    </row>
    <row r="162" spans="1:18" hidden="1" x14ac:dyDescent="0.25">
      <c r="A162" s="16">
        <v>305</v>
      </c>
      <c r="B162" s="18" t="s">
        <v>23</v>
      </c>
      <c r="C162" s="17"/>
      <c r="D162" s="17"/>
      <c r="E162" s="27"/>
      <c r="F162" s="28"/>
      <c r="G162" s="27"/>
      <c r="H162" s="29"/>
      <c r="I162" s="29"/>
      <c r="J162" s="33"/>
      <c r="K162" s="21"/>
      <c r="L162" s="21" t="str">
        <f>IFERROR(WORKDAY.INTL(($K162-1),$J162,1,FESTIVOS[]),"")</f>
        <v/>
      </c>
      <c r="M162" s="37" t="str">
        <f t="shared" ca="1" si="0"/>
        <v/>
      </c>
      <c r="N162" s="23"/>
      <c r="O162" s="22"/>
      <c r="P162" s="23" t="s">
        <v>35</v>
      </c>
      <c r="Q162" s="24" t="s">
        <v>30</v>
      </c>
      <c r="R162" s="30" t="str">
        <f ca="1">IF(Tabla43435678[[#This Row],[Avance]]&lt;Tabla43435678[[#This Row],[Actual]],"OK",IF(Tabla43435678[[#This Row],[Avance]]&gt;Tabla43435678[[#This Row],[Actual]],"ATENCIÓN","EJECUTADO"))</f>
        <v>EJECUTADO</v>
      </c>
    </row>
    <row r="163" spans="1:18" hidden="1" x14ac:dyDescent="0.25">
      <c r="A163" s="16">
        <v>306</v>
      </c>
      <c r="B163" s="18" t="s">
        <v>23</v>
      </c>
      <c r="C163" s="17"/>
      <c r="D163" s="17"/>
      <c r="E163" s="27"/>
      <c r="F163" s="28"/>
      <c r="G163" s="27"/>
      <c r="H163" s="29"/>
      <c r="I163" s="29"/>
      <c r="J163" s="33"/>
      <c r="K163" s="21"/>
      <c r="L163" s="21" t="str">
        <f>IFERROR(WORKDAY.INTL(($K163-1),$J163,1,FESTIVOS[]),"")</f>
        <v/>
      </c>
      <c r="M163" s="37" t="str">
        <f t="shared" ca="1" si="0"/>
        <v/>
      </c>
      <c r="N163" s="23"/>
      <c r="O163" s="22"/>
      <c r="P163" s="23" t="s">
        <v>35</v>
      </c>
      <c r="Q163" s="24" t="s">
        <v>30</v>
      </c>
      <c r="R163" s="30" t="str">
        <f ca="1">IF(Tabla43435678[[#This Row],[Avance]]&lt;Tabla43435678[[#This Row],[Actual]],"OK",IF(Tabla43435678[[#This Row],[Avance]]&gt;Tabla43435678[[#This Row],[Actual]],"ATENCIÓN","EJECUTADO"))</f>
        <v>EJECUTADO</v>
      </c>
    </row>
    <row r="164" spans="1:18" hidden="1" x14ac:dyDescent="0.25">
      <c r="A164" s="16">
        <v>307</v>
      </c>
      <c r="B164" s="18" t="s">
        <v>23</v>
      </c>
      <c r="C164" s="17"/>
      <c r="D164" s="17"/>
      <c r="E164" s="27"/>
      <c r="F164" s="28"/>
      <c r="G164" s="27"/>
      <c r="H164" s="29"/>
      <c r="I164" s="29"/>
      <c r="J164" s="33"/>
      <c r="K164" s="21"/>
      <c r="L164" s="21" t="str">
        <f>IFERROR(WORKDAY.INTL(($K164-1),$J164,1,FESTIVOS[]),"")</f>
        <v/>
      </c>
      <c r="M164" s="37" t="str">
        <f t="shared" ca="1" si="0"/>
        <v/>
      </c>
      <c r="N164" s="23"/>
      <c r="O164" s="22"/>
      <c r="P164" s="23" t="s">
        <v>35</v>
      </c>
      <c r="Q164" s="24" t="s">
        <v>30</v>
      </c>
      <c r="R164" s="30" t="str">
        <f ca="1">IF(Tabla43435678[[#This Row],[Avance]]&lt;Tabla43435678[[#This Row],[Actual]],"OK",IF(Tabla43435678[[#This Row],[Avance]]&gt;Tabla43435678[[#This Row],[Actual]],"ATENCIÓN","EJECUTADO"))</f>
        <v>EJECUTADO</v>
      </c>
    </row>
    <row r="165" spans="1:18" hidden="1" x14ac:dyDescent="0.25">
      <c r="A165" s="16">
        <v>308</v>
      </c>
      <c r="B165" s="18" t="s">
        <v>23</v>
      </c>
      <c r="C165" s="17"/>
      <c r="D165" s="17"/>
      <c r="E165" s="27"/>
      <c r="F165" s="28"/>
      <c r="G165" s="27"/>
      <c r="H165" s="29"/>
      <c r="I165" s="29"/>
      <c r="J165" s="33"/>
      <c r="K165" s="21"/>
      <c r="L165" s="21" t="str">
        <f>IFERROR(WORKDAY.INTL(($K165-1),$J165,1,FESTIVOS[]),"")</f>
        <v/>
      </c>
      <c r="M165" s="37" t="str">
        <f t="shared" ca="1" si="0"/>
        <v/>
      </c>
      <c r="N165" s="23"/>
      <c r="O165" s="22"/>
      <c r="P165" s="23" t="s">
        <v>35</v>
      </c>
      <c r="Q165" s="24" t="s">
        <v>30</v>
      </c>
      <c r="R165" s="30" t="str">
        <f ca="1">IF(Tabla43435678[[#This Row],[Avance]]&lt;Tabla43435678[[#This Row],[Actual]],"OK",IF(Tabla43435678[[#This Row],[Avance]]&gt;Tabla43435678[[#This Row],[Actual]],"ATENCIÓN","EJECUTADO"))</f>
        <v>EJECUTADO</v>
      </c>
    </row>
    <row r="166" spans="1:18" hidden="1" x14ac:dyDescent="0.25">
      <c r="A166" s="16">
        <v>309</v>
      </c>
      <c r="B166" s="18" t="s">
        <v>23</v>
      </c>
      <c r="C166" s="17"/>
      <c r="D166" s="17"/>
      <c r="E166" s="27"/>
      <c r="F166" s="28"/>
      <c r="G166" s="27"/>
      <c r="H166" s="29"/>
      <c r="I166" s="29"/>
      <c r="J166" s="33"/>
      <c r="K166" s="21"/>
      <c r="L166" s="21" t="str">
        <f>IFERROR(WORKDAY.INTL(($K166-1),$J166,1,FESTIVOS[]),"")</f>
        <v/>
      </c>
      <c r="M166" s="37" t="str">
        <f t="shared" ca="1" si="0"/>
        <v/>
      </c>
      <c r="N166" s="23"/>
      <c r="O166" s="22"/>
      <c r="P166" s="23" t="s">
        <v>35</v>
      </c>
      <c r="Q166" s="24" t="s">
        <v>30</v>
      </c>
      <c r="R166" s="30" t="str">
        <f ca="1">IF(Tabla43435678[[#This Row],[Avance]]&lt;Tabla43435678[[#This Row],[Actual]],"OK",IF(Tabla43435678[[#This Row],[Avance]]&gt;Tabla43435678[[#This Row],[Actual]],"ATENCIÓN","EJECUTADO"))</f>
        <v>EJECUTADO</v>
      </c>
    </row>
    <row r="167" spans="1:18" hidden="1" x14ac:dyDescent="0.25">
      <c r="A167" s="16">
        <v>310</v>
      </c>
      <c r="B167" s="18" t="s">
        <v>23</v>
      </c>
      <c r="C167" s="17"/>
      <c r="D167" s="17"/>
      <c r="E167" s="27"/>
      <c r="F167" s="28"/>
      <c r="G167" s="27"/>
      <c r="H167" s="29"/>
      <c r="I167" s="29"/>
      <c r="J167" s="33"/>
      <c r="K167" s="21"/>
      <c r="L167" s="21" t="str">
        <f>IFERROR(WORKDAY.INTL(($K167-1),$J167,1,FESTIVOS[]),"")</f>
        <v/>
      </c>
      <c r="M167" s="37" t="str">
        <f t="shared" ca="1" si="0"/>
        <v/>
      </c>
      <c r="N167" s="23"/>
      <c r="O167" s="22"/>
      <c r="P167" s="23" t="s">
        <v>35</v>
      </c>
      <c r="Q167" s="24" t="s">
        <v>30</v>
      </c>
      <c r="R167" s="30" t="str">
        <f ca="1">IF(Tabla43435678[[#This Row],[Avance]]&lt;Tabla43435678[[#This Row],[Actual]],"OK",IF(Tabla43435678[[#This Row],[Avance]]&gt;Tabla43435678[[#This Row],[Actual]],"ATENCIÓN","EJECUTADO"))</f>
        <v>EJECUTADO</v>
      </c>
    </row>
    <row r="168" spans="1:18" hidden="1" x14ac:dyDescent="0.25">
      <c r="A168" s="16">
        <v>311</v>
      </c>
      <c r="B168" s="18" t="s">
        <v>23</v>
      </c>
      <c r="C168" s="17"/>
      <c r="D168" s="17"/>
      <c r="E168" s="27"/>
      <c r="F168" s="28"/>
      <c r="G168" s="27"/>
      <c r="H168" s="29"/>
      <c r="I168" s="29"/>
      <c r="J168" s="33"/>
      <c r="K168" s="21"/>
      <c r="L168" s="21" t="str">
        <f>IFERROR(WORKDAY.INTL(($K168-1),$J168,1,FESTIVOS[]),"")</f>
        <v/>
      </c>
      <c r="M168" s="37" t="str">
        <f t="shared" ca="1" si="0"/>
        <v/>
      </c>
      <c r="N168" s="23"/>
      <c r="O168" s="22"/>
      <c r="P168" s="23" t="s">
        <v>35</v>
      </c>
      <c r="Q168" s="24" t="s">
        <v>30</v>
      </c>
      <c r="R168" s="30" t="str">
        <f ca="1">IF(Tabla43435678[[#This Row],[Avance]]&lt;Tabla43435678[[#This Row],[Actual]],"OK",IF(Tabla43435678[[#This Row],[Avance]]&gt;Tabla43435678[[#This Row],[Actual]],"ATENCIÓN","EJECUTADO"))</f>
        <v>EJECUTADO</v>
      </c>
    </row>
    <row r="169" spans="1:18" hidden="1" x14ac:dyDescent="0.25">
      <c r="A169" s="16">
        <v>312</v>
      </c>
      <c r="B169" s="18" t="s">
        <v>23</v>
      </c>
      <c r="C169" s="17"/>
      <c r="D169" s="17"/>
      <c r="E169" s="27"/>
      <c r="F169" s="28"/>
      <c r="G169" s="27"/>
      <c r="H169" s="29"/>
      <c r="I169" s="29"/>
      <c r="J169" s="33"/>
      <c r="K169" s="21"/>
      <c r="L169" s="21" t="str">
        <f>IFERROR(WORKDAY.INTL(($K169-1),$J169,1,FESTIVOS[]),"")</f>
        <v/>
      </c>
      <c r="M169" s="37" t="str">
        <f t="shared" ca="1" si="0"/>
        <v/>
      </c>
      <c r="N169" s="23"/>
      <c r="O169" s="22"/>
      <c r="P169" s="23" t="s">
        <v>35</v>
      </c>
      <c r="Q169" s="24" t="s">
        <v>30</v>
      </c>
      <c r="R169" s="30" t="str">
        <f ca="1">IF(Tabla43435678[[#This Row],[Avance]]&lt;Tabla43435678[[#This Row],[Actual]],"OK",IF(Tabla43435678[[#This Row],[Avance]]&gt;Tabla43435678[[#This Row],[Actual]],"ATENCIÓN","EJECUTADO"))</f>
        <v>EJECUTADO</v>
      </c>
    </row>
    <row r="170" spans="1:18" hidden="1" x14ac:dyDescent="0.25">
      <c r="A170" s="16">
        <v>313</v>
      </c>
      <c r="B170" s="18" t="s">
        <v>23</v>
      </c>
      <c r="C170" s="17"/>
      <c r="D170" s="17"/>
      <c r="E170" s="27"/>
      <c r="F170" s="28"/>
      <c r="G170" s="27"/>
      <c r="H170" s="29"/>
      <c r="I170" s="29"/>
      <c r="J170" s="33"/>
      <c r="K170" s="21"/>
      <c r="L170" s="21" t="str">
        <f>IFERROR(WORKDAY.INTL(($K170-1),$J170,1,FESTIVOS[]),"")</f>
        <v/>
      </c>
      <c r="M170" s="37" t="str">
        <f t="shared" ca="1" si="0"/>
        <v/>
      </c>
      <c r="N170" s="23"/>
      <c r="O170" s="22"/>
      <c r="P170" s="23" t="s">
        <v>35</v>
      </c>
      <c r="Q170" s="24" t="s">
        <v>30</v>
      </c>
      <c r="R170" s="30" t="str">
        <f ca="1">IF(Tabla43435678[[#This Row],[Avance]]&lt;Tabla43435678[[#This Row],[Actual]],"OK",IF(Tabla43435678[[#This Row],[Avance]]&gt;Tabla43435678[[#This Row],[Actual]],"ATENCIÓN","EJECUTADO"))</f>
        <v>EJECUTADO</v>
      </c>
    </row>
    <row r="171" spans="1:18" hidden="1" x14ac:dyDescent="0.25">
      <c r="A171" s="16">
        <v>314</v>
      </c>
      <c r="B171" s="18" t="s">
        <v>23</v>
      </c>
      <c r="C171" s="17"/>
      <c r="D171" s="17"/>
      <c r="E171" s="27"/>
      <c r="F171" s="28"/>
      <c r="G171" s="27"/>
      <c r="H171" s="29"/>
      <c r="I171" s="29"/>
      <c r="J171" s="33"/>
      <c r="K171" s="21"/>
      <c r="L171" s="21" t="str">
        <f>IFERROR(WORKDAY.INTL(($K171-1),$J171,1,FESTIVOS[]),"")</f>
        <v/>
      </c>
      <c r="M171" s="37" t="str">
        <f t="shared" ca="1" si="0"/>
        <v/>
      </c>
      <c r="N171" s="23"/>
      <c r="O171" s="22"/>
      <c r="P171" s="23" t="s">
        <v>35</v>
      </c>
      <c r="Q171" s="24" t="s">
        <v>30</v>
      </c>
      <c r="R171" s="30" t="str">
        <f ca="1">IF(Tabla43435678[[#This Row],[Avance]]&lt;Tabla43435678[[#This Row],[Actual]],"OK",IF(Tabla43435678[[#This Row],[Avance]]&gt;Tabla43435678[[#This Row],[Actual]],"ATENCIÓN","EJECUTADO"))</f>
        <v>EJECUTADO</v>
      </c>
    </row>
    <row r="172" spans="1:18" hidden="1" x14ac:dyDescent="0.25">
      <c r="A172" s="16">
        <v>315</v>
      </c>
      <c r="B172" s="18" t="s">
        <v>23</v>
      </c>
      <c r="C172" s="17"/>
      <c r="D172" s="17"/>
      <c r="E172" s="27"/>
      <c r="F172" s="28"/>
      <c r="G172" s="27"/>
      <c r="H172" s="29"/>
      <c r="I172" s="29"/>
      <c r="J172" s="33"/>
      <c r="K172" s="21"/>
      <c r="L172" s="21" t="str">
        <f>IFERROR(WORKDAY.INTL(($K172-1),$J172,1,FESTIVOS[]),"")</f>
        <v/>
      </c>
      <c r="M172" s="37" t="str">
        <f t="shared" ca="1" si="0"/>
        <v/>
      </c>
      <c r="N172" s="23"/>
      <c r="O172" s="22"/>
      <c r="P172" s="23" t="s">
        <v>35</v>
      </c>
      <c r="Q172" s="24" t="s">
        <v>30</v>
      </c>
      <c r="R172" s="30" t="str">
        <f ca="1">IF(Tabla43435678[[#This Row],[Avance]]&lt;Tabla43435678[[#This Row],[Actual]],"OK",IF(Tabla43435678[[#This Row],[Avance]]&gt;Tabla43435678[[#This Row],[Actual]],"ATENCIÓN","EJECUTADO"))</f>
        <v>EJECUTADO</v>
      </c>
    </row>
    <row r="173" spans="1:18" hidden="1" x14ac:dyDescent="0.25">
      <c r="A173" s="16">
        <v>316</v>
      </c>
      <c r="B173" s="18" t="s">
        <v>23</v>
      </c>
      <c r="C173" s="17"/>
      <c r="D173" s="17"/>
      <c r="E173" s="27"/>
      <c r="F173" s="28"/>
      <c r="G173" s="27"/>
      <c r="H173" s="29"/>
      <c r="I173" s="29"/>
      <c r="J173" s="33"/>
      <c r="K173" s="21"/>
      <c r="L173" s="21" t="str">
        <f>IFERROR(WORKDAY.INTL(($K173-1),$J173,1,FESTIVOS[]),"")</f>
        <v/>
      </c>
      <c r="M173" s="37" t="str">
        <f t="shared" ca="1" si="0"/>
        <v/>
      </c>
      <c r="N173" s="23"/>
      <c r="O173" s="22"/>
      <c r="P173" s="23" t="s">
        <v>35</v>
      </c>
      <c r="Q173" s="24" t="s">
        <v>30</v>
      </c>
      <c r="R173" s="30" t="str">
        <f ca="1">IF(Tabla43435678[[#This Row],[Avance]]&lt;Tabla43435678[[#This Row],[Actual]],"OK",IF(Tabla43435678[[#This Row],[Avance]]&gt;Tabla43435678[[#This Row],[Actual]],"ATENCIÓN","EJECUTADO"))</f>
        <v>EJECUTADO</v>
      </c>
    </row>
    <row r="174" spans="1:18" hidden="1" x14ac:dyDescent="0.25">
      <c r="A174" s="16">
        <v>317</v>
      </c>
      <c r="B174" s="18" t="s">
        <v>23</v>
      </c>
      <c r="C174" s="17"/>
      <c r="D174" s="17"/>
      <c r="E174" s="27"/>
      <c r="F174" s="28"/>
      <c r="G174" s="27"/>
      <c r="H174" s="29"/>
      <c r="I174" s="29"/>
      <c r="J174" s="33"/>
      <c r="K174" s="21"/>
      <c r="L174" s="21" t="str">
        <f>IFERROR(WORKDAY.INTL(($K174-1),$J174,1,FESTIVOS[]),"")</f>
        <v/>
      </c>
      <c r="M174" s="37" t="str">
        <f t="shared" ca="1" si="0"/>
        <v/>
      </c>
      <c r="N174" s="23"/>
      <c r="O174" s="22"/>
      <c r="P174" s="23" t="s">
        <v>35</v>
      </c>
      <c r="Q174" s="24" t="s">
        <v>30</v>
      </c>
      <c r="R174" s="30" t="str">
        <f ca="1">IF(Tabla43435678[[#This Row],[Avance]]&lt;Tabla43435678[[#This Row],[Actual]],"OK",IF(Tabla43435678[[#This Row],[Avance]]&gt;Tabla43435678[[#This Row],[Actual]],"ATENCIÓN","EJECUTADO"))</f>
        <v>EJECUTADO</v>
      </c>
    </row>
    <row r="175" spans="1:18" hidden="1" x14ac:dyDescent="0.25">
      <c r="A175" s="16">
        <v>318</v>
      </c>
      <c r="B175" s="18" t="s">
        <v>23</v>
      </c>
      <c r="C175" s="17"/>
      <c r="D175" s="17"/>
      <c r="E175" s="27"/>
      <c r="F175" s="28"/>
      <c r="G175" s="27"/>
      <c r="H175" s="29"/>
      <c r="I175" s="29"/>
      <c r="J175" s="33"/>
      <c r="K175" s="21"/>
      <c r="L175" s="21" t="str">
        <f>IFERROR(WORKDAY.INTL(($K175-1),$J175,1,FESTIVOS[]),"")</f>
        <v/>
      </c>
      <c r="M175" s="37" t="str">
        <f t="shared" ca="1" si="0"/>
        <v/>
      </c>
      <c r="N175" s="23"/>
      <c r="O175" s="22"/>
      <c r="P175" s="23" t="s">
        <v>35</v>
      </c>
      <c r="Q175" s="24" t="s">
        <v>30</v>
      </c>
      <c r="R175" s="30" t="str">
        <f ca="1">IF(Tabla43435678[[#This Row],[Avance]]&lt;Tabla43435678[[#This Row],[Actual]],"OK",IF(Tabla43435678[[#This Row],[Avance]]&gt;Tabla43435678[[#This Row],[Actual]],"ATENCIÓN","EJECUTADO"))</f>
        <v>EJECUTADO</v>
      </c>
    </row>
    <row r="176" spans="1:18" hidden="1" x14ac:dyDescent="0.25">
      <c r="A176" s="16">
        <v>319</v>
      </c>
      <c r="B176" s="18" t="s">
        <v>23</v>
      </c>
      <c r="C176" s="17"/>
      <c r="D176" s="17"/>
      <c r="E176" s="27"/>
      <c r="F176" s="28"/>
      <c r="G176" s="27"/>
      <c r="H176" s="29"/>
      <c r="I176" s="29"/>
      <c r="J176" s="33"/>
      <c r="K176" s="21"/>
      <c r="L176" s="21" t="str">
        <f>IFERROR(WORKDAY.INTL(($K176-1),$J176,1,FESTIVOS[]),"")</f>
        <v/>
      </c>
      <c r="M176" s="37" t="str">
        <f t="shared" ca="1" si="0"/>
        <v/>
      </c>
      <c r="N176" s="23"/>
      <c r="O176" s="22"/>
      <c r="P176" s="23" t="s">
        <v>35</v>
      </c>
      <c r="Q176" s="24" t="s">
        <v>30</v>
      </c>
      <c r="R176" s="30" t="str">
        <f ca="1">IF(Tabla43435678[[#This Row],[Avance]]&lt;Tabla43435678[[#This Row],[Actual]],"OK",IF(Tabla43435678[[#This Row],[Avance]]&gt;Tabla43435678[[#This Row],[Actual]],"ATENCIÓN","EJECUTADO"))</f>
        <v>EJECUTADO</v>
      </c>
    </row>
    <row r="177" spans="1:18" hidden="1" x14ac:dyDescent="0.25">
      <c r="A177" s="16">
        <v>320</v>
      </c>
      <c r="B177" s="18" t="s">
        <v>23</v>
      </c>
      <c r="C177" s="17"/>
      <c r="D177" s="17"/>
      <c r="E177" s="27"/>
      <c r="F177" s="28"/>
      <c r="G177" s="27"/>
      <c r="H177" s="29"/>
      <c r="I177" s="29"/>
      <c r="J177" s="33"/>
      <c r="K177" s="21"/>
      <c r="L177" s="21" t="str">
        <f>IFERROR(WORKDAY.INTL(($K177-1),$J177,1,FESTIVOS[]),"")</f>
        <v/>
      </c>
      <c r="M177" s="37" t="str">
        <f t="shared" ca="1" si="0"/>
        <v/>
      </c>
      <c r="N177" s="23"/>
      <c r="O177" s="22"/>
      <c r="P177" s="23" t="s">
        <v>35</v>
      </c>
      <c r="Q177" s="24" t="s">
        <v>30</v>
      </c>
      <c r="R177" s="30" t="str">
        <f ca="1">IF(Tabla43435678[[#This Row],[Avance]]&lt;Tabla43435678[[#This Row],[Actual]],"OK",IF(Tabla43435678[[#This Row],[Avance]]&gt;Tabla43435678[[#This Row],[Actual]],"ATENCIÓN","EJECUTADO"))</f>
        <v>EJECUTADO</v>
      </c>
    </row>
    <row r="178" spans="1:18" hidden="1" x14ac:dyDescent="0.25">
      <c r="A178" s="16">
        <v>321</v>
      </c>
      <c r="B178" s="18" t="s">
        <v>23</v>
      </c>
      <c r="C178" s="17"/>
      <c r="D178" s="17"/>
      <c r="E178" s="27"/>
      <c r="F178" s="28"/>
      <c r="G178" s="27"/>
      <c r="H178" s="29"/>
      <c r="I178" s="29"/>
      <c r="J178" s="33"/>
      <c r="K178" s="21"/>
      <c r="L178" s="21" t="str">
        <f>IFERROR(WORKDAY.INTL(($K178-1),$J178,1,FESTIVOS[]),"")</f>
        <v/>
      </c>
      <c r="M178" s="37" t="str">
        <f t="shared" ca="1" si="0"/>
        <v/>
      </c>
      <c r="N178" s="23"/>
      <c r="O178" s="22"/>
      <c r="P178" s="23" t="s">
        <v>35</v>
      </c>
      <c r="Q178" s="24" t="s">
        <v>30</v>
      </c>
      <c r="R178" s="30" t="str">
        <f ca="1">IF(Tabla43435678[[#This Row],[Avance]]&lt;Tabla43435678[[#This Row],[Actual]],"OK",IF(Tabla43435678[[#This Row],[Avance]]&gt;Tabla43435678[[#This Row],[Actual]],"ATENCIÓN","EJECUTADO"))</f>
        <v>EJECUTADO</v>
      </c>
    </row>
    <row r="179" spans="1:18" hidden="1" x14ac:dyDescent="0.25">
      <c r="A179" s="16">
        <v>322</v>
      </c>
      <c r="B179" s="18" t="s">
        <v>23</v>
      </c>
      <c r="C179" s="17"/>
      <c r="D179" s="17"/>
      <c r="E179" s="27"/>
      <c r="F179" s="28"/>
      <c r="G179" s="27"/>
      <c r="H179" s="29"/>
      <c r="I179" s="29"/>
      <c r="J179" s="33"/>
      <c r="K179" s="21"/>
      <c r="L179" s="21" t="str">
        <f>IFERROR(WORKDAY.INTL(($K179-1),$J179,1,FESTIVOS[]),"")</f>
        <v/>
      </c>
      <c r="M179" s="37" t="str">
        <f t="shared" ca="1" si="0"/>
        <v/>
      </c>
      <c r="N179" s="23"/>
      <c r="O179" s="22"/>
      <c r="P179" s="23" t="s">
        <v>35</v>
      </c>
      <c r="Q179" s="24" t="s">
        <v>30</v>
      </c>
      <c r="R179" s="30" t="str">
        <f ca="1">IF(Tabla43435678[[#This Row],[Avance]]&lt;Tabla43435678[[#This Row],[Actual]],"OK",IF(Tabla43435678[[#This Row],[Avance]]&gt;Tabla43435678[[#This Row],[Actual]],"ATENCIÓN","EJECUTADO"))</f>
        <v>EJECUTADO</v>
      </c>
    </row>
    <row r="180" spans="1:18" hidden="1" x14ac:dyDescent="0.25">
      <c r="A180" s="16">
        <v>323</v>
      </c>
      <c r="B180" s="18" t="s">
        <v>23</v>
      </c>
      <c r="C180" s="17"/>
      <c r="D180" s="17"/>
      <c r="E180" s="27"/>
      <c r="F180" s="28"/>
      <c r="G180" s="27"/>
      <c r="H180" s="29"/>
      <c r="I180" s="29"/>
      <c r="J180" s="33"/>
      <c r="K180" s="21"/>
      <c r="L180" s="21" t="str">
        <f>IFERROR(WORKDAY.INTL(($K180-1),$J180,1,FESTIVOS[]),"")</f>
        <v/>
      </c>
      <c r="M180" s="37" t="str">
        <f t="shared" ca="1" si="0"/>
        <v/>
      </c>
      <c r="N180" s="23"/>
      <c r="O180" s="22"/>
      <c r="P180" s="23" t="s">
        <v>35</v>
      </c>
      <c r="Q180" s="24" t="s">
        <v>30</v>
      </c>
      <c r="R180" s="30" t="str">
        <f ca="1">IF(Tabla43435678[[#This Row],[Avance]]&lt;Tabla43435678[[#This Row],[Actual]],"OK",IF(Tabla43435678[[#This Row],[Avance]]&gt;Tabla43435678[[#This Row],[Actual]],"ATENCIÓN","EJECUTADO"))</f>
        <v>EJECUTADO</v>
      </c>
    </row>
    <row r="181" spans="1:18" hidden="1" x14ac:dyDescent="0.25">
      <c r="A181" s="16">
        <v>324</v>
      </c>
      <c r="B181" s="18" t="s">
        <v>23</v>
      </c>
      <c r="C181" s="17"/>
      <c r="D181" s="17"/>
      <c r="E181" s="27"/>
      <c r="F181" s="28"/>
      <c r="G181" s="27"/>
      <c r="H181" s="29"/>
      <c r="I181" s="29"/>
      <c r="J181" s="33"/>
      <c r="K181" s="21"/>
      <c r="L181" s="21" t="str">
        <f>IFERROR(WORKDAY.INTL(($K181-1),$J181,1,FESTIVOS[]),"")</f>
        <v/>
      </c>
      <c r="M181" s="37" t="str">
        <f t="shared" ca="1" si="0"/>
        <v/>
      </c>
      <c r="N181" s="23"/>
      <c r="O181" s="22"/>
      <c r="P181" s="23" t="s">
        <v>35</v>
      </c>
      <c r="Q181" s="24" t="s">
        <v>30</v>
      </c>
      <c r="R181" s="30" t="str">
        <f ca="1">IF(Tabla43435678[[#This Row],[Avance]]&lt;Tabla43435678[[#This Row],[Actual]],"OK",IF(Tabla43435678[[#This Row],[Avance]]&gt;Tabla43435678[[#This Row],[Actual]],"ATENCIÓN","EJECUTADO"))</f>
        <v>EJECUTADO</v>
      </c>
    </row>
    <row r="182" spans="1:18" hidden="1" x14ac:dyDescent="0.25">
      <c r="A182" s="16">
        <v>325</v>
      </c>
      <c r="B182" s="18" t="s">
        <v>23</v>
      </c>
      <c r="C182" s="17"/>
      <c r="D182" s="17"/>
      <c r="E182" s="27"/>
      <c r="F182" s="28"/>
      <c r="G182" s="27"/>
      <c r="H182" s="29"/>
      <c r="I182" s="29"/>
      <c r="J182" s="33"/>
      <c r="K182" s="21"/>
      <c r="L182" s="21" t="str">
        <f>IFERROR(WORKDAY.INTL(($K182-1),$J182,1,FESTIVOS[]),"")</f>
        <v/>
      </c>
      <c r="M182" s="37" t="str">
        <f t="shared" ca="1" si="0"/>
        <v/>
      </c>
      <c r="N182" s="23"/>
      <c r="O182" s="22"/>
      <c r="P182" s="23" t="s">
        <v>35</v>
      </c>
      <c r="Q182" s="24" t="s">
        <v>30</v>
      </c>
      <c r="R182" s="30" t="str">
        <f ca="1">IF(Tabla43435678[[#This Row],[Avance]]&lt;Tabla43435678[[#This Row],[Actual]],"OK",IF(Tabla43435678[[#This Row],[Avance]]&gt;Tabla43435678[[#This Row],[Actual]],"ATENCIÓN","EJECUTADO"))</f>
        <v>EJECUTADO</v>
      </c>
    </row>
    <row r="183" spans="1:18" hidden="1" x14ac:dyDescent="0.25">
      <c r="A183" s="16">
        <v>326</v>
      </c>
      <c r="B183" s="18" t="s">
        <v>23</v>
      </c>
      <c r="C183" s="17"/>
      <c r="D183" s="17"/>
      <c r="E183" s="27"/>
      <c r="F183" s="28"/>
      <c r="G183" s="27"/>
      <c r="H183" s="29"/>
      <c r="I183" s="29"/>
      <c r="J183" s="33"/>
      <c r="K183" s="21"/>
      <c r="L183" s="21" t="str">
        <f>IFERROR(WORKDAY.INTL(($K183-1),$J183,1,FESTIVOS[]),"")</f>
        <v/>
      </c>
      <c r="M183" s="37" t="str">
        <f t="shared" ca="1" si="0"/>
        <v/>
      </c>
      <c r="N183" s="23"/>
      <c r="O183" s="22"/>
      <c r="P183" s="23" t="s">
        <v>35</v>
      </c>
      <c r="Q183" s="24" t="s">
        <v>30</v>
      </c>
      <c r="R183" s="30" t="str">
        <f ca="1">IF(Tabla43435678[[#This Row],[Avance]]&lt;Tabla43435678[[#This Row],[Actual]],"OK",IF(Tabla43435678[[#This Row],[Avance]]&gt;Tabla43435678[[#This Row],[Actual]],"ATENCIÓN","EJECUTADO"))</f>
        <v>EJECUTADO</v>
      </c>
    </row>
    <row r="184" spans="1:18" hidden="1" x14ac:dyDescent="0.25">
      <c r="A184" s="16">
        <v>327</v>
      </c>
      <c r="B184" s="18" t="s">
        <v>23</v>
      </c>
      <c r="C184" s="17"/>
      <c r="D184" s="17"/>
      <c r="E184" s="27"/>
      <c r="F184" s="28"/>
      <c r="G184" s="27"/>
      <c r="H184" s="29"/>
      <c r="I184" s="29"/>
      <c r="J184" s="33"/>
      <c r="K184" s="21"/>
      <c r="L184" s="21" t="str">
        <f>IFERROR(WORKDAY.INTL(($K184-1),$J184,1,FESTIVOS[]),"")</f>
        <v/>
      </c>
      <c r="M184" s="37" t="str">
        <f t="shared" ca="1" si="0"/>
        <v/>
      </c>
      <c r="N184" s="23"/>
      <c r="O184" s="22"/>
      <c r="P184" s="23" t="s">
        <v>35</v>
      </c>
      <c r="Q184" s="24" t="s">
        <v>30</v>
      </c>
      <c r="R184" s="30" t="str">
        <f ca="1">IF(Tabla43435678[[#This Row],[Avance]]&lt;Tabla43435678[[#This Row],[Actual]],"OK",IF(Tabla43435678[[#This Row],[Avance]]&gt;Tabla43435678[[#This Row],[Actual]],"ATENCIÓN","EJECUTADO"))</f>
        <v>EJECUTADO</v>
      </c>
    </row>
    <row r="185" spans="1:18" hidden="1" x14ac:dyDescent="0.25">
      <c r="A185" s="16">
        <v>328</v>
      </c>
      <c r="B185" s="18" t="s">
        <v>23</v>
      </c>
      <c r="C185" s="17"/>
      <c r="D185" s="17"/>
      <c r="E185" s="27"/>
      <c r="F185" s="28"/>
      <c r="G185" s="27"/>
      <c r="H185" s="29"/>
      <c r="I185" s="29"/>
      <c r="J185" s="33"/>
      <c r="K185" s="21"/>
      <c r="L185" s="21" t="str">
        <f>IFERROR(WORKDAY.INTL(($K185-1),$J185,1,FESTIVOS[]),"")</f>
        <v/>
      </c>
      <c r="M185" s="37" t="str">
        <f t="shared" ca="1" si="0"/>
        <v/>
      </c>
      <c r="N185" s="23"/>
      <c r="O185" s="22"/>
      <c r="P185" s="23" t="s">
        <v>35</v>
      </c>
      <c r="Q185" s="24" t="s">
        <v>30</v>
      </c>
      <c r="R185" s="30" t="str">
        <f ca="1">IF(Tabla43435678[[#This Row],[Avance]]&lt;Tabla43435678[[#This Row],[Actual]],"OK",IF(Tabla43435678[[#This Row],[Avance]]&gt;Tabla43435678[[#This Row],[Actual]],"ATENCIÓN","EJECUTADO"))</f>
        <v>EJECUTADO</v>
      </c>
    </row>
    <row r="186" spans="1:18" hidden="1" x14ac:dyDescent="0.25">
      <c r="A186" s="16">
        <v>329</v>
      </c>
      <c r="B186" s="18" t="s">
        <v>23</v>
      </c>
      <c r="C186" s="17"/>
      <c r="D186" s="17"/>
      <c r="E186" s="27"/>
      <c r="F186" s="28"/>
      <c r="G186" s="27"/>
      <c r="H186" s="29"/>
      <c r="I186" s="29"/>
      <c r="J186" s="33"/>
      <c r="K186" s="21"/>
      <c r="L186" s="21" t="str">
        <f>IFERROR(WORKDAY.INTL(($K186-1),$J186,1,FESTIVOS[]),"")</f>
        <v/>
      </c>
      <c r="M186" s="37" t="str">
        <f t="shared" ca="1" si="0"/>
        <v/>
      </c>
      <c r="N186" s="23"/>
      <c r="O186" s="22"/>
      <c r="P186" s="23" t="s">
        <v>35</v>
      </c>
      <c r="Q186" s="24" t="s">
        <v>30</v>
      </c>
      <c r="R186" s="30" t="str">
        <f ca="1">IF(Tabla43435678[[#This Row],[Avance]]&lt;Tabla43435678[[#This Row],[Actual]],"OK",IF(Tabla43435678[[#This Row],[Avance]]&gt;Tabla43435678[[#This Row],[Actual]],"ATENCIÓN","EJECUTADO"))</f>
        <v>EJECUTADO</v>
      </c>
    </row>
    <row r="187" spans="1:18" hidden="1" x14ac:dyDescent="0.25">
      <c r="A187" s="16">
        <v>330</v>
      </c>
      <c r="B187" s="18" t="s">
        <v>23</v>
      </c>
      <c r="C187" s="17"/>
      <c r="D187" s="17"/>
      <c r="E187" s="27"/>
      <c r="F187" s="28"/>
      <c r="G187" s="27"/>
      <c r="H187" s="29"/>
      <c r="I187" s="29"/>
      <c r="J187" s="33"/>
      <c r="K187" s="21"/>
      <c r="L187" s="21" t="str">
        <f>IFERROR(WORKDAY.INTL(($K187-1),$J187,1,FESTIVOS[]),"")</f>
        <v/>
      </c>
      <c r="M187" s="37" t="str">
        <f t="shared" ca="1" si="0"/>
        <v/>
      </c>
      <c r="N187" s="23"/>
      <c r="O187" s="22"/>
      <c r="P187" s="23" t="s">
        <v>35</v>
      </c>
      <c r="Q187" s="24" t="s">
        <v>30</v>
      </c>
      <c r="R187" s="30" t="str">
        <f ca="1">IF(Tabla43435678[[#This Row],[Avance]]&lt;Tabla43435678[[#This Row],[Actual]],"OK",IF(Tabla43435678[[#This Row],[Avance]]&gt;Tabla43435678[[#This Row],[Actual]],"ATENCIÓN","EJECUTADO"))</f>
        <v>EJECUTADO</v>
      </c>
    </row>
    <row r="188" spans="1:18" hidden="1" x14ac:dyDescent="0.25">
      <c r="A188" s="16">
        <v>331</v>
      </c>
      <c r="B188" s="18" t="s">
        <v>23</v>
      </c>
      <c r="C188" s="17"/>
      <c r="D188" s="17"/>
      <c r="E188" s="27"/>
      <c r="F188" s="28"/>
      <c r="G188" s="27"/>
      <c r="H188" s="29"/>
      <c r="I188" s="29"/>
      <c r="J188" s="33"/>
      <c r="K188" s="21"/>
      <c r="L188" s="21" t="str">
        <f>IFERROR(WORKDAY.INTL(($K188-1),$J188,1,FESTIVOS[]),"")</f>
        <v/>
      </c>
      <c r="M188" s="37" t="str">
        <f t="shared" ca="1" si="0"/>
        <v/>
      </c>
      <c r="N188" s="23"/>
      <c r="O188" s="22"/>
      <c r="P188" s="23" t="s">
        <v>35</v>
      </c>
      <c r="Q188" s="24" t="s">
        <v>30</v>
      </c>
      <c r="R188" s="30" t="str">
        <f ca="1">IF(Tabla43435678[[#This Row],[Avance]]&lt;Tabla43435678[[#This Row],[Actual]],"OK",IF(Tabla43435678[[#This Row],[Avance]]&gt;Tabla43435678[[#This Row],[Actual]],"ATENCIÓN","EJECUTADO"))</f>
        <v>EJECUTADO</v>
      </c>
    </row>
    <row r="189" spans="1:18" hidden="1" x14ac:dyDescent="0.25">
      <c r="A189" s="16">
        <v>332</v>
      </c>
      <c r="B189" s="18" t="s">
        <v>23</v>
      </c>
      <c r="C189" s="17"/>
      <c r="D189" s="17"/>
      <c r="E189" s="27"/>
      <c r="F189" s="28"/>
      <c r="G189" s="27"/>
      <c r="H189" s="29"/>
      <c r="I189" s="29"/>
      <c r="J189" s="33"/>
      <c r="K189" s="21"/>
      <c r="L189" s="21" t="str">
        <f>IFERROR(WORKDAY.INTL(($K189-1),$J189,1,FESTIVOS[]),"")</f>
        <v/>
      </c>
      <c r="M189" s="37" t="str">
        <f t="shared" ca="1" si="0"/>
        <v/>
      </c>
      <c r="N189" s="23"/>
      <c r="O189" s="22"/>
      <c r="P189" s="23" t="s">
        <v>35</v>
      </c>
      <c r="Q189" s="24" t="s">
        <v>30</v>
      </c>
      <c r="R189" s="30" t="str">
        <f ca="1">IF(Tabla43435678[[#This Row],[Avance]]&lt;Tabla43435678[[#This Row],[Actual]],"OK",IF(Tabla43435678[[#This Row],[Avance]]&gt;Tabla43435678[[#This Row],[Actual]],"ATENCIÓN","EJECUTADO"))</f>
        <v>EJECUTADO</v>
      </c>
    </row>
    <row r="190" spans="1:18" hidden="1" x14ac:dyDescent="0.25">
      <c r="A190" s="16">
        <v>333</v>
      </c>
      <c r="B190" s="18" t="s">
        <v>23</v>
      </c>
      <c r="C190" s="17"/>
      <c r="D190" s="17"/>
      <c r="E190" s="27"/>
      <c r="F190" s="28"/>
      <c r="G190" s="27"/>
      <c r="H190" s="29"/>
      <c r="I190" s="29"/>
      <c r="J190" s="33"/>
      <c r="K190" s="21"/>
      <c r="L190" s="21" t="str">
        <f>IFERROR(WORKDAY.INTL(($K190-1),$J190,1,FESTIVOS[]),"")</f>
        <v/>
      </c>
      <c r="M190" s="37" t="str">
        <f t="shared" ca="1" si="0"/>
        <v/>
      </c>
      <c r="N190" s="23"/>
      <c r="O190" s="22"/>
      <c r="P190" s="23" t="s">
        <v>35</v>
      </c>
      <c r="Q190" s="24" t="s">
        <v>30</v>
      </c>
      <c r="R190" s="30" t="str">
        <f ca="1">IF(Tabla43435678[[#This Row],[Avance]]&lt;Tabla43435678[[#This Row],[Actual]],"OK",IF(Tabla43435678[[#This Row],[Avance]]&gt;Tabla43435678[[#This Row],[Actual]],"ATENCIÓN","EJECUTADO"))</f>
        <v>EJECUTADO</v>
      </c>
    </row>
    <row r="191" spans="1:18" hidden="1" x14ac:dyDescent="0.25">
      <c r="A191" s="16">
        <v>334</v>
      </c>
      <c r="B191" s="18" t="s">
        <v>23</v>
      </c>
      <c r="C191" s="17"/>
      <c r="D191" s="17"/>
      <c r="E191" s="27"/>
      <c r="F191" s="28"/>
      <c r="G191" s="27"/>
      <c r="H191" s="29"/>
      <c r="I191" s="29"/>
      <c r="J191" s="33"/>
      <c r="K191" s="21"/>
      <c r="L191" s="21" t="str">
        <f>IFERROR(WORKDAY.INTL(($K191-1),$J191,1,FESTIVOS[]),"")</f>
        <v/>
      </c>
      <c r="M191" s="37" t="str">
        <f t="shared" ca="1" si="0"/>
        <v/>
      </c>
      <c r="N191" s="23"/>
      <c r="O191" s="22"/>
      <c r="P191" s="23" t="s">
        <v>35</v>
      </c>
      <c r="Q191" s="24" t="s">
        <v>30</v>
      </c>
      <c r="R191" s="30" t="str">
        <f ca="1">IF(Tabla43435678[[#This Row],[Avance]]&lt;Tabla43435678[[#This Row],[Actual]],"OK",IF(Tabla43435678[[#This Row],[Avance]]&gt;Tabla43435678[[#This Row],[Actual]],"ATENCIÓN","EJECUTADO"))</f>
        <v>EJECUTADO</v>
      </c>
    </row>
    <row r="192" spans="1:18" hidden="1" x14ac:dyDescent="0.25">
      <c r="A192" s="16">
        <v>335</v>
      </c>
      <c r="B192" s="18" t="s">
        <v>23</v>
      </c>
      <c r="C192" s="17"/>
      <c r="D192" s="17"/>
      <c r="E192" s="27"/>
      <c r="F192" s="28"/>
      <c r="G192" s="27"/>
      <c r="H192" s="29"/>
      <c r="I192" s="29"/>
      <c r="J192" s="33"/>
      <c r="K192" s="21"/>
      <c r="L192" s="21" t="str">
        <f>IFERROR(WORKDAY.INTL(($K192-1),$J192,1,FESTIVOS[]),"")</f>
        <v/>
      </c>
      <c r="M192" s="37" t="str">
        <f t="shared" ca="1" si="0"/>
        <v/>
      </c>
      <c r="N192" s="23"/>
      <c r="O192" s="22"/>
      <c r="P192" s="23" t="s">
        <v>35</v>
      </c>
      <c r="Q192" s="24" t="s">
        <v>30</v>
      </c>
      <c r="R192" s="30" t="str">
        <f ca="1">IF(Tabla43435678[[#This Row],[Avance]]&lt;Tabla43435678[[#This Row],[Actual]],"OK",IF(Tabla43435678[[#This Row],[Avance]]&gt;Tabla43435678[[#This Row],[Actual]],"ATENCIÓN","EJECUTADO"))</f>
        <v>EJECUTADO</v>
      </c>
    </row>
    <row r="193" spans="1:18" hidden="1" x14ac:dyDescent="0.25">
      <c r="A193" s="16">
        <v>336</v>
      </c>
      <c r="B193" s="18" t="s">
        <v>23</v>
      </c>
      <c r="C193" s="17"/>
      <c r="D193" s="17"/>
      <c r="E193" s="27"/>
      <c r="F193" s="28"/>
      <c r="G193" s="27"/>
      <c r="H193" s="29"/>
      <c r="I193" s="29"/>
      <c r="J193" s="33"/>
      <c r="K193" s="21"/>
      <c r="L193" s="21" t="str">
        <f>IFERROR(WORKDAY.INTL(($K193-1),$J193,1,FESTIVOS[]),"")</f>
        <v/>
      </c>
      <c r="M193" s="37" t="str">
        <f t="shared" ca="1" si="0"/>
        <v/>
      </c>
      <c r="N193" s="23"/>
      <c r="O193" s="22"/>
      <c r="P193" s="23" t="s">
        <v>35</v>
      </c>
      <c r="Q193" s="24" t="s">
        <v>30</v>
      </c>
      <c r="R193" s="30" t="str">
        <f ca="1">IF(Tabla43435678[[#This Row],[Avance]]&lt;Tabla43435678[[#This Row],[Actual]],"OK",IF(Tabla43435678[[#This Row],[Avance]]&gt;Tabla43435678[[#This Row],[Actual]],"ATENCIÓN","EJECUTADO"))</f>
        <v>EJECUTADO</v>
      </c>
    </row>
    <row r="194" spans="1:18" hidden="1" x14ac:dyDescent="0.25">
      <c r="A194" s="16">
        <v>337</v>
      </c>
      <c r="B194" s="18" t="s">
        <v>23</v>
      </c>
      <c r="C194" s="17"/>
      <c r="D194" s="17"/>
      <c r="E194" s="27"/>
      <c r="F194" s="28"/>
      <c r="G194" s="27"/>
      <c r="H194" s="29"/>
      <c r="I194" s="29"/>
      <c r="J194" s="33"/>
      <c r="K194" s="21"/>
      <c r="L194" s="21" t="str">
        <f>IFERROR(WORKDAY.INTL(($K194-1),$J194,1,FESTIVOS[]),"")</f>
        <v/>
      </c>
      <c r="M194" s="37" t="str">
        <f t="shared" ca="1" si="0"/>
        <v/>
      </c>
      <c r="N194" s="23"/>
      <c r="O194" s="22"/>
      <c r="P194" s="23" t="s">
        <v>35</v>
      </c>
      <c r="Q194" s="24" t="s">
        <v>30</v>
      </c>
      <c r="R194" s="30" t="str">
        <f ca="1">IF(Tabla43435678[[#This Row],[Avance]]&lt;Tabla43435678[[#This Row],[Actual]],"OK",IF(Tabla43435678[[#This Row],[Avance]]&gt;Tabla43435678[[#This Row],[Actual]],"ATENCIÓN","EJECUTADO"))</f>
        <v>EJECUTADO</v>
      </c>
    </row>
    <row r="195" spans="1:18" hidden="1" x14ac:dyDescent="0.25">
      <c r="A195" s="16">
        <v>338</v>
      </c>
      <c r="B195" s="18" t="s">
        <v>23</v>
      </c>
      <c r="C195" s="17"/>
      <c r="D195" s="17"/>
      <c r="E195" s="27"/>
      <c r="F195" s="28"/>
      <c r="G195" s="27"/>
      <c r="H195" s="29"/>
      <c r="I195" s="29"/>
      <c r="J195" s="33"/>
      <c r="K195" s="21"/>
      <c r="L195" s="21" t="str">
        <f>IFERROR(WORKDAY.INTL(($K195-1),$J195,1,FESTIVOS[]),"")</f>
        <v/>
      </c>
      <c r="M195" s="37" t="str">
        <f t="shared" ca="1" si="0"/>
        <v/>
      </c>
      <c r="N195" s="23"/>
      <c r="O195" s="22"/>
      <c r="P195" s="23" t="s">
        <v>35</v>
      </c>
      <c r="Q195" s="24" t="s">
        <v>30</v>
      </c>
      <c r="R195" s="30" t="str">
        <f ca="1">IF(Tabla43435678[[#This Row],[Avance]]&lt;Tabla43435678[[#This Row],[Actual]],"OK",IF(Tabla43435678[[#This Row],[Avance]]&gt;Tabla43435678[[#This Row],[Actual]],"ATENCIÓN","EJECUTADO"))</f>
        <v>EJECUTADO</v>
      </c>
    </row>
    <row r="196" spans="1:18" hidden="1" x14ac:dyDescent="0.25">
      <c r="A196" s="16">
        <v>339</v>
      </c>
      <c r="B196" s="18" t="s">
        <v>23</v>
      </c>
      <c r="C196" s="17"/>
      <c r="D196" s="17"/>
      <c r="E196" s="27"/>
      <c r="F196" s="28"/>
      <c r="G196" s="27"/>
      <c r="H196" s="29"/>
      <c r="I196" s="29"/>
      <c r="J196" s="33"/>
      <c r="K196" s="21"/>
      <c r="L196" s="21" t="str">
        <f>IFERROR(WORKDAY.INTL(($K196-1),$J196,1,FESTIVOS[]),"")</f>
        <v/>
      </c>
      <c r="M196" s="37" t="str">
        <f t="shared" ca="1" si="0"/>
        <v/>
      </c>
      <c r="N196" s="23"/>
      <c r="O196" s="22"/>
      <c r="P196" s="23" t="s">
        <v>35</v>
      </c>
      <c r="Q196" s="24" t="s">
        <v>30</v>
      </c>
      <c r="R196" s="30" t="str">
        <f ca="1">IF(Tabla43435678[[#This Row],[Avance]]&lt;Tabla43435678[[#This Row],[Actual]],"OK",IF(Tabla43435678[[#This Row],[Avance]]&gt;Tabla43435678[[#This Row],[Actual]],"ATENCIÓN","EJECUTADO"))</f>
        <v>EJECUTADO</v>
      </c>
    </row>
    <row r="197" spans="1:18" hidden="1" x14ac:dyDescent="0.25">
      <c r="A197" s="16">
        <v>340</v>
      </c>
      <c r="B197" s="18" t="s">
        <v>23</v>
      </c>
      <c r="C197" s="17"/>
      <c r="D197" s="17"/>
      <c r="E197" s="27"/>
      <c r="F197" s="28"/>
      <c r="G197" s="27"/>
      <c r="H197" s="29"/>
      <c r="I197" s="29"/>
      <c r="J197" s="33"/>
      <c r="K197" s="21"/>
      <c r="L197" s="21" t="str">
        <f>IFERROR(WORKDAY.INTL(($K197-1),$J197,1,FESTIVOS[]),"")</f>
        <v/>
      </c>
      <c r="M197" s="37" t="str">
        <f t="shared" ca="1" si="0"/>
        <v/>
      </c>
      <c r="N197" s="23"/>
      <c r="O197" s="22"/>
      <c r="P197" s="23" t="s">
        <v>35</v>
      </c>
      <c r="Q197" s="24" t="s">
        <v>30</v>
      </c>
      <c r="R197" s="30" t="str">
        <f ca="1">IF(Tabla43435678[[#This Row],[Avance]]&lt;Tabla43435678[[#This Row],[Actual]],"OK",IF(Tabla43435678[[#This Row],[Avance]]&gt;Tabla43435678[[#This Row],[Actual]],"ATENCIÓN","EJECUTADO"))</f>
        <v>EJECUTADO</v>
      </c>
    </row>
    <row r="198" spans="1:18" hidden="1" x14ac:dyDescent="0.25">
      <c r="A198" s="16">
        <v>341</v>
      </c>
      <c r="B198" s="18" t="s">
        <v>23</v>
      </c>
      <c r="C198" s="17"/>
      <c r="D198" s="17"/>
      <c r="E198" s="27"/>
      <c r="F198" s="28"/>
      <c r="G198" s="27"/>
      <c r="H198" s="29"/>
      <c r="I198" s="29"/>
      <c r="J198" s="33"/>
      <c r="K198" s="21"/>
      <c r="L198" s="21" t="str">
        <f>IFERROR(WORKDAY.INTL(($K198-1),$J198,1,FESTIVOS[]),"")</f>
        <v/>
      </c>
      <c r="M198" s="37" t="str">
        <f t="shared" ca="1" si="0"/>
        <v/>
      </c>
      <c r="N198" s="23"/>
      <c r="O198" s="22"/>
      <c r="P198" s="23" t="s">
        <v>35</v>
      </c>
      <c r="Q198" s="24" t="s">
        <v>30</v>
      </c>
      <c r="R198" s="30" t="str">
        <f ca="1">IF(Tabla43435678[[#This Row],[Avance]]&lt;Tabla43435678[[#This Row],[Actual]],"OK",IF(Tabla43435678[[#This Row],[Avance]]&gt;Tabla43435678[[#This Row],[Actual]],"ATENCIÓN","EJECUTADO"))</f>
        <v>EJECUTADO</v>
      </c>
    </row>
    <row r="199" spans="1:18" hidden="1" x14ac:dyDescent="0.25">
      <c r="A199" s="16">
        <v>342</v>
      </c>
      <c r="B199" s="18" t="s">
        <v>23</v>
      </c>
      <c r="C199" s="17"/>
      <c r="D199" s="17"/>
      <c r="E199" s="27"/>
      <c r="F199" s="28"/>
      <c r="G199" s="27"/>
      <c r="H199" s="29"/>
      <c r="I199" s="29"/>
      <c r="J199" s="33"/>
      <c r="K199" s="21"/>
      <c r="L199" s="21" t="str">
        <f>IFERROR(WORKDAY.INTL(($K199-1),$J199,1,FESTIVOS[]),"")</f>
        <v/>
      </c>
      <c r="M199" s="37" t="str">
        <f t="shared" ca="1" si="0"/>
        <v/>
      </c>
      <c r="N199" s="23"/>
      <c r="O199" s="22"/>
      <c r="P199" s="23" t="s">
        <v>35</v>
      </c>
      <c r="Q199" s="24" t="s">
        <v>30</v>
      </c>
      <c r="R199" s="30" t="str">
        <f ca="1">IF(Tabla43435678[[#This Row],[Avance]]&lt;Tabla43435678[[#This Row],[Actual]],"OK",IF(Tabla43435678[[#This Row],[Avance]]&gt;Tabla43435678[[#This Row],[Actual]],"ATENCIÓN","EJECUTADO"))</f>
        <v>EJECUTADO</v>
      </c>
    </row>
    <row r="200" spans="1:18" hidden="1" x14ac:dyDescent="0.25">
      <c r="A200" s="16">
        <v>343</v>
      </c>
      <c r="B200" s="18" t="s">
        <v>23</v>
      </c>
      <c r="C200" s="17"/>
      <c r="D200" s="17"/>
      <c r="E200" s="27"/>
      <c r="F200" s="28"/>
      <c r="G200" s="27"/>
      <c r="H200" s="29"/>
      <c r="I200" s="29"/>
      <c r="J200" s="33"/>
      <c r="K200" s="21"/>
      <c r="L200" s="21" t="str">
        <f>IFERROR(WORKDAY.INTL(($K200-1),$J200,1,FESTIVOS[]),"")</f>
        <v/>
      </c>
      <c r="M200" s="37" t="str">
        <f t="shared" ca="1" si="0"/>
        <v/>
      </c>
      <c r="N200" s="23"/>
      <c r="O200" s="22"/>
      <c r="P200" s="23" t="s">
        <v>35</v>
      </c>
      <c r="Q200" s="24" t="s">
        <v>30</v>
      </c>
      <c r="R200" s="30" t="str">
        <f ca="1">IF(Tabla43435678[[#This Row],[Avance]]&lt;Tabla43435678[[#This Row],[Actual]],"OK",IF(Tabla43435678[[#This Row],[Avance]]&gt;Tabla43435678[[#This Row],[Actual]],"ATENCIÓN","EJECUTADO"))</f>
        <v>EJECUTADO</v>
      </c>
    </row>
    <row r="201" spans="1:18" hidden="1" x14ac:dyDescent="0.25">
      <c r="A201" s="16">
        <v>344</v>
      </c>
      <c r="B201" s="18" t="s">
        <v>23</v>
      </c>
      <c r="C201" s="17"/>
      <c r="D201" s="17"/>
      <c r="E201" s="27"/>
      <c r="F201" s="28"/>
      <c r="G201" s="27"/>
      <c r="H201" s="29"/>
      <c r="I201" s="29"/>
      <c r="J201" s="33"/>
      <c r="K201" s="21"/>
      <c r="L201" s="21" t="str">
        <f>IFERROR(WORKDAY.INTL(($K201-1),$J201,1,FESTIVOS[]),"")</f>
        <v/>
      </c>
      <c r="M201" s="37" t="str">
        <f t="shared" ca="1" si="0"/>
        <v/>
      </c>
      <c r="N201" s="23"/>
      <c r="O201" s="22"/>
      <c r="P201" s="23" t="s">
        <v>35</v>
      </c>
      <c r="Q201" s="24" t="s">
        <v>30</v>
      </c>
      <c r="R201" s="30" t="str">
        <f ca="1">IF(Tabla43435678[[#This Row],[Avance]]&lt;Tabla43435678[[#This Row],[Actual]],"OK",IF(Tabla43435678[[#This Row],[Avance]]&gt;Tabla43435678[[#This Row],[Actual]],"ATENCIÓN","EJECUTADO"))</f>
        <v>EJECUTADO</v>
      </c>
    </row>
    <row r="202" spans="1:18" hidden="1" x14ac:dyDescent="0.25">
      <c r="A202" s="16">
        <v>345</v>
      </c>
      <c r="B202" s="18" t="s">
        <v>23</v>
      </c>
      <c r="C202" s="17"/>
      <c r="D202" s="17"/>
      <c r="E202" s="27"/>
      <c r="F202" s="28"/>
      <c r="G202" s="27"/>
      <c r="H202" s="29"/>
      <c r="I202" s="29"/>
      <c r="J202" s="33"/>
      <c r="K202" s="21"/>
      <c r="L202" s="21" t="str">
        <f>IFERROR(WORKDAY.INTL(($K202-1),$J202,1,FESTIVOS[]),"")</f>
        <v/>
      </c>
      <c r="M202" s="37" t="str">
        <f t="shared" ca="1" si="0"/>
        <v/>
      </c>
      <c r="N202" s="23"/>
      <c r="O202" s="22"/>
      <c r="P202" s="23" t="s">
        <v>35</v>
      </c>
      <c r="Q202" s="24" t="s">
        <v>30</v>
      </c>
      <c r="R202" s="30" t="str">
        <f ca="1">IF(Tabla43435678[[#This Row],[Avance]]&lt;Tabla43435678[[#This Row],[Actual]],"OK",IF(Tabla43435678[[#This Row],[Avance]]&gt;Tabla43435678[[#This Row],[Actual]],"ATENCIÓN","EJECUTADO"))</f>
        <v>EJECUTADO</v>
      </c>
    </row>
    <row r="203" spans="1:18" hidden="1" x14ac:dyDescent="0.25">
      <c r="A203" s="16">
        <v>346</v>
      </c>
      <c r="B203" s="18" t="s">
        <v>23</v>
      </c>
      <c r="C203" s="17"/>
      <c r="D203" s="17"/>
      <c r="E203" s="27"/>
      <c r="F203" s="28"/>
      <c r="G203" s="27"/>
      <c r="H203" s="29"/>
      <c r="I203" s="29"/>
      <c r="J203" s="33"/>
      <c r="K203" s="21"/>
      <c r="L203" s="21" t="str">
        <f>IFERROR(WORKDAY.INTL(($K203-1),$J203,1,FESTIVOS[]),"")</f>
        <v/>
      </c>
      <c r="M203" s="37" t="str">
        <f t="shared" ca="1" si="0"/>
        <v/>
      </c>
      <c r="N203" s="23"/>
      <c r="O203" s="22"/>
      <c r="P203" s="23" t="s">
        <v>35</v>
      </c>
      <c r="Q203" s="24" t="s">
        <v>30</v>
      </c>
      <c r="R203" s="30" t="str">
        <f ca="1">IF(Tabla43435678[[#This Row],[Avance]]&lt;Tabla43435678[[#This Row],[Actual]],"OK",IF(Tabla43435678[[#This Row],[Avance]]&gt;Tabla43435678[[#This Row],[Actual]],"ATENCIÓN","EJECUTADO"))</f>
        <v>EJECUTADO</v>
      </c>
    </row>
    <row r="204" spans="1:18" hidden="1" x14ac:dyDescent="0.25">
      <c r="A204" s="16">
        <v>347</v>
      </c>
      <c r="B204" s="18" t="s">
        <v>23</v>
      </c>
      <c r="C204" s="17"/>
      <c r="D204" s="17"/>
      <c r="E204" s="27"/>
      <c r="F204" s="28"/>
      <c r="G204" s="27"/>
      <c r="H204" s="29"/>
      <c r="I204" s="29"/>
      <c r="J204" s="33"/>
      <c r="K204" s="21"/>
      <c r="L204" s="21" t="str">
        <f>IFERROR(WORKDAY.INTL(($K204-1),$J204,1,FESTIVOS[]),"")</f>
        <v/>
      </c>
      <c r="M204" s="37" t="str">
        <f t="shared" ca="1" si="0"/>
        <v/>
      </c>
      <c r="N204" s="23"/>
      <c r="O204" s="22"/>
      <c r="P204" s="23" t="s">
        <v>35</v>
      </c>
      <c r="Q204" s="24" t="s">
        <v>30</v>
      </c>
      <c r="R204" s="30" t="str">
        <f ca="1">IF(Tabla43435678[[#This Row],[Avance]]&lt;Tabla43435678[[#This Row],[Actual]],"OK",IF(Tabla43435678[[#This Row],[Avance]]&gt;Tabla43435678[[#This Row],[Actual]],"ATENCIÓN","EJECUTADO"))</f>
        <v>EJECUTADO</v>
      </c>
    </row>
    <row r="205" spans="1:18" hidden="1" x14ac:dyDescent="0.25">
      <c r="A205" s="16">
        <v>348</v>
      </c>
      <c r="B205" s="18" t="s">
        <v>23</v>
      </c>
      <c r="C205" s="17"/>
      <c r="D205" s="17"/>
      <c r="E205" s="27"/>
      <c r="F205" s="28"/>
      <c r="G205" s="27"/>
      <c r="H205" s="29"/>
      <c r="I205" s="29"/>
      <c r="J205" s="33"/>
      <c r="K205" s="21"/>
      <c r="L205" s="21" t="str">
        <f>IFERROR(WORKDAY.INTL(($K205-1),$J205,1,FESTIVOS[]),"")</f>
        <v/>
      </c>
      <c r="M205" s="37" t="str">
        <f t="shared" ca="1" si="0"/>
        <v/>
      </c>
      <c r="N205" s="23"/>
      <c r="O205" s="22"/>
      <c r="P205" s="23" t="s">
        <v>35</v>
      </c>
      <c r="Q205" s="24" t="s">
        <v>30</v>
      </c>
      <c r="R205" s="30" t="str">
        <f ca="1">IF(Tabla43435678[[#This Row],[Avance]]&lt;Tabla43435678[[#This Row],[Actual]],"OK",IF(Tabla43435678[[#This Row],[Avance]]&gt;Tabla43435678[[#This Row],[Actual]],"ATENCIÓN","EJECUTADO"))</f>
        <v>EJECUTADO</v>
      </c>
    </row>
    <row r="206" spans="1:18" hidden="1" x14ac:dyDescent="0.25">
      <c r="A206" s="16">
        <v>349</v>
      </c>
      <c r="B206" s="18" t="s">
        <v>23</v>
      </c>
      <c r="C206" s="17"/>
      <c r="D206" s="17"/>
      <c r="E206" s="27"/>
      <c r="F206" s="28"/>
      <c r="G206" s="27"/>
      <c r="H206" s="29"/>
      <c r="I206" s="29"/>
      <c r="J206" s="33"/>
      <c r="K206" s="21"/>
      <c r="L206" s="21" t="str">
        <f>IFERROR(WORKDAY.INTL(($K206-1),$J206,1,FESTIVOS[]),"")</f>
        <v/>
      </c>
      <c r="M206" s="37" t="str">
        <f t="shared" ca="1" si="0"/>
        <v/>
      </c>
      <c r="N206" s="23"/>
      <c r="O206" s="22"/>
      <c r="P206" s="23" t="s">
        <v>35</v>
      </c>
      <c r="Q206" s="24" t="s">
        <v>30</v>
      </c>
      <c r="R206" s="30" t="str">
        <f ca="1">IF(Tabla43435678[[#This Row],[Avance]]&lt;Tabla43435678[[#This Row],[Actual]],"OK",IF(Tabla43435678[[#This Row],[Avance]]&gt;Tabla43435678[[#This Row],[Actual]],"ATENCIÓN","EJECUTADO"))</f>
        <v>EJECUTADO</v>
      </c>
    </row>
    <row r="207" spans="1:18" hidden="1" x14ac:dyDescent="0.25">
      <c r="A207" s="16">
        <v>350</v>
      </c>
      <c r="B207" s="18" t="s">
        <v>23</v>
      </c>
      <c r="C207" s="17"/>
      <c r="D207" s="17"/>
      <c r="E207" s="27"/>
      <c r="F207" s="28"/>
      <c r="G207" s="27"/>
      <c r="H207" s="29"/>
      <c r="I207" s="29"/>
      <c r="J207" s="33"/>
      <c r="K207" s="21"/>
      <c r="L207" s="21" t="str">
        <f>IFERROR(WORKDAY.INTL(($K207-1),$J207,1,FESTIVOS[]),"")</f>
        <v/>
      </c>
      <c r="M207" s="37" t="str">
        <f t="shared" ca="1" si="0"/>
        <v/>
      </c>
      <c r="N207" s="23"/>
      <c r="O207" s="22"/>
      <c r="P207" s="23" t="s">
        <v>35</v>
      </c>
      <c r="Q207" s="24" t="s">
        <v>30</v>
      </c>
      <c r="R207" s="30" t="str">
        <f ca="1">IF(Tabla43435678[[#This Row],[Avance]]&lt;Tabla43435678[[#This Row],[Actual]],"OK",IF(Tabla43435678[[#This Row],[Avance]]&gt;Tabla43435678[[#This Row],[Actual]],"ATENCIÓN","EJECUTADO"))</f>
        <v>EJECUTADO</v>
      </c>
    </row>
    <row r="208" spans="1:18" hidden="1" x14ac:dyDescent="0.25">
      <c r="A208" s="16">
        <v>351</v>
      </c>
      <c r="B208" s="18" t="s">
        <v>23</v>
      </c>
      <c r="C208" s="17"/>
      <c r="D208" s="17"/>
      <c r="E208" s="27"/>
      <c r="F208" s="28"/>
      <c r="G208" s="27"/>
      <c r="H208" s="29"/>
      <c r="I208" s="29"/>
      <c r="J208" s="33"/>
      <c r="K208" s="21"/>
      <c r="L208" s="21" t="str">
        <f>IFERROR(WORKDAY.INTL(($K208-1),$J208,1,FESTIVOS[]),"")</f>
        <v/>
      </c>
      <c r="M208" s="37" t="str">
        <f t="shared" ca="1" si="0"/>
        <v/>
      </c>
      <c r="N208" s="23"/>
      <c r="O208" s="22"/>
      <c r="P208" s="23" t="s">
        <v>35</v>
      </c>
      <c r="Q208" s="24" t="s">
        <v>30</v>
      </c>
      <c r="R208" s="30" t="str">
        <f ca="1">IF(Tabla43435678[[#This Row],[Avance]]&lt;Tabla43435678[[#This Row],[Actual]],"OK",IF(Tabla43435678[[#This Row],[Avance]]&gt;Tabla43435678[[#This Row],[Actual]],"ATENCIÓN","EJECUTADO"))</f>
        <v>EJECUTADO</v>
      </c>
    </row>
    <row r="209" spans="1:18" hidden="1" x14ac:dyDescent="0.25">
      <c r="A209" s="16">
        <v>352</v>
      </c>
      <c r="B209" s="18" t="s">
        <v>23</v>
      </c>
      <c r="C209" s="17"/>
      <c r="D209" s="17"/>
      <c r="E209" s="27"/>
      <c r="F209" s="28"/>
      <c r="G209" s="27"/>
      <c r="H209" s="29"/>
      <c r="I209" s="29"/>
      <c r="J209" s="33"/>
      <c r="K209" s="21"/>
      <c r="L209" s="21" t="str">
        <f>IFERROR(WORKDAY.INTL(($K209-1),$J209,1,FESTIVOS[]),"")</f>
        <v/>
      </c>
      <c r="M209" s="37" t="str">
        <f t="shared" ca="1" si="0"/>
        <v/>
      </c>
      <c r="N209" s="23"/>
      <c r="O209" s="22"/>
      <c r="P209" s="23" t="s">
        <v>35</v>
      </c>
      <c r="Q209" s="24" t="s">
        <v>30</v>
      </c>
      <c r="R209" s="30" t="str">
        <f ca="1">IF(Tabla43435678[[#This Row],[Avance]]&lt;Tabla43435678[[#This Row],[Actual]],"OK",IF(Tabla43435678[[#This Row],[Avance]]&gt;Tabla43435678[[#This Row],[Actual]],"ATENCIÓN","EJECUTADO"))</f>
        <v>EJECUTADO</v>
      </c>
    </row>
    <row r="210" spans="1:18" hidden="1" x14ac:dyDescent="0.25">
      <c r="A210" s="16">
        <v>353</v>
      </c>
      <c r="B210" s="18" t="s">
        <v>23</v>
      </c>
      <c r="C210" s="17"/>
      <c r="D210" s="17"/>
      <c r="E210" s="27"/>
      <c r="F210" s="28"/>
      <c r="G210" s="27"/>
      <c r="H210" s="29"/>
      <c r="I210" s="29"/>
      <c r="J210" s="33"/>
      <c r="K210" s="21"/>
      <c r="L210" s="21" t="str">
        <f>IFERROR(WORKDAY.INTL(($K210-1),$J210,1,FESTIVOS[]),"")</f>
        <v/>
      </c>
      <c r="M210" s="37" t="str">
        <f t="shared" ca="1" si="0"/>
        <v/>
      </c>
      <c r="N210" s="23"/>
      <c r="O210" s="22"/>
      <c r="P210" s="23" t="s">
        <v>35</v>
      </c>
      <c r="Q210" s="24" t="s">
        <v>30</v>
      </c>
      <c r="R210" s="30" t="str">
        <f ca="1">IF(Tabla43435678[[#This Row],[Avance]]&lt;Tabla43435678[[#This Row],[Actual]],"OK",IF(Tabla43435678[[#This Row],[Avance]]&gt;Tabla43435678[[#This Row],[Actual]],"ATENCIÓN","EJECUTADO"))</f>
        <v>EJECUTADO</v>
      </c>
    </row>
    <row r="211" spans="1:18" hidden="1" x14ac:dyDescent="0.25">
      <c r="A211" s="16">
        <v>354</v>
      </c>
      <c r="B211" s="18" t="s">
        <v>23</v>
      </c>
      <c r="C211" s="17"/>
      <c r="D211" s="17"/>
      <c r="E211" s="27"/>
      <c r="F211" s="28"/>
      <c r="G211" s="27"/>
      <c r="H211" s="29"/>
      <c r="I211" s="29"/>
      <c r="J211" s="33"/>
      <c r="K211" s="21"/>
      <c r="L211" s="21" t="str">
        <f>IFERROR(WORKDAY.INTL(($K211-1),$J211,1,FESTIVOS[]),"")</f>
        <v/>
      </c>
      <c r="M211" s="37" t="str">
        <f t="shared" ca="1" si="0"/>
        <v/>
      </c>
      <c r="N211" s="23"/>
      <c r="O211" s="22"/>
      <c r="P211" s="23" t="s">
        <v>35</v>
      </c>
      <c r="Q211" s="24" t="s">
        <v>30</v>
      </c>
      <c r="R211" s="30" t="str">
        <f ca="1">IF(Tabla43435678[[#This Row],[Avance]]&lt;Tabla43435678[[#This Row],[Actual]],"OK",IF(Tabla43435678[[#This Row],[Avance]]&gt;Tabla43435678[[#This Row],[Actual]],"ATENCIÓN","EJECUTADO"))</f>
        <v>EJECUTADO</v>
      </c>
    </row>
    <row r="212" spans="1:18" hidden="1" x14ac:dyDescent="0.25">
      <c r="A212" s="16">
        <v>355</v>
      </c>
      <c r="B212" s="18" t="s">
        <v>23</v>
      </c>
      <c r="C212" s="17"/>
      <c r="D212" s="17"/>
      <c r="E212" s="27"/>
      <c r="F212" s="28"/>
      <c r="G212" s="27"/>
      <c r="H212" s="29"/>
      <c r="I212" s="29"/>
      <c r="J212" s="33"/>
      <c r="K212" s="21"/>
      <c r="L212" s="21" t="str">
        <f>IFERROR(WORKDAY.INTL(($K212-1),$J212,1,FESTIVOS[]),"")</f>
        <v/>
      </c>
      <c r="M212" s="37" t="str">
        <f t="shared" ca="1" si="0"/>
        <v/>
      </c>
      <c r="N212" s="23"/>
      <c r="O212" s="22"/>
      <c r="P212" s="23" t="s">
        <v>35</v>
      </c>
      <c r="Q212" s="24" t="s">
        <v>30</v>
      </c>
      <c r="R212" s="30" t="str">
        <f ca="1">IF(Tabla43435678[[#This Row],[Avance]]&lt;Tabla43435678[[#This Row],[Actual]],"OK",IF(Tabla43435678[[#This Row],[Avance]]&gt;Tabla43435678[[#This Row],[Actual]],"ATENCIÓN","EJECUTADO"))</f>
        <v>EJECUTADO</v>
      </c>
    </row>
    <row r="213" spans="1:18" hidden="1" x14ac:dyDescent="0.25">
      <c r="A213" s="16">
        <v>356</v>
      </c>
      <c r="B213" s="18" t="s">
        <v>23</v>
      </c>
      <c r="C213" s="17"/>
      <c r="D213" s="17"/>
      <c r="E213" s="27"/>
      <c r="F213" s="28"/>
      <c r="G213" s="27"/>
      <c r="H213" s="29"/>
      <c r="I213" s="29"/>
      <c r="J213" s="33"/>
      <c r="K213" s="21"/>
      <c r="L213" s="21" t="str">
        <f>IFERROR(WORKDAY.INTL(($K213-1),$J213,1,FESTIVOS[]),"")</f>
        <v/>
      </c>
      <c r="M213" s="37" t="str">
        <f t="shared" ca="1" si="0"/>
        <v/>
      </c>
      <c r="N213" s="23"/>
      <c r="O213" s="22"/>
      <c r="P213" s="23" t="s">
        <v>35</v>
      </c>
      <c r="Q213" s="24" t="s">
        <v>30</v>
      </c>
      <c r="R213" s="30" t="str">
        <f ca="1">IF(Tabla43435678[[#This Row],[Avance]]&lt;Tabla43435678[[#This Row],[Actual]],"OK",IF(Tabla43435678[[#This Row],[Avance]]&gt;Tabla43435678[[#This Row],[Actual]],"ATENCIÓN","EJECUTADO"))</f>
        <v>EJECUTADO</v>
      </c>
    </row>
    <row r="214" spans="1:18" hidden="1" x14ac:dyDescent="0.25">
      <c r="A214" s="16">
        <v>357</v>
      </c>
      <c r="B214" s="18" t="s">
        <v>23</v>
      </c>
      <c r="C214" s="17"/>
      <c r="D214" s="17"/>
      <c r="E214" s="27"/>
      <c r="F214" s="28"/>
      <c r="G214" s="27"/>
      <c r="H214" s="29"/>
      <c r="I214" s="29"/>
      <c r="J214" s="33"/>
      <c r="K214" s="21"/>
      <c r="L214" s="21" t="str">
        <f>IFERROR(WORKDAY.INTL(($K214-1),$J214,1,FESTIVOS[]),"")</f>
        <v/>
      </c>
      <c r="M214" s="37" t="str">
        <f t="shared" ca="1" si="0"/>
        <v/>
      </c>
      <c r="N214" s="23"/>
      <c r="O214" s="22"/>
      <c r="P214" s="23" t="s">
        <v>35</v>
      </c>
      <c r="Q214" s="24" t="s">
        <v>30</v>
      </c>
      <c r="R214" s="30" t="str">
        <f ca="1">IF(Tabla43435678[[#This Row],[Avance]]&lt;Tabla43435678[[#This Row],[Actual]],"OK",IF(Tabla43435678[[#This Row],[Avance]]&gt;Tabla43435678[[#This Row],[Actual]],"ATENCIÓN","EJECUTADO"))</f>
        <v>EJECUTADO</v>
      </c>
    </row>
    <row r="215" spans="1:18" hidden="1" x14ac:dyDescent="0.25">
      <c r="A215" s="16">
        <v>358</v>
      </c>
      <c r="B215" s="18" t="s">
        <v>23</v>
      </c>
      <c r="C215" s="17"/>
      <c r="D215" s="17"/>
      <c r="E215" s="27"/>
      <c r="F215" s="28"/>
      <c r="G215" s="27"/>
      <c r="H215" s="29"/>
      <c r="I215" s="29"/>
      <c r="J215" s="33"/>
      <c r="K215" s="21"/>
      <c r="L215" s="21" t="str">
        <f>IFERROR(WORKDAY.INTL(($K215-1),$J215,1,FESTIVOS[]),"")</f>
        <v/>
      </c>
      <c r="M215" s="37" t="str">
        <f t="shared" ca="1" si="0"/>
        <v/>
      </c>
      <c r="N215" s="23"/>
      <c r="O215" s="22"/>
      <c r="P215" s="23" t="s">
        <v>35</v>
      </c>
      <c r="Q215" s="24" t="s">
        <v>30</v>
      </c>
      <c r="R215" s="30" t="str">
        <f ca="1">IF(Tabla43435678[[#This Row],[Avance]]&lt;Tabla43435678[[#This Row],[Actual]],"OK",IF(Tabla43435678[[#This Row],[Avance]]&gt;Tabla43435678[[#This Row],[Actual]],"ATENCIÓN","EJECUTADO"))</f>
        <v>EJECUTADO</v>
      </c>
    </row>
    <row r="216" spans="1:18" hidden="1" x14ac:dyDescent="0.25">
      <c r="A216" s="16">
        <v>359</v>
      </c>
      <c r="B216" s="18" t="s">
        <v>23</v>
      </c>
      <c r="C216" s="17"/>
      <c r="D216" s="17"/>
      <c r="E216" s="27"/>
      <c r="F216" s="28"/>
      <c r="G216" s="27"/>
      <c r="H216" s="29"/>
      <c r="I216" s="29"/>
      <c r="J216" s="33"/>
      <c r="K216" s="21"/>
      <c r="L216" s="21" t="str">
        <f>IFERROR(WORKDAY.INTL(($K216-1),$J216,1,FESTIVOS[]),"")</f>
        <v/>
      </c>
      <c r="M216" s="37" t="str">
        <f t="shared" ca="1" si="0"/>
        <v/>
      </c>
      <c r="N216" s="23"/>
      <c r="O216" s="22"/>
      <c r="P216" s="23" t="s">
        <v>35</v>
      </c>
      <c r="Q216" s="24" t="s">
        <v>30</v>
      </c>
      <c r="R216" s="30" t="str">
        <f ca="1">IF(Tabla43435678[[#This Row],[Avance]]&lt;Tabla43435678[[#This Row],[Actual]],"OK",IF(Tabla43435678[[#This Row],[Avance]]&gt;Tabla43435678[[#This Row],[Actual]],"ATENCIÓN","EJECUTADO"))</f>
        <v>EJECUTADO</v>
      </c>
    </row>
    <row r="217" spans="1:18" hidden="1" x14ac:dyDescent="0.25">
      <c r="A217" s="16">
        <v>360</v>
      </c>
      <c r="B217" s="18" t="s">
        <v>23</v>
      </c>
      <c r="C217" s="17"/>
      <c r="D217" s="17"/>
      <c r="E217" s="27"/>
      <c r="F217" s="28"/>
      <c r="G217" s="27"/>
      <c r="H217" s="29"/>
      <c r="I217" s="29"/>
      <c r="J217" s="33"/>
      <c r="K217" s="21"/>
      <c r="L217" s="21" t="str">
        <f>IFERROR(WORKDAY.INTL(($K217-1),$J217,1,FESTIVOS[]),"")</f>
        <v/>
      </c>
      <c r="M217" s="37" t="str">
        <f t="shared" ca="1" si="0"/>
        <v/>
      </c>
      <c r="N217" s="23"/>
      <c r="O217" s="22"/>
      <c r="P217" s="23" t="s">
        <v>35</v>
      </c>
      <c r="Q217" s="24" t="s">
        <v>30</v>
      </c>
      <c r="R217" s="30" t="str">
        <f ca="1">IF(Tabla43435678[[#This Row],[Avance]]&lt;Tabla43435678[[#This Row],[Actual]],"OK",IF(Tabla43435678[[#This Row],[Avance]]&gt;Tabla43435678[[#This Row],[Actual]],"ATENCIÓN","EJECUTADO"))</f>
        <v>EJECUTADO</v>
      </c>
    </row>
    <row r="218" spans="1:18" hidden="1" x14ac:dyDescent="0.25">
      <c r="A218" s="16">
        <v>361</v>
      </c>
      <c r="B218" s="18" t="s">
        <v>23</v>
      </c>
      <c r="C218" s="17"/>
      <c r="D218" s="17"/>
      <c r="E218" s="27"/>
      <c r="F218" s="28"/>
      <c r="G218" s="27"/>
      <c r="H218" s="29"/>
      <c r="I218" s="29"/>
      <c r="J218" s="33"/>
      <c r="K218" s="21"/>
      <c r="L218" s="21" t="str">
        <f>IFERROR(WORKDAY.INTL(($K218-1),$J218,1,FESTIVOS[]),"")</f>
        <v/>
      </c>
      <c r="M218" s="37" t="str">
        <f t="shared" ca="1" si="0"/>
        <v/>
      </c>
      <c r="N218" s="23"/>
      <c r="O218" s="22"/>
      <c r="P218" s="23" t="s">
        <v>35</v>
      </c>
      <c r="Q218" s="24" t="s">
        <v>30</v>
      </c>
      <c r="R218" s="30" t="str">
        <f ca="1">IF(Tabla43435678[[#This Row],[Avance]]&lt;Tabla43435678[[#This Row],[Actual]],"OK",IF(Tabla43435678[[#This Row],[Avance]]&gt;Tabla43435678[[#This Row],[Actual]],"ATENCIÓN","EJECUTADO"))</f>
        <v>EJECUTADO</v>
      </c>
    </row>
    <row r="219" spans="1:18" hidden="1" x14ac:dyDescent="0.25">
      <c r="A219" s="16">
        <v>362</v>
      </c>
      <c r="B219" s="18" t="s">
        <v>23</v>
      </c>
      <c r="C219" s="17"/>
      <c r="D219" s="17"/>
      <c r="E219" s="27"/>
      <c r="F219" s="28"/>
      <c r="G219" s="27"/>
      <c r="H219" s="29"/>
      <c r="I219" s="29"/>
      <c r="J219" s="33"/>
      <c r="K219" s="21"/>
      <c r="L219" s="21" t="str">
        <f>IFERROR(WORKDAY.INTL(($K219-1),$J219,1,FESTIVOS[]),"")</f>
        <v/>
      </c>
      <c r="M219" s="37" t="str">
        <f t="shared" ca="1" si="0"/>
        <v/>
      </c>
      <c r="N219" s="23"/>
      <c r="O219" s="22"/>
      <c r="P219" s="23" t="s">
        <v>35</v>
      </c>
      <c r="Q219" s="24" t="s">
        <v>30</v>
      </c>
      <c r="R219" s="30" t="str">
        <f ca="1">IF(Tabla43435678[[#This Row],[Avance]]&lt;Tabla43435678[[#This Row],[Actual]],"OK",IF(Tabla43435678[[#This Row],[Avance]]&gt;Tabla43435678[[#This Row],[Actual]],"ATENCIÓN","EJECUTADO"))</f>
        <v>EJECUTADO</v>
      </c>
    </row>
    <row r="220" spans="1:18" hidden="1" x14ac:dyDescent="0.25">
      <c r="A220" s="16">
        <v>363</v>
      </c>
      <c r="B220" s="18" t="s">
        <v>23</v>
      </c>
      <c r="C220" s="17"/>
      <c r="D220" s="17"/>
      <c r="E220" s="27"/>
      <c r="F220" s="28"/>
      <c r="G220" s="27"/>
      <c r="H220" s="29"/>
      <c r="I220" s="29"/>
      <c r="J220" s="33"/>
      <c r="K220" s="21"/>
      <c r="L220" s="21" t="str">
        <f>IFERROR(WORKDAY.INTL(($K220-1),$J220,1,FESTIVOS[]),"")</f>
        <v/>
      </c>
      <c r="M220" s="37" t="str">
        <f t="shared" ca="1" si="0"/>
        <v/>
      </c>
      <c r="N220" s="23"/>
      <c r="O220" s="22"/>
      <c r="P220" s="23" t="s">
        <v>35</v>
      </c>
      <c r="Q220" s="24" t="s">
        <v>30</v>
      </c>
      <c r="R220" s="30" t="str">
        <f ca="1">IF(Tabla43435678[[#This Row],[Avance]]&lt;Tabla43435678[[#This Row],[Actual]],"OK",IF(Tabla43435678[[#This Row],[Avance]]&gt;Tabla43435678[[#This Row],[Actual]],"ATENCIÓN","EJECUTADO"))</f>
        <v>EJECUTADO</v>
      </c>
    </row>
    <row r="221" spans="1:18" hidden="1" x14ac:dyDescent="0.25">
      <c r="A221" s="16">
        <v>364</v>
      </c>
      <c r="B221" s="18" t="s">
        <v>23</v>
      </c>
      <c r="C221" s="17"/>
      <c r="D221" s="17"/>
      <c r="E221" s="27"/>
      <c r="F221" s="28"/>
      <c r="G221" s="27"/>
      <c r="H221" s="29"/>
      <c r="I221" s="29"/>
      <c r="J221" s="33"/>
      <c r="K221" s="21"/>
      <c r="L221" s="21" t="str">
        <f>IFERROR(WORKDAY.INTL(($K221-1),$J221,1,FESTIVOS[]),"")</f>
        <v/>
      </c>
      <c r="M221" s="37" t="str">
        <f t="shared" ca="1" si="0"/>
        <v/>
      </c>
      <c r="N221" s="23"/>
      <c r="O221" s="22"/>
      <c r="P221" s="23" t="s">
        <v>35</v>
      </c>
      <c r="Q221" s="24" t="s">
        <v>30</v>
      </c>
      <c r="R221" s="30" t="str">
        <f ca="1">IF(Tabla43435678[[#This Row],[Avance]]&lt;Tabla43435678[[#This Row],[Actual]],"OK",IF(Tabla43435678[[#This Row],[Avance]]&gt;Tabla43435678[[#This Row],[Actual]],"ATENCIÓN","EJECUTADO"))</f>
        <v>EJECUTADO</v>
      </c>
    </row>
    <row r="222" spans="1:18" hidden="1" x14ac:dyDescent="0.25">
      <c r="A222" s="16">
        <v>365</v>
      </c>
      <c r="B222" s="18" t="s">
        <v>23</v>
      </c>
      <c r="C222" s="17"/>
      <c r="D222" s="17"/>
      <c r="E222" s="27"/>
      <c r="F222" s="28"/>
      <c r="G222" s="27"/>
      <c r="H222" s="29"/>
      <c r="I222" s="29"/>
      <c r="J222" s="33"/>
      <c r="K222" s="21"/>
      <c r="L222" s="21" t="str">
        <f>IFERROR(WORKDAY.INTL(($K222-1),$J222,1,FESTIVOS[]),"")</f>
        <v/>
      </c>
      <c r="M222" s="37" t="str">
        <f t="shared" ca="1" si="0"/>
        <v/>
      </c>
      <c r="N222" s="23"/>
      <c r="O222" s="22"/>
      <c r="P222" s="23" t="s">
        <v>35</v>
      </c>
      <c r="Q222" s="24" t="s">
        <v>30</v>
      </c>
      <c r="R222" s="30" t="str">
        <f ca="1">IF(Tabla43435678[[#This Row],[Avance]]&lt;Tabla43435678[[#This Row],[Actual]],"OK",IF(Tabla43435678[[#This Row],[Avance]]&gt;Tabla43435678[[#This Row],[Actual]],"ATENCIÓN","EJECUTADO"))</f>
        <v>EJECUTADO</v>
      </c>
    </row>
    <row r="223" spans="1:18" hidden="1" x14ac:dyDescent="0.25">
      <c r="A223" s="16">
        <v>366</v>
      </c>
      <c r="B223" s="18" t="s">
        <v>23</v>
      </c>
      <c r="C223" s="17"/>
      <c r="D223" s="17"/>
      <c r="E223" s="27"/>
      <c r="F223" s="28"/>
      <c r="G223" s="27"/>
      <c r="H223" s="29"/>
      <c r="I223" s="29"/>
      <c r="J223" s="33"/>
      <c r="K223" s="21"/>
      <c r="L223" s="21" t="str">
        <f>IFERROR(WORKDAY.INTL(($K223-1),$J223,1,FESTIVOS[]),"")</f>
        <v/>
      </c>
      <c r="M223" s="37" t="str">
        <f t="shared" ca="1" si="0"/>
        <v/>
      </c>
      <c r="N223" s="23"/>
      <c r="O223" s="22"/>
      <c r="P223" s="23" t="s">
        <v>35</v>
      </c>
      <c r="Q223" s="24" t="s">
        <v>30</v>
      </c>
      <c r="R223" s="30" t="str">
        <f ca="1">IF(Tabla43435678[[#This Row],[Avance]]&lt;Tabla43435678[[#This Row],[Actual]],"OK",IF(Tabla43435678[[#This Row],[Avance]]&gt;Tabla43435678[[#This Row],[Actual]],"ATENCIÓN","EJECUTADO"))</f>
        <v>EJECUTADO</v>
      </c>
    </row>
    <row r="224" spans="1:18" hidden="1" x14ac:dyDescent="0.25">
      <c r="A224" s="16">
        <v>367</v>
      </c>
      <c r="B224" s="18" t="s">
        <v>23</v>
      </c>
      <c r="C224" s="17"/>
      <c r="D224" s="17"/>
      <c r="E224" s="27"/>
      <c r="F224" s="28"/>
      <c r="G224" s="27"/>
      <c r="H224" s="29"/>
      <c r="I224" s="29"/>
      <c r="J224" s="33"/>
      <c r="K224" s="21"/>
      <c r="L224" s="21" t="str">
        <f>IFERROR(WORKDAY.INTL(($K224-1),$J224,1,FESTIVOS[]),"")</f>
        <v/>
      </c>
      <c r="M224" s="37" t="str">
        <f t="shared" ca="1" si="0"/>
        <v/>
      </c>
      <c r="N224" s="23"/>
      <c r="O224" s="22"/>
      <c r="P224" s="23" t="s">
        <v>35</v>
      </c>
      <c r="Q224" s="24" t="s">
        <v>30</v>
      </c>
      <c r="R224" s="30" t="str">
        <f ca="1">IF(Tabla43435678[[#This Row],[Avance]]&lt;Tabla43435678[[#This Row],[Actual]],"OK",IF(Tabla43435678[[#This Row],[Avance]]&gt;Tabla43435678[[#This Row],[Actual]],"ATENCIÓN","EJECUTADO"))</f>
        <v>EJECUTADO</v>
      </c>
    </row>
    <row r="225" spans="1:18" hidden="1" x14ac:dyDescent="0.25">
      <c r="A225" s="16">
        <v>368</v>
      </c>
      <c r="B225" s="18" t="s">
        <v>23</v>
      </c>
      <c r="C225" s="17"/>
      <c r="D225" s="17"/>
      <c r="E225" s="27"/>
      <c r="F225" s="28"/>
      <c r="G225" s="27"/>
      <c r="H225" s="29"/>
      <c r="I225" s="29"/>
      <c r="J225" s="33"/>
      <c r="K225" s="21"/>
      <c r="L225" s="21" t="str">
        <f>IFERROR(WORKDAY.INTL(($K225-1),$J225,1,FESTIVOS[]),"")</f>
        <v/>
      </c>
      <c r="M225" s="37" t="str">
        <f t="shared" ca="1" si="0"/>
        <v/>
      </c>
      <c r="N225" s="23"/>
      <c r="O225" s="22"/>
      <c r="P225" s="23" t="s">
        <v>35</v>
      </c>
      <c r="Q225" s="24" t="s">
        <v>30</v>
      </c>
      <c r="R225" s="30" t="str">
        <f ca="1">IF(Tabla43435678[[#This Row],[Avance]]&lt;Tabla43435678[[#This Row],[Actual]],"OK",IF(Tabla43435678[[#This Row],[Avance]]&gt;Tabla43435678[[#This Row],[Actual]],"ATENCIÓN","EJECUTADO"))</f>
        <v>EJECUTADO</v>
      </c>
    </row>
    <row r="226" spans="1:18" hidden="1" x14ac:dyDescent="0.25">
      <c r="A226" s="16">
        <v>369</v>
      </c>
      <c r="B226" s="18" t="s">
        <v>23</v>
      </c>
      <c r="C226" s="17"/>
      <c r="D226" s="17"/>
      <c r="E226" s="27"/>
      <c r="F226" s="28"/>
      <c r="G226" s="27"/>
      <c r="H226" s="29"/>
      <c r="I226" s="29"/>
      <c r="J226" s="33"/>
      <c r="K226" s="21"/>
      <c r="L226" s="21" t="str">
        <f>IFERROR(WORKDAY.INTL(($K226-1),$J226,1,FESTIVOS[]),"")</f>
        <v/>
      </c>
      <c r="M226" s="37" t="str">
        <f t="shared" ca="1" si="0"/>
        <v/>
      </c>
      <c r="N226" s="23"/>
      <c r="O226" s="22"/>
      <c r="P226" s="23" t="s">
        <v>35</v>
      </c>
      <c r="Q226" s="24" t="s">
        <v>30</v>
      </c>
      <c r="R226" s="30" t="str">
        <f ca="1">IF(Tabla43435678[[#This Row],[Avance]]&lt;Tabla43435678[[#This Row],[Actual]],"OK",IF(Tabla43435678[[#This Row],[Avance]]&gt;Tabla43435678[[#This Row],[Actual]],"ATENCIÓN","EJECUTADO"))</f>
        <v>EJECUTADO</v>
      </c>
    </row>
    <row r="227" spans="1:18" hidden="1" x14ac:dyDescent="0.25">
      <c r="A227" s="16">
        <v>370</v>
      </c>
      <c r="B227" s="18" t="s">
        <v>23</v>
      </c>
      <c r="C227" s="17"/>
      <c r="D227" s="17"/>
      <c r="E227" s="27"/>
      <c r="F227" s="28"/>
      <c r="G227" s="27"/>
      <c r="H227" s="29"/>
      <c r="I227" s="29"/>
      <c r="J227" s="33"/>
      <c r="K227" s="21"/>
      <c r="L227" s="21" t="str">
        <f>IFERROR(WORKDAY.INTL(($K227-1),$J227,1,FESTIVOS[]),"")</f>
        <v/>
      </c>
      <c r="M227" s="37" t="str">
        <f t="shared" ca="1" si="0"/>
        <v/>
      </c>
      <c r="N227" s="23"/>
      <c r="O227" s="22"/>
      <c r="P227" s="23" t="s">
        <v>35</v>
      </c>
      <c r="Q227" s="24" t="s">
        <v>30</v>
      </c>
      <c r="R227" s="30" t="str">
        <f ca="1">IF(Tabla43435678[[#This Row],[Avance]]&lt;Tabla43435678[[#This Row],[Actual]],"OK",IF(Tabla43435678[[#This Row],[Avance]]&gt;Tabla43435678[[#This Row],[Actual]],"ATENCIÓN","EJECUTADO"))</f>
        <v>EJECUTADO</v>
      </c>
    </row>
    <row r="228" spans="1:18" hidden="1" x14ac:dyDescent="0.25">
      <c r="A228" s="16">
        <v>371</v>
      </c>
      <c r="B228" s="18" t="s">
        <v>23</v>
      </c>
      <c r="C228" s="17"/>
      <c r="D228" s="17"/>
      <c r="E228" s="27"/>
      <c r="F228" s="28"/>
      <c r="G228" s="27"/>
      <c r="H228" s="29"/>
      <c r="I228" s="29"/>
      <c r="J228" s="33"/>
      <c r="K228" s="21"/>
      <c r="L228" s="21" t="str">
        <f>IFERROR(WORKDAY.INTL(($K228-1),$J228,1,FESTIVOS[]),"")</f>
        <v/>
      </c>
      <c r="M228" s="37" t="str">
        <f t="shared" ca="1" si="0"/>
        <v/>
      </c>
      <c r="N228" s="23"/>
      <c r="O228" s="22"/>
      <c r="P228" s="23" t="s">
        <v>35</v>
      </c>
      <c r="Q228" s="24" t="s">
        <v>30</v>
      </c>
      <c r="R228" s="30" t="str">
        <f ca="1">IF(Tabla43435678[[#This Row],[Avance]]&lt;Tabla43435678[[#This Row],[Actual]],"OK",IF(Tabla43435678[[#This Row],[Avance]]&gt;Tabla43435678[[#This Row],[Actual]],"ATENCIÓN","EJECUTADO"))</f>
        <v>EJECUTADO</v>
      </c>
    </row>
    <row r="229" spans="1:18" hidden="1" x14ac:dyDescent="0.25">
      <c r="A229" s="16">
        <v>372</v>
      </c>
      <c r="B229" s="18" t="s">
        <v>23</v>
      </c>
      <c r="C229" s="17"/>
      <c r="D229" s="17"/>
      <c r="E229" s="27"/>
      <c r="F229" s="28"/>
      <c r="G229" s="27"/>
      <c r="H229" s="29"/>
      <c r="I229" s="29"/>
      <c r="J229" s="33"/>
      <c r="K229" s="21"/>
      <c r="L229" s="21" t="str">
        <f>IFERROR(WORKDAY.INTL(($K229-1),$J229,1,FESTIVOS[]),"")</f>
        <v/>
      </c>
      <c r="M229" s="37" t="str">
        <f t="shared" ca="1" si="0"/>
        <v/>
      </c>
      <c r="N229" s="23"/>
      <c r="O229" s="22"/>
      <c r="P229" s="23" t="s">
        <v>35</v>
      </c>
      <c r="Q229" s="24" t="s">
        <v>30</v>
      </c>
      <c r="R229" s="30" t="str">
        <f ca="1">IF(Tabla43435678[[#This Row],[Avance]]&lt;Tabla43435678[[#This Row],[Actual]],"OK",IF(Tabla43435678[[#This Row],[Avance]]&gt;Tabla43435678[[#This Row],[Actual]],"ATENCIÓN","EJECUTADO"))</f>
        <v>EJECUTADO</v>
      </c>
    </row>
    <row r="230" spans="1:18" hidden="1" x14ac:dyDescent="0.25">
      <c r="A230" s="16">
        <v>373</v>
      </c>
      <c r="B230" s="18" t="s">
        <v>23</v>
      </c>
      <c r="C230" s="17"/>
      <c r="D230" s="17"/>
      <c r="E230" s="27"/>
      <c r="F230" s="28"/>
      <c r="G230" s="27"/>
      <c r="H230" s="29"/>
      <c r="I230" s="29"/>
      <c r="J230" s="33"/>
      <c r="K230" s="21"/>
      <c r="L230" s="21" t="str">
        <f>IFERROR(WORKDAY.INTL(($K230-1),$J230,1,FESTIVOS[]),"")</f>
        <v/>
      </c>
      <c r="M230" s="37" t="str">
        <f t="shared" ca="1" si="0"/>
        <v/>
      </c>
      <c r="N230" s="23"/>
      <c r="O230" s="22"/>
      <c r="P230" s="23" t="s">
        <v>35</v>
      </c>
      <c r="Q230" s="24" t="s">
        <v>30</v>
      </c>
      <c r="R230" s="30" t="str">
        <f ca="1">IF(Tabla43435678[[#This Row],[Avance]]&lt;Tabla43435678[[#This Row],[Actual]],"OK",IF(Tabla43435678[[#This Row],[Avance]]&gt;Tabla43435678[[#This Row],[Actual]],"ATENCIÓN","EJECUTADO"))</f>
        <v>EJECUTADO</v>
      </c>
    </row>
    <row r="231" spans="1:18" hidden="1" x14ac:dyDescent="0.25">
      <c r="A231" s="16">
        <v>374</v>
      </c>
      <c r="B231" s="18" t="s">
        <v>23</v>
      </c>
      <c r="C231" s="17"/>
      <c r="D231" s="17"/>
      <c r="E231" s="27"/>
      <c r="F231" s="28"/>
      <c r="G231" s="27"/>
      <c r="H231" s="29"/>
      <c r="I231" s="29"/>
      <c r="J231" s="33"/>
      <c r="K231" s="21"/>
      <c r="L231" s="21" t="str">
        <f>IFERROR(WORKDAY.INTL(($K231-1),$J231,1,FESTIVOS[]),"")</f>
        <v/>
      </c>
      <c r="M231" s="37" t="str">
        <f t="shared" ca="1" si="0"/>
        <v/>
      </c>
      <c r="N231" s="23"/>
      <c r="O231" s="22"/>
      <c r="P231" s="23" t="s">
        <v>35</v>
      </c>
      <c r="Q231" s="24" t="s">
        <v>30</v>
      </c>
      <c r="R231" s="30" t="str">
        <f ca="1">IF(Tabla43435678[[#This Row],[Avance]]&lt;Tabla43435678[[#This Row],[Actual]],"OK",IF(Tabla43435678[[#This Row],[Avance]]&gt;Tabla43435678[[#This Row],[Actual]],"ATENCIÓN","EJECUTADO"))</f>
        <v>EJECUTADO</v>
      </c>
    </row>
    <row r="232" spans="1:18" hidden="1" x14ac:dyDescent="0.25">
      <c r="A232" s="16">
        <v>375</v>
      </c>
      <c r="B232" s="18" t="s">
        <v>23</v>
      </c>
      <c r="C232" s="17"/>
      <c r="D232" s="17"/>
      <c r="E232" s="27"/>
      <c r="F232" s="28"/>
      <c r="G232" s="27"/>
      <c r="H232" s="29"/>
      <c r="I232" s="29"/>
      <c r="J232" s="33"/>
      <c r="K232" s="21"/>
      <c r="L232" s="21" t="str">
        <f>IFERROR(WORKDAY.INTL(($K232-1),$J232,1,FESTIVOS[]),"")</f>
        <v/>
      </c>
      <c r="M232" s="37" t="str">
        <f t="shared" ca="1" si="0"/>
        <v/>
      </c>
      <c r="N232" s="23"/>
      <c r="O232" s="22"/>
      <c r="P232" s="23" t="s">
        <v>35</v>
      </c>
      <c r="Q232" s="24" t="s">
        <v>30</v>
      </c>
      <c r="R232" s="30" t="str">
        <f ca="1">IF(Tabla43435678[[#This Row],[Avance]]&lt;Tabla43435678[[#This Row],[Actual]],"OK",IF(Tabla43435678[[#This Row],[Avance]]&gt;Tabla43435678[[#This Row],[Actual]],"ATENCIÓN","EJECUTADO"))</f>
        <v>EJECUTADO</v>
      </c>
    </row>
    <row r="233" spans="1:18" hidden="1" x14ac:dyDescent="0.25">
      <c r="A233" s="16">
        <v>376</v>
      </c>
      <c r="B233" s="18" t="s">
        <v>23</v>
      </c>
      <c r="C233" s="17"/>
      <c r="D233" s="17"/>
      <c r="E233" s="27"/>
      <c r="F233" s="28"/>
      <c r="G233" s="27"/>
      <c r="H233" s="29"/>
      <c r="I233" s="29"/>
      <c r="J233" s="33"/>
      <c r="K233" s="21"/>
      <c r="L233" s="21" t="str">
        <f>IFERROR(WORKDAY.INTL(($K233-1),$J233,1,FESTIVOS[]),"")</f>
        <v/>
      </c>
      <c r="M233" s="37" t="str">
        <f t="shared" ca="1" si="0"/>
        <v/>
      </c>
      <c r="N233" s="23"/>
      <c r="O233" s="22"/>
      <c r="P233" s="23" t="s">
        <v>35</v>
      </c>
      <c r="Q233" s="24" t="s">
        <v>30</v>
      </c>
      <c r="R233" s="30" t="str">
        <f ca="1">IF(Tabla43435678[[#This Row],[Avance]]&lt;Tabla43435678[[#This Row],[Actual]],"OK",IF(Tabla43435678[[#This Row],[Avance]]&gt;Tabla43435678[[#This Row],[Actual]],"ATENCIÓN","EJECUTADO"))</f>
        <v>EJECUTADO</v>
      </c>
    </row>
    <row r="234" spans="1:18" hidden="1" x14ac:dyDescent="0.25">
      <c r="A234" s="16">
        <v>377</v>
      </c>
      <c r="B234" s="18" t="s">
        <v>23</v>
      </c>
      <c r="C234" s="17"/>
      <c r="D234" s="17"/>
      <c r="E234" s="27"/>
      <c r="F234" s="28"/>
      <c r="G234" s="27"/>
      <c r="H234" s="29"/>
      <c r="I234" s="29"/>
      <c r="J234" s="33"/>
      <c r="K234" s="21"/>
      <c r="L234" s="21" t="str">
        <f>IFERROR(WORKDAY.INTL(($K234-1),$J234,1,FESTIVOS[]),"")</f>
        <v/>
      </c>
      <c r="M234" s="37" t="str">
        <f t="shared" ca="1" si="0"/>
        <v/>
      </c>
      <c r="N234" s="23"/>
      <c r="O234" s="22"/>
      <c r="P234" s="23" t="s">
        <v>35</v>
      </c>
      <c r="Q234" s="24" t="s">
        <v>30</v>
      </c>
      <c r="R234" s="30" t="str">
        <f ca="1">IF(Tabla43435678[[#This Row],[Avance]]&lt;Tabla43435678[[#This Row],[Actual]],"OK",IF(Tabla43435678[[#This Row],[Avance]]&gt;Tabla43435678[[#This Row],[Actual]],"ATENCIÓN","EJECUTADO"))</f>
        <v>EJECUTADO</v>
      </c>
    </row>
    <row r="235" spans="1:18" hidden="1" x14ac:dyDescent="0.25">
      <c r="A235" s="16">
        <v>378</v>
      </c>
      <c r="B235" s="18" t="s">
        <v>23</v>
      </c>
      <c r="C235" s="17"/>
      <c r="D235" s="17"/>
      <c r="E235" s="27"/>
      <c r="F235" s="28"/>
      <c r="G235" s="27"/>
      <c r="H235" s="29"/>
      <c r="I235" s="29"/>
      <c r="J235" s="33"/>
      <c r="K235" s="21"/>
      <c r="L235" s="21" t="str">
        <f>IFERROR(WORKDAY.INTL(($K235-1),$J235,1,FESTIVOS[]),"")</f>
        <v/>
      </c>
      <c r="M235" s="37" t="str">
        <f t="shared" ca="1" si="0"/>
        <v/>
      </c>
      <c r="N235" s="23"/>
      <c r="O235" s="22"/>
      <c r="P235" s="23" t="s">
        <v>35</v>
      </c>
      <c r="Q235" s="24" t="s">
        <v>30</v>
      </c>
      <c r="R235" s="30" t="str">
        <f ca="1">IF(Tabla43435678[[#This Row],[Avance]]&lt;Tabla43435678[[#This Row],[Actual]],"OK",IF(Tabla43435678[[#This Row],[Avance]]&gt;Tabla43435678[[#This Row],[Actual]],"ATENCIÓN","EJECUTADO"))</f>
        <v>EJECUTADO</v>
      </c>
    </row>
    <row r="236" spans="1:18" hidden="1" x14ac:dyDescent="0.25">
      <c r="A236" s="16">
        <v>379</v>
      </c>
      <c r="B236" s="18" t="s">
        <v>23</v>
      </c>
      <c r="C236" s="17"/>
      <c r="D236" s="17"/>
      <c r="E236" s="27"/>
      <c r="F236" s="28"/>
      <c r="G236" s="27"/>
      <c r="H236" s="29"/>
      <c r="I236" s="29"/>
      <c r="J236" s="33"/>
      <c r="K236" s="21"/>
      <c r="L236" s="21" t="str">
        <f>IFERROR(WORKDAY.INTL(($K236-1),$J236,1,FESTIVOS[]),"")</f>
        <v/>
      </c>
      <c r="M236" s="37" t="str">
        <f t="shared" ca="1" si="0"/>
        <v/>
      </c>
      <c r="N236" s="23"/>
      <c r="O236" s="22"/>
      <c r="P236" s="23" t="s">
        <v>35</v>
      </c>
      <c r="Q236" s="24" t="s">
        <v>30</v>
      </c>
      <c r="R236" s="30" t="str">
        <f ca="1">IF(Tabla43435678[[#This Row],[Avance]]&lt;Tabla43435678[[#This Row],[Actual]],"OK",IF(Tabla43435678[[#This Row],[Avance]]&gt;Tabla43435678[[#This Row],[Actual]],"ATENCIÓN","EJECUTADO"))</f>
        <v>EJECUTADO</v>
      </c>
    </row>
    <row r="237" spans="1:18" hidden="1" x14ac:dyDescent="0.25">
      <c r="A237" s="16">
        <v>380</v>
      </c>
      <c r="B237" s="18" t="s">
        <v>23</v>
      </c>
      <c r="C237" s="17"/>
      <c r="D237" s="17"/>
      <c r="E237" s="27"/>
      <c r="F237" s="28"/>
      <c r="G237" s="27"/>
      <c r="H237" s="29"/>
      <c r="I237" s="29"/>
      <c r="J237" s="33"/>
      <c r="K237" s="21"/>
      <c r="L237" s="21" t="str">
        <f>IFERROR(WORKDAY.INTL(($K237-1),$J237,1,FESTIVOS[]),"")</f>
        <v/>
      </c>
      <c r="M237" s="37" t="str">
        <f t="shared" ca="1" si="0"/>
        <v/>
      </c>
      <c r="N237" s="23"/>
      <c r="O237" s="22"/>
      <c r="P237" s="23" t="s">
        <v>35</v>
      </c>
      <c r="Q237" s="24" t="s">
        <v>30</v>
      </c>
      <c r="R237" s="30" t="str">
        <f ca="1">IF(Tabla43435678[[#This Row],[Avance]]&lt;Tabla43435678[[#This Row],[Actual]],"OK",IF(Tabla43435678[[#This Row],[Avance]]&gt;Tabla43435678[[#This Row],[Actual]],"ATENCIÓN","EJECUTADO"))</f>
        <v>EJECUTADO</v>
      </c>
    </row>
    <row r="238" spans="1:18" hidden="1" x14ac:dyDescent="0.25">
      <c r="A238" s="16">
        <v>381</v>
      </c>
      <c r="B238" s="18" t="s">
        <v>23</v>
      </c>
      <c r="C238" s="17"/>
      <c r="D238" s="17"/>
      <c r="E238" s="27"/>
      <c r="F238" s="28"/>
      <c r="G238" s="27"/>
      <c r="H238" s="29"/>
      <c r="I238" s="29"/>
      <c r="J238" s="33"/>
      <c r="K238" s="21"/>
      <c r="L238" s="21" t="str">
        <f>IFERROR(WORKDAY.INTL(($K238-1),$J238,1,FESTIVOS[]),"")</f>
        <v/>
      </c>
      <c r="M238" s="37" t="str">
        <f t="shared" ca="1" si="0"/>
        <v/>
      </c>
      <c r="N238" s="23"/>
      <c r="O238" s="22"/>
      <c r="P238" s="23" t="s">
        <v>35</v>
      </c>
      <c r="Q238" s="24" t="s">
        <v>30</v>
      </c>
      <c r="R238" s="30" t="str">
        <f ca="1">IF(Tabla43435678[[#This Row],[Avance]]&lt;Tabla43435678[[#This Row],[Actual]],"OK",IF(Tabla43435678[[#This Row],[Avance]]&gt;Tabla43435678[[#This Row],[Actual]],"ATENCIÓN","EJECUTADO"))</f>
        <v>EJECUTADO</v>
      </c>
    </row>
    <row r="239" spans="1:18" hidden="1" x14ac:dyDescent="0.25">
      <c r="A239" s="16">
        <v>382</v>
      </c>
      <c r="B239" s="18" t="s">
        <v>23</v>
      </c>
      <c r="C239" s="17"/>
      <c r="D239" s="17"/>
      <c r="E239" s="27"/>
      <c r="F239" s="28"/>
      <c r="G239" s="27"/>
      <c r="H239" s="29"/>
      <c r="I239" s="29"/>
      <c r="J239" s="33"/>
      <c r="K239" s="21"/>
      <c r="L239" s="21" t="str">
        <f>IFERROR(WORKDAY.INTL(($K239-1),$J239,1,FESTIVOS[]),"")</f>
        <v/>
      </c>
      <c r="M239" s="37" t="str">
        <f t="shared" ca="1" si="0"/>
        <v/>
      </c>
      <c r="N239" s="23"/>
      <c r="O239" s="22"/>
      <c r="P239" s="23" t="s">
        <v>35</v>
      </c>
      <c r="Q239" s="24" t="s">
        <v>30</v>
      </c>
      <c r="R239" s="30" t="str">
        <f ca="1">IF(Tabla43435678[[#This Row],[Avance]]&lt;Tabla43435678[[#This Row],[Actual]],"OK",IF(Tabla43435678[[#This Row],[Avance]]&gt;Tabla43435678[[#This Row],[Actual]],"ATENCIÓN","EJECUTADO"))</f>
        <v>EJECUTADO</v>
      </c>
    </row>
    <row r="240" spans="1:18" hidden="1" x14ac:dyDescent="0.25">
      <c r="A240" s="16">
        <v>383</v>
      </c>
      <c r="B240" s="18" t="s">
        <v>23</v>
      </c>
      <c r="C240" s="17"/>
      <c r="D240" s="17"/>
      <c r="E240" s="27"/>
      <c r="F240" s="28"/>
      <c r="G240" s="27"/>
      <c r="H240" s="29"/>
      <c r="I240" s="29"/>
      <c r="J240" s="33"/>
      <c r="K240" s="21"/>
      <c r="L240" s="21" t="str">
        <f>IFERROR(WORKDAY.INTL(($K240-1),$J240,1,FESTIVOS[]),"")</f>
        <v/>
      </c>
      <c r="M240" s="37" t="str">
        <f t="shared" ca="1" si="0"/>
        <v/>
      </c>
      <c r="N240" s="23"/>
      <c r="O240" s="22"/>
      <c r="P240" s="23" t="s">
        <v>35</v>
      </c>
      <c r="Q240" s="24" t="s">
        <v>30</v>
      </c>
      <c r="R240" s="30" t="str">
        <f ca="1">IF(Tabla43435678[[#This Row],[Avance]]&lt;Tabla43435678[[#This Row],[Actual]],"OK",IF(Tabla43435678[[#This Row],[Avance]]&gt;Tabla43435678[[#This Row],[Actual]],"ATENCIÓN","EJECUTADO"))</f>
        <v>EJECUTADO</v>
      </c>
    </row>
    <row r="241" spans="1:18" hidden="1" x14ac:dyDescent="0.25">
      <c r="A241" s="16">
        <v>384</v>
      </c>
      <c r="B241" s="18" t="s">
        <v>23</v>
      </c>
      <c r="C241" s="17"/>
      <c r="D241" s="17"/>
      <c r="E241" s="27"/>
      <c r="F241" s="28"/>
      <c r="G241" s="27"/>
      <c r="H241" s="29"/>
      <c r="I241" s="29"/>
      <c r="J241" s="33"/>
      <c r="K241" s="21"/>
      <c r="L241" s="21" t="str">
        <f>IFERROR(WORKDAY.INTL(($K241-1),$J241,1,FESTIVOS[]),"")</f>
        <v/>
      </c>
      <c r="M241" s="37" t="str">
        <f t="shared" ca="1" si="0"/>
        <v/>
      </c>
      <c r="N241" s="23"/>
      <c r="O241" s="22"/>
      <c r="P241" s="23" t="s">
        <v>35</v>
      </c>
      <c r="Q241" s="24" t="s">
        <v>30</v>
      </c>
      <c r="R241" s="30" t="str">
        <f ca="1">IF(Tabla43435678[[#This Row],[Avance]]&lt;Tabla43435678[[#This Row],[Actual]],"OK",IF(Tabla43435678[[#This Row],[Avance]]&gt;Tabla43435678[[#This Row],[Actual]],"ATENCIÓN","EJECUTADO"))</f>
        <v>EJECUTADO</v>
      </c>
    </row>
    <row r="242" spans="1:18" hidden="1" x14ac:dyDescent="0.25">
      <c r="A242" s="16">
        <v>385</v>
      </c>
      <c r="B242" s="18" t="s">
        <v>23</v>
      </c>
      <c r="C242" s="17"/>
      <c r="D242" s="17"/>
      <c r="E242" s="27"/>
      <c r="F242" s="28"/>
      <c r="G242" s="27"/>
      <c r="H242" s="29"/>
      <c r="I242" s="29"/>
      <c r="J242" s="33"/>
      <c r="K242" s="21"/>
      <c r="L242" s="21" t="str">
        <f>IFERROR(WORKDAY.INTL(($K242-1),$J242,1,FESTIVOS[]),"")</f>
        <v/>
      </c>
      <c r="M242" s="37" t="str">
        <f t="shared" ca="1" si="0"/>
        <v/>
      </c>
      <c r="N242" s="23"/>
      <c r="O242" s="22"/>
      <c r="P242" s="23" t="s">
        <v>35</v>
      </c>
      <c r="Q242" s="24" t="s">
        <v>30</v>
      </c>
      <c r="R242" s="30" t="str">
        <f ca="1">IF(Tabla43435678[[#This Row],[Avance]]&lt;Tabla43435678[[#This Row],[Actual]],"OK",IF(Tabla43435678[[#This Row],[Avance]]&gt;Tabla43435678[[#This Row],[Actual]],"ATENCIÓN","EJECUTADO"))</f>
        <v>EJECUTADO</v>
      </c>
    </row>
    <row r="243" spans="1:18" hidden="1" x14ac:dyDescent="0.25">
      <c r="A243" s="16">
        <v>386</v>
      </c>
      <c r="B243" s="18" t="s">
        <v>23</v>
      </c>
      <c r="C243" s="17"/>
      <c r="D243" s="17"/>
      <c r="E243" s="27"/>
      <c r="F243" s="28"/>
      <c r="G243" s="27"/>
      <c r="H243" s="29"/>
      <c r="I243" s="29"/>
      <c r="J243" s="33"/>
      <c r="K243" s="21"/>
      <c r="L243" s="21" t="str">
        <f>IFERROR(WORKDAY.INTL(($K243-1),$J243,1,FESTIVOS[]),"")</f>
        <v/>
      </c>
      <c r="M243" s="37" t="str">
        <f t="shared" ca="1" si="0"/>
        <v/>
      </c>
      <c r="N243" s="23"/>
      <c r="O243" s="22"/>
      <c r="P243" s="23" t="s">
        <v>35</v>
      </c>
      <c r="Q243" s="24" t="s">
        <v>30</v>
      </c>
      <c r="R243" s="30" t="str">
        <f ca="1">IF(Tabla43435678[[#This Row],[Avance]]&lt;Tabla43435678[[#This Row],[Actual]],"OK",IF(Tabla43435678[[#This Row],[Avance]]&gt;Tabla43435678[[#This Row],[Actual]],"ATENCIÓN","EJECUTADO"))</f>
        <v>EJECUTADO</v>
      </c>
    </row>
    <row r="244" spans="1:18" hidden="1" x14ac:dyDescent="0.25">
      <c r="A244" s="16">
        <v>387</v>
      </c>
      <c r="B244" s="18" t="s">
        <v>23</v>
      </c>
      <c r="C244" s="17"/>
      <c r="D244" s="17"/>
      <c r="E244" s="27"/>
      <c r="F244" s="28"/>
      <c r="G244" s="27"/>
      <c r="H244" s="29"/>
      <c r="I244" s="29"/>
      <c r="J244" s="33"/>
      <c r="K244" s="21"/>
      <c r="L244" s="21" t="str">
        <f>IFERROR(WORKDAY.INTL(($K244-1),$J244,1,FESTIVOS[]),"")</f>
        <v/>
      </c>
      <c r="M244" s="37" t="str">
        <f t="shared" ca="1" si="0"/>
        <v/>
      </c>
      <c r="N244" s="23"/>
      <c r="O244" s="22"/>
      <c r="P244" s="23" t="s">
        <v>35</v>
      </c>
      <c r="Q244" s="24" t="s">
        <v>30</v>
      </c>
      <c r="R244" s="30" t="str">
        <f ca="1">IF(Tabla43435678[[#This Row],[Avance]]&lt;Tabla43435678[[#This Row],[Actual]],"OK",IF(Tabla43435678[[#This Row],[Avance]]&gt;Tabla43435678[[#This Row],[Actual]],"ATENCIÓN","EJECUTADO"))</f>
        <v>EJECUTADO</v>
      </c>
    </row>
    <row r="245" spans="1:18" hidden="1" x14ac:dyDescent="0.25">
      <c r="A245" s="16">
        <v>388</v>
      </c>
      <c r="B245" s="18" t="s">
        <v>23</v>
      </c>
      <c r="C245" s="17"/>
      <c r="D245" s="17"/>
      <c r="E245" s="27"/>
      <c r="F245" s="28"/>
      <c r="G245" s="27"/>
      <c r="H245" s="29"/>
      <c r="I245" s="29"/>
      <c r="J245" s="33"/>
      <c r="K245" s="21"/>
      <c r="L245" s="21" t="str">
        <f>IFERROR(WORKDAY.INTL(($K245-1),$J245,1,FESTIVOS[]),"")</f>
        <v/>
      </c>
      <c r="M245" s="37" t="str">
        <f t="shared" ca="1" si="0"/>
        <v/>
      </c>
      <c r="N245" s="23"/>
      <c r="O245" s="22"/>
      <c r="P245" s="23" t="s">
        <v>35</v>
      </c>
      <c r="Q245" s="24" t="s">
        <v>30</v>
      </c>
      <c r="R245" s="30" t="str">
        <f ca="1">IF(Tabla43435678[[#This Row],[Avance]]&lt;Tabla43435678[[#This Row],[Actual]],"OK",IF(Tabla43435678[[#This Row],[Avance]]&gt;Tabla43435678[[#This Row],[Actual]],"ATENCIÓN","EJECUTADO"))</f>
        <v>EJECUTADO</v>
      </c>
    </row>
    <row r="246" spans="1:18" hidden="1" x14ac:dyDescent="0.25">
      <c r="A246" s="16">
        <v>389</v>
      </c>
      <c r="B246" s="18" t="s">
        <v>23</v>
      </c>
      <c r="C246" s="17"/>
      <c r="D246" s="17"/>
      <c r="E246" s="27"/>
      <c r="F246" s="28"/>
      <c r="G246" s="27"/>
      <c r="H246" s="29"/>
      <c r="I246" s="29"/>
      <c r="J246" s="33"/>
      <c r="K246" s="21"/>
      <c r="L246" s="21" t="str">
        <f>IFERROR(WORKDAY.INTL(($K246-1),$J246,1,FESTIVOS[]),"")</f>
        <v/>
      </c>
      <c r="M246" s="37" t="str">
        <f t="shared" ca="1" si="0"/>
        <v/>
      </c>
      <c r="N246" s="23"/>
      <c r="O246" s="22"/>
      <c r="P246" s="23" t="s">
        <v>35</v>
      </c>
      <c r="Q246" s="24" t="s">
        <v>30</v>
      </c>
      <c r="R246" s="30" t="str">
        <f ca="1">IF(Tabla43435678[[#This Row],[Avance]]&lt;Tabla43435678[[#This Row],[Actual]],"OK",IF(Tabla43435678[[#This Row],[Avance]]&gt;Tabla43435678[[#This Row],[Actual]],"ATENCIÓN","EJECUTADO"))</f>
        <v>EJECUTADO</v>
      </c>
    </row>
    <row r="247" spans="1:18" hidden="1" x14ac:dyDescent="0.25">
      <c r="A247" s="16">
        <v>390</v>
      </c>
      <c r="B247" s="18" t="s">
        <v>23</v>
      </c>
      <c r="C247" s="17"/>
      <c r="D247" s="17"/>
      <c r="E247" s="27"/>
      <c r="F247" s="28"/>
      <c r="G247" s="27"/>
      <c r="H247" s="29"/>
      <c r="I247" s="29"/>
      <c r="J247" s="33"/>
      <c r="K247" s="21"/>
      <c r="L247" s="21" t="str">
        <f>IFERROR(WORKDAY.INTL(($K247-1),$J247,1,FESTIVOS[]),"")</f>
        <v/>
      </c>
      <c r="M247" s="37" t="str">
        <f t="shared" ca="1" si="0"/>
        <v/>
      </c>
      <c r="N247" s="23"/>
      <c r="O247" s="22"/>
      <c r="P247" s="23" t="s">
        <v>35</v>
      </c>
      <c r="Q247" s="24" t="s">
        <v>30</v>
      </c>
      <c r="R247" s="30" t="str">
        <f ca="1">IF(Tabla43435678[[#This Row],[Avance]]&lt;Tabla43435678[[#This Row],[Actual]],"OK",IF(Tabla43435678[[#This Row],[Avance]]&gt;Tabla43435678[[#This Row],[Actual]],"ATENCIÓN","EJECUTADO"))</f>
        <v>EJECUTADO</v>
      </c>
    </row>
    <row r="248" spans="1:18" hidden="1" x14ac:dyDescent="0.25">
      <c r="A248" s="16">
        <v>391</v>
      </c>
      <c r="B248" s="18" t="s">
        <v>23</v>
      </c>
      <c r="C248" s="17"/>
      <c r="D248" s="17"/>
      <c r="E248" s="27"/>
      <c r="F248" s="28"/>
      <c r="G248" s="27"/>
      <c r="H248" s="29"/>
      <c r="I248" s="29"/>
      <c r="J248" s="33"/>
      <c r="K248" s="21"/>
      <c r="L248" s="21" t="str">
        <f>IFERROR(WORKDAY.INTL(($K248-1),$J248,1,FESTIVOS[]),"")</f>
        <v/>
      </c>
      <c r="M248" s="37" t="str">
        <f t="shared" ca="1" si="0"/>
        <v/>
      </c>
      <c r="N248" s="23"/>
      <c r="O248" s="22"/>
      <c r="P248" s="23" t="s">
        <v>35</v>
      </c>
      <c r="Q248" s="24" t="s">
        <v>30</v>
      </c>
      <c r="R248" s="46" t="str">
        <f ca="1">IF(Tabla43435678[[#This Row],[Avance]]&lt;Tabla43435678[[#This Row],[Actual]],"OK",IF(Tabla43435678[[#This Row],[Avance]]&gt;Tabla43435678[[#This Row],[Actual]],"ATENCIÓN","EJECUTADO"))</f>
        <v>EJECUTADO</v>
      </c>
    </row>
    <row r="249" spans="1:18" hidden="1" x14ac:dyDescent="0.25">
      <c r="A249" s="16">
        <v>392</v>
      </c>
      <c r="B249" s="18" t="s">
        <v>23</v>
      </c>
      <c r="C249" s="17"/>
      <c r="D249" s="17"/>
      <c r="E249" s="27"/>
      <c r="F249" s="28"/>
      <c r="G249" s="27"/>
      <c r="H249" s="29"/>
      <c r="I249" s="29"/>
      <c r="J249" s="33"/>
      <c r="K249" s="21"/>
      <c r="L249" s="21" t="str">
        <f>IFERROR(WORKDAY.INTL(($K249-1),$J249,1,FESTIVOS[]),"")</f>
        <v/>
      </c>
      <c r="M249" s="37" t="str">
        <f t="shared" ca="1" si="0"/>
        <v/>
      </c>
      <c r="N249" s="23"/>
      <c r="O249" s="22"/>
      <c r="P249" s="23" t="s">
        <v>35</v>
      </c>
      <c r="Q249" s="24" t="s">
        <v>30</v>
      </c>
      <c r="R249" s="46" t="str">
        <f ca="1">IF(Tabla43435678[[#This Row],[Avance]]&lt;Tabla43435678[[#This Row],[Actual]],"OK",IF(Tabla43435678[[#This Row],[Avance]]&gt;Tabla43435678[[#This Row],[Actual]],"ATENCIÓN","EJECUTADO"))</f>
        <v>EJECUTADO</v>
      </c>
    </row>
    <row r="250" spans="1:18" hidden="1" x14ac:dyDescent="0.25">
      <c r="A250" s="16">
        <v>393</v>
      </c>
      <c r="B250" s="18" t="s">
        <v>23</v>
      </c>
      <c r="C250" s="17"/>
      <c r="D250" s="17"/>
      <c r="E250" s="27"/>
      <c r="F250" s="28"/>
      <c r="G250" s="27"/>
      <c r="H250" s="29"/>
      <c r="I250" s="29"/>
      <c r="J250" s="33"/>
      <c r="K250" s="21"/>
      <c r="L250" s="21" t="str">
        <f>IFERROR(WORKDAY.INTL(($K250-1),$J250,1,FESTIVOS[]),"")</f>
        <v/>
      </c>
      <c r="M250" s="37" t="str">
        <f t="shared" ca="1" si="0"/>
        <v/>
      </c>
      <c r="N250" s="23"/>
      <c r="O250" s="22"/>
      <c r="P250" s="23" t="s">
        <v>35</v>
      </c>
      <c r="Q250" s="24" t="s">
        <v>30</v>
      </c>
      <c r="R250" s="46" t="str">
        <f ca="1">IF(Tabla43435678[[#This Row],[Avance]]&lt;Tabla43435678[[#This Row],[Actual]],"OK",IF(Tabla43435678[[#This Row],[Avance]]&gt;Tabla43435678[[#This Row],[Actual]],"ATENCIÓN","EJECUTADO"))</f>
        <v>EJECUTADO</v>
      </c>
    </row>
    <row r="251" spans="1:18" hidden="1" x14ac:dyDescent="0.25">
      <c r="A251" s="16">
        <v>394</v>
      </c>
      <c r="B251" s="18" t="s">
        <v>23</v>
      </c>
      <c r="C251" s="17"/>
      <c r="D251" s="17"/>
      <c r="E251" s="27"/>
      <c r="F251" s="28"/>
      <c r="G251" s="27"/>
      <c r="H251" s="29"/>
      <c r="I251" s="29"/>
      <c r="J251" s="33"/>
      <c r="K251" s="21"/>
      <c r="L251" s="21" t="str">
        <f>IFERROR(WORKDAY.INTL(($K251-1),$J251,1,FESTIVOS[]),"")</f>
        <v/>
      </c>
      <c r="M251" s="37" t="str">
        <f t="shared" ca="1" si="0"/>
        <v/>
      </c>
      <c r="N251" s="23"/>
      <c r="O251" s="22"/>
      <c r="P251" s="23" t="s">
        <v>35</v>
      </c>
      <c r="Q251" s="24" t="s">
        <v>30</v>
      </c>
      <c r="R251" s="46" t="str">
        <f ca="1">IF(Tabla43435678[[#This Row],[Avance]]&lt;Tabla43435678[[#This Row],[Actual]],"OK",IF(Tabla43435678[[#This Row],[Avance]]&gt;Tabla43435678[[#This Row],[Actual]],"ATENCIÓN","EJECUTADO"))</f>
        <v>EJECUTADO</v>
      </c>
    </row>
    <row r="252" spans="1:18" hidden="1" x14ac:dyDescent="0.25">
      <c r="A252" s="16">
        <v>395</v>
      </c>
      <c r="B252" s="18" t="s">
        <v>23</v>
      </c>
      <c r="C252" s="17"/>
      <c r="D252" s="17"/>
      <c r="E252" s="27"/>
      <c r="F252" s="28"/>
      <c r="G252" s="27"/>
      <c r="H252" s="29"/>
      <c r="I252" s="29"/>
      <c r="J252" s="33"/>
      <c r="K252" s="21"/>
      <c r="L252" s="21" t="str">
        <f>IFERROR(WORKDAY.INTL(($K252-1),$J252,1,FESTIVOS[]),"")</f>
        <v/>
      </c>
      <c r="M252" s="37" t="str">
        <f t="shared" ca="1" si="0"/>
        <v/>
      </c>
      <c r="N252" s="23"/>
      <c r="O252" s="22"/>
      <c r="P252" s="23" t="s">
        <v>35</v>
      </c>
      <c r="Q252" s="24" t="s">
        <v>30</v>
      </c>
      <c r="R252" s="46" t="str">
        <f ca="1">IF(Tabla43435678[[#This Row],[Avance]]&lt;Tabla43435678[[#This Row],[Actual]],"OK",IF(Tabla43435678[[#This Row],[Avance]]&gt;Tabla43435678[[#This Row],[Actual]],"ATENCIÓN","EJECUTADO"))</f>
        <v>EJECUTADO</v>
      </c>
    </row>
    <row r="253" spans="1:18" hidden="1" x14ac:dyDescent="0.25">
      <c r="A253" s="16">
        <v>396</v>
      </c>
      <c r="B253" s="18" t="s">
        <v>23</v>
      </c>
      <c r="C253" s="17"/>
      <c r="D253" s="17"/>
      <c r="E253" s="27"/>
      <c r="F253" s="28"/>
      <c r="G253" s="27"/>
      <c r="H253" s="29"/>
      <c r="I253" s="29"/>
      <c r="J253" s="33"/>
      <c r="K253" s="21"/>
      <c r="L253" s="21" t="str">
        <f>IFERROR(WORKDAY.INTL(($K253-1),$J253,1,FESTIVOS[]),"")</f>
        <v/>
      </c>
      <c r="M253" s="37" t="str">
        <f t="shared" ca="1" si="0"/>
        <v/>
      </c>
      <c r="N253" s="23"/>
      <c r="O253" s="22"/>
      <c r="P253" s="23" t="s">
        <v>35</v>
      </c>
      <c r="Q253" s="24" t="s">
        <v>30</v>
      </c>
      <c r="R253" s="46" t="str">
        <f ca="1">IF(Tabla43435678[[#This Row],[Avance]]&lt;Tabla43435678[[#This Row],[Actual]],"OK",IF(Tabla43435678[[#This Row],[Avance]]&gt;Tabla43435678[[#This Row],[Actual]],"ATENCIÓN","EJECUTADO"))</f>
        <v>EJECUTADO</v>
      </c>
    </row>
    <row r="254" spans="1:18" hidden="1" x14ac:dyDescent="0.25">
      <c r="A254" s="16">
        <v>397</v>
      </c>
      <c r="B254" s="18" t="s">
        <v>23</v>
      </c>
      <c r="C254" s="17"/>
      <c r="D254" s="17"/>
      <c r="E254" s="27"/>
      <c r="F254" s="28"/>
      <c r="G254" s="27"/>
      <c r="H254" s="29"/>
      <c r="I254" s="29"/>
      <c r="J254" s="33"/>
      <c r="K254" s="21"/>
      <c r="L254" s="21" t="str">
        <f>IFERROR(WORKDAY.INTL(($K254-1),$J254,1,FESTIVOS[]),"")</f>
        <v/>
      </c>
      <c r="M254" s="37" t="str">
        <f t="shared" ca="1" si="0"/>
        <v/>
      </c>
      <c r="N254" s="23"/>
      <c r="O254" s="22"/>
      <c r="P254" s="23" t="s">
        <v>35</v>
      </c>
      <c r="Q254" s="24" t="s">
        <v>30</v>
      </c>
      <c r="R254" s="46" t="str">
        <f ca="1">IF(Tabla43435678[[#This Row],[Avance]]&lt;Tabla43435678[[#This Row],[Actual]],"OK",IF(Tabla43435678[[#This Row],[Avance]]&gt;Tabla43435678[[#This Row],[Actual]],"ATENCIÓN","EJECUTADO"))</f>
        <v>EJECUTADO</v>
      </c>
    </row>
    <row r="255" spans="1:18" hidden="1" x14ac:dyDescent="0.25">
      <c r="A255" s="16">
        <v>398</v>
      </c>
      <c r="B255" s="18" t="s">
        <v>23</v>
      </c>
      <c r="C255" s="17"/>
      <c r="D255" s="17"/>
      <c r="E255" s="27"/>
      <c r="F255" s="28"/>
      <c r="G255" s="27"/>
      <c r="H255" s="29"/>
      <c r="I255" s="29"/>
      <c r="J255" s="33"/>
      <c r="K255" s="21"/>
      <c r="L255" s="21" t="str">
        <f>IFERROR(WORKDAY.INTL(($K255-1),$J255,1,FESTIVOS[]),"")</f>
        <v/>
      </c>
      <c r="M255" s="37" t="str">
        <f t="shared" ca="1" si="0"/>
        <v/>
      </c>
      <c r="N255" s="23"/>
      <c r="O255" s="22"/>
      <c r="P255" s="23" t="s">
        <v>35</v>
      </c>
      <c r="Q255" s="24" t="s">
        <v>30</v>
      </c>
      <c r="R255" s="46" t="str">
        <f ca="1">IF(Tabla43435678[[#This Row],[Avance]]&lt;Tabla43435678[[#This Row],[Actual]],"OK",IF(Tabla43435678[[#This Row],[Avance]]&gt;Tabla43435678[[#This Row],[Actual]],"ATENCIÓN","EJECUTADO"))</f>
        <v>EJECUTADO</v>
      </c>
    </row>
    <row r="256" spans="1:18" hidden="1" x14ac:dyDescent="0.25">
      <c r="A256" s="16">
        <v>399</v>
      </c>
      <c r="B256" s="18" t="s">
        <v>23</v>
      </c>
      <c r="C256" s="17"/>
      <c r="D256" s="17"/>
      <c r="E256" s="27"/>
      <c r="F256" s="28"/>
      <c r="G256" s="27"/>
      <c r="H256" s="29"/>
      <c r="I256" s="29"/>
      <c r="J256" s="33"/>
      <c r="K256" s="21"/>
      <c r="L256" s="21" t="str">
        <f>IFERROR(WORKDAY.INTL(($K256-1),$J256,1,FESTIVOS[]),"")</f>
        <v/>
      </c>
      <c r="M256" s="37" t="str">
        <f t="shared" ca="1" si="0"/>
        <v/>
      </c>
      <c r="N256" s="23"/>
      <c r="O256" s="22"/>
      <c r="P256" s="23" t="s">
        <v>35</v>
      </c>
      <c r="Q256" s="24" t="s">
        <v>30</v>
      </c>
      <c r="R256" s="46" t="str">
        <f ca="1">IF(Tabla43435678[[#This Row],[Avance]]&lt;Tabla43435678[[#This Row],[Actual]],"OK",IF(Tabla43435678[[#This Row],[Avance]]&gt;Tabla43435678[[#This Row],[Actual]],"ATENCIÓN","EJECUTADO"))</f>
        <v>EJECUTADO</v>
      </c>
    </row>
    <row r="257" spans="1:18" hidden="1" x14ac:dyDescent="0.25">
      <c r="A257" s="16">
        <v>400</v>
      </c>
      <c r="B257" s="18" t="s">
        <v>23</v>
      </c>
      <c r="C257" s="17"/>
      <c r="D257" s="17"/>
      <c r="E257" s="27"/>
      <c r="F257" s="28"/>
      <c r="G257" s="27"/>
      <c r="H257" s="29"/>
      <c r="I257" s="29"/>
      <c r="J257" s="33"/>
      <c r="K257" s="21"/>
      <c r="L257" s="21" t="str">
        <f>IFERROR(WORKDAY.INTL(($K257-1),$J257,1,FESTIVOS[]),"")</f>
        <v/>
      </c>
      <c r="M257" s="37" t="str">
        <f t="shared" ca="1" si="0"/>
        <v/>
      </c>
      <c r="N257" s="23"/>
      <c r="O257" s="22"/>
      <c r="P257" s="23" t="s">
        <v>35</v>
      </c>
      <c r="Q257" s="24" t="s">
        <v>30</v>
      </c>
      <c r="R257" s="30" t="str">
        <f ca="1">IF(Tabla43435678[[#This Row],[Avance]]&lt;Tabla43435678[[#This Row],[Actual]],"OK",IF(Tabla43435678[[#This Row],[Avance]]&gt;Tabla43435678[[#This Row],[Actual]],"ATENCIÓN","EJECUTADO"))</f>
        <v>EJECUTADO</v>
      </c>
    </row>
    <row r="258" spans="1:18" hidden="1" x14ac:dyDescent="0.25">
      <c r="A258" s="16">
        <v>401</v>
      </c>
      <c r="B258" s="18" t="s">
        <v>23</v>
      </c>
      <c r="C258" s="17"/>
      <c r="D258" s="17"/>
      <c r="E258" s="27"/>
      <c r="F258" s="28"/>
      <c r="G258" s="27"/>
      <c r="H258" s="29"/>
      <c r="I258" s="29"/>
      <c r="J258" s="33"/>
      <c r="K258" s="21"/>
      <c r="L258" s="21" t="str">
        <f>IFERROR(WORKDAY.INTL(($K258-1),$J258,1,FESTIVOS[]),"")</f>
        <v/>
      </c>
      <c r="M258" s="37" t="str">
        <f t="shared" ca="1" si="0"/>
        <v/>
      </c>
      <c r="N258" s="23"/>
      <c r="O258" s="22"/>
      <c r="P258" s="23" t="s">
        <v>35</v>
      </c>
      <c r="Q258" s="24" t="s">
        <v>30</v>
      </c>
      <c r="R258" s="46" t="str">
        <f ca="1">IF(Tabla43435678[[#This Row],[Avance]]&lt;Tabla43435678[[#This Row],[Actual]],"OK",IF(Tabla43435678[[#This Row],[Avance]]&gt;Tabla43435678[[#This Row],[Actual]],"ATENCIÓN","EJECUTADO"))</f>
        <v>EJECUTADO</v>
      </c>
    </row>
    <row r="259" spans="1:18" hidden="1" x14ac:dyDescent="0.25">
      <c r="A259" s="16">
        <v>402</v>
      </c>
      <c r="B259" s="18" t="s">
        <v>23</v>
      </c>
      <c r="C259" s="17"/>
      <c r="D259" s="17"/>
      <c r="E259" s="27"/>
      <c r="F259" s="28"/>
      <c r="G259" s="27"/>
      <c r="H259" s="29"/>
      <c r="I259" s="29"/>
      <c r="J259" s="33"/>
      <c r="K259" s="21"/>
      <c r="L259" s="21" t="str">
        <f>IFERROR(WORKDAY.INTL(($K259-1),$J259,1,FESTIVOS[]),"")</f>
        <v/>
      </c>
      <c r="M259" s="37" t="str">
        <f t="shared" ca="1" si="0"/>
        <v/>
      </c>
      <c r="N259" s="23"/>
      <c r="O259" s="22"/>
      <c r="P259" s="23" t="s">
        <v>35</v>
      </c>
      <c r="Q259" s="24" t="s">
        <v>30</v>
      </c>
      <c r="R259" s="46" t="str">
        <f ca="1">IF(Tabla43435678[[#This Row],[Avance]]&lt;Tabla43435678[[#This Row],[Actual]],"OK",IF(Tabla43435678[[#This Row],[Avance]]&gt;Tabla43435678[[#This Row],[Actual]],"ATENCIÓN","EJECUTADO"))</f>
        <v>EJECUTADO</v>
      </c>
    </row>
    <row r="260" spans="1:18" hidden="1" x14ac:dyDescent="0.25">
      <c r="A260" s="16">
        <v>403</v>
      </c>
      <c r="B260" s="18" t="s">
        <v>23</v>
      </c>
      <c r="C260" s="17"/>
      <c r="D260" s="17" t="s">
        <v>29</v>
      </c>
      <c r="E260" s="27"/>
      <c r="F260" s="28"/>
      <c r="G260" s="27"/>
      <c r="H260" s="29"/>
      <c r="I260" s="29"/>
      <c r="J260" s="33"/>
      <c r="K260" s="21"/>
      <c r="L260" s="21" t="str">
        <f>IFERROR(WORKDAY.INTL(($K260-1),$J260,1,FESTIVOS[]),"")</f>
        <v/>
      </c>
      <c r="M260" s="37" t="str">
        <f t="shared" ca="1" si="0"/>
        <v/>
      </c>
      <c r="N260" s="23"/>
      <c r="O260" s="22"/>
      <c r="P260" s="23" t="s">
        <v>35</v>
      </c>
      <c r="Q260" s="24" t="s">
        <v>30</v>
      </c>
      <c r="R260" s="46" t="str">
        <f ca="1">IF(Tabla43435678[[#This Row],[Avance]]&lt;Tabla43435678[[#This Row],[Actual]],"OK",IF(Tabla43435678[[#This Row],[Avance]]&gt;Tabla43435678[[#This Row],[Actual]],"ATENCIÓN","EJECUTADO"))</f>
        <v>EJECUTADO</v>
      </c>
    </row>
    <row r="261" spans="1:18" hidden="1" x14ac:dyDescent="0.25">
      <c r="A261" s="16">
        <v>404</v>
      </c>
      <c r="B261" s="18" t="s">
        <v>23</v>
      </c>
      <c r="C261" s="17"/>
      <c r="D261" s="17" t="s">
        <v>29</v>
      </c>
      <c r="E261" s="27"/>
      <c r="F261" s="28"/>
      <c r="G261" s="27"/>
      <c r="H261" s="29"/>
      <c r="I261" s="29"/>
      <c r="J261" s="33"/>
      <c r="K261" s="21"/>
      <c r="L261" s="21" t="str">
        <f>IFERROR(WORKDAY.INTL(($K261-1),$J261,1,FESTIVOS[]),"")</f>
        <v/>
      </c>
      <c r="M261" s="37" t="str">
        <f t="shared" ca="1" si="0"/>
        <v/>
      </c>
      <c r="N261" s="23"/>
      <c r="O261" s="22"/>
      <c r="P261" s="23" t="s">
        <v>35</v>
      </c>
      <c r="Q261" s="24" t="s">
        <v>30</v>
      </c>
      <c r="R261" s="46" t="str">
        <f ca="1">IF(Tabla43435678[[#This Row],[Avance]]&lt;Tabla43435678[[#This Row],[Actual]],"OK",IF(Tabla43435678[[#This Row],[Avance]]&gt;Tabla43435678[[#This Row],[Actual]],"ATENCIÓN","EJECUTADO"))</f>
        <v>EJECUTADO</v>
      </c>
    </row>
    <row r="262" spans="1:18" hidden="1" x14ac:dyDescent="0.25">
      <c r="A262" s="16">
        <v>405</v>
      </c>
      <c r="B262" s="18" t="s">
        <v>23</v>
      </c>
      <c r="C262" s="17"/>
      <c r="D262" s="17" t="s">
        <v>29</v>
      </c>
      <c r="E262" s="27"/>
      <c r="F262" s="28"/>
      <c r="G262" s="27"/>
      <c r="H262" s="29"/>
      <c r="I262" s="29"/>
      <c r="J262" s="33"/>
      <c r="K262" s="21"/>
      <c r="L262" s="21" t="str">
        <f>IFERROR(WORKDAY.INTL(($K262-1),$J262,1,FESTIVOS[]),"")</f>
        <v/>
      </c>
      <c r="M262" s="37" t="str">
        <f t="shared" ca="1" si="0"/>
        <v/>
      </c>
      <c r="N262" s="23"/>
      <c r="O262" s="22"/>
      <c r="P262" s="23" t="s">
        <v>35</v>
      </c>
      <c r="Q262" s="24" t="s">
        <v>30</v>
      </c>
      <c r="R262" s="46" t="str">
        <f ca="1">IF(Tabla43435678[[#This Row],[Avance]]&lt;Tabla43435678[[#This Row],[Actual]],"OK",IF(Tabla43435678[[#This Row],[Avance]]&gt;Tabla43435678[[#This Row],[Actual]],"ATENCIÓN","EJECUTADO"))</f>
        <v>EJECUTADO</v>
      </c>
    </row>
    <row r="263" spans="1:18" x14ac:dyDescent="0.25">
      <c r="A263" s="16" t="s">
        <v>215</v>
      </c>
      <c r="B263" s="16"/>
      <c r="C263" s="18"/>
      <c r="D263" s="18"/>
      <c r="E263" s="18"/>
      <c r="F263" s="16"/>
      <c r="G263" s="18"/>
      <c r="H263" s="29"/>
      <c r="I263" s="29"/>
      <c r="J263" s="16"/>
      <c r="K263" s="16"/>
      <c r="L263" s="16"/>
      <c r="M263" s="18"/>
      <c r="N263" s="23"/>
      <c r="O263" s="23"/>
      <c r="P263" s="18"/>
      <c r="Q263" s="18"/>
      <c r="R263" s="36">
        <f ca="1">SUBTOTAL(103,Tabla43435678[Status])</f>
        <v>6</v>
      </c>
    </row>
  </sheetData>
  <mergeCells count="2">
    <mergeCell ref="J3:L3"/>
    <mergeCell ref="N3:O3"/>
  </mergeCells>
  <conditionalFormatting sqref="R7:R262">
    <cfRule type="cellIs" dxfId="23" priority="1" stopIfTrue="1" operator="equal">
      <formula>"EJECUTADO"</formula>
    </cfRule>
    <cfRule type="cellIs" dxfId="22" priority="2" stopIfTrue="1" operator="equal">
      <formula>"OK"</formula>
    </cfRule>
    <cfRule type="cellIs" dxfId="21"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EL506"/>
  <sheetViews>
    <sheetView showGridLines="0" zoomScale="110" zoomScaleNormal="110" workbookViewId="0">
      <pane xSplit="4" ySplit="4" topLeftCell="E221"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6.1796875" customWidth="1"/>
    <col min="9" max="9" width="16.90625" customWidth="1" outlineLevel="1"/>
    <col min="10" max="10" width="7.36328125" customWidth="1"/>
    <col min="11" max="11" width="8.1796875" customWidth="1"/>
    <col min="12" max="12" width="9.81640625" customWidth="1"/>
    <col min="13" max="13" width="5.08984375" hidden="1"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22.2" customHeight="1" x14ac:dyDescent="0.6">
      <c r="A1" s="1" t="s">
        <v>1</v>
      </c>
      <c r="B1" s="1"/>
      <c r="C1" s="1"/>
      <c r="D1" s="1"/>
      <c r="E1" s="1"/>
      <c r="F1" s="1"/>
      <c r="G1" s="1"/>
      <c r="H1" s="2"/>
      <c r="I1" s="2"/>
      <c r="J1" s="1"/>
      <c r="K1" s="1"/>
      <c r="L1" s="1"/>
      <c r="M1" s="1"/>
      <c r="N1" s="39"/>
      <c r="O1" s="39"/>
      <c r="P1" s="1"/>
      <c r="Q1" s="1"/>
      <c r="R1" s="1"/>
    </row>
    <row r="2" spans="1:142" s="7" customFormat="1" ht="21.6" customHeight="1" thickBot="1" x14ac:dyDescent="0.3">
      <c r="A2" s="4" t="s">
        <v>2</v>
      </c>
      <c r="B2" s="4"/>
      <c r="C2" s="4"/>
      <c r="D2" s="4"/>
      <c r="E2" s="4"/>
      <c r="F2" s="4"/>
      <c r="G2" s="5"/>
      <c r="H2" s="6"/>
      <c r="I2" s="6"/>
      <c r="J2" s="5"/>
      <c r="K2" s="5"/>
      <c r="L2" s="5"/>
      <c r="M2" s="5"/>
      <c r="N2" s="40"/>
      <c r="O2" s="40"/>
      <c r="P2" s="5"/>
      <c r="Q2" s="5"/>
      <c r="R2" s="5"/>
    </row>
    <row r="3" spans="1:142" ht="13.9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9.2"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19.2" x14ac:dyDescent="0.25">
      <c r="S5" s="25"/>
    </row>
    <row r="6" spans="1:142" ht="36" customHeight="1" x14ac:dyDescent="0.25">
      <c r="A6" s="10" t="s">
        <v>5</v>
      </c>
      <c r="B6" s="10" t="s">
        <v>6</v>
      </c>
      <c r="C6" s="10" t="s">
        <v>7</v>
      </c>
      <c r="D6" s="11" t="s">
        <v>8</v>
      </c>
      <c r="E6" s="10" t="s">
        <v>9</v>
      </c>
      <c r="F6" s="10" t="s">
        <v>10</v>
      </c>
      <c r="G6" s="10" t="s">
        <v>11</v>
      </c>
      <c r="H6" s="10" t="s">
        <v>12</v>
      </c>
      <c r="I6" s="11" t="s">
        <v>13</v>
      </c>
      <c r="J6" s="10" t="s">
        <v>14</v>
      </c>
      <c r="K6" s="10" t="s">
        <v>15</v>
      </c>
      <c r="L6" s="10" t="s">
        <v>16</v>
      </c>
      <c r="M6" s="11" t="s">
        <v>17</v>
      </c>
      <c r="N6" s="41" t="s">
        <v>18</v>
      </c>
      <c r="O6" s="41" t="s">
        <v>19</v>
      </c>
      <c r="P6" s="10" t="s">
        <v>20</v>
      </c>
      <c r="Q6" s="11" t="s">
        <v>21</v>
      </c>
      <c r="R6" s="12" t="s">
        <v>22</v>
      </c>
    </row>
    <row r="7" spans="1:142" ht="58.5" customHeight="1" x14ac:dyDescent="0.25">
      <c r="A7" s="16">
        <v>1</v>
      </c>
      <c r="B7" s="18" t="s">
        <v>23</v>
      </c>
      <c r="C7" s="17">
        <v>45474</v>
      </c>
      <c r="D7" s="17" t="s">
        <v>29</v>
      </c>
      <c r="E7" s="18" t="s">
        <v>25</v>
      </c>
      <c r="F7" s="19" t="s">
        <v>26</v>
      </c>
      <c r="G7" s="18" t="s">
        <v>27</v>
      </c>
      <c r="H7" s="47" t="s">
        <v>617</v>
      </c>
      <c r="I7" s="20"/>
      <c r="J7" s="33">
        <v>23</v>
      </c>
      <c r="K7" s="21">
        <v>45474</v>
      </c>
      <c r="L7" s="21">
        <f>IFERROR(WORKDAY.INTL(($K7-1),$J7,1,FESTIVOS[]),"")</f>
        <v>45504</v>
      </c>
      <c r="M7" s="37">
        <f ca="1">IFERROR(((($I$3-$K7)/(L7-K7)*1)),"")</f>
        <v>25.7</v>
      </c>
      <c r="N7" s="23">
        <v>0.97</v>
      </c>
      <c r="O7" s="37">
        <v>1</v>
      </c>
      <c r="P7" s="23" t="s">
        <v>35</v>
      </c>
      <c r="Q7" s="24" t="s">
        <v>30</v>
      </c>
      <c r="R7" s="30" t="str">
        <f ca="1">IF(Tabla434356789[[#This Row],[Avance]]&lt;Tabla434356789[[#This Row],[Actual]],"OK",IF(Tabla434356789[[#This Row],[Avance]]&gt;Tabla434356789[[#This Row],[Actual]],"ATENCIÓN","EJECUTADO"))</f>
        <v>ATENCIÓN</v>
      </c>
    </row>
    <row r="8" spans="1:142" ht="67.5" customHeight="1" x14ac:dyDescent="0.25">
      <c r="A8" s="16">
        <v>3</v>
      </c>
      <c r="B8" s="18" t="s">
        <v>23</v>
      </c>
      <c r="C8" s="17">
        <v>45404</v>
      </c>
      <c r="D8" s="17" t="s">
        <v>29</v>
      </c>
      <c r="E8" s="27" t="s">
        <v>450</v>
      </c>
      <c r="F8" s="28" t="s">
        <v>579</v>
      </c>
      <c r="G8" s="27" t="s">
        <v>311</v>
      </c>
      <c r="H8" s="29" t="s">
        <v>34</v>
      </c>
      <c r="I8" s="20" t="s">
        <v>618</v>
      </c>
      <c r="J8" s="33">
        <v>30</v>
      </c>
      <c r="K8" s="21">
        <v>45403</v>
      </c>
      <c r="L8" s="21">
        <f>IFERROR(WORKDAY.INTL(($K8-1),$J8,1,FESTIVOS[]),"")</f>
        <v>45443</v>
      </c>
      <c r="M8" s="37">
        <f ca="1">IFERROR(((($I$3-$K8)/(L8-K8)*1)),"")</f>
        <v>21.05</v>
      </c>
      <c r="N8" s="23">
        <v>0.94</v>
      </c>
      <c r="O8" s="37">
        <v>0.98</v>
      </c>
      <c r="P8" s="23" t="s">
        <v>35</v>
      </c>
      <c r="Q8" s="24" t="s">
        <v>30</v>
      </c>
      <c r="R8" s="46" t="str">
        <f ca="1">IF(Tabla434356789[[#This Row],[Avance]]&lt;Tabla434356789[[#This Row],[Actual]],"OK",IF(Tabla434356789[[#This Row],[Avance]]&gt;Tabla434356789[[#This Row],[Actual]],"ATENCIÓN","EJECUTADO"))</f>
        <v>ATENCIÓN</v>
      </c>
    </row>
    <row r="9" spans="1:142" ht="45.6" x14ac:dyDescent="0.25">
      <c r="A9" s="16">
        <v>4</v>
      </c>
      <c r="B9" s="18" t="s">
        <v>23</v>
      </c>
      <c r="C9" s="17">
        <v>45412</v>
      </c>
      <c r="D9" s="17" t="s">
        <v>29</v>
      </c>
      <c r="E9" s="27" t="s">
        <v>39</v>
      </c>
      <c r="F9" s="28" t="s">
        <v>612</v>
      </c>
      <c r="G9" s="27" t="s">
        <v>64</v>
      </c>
      <c r="H9" s="29" t="s">
        <v>613</v>
      </c>
      <c r="I9" s="48" t="s">
        <v>619</v>
      </c>
      <c r="J9" s="33">
        <v>25</v>
      </c>
      <c r="K9" s="21">
        <v>45413</v>
      </c>
      <c r="L9" s="21">
        <f>IFERROR(WORKDAY.INTL(($K9-1),$J9,1,FESTIVOS[]),"")</f>
        <v>45447</v>
      </c>
      <c r="M9" s="37">
        <f ca="1">IFERROR(((($I$3-$K9)/(L9-K9)*1)),"")</f>
        <v>24.470588235294116</v>
      </c>
      <c r="N9" s="23">
        <v>0.8</v>
      </c>
      <c r="O9" s="37">
        <v>0.89</v>
      </c>
      <c r="P9" s="23" t="s">
        <v>35</v>
      </c>
      <c r="Q9" s="24" t="s">
        <v>30</v>
      </c>
      <c r="R9" s="46" t="str">
        <f ca="1">IF(Tabla434356789[[#This Row],[Avance]]&lt;Tabla434356789[[#This Row],[Actual]],"OK",IF(Tabla434356789[[#This Row],[Avance]]&gt;Tabla434356789[[#This Row],[Actual]],"ATENCIÓN","EJECUTADO"))</f>
        <v>ATENCIÓN</v>
      </c>
    </row>
    <row r="10" spans="1:142" ht="45.6" hidden="1" x14ac:dyDescent="0.25">
      <c r="A10" s="16">
        <v>11</v>
      </c>
      <c r="B10" s="18" t="s">
        <v>23</v>
      </c>
      <c r="C10" s="17">
        <v>45414</v>
      </c>
      <c r="D10" s="17" t="s">
        <v>29</v>
      </c>
      <c r="E10" s="27" t="s">
        <v>39</v>
      </c>
      <c r="F10" s="28" t="s">
        <v>629</v>
      </c>
      <c r="G10" s="27" t="s">
        <v>64</v>
      </c>
      <c r="H10" s="29" t="s">
        <v>613</v>
      </c>
      <c r="I10" s="48" t="s">
        <v>619</v>
      </c>
      <c r="J10" s="33">
        <v>25</v>
      </c>
      <c r="K10" s="21">
        <v>45413</v>
      </c>
      <c r="L10" s="21">
        <f>IFERROR(WORKDAY.INTL(($K10-1),$J10,1,FESTIVOS[]),"")</f>
        <v>45447</v>
      </c>
      <c r="M10" s="37">
        <f ca="1">IFERROR(((($I$3-$K10)/(L10-K10)*1)),"")</f>
        <v>24.470588235294116</v>
      </c>
      <c r="N10" s="23">
        <v>0.8</v>
      </c>
      <c r="O10" s="22">
        <v>0.89</v>
      </c>
      <c r="P10" s="23" t="s">
        <v>35</v>
      </c>
      <c r="Q10" s="24" t="s">
        <v>30</v>
      </c>
      <c r="R10" s="46" t="str">
        <f ca="1">IF(Tabla434356789[[#This Row],[Avance]]&lt;Tabla434356789[[#This Row],[Actual]],"OK",IF(Tabla434356789[[#This Row],[Avance]]&gt;Tabla434356789[[#This Row],[Actual]],"ATENCIÓN","EJECUTADO"))</f>
        <v>ATENCIÓN</v>
      </c>
    </row>
    <row r="11" spans="1:142" hidden="1" x14ac:dyDescent="0.25">
      <c r="A11" s="16">
        <v>154</v>
      </c>
      <c r="B11" s="18" t="s">
        <v>883</v>
      </c>
      <c r="C11" s="17">
        <v>45446</v>
      </c>
      <c r="D11" s="17"/>
      <c r="E11" s="27" t="s">
        <v>39</v>
      </c>
      <c r="F11" s="28" t="s">
        <v>781</v>
      </c>
      <c r="G11" s="27" t="s">
        <v>33</v>
      </c>
      <c r="H11" s="29" t="s">
        <v>754</v>
      </c>
      <c r="I11" s="29" t="s">
        <v>765</v>
      </c>
      <c r="J11" s="33">
        <v>1</v>
      </c>
      <c r="K11" s="21">
        <v>45445</v>
      </c>
      <c r="L11" s="21">
        <f>IFERROR(WORKDAY.INTL(($K11-1),$J11,1,FESTIVOS[]),"")</f>
        <v>45446</v>
      </c>
      <c r="M11" s="37">
        <f t="shared" ref="M11:M74" ca="1" si="0">IFERROR(((($I$3-$K11)/(L11-K11)*1)),"")</f>
        <v>800</v>
      </c>
      <c r="N11" s="23">
        <v>0</v>
      </c>
      <c r="O11" s="22">
        <v>1</v>
      </c>
      <c r="P11" s="23" t="s">
        <v>35</v>
      </c>
      <c r="Q11" s="24" t="s">
        <v>30</v>
      </c>
      <c r="R11" s="30" t="str">
        <f ca="1">IF(Tabla434356789[[#This Row],[Avance]]&lt;Tabla434356789[[#This Row],[Actual]],"OK",IF(Tabla434356789[[#This Row],[Avance]]&gt;Tabla434356789[[#This Row],[Actual]],"ATENCIÓN","EJECUTADO"))</f>
        <v>ATENCIÓN</v>
      </c>
    </row>
    <row r="12" spans="1:142" hidden="1" x14ac:dyDescent="0.25">
      <c r="A12" s="16">
        <v>155</v>
      </c>
      <c r="B12" s="18" t="s">
        <v>884</v>
      </c>
      <c r="C12" s="17">
        <v>45446</v>
      </c>
      <c r="D12" s="17"/>
      <c r="E12" s="27" t="s">
        <v>39</v>
      </c>
      <c r="F12" s="28" t="s">
        <v>782</v>
      </c>
      <c r="G12" s="27" t="s">
        <v>33</v>
      </c>
      <c r="H12" s="29" t="s">
        <v>754</v>
      </c>
      <c r="I12" s="29" t="s">
        <v>767</v>
      </c>
      <c r="J12" s="33">
        <v>1</v>
      </c>
      <c r="K12" s="21">
        <v>45445</v>
      </c>
      <c r="L12" s="21">
        <f>IFERROR(WORKDAY.INTL(($K12-1),$J12,1,FESTIVOS[]),"")</f>
        <v>45446</v>
      </c>
      <c r="M12" s="37">
        <f t="shared" ca="1" si="0"/>
        <v>800</v>
      </c>
      <c r="N12" s="23">
        <v>0</v>
      </c>
      <c r="O12" s="22">
        <v>1</v>
      </c>
      <c r="P12" s="23" t="s">
        <v>35</v>
      </c>
      <c r="Q12" s="24" t="s">
        <v>30</v>
      </c>
      <c r="R12" s="46" t="str">
        <f ca="1">IF(Tabla434356789[[#This Row],[Avance]]&lt;Tabla434356789[[#This Row],[Actual]],"OK",IF(Tabla434356789[[#This Row],[Avance]]&gt;Tabla434356789[[#This Row],[Actual]],"ATENCIÓN","EJECUTADO"))</f>
        <v>ATENCIÓN</v>
      </c>
    </row>
    <row r="13" spans="1:142" ht="26.25" hidden="1" customHeight="1" x14ac:dyDescent="0.25">
      <c r="A13" s="16">
        <v>156</v>
      </c>
      <c r="B13" s="18" t="s">
        <v>885</v>
      </c>
      <c r="C13" s="17">
        <v>45446</v>
      </c>
      <c r="D13" s="17"/>
      <c r="E13" s="27" t="s">
        <v>36</v>
      </c>
      <c r="F13" s="28" t="s">
        <v>783</v>
      </c>
      <c r="G13" s="27" t="s">
        <v>33</v>
      </c>
      <c r="H13" s="29" t="s">
        <v>754</v>
      </c>
      <c r="I13" s="29" t="s">
        <v>765</v>
      </c>
      <c r="J13" s="33">
        <v>1</v>
      </c>
      <c r="K13" s="21">
        <v>45445</v>
      </c>
      <c r="L13" s="21">
        <f>IFERROR(WORKDAY.INTL(($K13-1),$J13,1,FESTIVOS[]),"")</f>
        <v>45446</v>
      </c>
      <c r="M13" s="37">
        <f t="shared" ca="1" si="0"/>
        <v>800</v>
      </c>
      <c r="N13" s="23">
        <v>0</v>
      </c>
      <c r="O13" s="22">
        <v>1</v>
      </c>
      <c r="P13" s="23" t="s">
        <v>35</v>
      </c>
      <c r="Q13" s="24" t="s">
        <v>30</v>
      </c>
      <c r="R13" s="46" t="str">
        <f ca="1">IF(Tabla434356789[[#This Row],[Avance]]&lt;Tabla434356789[[#This Row],[Actual]],"OK",IF(Tabla434356789[[#This Row],[Avance]]&gt;Tabla434356789[[#This Row],[Actual]],"ATENCIÓN","EJECUTADO"))</f>
        <v>ATENCIÓN</v>
      </c>
    </row>
    <row r="14" spans="1:142" ht="19.5" hidden="1" customHeight="1" x14ac:dyDescent="0.25">
      <c r="A14" s="16">
        <v>157</v>
      </c>
      <c r="B14" s="18" t="s">
        <v>886</v>
      </c>
      <c r="C14" s="17">
        <v>45446</v>
      </c>
      <c r="D14" s="17"/>
      <c r="E14" s="27" t="s">
        <v>450</v>
      </c>
      <c r="F14" s="28" t="s">
        <v>784</v>
      </c>
      <c r="G14" s="27" t="s">
        <v>33</v>
      </c>
      <c r="H14" s="29" t="s">
        <v>34</v>
      </c>
      <c r="I14" s="29"/>
      <c r="J14" s="33">
        <v>1</v>
      </c>
      <c r="K14" s="21">
        <v>45445</v>
      </c>
      <c r="L14" s="21">
        <f>IFERROR(WORKDAY.INTL(($K14-1),$J14,1,FESTIVOS[]),"")</f>
        <v>45446</v>
      </c>
      <c r="M14" s="37">
        <f t="shared" ca="1" si="0"/>
        <v>800</v>
      </c>
      <c r="N14" s="23">
        <v>0</v>
      </c>
      <c r="O14" s="22">
        <v>1</v>
      </c>
      <c r="P14" s="23" t="s">
        <v>35</v>
      </c>
      <c r="Q14" s="24" t="s">
        <v>30</v>
      </c>
      <c r="R14" s="46" t="str">
        <f ca="1">IF(Tabla434356789[[#This Row],[Avance]]&lt;Tabla434356789[[#This Row],[Actual]],"OK",IF(Tabla434356789[[#This Row],[Avance]]&gt;Tabla434356789[[#This Row],[Actual]],"ATENCIÓN","EJECUTADO"))</f>
        <v>ATENCIÓN</v>
      </c>
    </row>
    <row r="15" spans="1:142" ht="26.25" hidden="1" customHeight="1" x14ac:dyDescent="0.25">
      <c r="A15" s="16">
        <v>158</v>
      </c>
      <c r="B15" s="18" t="s">
        <v>887</v>
      </c>
      <c r="C15" s="17">
        <v>45446</v>
      </c>
      <c r="D15" s="17"/>
      <c r="E15" s="27" t="s">
        <v>450</v>
      </c>
      <c r="F15" s="28" t="s">
        <v>785</v>
      </c>
      <c r="G15" s="27" t="s">
        <v>33</v>
      </c>
      <c r="H15" s="29" t="s">
        <v>34</v>
      </c>
      <c r="I15" s="29" t="s">
        <v>786</v>
      </c>
      <c r="J15" s="33">
        <v>2</v>
      </c>
      <c r="K15" s="21">
        <v>45445</v>
      </c>
      <c r="L15" s="21">
        <f>IFERROR(WORKDAY.INTL(($K15-1),$J15,1,FESTIVOS[]),"")</f>
        <v>45447</v>
      </c>
      <c r="M15" s="37">
        <f t="shared" ca="1" si="0"/>
        <v>400</v>
      </c>
      <c r="N15" s="23">
        <v>0.68</v>
      </c>
      <c r="O15" s="22">
        <v>1</v>
      </c>
      <c r="P15" s="23" t="s">
        <v>35</v>
      </c>
      <c r="Q15" s="24" t="s">
        <v>30</v>
      </c>
      <c r="R15" s="46" t="str">
        <f ca="1">IF(Tabla434356789[[#This Row],[Avance]]&lt;Tabla434356789[[#This Row],[Actual]],"OK",IF(Tabla434356789[[#This Row],[Avance]]&gt;Tabla434356789[[#This Row],[Actual]],"ATENCIÓN","EJECUTADO"))</f>
        <v>ATENCIÓN</v>
      </c>
    </row>
    <row r="16" spans="1:142" hidden="1" x14ac:dyDescent="0.25">
      <c r="A16" s="16">
        <v>159</v>
      </c>
      <c r="B16" s="18" t="s">
        <v>888</v>
      </c>
      <c r="C16" s="17">
        <v>45446</v>
      </c>
      <c r="D16" s="17"/>
      <c r="E16" s="27" t="s">
        <v>787</v>
      </c>
      <c r="F16" s="28" t="s">
        <v>788</v>
      </c>
      <c r="G16" s="27" t="s">
        <v>758</v>
      </c>
      <c r="H16" s="29" t="s">
        <v>789</v>
      </c>
      <c r="I16" s="29"/>
      <c r="J16" s="33">
        <v>8</v>
      </c>
      <c r="K16" s="21">
        <v>45445</v>
      </c>
      <c r="L16" s="21">
        <f>IFERROR(WORKDAY.INTL(($K16-1),$J16,1,FESTIVOS[]),"")</f>
        <v>45455</v>
      </c>
      <c r="M16" s="37">
        <f t="shared" ca="1" si="0"/>
        <v>80</v>
      </c>
      <c r="N16" s="23">
        <v>0.91</v>
      </c>
      <c r="O16" s="22">
        <v>1</v>
      </c>
      <c r="P16" s="23" t="s">
        <v>35</v>
      </c>
      <c r="Q16" s="24" t="s">
        <v>30</v>
      </c>
      <c r="R16" s="46" t="str">
        <f ca="1">IF(Tabla434356789[[#This Row],[Avance]]&lt;Tabla434356789[[#This Row],[Actual]],"OK",IF(Tabla434356789[[#This Row],[Avance]]&gt;Tabla434356789[[#This Row],[Actual]],"ATENCIÓN","EJECUTADO"))</f>
        <v>ATENCIÓN</v>
      </c>
    </row>
    <row r="17" spans="1:18" hidden="1" x14ac:dyDescent="0.25">
      <c r="A17" s="16">
        <v>160</v>
      </c>
      <c r="B17" s="18" t="s">
        <v>889</v>
      </c>
      <c r="C17" s="17">
        <v>45447</v>
      </c>
      <c r="D17" s="17"/>
      <c r="E17" s="27" t="s">
        <v>36</v>
      </c>
      <c r="F17" s="28" t="s">
        <v>790</v>
      </c>
      <c r="G17" s="27" t="s">
        <v>33</v>
      </c>
      <c r="H17" s="29" t="s">
        <v>754</v>
      </c>
      <c r="I17" s="29"/>
      <c r="J17" s="33">
        <v>2</v>
      </c>
      <c r="K17" s="21">
        <v>45446</v>
      </c>
      <c r="L17" s="21">
        <f>IFERROR(WORKDAY.INTL(($K17-1),$J17,1,FESTIVOS[]),"")</f>
        <v>45447</v>
      </c>
      <c r="M17" s="37">
        <f t="shared" ca="1" si="0"/>
        <v>799</v>
      </c>
      <c r="N17" s="23">
        <v>0</v>
      </c>
      <c r="O17" s="22">
        <v>1</v>
      </c>
      <c r="P17" s="23" t="s">
        <v>35</v>
      </c>
      <c r="Q17" s="24" t="s">
        <v>30</v>
      </c>
      <c r="R17" s="46" t="str">
        <f ca="1">IF(Tabla434356789[[#This Row],[Avance]]&lt;Tabla434356789[[#This Row],[Actual]],"OK",IF(Tabla434356789[[#This Row],[Avance]]&gt;Tabla434356789[[#This Row],[Actual]],"ATENCIÓN","EJECUTADO"))</f>
        <v>ATENCIÓN</v>
      </c>
    </row>
    <row r="18" spans="1:18" hidden="1" x14ac:dyDescent="0.25">
      <c r="A18" s="16">
        <v>161</v>
      </c>
      <c r="B18" s="18" t="s">
        <v>890</v>
      </c>
      <c r="C18" s="17">
        <v>45447</v>
      </c>
      <c r="D18" s="17"/>
      <c r="E18" s="27" t="s">
        <v>36</v>
      </c>
      <c r="F18" s="28" t="s">
        <v>791</v>
      </c>
      <c r="G18" s="27" t="s">
        <v>33</v>
      </c>
      <c r="H18" s="29" t="s">
        <v>754</v>
      </c>
      <c r="I18" s="29"/>
      <c r="J18" s="33">
        <v>2</v>
      </c>
      <c r="K18" s="21">
        <v>45446</v>
      </c>
      <c r="L18" s="21">
        <f>IFERROR(WORKDAY.INTL(($K18-1),$J18,1,FESTIVOS[]),"")</f>
        <v>45447</v>
      </c>
      <c r="M18" s="37">
        <f t="shared" ca="1" si="0"/>
        <v>799</v>
      </c>
      <c r="N18" s="23">
        <v>0</v>
      </c>
      <c r="O18" s="22">
        <v>1</v>
      </c>
      <c r="P18" s="23" t="s">
        <v>35</v>
      </c>
      <c r="Q18" s="24" t="s">
        <v>30</v>
      </c>
      <c r="R18" s="46" t="str">
        <f ca="1">IF(Tabla434356789[[#This Row],[Avance]]&lt;Tabla434356789[[#This Row],[Actual]],"OK",IF(Tabla434356789[[#This Row],[Avance]]&gt;Tabla434356789[[#This Row],[Actual]],"ATENCIÓN","EJECUTADO"))</f>
        <v>ATENCIÓN</v>
      </c>
    </row>
    <row r="19" spans="1:18" hidden="1" x14ac:dyDescent="0.25">
      <c r="A19" s="16">
        <v>162</v>
      </c>
      <c r="B19" s="18" t="s">
        <v>891</v>
      </c>
      <c r="C19" s="17">
        <v>45447</v>
      </c>
      <c r="D19" s="17"/>
      <c r="E19" s="27" t="s">
        <v>36</v>
      </c>
      <c r="F19" s="28" t="s">
        <v>792</v>
      </c>
      <c r="G19" s="27" t="s">
        <v>33</v>
      </c>
      <c r="H19" s="29" t="s">
        <v>754</v>
      </c>
      <c r="I19" s="29"/>
      <c r="J19" s="33">
        <v>2</v>
      </c>
      <c r="K19" s="21">
        <v>45446</v>
      </c>
      <c r="L19" s="21">
        <f>IFERROR(WORKDAY.INTL(($K19-1),$J19,1,FESTIVOS[]),"")</f>
        <v>45447</v>
      </c>
      <c r="M19" s="37">
        <f t="shared" ca="1" si="0"/>
        <v>799</v>
      </c>
      <c r="N19" s="23">
        <v>0</v>
      </c>
      <c r="O19" s="22">
        <v>1</v>
      </c>
      <c r="P19" s="23" t="s">
        <v>35</v>
      </c>
      <c r="Q19" s="24" t="s">
        <v>30</v>
      </c>
      <c r="R19" s="30" t="str">
        <f ca="1">IF(Tabla434356789[[#This Row],[Avance]]&lt;Tabla434356789[[#This Row],[Actual]],"OK",IF(Tabla434356789[[#This Row],[Avance]]&gt;Tabla434356789[[#This Row],[Actual]],"ATENCIÓN","EJECUTADO"))</f>
        <v>ATENCIÓN</v>
      </c>
    </row>
    <row r="20" spans="1:18" hidden="1" x14ac:dyDescent="0.25">
      <c r="A20" s="16">
        <v>163</v>
      </c>
      <c r="B20" s="18" t="s">
        <v>892</v>
      </c>
      <c r="C20" s="17">
        <v>45447</v>
      </c>
      <c r="D20" s="17"/>
      <c r="E20" s="27" t="s">
        <v>39</v>
      </c>
      <c r="F20" s="28" t="s">
        <v>793</v>
      </c>
      <c r="G20" s="27" t="s">
        <v>33</v>
      </c>
      <c r="H20" s="29" t="s">
        <v>49</v>
      </c>
      <c r="I20" s="29"/>
      <c r="J20" s="33">
        <v>4</v>
      </c>
      <c r="K20" s="21">
        <v>45446</v>
      </c>
      <c r="L20" s="21">
        <f>IFERROR(WORKDAY.INTL(($K20-1),$J20,1,FESTIVOS[]),"")</f>
        <v>45449</v>
      </c>
      <c r="M20" s="37">
        <f t="shared" ca="1" si="0"/>
        <v>266.33333333333331</v>
      </c>
      <c r="N20" s="23">
        <v>0.68</v>
      </c>
      <c r="O20" s="22">
        <v>1</v>
      </c>
      <c r="P20" s="23" t="s">
        <v>35</v>
      </c>
      <c r="Q20" s="24" t="s">
        <v>30</v>
      </c>
      <c r="R20" s="46" t="str">
        <f ca="1">IF(Tabla434356789[[#This Row],[Avance]]&lt;Tabla434356789[[#This Row],[Actual]],"OK",IF(Tabla434356789[[#This Row],[Avance]]&gt;Tabla434356789[[#This Row],[Actual]],"ATENCIÓN","EJECUTADO"))</f>
        <v>ATENCIÓN</v>
      </c>
    </row>
    <row r="21" spans="1:18" hidden="1" x14ac:dyDescent="0.25">
      <c r="A21" s="16">
        <v>164</v>
      </c>
      <c r="B21" s="18" t="s">
        <v>893</v>
      </c>
      <c r="C21" s="17">
        <v>45447</v>
      </c>
      <c r="D21" s="17"/>
      <c r="E21" s="27" t="s">
        <v>39</v>
      </c>
      <c r="F21" s="28" t="s">
        <v>794</v>
      </c>
      <c r="G21" s="27" t="s">
        <v>33</v>
      </c>
      <c r="H21" s="29" t="s">
        <v>49</v>
      </c>
      <c r="I21" s="29"/>
      <c r="J21" s="33">
        <v>3</v>
      </c>
      <c r="K21" s="21">
        <v>45446</v>
      </c>
      <c r="L21" s="21">
        <f>IFERROR(WORKDAY.INTL(($K21-1),$J21,1,FESTIVOS[]),"")</f>
        <v>45448</v>
      </c>
      <c r="M21" s="37">
        <f t="shared" ca="1" si="0"/>
        <v>399.5</v>
      </c>
      <c r="N21" s="23">
        <v>0.51</v>
      </c>
      <c r="O21" s="22">
        <v>1</v>
      </c>
      <c r="P21" s="23" t="s">
        <v>35</v>
      </c>
      <c r="Q21" s="24" t="s">
        <v>30</v>
      </c>
      <c r="R21" s="46" t="str">
        <f ca="1">IF(Tabla434356789[[#This Row],[Avance]]&lt;Tabla434356789[[#This Row],[Actual]],"OK",IF(Tabla434356789[[#This Row],[Avance]]&gt;Tabla434356789[[#This Row],[Actual]],"ATENCIÓN","EJECUTADO"))</f>
        <v>ATENCIÓN</v>
      </c>
    </row>
    <row r="22" spans="1:18" hidden="1" x14ac:dyDescent="0.25">
      <c r="A22" s="16">
        <v>165</v>
      </c>
      <c r="B22" s="18" t="s">
        <v>894</v>
      </c>
      <c r="C22" s="17">
        <v>45448</v>
      </c>
      <c r="D22" s="17"/>
      <c r="E22" s="27" t="s">
        <v>39</v>
      </c>
      <c r="F22" s="28" t="s">
        <v>795</v>
      </c>
      <c r="G22" s="27" t="s">
        <v>33</v>
      </c>
      <c r="H22" s="29" t="s">
        <v>49</v>
      </c>
      <c r="I22" s="29"/>
      <c r="J22" s="33">
        <v>2</v>
      </c>
      <c r="K22" s="21">
        <v>45447</v>
      </c>
      <c r="L22" s="21">
        <f>IFERROR(WORKDAY.INTL(($K22-1),$J22,1,FESTIVOS[]),"")</f>
        <v>45448</v>
      </c>
      <c r="M22" s="37">
        <f t="shared" ca="1" si="0"/>
        <v>798</v>
      </c>
      <c r="N22" s="23">
        <v>0</v>
      </c>
      <c r="O22" s="22">
        <v>1</v>
      </c>
      <c r="P22" s="23" t="s">
        <v>35</v>
      </c>
      <c r="Q22" s="24" t="s">
        <v>30</v>
      </c>
      <c r="R22" s="30" t="str">
        <f ca="1">IF(Tabla434356789[[#This Row],[Avance]]&lt;Tabla434356789[[#This Row],[Actual]],"OK",IF(Tabla434356789[[#This Row],[Avance]]&gt;Tabla434356789[[#This Row],[Actual]],"ATENCIÓN","EJECUTADO"))</f>
        <v>ATENCIÓN</v>
      </c>
    </row>
    <row r="23" spans="1:18" hidden="1" x14ac:dyDescent="0.25">
      <c r="A23" s="16">
        <v>166</v>
      </c>
      <c r="B23" s="18" t="s">
        <v>895</v>
      </c>
      <c r="C23" s="17">
        <v>45448</v>
      </c>
      <c r="D23" s="17"/>
      <c r="E23" s="27" t="s">
        <v>39</v>
      </c>
      <c r="F23" s="28" t="s">
        <v>796</v>
      </c>
      <c r="G23" s="27" t="s">
        <v>33</v>
      </c>
      <c r="H23" s="29" t="s">
        <v>49</v>
      </c>
      <c r="I23" s="29"/>
      <c r="J23" s="33">
        <v>2</v>
      </c>
      <c r="K23" s="21">
        <v>45447</v>
      </c>
      <c r="L23" s="21">
        <f>IFERROR(WORKDAY.INTL(($K23-1),$J23,1,FESTIVOS[]),"")</f>
        <v>45448</v>
      </c>
      <c r="M23" s="37">
        <f t="shared" ca="1" si="0"/>
        <v>798</v>
      </c>
      <c r="N23" s="23">
        <v>0</v>
      </c>
      <c r="O23" s="22">
        <v>1</v>
      </c>
      <c r="P23" s="23" t="s">
        <v>35</v>
      </c>
      <c r="Q23" s="24" t="s">
        <v>30</v>
      </c>
      <c r="R23" s="46" t="str">
        <f ca="1">IF(Tabla434356789[[#This Row],[Avance]]&lt;Tabla434356789[[#This Row],[Actual]],"OK",IF(Tabla434356789[[#This Row],[Avance]]&gt;Tabla434356789[[#This Row],[Actual]],"ATENCIÓN","EJECUTADO"))</f>
        <v>ATENCIÓN</v>
      </c>
    </row>
    <row r="24" spans="1:18" hidden="1" x14ac:dyDescent="0.25">
      <c r="A24" s="16">
        <v>167</v>
      </c>
      <c r="B24" s="18" t="s">
        <v>896</v>
      </c>
      <c r="C24" s="17">
        <v>45447</v>
      </c>
      <c r="D24" s="17"/>
      <c r="E24" s="27" t="s">
        <v>450</v>
      </c>
      <c r="F24" s="28" t="s">
        <v>797</v>
      </c>
      <c r="G24" s="27" t="s">
        <v>33</v>
      </c>
      <c r="H24" s="29" t="s">
        <v>49</v>
      </c>
      <c r="I24" s="29"/>
      <c r="J24" s="33">
        <v>2</v>
      </c>
      <c r="K24" s="21">
        <v>45447</v>
      </c>
      <c r="L24" s="21">
        <f>IFERROR(WORKDAY.INTL(($K24-1),$J24,1,FESTIVOS[]),"")</f>
        <v>45448</v>
      </c>
      <c r="M24" s="37">
        <f t="shared" ca="1" si="0"/>
        <v>798</v>
      </c>
      <c r="N24" s="23">
        <v>0</v>
      </c>
      <c r="O24" s="22">
        <v>1</v>
      </c>
      <c r="P24" s="23" t="s">
        <v>35</v>
      </c>
      <c r="Q24" s="24" t="s">
        <v>30</v>
      </c>
      <c r="R24" s="46" t="str">
        <f ca="1">IF(Tabla434356789[[#This Row],[Avance]]&lt;Tabla434356789[[#This Row],[Actual]],"OK",IF(Tabla434356789[[#This Row],[Avance]]&gt;Tabla434356789[[#This Row],[Actual]],"ATENCIÓN","EJECUTADO"))</f>
        <v>ATENCIÓN</v>
      </c>
    </row>
    <row r="25" spans="1:18" hidden="1" x14ac:dyDescent="0.25">
      <c r="A25" s="16">
        <v>168</v>
      </c>
      <c r="B25" s="18" t="s">
        <v>897</v>
      </c>
      <c r="C25" s="17">
        <v>45448</v>
      </c>
      <c r="D25" s="17"/>
      <c r="E25" s="27" t="s">
        <v>450</v>
      </c>
      <c r="F25" s="28" t="s">
        <v>798</v>
      </c>
      <c r="G25" s="27" t="s">
        <v>33</v>
      </c>
      <c r="H25" s="29" t="s">
        <v>49</v>
      </c>
      <c r="I25" s="29"/>
      <c r="J25" s="33">
        <v>2</v>
      </c>
      <c r="K25" s="21">
        <v>45447</v>
      </c>
      <c r="L25" s="21">
        <f>IFERROR(WORKDAY.INTL(($K25-1),$J25,1,FESTIVOS[]),"")</f>
        <v>45448</v>
      </c>
      <c r="M25" s="37">
        <f t="shared" ca="1" si="0"/>
        <v>798</v>
      </c>
      <c r="N25" s="23">
        <v>0</v>
      </c>
      <c r="O25" s="22">
        <v>1</v>
      </c>
      <c r="P25" s="23" t="s">
        <v>35</v>
      </c>
      <c r="Q25" s="24" t="s">
        <v>30</v>
      </c>
      <c r="R25" s="46" t="str">
        <f ca="1">IF(Tabla434356789[[#This Row],[Avance]]&lt;Tabla434356789[[#This Row],[Actual]],"OK",IF(Tabla434356789[[#This Row],[Avance]]&gt;Tabla434356789[[#This Row],[Actual]],"ATENCIÓN","EJECUTADO"))</f>
        <v>ATENCIÓN</v>
      </c>
    </row>
    <row r="26" spans="1:18" hidden="1" x14ac:dyDescent="0.25">
      <c r="A26" s="16">
        <v>169</v>
      </c>
      <c r="B26" s="18" t="s">
        <v>898</v>
      </c>
      <c r="C26" s="17">
        <v>45448</v>
      </c>
      <c r="D26" s="17"/>
      <c r="E26" s="27" t="s">
        <v>36</v>
      </c>
      <c r="F26" s="28" t="s">
        <v>799</v>
      </c>
      <c r="G26" s="27" t="s">
        <v>33</v>
      </c>
      <c r="H26" s="29" t="s">
        <v>49</v>
      </c>
      <c r="I26" s="29"/>
      <c r="J26" s="33">
        <v>2</v>
      </c>
      <c r="K26" s="21">
        <v>45447</v>
      </c>
      <c r="L26" s="21">
        <f>IFERROR(WORKDAY.INTL(($K26-1),$J26,1,FESTIVOS[]),"")</f>
        <v>45448</v>
      </c>
      <c r="M26" s="37">
        <f t="shared" ca="1" si="0"/>
        <v>798</v>
      </c>
      <c r="N26" s="23">
        <v>0</v>
      </c>
      <c r="O26" s="22">
        <v>1</v>
      </c>
      <c r="P26" s="23" t="s">
        <v>35</v>
      </c>
      <c r="Q26" s="24" t="s">
        <v>30</v>
      </c>
      <c r="R26" s="46" t="str">
        <f ca="1">IF(Tabla434356789[[#This Row],[Avance]]&lt;Tabla434356789[[#This Row],[Actual]],"OK",IF(Tabla434356789[[#This Row],[Avance]]&gt;Tabla434356789[[#This Row],[Actual]],"ATENCIÓN","EJECUTADO"))</f>
        <v>ATENCIÓN</v>
      </c>
    </row>
    <row r="27" spans="1:18" hidden="1" x14ac:dyDescent="0.25">
      <c r="A27" s="16">
        <v>170</v>
      </c>
      <c r="B27" s="18" t="s">
        <v>899</v>
      </c>
      <c r="C27" s="17">
        <v>45448</v>
      </c>
      <c r="D27" s="17"/>
      <c r="E27" s="27" t="s">
        <v>36</v>
      </c>
      <c r="F27" s="28" t="s">
        <v>800</v>
      </c>
      <c r="G27" s="27" t="s">
        <v>33</v>
      </c>
      <c r="H27" s="29" t="s">
        <v>49</v>
      </c>
      <c r="I27" s="29"/>
      <c r="J27" s="33">
        <v>2</v>
      </c>
      <c r="K27" s="21">
        <v>45447</v>
      </c>
      <c r="L27" s="21">
        <f>IFERROR(WORKDAY.INTL(($K27-1),$J27,1,FESTIVOS[]),"")</f>
        <v>45448</v>
      </c>
      <c r="M27" s="37">
        <f t="shared" ca="1" si="0"/>
        <v>798</v>
      </c>
      <c r="N27" s="23">
        <v>0</v>
      </c>
      <c r="O27" s="22">
        <v>1</v>
      </c>
      <c r="P27" s="23" t="s">
        <v>35</v>
      </c>
      <c r="Q27" s="24" t="s">
        <v>30</v>
      </c>
      <c r="R27" s="46" t="str">
        <f ca="1">IF(Tabla434356789[[#This Row],[Avance]]&lt;Tabla434356789[[#This Row],[Actual]],"OK",IF(Tabla434356789[[#This Row],[Avance]]&gt;Tabla434356789[[#This Row],[Actual]],"ATENCIÓN","EJECUTADO"))</f>
        <v>ATENCIÓN</v>
      </c>
    </row>
    <row r="28" spans="1:18" hidden="1" x14ac:dyDescent="0.25">
      <c r="A28" s="16">
        <v>171</v>
      </c>
      <c r="B28" s="18" t="s">
        <v>900</v>
      </c>
      <c r="C28" s="17">
        <v>45449</v>
      </c>
      <c r="D28" s="17"/>
      <c r="E28" s="27" t="s">
        <v>39</v>
      </c>
      <c r="F28" s="28" t="s">
        <v>521</v>
      </c>
      <c r="G28" s="27" t="s">
        <v>33</v>
      </c>
      <c r="H28" s="29" t="s">
        <v>49</v>
      </c>
      <c r="I28" s="29"/>
      <c r="J28" s="33">
        <v>3</v>
      </c>
      <c r="K28" s="21">
        <v>45448</v>
      </c>
      <c r="L28" s="21">
        <f>IFERROR(WORKDAY.INTL(($K28-1),$J28,1,FESTIVOS[]),"")</f>
        <v>45450</v>
      </c>
      <c r="M28" s="37">
        <f t="shared" ca="1" si="0"/>
        <v>398.5</v>
      </c>
      <c r="N28" s="23">
        <v>0.41</v>
      </c>
      <c r="O28" s="22">
        <v>1</v>
      </c>
      <c r="P28" s="23" t="s">
        <v>35</v>
      </c>
      <c r="Q28" s="24" t="s">
        <v>30</v>
      </c>
      <c r="R28" s="46" t="str">
        <f ca="1">IF(Tabla434356789[[#This Row],[Avance]]&lt;Tabla434356789[[#This Row],[Actual]],"OK",IF(Tabla434356789[[#This Row],[Avance]]&gt;Tabla434356789[[#This Row],[Actual]],"ATENCIÓN","EJECUTADO"))</f>
        <v>ATENCIÓN</v>
      </c>
    </row>
    <row r="29" spans="1:18" hidden="1" x14ac:dyDescent="0.25">
      <c r="A29" s="16">
        <v>172</v>
      </c>
      <c r="B29" s="18" t="s">
        <v>901</v>
      </c>
      <c r="C29" s="17">
        <v>45449</v>
      </c>
      <c r="D29" s="17"/>
      <c r="E29" s="27" t="s">
        <v>36</v>
      </c>
      <c r="F29" s="28" t="s">
        <v>788</v>
      </c>
      <c r="G29" s="27" t="s">
        <v>758</v>
      </c>
      <c r="H29" s="29" t="s">
        <v>194</v>
      </c>
      <c r="I29" s="29"/>
      <c r="J29" s="33">
        <v>2</v>
      </c>
      <c r="K29" s="21">
        <v>45448</v>
      </c>
      <c r="L29" s="21">
        <f>IFERROR(WORKDAY.INTL(($K29-1),$J29,1,FESTIVOS[]),"")</f>
        <v>45449</v>
      </c>
      <c r="M29" s="37">
        <f t="shared" ca="1" si="0"/>
        <v>797</v>
      </c>
      <c r="N29" s="23">
        <v>0</v>
      </c>
      <c r="O29" s="22">
        <v>1</v>
      </c>
      <c r="P29" s="23" t="s">
        <v>35</v>
      </c>
      <c r="Q29" s="24" t="s">
        <v>30</v>
      </c>
      <c r="R29" s="30" t="str">
        <f ca="1">IF(Tabla434356789[[#This Row],[Avance]]&lt;Tabla434356789[[#This Row],[Actual]],"OK",IF(Tabla434356789[[#This Row],[Avance]]&gt;Tabla434356789[[#This Row],[Actual]],"ATENCIÓN","EJECUTADO"))</f>
        <v>ATENCIÓN</v>
      </c>
    </row>
    <row r="30" spans="1:18" hidden="1" x14ac:dyDescent="0.25">
      <c r="A30" s="16">
        <v>173</v>
      </c>
      <c r="B30" s="18" t="s">
        <v>902</v>
      </c>
      <c r="C30" s="17">
        <v>45449</v>
      </c>
      <c r="D30" s="17"/>
      <c r="E30" s="27" t="s">
        <v>450</v>
      </c>
      <c r="F30" s="28" t="s">
        <v>801</v>
      </c>
      <c r="G30" s="27" t="s">
        <v>758</v>
      </c>
      <c r="H30" s="29" t="s">
        <v>34</v>
      </c>
      <c r="I30" s="29"/>
      <c r="J30" s="33">
        <v>3</v>
      </c>
      <c r="K30" s="21">
        <v>45448</v>
      </c>
      <c r="L30" s="21">
        <f>IFERROR(WORKDAY.INTL(($K30-1),$J30,1,FESTIVOS[]),"")</f>
        <v>45450</v>
      </c>
      <c r="M30" s="37">
        <f t="shared" ca="1" si="0"/>
        <v>398.5</v>
      </c>
      <c r="N30" s="23">
        <v>0.51</v>
      </c>
      <c r="O30" s="22">
        <v>1</v>
      </c>
      <c r="P30" s="23" t="s">
        <v>35</v>
      </c>
      <c r="Q30" s="24" t="s">
        <v>30</v>
      </c>
      <c r="R30" s="46" t="str">
        <f ca="1">IF(Tabla434356789[[#This Row],[Avance]]&lt;Tabla434356789[[#This Row],[Actual]],"OK",IF(Tabla434356789[[#This Row],[Avance]]&gt;Tabla434356789[[#This Row],[Actual]],"ATENCIÓN","EJECUTADO"))</f>
        <v>ATENCIÓN</v>
      </c>
    </row>
    <row r="31" spans="1:18" hidden="1" x14ac:dyDescent="0.25">
      <c r="A31" s="16">
        <v>174</v>
      </c>
      <c r="B31" s="18" t="s">
        <v>903</v>
      </c>
      <c r="C31" s="17">
        <v>45450</v>
      </c>
      <c r="D31" s="17"/>
      <c r="E31" s="27" t="s">
        <v>39</v>
      </c>
      <c r="F31" s="28" t="s">
        <v>433</v>
      </c>
      <c r="G31" s="27" t="s">
        <v>33</v>
      </c>
      <c r="H31" s="29" t="s">
        <v>49</v>
      </c>
      <c r="I31" s="29"/>
      <c r="J31" s="33">
        <v>3</v>
      </c>
      <c r="K31" s="21">
        <v>45449</v>
      </c>
      <c r="L31" s="21">
        <f>IFERROR(WORKDAY.INTL(($K31-1),$J31,1,FESTIVOS[]),"")</f>
        <v>45453</v>
      </c>
      <c r="M31" s="37">
        <f t="shared" ca="1" si="0"/>
        <v>199</v>
      </c>
      <c r="N31" s="23">
        <v>0.21</v>
      </c>
      <c r="O31" s="22">
        <v>1</v>
      </c>
      <c r="P31" s="23" t="s">
        <v>35</v>
      </c>
      <c r="Q31" s="24" t="s">
        <v>30</v>
      </c>
      <c r="R31" s="46" t="str">
        <f ca="1">IF(Tabla434356789[[#This Row],[Avance]]&lt;Tabla434356789[[#This Row],[Actual]],"OK",IF(Tabla434356789[[#This Row],[Avance]]&gt;Tabla434356789[[#This Row],[Actual]],"ATENCIÓN","EJECUTADO"))</f>
        <v>ATENCIÓN</v>
      </c>
    </row>
    <row r="32" spans="1:18" hidden="1" x14ac:dyDescent="0.25">
      <c r="A32" s="16">
        <v>175</v>
      </c>
      <c r="B32" s="18" t="s">
        <v>904</v>
      </c>
      <c r="C32" s="17">
        <v>45453</v>
      </c>
      <c r="D32" s="17"/>
      <c r="E32" s="27" t="s">
        <v>39</v>
      </c>
      <c r="F32" s="28" t="s">
        <v>802</v>
      </c>
      <c r="G32" s="27" t="s">
        <v>33</v>
      </c>
      <c r="H32" s="29" t="s">
        <v>49</v>
      </c>
      <c r="I32" s="29"/>
      <c r="J32" s="33">
        <v>2</v>
      </c>
      <c r="K32" s="21">
        <v>45452</v>
      </c>
      <c r="L32" s="21">
        <f>IFERROR(WORKDAY.INTL(($K32-1),$J32,1,FESTIVOS[]),"")</f>
        <v>45454</v>
      </c>
      <c r="M32" s="37">
        <f t="shared" ca="1" si="0"/>
        <v>396.5</v>
      </c>
      <c r="N32" s="23">
        <v>0.5</v>
      </c>
      <c r="O32" s="22">
        <v>1</v>
      </c>
      <c r="P32" s="23" t="s">
        <v>35</v>
      </c>
      <c r="Q32" s="24" t="s">
        <v>30</v>
      </c>
      <c r="R32" s="46" t="str">
        <f ca="1">IF(Tabla434356789[[#This Row],[Avance]]&lt;Tabla434356789[[#This Row],[Actual]],"OK",IF(Tabla434356789[[#This Row],[Avance]]&gt;Tabla434356789[[#This Row],[Actual]],"ATENCIÓN","EJECUTADO"))</f>
        <v>ATENCIÓN</v>
      </c>
    </row>
    <row r="33" spans="1:18" hidden="1" x14ac:dyDescent="0.25">
      <c r="A33" s="16">
        <v>176</v>
      </c>
      <c r="B33" s="18" t="s">
        <v>905</v>
      </c>
      <c r="C33" s="17">
        <v>45453</v>
      </c>
      <c r="D33" s="17"/>
      <c r="E33" s="27" t="s">
        <v>133</v>
      </c>
      <c r="F33" s="28" t="s">
        <v>803</v>
      </c>
      <c r="G33" s="27" t="s">
        <v>369</v>
      </c>
      <c r="H33" s="29" t="s">
        <v>679</v>
      </c>
      <c r="I33" s="29"/>
      <c r="J33" s="33">
        <v>1</v>
      </c>
      <c r="K33" s="21">
        <v>45452</v>
      </c>
      <c r="L33" s="21">
        <f>IFERROR(WORKDAY.INTL(($K33-1),$J33,1,FESTIVOS[]),"")</f>
        <v>45453</v>
      </c>
      <c r="M33" s="37">
        <f t="shared" ca="1" si="0"/>
        <v>793</v>
      </c>
      <c r="N33" s="23">
        <v>0</v>
      </c>
      <c r="O33" s="22">
        <v>1</v>
      </c>
      <c r="P33" s="23" t="s">
        <v>35</v>
      </c>
      <c r="Q33" s="24" t="s">
        <v>30</v>
      </c>
      <c r="R33" s="46" t="str">
        <f ca="1">IF(Tabla434356789[[#This Row],[Avance]]&lt;Tabla434356789[[#This Row],[Actual]],"OK",IF(Tabla434356789[[#This Row],[Avance]]&gt;Tabla434356789[[#This Row],[Actual]],"ATENCIÓN","EJECUTADO"))</f>
        <v>ATENCIÓN</v>
      </c>
    </row>
    <row r="34" spans="1:18" hidden="1" x14ac:dyDescent="0.25">
      <c r="A34" s="16">
        <v>177</v>
      </c>
      <c r="B34" s="18" t="s">
        <v>906</v>
      </c>
      <c r="C34" s="17">
        <v>45453</v>
      </c>
      <c r="D34" s="17"/>
      <c r="E34" s="27" t="s">
        <v>39</v>
      </c>
      <c r="F34" s="28" t="s">
        <v>804</v>
      </c>
      <c r="G34" s="27" t="s">
        <v>33</v>
      </c>
      <c r="H34" s="29" t="s">
        <v>613</v>
      </c>
      <c r="I34" s="29"/>
      <c r="J34" s="33">
        <v>1</v>
      </c>
      <c r="K34" s="21">
        <v>45452</v>
      </c>
      <c r="L34" s="21">
        <f>IFERROR(WORKDAY.INTL(($K34-1),$J34,1,FESTIVOS[]),"")</f>
        <v>45453</v>
      </c>
      <c r="M34" s="37">
        <f t="shared" ca="1" si="0"/>
        <v>793</v>
      </c>
      <c r="N34" s="23">
        <v>0</v>
      </c>
      <c r="O34" s="22">
        <v>1</v>
      </c>
      <c r="P34" s="23" t="s">
        <v>35</v>
      </c>
      <c r="Q34" s="24" t="s">
        <v>30</v>
      </c>
      <c r="R34" s="46" t="str">
        <f ca="1">IF(Tabla434356789[[#This Row],[Avance]]&lt;Tabla434356789[[#This Row],[Actual]],"OK",IF(Tabla434356789[[#This Row],[Avance]]&gt;Tabla434356789[[#This Row],[Actual]],"ATENCIÓN","EJECUTADO"))</f>
        <v>ATENCIÓN</v>
      </c>
    </row>
    <row r="35" spans="1:18" hidden="1" x14ac:dyDescent="0.25">
      <c r="A35" s="16">
        <v>178</v>
      </c>
      <c r="B35" s="18" t="s">
        <v>907</v>
      </c>
      <c r="C35" s="17">
        <v>45453</v>
      </c>
      <c r="D35" s="17"/>
      <c r="E35" s="27" t="s">
        <v>450</v>
      </c>
      <c r="F35" s="28" t="s">
        <v>805</v>
      </c>
      <c r="G35" s="27" t="s">
        <v>758</v>
      </c>
      <c r="H35" s="29" t="s">
        <v>34</v>
      </c>
      <c r="I35" s="29"/>
      <c r="J35" s="33">
        <v>1</v>
      </c>
      <c r="K35" s="21">
        <v>45452</v>
      </c>
      <c r="L35" s="21">
        <f>IFERROR(WORKDAY.INTL(($K35-1),$J35,1,FESTIVOS[]),"")</f>
        <v>45453</v>
      </c>
      <c r="M35" s="37">
        <f t="shared" ca="1" si="0"/>
        <v>793</v>
      </c>
      <c r="N35" s="23">
        <v>0</v>
      </c>
      <c r="O35" s="22">
        <v>1</v>
      </c>
      <c r="P35" s="23" t="s">
        <v>35</v>
      </c>
      <c r="Q35" s="24" t="s">
        <v>30</v>
      </c>
      <c r="R35" s="46" t="str">
        <f ca="1">IF(Tabla434356789[[#This Row],[Avance]]&lt;Tabla434356789[[#This Row],[Actual]],"OK",IF(Tabla434356789[[#This Row],[Avance]]&gt;Tabla434356789[[#This Row],[Actual]],"ATENCIÓN","EJECUTADO"))</f>
        <v>ATENCIÓN</v>
      </c>
    </row>
    <row r="36" spans="1:18" hidden="1" x14ac:dyDescent="0.25">
      <c r="A36" s="16">
        <v>179</v>
      </c>
      <c r="B36" s="18" t="s">
        <v>908</v>
      </c>
      <c r="C36" s="17">
        <v>45453</v>
      </c>
      <c r="D36" s="17"/>
      <c r="E36" s="27" t="s">
        <v>450</v>
      </c>
      <c r="F36" s="28" t="s">
        <v>806</v>
      </c>
      <c r="G36" s="27" t="s">
        <v>523</v>
      </c>
      <c r="H36" s="29" t="s">
        <v>34</v>
      </c>
      <c r="I36" s="29"/>
      <c r="J36" s="33">
        <v>1</v>
      </c>
      <c r="K36" s="21">
        <v>45452</v>
      </c>
      <c r="L36" s="21">
        <f>IFERROR(WORKDAY.INTL(($K36-1),$J36,1,FESTIVOS[]),"")</f>
        <v>45453</v>
      </c>
      <c r="M36" s="37">
        <f t="shared" ca="1" si="0"/>
        <v>793</v>
      </c>
      <c r="N36" s="23">
        <v>0</v>
      </c>
      <c r="O36" s="22">
        <v>1</v>
      </c>
      <c r="P36" s="23" t="s">
        <v>35</v>
      </c>
      <c r="Q36" s="24" t="s">
        <v>30</v>
      </c>
      <c r="R36" s="46" t="str">
        <f ca="1">IF(Tabla434356789[[#This Row],[Avance]]&lt;Tabla434356789[[#This Row],[Actual]],"OK",IF(Tabla434356789[[#This Row],[Avance]]&gt;Tabla434356789[[#This Row],[Actual]],"ATENCIÓN","EJECUTADO"))</f>
        <v>ATENCIÓN</v>
      </c>
    </row>
    <row r="37" spans="1:18" hidden="1" x14ac:dyDescent="0.25">
      <c r="A37" s="16">
        <v>180</v>
      </c>
      <c r="B37" s="18" t="s">
        <v>909</v>
      </c>
      <c r="C37" s="17">
        <v>45454</v>
      </c>
      <c r="D37" s="17"/>
      <c r="E37" s="27" t="s">
        <v>133</v>
      </c>
      <c r="F37" s="28" t="s">
        <v>807</v>
      </c>
      <c r="G37" s="27" t="s">
        <v>758</v>
      </c>
      <c r="H37" s="29" t="s">
        <v>679</v>
      </c>
      <c r="I37" s="29"/>
      <c r="J37" s="33">
        <v>3</v>
      </c>
      <c r="K37" s="21">
        <v>45453</v>
      </c>
      <c r="L37" s="21">
        <f>IFERROR(WORKDAY.INTL(($K37-1),$J37,1,FESTIVOS[]),"")</f>
        <v>45455</v>
      </c>
      <c r="M37" s="37">
        <f t="shared" ca="1" si="0"/>
        <v>396</v>
      </c>
      <c r="N37" s="23">
        <v>0.51</v>
      </c>
      <c r="O37" s="22">
        <v>1</v>
      </c>
      <c r="P37" s="23" t="s">
        <v>35</v>
      </c>
      <c r="Q37" s="24" t="s">
        <v>30</v>
      </c>
      <c r="R37" s="30" t="str">
        <f ca="1">IF(Tabla434356789[[#This Row],[Avance]]&lt;Tabla434356789[[#This Row],[Actual]],"OK",IF(Tabla434356789[[#This Row],[Avance]]&gt;Tabla434356789[[#This Row],[Actual]],"ATENCIÓN","EJECUTADO"))</f>
        <v>ATENCIÓN</v>
      </c>
    </row>
    <row r="38" spans="1:18" hidden="1" x14ac:dyDescent="0.25">
      <c r="A38" s="16">
        <v>181</v>
      </c>
      <c r="B38" s="18" t="s">
        <v>910</v>
      </c>
      <c r="C38" s="17">
        <v>45454</v>
      </c>
      <c r="D38" s="17"/>
      <c r="E38" s="27" t="s">
        <v>39</v>
      </c>
      <c r="F38" s="28" t="s">
        <v>808</v>
      </c>
      <c r="G38" s="27" t="s">
        <v>33</v>
      </c>
      <c r="H38" s="29" t="s">
        <v>679</v>
      </c>
      <c r="I38" s="29"/>
      <c r="J38" s="33">
        <v>2</v>
      </c>
      <c r="K38" s="21">
        <v>45453</v>
      </c>
      <c r="L38" s="21">
        <f>IFERROR(WORKDAY.INTL(($K38-1),$J38,1,FESTIVOS[]),"")</f>
        <v>45454</v>
      </c>
      <c r="M38" s="37">
        <f t="shared" ca="1" si="0"/>
        <v>792</v>
      </c>
      <c r="N38" s="23">
        <v>0</v>
      </c>
      <c r="O38" s="22">
        <v>1</v>
      </c>
      <c r="P38" s="23" t="s">
        <v>35</v>
      </c>
      <c r="Q38" s="24" t="s">
        <v>30</v>
      </c>
      <c r="R38" s="46" t="str">
        <f ca="1">IF(Tabla434356789[[#This Row],[Avance]]&lt;Tabla434356789[[#This Row],[Actual]],"OK",IF(Tabla434356789[[#This Row],[Avance]]&gt;Tabla434356789[[#This Row],[Actual]],"ATENCIÓN","EJECUTADO"))</f>
        <v>ATENCIÓN</v>
      </c>
    </row>
    <row r="39" spans="1:18" hidden="1" x14ac:dyDescent="0.25">
      <c r="A39" s="16">
        <v>182</v>
      </c>
      <c r="B39" s="18" t="s">
        <v>911</v>
      </c>
      <c r="C39" s="17">
        <v>45454</v>
      </c>
      <c r="D39" s="17"/>
      <c r="E39" s="27" t="s">
        <v>450</v>
      </c>
      <c r="F39" s="28" t="s">
        <v>809</v>
      </c>
      <c r="G39" s="27" t="s">
        <v>523</v>
      </c>
      <c r="H39" s="29" t="s">
        <v>679</v>
      </c>
      <c r="I39" s="29"/>
      <c r="J39" s="33">
        <v>2</v>
      </c>
      <c r="K39" s="21">
        <v>45453</v>
      </c>
      <c r="L39" s="21">
        <f>IFERROR(WORKDAY.INTL(($K39-1),$J39,1,FESTIVOS[]),"")</f>
        <v>45454</v>
      </c>
      <c r="M39" s="37">
        <f t="shared" ca="1" si="0"/>
        <v>792</v>
      </c>
      <c r="N39" s="23">
        <v>0</v>
      </c>
      <c r="O39" s="22">
        <v>1</v>
      </c>
      <c r="P39" s="23" t="s">
        <v>35</v>
      </c>
      <c r="Q39" s="24" t="s">
        <v>30</v>
      </c>
      <c r="R39" s="46" t="str">
        <f ca="1">IF(Tabla434356789[[#This Row],[Avance]]&lt;Tabla434356789[[#This Row],[Actual]],"OK",IF(Tabla434356789[[#This Row],[Avance]]&gt;Tabla434356789[[#This Row],[Actual]],"ATENCIÓN","EJECUTADO"))</f>
        <v>ATENCIÓN</v>
      </c>
    </row>
    <row r="40" spans="1:18" ht="26.4" hidden="1" x14ac:dyDescent="0.25">
      <c r="A40" s="16">
        <v>183</v>
      </c>
      <c r="B40" s="18" t="s">
        <v>912</v>
      </c>
      <c r="C40" s="17">
        <v>45454</v>
      </c>
      <c r="D40" s="17"/>
      <c r="E40" s="27" t="s">
        <v>450</v>
      </c>
      <c r="F40" s="38" t="s">
        <v>810</v>
      </c>
      <c r="G40" s="27" t="s">
        <v>523</v>
      </c>
      <c r="H40" s="29" t="s">
        <v>679</v>
      </c>
      <c r="I40" s="29"/>
      <c r="J40" s="33">
        <v>2</v>
      </c>
      <c r="K40" s="21">
        <v>45453</v>
      </c>
      <c r="L40" s="21">
        <f>IFERROR(WORKDAY.INTL(($K40-1),$J40,1,FESTIVOS[]),"")</f>
        <v>45454</v>
      </c>
      <c r="M40" s="37">
        <f t="shared" ca="1" si="0"/>
        <v>792</v>
      </c>
      <c r="N40" s="23">
        <v>0</v>
      </c>
      <c r="O40" s="22">
        <v>1</v>
      </c>
      <c r="P40" s="23" t="s">
        <v>35</v>
      </c>
      <c r="Q40" s="24" t="s">
        <v>30</v>
      </c>
      <c r="R40" s="46" t="str">
        <f ca="1">IF(Tabla434356789[[#This Row],[Avance]]&lt;Tabla434356789[[#This Row],[Actual]],"OK",IF(Tabla434356789[[#This Row],[Avance]]&gt;Tabla434356789[[#This Row],[Actual]],"ATENCIÓN","EJECUTADO"))</f>
        <v>ATENCIÓN</v>
      </c>
    </row>
    <row r="41" spans="1:18" ht="26.4" hidden="1" x14ac:dyDescent="0.25">
      <c r="A41" s="16">
        <v>184</v>
      </c>
      <c r="B41" s="18" t="s">
        <v>913</v>
      </c>
      <c r="C41" s="17">
        <v>45454</v>
      </c>
      <c r="D41" s="17"/>
      <c r="E41" s="27" t="s">
        <v>450</v>
      </c>
      <c r="F41" s="38" t="s">
        <v>811</v>
      </c>
      <c r="G41" s="27" t="s">
        <v>523</v>
      </c>
      <c r="H41" s="29" t="s">
        <v>679</v>
      </c>
      <c r="I41" s="29"/>
      <c r="J41" s="33">
        <v>2</v>
      </c>
      <c r="K41" s="21">
        <v>45453</v>
      </c>
      <c r="L41" s="21">
        <f>IFERROR(WORKDAY.INTL(($K41-1),$J41,1,FESTIVOS[]),"")</f>
        <v>45454</v>
      </c>
      <c r="M41" s="37">
        <f t="shared" ca="1" si="0"/>
        <v>792</v>
      </c>
      <c r="N41" s="23">
        <v>0</v>
      </c>
      <c r="O41" s="22">
        <v>1</v>
      </c>
      <c r="P41" s="23" t="s">
        <v>35</v>
      </c>
      <c r="Q41" s="24" t="s">
        <v>30</v>
      </c>
      <c r="R41" s="46" t="str">
        <f ca="1">IF(Tabla434356789[[#This Row],[Avance]]&lt;Tabla434356789[[#This Row],[Actual]],"OK",IF(Tabla434356789[[#This Row],[Avance]]&gt;Tabla434356789[[#This Row],[Actual]],"ATENCIÓN","EJECUTADO"))</f>
        <v>ATENCIÓN</v>
      </c>
    </row>
    <row r="42" spans="1:18" hidden="1" x14ac:dyDescent="0.25">
      <c r="A42" s="16">
        <v>185</v>
      </c>
      <c r="B42" s="18" t="s">
        <v>914</v>
      </c>
      <c r="C42" s="17">
        <v>45454</v>
      </c>
      <c r="D42" s="17"/>
      <c r="E42" s="27" t="s">
        <v>36</v>
      </c>
      <c r="F42" s="28" t="s">
        <v>812</v>
      </c>
      <c r="G42" s="27" t="s">
        <v>33</v>
      </c>
      <c r="H42" s="29" t="s">
        <v>679</v>
      </c>
      <c r="I42" s="29"/>
      <c r="J42" s="33">
        <v>2</v>
      </c>
      <c r="K42" s="21">
        <v>45453</v>
      </c>
      <c r="L42" s="21">
        <f>IFERROR(WORKDAY.INTL(($K42-1),$J42,1,FESTIVOS[]),"")</f>
        <v>45454</v>
      </c>
      <c r="M42" s="37">
        <f t="shared" ca="1" si="0"/>
        <v>792</v>
      </c>
      <c r="N42" s="23">
        <v>0</v>
      </c>
      <c r="O42" s="22">
        <v>1</v>
      </c>
      <c r="P42" s="23" t="s">
        <v>35</v>
      </c>
      <c r="Q42" s="24" t="s">
        <v>30</v>
      </c>
      <c r="R42" s="46" t="str">
        <f ca="1">IF(Tabla434356789[[#This Row],[Avance]]&lt;Tabla434356789[[#This Row],[Actual]],"OK",IF(Tabla434356789[[#This Row],[Avance]]&gt;Tabla434356789[[#This Row],[Actual]],"ATENCIÓN","EJECUTADO"))</f>
        <v>ATENCIÓN</v>
      </c>
    </row>
    <row r="43" spans="1:18" hidden="1" x14ac:dyDescent="0.25">
      <c r="A43" s="16">
        <v>186</v>
      </c>
      <c r="B43" s="18" t="s">
        <v>915</v>
      </c>
      <c r="C43" s="17">
        <v>45455</v>
      </c>
      <c r="D43" s="17"/>
      <c r="E43" s="27" t="s">
        <v>133</v>
      </c>
      <c r="F43" s="28" t="s">
        <v>813</v>
      </c>
      <c r="G43" s="27" t="s">
        <v>758</v>
      </c>
      <c r="H43" s="29" t="s">
        <v>679</v>
      </c>
      <c r="I43" s="29"/>
      <c r="J43" s="33">
        <v>2</v>
      </c>
      <c r="K43" s="21">
        <v>45454</v>
      </c>
      <c r="L43" s="21">
        <f>IFERROR(WORKDAY.INTL(($K43-1),$J43,1,FESTIVOS[]),"")</f>
        <v>45455</v>
      </c>
      <c r="M43" s="37">
        <f t="shared" ca="1" si="0"/>
        <v>791</v>
      </c>
      <c r="N43" s="23">
        <v>0</v>
      </c>
      <c r="O43" s="22">
        <v>1</v>
      </c>
      <c r="P43" s="23" t="s">
        <v>35</v>
      </c>
      <c r="Q43" s="24" t="s">
        <v>30</v>
      </c>
      <c r="R43" s="46" t="str">
        <f ca="1">IF(Tabla434356789[[#This Row],[Avance]]&lt;Tabla434356789[[#This Row],[Actual]],"OK",IF(Tabla434356789[[#This Row],[Avance]]&gt;Tabla434356789[[#This Row],[Actual]],"ATENCIÓN","EJECUTADO"))</f>
        <v>ATENCIÓN</v>
      </c>
    </row>
    <row r="44" spans="1:18" hidden="1" x14ac:dyDescent="0.25">
      <c r="A44" s="16">
        <v>187</v>
      </c>
      <c r="B44" s="18" t="s">
        <v>916</v>
      </c>
      <c r="C44" s="17">
        <v>45455</v>
      </c>
      <c r="D44" s="17"/>
      <c r="E44" s="27" t="s">
        <v>39</v>
      </c>
      <c r="F44" s="28" t="s">
        <v>116</v>
      </c>
      <c r="G44" s="27" t="s">
        <v>33</v>
      </c>
      <c r="H44" s="29" t="s">
        <v>49</v>
      </c>
      <c r="I44" s="29"/>
      <c r="J44" s="33">
        <v>2</v>
      </c>
      <c r="K44" s="21">
        <v>45454</v>
      </c>
      <c r="L44" s="21">
        <f>IFERROR(WORKDAY.INTL(($K44-1),$J44,1,FESTIVOS[]),"")</f>
        <v>45455</v>
      </c>
      <c r="M44" s="37">
        <f t="shared" ca="1" si="0"/>
        <v>791</v>
      </c>
      <c r="N44" s="23">
        <v>0</v>
      </c>
      <c r="O44" s="22">
        <v>1</v>
      </c>
      <c r="P44" s="23" t="s">
        <v>35</v>
      </c>
      <c r="Q44" s="24" t="s">
        <v>30</v>
      </c>
      <c r="R44" s="46" t="str">
        <f ca="1">IF(Tabla434356789[[#This Row],[Avance]]&lt;Tabla434356789[[#This Row],[Actual]],"OK",IF(Tabla434356789[[#This Row],[Avance]]&gt;Tabla434356789[[#This Row],[Actual]],"ATENCIÓN","EJECUTADO"))</f>
        <v>ATENCIÓN</v>
      </c>
    </row>
    <row r="45" spans="1:18" hidden="1" x14ac:dyDescent="0.25">
      <c r="A45" s="16">
        <v>188</v>
      </c>
      <c r="B45" s="18" t="s">
        <v>917</v>
      </c>
      <c r="C45" s="17">
        <v>45455</v>
      </c>
      <c r="D45" s="17"/>
      <c r="E45" s="27" t="s">
        <v>39</v>
      </c>
      <c r="F45" s="28" t="s">
        <v>260</v>
      </c>
      <c r="G45" s="27" t="s">
        <v>33</v>
      </c>
      <c r="H45" s="29" t="s">
        <v>49</v>
      </c>
      <c r="I45" s="29"/>
      <c r="J45" s="33">
        <v>2</v>
      </c>
      <c r="K45" s="21">
        <v>45454</v>
      </c>
      <c r="L45" s="21">
        <f>IFERROR(WORKDAY.INTL(($K45-1),$J45,1,FESTIVOS[]),"")</f>
        <v>45455</v>
      </c>
      <c r="M45" s="37">
        <f t="shared" ca="1" si="0"/>
        <v>791</v>
      </c>
      <c r="N45" s="23">
        <v>0</v>
      </c>
      <c r="O45" s="22">
        <v>1</v>
      </c>
      <c r="P45" s="23" t="s">
        <v>35</v>
      </c>
      <c r="Q45" s="24" t="s">
        <v>30</v>
      </c>
      <c r="R45" s="46" t="str">
        <f ca="1">IF(Tabla434356789[[#This Row],[Avance]]&lt;Tabla434356789[[#This Row],[Actual]],"OK",IF(Tabla434356789[[#This Row],[Avance]]&gt;Tabla434356789[[#This Row],[Actual]],"ATENCIÓN","EJECUTADO"))</f>
        <v>ATENCIÓN</v>
      </c>
    </row>
    <row r="46" spans="1:18" hidden="1" x14ac:dyDescent="0.25">
      <c r="A46" s="16">
        <v>189</v>
      </c>
      <c r="B46" s="18" t="s">
        <v>918</v>
      </c>
      <c r="C46" s="17">
        <v>45455</v>
      </c>
      <c r="D46" s="17"/>
      <c r="E46" s="27" t="s">
        <v>39</v>
      </c>
      <c r="F46" s="28" t="s">
        <v>254</v>
      </c>
      <c r="G46" s="27" t="s">
        <v>33</v>
      </c>
      <c r="H46" s="29" t="s">
        <v>49</v>
      </c>
      <c r="I46" s="29"/>
      <c r="J46" s="33">
        <v>2</v>
      </c>
      <c r="K46" s="21">
        <v>45454</v>
      </c>
      <c r="L46" s="21">
        <f>IFERROR(WORKDAY.INTL(($K46-1),$J46,1,FESTIVOS[]),"")</f>
        <v>45455</v>
      </c>
      <c r="M46" s="37">
        <f t="shared" ca="1" si="0"/>
        <v>791</v>
      </c>
      <c r="N46" s="23">
        <v>0</v>
      </c>
      <c r="O46" s="22">
        <v>1</v>
      </c>
      <c r="P46" s="23" t="s">
        <v>35</v>
      </c>
      <c r="Q46" s="24" t="s">
        <v>30</v>
      </c>
      <c r="R46" s="46" t="str">
        <f ca="1">IF(Tabla434356789[[#This Row],[Avance]]&lt;Tabla434356789[[#This Row],[Actual]],"OK",IF(Tabla434356789[[#This Row],[Avance]]&gt;Tabla434356789[[#This Row],[Actual]],"ATENCIÓN","EJECUTADO"))</f>
        <v>ATENCIÓN</v>
      </c>
    </row>
    <row r="47" spans="1:18" hidden="1" x14ac:dyDescent="0.25">
      <c r="A47" s="16">
        <v>190</v>
      </c>
      <c r="B47" s="18" t="s">
        <v>919</v>
      </c>
      <c r="C47" s="17">
        <v>45455</v>
      </c>
      <c r="D47" s="17"/>
      <c r="E47" s="27" t="s">
        <v>450</v>
      </c>
      <c r="F47" s="28" t="s">
        <v>814</v>
      </c>
      <c r="G47" s="27" t="s">
        <v>523</v>
      </c>
      <c r="H47" s="29" t="s">
        <v>34</v>
      </c>
      <c r="I47" s="29"/>
      <c r="J47" s="33">
        <v>2</v>
      </c>
      <c r="K47" s="21">
        <v>45454</v>
      </c>
      <c r="L47" s="21">
        <f>IFERROR(WORKDAY.INTL(($K47-1),$J47,1,FESTIVOS[]),"")</f>
        <v>45455</v>
      </c>
      <c r="M47" s="37">
        <f t="shared" ca="1" si="0"/>
        <v>791</v>
      </c>
      <c r="N47" s="23">
        <v>0</v>
      </c>
      <c r="O47" s="22">
        <v>1</v>
      </c>
      <c r="P47" s="23" t="s">
        <v>35</v>
      </c>
      <c r="Q47" s="24" t="s">
        <v>30</v>
      </c>
      <c r="R47" s="46" t="str">
        <f ca="1">IF(Tabla434356789[[#This Row],[Avance]]&lt;Tabla434356789[[#This Row],[Actual]],"OK",IF(Tabla434356789[[#This Row],[Avance]]&gt;Tabla434356789[[#This Row],[Actual]],"ATENCIÓN","EJECUTADO"))</f>
        <v>ATENCIÓN</v>
      </c>
    </row>
    <row r="48" spans="1:18" ht="26.4" hidden="1" x14ac:dyDescent="0.25">
      <c r="A48" s="16">
        <v>191</v>
      </c>
      <c r="B48" s="18" t="s">
        <v>920</v>
      </c>
      <c r="C48" s="17">
        <v>45455</v>
      </c>
      <c r="D48" s="17" t="s">
        <v>29</v>
      </c>
      <c r="E48" s="27" t="s">
        <v>450</v>
      </c>
      <c r="F48" s="38" t="s">
        <v>815</v>
      </c>
      <c r="G48" s="27" t="s">
        <v>523</v>
      </c>
      <c r="H48" s="29" t="s">
        <v>34</v>
      </c>
      <c r="I48" s="29"/>
      <c r="J48" s="33">
        <v>2</v>
      </c>
      <c r="K48" s="21">
        <v>45454</v>
      </c>
      <c r="L48" s="21">
        <f>IFERROR(WORKDAY.INTL(($K48-1),$J48,1,FESTIVOS[]),"")</f>
        <v>45455</v>
      </c>
      <c r="M48" s="37">
        <f t="shared" ca="1" si="0"/>
        <v>791</v>
      </c>
      <c r="N48" s="23">
        <v>0</v>
      </c>
      <c r="O48" s="22">
        <v>1</v>
      </c>
      <c r="P48" s="23" t="s">
        <v>35</v>
      </c>
      <c r="Q48" s="24" t="s">
        <v>30</v>
      </c>
      <c r="R48" s="46" t="str">
        <f ca="1">IF(Tabla434356789[[#This Row],[Avance]]&lt;Tabla434356789[[#This Row],[Actual]],"OK",IF(Tabla434356789[[#This Row],[Avance]]&gt;Tabla434356789[[#This Row],[Actual]],"ATENCIÓN","EJECUTADO"))</f>
        <v>ATENCIÓN</v>
      </c>
    </row>
    <row r="49" spans="1:18" hidden="1" x14ac:dyDescent="0.25">
      <c r="A49" s="16">
        <v>192</v>
      </c>
      <c r="B49" s="18" t="s">
        <v>921</v>
      </c>
      <c r="C49" s="17">
        <v>45455</v>
      </c>
      <c r="D49" s="17" t="s">
        <v>29</v>
      </c>
      <c r="E49" s="27" t="s">
        <v>450</v>
      </c>
      <c r="F49" s="28" t="s">
        <v>816</v>
      </c>
      <c r="G49" s="27" t="s">
        <v>523</v>
      </c>
      <c r="H49" s="29" t="s">
        <v>34</v>
      </c>
      <c r="I49" s="29"/>
      <c r="J49" s="33">
        <v>2</v>
      </c>
      <c r="K49" s="21">
        <v>45454</v>
      </c>
      <c r="L49" s="21">
        <f>IFERROR(WORKDAY.INTL(($K49-1),$J49,1,FESTIVOS[]),"")</f>
        <v>45455</v>
      </c>
      <c r="M49" s="37">
        <f t="shared" ca="1" si="0"/>
        <v>791</v>
      </c>
      <c r="N49" s="23">
        <v>0</v>
      </c>
      <c r="O49" s="22">
        <v>1</v>
      </c>
      <c r="P49" s="23" t="s">
        <v>35</v>
      </c>
      <c r="Q49" s="24" t="s">
        <v>30</v>
      </c>
      <c r="R49" s="46" t="str">
        <f ca="1">IF(Tabla434356789[[#This Row],[Avance]]&lt;Tabla434356789[[#This Row],[Actual]],"OK",IF(Tabla434356789[[#This Row],[Avance]]&gt;Tabla434356789[[#This Row],[Actual]],"ATENCIÓN","EJECUTADO"))</f>
        <v>ATENCIÓN</v>
      </c>
    </row>
    <row r="50" spans="1:18" hidden="1" x14ac:dyDescent="0.25">
      <c r="A50" s="16">
        <v>193</v>
      </c>
      <c r="B50" s="18" t="s">
        <v>922</v>
      </c>
      <c r="C50" s="17">
        <v>45456</v>
      </c>
      <c r="D50" s="17"/>
      <c r="E50" s="27" t="s">
        <v>39</v>
      </c>
      <c r="F50" s="28" t="s">
        <v>817</v>
      </c>
      <c r="G50" s="27" t="s">
        <v>33</v>
      </c>
      <c r="H50" s="29" t="s">
        <v>49</v>
      </c>
      <c r="I50" s="29"/>
      <c r="J50" s="33">
        <v>2</v>
      </c>
      <c r="K50" s="21">
        <v>45455</v>
      </c>
      <c r="L50" s="21">
        <f>IFERROR(WORKDAY.INTL(($K50-1),$J50,1,FESTIVOS[]),"")</f>
        <v>45456</v>
      </c>
      <c r="M50" s="37">
        <f t="shared" ca="1" si="0"/>
        <v>790</v>
      </c>
      <c r="N50" s="23">
        <v>0</v>
      </c>
      <c r="O50" s="22">
        <v>1</v>
      </c>
      <c r="P50" s="23" t="s">
        <v>35</v>
      </c>
      <c r="Q50" s="24" t="s">
        <v>30</v>
      </c>
      <c r="R50" s="30" t="str">
        <f ca="1">IF(Tabla434356789[[#This Row],[Avance]]&lt;Tabla434356789[[#This Row],[Actual]],"OK",IF(Tabla434356789[[#This Row],[Avance]]&gt;Tabla434356789[[#This Row],[Actual]],"ATENCIÓN","EJECUTADO"))</f>
        <v>ATENCIÓN</v>
      </c>
    </row>
    <row r="51" spans="1:18" hidden="1" x14ac:dyDescent="0.25">
      <c r="A51" s="16">
        <v>194</v>
      </c>
      <c r="B51" s="18" t="s">
        <v>923</v>
      </c>
      <c r="C51" s="17">
        <v>45456</v>
      </c>
      <c r="D51" s="17"/>
      <c r="E51" s="27" t="s">
        <v>39</v>
      </c>
      <c r="F51" s="28" t="s">
        <v>818</v>
      </c>
      <c r="G51" s="27" t="s">
        <v>33</v>
      </c>
      <c r="H51" s="29" t="s">
        <v>49</v>
      </c>
      <c r="I51" s="29"/>
      <c r="J51" s="33">
        <v>2</v>
      </c>
      <c r="K51" s="21">
        <v>45455</v>
      </c>
      <c r="L51" s="21">
        <f>IFERROR(WORKDAY.INTL(($K51-1),$J51,1,FESTIVOS[]),"")</f>
        <v>45456</v>
      </c>
      <c r="M51" s="37">
        <f t="shared" ca="1" si="0"/>
        <v>790</v>
      </c>
      <c r="N51" s="23">
        <v>0</v>
      </c>
      <c r="O51" s="22">
        <v>1</v>
      </c>
      <c r="P51" s="23" t="s">
        <v>35</v>
      </c>
      <c r="Q51" s="24" t="s">
        <v>30</v>
      </c>
      <c r="R51" s="46" t="str">
        <f ca="1">IF(Tabla434356789[[#This Row],[Avance]]&lt;Tabla434356789[[#This Row],[Actual]],"OK",IF(Tabla434356789[[#This Row],[Avance]]&gt;Tabla434356789[[#This Row],[Actual]],"ATENCIÓN","EJECUTADO"))</f>
        <v>ATENCIÓN</v>
      </c>
    </row>
    <row r="52" spans="1:18" hidden="1" x14ac:dyDescent="0.25">
      <c r="A52" s="16">
        <v>195</v>
      </c>
      <c r="B52" s="18" t="s">
        <v>924</v>
      </c>
      <c r="C52" s="17">
        <v>45456</v>
      </c>
      <c r="D52" s="17"/>
      <c r="E52" s="27" t="s">
        <v>39</v>
      </c>
      <c r="F52" s="28" t="s">
        <v>819</v>
      </c>
      <c r="G52" s="27" t="s">
        <v>33</v>
      </c>
      <c r="H52" s="29" t="s">
        <v>49</v>
      </c>
      <c r="I52" s="29"/>
      <c r="J52" s="33">
        <v>2</v>
      </c>
      <c r="K52" s="21">
        <v>45455</v>
      </c>
      <c r="L52" s="21">
        <f>IFERROR(WORKDAY.INTL(($K52-1),$J52,1,FESTIVOS[]),"")</f>
        <v>45456</v>
      </c>
      <c r="M52" s="37">
        <f t="shared" ca="1" si="0"/>
        <v>790</v>
      </c>
      <c r="N52" s="23">
        <v>0</v>
      </c>
      <c r="O52" s="22">
        <v>1</v>
      </c>
      <c r="P52" s="23" t="s">
        <v>35</v>
      </c>
      <c r="Q52" s="24" t="s">
        <v>30</v>
      </c>
      <c r="R52" s="46" t="str">
        <f ca="1">IF(Tabla434356789[[#This Row],[Avance]]&lt;Tabla434356789[[#This Row],[Actual]],"OK",IF(Tabla434356789[[#This Row],[Avance]]&gt;Tabla434356789[[#This Row],[Actual]],"ATENCIÓN","EJECUTADO"))</f>
        <v>ATENCIÓN</v>
      </c>
    </row>
    <row r="53" spans="1:18" hidden="1" x14ac:dyDescent="0.25">
      <c r="A53" s="16">
        <v>196</v>
      </c>
      <c r="B53" s="18" t="s">
        <v>925</v>
      </c>
      <c r="C53" s="17">
        <v>45456</v>
      </c>
      <c r="D53" s="17"/>
      <c r="E53" s="27" t="s">
        <v>39</v>
      </c>
      <c r="F53" s="28" t="s">
        <v>820</v>
      </c>
      <c r="G53" s="27" t="s">
        <v>33</v>
      </c>
      <c r="H53" s="29" t="s">
        <v>49</v>
      </c>
      <c r="I53" s="29"/>
      <c r="J53" s="33">
        <v>2</v>
      </c>
      <c r="K53" s="21">
        <v>45455</v>
      </c>
      <c r="L53" s="21">
        <f>IFERROR(WORKDAY.INTL(($K53-1),$J53,1,FESTIVOS[]),"")</f>
        <v>45456</v>
      </c>
      <c r="M53" s="37">
        <f t="shared" ca="1" si="0"/>
        <v>790</v>
      </c>
      <c r="N53" s="23">
        <v>0</v>
      </c>
      <c r="O53" s="22">
        <v>1</v>
      </c>
      <c r="P53" s="23" t="s">
        <v>35</v>
      </c>
      <c r="Q53" s="24" t="s">
        <v>30</v>
      </c>
      <c r="R53" s="30" t="str">
        <f ca="1">IF(Tabla434356789[[#This Row],[Avance]]&lt;Tabla434356789[[#This Row],[Actual]],"OK",IF(Tabla434356789[[#This Row],[Avance]]&gt;Tabla434356789[[#This Row],[Actual]],"ATENCIÓN","EJECUTADO"))</f>
        <v>ATENCIÓN</v>
      </c>
    </row>
    <row r="54" spans="1:18" hidden="1" x14ac:dyDescent="0.25">
      <c r="A54" s="16">
        <v>197</v>
      </c>
      <c r="B54" s="18" t="s">
        <v>926</v>
      </c>
      <c r="C54" s="17">
        <v>45456</v>
      </c>
      <c r="D54" s="17"/>
      <c r="E54" s="27" t="s">
        <v>133</v>
      </c>
      <c r="F54" s="28" t="s">
        <v>821</v>
      </c>
      <c r="G54" s="27" t="s">
        <v>758</v>
      </c>
      <c r="H54" s="29" t="s">
        <v>679</v>
      </c>
      <c r="I54" s="29"/>
      <c r="J54" s="33">
        <v>12</v>
      </c>
      <c r="K54" s="21">
        <v>45455</v>
      </c>
      <c r="L54" s="21">
        <f>IFERROR(WORKDAY.INTL(($K54-1),$J54,1,FESTIVOS[]),"")</f>
        <v>45470</v>
      </c>
      <c r="M54" s="37">
        <f t="shared" ca="1" si="0"/>
        <v>52.666666666666664</v>
      </c>
      <c r="N54" s="23">
        <v>0.8</v>
      </c>
      <c r="O54" s="22">
        <v>1</v>
      </c>
      <c r="P54" s="23" t="s">
        <v>35</v>
      </c>
      <c r="Q54" s="24" t="s">
        <v>30</v>
      </c>
      <c r="R54" s="46" t="str">
        <f ca="1">IF(Tabla434356789[[#This Row],[Avance]]&lt;Tabla434356789[[#This Row],[Actual]],"OK",IF(Tabla434356789[[#This Row],[Avance]]&gt;Tabla434356789[[#This Row],[Actual]],"ATENCIÓN","EJECUTADO"))</f>
        <v>ATENCIÓN</v>
      </c>
    </row>
    <row r="55" spans="1:18" hidden="1" x14ac:dyDescent="0.25">
      <c r="A55" s="16">
        <v>198</v>
      </c>
      <c r="B55" s="18" t="s">
        <v>927</v>
      </c>
      <c r="C55" s="17">
        <v>45456</v>
      </c>
      <c r="D55" s="17"/>
      <c r="E55" s="27" t="s">
        <v>36</v>
      </c>
      <c r="F55" s="28" t="s">
        <v>822</v>
      </c>
      <c r="G55" s="27" t="s">
        <v>33</v>
      </c>
      <c r="H55" s="29" t="s">
        <v>226</v>
      </c>
      <c r="I55" s="29"/>
      <c r="J55" s="33">
        <v>3</v>
      </c>
      <c r="K55" s="21">
        <v>45455</v>
      </c>
      <c r="L55" s="21">
        <f>IFERROR(WORKDAY.INTL(($K55-1),$J55,1,FESTIVOS[]),"")</f>
        <v>45457</v>
      </c>
      <c r="M55" s="37">
        <f t="shared" ca="1" si="0"/>
        <v>395</v>
      </c>
      <c r="N55" s="23">
        <v>0.3</v>
      </c>
      <c r="O55" s="22">
        <v>1</v>
      </c>
      <c r="P55" s="23" t="s">
        <v>35</v>
      </c>
      <c r="Q55" s="24" t="s">
        <v>30</v>
      </c>
      <c r="R55" s="46" t="str">
        <f ca="1">IF(Tabla434356789[[#This Row],[Avance]]&lt;Tabla434356789[[#This Row],[Actual]],"OK",IF(Tabla434356789[[#This Row],[Avance]]&gt;Tabla434356789[[#This Row],[Actual]],"ATENCIÓN","EJECUTADO"))</f>
        <v>ATENCIÓN</v>
      </c>
    </row>
    <row r="56" spans="1:18" ht="26.4" hidden="1" x14ac:dyDescent="0.25">
      <c r="A56" s="16">
        <v>199</v>
      </c>
      <c r="B56" s="18" t="s">
        <v>928</v>
      </c>
      <c r="C56" s="17">
        <v>45456</v>
      </c>
      <c r="D56" s="17"/>
      <c r="E56" s="27" t="s">
        <v>450</v>
      </c>
      <c r="F56" s="38" t="s">
        <v>823</v>
      </c>
      <c r="G56" s="27" t="s">
        <v>523</v>
      </c>
      <c r="H56" s="29" t="s">
        <v>34</v>
      </c>
      <c r="I56" s="29"/>
      <c r="J56" s="33">
        <v>2</v>
      </c>
      <c r="K56" s="21">
        <v>45455</v>
      </c>
      <c r="L56" s="21">
        <f>IFERROR(WORKDAY.INTL(($K56-1),$J56,1,FESTIVOS[]),"")</f>
        <v>45456</v>
      </c>
      <c r="M56" s="37">
        <f t="shared" ca="1" si="0"/>
        <v>790</v>
      </c>
      <c r="N56" s="23">
        <v>0</v>
      </c>
      <c r="O56" s="22">
        <v>1</v>
      </c>
      <c r="P56" s="23" t="s">
        <v>35</v>
      </c>
      <c r="Q56" s="24" t="s">
        <v>30</v>
      </c>
      <c r="R56" s="30" t="str">
        <f ca="1">IF(Tabla434356789[[#This Row],[Avance]]&lt;Tabla434356789[[#This Row],[Actual]],"OK",IF(Tabla434356789[[#This Row],[Avance]]&gt;Tabla434356789[[#This Row],[Actual]],"ATENCIÓN","EJECUTADO"))</f>
        <v>ATENCIÓN</v>
      </c>
    </row>
    <row r="57" spans="1:18" hidden="1" x14ac:dyDescent="0.25">
      <c r="A57" s="16">
        <v>200</v>
      </c>
      <c r="B57" s="18" t="s">
        <v>929</v>
      </c>
      <c r="C57" s="17">
        <v>45456</v>
      </c>
      <c r="D57" s="17"/>
      <c r="E57" s="27" t="s">
        <v>787</v>
      </c>
      <c r="F57" s="28" t="s">
        <v>726</v>
      </c>
      <c r="G57" s="27" t="s">
        <v>176</v>
      </c>
      <c r="H57" s="29" t="s">
        <v>789</v>
      </c>
      <c r="I57" s="29"/>
      <c r="J57" s="33">
        <v>12</v>
      </c>
      <c r="K57" s="21">
        <v>45455</v>
      </c>
      <c r="L57" s="21">
        <f>IFERROR(WORKDAY.INTL(($K57-1),$J57,1,FESTIVOS[]),"")</f>
        <v>45470</v>
      </c>
      <c r="M57" s="37">
        <f t="shared" ca="1" si="0"/>
        <v>52.666666666666664</v>
      </c>
      <c r="N57" s="23">
        <v>0.8</v>
      </c>
      <c r="O57" s="22">
        <v>1</v>
      </c>
      <c r="P57" s="23" t="s">
        <v>35</v>
      </c>
      <c r="Q57" s="24" t="s">
        <v>30</v>
      </c>
      <c r="R57" s="46" t="str">
        <f ca="1">IF(Tabla434356789[[#This Row],[Avance]]&lt;Tabla434356789[[#This Row],[Actual]],"OK",IF(Tabla434356789[[#This Row],[Avance]]&gt;Tabla434356789[[#This Row],[Actual]],"ATENCIÓN","EJECUTADO"))</f>
        <v>ATENCIÓN</v>
      </c>
    </row>
    <row r="58" spans="1:18" hidden="1" x14ac:dyDescent="0.25">
      <c r="A58" s="16">
        <v>201</v>
      </c>
      <c r="B58" s="18" t="s">
        <v>930</v>
      </c>
      <c r="C58" s="17">
        <v>45457</v>
      </c>
      <c r="D58" s="17"/>
      <c r="E58" s="27" t="s">
        <v>39</v>
      </c>
      <c r="F58" s="28" t="s">
        <v>262</v>
      </c>
      <c r="G58" s="27" t="s">
        <v>33</v>
      </c>
      <c r="H58" s="29" t="s">
        <v>49</v>
      </c>
      <c r="I58" s="29"/>
      <c r="J58" s="33">
        <v>2</v>
      </c>
      <c r="K58" s="21">
        <v>45456</v>
      </c>
      <c r="L58" s="21">
        <f>IFERROR(WORKDAY.INTL(($K58-1),$J58,1,FESTIVOS[]),"")</f>
        <v>45457</v>
      </c>
      <c r="M58" s="37">
        <f t="shared" ca="1" si="0"/>
        <v>789</v>
      </c>
      <c r="N58" s="23">
        <v>0</v>
      </c>
      <c r="O58" s="22">
        <v>1</v>
      </c>
      <c r="P58" s="23" t="s">
        <v>35</v>
      </c>
      <c r="Q58" s="24" t="s">
        <v>30</v>
      </c>
      <c r="R58" s="46" t="str">
        <f ca="1">IF(Tabla434356789[[#This Row],[Avance]]&lt;Tabla434356789[[#This Row],[Actual]],"OK",IF(Tabla434356789[[#This Row],[Avance]]&gt;Tabla434356789[[#This Row],[Actual]],"ATENCIÓN","EJECUTADO"))</f>
        <v>ATENCIÓN</v>
      </c>
    </row>
    <row r="59" spans="1:18" hidden="1" x14ac:dyDescent="0.25">
      <c r="A59" s="16">
        <v>202</v>
      </c>
      <c r="B59" s="18" t="s">
        <v>931</v>
      </c>
      <c r="C59" s="17">
        <v>45457</v>
      </c>
      <c r="D59" s="17"/>
      <c r="E59" s="27" t="s">
        <v>39</v>
      </c>
      <c r="F59" s="28" t="s">
        <v>265</v>
      </c>
      <c r="G59" s="27" t="s">
        <v>33</v>
      </c>
      <c r="H59" s="29" t="s">
        <v>49</v>
      </c>
      <c r="I59" s="29"/>
      <c r="J59" s="33">
        <v>2</v>
      </c>
      <c r="K59" s="21">
        <v>45456</v>
      </c>
      <c r="L59" s="21">
        <f>IFERROR(WORKDAY.INTL(($K59-1),$J59,1,FESTIVOS[]),"")</f>
        <v>45457</v>
      </c>
      <c r="M59" s="37">
        <f t="shared" ca="1" si="0"/>
        <v>789</v>
      </c>
      <c r="N59" s="23">
        <v>0</v>
      </c>
      <c r="O59" s="22">
        <v>1</v>
      </c>
      <c r="P59" s="23" t="s">
        <v>35</v>
      </c>
      <c r="Q59" s="24" t="s">
        <v>30</v>
      </c>
      <c r="R59" s="30" t="str">
        <f ca="1">IF(Tabla434356789[[#This Row],[Avance]]&lt;Tabla434356789[[#This Row],[Actual]],"OK",IF(Tabla434356789[[#This Row],[Avance]]&gt;Tabla434356789[[#This Row],[Actual]],"ATENCIÓN","EJECUTADO"))</f>
        <v>ATENCIÓN</v>
      </c>
    </row>
    <row r="60" spans="1:18" hidden="1" x14ac:dyDescent="0.25">
      <c r="A60" s="16">
        <v>203</v>
      </c>
      <c r="B60" s="18" t="s">
        <v>932</v>
      </c>
      <c r="C60" s="17">
        <v>45457</v>
      </c>
      <c r="D60" s="17"/>
      <c r="E60" s="27" t="s">
        <v>39</v>
      </c>
      <c r="F60" s="28" t="s">
        <v>268</v>
      </c>
      <c r="G60" s="27" t="s">
        <v>33</v>
      </c>
      <c r="H60" s="29" t="s">
        <v>49</v>
      </c>
      <c r="I60" s="29"/>
      <c r="J60" s="33">
        <v>2</v>
      </c>
      <c r="K60" s="21">
        <v>45456</v>
      </c>
      <c r="L60" s="21">
        <f>IFERROR(WORKDAY.INTL(($K60-1),$J60,1,FESTIVOS[]),"")</f>
        <v>45457</v>
      </c>
      <c r="M60" s="37">
        <f t="shared" ca="1" si="0"/>
        <v>789</v>
      </c>
      <c r="N60" s="23">
        <v>0</v>
      </c>
      <c r="O60" s="22">
        <v>1</v>
      </c>
      <c r="P60" s="23" t="s">
        <v>35</v>
      </c>
      <c r="Q60" s="24" t="s">
        <v>30</v>
      </c>
      <c r="R60" s="46" t="str">
        <f ca="1">IF(Tabla434356789[[#This Row],[Avance]]&lt;Tabla434356789[[#This Row],[Actual]],"OK",IF(Tabla434356789[[#This Row],[Avance]]&gt;Tabla434356789[[#This Row],[Actual]],"ATENCIÓN","EJECUTADO"))</f>
        <v>ATENCIÓN</v>
      </c>
    </row>
    <row r="61" spans="1:18" ht="26.4" hidden="1" x14ac:dyDescent="0.25">
      <c r="A61" s="16">
        <v>204</v>
      </c>
      <c r="B61" s="18" t="s">
        <v>933</v>
      </c>
      <c r="C61" s="17">
        <v>45457</v>
      </c>
      <c r="D61" s="17"/>
      <c r="E61" s="27" t="s">
        <v>450</v>
      </c>
      <c r="F61" s="38" t="s">
        <v>824</v>
      </c>
      <c r="G61" s="27" t="s">
        <v>523</v>
      </c>
      <c r="H61" s="29" t="s">
        <v>34</v>
      </c>
      <c r="I61" s="29"/>
      <c r="J61" s="33">
        <v>2</v>
      </c>
      <c r="K61" s="21">
        <v>45456</v>
      </c>
      <c r="L61" s="21">
        <f>IFERROR(WORKDAY.INTL(($K61-1),$J61,1,FESTIVOS[]),"")</f>
        <v>45457</v>
      </c>
      <c r="M61" s="37">
        <f t="shared" ca="1" si="0"/>
        <v>789</v>
      </c>
      <c r="N61" s="23">
        <v>0</v>
      </c>
      <c r="O61" s="22">
        <v>1</v>
      </c>
      <c r="P61" s="23" t="s">
        <v>35</v>
      </c>
      <c r="Q61" s="24" t="s">
        <v>30</v>
      </c>
      <c r="R61" s="46" t="str">
        <f ca="1">IF(Tabla434356789[[#This Row],[Avance]]&lt;Tabla434356789[[#This Row],[Actual]],"OK",IF(Tabla434356789[[#This Row],[Avance]]&gt;Tabla434356789[[#This Row],[Actual]],"ATENCIÓN","EJECUTADO"))</f>
        <v>ATENCIÓN</v>
      </c>
    </row>
    <row r="62" spans="1:18" hidden="1" x14ac:dyDescent="0.25">
      <c r="A62" s="16">
        <v>205</v>
      </c>
      <c r="B62" s="18" t="s">
        <v>934</v>
      </c>
      <c r="C62" s="17">
        <v>45461</v>
      </c>
      <c r="D62" s="17"/>
      <c r="E62" s="27" t="s">
        <v>36</v>
      </c>
      <c r="F62" s="28" t="s">
        <v>825</v>
      </c>
      <c r="G62" s="27" t="s">
        <v>33</v>
      </c>
      <c r="H62" s="29" t="s">
        <v>82</v>
      </c>
      <c r="I62" s="29"/>
      <c r="J62" s="33">
        <v>2</v>
      </c>
      <c r="K62" s="21">
        <v>45460</v>
      </c>
      <c r="L62" s="21">
        <f>IFERROR(WORKDAY.INTL(($K62-1),$J62,1,FESTIVOS[]),"")</f>
        <v>45461</v>
      </c>
      <c r="M62" s="37">
        <f t="shared" ca="1" si="0"/>
        <v>785</v>
      </c>
      <c r="N62" s="23">
        <v>0</v>
      </c>
      <c r="O62" s="22">
        <v>1</v>
      </c>
      <c r="P62" s="23" t="s">
        <v>35</v>
      </c>
      <c r="Q62" s="24" t="s">
        <v>30</v>
      </c>
      <c r="R62" s="30" t="str">
        <f ca="1">IF(Tabla434356789[[#This Row],[Avance]]&lt;Tabla434356789[[#This Row],[Actual]],"OK",IF(Tabla434356789[[#This Row],[Avance]]&gt;Tabla434356789[[#This Row],[Actual]],"ATENCIÓN","EJECUTADO"))</f>
        <v>ATENCIÓN</v>
      </c>
    </row>
    <row r="63" spans="1:18" hidden="1" x14ac:dyDescent="0.25">
      <c r="A63" s="16">
        <v>206</v>
      </c>
      <c r="B63" s="18" t="s">
        <v>935</v>
      </c>
      <c r="C63" s="17">
        <v>45461</v>
      </c>
      <c r="D63" s="17"/>
      <c r="E63" s="27" t="s">
        <v>36</v>
      </c>
      <c r="F63" s="28" t="s">
        <v>826</v>
      </c>
      <c r="G63" s="27" t="s">
        <v>33</v>
      </c>
      <c r="H63" s="29" t="s">
        <v>151</v>
      </c>
      <c r="I63" s="29"/>
      <c r="J63" s="33">
        <v>2</v>
      </c>
      <c r="K63" s="21">
        <v>45460</v>
      </c>
      <c r="L63" s="21">
        <f>IFERROR(WORKDAY.INTL(($K63-1),$J63,1,FESTIVOS[]),"")</f>
        <v>45461</v>
      </c>
      <c r="M63" s="37">
        <f t="shared" ca="1" si="0"/>
        <v>785</v>
      </c>
      <c r="N63" s="23">
        <v>0</v>
      </c>
      <c r="O63" s="22">
        <v>1</v>
      </c>
      <c r="P63" s="23" t="s">
        <v>35</v>
      </c>
      <c r="Q63" s="24" t="s">
        <v>30</v>
      </c>
      <c r="R63" s="30" t="str">
        <f ca="1">IF(Tabla434356789[[#This Row],[Avance]]&lt;Tabla434356789[[#This Row],[Actual]],"OK",IF(Tabla434356789[[#This Row],[Avance]]&gt;Tabla434356789[[#This Row],[Actual]],"ATENCIÓN","EJECUTADO"))</f>
        <v>ATENCIÓN</v>
      </c>
    </row>
    <row r="64" spans="1:18" hidden="1" x14ac:dyDescent="0.25">
      <c r="A64" s="16">
        <v>208</v>
      </c>
      <c r="B64" s="18" t="s">
        <v>936</v>
      </c>
      <c r="C64" s="17">
        <v>45461</v>
      </c>
      <c r="D64" s="17"/>
      <c r="E64" s="27" t="s">
        <v>133</v>
      </c>
      <c r="F64" s="28" t="s">
        <v>827</v>
      </c>
      <c r="G64" s="27" t="s">
        <v>369</v>
      </c>
      <c r="H64" s="29" t="s">
        <v>679</v>
      </c>
      <c r="I64" s="29"/>
      <c r="J64" s="33">
        <v>3</v>
      </c>
      <c r="K64" s="21">
        <v>45460</v>
      </c>
      <c r="L64" s="21">
        <f>IFERROR(WORKDAY.INTL(($K64-1),$J64,1,FESTIVOS[]),"")</f>
        <v>45462</v>
      </c>
      <c r="M64" s="37">
        <f t="shared" ca="1" si="0"/>
        <v>392.5</v>
      </c>
      <c r="N64" s="23">
        <v>0.68</v>
      </c>
      <c r="O64" s="22">
        <v>1</v>
      </c>
      <c r="P64" s="23" t="s">
        <v>35</v>
      </c>
      <c r="Q64" s="24" t="s">
        <v>30</v>
      </c>
      <c r="R64" s="30" t="str">
        <f ca="1">IF(Tabla434356789[[#This Row],[Avance]]&lt;Tabla434356789[[#This Row],[Actual]],"OK",IF(Tabla434356789[[#This Row],[Avance]]&gt;Tabla434356789[[#This Row],[Actual]],"ATENCIÓN","EJECUTADO"))</f>
        <v>ATENCIÓN</v>
      </c>
    </row>
    <row r="65" spans="1:18" hidden="1" x14ac:dyDescent="0.25">
      <c r="A65" s="16">
        <v>208</v>
      </c>
      <c r="B65" s="18" t="s">
        <v>937</v>
      </c>
      <c r="C65" s="17">
        <v>45461</v>
      </c>
      <c r="D65" s="17"/>
      <c r="E65" s="27" t="s">
        <v>450</v>
      </c>
      <c r="F65" s="28" t="s">
        <v>828</v>
      </c>
      <c r="G65" s="27" t="s">
        <v>523</v>
      </c>
      <c r="H65" s="29" t="s">
        <v>34</v>
      </c>
      <c r="I65" s="29"/>
      <c r="J65" s="33">
        <v>2</v>
      </c>
      <c r="K65" s="21">
        <v>45460</v>
      </c>
      <c r="L65" s="21">
        <f>IFERROR(WORKDAY.INTL(($K65-1),$J65,1,FESTIVOS[]),"")</f>
        <v>45461</v>
      </c>
      <c r="M65" s="37">
        <f t="shared" ca="1" si="0"/>
        <v>785</v>
      </c>
      <c r="N65" s="23">
        <v>0</v>
      </c>
      <c r="O65" s="22">
        <v>1</v>
      </c>
      <c r="P65" s="23" t="s">
        <v>35</v>
      </c>
      <c r="Q65" s="24" t="s">
        <v>30</v>
      </c>
      <c r="R65" s="30" t="str">
        <f ca="1">IF(Tabla434356789[[#This Row],[Avance]]&lt;Tabla434356789[[#This Row],[Actual]],"OK",IF(Tabla434356789[[#This Row],[Avance]]&gt;Tabla434356789[[#This Row],[Actual]],"ATENCIÓN","EJECUTADO"))</f>
        <v>ATENCIÓN</v>
      </c>
    </row>
    <row r="66" spans="1:18" ht="26.4" hidden="1" x14ac:dyDescent="0.25">
      <c r="A66" s="16">
        <v>209</v>
      </c>
      <c r="B66" s="18" t="s">
        <v>938</v>
      </c>
      <c r="C66" s="17">
        <v>45461</v>
      </c>
      <c r="D66" s="17"/>
      <c r="E66" s="27" t="s">
        <v>450</v>
      </c>
      <c r="F66" s="38" t="s">
        <v>829</v>
      </c>
      <c r="G66" s="27" t="s">
        <v>523</v>
      </c>
      <c r="H66" s="29" t="s">
        <v>34</v>
      </c>
      <c r="I66" s="29"/>
      <c r="J66" s="33">
        <v>2</v>
      </c>
      <c r="K66" s="21">
        <v>45460</v>
      </c>
      <c r="L66" s="21">
        <f>IFERROR(WORKDAY.INTL(($K66-1),$J66,1,FESTIVOS[]),"")</f>
        <v>45461</v>
      </c>
      <c r="M66" s="37">
        <f t="shared" ca="1" si="0"/>
        <v>785</v>
      </c>
      <c r="N66" s="23">
        <v>0</v>
      </c>
      <c r="O66" s="22">
        <v>1</v>
      </c>
      <c r="P66" s="23" t="s">
        <v>35</v>
      </c>
      <c r="Q66" s="24" t="s">
        <v>30</v>
      </c>
      <c r="R66" s="30" t="str">
        <f ca="1">IF(Tabla434356789[[#This Row],[Avance]]&lt;Tabla434356789[[#This Row],[Actual]],"OK",IF(Tabla434356789[[#This Row],[Avance]]&gt;Tabla434356789[[#This Row],[Actual]],"ATENCIÓN","EJECUTADO"))</f>
        <v>ATENCIÓN</v>
      </c>
    </row>
    <row r="67" spans="1:18" ht="26.4" hidden="1" x14ac:dyDescent="0.25">
      <c r="A67" s="16">
        <v>210</v>
      </c>
      <c r="B67" s="18" t="s">
        <v>939</v>
      </c>
      <c r="C67" s="17">
        <v>45461</v>
      </c>
      <c r="D67" s="17"/>
      <c r="E67" s="27" t="s">
        <v>450</v>
      </c>
      <c r="F67" s="38" t="s">
        <v>830</v>
      </c>
      <c r="G67" s="27" t="s">
        <v>523</v>
      </c>
      <c r="H67" s="29" t="s">
        <v>34</v>
      </c>
      <c r="I67" s="29"/>
      <c r="J67" s="33">
        <v>2</v>
      </c>
      <c r="K67" s="21">
        <v>45460</v>
      </c>
      <c r="L67" s="21">
        <f>IFERROR(WORKDAY.INTL(($K67-1),$J67,1,FESTIVOS[]),"")</f>
        <v>45461</v>
      </c>
      <c r="M67" s="37">
        <f t="shared" ca="1" si="0"/>
        <v>785</v>
      </c>
      <c r="N67" s="23">
        <v>0</v>
      </c>
      <c r="O67" s="22">
        <v>1</v>
      </c>
      <c r="P67" s="23" t="s">
        <v>35</v>
      </c>
      <c r="Q67" s="24" t="s">
        <v>30</v>
      </c>
      <c r="R67" s="30" t="str">
        <f ca="1">IF(Tabla434356789[[#This Row],[Avance]]&lt;Tabla434356789[[#This Row],[Actual]],"OK",IF(Tabla434356789[[#This Row],[Avance]]&gt;Tabla434356789[[#This Row],[Actual]],"ATENCIÓN","EJECUTADO"))</f>
        <v>ATENCIÓN</v>
      </c>
    </row>
    <row r="68" spans="1:18" hidden="1" x14ac:dyDescent="0.25">
      <c r="A68" s="16">
        <v>211</v>
      </c>
      <c r="B68" s="18" t="s">
        <v>940</v>
      </c>
      <c r="C68" s="17">
        <v>45461</v>
      </c>
      <c r="D68" s="17"/>
      <c r="E68" s="27" t="s">
        <v>787</v>
      </c>
      <c r="F68" s="28" t="s">
        <v>831</v>
      </c>
      <c r="G68" s="27" t="s">
        <v>758</v>
      </c>
      <c r="H68" s="29" t="s">
        <v>789</v>
      </c>
      <c r="I68" s="29"/>
      <c r="J68" s="33">
        <v>6</v>
      </c>
      <c r="K68" s="21">
        <v>45460</v>
      </c>
      <c r="L68" s="21">
        <f>IFERROR(WORKDAY.INTL(($K68-1),$J68,1,FESTIVOS[]),"")</f>
        <v>45467</v>
      </c>
      <c r="M68" s="37">
        <f t="shared" ca="1" si="0"/>
        <v>112.14285714285714</v>
      </c>
      <c r="N68" s="23">
        <v>0.57999999999999996</v>
      </c>
      <c r="O68" s="22">
        <v>1</v>
      </c>
      <c r="P68" s="23" t="s">
        <v>35</v>
      </c>
      <c r="Q68" s="24" t="s">
        <v>30</v>
      </c>
      <c r="R68" s="30" t="str">
        <f ca="1">IF(Tabla434356789[[#This Row],[Avance]]&lt;Tabla434356789[[#This Row],[Actual]],"OK",IF(Tabla434356789[[#This Row],[Avance]]&gt;Tabla434356789[[#This Row],[Actual]],"ATENCIÓN","EJECUTADO"))</f>
        <v>ATENCIÓN</v>
      </c>
    </row>
    <row r="69" spans="1:18" hidden="1" x14ac:dyDescent="0.25">
      <c r="A69" s="16">
        <v>212</v>
      </c>
      <c r="B69" s="18" t="s">
        <v>941</v>
      </c>
      <c r="C69" s="17">
        <v>45461</v>
      </c>
      <c r="D69" s="17"/>
      <c r="E69" s="27" t="s">
        <v>39</v>
      </c>
      <c r="F69" s="28" t="s">
        <v>116</v>
      </c>
      <c r="G69" s="27" t="s">
        <v>33</v>
      </c>
      <c r="H69" s="29" t="s">
        <v>49</v>
      </c>
      <c r="I69" s="29"/>
      <c r="J69" s="33">
        <v>2</v>
      </c>
      <c r="K69" s="21">
        <v>45460</v>
      </c>
      <c r="L69" s="21">
        <f>IFERROR(WORKDAY.INTL(($K69-1),$J69,1,FESTIVOS[]),"")</f>
        <v>45461</v>
      </c>
      <c r="M69" s="37">
        <f t="shared" ca="1" si="0"/>
        <v>785</v>
      </c>
      <c r="N69" s="23">
        <v>0</v>
      </c>
      <c r="O69" s="22">
        <v>1</v>
      </c>
      <c r="P69" s="23" t="s">
        <v>35</v>
      </c>
      <c r="Q69" s="24" t="s">
        <v>30</v>
      </c>
      <c r="R69" s="30" t="str">
        <f ca="1">IF(Tabla434356789[[#This Row],[Avance]]&lt;Tabla434356789[[#This Row],[Actual]],"OK",IF(Tabla434356789[[#This Row],[Avance]]&gt;Tabla434356789[[#This Row],[Actual]],"ATENCIÓN","EJECUTADO"))</f>
        <v>ATENCIÓN</v>
      </c>
    </row>
    <row r="70" spans="1:18" hidden="1" x14ac:dyDescent="0.25">
      <c r="A70" s="16">
        <v>213</v>
      </c>
      <c r="B70" s="18" t="s">
        <v>942</v>
      </c>
      <c r="C70" s="17">
        <v>45461</v>
      </c>
      <c r="D70" s="17"/>
      <c r="E70" s="27" t="s">
        <v>39</v>
      </c>
      <c r="F70" s="28" t="s">
        <v>284</v>
      </c>
      <c r="G70" s="27" t="s">
        <v>33</v>
      </c>
      <c r="H70" s="29" t="s">
        <v>49</v>
      </c>
      <c r="I70" s="29"/>
      <c r="J70" s="33">
        <v>2</v>
      </c>
      <c r="K70" s="21">
        <v>45460</v>
      </c>
      <c r="L70" s="21">
        <f>IFERROR(WORKDAY.INTL(($K70-1),$J70,1,FESTIVOS[]),"")</f>
        <v>45461</v>
      </c>
      <c r="M70" s="37">
        <f t="shared" ca="1" si="0"/>
        <v>785</v>
      </c>
      <c r="N70" s="23">
        <v>0</v>
      </c>
      <c r="O70" s="22">
        <v>1</v>
      </c>
      <c r="P70" s="23" t="s">
        <v>35</v>
      </c>
      <c r="Q70" s="24" t="s">
        <v>30</v>
      </c>
      <c r="R70" s="30" t="str">
        <f ca="1">IF(Tabla434356789[[#This Row],[Avance]]&lt;Tabla434356789[[#This Row],[Actual]],"OK",IF(Tabla434356789[[#This Row],[Avance]]&gt;Tabla434356789[[#This Row],[Actual]],"ATENCIÓN","EJECUTADO"))</f>
        <v>ATENCIÓN</v>
      </c>
    </row>
    <row r="71" spans="1:18" hidden="1" x14ac:dyDescent="0.25">
      <c r="A71" s="16">
        <v>214</v>
      </c>
      <c r="B71" s="18" t="s">
        <v>943</v>
      </c>
      <c r="C71" s="17">
        <v>45462</v>
      </c>
      <c r="D71" s="17"/>
      <c r="E71" s="27" t="s">
        <v>36</v>
      </c>
      <c r="F71" s="28" t="s">
        <v>832</v>
      </c>
      <c r="G71" s="27" t="s">
        <v>33</v>
      </c>
      <c r="H71" s="29" t="s">
        <v>151</v>
      </c>
      <c r="I71" s="29"/>
      <c r="J71" s="33">
        <v>2</v>
      </c>
      <c r="K71" s="21">
        <v>45461</v>
      </c>
      <c r="L71" s="21">
        <f>IFERROR(WORKDAY.INTL(($K71-1),$J71,1,FESTIVOS[]),"")</f>
        <v>45462</v>
      </c>
      <c r="M71" s="37">
        <f t="shared" ca="1" si="0"/>
        <v>784</v>
      </c>
      <c r="N71" s="23">
        <v>0</v>
      </c>
      <c r="O71" s="22">
        <v>1</v>
      </c>
      <c r="P71" s="23" t="s">
        <v>35</v>
      </c>
      <c r="Q71" s="24" t="s">
        <v>30</v>
      </c>
      <c r="R71" s="30" t="str">
        <f ca="1">IF(Tabla434356789[[#This Row],[Avance]]&lt;Tabla434356789[[#This Row],[Actual]],"OK",IF(Tabla434356789[[#This Row],[Avance]]&gt;Tabla434356789[[#This Row],[Actual]],"ATENCIÓN","EJECUTADO"))</f>
        <v>ATENCIÓN</v>
      </c>
    </row>
    <row r="72" spans="1:18" ht="66" hidden="1" x14ac:dyDescent="0.25">
      <c r="A72" s="16">
        <v>215</v>
      </c>
      <c r="B72" s="18" t="s">
        <v>944</v>
      </c>
      <c r="C72" s="17">
        <v>45462</v>
      </c>
      <c r="D72" s="17"/>
      <c r="E72" s="27" t="s">
        <v>39</v>
      </c>
      <c r="F72" s="28" t="s">
        <v>833</v>
      </c>
      <c r="G72" s="27" t="s">
        <v>33</v>
      </c>
      <c r="H72" s="29" t="s">
        <v>613</v>
      </c>
      <c r="I72" s="20" t="s">
        <v>834</v>
      </c>
      <c r="J72" s="33">
        <v>2</v>
      </c>
      <c r="K72" s="21">
        <v>45461</v>
      </c>
      <c r="L72" s="21">
        <f>IFERROR(WORKDAY.INTL(($K72-1),$J72,1,FESTIVOS[]),"")</f>
        <v>45462</v>
      </c>
      <c r="M72" s="37">
        <f t="shared" ca="1" si="0"/>
        <v>784</v>
      </c>
      <c r="N72" s="23">
        <v>0</v>
      </c>
      <c r="O72" s="22">
        <v>1</v>
      </c>
      <c r="P72" s="23" t="s">
        <v>35</v>
      </c>
      <c r="Q72" s="24" t="s">
        <v>30</v>
      </c>
      <c r="R72" s="30" t="str">
        <f ca="1">IF(Tabla434356789[[#This Row],[Avance]]&lt;Tabla434356789[[#This Row],[Actual]],"OK",IF(Tabla434356789[[#This Row],[Avance]]&gt;Tabla434356789[[#This Row],[Actual]],"ATENCIÓN","EJECUTADO"))</f>
        <v>ATENCIÓN</v>
      </c>
    </row>
    <row r="73" spans="1:18" hidden="1" x14ac:dyDescent="0.25">
      <c r="A73" s="16">
        <v>216</v>
      </c>
      <c r="B73" s="18" t="s">
        <v>945</v>
      </c>
      <c r="C73" s="17">
        <v>45462</v>
      </c>
      <c r="D73" s="17"/>
      <c r="E73" s="27" t="s">
        <v>39</v>
      </c>
      <c r="F73" s="28" t="s">
        <v>835</v>
      </c>
      <c r="G73" s="27" t="s">
        <v>33</v>
      </c>
      <c r="H73" s="29" t="s">
        <v>151</v>
      </c>
      <c r="I73" s="29"/>
      <c r="J73" s="33">
        <v>2</v>
      </c>
      <c r="K73" s="21">
        <v>45461</v>
      </c>
      <c r="L73" s="21">
        <f>IFERROR(WORKDAY.INTL(($K73-1),$J73,1,FESTIVOS[]),"")</f>
        <v>45462</v>
      </c>
      <c r="M73" s="37">
        <f t="shared" ca="1" si="0"/>
        <v>784</v>
      </c>
      <c r="N73" s="23">
        <v>0</v>
      </c>
      <c r="O73" s="22">
        <v>1</v>
      </c>
      <c r="P73" s="23" t="s">
        <v>35</v>
      </c>
      <c r="Q73" s="24" t="s">
        <v>30</v>
      </c>
      <c r="R73" s="30" t="str">
        <f ca="1">IF(Tabla434356789[[#This Row],[Avance]]&lt;Tabla434356789[[#This Row],[Actual]],"OK",IF(Tabla434356789[[#This Row],[Avance]]&gt;Tabla434356789[[#This Row],[Actual]],"ATENCIÓN","EJECUTADO"))</f>
        <v>ATENCIÓN</v>
      </c>
    </row>
    <row r="74" spans="1:18" hidden="1" x14ac:dyDescent="0.25">
      <c r="A74" s="16">
        <v>217</v>
      </c>
      <c r="B74" s="18" t="s">
        <v>946</v>
      </c>
      <c r="C74" s="17">
        <v>45462</v>
      </c>
      <c r="D74" s="17"/>
      <c r="E74" s="27" t="s">
        <v>450</v>
      </c>
      <c r="F74" s="28" t="s">
        <v>836</v>
      </c>
      <c r="G74" s="27" t="s">
        <v>33</v>
      </c>
      <c r="H74" s="29" t="s">
        <v>34</v>
      </c>
      <c r="I74" s="29"/>
      <c r="J74" s="33">
        <v>2</v>
      </c>
      <c r="K74" s="21">
        <v>45461</v>
      </c>
      <c r="L74" s="21">
        <f>IFERROR(WORKDAY.INTL(($K74-1),$J74,1,FESTIVOS[]),"")</f>
        <v>45462</v>
      </c>
      <c r="M74" s="37">
        <f t="shared" ca="1" si="0"/>
        <v>784</v>
      </c>
      <c r="N74" s="23">
        <v>0</v>
      </c>
      <c r="O74" s="22">
        <v>1</v>
      </c>
      <c r="P74" s="23" t="s">
        <v>35</v>
      </c>
      <c r="Q74" s="24" t="s">
        <v>30</v>
      </c>
      <c r="R74" s="30" t="str">
        <f ca="1">IF(Tabla434356789[[#This Row],[Avance]]&lt;Tabla434356789[[#This Row],[Actual]],"OK",IF(Tabla434356789[[#This Row],[Avance]]&gt;Tabla434356789[[#This Row],[Actual]],"ATENCIÓN","EJECUTADO"))</f>
        <v>ATENCIÓN</v>
      </c>
    </row>
    <row r="75" spans="1:18" hidden="1" x14ac:dyDescent="0.25">
      <c r="A75" s="16">
        <v>218</v>
      </c>
      <c r="B75" s="18" t="s">
        <v>947</v>
      </c>
      <c r="C75" s="17">
        <v>45462</v>
      </c>
      <c r="D75" s="17"/>
      <c r="E75" s="27" t="s">
        <v>450</v>
      </c>
      <c r="F75" s="28" t="s">
        <v>837</v>
      </c>
      <c r="G75" s="27" t="s">
        <v>33</v>
      </c>
      <c r="H75" s="29" t="s">
        <v>34</v>
      </c>
      <c r="I75" s="29"/>
      <c r="J75" s="33">
        <v>4</v>
      </c>
      <c r="K75" s="21">
        <v>45461</v>
      </c>
      <c r="L75" s="21">
        <f>IFERROR(WORKDAY.INTL(($K75-1),$J75,1,FESTIVOS[]),"")</f>
        <v>45464</v>
      </c>
      <c r="M75" s="37">
        <f t="shared" ref="M75:M123" ca="1" si="1">IFERROR(((($I$3-$K75)/(L75-K75)*1)),"")</f>
        <v>261.33333333333331</v>
      </c>
      <c r="N75" s="23">
        <v>0.68</v>
      </c>
      <c r="O75" s="22">
        <v>1</v>
      </c>
      <c r="P75" s="23" t="s">
        <v>35</v>
      </c>
      <c r="Q75" s="24" t="s">
        <v>30</v>
      </c>
      <c r="R75" s="30" t="str">
        <f ca="1">IF(Tabla434356789[[#This Row],[Avance]]&lt;Tabla434356789[[#This Row],[Actual]],"OK",IF(Tabla434356789[[#This Row],[Avance]]&gt;Tabla434356789[[#This Row],[Actual]],"ATENCIÓN","EJECUTADO"))</f>
        <v>ATENCIÓN</v>
      </c>
    </row>
    <row r="76" spans="1:18" hidden="1" x14ac:dyDescent="0.25">
      <c r="A76" s="16">
        <v>219</v>
      </c>
      <c r="B76" s="18" t="s">
        <v>948</v>
      </c>
      <c r="C76" s="17">
        <v>45462</v>
      </c>
      <c r="D76" s="17"/>
      <c r="E76" s="27" t="s">
        <v>787</v>
      </c>
      <c r="F76" s="28" t="s">
        <v>838</v>
      </c>
      <c r="G76" s="27" t="s">
        <v>758</v>
      </c>
      <c r="H76" s="29" t="s">
        <v>789</v>
      </c>
      <c r="I76" s="29"/>
      <c r="J76" s="33">
        <v>2</v>
      </c>
      <c r="K76" s="21">
        <v>45461</v>
      </c>
      <c r="L76" s="21">
        <f>IFERROR(WORKDAY.INTL(($K76-1),$J76,1,FESTIVOS[]),"")</f>
        <v>45462</v>
      </c>
      <c r="M76" s="37">
        <f t="shared" ca="1" si="1"/>
        <v>784</v>
      </c>
      <c r="N76" s="23">
        <v>0</v>
      </c>
      <c r="O76" s="22">
        <v>1</v>
      </c>
      <c r="P76" s="23" t="s">
        <v>35</v>
      </c>
      <c r="Q76" s="24" t="s">
        <v>30</v>
      </c>
      <c r="R76" s="30" t="str">
        <f ca="1">IF(Tabla434356789[[#This Row],[Avance]]&lt;Tabla434356789[[#This Row],[Actual]],"OK",IF(Tabla434356789[[#This Row],[Avance]]&gt;Tabla434356789[[#This Row],[Actual]],"ATENCIÓN","EJECUTADO"))</f>
        <v>ATENCIÓN</v>
      </c>
    </row>
    <row r="77" spans="1:18" hidden="1" x14ac:dyDescent="0.25">
      <c r="A77" s="16">
        <v>220</v>
      </c>
      <c r="B77" s="18" t="s">
        <v>949</v>
      </c>
      <c r="C77" s="17">
        <v>45462</v>
      </c>
      <c r="D77" s="17"/>
      <c r="E77" s="27" t="s">
        <v>133</v>
      </c>
      <c r="F77" s="28" t="s">
        <v>114</v>
      </c>
      <c r="G77" s="27" t="s">
        <v>33</v>
      </c>
      <c r="H77" s="29" t="s">
        <v>679</v>
      </c>
      <c r="I77" s="29"/>
      <c r="J77" s="33">
        <v>3</v>
      </c>
      <c r="K77" s="21">
        <v>45461</v>
      </c>
      <c r="L77" s="21">
        <f>IFERROR(WORKDAY.INTL(($K77-1),$J77,1,FESTIVOS[]),"")</f>
        <v>45463</v>
      </c>
      <c r="M77" s="37">
        <f t="shared" ca="1" si="1"/>
        <v>392</v>
      </c>
      <c r="N77" s="23">
        <v>0.51</v>
      </c>
      <c r="O77" s="22">
        <v>1</v>
      </c>
      <c r="P77" s="23" t="s">
        <v>35</v>
      </c>
      <c r="Q77" s="24" t="s">
        <v>30</v>
      </c>
      <c r="R77" s="30" t="str">
        <f ca="1">IF(Tabla434356789[[#This Row],[Avance]]&lt;Tabla434356789[[#This Row],[Actual]],"OK",IF(Tabla434356789[[#This Row],[Avance]]&gt;Tabla434356789[[#This Row],[Actual]],"ATENCIÓN","EJECUTADO"))</f>
        <v>ATENCIÓN</v>
      </c>
    </row>
    <row r="78" spans="1:18" hidden="1" x14ac:dyDescent="0.25">
      <c r="A78" s="16">
        <v>221</v>
      </c>
      <c r="B78" s="18" t="s">
        <v>950</v>
      </c>
      <c r="C78" s="17">
        <v>45463</v>
      </c>
      <c r="D78" s="17"/>
      <c r="E78" s="27" t="s">
        <v>133</v>
      </c>
      <c r="F78" s="38" t="s">
        <v>839</v>
      </c>
      <c r="G78" s="27" t="s">
        <v>840</v>
      </c>
      <c r="H78" s="29" t="s">
        <v>679</v>
      </c>
      <c r="I78" s="29"/>
      <c r="J78" s="33">
        <v>2</v>
      </c>
      <c r="K78" s="21">
        <v>45462</v>
      </c>
      <c r="L78" s="21">
        <f>IFERROR(WORKDAY.INTL(($K78-1),$J78,1,FESTIVOS[]),"")</f>
        <v>45463</v>
      </c>
      <c r="M78" s="37">
        <f t="shared" ca="1" si="1"/>
        <v>783</v>
      </c>
      <c r="N78" s="23">
        <v>0</v>
      </c>
      <c r="O78" s="22">
        <v>1</v>
      </c>
      <c r="P78" s="23" t="s">
        <v>35</v>
      </c>
      <c r="Q78" s="24" t="s">
        <v>30</v>
      </c>
      <c r="R78" s="30" t="str">
        <f ca="1">IF(Tabla434356789[[#This Row],[Avance]]&lt;Tabla434356789[[#This Row],[Actual]],"OK",IF(Tabla434356789[[#This Row],[Avance]]&gt;Tabla434356789[[#This Row],[Actual]],"ATENCIÓN","EJECUTADO"))</f>
        <v>ATENCIÓN</v>
      </c>
    </row>
    <row r="79" spans="1:18" ht="26.4" hidden="1" x14ac:dyDescent="0.25">
      <c r="A79" s="16">
        <v>222</v>
      </c>
      <c r="B79" s="18" t="s">
        <v>951</v>
      </c>
      <c r="C79" s="17">
        <v>45463</v>
      </c>
      <c r="D79" s="17"/>
      <c r="E79" s="27" t="s">
        <v>39</v>
      </c>
      <c r="F79" s="38" t="s">
        <v>841</v>
      </c>
      <c r="G79" s="27" t="s">
        <v>92</v>
      </c>
      <c r="H79" s="29" t="s">
        <v>82</v>
      </c>
      <c r="I79" s="29"/>
      <c r="J79" s="33">
        <v>2</v>
      </c>
      <c r="K79" s="21">
        <v>45462</v>
      </c>
      <c r="L79" s="21">
        <f>IFERROR(WORKDAY.INTL(($K79-1),$J79,1,FESTIVOS[]),"")</f>
        <v>45463</v>
      </c>
      <c r="M79" s="37">
        <f t="shared" ca="1" si="1"/>
        <v>783</v>
      </c>
      <c r="N79" s="23">
        <v>0</v>
      </c>
      <c r="O79" s="22">
        <v>1</v>
      </c>
      <c r="P79" s="23" t="s">
        <v>35</v>
      </c>
      <c r="Q79" s="24" t="s">
        <v>30</v>
      </c>
      <c r="R79" s="30" t="str">
        <f ca="1">IF(Tabla434356789[[#This Row],[Avance]]&lt;Tabla434356789[[#This Row],[Actual]],"OK",IF(Tabla434356789[[#This Row],[Avance]]&gt;Tabla434356789[[#This Row],[Actual]],"ATENCIÓN","EJECUTADO"))</f>
        <v>ATENCIÓN</v>
      </c>
    </row>
    <row r="80" spans="1:18" ht="26.4" hidden="1" x14ac:dyDescent="0.25">
      <c r="A80" s="16">
        <v>223</v>
      </c>
      <c r="B80" s="18" t="s">
        <v>952</v>
      </c>
      <c r="C80" s="17">
        <v>45463</v>
      </c>
      <c r="D80" s="17"/>
      <c r="E80" s="27" t="s">
        <v>39</v>
      </c>
      <c r="F80" s="38" t="s">
        <v>842</v>
      </c>
      <c r="G80" s="27" t="s">
        <v>92</v>
      </c>
      <c r="H80" s="29" t="s">
        <v>151</v>
      </c>
      <c r="I80" s="29"/>
      <c r="J80" s="33">
        <v>3</v>
      </c>
      <c r="K80" s="21">
        <v>45462</v>
      </c>
      <c r="L80" s="21">
        <f>IFERROR(WORKDAY.INTL(($K80-1),$J80,1,FESTIVOS[]),"")</f>
        <v>45464</v>
      </c>
      <c r="M80" s="37">
        <f t="shared" ca="1" si="1"/>
        <v>391.5</v>
      </c>
      <c r="N80" s="23">
        <v>0.51</v>
      </c>
      <c r="O80" s="22">
        <v>1</v>
      </c>
      <c r="P80" s="23" t="s">
        <v>35</v>
      </c>
      <c r="Q80" s="24" t="s">
        <v>30</v>
      </c>
      <c r="R80" s="30" t="str">
        <f ca="1">IF(Tabla434356789[[#This Row],[Avance]]&lt;Tabla434356789[[#This Row],[Actual]],"OK",IF(Tabla434356789[[#This Row],[Avance]]&gt;Tabla434356789[[#This Row],[Actual]],"ATENCIÓN","EJECUTADO"))</f>
        <v>ATENCIÓN</v>
      </c>
    </row>
    <row r="81" spans="1:18" ht="26.4" hidden="1" x14ac:dyDescent="0.25">
      <c r="A81" s="16">
        <v>224</v>
      </c>
      <c r="B81" s="18" t="s">
        <v>953</v>
      </c>
      <c r="C81" s="17">
        <v>45463</v>
      </c>
      <c r="D81" s="17"/>
      <c r="E81" s="27" t="s">
        <v>36</v>
      </c>
      <c r="F81" s="38" t="s">
        <v>842</v>
      </c>
      <c r="G81" s="27" t="s">
        <v>92</v>
      </c>
      <c r="H81" s="29" t="s">
        <v>151</v>
      </c>
      <c r="I81" s="29"/>
      <c r="J81" s="33">
        <v>2</v>
      </c>
      <c r="K81" s="21">
        <v>45462</v>
      </c>
      <c r="L81" s="21">
        <f>IFERROR(WORKDAY.INTL(($K81-1),$J81,1,FESTIVOS[]),"")</f>
        <v>45463</v>
      </c>
      <c r="M81" s="37">
        <f t="shared" ca="1" si="1"/>
        <v>783</v>
      </c>
      <c r="N81" s="23">
        <v>0</v>
      </c>
      <c r="O81" s="22">
        <v>1</v>
      </c>
      <c r="P81" s="23" t="s">
        <v>35</v>
      </c>
      <c r="Q81" s="24" t="s">
        <v>30</v>
      </c>
      <c r="R81" s="30" t="str">
        <f ca="1">IF(Tabla434356789[[#This Row],[Avance]]&lt;Tabla434356789[[#This Row],[Actual]],"OK",IF(Tabla434356789[[#This Row],[Avance]]&gt;Tabla434356789[[#This Row],[Actual]],"ATENCIÓN","EJECUTADO"))</f>
        <v>ATENCIÓN</v>
      </c>
    </row>
    <row r="82" spans="1:18" ht="26.4" hidden="1" x14ac:dyDescent="0.25">
      <c r="A82" s="16">
        <v>225</v>
      </c>
      <c r="B82" s="18" t="s">
        <v>954</v>
      </c>
      <c r="C82" s="17">
        <v>45463</v>
      </c>
      <c r="D82" s="17"/>
      <c r="E82" s="27" t="s">
        <v>450</v>
      </c>
      <c r="F82" s="38" t="s">
        <v>842</v>
      </c>
      <c r="G82" s="27" t="s">
        <v>523</v>
      </c>
      <c r="H82" s="29" t="s">
        <v>151</v>
      </c>
      <c r="I82" s="29"/>
      <c r="J82" s="33">
        <v>2</v>
      </c>
      <c r="K82" s="21">
        <v>45462</v>
      </c>
      <c r="L82" s="21">
        <f>IFERROR(WORKDAY.INTL(($K82-1),$J82,1,FESTIVOS[]),"")</f>
        <v>45463</v>
      </c>
      <c r="M82" s="37">
        <f t="shared" ca="1" si="1"/>
        <v>783</v>
      </c>
      <c r="N82" s="23">
        <v>0</v>
      </c>
      <c r="O82" s="22">
        <v>1</v>
      </c>
      <c r="P82" s="23" t="s">
        <v>35</v>
      </c>
      <c r="Q82" s="24" t="s">
        <v>30</v>
      </c>
      <c r="R82" s="30" t="str">
        <f ca="1">IF(Tabla434356789[[#This Row],[Avance]]&lt;Tabla434356789[[#This Row],[Actual]],"OK",IF(Tabla434356789[[#This Row],[Avance]]&gt;Tabla434356789[[#This Row],[Actual]],"ATENCIÓN","EJECUTADO"))</f>
        <v>ATENCIÓN</v>
      </c>
    </row>
    <row r="83" spans="1:18" ht="26.4" hidden="1" x14ac:dyDescent="0.25">
      <c r="A83" s="16">
        <v>226</v>
      </c>
      <c r="B83" s="18" t="s">
        <v>955</v>
      </c>
      <c r="C83" s="17">
        <v>45463</v>
      </c>
      <c r="D83" s="17"/>
      <c r="E83" s="27" t="s">
        <v>450</v>
      </c>
      <c r="F83" s="38" t="s">
        <v>842</v>
      </c>
      <c r="G83" s="27" t="s">
        <v>523</v>
      </c>
      <c r="H83" s="29" t="s">
        <v>151</v>
      </c>
      <c r="I83" s="29"/>
      <c r="J83" s="33">
        <v>2</v>
      </c>
      <c r="K83" s="21">
        <v>45462</v>
      </c>
      <c r="L83" s="21">
        <f>IFERROR(WORKDAY.INTL(($K83-1),$J83,1,FESTIVOS[]),"")</f>
        <v>45463</v>
      </c>
      <c r="M83" s="37">
        <f t="shared" ca="1" si="1"/>
        <v>783</v>
      </c>
      <c r="N83" s="23">
        <v>0</v>
      </c>
      <c r="O83" s="22">
        <v>1</v>
      </c>
      <c r="P83" s="23" t="s">
        <v>35</v>
      </c>
      <c r="Q83" s="24" t="s">
        <v>30</v>
      </c>
      <c r="R83" s="30" t="str">
        <f ca="1">IF(Tabla434356789[[#This Row],[Avance]]&lt;Tabla434356789[[#This Row],[Actual]],"OK",IF(Tabla434356789[[#This Row],[Avance]]&gt;Tabla434356789[[#This Row],[Actual]],"ATENCIÓN","EJECUTADO"))</f>
        <v>ATENCIÓN</v>
      </c>
    </row>
    <row r="84" spans="1:18" ht="26.4" hidden="1" x14ac:dyDescent="0.25">
      <c r="A84" s="16">
        <v>227</v>
      </c>
      <c r="B84" s="18" t="s">
        <v>956</v>
      </c>
      <c r="C84" s="17">
        <v>45463</v>
      </c>
      <c r="D84" s="17"/>
      <c r="E84" s="27" t="s">
        <v>450</v>
      </c>
      <c r="F84" s="38" t="s">
        <v>842</v>
      </c>
      <c r="G84" s="27" t="s">
        <v>523</v>
      </c>
      <c r="H84" s="29" t="s">
        <v>151</v>
      </c>
      <c r="I84" s="29"/>
      <c r="J84" s="33">
        <v>2</v>
      </c>
      <c r="K84" s="21">
        <v>45462</v>
      </c>
      <c r="L84" s="21">
        <f>IFERROR(WORKDAY.INTL(($K84-1),$J84,1,FESTIVOS[]),"")</f>
        <v>45463</v>
      </c>
      <c r="M84" s="37">
        <f t="shared" ca="1" si="1"/>
        <v>783</v>
      </c>
      <c r="N84" s="23">
        <v>0</v>
      </c>
      <c r="O84" s="22">
        <v>1</v>
      </c>
      <c r="P84" s="23" t="s">
        <v>35</v>
      </c>
      <c r="Q84" s="24" t="s">
        <v>30</v>
      </c>
      <c r="R84" s="30" t="str">
        <f ca="1">IF(Tabla434356789[[#This Row],[Avance]]&lt;Tabla434356789[[#This Row],[Actual]],"OK",IF(Tabla434356789[[#This Row],[Avance]]&gt;Tabla434356789[[#This Row],[Actual]],"ATENCIÓN","EJECUTADO"))</f>
        <v>ATENCIÓN</v>
      </c>
    </row>
    <row r="85" spans="1:18" ht="26.4" hidden="1" x14ac:dyDescent="0.25">
      <c r="A85" s="16">
        <v>228</v>
      </c>
      <c r="B85" s="18" t="s">
        <v>957</v>
      </c>
      <c r="C85" s="17">
        <v>45463</v>
      </c>
      <c r="D85" s="17"/>
      <c r="E85" s="27" t="s">
        <v>450</v>
      </c>
      <c r="F85" s="38" t="s">
        <v>842</v>
      </c>
      <c r="G85" s="27" t="s">
        <v>523</v>
      </c>
      <c r="H85" s="29" t="s">
        <v>151</v>
      </c>
      <c r="I85" s="29"/>
      <c r="J85" s="33">
        <v>2</v>
      </c>
      <c r="K85" s="21">
        <v>45462</v>
      </c>
      <c r="L85" s="21">
        <f>IFERROR(WORKDAY.INTL(($K85-1),$J85,1,FESTIVOS[]),"")</f>
        <v>45463</v>
      </c>
      <c r="M85" s="37">
        <f t="shared" ca="1" si="1"/>
        <v>783</v>
      </c>
      <c r="N85" s="23">
        <v>0</v>
      </c>
      <c r="O85" s="22">
        <v>1</v>
      </c>
      <c r="P85" s="23" t="s">
        <v>35</v>
      </c>
      <c r="Q85" s="24" t="s">
        <v>30</v>
      </c>
      <c r="R85" s="30" t="str">
        <f ca="1">IF(Tabla434356789[[#This Row],[Avance]]&lt;Tabla434356789[[#This Row],[Actual]],"OK",IF(Tabla434356789[[#This Row],[Avance]]&gt;Tabla434356789[[#This Row],[Actual]],"ATENCIÓN","EJECUTADO"))</f>
        <v>ATENCIÓN</v>
      </c>
    </row>
    <row r="86" spans="1:18" ht="26.4" hidden="1" x14ac:dyDescent="0.25">
      <c r="A86" s="16">
        <v>229</v>
      </c>
      <c r="B86" s="18" t="s">
        <v>958</v>
      </c>
      <c r="C86" s="17">
        <v>45464</v>
      </c>
      <c r="D86" s="17"/>
      <c r="E86" s="27" t="s">
        <v>39</v>
      </c>
      <c r="F86" s="38" t="s">
        <v>842</v>
      </c>
      <c r="G86" s="27" t="s">
        <v>92</v>
      </c>
      <c r="H86" s="29" t="s">
        <v>151</v>
      </c>
      <c r="I86" s="29"/>
      <c r="J86" s="33">
        <v>3</v>
      </c>
      <c r="K86" s="21">
        <v>45463</v>
      </c>
      <c r="L86" s="21">
        <f>IFERROR(WORKDAY.INTL(($K86-1),$J86,1,FESTIVOS[]),"")</f>
        <v>45467</v>
      </c>
      <c r="M86" s="37">
        <f t="shared" ca="1" si="1"/>
        <v>195.5</v>
      </c>
      <c r="N86" s="23">
        <v>0.81</v>
      </c>
      <c r="O86" s="22">
        <v>1</v>
      </c>
      <c r="P86" s="23" t="s">
        <v>35</v>
      </c>
      <c r="Q86" s="24" t="s">
        <v>30</v>
      </c>
      <c r="R86" s="30" t="str">
        <f ca="1">IF(Tabla434356789[[#This Row],[Avance]]&lt;Tabla434356789[[#This Row],[Actual]],"OK",IF(Tabla434356789[[#This Row],[Avance]]&gt;Tabla434356789[[#This Row],[Actual]],"ATENCIÓN","EJECUTADO"))</f>
        <v>ATENCIÓN</v>
      </c>
    </row>
    <row r="87" spans="1:18" hidden="1" x14ac:dyDescent="0.25">
      <c r="A87" s="16">
        <v>230</v>
      </c>
      <c r="B87" s="18" t="s">
        <v>959</v>
      </c>
      <c r="C87" s="17">
        <v>45464</v>
      </c>
      <c r="D87" s="17"/>
      <c r="E87" s="27" t="s">
        <v>133</v>
      </c>
      <c r="F87" s="28" t="s">
        <v>843</v>
      </c>
      <c r="G87" s="27" t="s">
        <v>369</v>
      </c>
      <c r="H87" s="29" t="s">
        <v>679</v>
      </c>
      <c r="I87" s="29"/>
      <c r="J87" s="33">
        <v>2</v>
      </c>
      <c r="K87" s="21">
        <v>45463</v>
      </c>
      <c r="L87" s="21">
        <f>IFERROR(WORKDAY.INTL(($K87-1),$J87,1,FESTIVOS[]),"")</f>
        <v>45464</v>
      </c>
      <c r="M87" s="37">
        <f t="shared" ca="1" si="1"/>
        <v>782</v>
      </c>
      <c r="N87" s="23">
        <v>0</v>
      </c>
      <c r="O87" s="22">
        <v>1</v>
      </c>
      <c r="P87" s="23" t="s">
        <v>35</v>
      </c>
      <c r="Q87" s="24" t="s">
        <v>30</v>
      </c>
      <c r="R87" s="30" t="str">
        <f ca="1">IF(Tabla434356789[[#This Row],[Avance]]&lt;Tabla434356789[[#This Row],[Actual]],"OK",IF(Tabla434356789[[#This Row],[Avance]]&gt;Tabla434356789[[#This Row],[Actual]],"ATENCIÓN","EJECUTADO"))</f>
        <v>ATENCIÓN</v>
      </c>
    </row>
    <row r="88" spans="1:18" hidden="1" x14ac:dyDescent="0.25">
      <c r="A88" s="16">
        <v>231</v>
      </c>
      <c r="B88" s="18" t="s">
        <v>960</v>
      </c>
      <c r="C88" s="17">
        <v>45464</v>
      </c>
      <c r="D88" s="17"/>
      <c r="E88" s="27" t="s">
        <v>133</v>
      </c>
      <c r="F88" s="28" t="s">
        <v>844</v>
      </c>
      <c r="G88" s="27" t="s">
        <v>369</v>
      </c>
      <c r="H88" s="29" t="s">
        <v>679</v>
      </c>
      <c r="I88" s="29"/>
      <c r="J88" s="33">
        <v>3</v>
      </c>
      <c r="K88" s="21">
        <v>45463</v>
      </c>
      <c r="L88" s="21">
        <f>IFERROR(WORKDAY.INTL(($K88-1),$J88,1,FESTIVOS[]),"")</f>
        <v>45467</v>
      </c>
      <c r="M88" s="37">
        <f t="shared" ca="1" si="1"/>
        <v>195.5</v>
      </c>
      <c r="N88" s="23">
        <v>0.7</v>
      </c>
      <c r="O88" s="22">
        <v>1</v>
      </c>
      <c r="P88" s="23" t="s">
        <v>35</v>
      </c>
      <c r="Q88" s="24" t="s">
        <v>30</v>
      </c>
      <c r="R88" s="30" t="str">
        <f ca="1">IF(Tabla434356789[[#This Row],[Avance]]&lt;Tabla434356789[[#This Row],[Actual]],"OK",IF(Tabla434356789[[#This Row],[Avance]]&gt;Tabla434356789[[#This Row],[Actual]],"ATENCIÓN","EJECUTADO"))</f>
        <v>ATENCIÓN</v>
      </c>
    </row>
    <row r="89" spans="1:18" ht="26.4" hidden="1" x14ac:dyDescent="0.25">
      <c r="A89" s="16">
        <v>232</v>
      </c>
      <c r="B89" s="18" t="s">
        <v>961</v>
      </c>
      <c r="C89" s="17">
        <v>45464</v>
      </c>
      <c r="D89" s="17"/>
      <c r="E89" s="27" t="s">
        <v>450</v>
      </c>
      <c r="F89" s="38" t="s">
        <v>845</v>
      </c>
      <c r="G89" s="27" t="s">
        <v>523</v>
      </c>
      <c r="H89" s="29" t="s">
        <v>34</v>
      </c>
      <c r="I89" s="29"/>
      <c r="J89" s="33">
        <v>2</v>
      </c>
      <c r="K89" s="21">
        <v>45463</v>
      </c>
      <c r="L89" s="21">
        <f>IFERROR(WORKDAY.INTL(($K89-1),$J89,1,FESTIVOS[]),"")</f>
        <v>45464</v>
      </c>
      <c r="M89" s="37">
        <f t="shared" ca="1" si="1"/>
        <v>782</v>
      </c>
      <c r="N89" s="23">
        <v>0</v>
      </c>
      <c r="O89" s="22">
        <v>1</v>
      </c>
      <c r="P89" s="23" t="s">
        <v>35</v>
      </c>
      <c r="Q89" s="24" t="s">
        <v>30</v>
      </c>
      <c r="R89" s="30" t="str">
        <f ca="1">IF(Tabla434356789[[#This Row],[Avance]]&lt;Tabla434356789[[#This Row],[Actual]],"OK",IF(Tabla434356789[[#This Row],[Avance]]&gt;Tabla434356789[[#This Row],[Actual]],"ATENCIÓN","EJECUTADO"))</f>
        <v>ATENCIÓN</v>
      </c>
    </row>
    <row r="90" spans="1:18" ht="26.4" hidden="1" x14ac:dyDescent="0.25">
      <c r="A90" s="16">
        <v>233</v>
      </c>
      <c r="B90" s="18" t="s">
        <v>962</v>
      </c>
      <c r="C90" s="17">
        <v>45464</v>
      </c>
      <c r="D90" s="17"/>
      <c r="E90" s="27" t="s">
        <v>450</v>
      </c>
      <c r="F90" s="38" t="s">
        <v>846</v>
      </c>
      <c r="G90" s="27" t="s">
        <v>523</v>
      </c>
      <c r="H90" s="29" t="s">
        <v>34</v>
      </c>
      <c r="I90" s="29"/>
      <c r="J90" s="33">
        <v>2</v>
      </c>
      <c r="K90" s="21">
        <v>45463</v>
      </c>
      <c r="L90" s="21">
        <f>IFERROR(WORKDAY.INTL(($K90-1),$J90,1,FESTIVOS[]),"")</f>
        <v>45464</v>
      </c>
      <c r="M90" s="37">
        <f t="shared" ca="1" si="1"/>
        <v>782</v>
      </c>
      <c r="N90" s="23">
        <v>0</v>
      </c>
      <c r="O90" s="22">
        <v>1</v>
      </c>
      <c r="P90" s="23" t="s">
        <v>35</v>
      </c>
      <c r="Q90" s="24" t="s">
        <v>30</v>
      </c>
      <c r="R90" s="30" t="str">
        <f ca="1">IF(Tabla434356789[[#This Row],[Avance]]&lt;Tabla434356789[[#This Row],[Actual]],"OK",IF(Tabla434356789[[#This Row],[Avance]]&gt;Tabla434356789[[#This Row],[Actual]],"ATENCIÓN","EJECUTADO"))</f>
        <v>ATENCIÓN</v>
      </c>
    </row>
    <row r="91" spans="1:18" hidden="1" x14ac:dyDescent="0.25">
      <c r="A91" s="16">
        <v>234</v>
      </c>
      <c r="B91" s="18" t="s">
        <v>963</v>
      </c>
      <c r="C91" s="17">
        <v>45467</v>
      </c>
      <c r="D91" s="17"/>
      <c r="E91" s="27" t="s">
        <v>133</v>
      </c>
      <c r="F91" s="28" t="s">
        <v>847</v>
      </c>
      <c r="G91" s="27" t="s">
        <v>33</v>
      </c>
      <c r="H91" s="29" t="s">
        <v>679</v>
      </c>
      <c r="I91" s="29"/>
      <c r="J91" s="33">
        <v>2</v>
      </c>
      <c r="K91" s="21">
        <v>45466</v>
      </c>
      <c r="L91" s="21">
        <f>IFERROR(WORKDAY.INTL(($K91-1),$J91,1,FESTIVOS[]),"")</f>
        <v>45468</v>
      </c>
      <c r="M91" s="37">
        <f t="shared" ca="1" si="1"/>
        <v>389.5</v>
      </c>
      <c r="N91" s="23">
        <v>0.9</v>
      </c>
      <c r="O91" s="22">
        <v>1</v>
      </c>
      <c r="P91" s="23" t="s">
        <v>35</v>
      </c>
      <c r="Q91" s="24" t="s">
        <v>30</v>
      </c>
      <c r="R91" s="30" t="str">
        <f ca="1">IF(Tabla434356789[[#This Row],[Avance]]&lt;Tabla434356789[[#This Row],[Actual]],"OK",IF(Tabla434356789[[#This Row],[Avance]]&gt;Tabla434356789[[#This Row],[Actual]],"ATENCIÓN","EJECUTADO"))</f>
        <v>ATENCIÓN</v>
      </c>
    </row>
    <row r="92" spans="1:18" hidden="1" x14ac:dyDescent="0.25">
      <c r="A92" s="16">
        <v>235</v>
      </c>
      <c r="B92" s="18" t="s">
        <v>964</v>
      </c>
      <c r="C92" s="17">
        <v>45467</v>
      </c>
      <c r="D92" s="17"/>
      <c r="E92" s="27" t="s">
        <v>39</v>
      </c>
      <c r="F92" s="28" t="s">
        <v>848</v>
      </c>
      <c r="G92" s="27" t="s">
        <v>33</v>
      </c>
      <c r="H92" s="29" t="s">
        <v>151</v>
      </c>
      <c r="I92" s="29"/>
      <c r="J92" s="33">
        <v>2</v>
      </c>
      <c r="K92" s="21">
        <v>45466</v>
      </c>
      <c r="L92" s="21">
        <f>IFERROR(WORKDAY.INTL(($K92-1),$J92,1,FESTIVOS[]),"")</f>
        <v>45468</v>
      </c>
      <c r="M92" s="37">
        <f t="shared" ca="1" si="1"/>
        <v>389.5</v>
      </c>
      <c r="N92" s="23">
        <v>0.4</v>
      </c>
      <c r="O92" s="22">
        <v>1</v>
      </c>
      <c r="P92" s="23" t="s">
        <v>35</v>
      </c>
      <c r="Q92" s="24" t="s">
        <v>30</v>
      </c>
      <c r="R92" s="30" t="str">
        <f ca="1">IF(Tabla434356789[[#This Row],[Avance]]&lt;Tabla434356789[[#This Row],[Actual]],"OK",IF(Tabla434356789[[#This Row],[Avance]]&gt;Tabla434356789[[#This Row],[Actual]],"ATENCIÓN","EJECUTADO"))</f>
        <v>ATENCIÓN</v>
      </c>
    </row>
    <row r="93" spans="1:18" hidden="1" x14ac:dyDescent="0.25">
      <c r="A93" s="16">
        <v>236</v>
      </c>
      <c r="B93" s="18" t="s">
        <v>965</v>
      </c>
      <c r="C93" s="17">
        <v>45467</v>
      </c>
      <c r="D93" s="17"/>
      <c r="E93" s="27" t="s">
        <v>39</v>
      </c>
      <c r="F93" s="28" t="s">
        <v>114</v>
      </c>
      <c r="G93" s="27" t="s">
        <v>33</v>
      </c>
      <c r="H93" s="29" t="s">
        <v>151</v>
      </c>
      <c r="I93" s="29"/>
      <c r="J93" s="33">
        <v>2</v>
      </c>
      <c r="K93" s="21">
        <v>45466</v>
      </c>
      <c r="L93" s="21">
        <f>IFERROR(WORKDAY.INTL(($K93-1),$J93,1,FESTIVOS[]),"")</f>
        <v>45468</v>
      </c>
      <c r="M93" s="37">
        <f t="shared" ca="1" si="1"/>
        <v>389.5</v>
      </c>
      <c r="N93" s="23">
        <v>0.3</v>
      </c>
      <c r="O93" s="22">
        <v>1</v>
      </c>
      <c r="P93" s="23" t="s">
        <v>35</v>
      </c>
      <c r="Q93" s="24" t="s">
        <v>30</v>
      </c>
      <c r="R93" s="30" t="str">
        <f ca="1">IF(Tabla434356789[[#This Row],[Avance]]&lt;Tabla434356789[[#This Row],[Actual]],"OK",IF(Tabla434356789[[#This Row],[Avance]]&gt;Tabla434356789[[#This Row],[Actual]],"ATENCIÓN","EJECUTADO"))</f>
        <v>ATENCIÓN</v>
      </c>
    </row>
    <row r="94" spans="1:18" ht="26.4" hidden="1" x14ac:dyDescent="0.25">
      <c r="A94" s="16">
        <v>237</v>
      </c>
      <c r="B94" s="18" t="s">
        <v>966</v>
      </c>
      <c r="C94" s="17">
        <v>45467</v>
      </c>
      <c r="D94" s="17"/>
      <c r="E94" s="27" t="s">
        <v>450</v>
      </c>
      <c r="F94" s="38" t="s">
        <v>849</v>
      </c>
      <c r="G94" s="27" t="s">
        <v>523</v>
      </c>
      <c r="H94" s="29" t="s">
        <v>34</v>
      </c>
      <c r="I94" s="29"/>
      <c r="J94" s="33">
        <v>1</v>
      </c>
      <c r="K94" s="21">
        <v>45466</v>
      </c>
      <c r="L94" s="21">
        <f>IFERROR(WORKDAY.INTL(($K94-1),$J94,1,FESTIVOS[]),"")</f>
        <v>45467</v>
      </c>
      <c r="M94" s="37">
        <f t="shared" ca="1" si="1"/>
        <v>779</v>
      </c>
      <c r="N94" s="23">
        <v>0</v>
      </c>
      <c r="O94" s="22">
        <v>1</v>
      </c>
      <c r="P94" s="23" t="s">
        <v>35</v>
      </c>
      <c r="Q94" s="24" t="s">
        <v>30</v>
      </c>
      <c r="R94" s="30" t="str">
        <f ca="1">IF(Tabla434356789[[#This Row],[Avance]]&lt;Tabla434356789[[#This Row],[Actual]],"OK",IF(Tabla434356789[[#This Row],[Avance]]&gt;Tabla434356789[[#This Row],[Actual]],"ATENCIÓN","EJECUTADO"))</f>
        <v>ATENCIÓN</v>
      </c>
    </row>
    <row r="95" spans="1:18" ht="26.4" hidden="1" x14ac:dyDescent="0.25">
      <c r="A95" s="16">
        <v>238</v>
      </c>
      <c r="B95" s="18" t="s">
        <v>967</v>
      </c>
      <c r="C95" s="17">
        <v>45467</v>
      </c>
      <c r="D95" s="17"/>
      <c r="E95" s="27" t="s">
        <v>450</v>
      </c>
      <c r="F95" s="38" t="s">
        <v>850</v>
      </c>
      <c r="G95" s="27" t="s">
        <v>523</v>
      </c>
      <c r="H95" s="29" t="s">
        <v>34</v>
      </c>
      <c r="I95" s="29"/>
      <c r="J95" s="33">
        <v>1</v>
      </c>
      <c r="K95" s="21">
        <v>45466</v>
      </c>
      <c r="L95" s="21">
        <f>IFERROR(WORKDAY.INTL(($K95-1),$J95,1,FESTIVOS[]),"")</f>
        <v>45467</v>
      </c>
      <c r="M95" s="37">
        <f t="shared" ca="1" si="1"/>
        <v>779</v>
      </c>
      <c r="N95" s="23">
        <v>0</v>
      </c>
      <c r="O95" s="22">
        <v>1</v>
      </c>
      <c r="P95" s="23" t="s">
        <v>35</v>
      </c>
      <c r="Q95" s="24" t="s">
        <v>30</v>
      </c>
      <c r="R95" s="30" t="str">
        <f ca="1">IF(Tabla434356789[[#This Row],[Avance]]&lt;Tabla434356789[[#This Row],[Actual]],"OK",IF(Tabla434356789[[#This Row],[Avance]]&gt;Tabla434356789[[#This Row],[Actual]],"ATENCIÓN","EJECUTADO"))</f>
        <v>ATENCIÓN</v>
      </c>
    </row>
    <row r="96" spans="1:18" ht="26.4" hidden="1" x14ac:dyDescent="0.25">
      <c r="A96" s="16">
        <v>239</v>
      </c>
      <c r="B96" s="18" t="s">
        <v>968</v>
      </c>
      <c r="C96" s="17">
        <v>45467</v>
      </c>
      <c r="D96" s="17"/>
      <c r="E96" s="27" t="s">
        <v>450</v>
      </c>
      <c r="F96" s="38" t="s">
        <v>851</v>
      </c>
      <c r="G96" s="27" t="s">
        <v>523</v>
      </c>
      <c r="H96" s="29" t="s">
        <v>34</v>
      </c>
      <c r="I96" s="29"/>
      <c r="J96" s="33">
        <v>1</v>
      </c>
      <c r="K96" s="21">
        <v>45466</v>
      </c>
      <c r="L96" s="21">
        <f>IFERROR(WORKDAY.INTL(($K96-1),$J96,1,FESTIVOS[]),"")</f>
        <v>45467</v>
      </c>
      <c r="M96" s="37">
        <f t="shared" ca="1" si="1"/>
        <v>779</v>
      </c>
      <c r="N96" s="23">
        <v>0</v>
      </c>
      <c r="O96" s="22">
        <v>1</v>
      </c>
      <c r="P96" s="23" t="s">
        <v>35</v>
      </c>
      <c r="Q96" s="24" t="s">
        <v>30</v>
      </c>
      <c r="R96" s="30" t="str">
        <f ca="1">IF(Tabla434356789[[#This Row],[Avance]]&lt;Tabla434356789[[#This Row],[Actual]],"OK",IF(Tabla434356789[[#This Row],[Avance]]&gt;Tabla434356789[[#This Row],[Actual]],"ATENCIÓN","EJECUTADO"))</f>
        <v>ATENCIÓN</v>
      </c>
    </row>
    <row r="97" spans="1:18" ht="26.4" hidden="1" x14ac:dyDescent="0.25">
      <c r="A97" s="16">
        <v>240</v>
      </c>
      <c r="B97" s="18" t="s">
        <v>969</v>
      </c>
      <c r="C97" s="17">
        <v>45467</v>
      </c>
      <c r="D97" s="17"/>
      <c r="E97" s="27" t="s">
        <v>450</v>
      </c>
      <c r="F97" s="38" t="s">
        <v>851</v>
      </c>
      <c r="G97" s="27" t="s">
        <v>523</v>
      </c>
      <c r="H97" s="29" t="s">
        <v>34</v>
      </c>
      <c r="I97" s="29"/>
      <c r="J97" s="33">
        <v>1</v>
      </c>
      <c r="K97" s="21">
        <v>45466</v>
      </c>
      <c r="L97" s="21">
        <f>IFERROR(WORKDAY.INTL(($K97-1),$J97,1,FESTIVOS[]),"")</f>
        <v>45467</v>
      </c>
      <c r="M97" s="37">
        <f t="shared" ca="1" si="1"/>
        <v>779</v>
      </c>
      <c r="N97" s="23">
        <v>0</v>
      </c>
      <c r="O97" s="22">
        <v>1</v>
      </c>
      <c r="P97" s="23" t="s">
        <v>35</v>
      </c>
      <c r="Q97" s="24" t="s">
        <v>30</v>
      </c>
      <c r="R97" s="30" t="str">
        <f ca="1">IF(Tabla434356789[[#This Row],[Avance]]&lt;Tabla434356789[[#This Row],[Actual]],"OK",IF(Tabla434356789[[#This Row],[Avance]]&gt;Tabla434356789[[#This Row],[Actual]],"ATENCIÓN","EJECUTADO"))</f>
        <v>ATENCIÓN</v>
      </c>
    </row>
    <row r="98" spans="1:18" ht="26.4" hidden="1" x14ac:dyDescent="0.25">
      <c r="A98" s="16">
        <v>241</v>
      </c>
      <c r="B98" s="18" t="s">
        <v>970</v>
      </c>
      <c r="C98" s="17">
        <v>45467</v>
      </c>
      <c r="D98" s="17"/>
      <c r="E98" s="27" t="s">
        <v>450</v>
      </c>
      <c r="F98" s="38" t="s">
        <v>852</v>
      </c>
      <c r="G98" s="27" t="s">
        <v>523</v>
      </c>
      <c r="H98" s="29" t="s">
        <v>34</v>
      </c>
      <c r="I98" s="29"/>
      <c r="J98" s="33">
        <v>1</v>
      </c>
      <c r="K98" s="21">
        <v>45466</v>
      </c>
      <c r="L98" s="21">
        <f>IFERROR(WORKDAY.INTL(($K98-1),$J98,1,FESTIVOS[]),"")</f>
        <v>45467</v>
      </c>
      <c r="M98" s="37">
        <f t="shared" ca="1" si="1"/>
        <v>779</v>
      </c>
      <c r="N98" s="23">
        <v>0</v>
      </c>
      <c r="O98" s="22">
        <v>1</v>
      </c>
      <c r="P98" s="23" t="s">
        <v>35</v>
      </c>
      <c r="Q98" s="24" t="s">
        <v>30</v>
      </c>
      <c r="R98" s="30" t="str">
        <f ca="1">IF(Tabla434356789[[#This Row],[Avance]]&lt;Tabla434356789[[#This Row],[Actual]],"OK",IF(Tabla434356789[[#This Row],[Avance]]&gt;Tabla434356789[[#This Row],[Actual]],"ATENCIÓN","EJECUTADO"))</f>
        <v>ATENCIÓN</v>
      </c>
    </row>
    <row r="99" spans="1:18" ht="26.4" hidden="1" x14ac:dyDescent="0.25">
      <c r="A99" s="16">
        <v>242</v>
      </c>
      <c r="B99" s="18" t="s">
        <v>971</v>
      </c>
      <c r="C99" s="17">
        <v>45467</v>
      </c>
      <c r="D99" s="17"/>
      <c r="E99" s="27" t="s">
        <v>450</v>
      </c>
      <c r="F99" s="38" t="s">
        <v>853</v>
      </c>
      <c r="G99" s="27" t="s">
        <v>523</v>
      </c>
      <c r="H99" s="29" t="s">
        <v>34</v>
      </c>
      <c r="I99" s="29"/>
      <c r="J99" s="33">
        <v>1</v>
      </c>
      <c r="K99" s="21">
        <v>45466</v>
      </c>
      <c r="L99" s="21">
        <f>IFERROR(WORKDAY.INTL(($K99-1),$J99,1,FESTIVOS[]),"")</f>
        <v>45467</v>
      </c>
      <c r="M99" s="37">
        <f t="shared" ca="1" si="1"/>
        <v>779</v>
      </c>
      <c r="N99" s="23">
        <v>0</v>
      </c>
      <c r="O99" s="22">
        <v>1</v>
      </c>
      <c r="P99" s="23" t="s">
        <v>35</v>
      </c>
      <c r="Q99" s="24" t="s">
        <v>30</v>
      </c>
      <c r="R99" s="30" t="str">
        <f ca="1">IF(Tabla434356789[[#This Row],[Avance]]&lt;Tabla434356789[[#This Row],[Actual]],"OK",IF(Tabla434356789[[#This Row],[Avance]]&gt;Tabla434356789[[#This Row],[Actual]],"ATENCIÓN","EJECUTADO"))</f>
        <v>ATENCIÓN</v>
      </c>
    </row>
    <row r="100" spans="1:18" ht="26.4" hidden="1" x14ac:dyDescent="0.25">
      <c r="A100" s="16">
        <v>243</v>
      </c>
      <c r="B100" s="18" t="s">
        <v>972</v>
      </c>
      <c r="C100" s="17">
        <v>45467</v>
      </c>
      <c r="D100" s="17"/>
      <c r="E100" s="27" t="s">
        <v>450</v>
      </c>
      <c r="F100" s="38" t="s">
        <v>854</v>
      </c>
      <c r="G100" s="27" t="s">
        <v>523</v>
      </c>
      <c r="H100" s="29" t="s">
        <v>34</v>
      </c>
      <c r="I100" s="29"/>
      <c r="J100" s="33">
        <v>1</v>
      </c>
      <c r="K100" s="21">
        <v>45466</v>
      </c>
      <c r="L100" s="21">
        <f>IFERROR(WORKDAY.INTL(($K100-1),$J100,1,FESTIVOS[]),"")</f>
        <v>45467</v>
      </c>
      <c r="M100" s="37">
        <f t="shared" ca="1" si="1"/>
        <v>779</v>
      </c>
      <c r="N100" s="23">
        <v>0</v>
      </c>
      <c r="O100" s="22">
        <v>1</v>
      </c>
      <c r="P100" s="23" t="s">
        <v>35</v>
      </c>
      <c r="Q100" s="24" t="s">
        <v>30</v>
      </c>
      <c r="R100" s="30" t="str">
        <f ca="1">IF(Tabla434356789[[#This Row],[Avance]]&lt;Tabla434356789[[#This Row],[Actual]],"OK",IF(Tabla434356789[[#This Row],[Avance]]&gt;Tabla434356789[[#This Row],[Actual]],"ATENCIÓN","EJECUTADO"))</f>
        <v>ATENCIÓN</v>
      </c>
    </row>
    <row r="101" spans="1:18" ht="26.4" hidden="1" x14ac:dyDescent="0.25">
      <c r="A101" s="16">
        <v>244</v>
      </c>
      <c r="B101" s="18" t="s">
        <v>973</v>
      </c>
      <c r="C101" s="17">
        <v>45467</v>
      </c>
      <c r="D101" s="17"/>
      <c r="E101" s="27" t="s">
        <v>450</v>
      </c>
      <c r="F101" s="38" t="s">
        <v>855</v>
      </c>
      <c r="G101" s="27" t="s">
        <v>523</v>
      </c>
      <c r="H101" s="29" t="s">
        <v>34</v>
      </c>
      <c r="I101" s="29"/>
      <c r="J101" s="33">
        <v>1</v>
      </c>
      <c r="K101" s="21">
        <v>45466</v>
      </c>
      <c r="L101" s="21">
        <f>IFERROR(WORKDAY.INTL(($K101-1),$J101,1,FESTIVOS[]),"")</f>
        <v>45467</v>
      </c>
      <c r="M101" s="37">
        <f t="shared" ca="1" si="1"/>
        <v>779</v>
      </c>
      <c r="N101" s="23">
        <v>0</v>
      </c>
      <c r="O101" s="22">
        <v>1</v>
      </c>
      <c r="P101" s="23" t="s">
        <v>35</v>
      </c>
      <c r="Q101" s="24" t="s">
        <v>30</v>
      </c>
      <c r="R101" s="30" t="str">
        <f ca="1">IF(Tabla434356789[[#This Row],[Avance]]&lt;Tabla434356789[[#This Row],[Actual]],"OK",IF(Tabla434356789[[#This Row],[Avance]]&gt;Tabla434356789[[#This Row],[Actual]],"ATENCIÓN","EJECUTADO"))</f>
        <v>ATENCIÓN</v>
      </c>
    </row>
    <row r="102" spans="1:18" hidden="1" x14ac:dyDescent="0.25">
      <c r="A102" s="16">
        <v>245</v>
      </c>
      <c r="B102" s="18" t="s">
        <v>974</v>
      </c>
      <c r="C102" s="17">
        <v>45468</v>
      </c>
      <c r="D102" s="17"/>
      <c r="E102" s="27" t="s">
        <v>36</v>
      </c>
      <c r="F102" s="28" t="s">
        <v>856</v>
      </c>
      <c r="G102" s="27" t="s">
        <v>33</v>
      </c>
      <c r="H102" s="29" t="s">
        <v>151</v>
      </c>
      <c r="I102" s="29"/>
      <c r="J102" s="33">
        <v>2</v>
      </c>
      <c r="K102" s="21">
        <v>45467</v>
      </c>
      <c r="L102" s="21">
        <f>IFERROR(WORKDAY.INTL(($K102-1),$J102,1,FESTIVOS[]),"")</f>
        <v>45468</v>
      </c>
      <c r="M102" s="37">
        <f t="shared" ca="1" si="1"/>
        <v>778</v>
      </c>
      <c r="N102" s="23">
        <v>0</v>
      </c>
      <c r="O102" s="22">
        <v>1</v>
      </c>
      <c r="P102" s="23" t="s">
        <v>35</v>
      </c>
      <c r="Q102" s="24" t="s">
        <v>30</v>
      </c>
      <c r="R102" s="30" t="str">
        <f ca="1">IF(Tabla434356789[[#This Row],[Avance]]&lt;Tabla434356789[[#This Row],[Actual]],"OK",IF(Tabla434356789[[#This Row],[Avance]]&gt;Tabla434356789[[#This Row],[Actual]],"ATENCIÓN","EJECUTADO"))</f>
        <v>ATENCIÓN</v>
      </c>
    </row>
    <row r="103" spans="1:18" hidden="1" x14ac:dyDescent="0.25">
      <c r="A103" s="16">
        <v>246</v>
      </c>
      <c r="B103" s="18" t="s">
        <v>975</v>
      </c>
      <c r="C103" s="17">
        <v>45468</v>
      </c>
      <c r="D103" s="17"/>
      <c r="E103" s="27" t="s">
        <v>36</v>
      </c>
      <c r="F103" s="28" t="s">
        <v>857</v>
      </c>
      <c r="G103" s="27" t="s">
        <v>33</v>
      </c>
      <c r="H103" s="29" t="s">
        <v>151</v>
      </c>
      <c r="I103" s="29"/>
      <c r="J103" s="33">
        <v>3</v>
      </c>
      <c r="K103" s="21">
        <v>45467</v>
      </c>
      <c r="L103" s="21">
        <f>IFERROR(WORKDAY.INTL(($K103-1),$J103,1,FESTIVOS[]),"")</f>
        <v>45469</v>
      </c>
      <c r="M103" s="37">
        <f t="shared" ca="1" si="1"/>
        <v>389</v>
      </c>
      <c r="N103" s="23">
        <v>0</v>
      </c>
      <c r="O103" s="22">
        <v>1</v>
      </c>
      <c r="P103" s="23" t="s">
        <v>35</v>
      </c>
      <c r="Q103" s="24" t="s">
        <v>30</v>
      </c>
      <c r="R103" s="30" t="str">
        <f ca="1">IF(Tabla434356789[[#This Row],[Avance]]&lt;Tabla434356789[[#This Row],[Actual]],"OK",IF(Tabla434356789[[#This Row],[Avance]]&gt;Tabla434356789[[#This Row],[Actual]],"ATENCIÓN","EJECUTADO"))</f>
        <v>ATENCIÓN</v>
      </c>
    </row>
    <row r="104" spans="1:18" hidden="1" x14ac:dyDescent="0.25">
      <c r="A104" s="16">
        <v>247</v>
      </c>
      <c r="B104" s="18" t="s">
        <v>976</v>
      </c>
      <c r="C104" s="17">
        <v>45468</v>
      </c>
      <c r="D104" s="17"/>
      <c r="E104" s="27" t="s">
        <v>450</v>
      </c>
      <c r="F104" s="28" t="s">
        <v>858</v>
      </c>
      <c r="G104" s="27" t="s">
        <v>33</v>
      </c>
      <c r="H104" s="29" t="s">
        <v>34</v>
      </c>
      <c r="I104" s="29"/>
      <c r="J104" s="33">
        <v>2</v>
      </c>
      <c r="K104" s="21">
        <v>45467</v>
      </c>
      <c r="L104" s="21">
        <f>IFERROR(WORKDAY.INTL(($K104-1),$J104,1,FESTIVOS[]),"")</f>
        <v>45468</v>
      </c>
      <c r="M104" s="37">
        <f t="shared" ca="1" si="1"/>
        <v>778</v>
      </c>
      <c r="N104" s="23">
        <v>0</v>
      </c>
      <c r="O104" s="22">
        <v>1</v>
      </c>
      <c r="P104" s="23" t="s">
        <v>35</v>
      </c>
      <c r="Q104" s="24" t="s">
        <v>30</v>
      </c>
      <c r="R104" s="30" t="str">
        <f ca="1">IF(Tabla434356789[[#This Row],[Avance]]&lt;Tabla434356789[[#This Row],[Actual]],"OK",IF(Tabla434356789[[#This Row],[Avance]]&gt;Tabla434356789[[#This Row],[Actual]],"ATENCIÓN","EJECUTADO"))</f>
        <v>ATENCIÓN</v>
      </c>
    </row>
    <row r="105" spans="1:18" hidden="1" x14ac:dyDescent="0.25">
      <c r="A105" s="16">
        <v>248</v>
      </c>
      <c r="B105" s="18" t="s">
        <v>977</v>
      </c>
      <c r="C105" s="17">
        <v>45469</v>
      </c>
      <c r="D105" s="17"/>
      <c r="E105" s="27" t="s">
        <v>39</v>
      </c>
      <c r="F105" s="28" t="s">
        <v>859</v>
      </c>
      <c r="G105" s="27" t="s">
        <v>860</v>
      </c>
      <c r="H105" s="29" t="s">
        <v>861</v>
      </c>
      <c r="I105" s="29"/>
      <c r="J105" s="33">
        <v>2</v>
      </c>
      <c r="K105" s="21">
        <v>45468</v>
      </c>
      <c r="L105" s="21">
        <f>IFERROR(WORKDAY.INTL(($K105-1),$J105,1,FESTIVOS[]),"")</f>
        <v>45469</v>
      </c>
      <c r="M105" s="37">
        <f t="shared" ca="1" si="1"/>
        <v>777</v>
      </c>
      <c r="N105" s="23">
        <v>0</v>
      </c>
      <c r="O105" s="22">
        <v>1</v>
      </c>
      <c r="P105" s="23" t="s">
        <v>35</v>
      </c>
      <c r="Q105" s="24" t="s">
        <v>30</v>
      </c>
      <c r="R105" s="30" t="str">
        <f ca="1">IF(Tabla434356789[[#This Row],[Avance]]&lt;Tabla434356789[[#This Row],[Actual]],"OK",IF(Tabla434356789[[#This Row],[Avance]]&gt;Tabla434356789[[#This Row],[Actual]],"ATENCIÓN","EJECUTADO"))</f>
        <v>ATENCIÓN</v>
      </c>
    </row>
    <row r="106" spans="1:18" hidden="1" x14ac:dyDescent="0.25">
      <c r="A106" s="16">
        <v>249</v>
      </c>
      <c r="B106" s="18" t="s">
        <v>978</v>
      </c>
      <c r="C106" s="17">
        <v>45469</v>
      </c>
      <c r="D106" s="17"/>
      <c r="E106" s="27" t="s">
        <v>39</v>
      </c>
      <c r="F106" s="28" t="s">
        <v>862</v>
      </c>
      <c r="G106" s="27" t="s">
        <v>33</v>
      </c>
      <c r="H106" s="29" t="s">
        <v>151</v>
      </c>
      <c r="I106" s="29"/>
      <c r="J106" s="33">
        <v>2</v>
      </c>
      <c r="K106" s="21">
        <v>45468</v>
      </c>
      <c r="L106" s="21">
        <f>IFERROR(WORKDAY.INTL(($K106-1),$J106,1,FESTIVOS[]),"")</f>
        <v>45469</v>
      </c>
      <c r="M106" s="37">
        <f t="shared" ca="1" si="1"/>
        <v>777</v>
      </c>
      <c r="N106" s="23">
        <v>0</v>
      </c>
      <c r="O106" s="22">
        <v>1</v>
      </c>
      <c r="P106" s="23" t="s">
        <v>35</v>
      </c>
      <c r="Q106" s="24" t="s">
        <v>30</v>
      </c>
      <c r="R106" s="30" t="str">
        <f ca="1">IF(Tabla434356789[[#This Row],[Avance]]&lt;Tabla434356789[[#This Row],[Actual]],"OK",IF(Tabla434356789[[#This Row],[Avance]]&gt;Tabla434356789[[#This Row],[Actual]],"ATENCIÓN","EJECUTADO"))</f>
        <v>ATENCIÓN</v>
      </c>
    </row>
    <row r="107" spans="1:18" hidden="1" x14ac:dyDescent="0.25">
      <c r="A107" s="16">
        <v>250</v>
      </c>
      <c r="B107" s="18" t="s">
        <v>979</v>
      </c>
      <c r="C107" s="17">
        <v>45469</v>
      </c>
      <c r="D107" s="17"/>
      <c r="E107" s="27" t="s">
        <v>450</v>
      </c>
      <c r="F107" s="28" t="s">
        <v>863</v>
      </c>
      <c r="G107" s="27" t="s">
        <v>523</v>
      </c>
      <c r="H107" s="29" t="s">
        <v>34</v>
      </c>
      <c r="I107" s="29"/>
      <c r="J107" s="33">
        <v>2</v>
      </c>
      <c r="K107" s="21">
        <v>45468</v>
      </c>
      <c r="L107" s="21">
        <f>IFERROR(WORKDAY.INTL(($K107-1),$J107,1,FESTIVOS[]),"")</f>
        <v>45469</v>
      </c>
      <c r="M107" s="37">
        <f t="shared" ca="1" si="1"/>
        <v>777</v>
      </c>
      <c r="N107" s="23">
        <v>0</v>
      </c>
      <c r="O107" s="22">
        <v>1</v>
      </c>
      <c r="P107" s="23" t="s">
        <v>35</v>
      </c>
      <c r="Q107" s="24" t="s">
        <v>30</v>
      </c>
      <c r="R107" s="30" t="str">
        <f ca="1">IF(Tabla434356789[[#This Row],[Avance]]&lt;Tabla434356789[[#This Row],[Actual]],"OK",IF(Tabla434356789[[#This Row],[Avance]]&gt;Tabla434356789[[#This Row],[Actual]],"ATENCIÓN","EJECUTADO"))</f>
        <v>ATENCIÓN</v>
      </c>
    </row>
    <row r="108" spans="1:18" ht="26.4" hidden="1" x14ac:dyDescent="0.25">
      <c r="A108" s="16">
        <v>251</v>
      </c>
      <c r="B108" s="18" t="s">
        <v>980</v>
      </c>
      <c r="C108" s="17">
        <v>45469</v>
      </c>
      <c r="D108" s="17"/>
      <c r="E108" s="27" t="s">
        <v>450</v>
      </c>
      <c r="F108" s="38" t="s">
        <v>864</v>
      </c>
      <c r="G108" s="27" t="s">
        <v>523</v>
      </c>
      <c r="H108" s="29" t="s">
        <v>34</v>
      </c>
      <c r="I108" s="29"/>
      <c r="J108" s="33">
        <v>2</v>
      </c>
      <c r="K108" s="21">
        <v>45468</v>
      </c>
      <c r="L108" s="21">
        <f>IFERROR(WORKDAY.INTL(($K108-1),$J108,1,FESTIVOS[]),"")</f>
        <v>45469</v>
      </c>
      <c r="M108" s="37">
        <f t="shared" ca="1" si="1"/>
        <v>777</v>
      </c>
      <c r="N108" s="23">
        <v>0</v>
      </c>
      <c r="O108" s="22">
        <v>1</v>
      </c>
      <c r="P108" s="23" t="s">
        <v>35</v>
      </c>
      <c r="Q108" s="24" t="s">
        <v>30</v>
      </c>
      <c r="R108" s="30" t="str">
        <f ca="1">IF(Tabla434356789[[#This Row],[Avance]]&lt;Tabla434356789[[#This Row],[Actual]],"OK",IF(Tabla434356789[[#This Row],[Avance]]&gt;Tabla434356789[[#This Row],[Actual]],"ATENCIÓN","EJECUTADO"))</f>
        <v>ATENCIÓN</v>
      </c>
    </row>
    <row r="109" spans="1:18" ht="26.4" hidden="1" x14ac:dyDescent="0.25">
      <c r="A109" s="16">
        <v>252</v>
      </c>
      <c r="B109" s="18" t="s">
        <v>981</v>
      </c>
      <c r="C109" s="17">
        <v>45469</v>
      </c>
      <c r="D109" s="17"/>
      <c r="E109" s="27" t="s">
        <v>450</v>
      </c>
      <c r="F109" s="38" t="s">
        <v>865</v>
      </c>
      <c r="G109" s="27" t="s">
        <v>523</v>
      </c>
      <c r="H109" s="29" t="s">
        <v>34</v>
      </c>
      <c r="I109" s="29"/>
      <c r="J109" s="33">
        <v>2</v>
      </c>
      <c r="K109" s="21">
        <v>45468</v>
      </c>
      <c r="L109" s="21">
        <f>IFERROR(WORKDAY.INTL(($K109-1),$J109,1,FESTIVOS[]),"")</f>
        <v>45469</v>
      </c>
      <c r="M109" s="37">
        <f t="shared" ca="1" si="1"/>
        <v>777</v>
      </c>
      <c r="N109" s="23">
        <v>0</v>
      </c>
      <c r="O109" s="22">
        <v>1</v>
      </c>
      <c r="P109" s="23" t="s">
        <v>35</v>
      </c>
      <c r="Q109" s="24" t="s">
        <v>30</v>
      </c>
      <c r="R109" s="30" t="str">
        <f ca="1">IF(Tabla434356789[[#This Row],[Avance]]&lt;Tabla434356789[[#This Row],[Actual]],"OK",IF(Tabla434356789[[#This Row],[Avance]]&gt;Tabla434356789[[#This Row],[Actual]],"ATENCIÓN","EJECUTADO"))</f>
        <v>ATENCIÓN</v>
      </c>
    </row>
    <row r="110" spans="1:18" ht="26.4" hidden="1" x14ac:dyDescent="0.25">
      <c r="A110" s="16">
        <v>253</v>
      </c>
      <c r="B110" s="18" t="s">
        <v>982</v>
      </c>
      <c r="C110" s="17">
        <v>45469</v>
      </c>
      <c r="D110" s="17"/>
      <c r="E110" s="27" t="s">
        <v>450</v>
      </c>
      <c r="F110" s="38" t="s">
        <v>866</v>
      </c>
      <c r="G110" s="27" t="s">
        <v>523</v>
      </c>
      <c r="H110" s="29" t="s">
        <v>34</v>
      </c>
      <c r="I110" s="29"/>
      <c r="J110" s="33">
        <v>2</v>
      </c>
      <c r="K110" s="21">
        <v>45468</v>
      </c>
      <c r="L110" s="21">
        <f>IFERROR(WORKDAY.INTL(($K110-1),$J110,1,FESTIVOS[]),"")</f>
        <v>45469</v>
      </c>
      <c r="M110" s="37">
        <f t="shared" ca="1" si="1"/>
        <v>777</v>
      </c>
      <c r="N110" s="23">
        <v>0</v>
      </c>
      <c r="O110" s="22">
        <v>1</v>
      </c>
      <c r="P110" s="23" t="s">
        <v>35</v>
      </c>
      <c r="Q110" s="24" t="s">
        <v>30</v>
      </c>
      <c r="R110" s="30" t="str">
        <f ca="1">IF(Tabla434356789[[#This Row],[Avance]]&lt;Tabla434356789[[#This Row],[Actual]],"OK",IF(Tabla434356789[[#This Row],[Avance]]&gt;Tabla434356789[[#This Row],[Actual]],"ATENCIÓN","EJECUTADO"))</f>
        <v>ATENCIÓN</v>
      </c>
    </row>
    <row r="111" spans="1:18" hidden="1" x14ac:dyDescent="0.25">
      <c r="A111" s="16">
        <v>254</v>
      </c>
      <c r="B111" s="18" t="s">
        <v>983</v>
      </c>
      <c r="C111" s="17">
        <v>45470</v>
      </c>
      <c r="D111" s="17"/>
      <c r="E111" s="27" t="s">
        <v>36</v>
      </c>
      <c r="F111" s="50" t="s">
        <v>867</v>
      </c>
      <c r="G111" s="27" t="s">
        <v>33</v>
      </c>
      <c r="H111" s="29" t="s">
        <v>82</v>
      </c>
      <c r="I111" s="29"/>
      <c r="J111" s="33">
        <v>2</v>
      </c>
      <c r="K111" s="21">
        <v>45469</v>
      </c>
      <c r="L111" s="21">
        <f>IFERROR(WORKDAY.INTL(($K111-1),$J111,1,FESTIVOS[]),"")</f>
        <v>45470</v>
      </c>
      <c r="M111" s="37">
        <f t="shared" ca="1" si="1"/>
        <v>776</v>
      </c>
      <c r="N111" s="23">
        <v>0</v>
      </c>
      <c r="O111" s="22">
        <v>1</v>
      </c>
      <c r="P111" s="23" t="s">
        <v>35</v>
      </c>
      <c r="Q111" s="24" t="s">
        <v>30</v>
      </c>
      <c r="R111" s="30" t="str">
        <f ca="1">IF(Tabla434356789[[#This Row],[Avance]]&lt;Tabla434356789[[#This Row],[Actual]],"OK",IF(Tabla434356789[[#This Row],[Avance]]&gt;Tabla434356789[[#This Row],[Actual]],"ATENCIÓN","EJECUTADO"))</f>
        <v>ATENCIÓN</v>
      </c>
    </row>
    <row r="112" spans="1:18" hidden="1" x14ac:dyDescent="0.25">
      <c r="A112" s="16">
        <v>255</v>
      </c>
      <c r="B112" s="18" t="s">
        <v>984</v>
      </c>
      <c r="C112" s="17">
        <v>45470</v>
      </c>
      <c r="D112" s="17"/>
      <c r="E112" s="27" t="s">
        <v>36</v>
      </c>
      <c r="F112" s="28" t="s">
        <v>868</v>
      </c>
      <c r="G112" s="27" t="s">
        <v>33</v>
      </c>
      <c r="H112" s="29" t="s">
        <v>82</v>
      </c>
      <c r="I112" s="29"/>
      <c r="J112" s="33">
        <v>2</v>
      </c>
      <c r="K112" s="21">
        <v>45469</v>
      </c>
      <c r="L112" s="21">
        <f>IFERROR(WORKDAY.INTL(($K112-1),$J112,1,FESTIVOS[]),"")</f>
        <v>45470</v>
      </c>
      <c r="M112" s="37">
        <f t="shared" ca="1" si="1"/>
        <v>776</v>
      </c>
      <c r="N112" s="23">
        <v>0</v>
      </c>
      <c r="O112" s="22">
        <v>1</v>
      </c>
      <c r="P112" s="23" t="s">
        <v>35</v>
      </c>
      <c r="Q112" s="24" t="s">
        <v>30</v>
      </c>
      <c r="R112" s="30" t="str">
        <f ca="1">IF(Tabla434356789[[#This Row],[Avance]]&lt;Tabla434356789[[#This Row],[Actual]],"OK",IF(Tabla434356789[[#This Row],[Avance]]&gt;Tabla434356789[[#This Row],[Actual]],"ATENCIÓN","EJECUTADO"))</f>
        <v>ATENCIÓN</v>
      </c>
    </row>
    <row r="113" spans="1:18" ht="26.4" hidden="1" x14ac:dyDescent="0.25">
      <c r="A113" s="16">
        <v>256</v>
      </c>
      <c r="B113" s="18" t="s">
        <v>985</v>
      </c>
      <c r="C113" s="17">
        <v>45470</v>
      </c>
      <c r="D113" s="17"/>
      <c r="E113" s="27" t="s">
        <v>36</v>
      </c>
      <c r="F113" s="38" t="s">
        <v>869</v>
      </c>
      <c r="G113" s="27" t="s">
        <v>33</v>
      </c>
      <c r="H113" s="29" t="s">
        <v>82</v>
      </c>
      <c r="I113" s="29"/>
      <c r="J113" s="33">
        <v>2</v>
      </c>
      <c r="K113" s="21">
        <v>45469</v>
      </c>
      <c r="L113" s="21">
        <f>IFERROR(WORKDAY.INTL(($K113-1),$J113,1,FESTIVOS[]),"")</f>
        <v>45470</v>
      </c>
      <c r="M113" s="37">
        <f t="shared" ca="1" si="1"/>
        <v>776</v>
      </c>
      <c r="N113" s="23">
        <v>0</v>
      </c>
      <c r="O113" s="22">
        <v>1</v>
      </c>
      <c r="P113" s="23" t="s">
        <v>35</v>
      </c>
      <c r="Q113" s="24" t="s">
        <v>30</v>
      </c>
      <c r="R113" s="30" t="str">
        <f ca="1">IF(Tabla434356789[[#This Row],[Avance]]&lt;Tabla434356789[[#This Row],[Actual]],"OK",IF(Tabla434356789[[#This Row],[Avance]]&gt;Tabla434356789[[#This Row],[Actual]],"ATENCIÓN","EJECUTADO"))</f>
        <v>ATENCIÓN</v>
      </c>
    </row>
    <row r="114" spans="1:18" hidden="1" x14ac:dyDescent="0.25">
      <c r="A114" s="16">
        <v>257</v>
      </c>
      <c r="B114" s="18" t="s">
        <v>986</v>
      </c>
      <c r="C114" s="17">
        <v>45470</v>
      </c>
      <c r="D114" s="17"/>
      <c r="E114" s="27" t="s">
        <v>39</v>
      </c>
      <c r="F114" s="28" t="s">
        <v>870</v>
      </c>
      <c r="G114" s="27" t="s">
        <v>33</v>
      </c>
      <c r="H114" s="29" t="s">
        <v>151</v>
      </c>
      <c r="I114" s="29"/>
      <c r="J114" s="33">
        <v>2</v>
      </c>
      <c r="K114" s="21">
        <v>45469</v>
      </c>
      <c r="L114" s="21">
        <f>IFERROR(WORKDAY.INTL(($K114-1),$J114,1,FESTIVOS[]),"")</f>
        <v>45470</v>
      </c>
      <c r="M114" s="37">
        <f t="shared" ca="1" si="1"/>
        <v>776</v>
      </c>
      <c r="N114" s="23">
        <v>0</v>
      </c>
      <c r="O114" s="22">
        <v>1</v>
      </c>
      <c r="P114" s="23" t="s">
        <v>35</v>
      </c>
      <c r="Q114" s="24" t="s">
        <v>30</v>
      </c>
      <c r="R114" s="30" t="str">
        <f ca="1">IF(Tabla434356789[[#This Row],[Avance]]&lt;Tabla434356789[[#This Row],[Actual]],"OK",IF(Tabla434356789[[#This Row],[Avance]]&gt;Tabla434356789[[#This Row],[Actual]],"ATENCIÓN","EJECUTADO"))</f>
        <v>ATENCIÓN</v>
      </c>
    </row>
    <row r="115" spans="1:18" hidden="1" x14ac:dyDescent="0.25">
      <c r="A115" s="16">
        <v>258</v>
      </c>
      <c r="B115" s="18" t="s">
        <v>987</v>
      </c>
      <c r="C115" s="17">
        <v>45470</v>
      </c>
      <c r="D115" s="17"/>
      <c r="E115" s="27" t="s">
        <v>787</v>
      </c>
      <c r="F115" s="28" t="s">
        <v>988</v>
      </c>
      <c r="G115" s="27" t="s">
        <v>872</v>
      </c>
      <c r="H115" s="29" t="s">
        <v>789</v>
      </c>
      <c r="I115" s="29"/>
      <c r="J115" s="33">
        <v>8</v>
      </c>
      <c r="K115" s="21">
        <v>45469</v>
      </c>
      <c r="L115" s="21">
        <f>IFERROR(WORKDAY.INTL(($K115-1),$J115,1,FESTIVOS[]),"")</f>
        <v>45478</v>
      </c>
      <c r="M115" s="37">
        <f t="shared" ca="1" si="1"/>
        <v>86.222222222222229</v>
      </c>
      <c r="N115" s="23">
        <v>0.12</v>
      </c>
      <c r="O115" s="22">
        <v>0.23</v>
      </c>
      <c r="P115" s="23" t="s">
        <v>35</v>
      </c>
      <c r="Q115" s="24" t="s">
        <v>30</v>
      </c>
      <c r="R115" s="30" t="str">
        <f ca="1">IF(Tabla434356789[[#This Row],[Avance]]&lt;Tabla434356789[[#This Row],[Actual]],"OK",IF(Tabla434356789[[#This Row],[Avance]]&gt;Tabla434356789[[#This Row],[Actual]],"ATENCIÓN","EJECUTADO"))</f>
        <v>ATENCIÓN</v>
      </c>
    </row>
    <row r="116" spans="1:18" hidden="1" x14ac:dyDescent="0.25">
      <c r="A116" s="16">
        <v>259</v>
      </c>
      <c r="B116" s="18" t="s">
        <v>989</v>
      </c>
      <c r="C116" s="17">
        <v>45470</v>
      </c>
      <c r="D116" s="17"/>
      <c r="E116" s="27" t="s">
        <v>450</v>
      </c>
      <c r="F116" s="28" t="s">
        <v>873</v>
      </c>
      <c r="G116" s="27" t="s">
        <v>33</v>
      </c>
      <c r="H116" s="29" t="s">
        <v>34</v>
      </c>
      <c r="I116" s="29"/>
      <c r="J116" s="33">
        <v>2</v>
      </c>
      <c r="K116" s="21">
        <v>45469</v>
      </c>
      <c r="L116" s="21">
        <f>IFERROR(WORKDAY.INTL(($K116-1),$J116,1,FESTIVOS[]),"")</f>
        <v>45470</v>
      </c>
      <c r="M116" s="37">
        <f t="shared" ca="1" si="1"/>
        <v>776</v>
      </c>
      <c r="N116" s="23">
        <v>0</v>
      </c>
      <c r="O116" s="22">
        <v>1</v>
      </c>
      <c r="P116" s="23" t="s">
        <v>35</v>
      </c>
      <c r="Q116" s="24" t="s">
        <v>30</v>
      </c>
      <c r="R116" s="30" t="str">
        <f ca="1">IF(Tabla434356789[[#This Row],[Avance]]&lt;Tabla434356789[[#This Row],[Actual]],"OK",IF(Tabla434356789[[#This Row],[Avance]]&gt;Tabla434356789[[#This Row],[Actual]],"ATENCIÓN","EJECUTADO"))</f>
        <v>ATENCIÓN</v>
      </c>
    </row>
    <row r="117" spans="1:18" hidden="1" x14ac:dyDescent="0.25">
      <c r="A117" s="16">
        <v>260</v>
      </c>
      <c r="B117" s="18" t="s">
        <v>990</v>
      </c>
      <c r="C117" s="17">
        <v>45470</v>
      </c>
      <c r="D117" s="17"/>
      <c r="E117" s="27" t="s">
        <v>450</v>
      </c>
      <c r="F117" s="28" t="s">
        <v>874</v>
      </c>
      <c r="G117" s="27" t="s">
        <v>33</v>
      </c>
      <c r="H117" s="29" t="s">
        <v>34</v>
      </c>
      <c r="I117" s="29"/>
      <c r="J117" s="33">
        <v>2</v>
      </c>
      <c r="K117" s="21">
        <v>45469</v>
      </c>
      <c r="L117" s="21">
        <f>IFERROR(WORKDAY.INTL(($K117-1),$J117,1,FESTIVOS[]),"")</f>
        <v>45470</v>
      </c>
      <c r="M117" s="37">
        <f t="shared" ca="1" si="1"/>
        <v>776</v>
      </c>
      <c r="N117" s="23">
        <v>0</v>
      </c>
      <c r="O117" s="22">
        <v>1</v>
      </c>
      <c r="P117" s="23" t="s">
        <v>35</v>
      </c>
      <c r="Q117" s="24" t="s">
        <v>30</v>
      </c>
      <c r="R117" s="30" t="str">
        <f ca="1">IF(Tabla434356789[[#This Row],[Avance]]&lt;Tabla434356789[[#This Row],[Actual]],"OK",IF(Tabla434356789[[#This Row],[Avance]]&gt;Tabla434356789[[#This Row],[Actual]],"ATENCIÓN","EJECUTADO"))</f>
        <v>ATENCIÓN</v>
      </c>
    </row>
    <row r="118" spans="1:18" ht="26.4" hidden="1" x14ac:dyDescent="0.25">
      <c r="A118" s="16">
        <v>261</v>
      </c>
      <c r="B118" s="18" t="s">
        <v>991</v>
      </c>
      <c r="C118" s="17">
        <v>45471</v>
      </c>
      <c r="D118" s="17"/>
      <c r="E118" s="27" t="s">
        <v>36</v>
      </c>
      <c r="F118" s="38" t="s">
        <v>875</v>
      </c>
      <c r="G118" s="27" t="s">
        <v>33</v>
      </c>
      <c r="H118" s="29" t="s">
        <v>82</v>
      </c>
      <c r="I118" s="29"/>
      <c r="J118" s="33">
        <v>2</v>
      </c>
      <c r="K118" s="21">
        <v>45470</v>
      </c>
      <c r="L118" s="21">
        <f>IFERROR(WORKDAY.INTL(($K118-1),$J118,1,FESTIVOS[]),"")</f>
        <v>45471</v>
      </c>
      <c r="M118" s="37">
        <f t="shared" ca="1" si="1"/>
        <v>775</v>
      </c>
      <c r="N118" s="23">
        <v>0</v>
      </c>
      <c r="O118" s="22">
        <v>1</v>
      </c>
      <c r="P118" s="23" t="s">
        <v>35</v>
      </c>
      <c r="Q118" s="24" t="s">
        <v>30</v>
      </c>
      <c r="R118" s="30" t="str">
        <f ca="1">IF(Tabla434356789[[#This Row],[Avance]]&lt;Tabla434356789[[#This Row],[Actual]],"OK",IF(Tabla434356789[[#This Row],[Avance]]&gt;Tabla434356789[[#This Row],[Actual]],"ATENCIÓN","EJECUTADO"))</f>
        <v>ATENCIÓN</v>
      </c>
    </row>
    <row r="119" spans="1:18" ht="26.4" hidden="1" x14ac:dyDescent="0.25">
      <c r="A119" s="16">
        <v>262</v>
      </c>
      <c r="B119" s="18" t="s">
        <v>992</v>
      </c>
      <c r="C119" s="17">
        <v>45471</v>
      </c>
      <c r="D119" s="17"/>
      <c r="E119" s="27" t="s">
        <v>36</v>
      </c>
      <c r="F119" s="38" t="s">
        <v>876</v>
      </c>
      <c r="G119" s="27" t="s">
        <v>33</v>
      </c>
      <c r="H119" s="29" t="s">
        <v>82</v>
      </c>
      <c r="I119" s="29"/>
      <c r="J119" s="33">
        <v>2</v>
      </c>
      <c r="K119" s="21">
        <v>45470</v>
      </c>
      <c r="L119" s="21">
        <f>IFERROR(WORKDAY.INTL(($K119-1),$J119,1,FESTIVOS[]),"")</f>
        <v>45471</v>
      </c>
      <c r="M119" s="37">
        <f t="shared" ca="1" si="1"/>
        <v>775</v>
      </c>
      <c r="N119" s="23">
        <v>0</v>
      </c>
      <c r="O119" s="22">
        <v>1</v>
      </c>
      <c r="P119" s="23" t="s">
        <v>35</v>
      </c>
      <c r="Q119" s="24" t="s">
        <v>30</v>
      </c>
      <c r="R119" s="30" t="str">
        <f ca="1">IF(Tabla434356789[[#This Row],[Avance]]&lt;Tabla434356789[[#This Row],[Actual]],"OK",IF(Tabla434356789[[#This Row],[Avance]]&gt;Tabla434356789[[#This Row],[Actual]],"ATENCIÓN","EJECUTADO"))</f>
        <v>ATENCIÓN</v>
      </c>
    </row>
    <row r="120" spans="1:18" hidden="1" x14ac:dyDescent="0.25">
      <c r="A120" s="16">
        <v>263</v>
      </c>
      <c r="B120" s="18" t="s">
        <v>993</v>
      </c>
      <c r="C120" s="17">
        <v>45471</v>
      </c>
      <c r="D120" s="17"/>
      <c r="E120" s="27" t="s">
        <v>36</v>
      </c>
      <c r="F120" s="28" t="s">
        <v>877</v>
      </c>
      <c r="G120" s="27" t="s">
        <v>33</v>
      </c>
      <c r="H120" s="29" t="s">
        <v>82</v>
      </c>
      <c r="I120" s="29"/>
      <c r="J120" s="33">
        <v>2</v>
      </c>
      <c r="K120" s="21">
        <v>45470</v>
      </c>
      <c r="L120" s="21">
        <f>IFERROR(WORKDAY.INTL(($K120-1),$J120,1,FESTIVOS[]),"")</f>
        <v>45471</v>
      </c>
      <c r="M120" s="37">
        <f t="shared" ca="1" si="1"/>
        <v>775</v>
      </c>
      <c r="N120" s="23">
        <v>0</v>
      </c>
      <c r="O120" s="22">
        <v>1</v>
      </c>
      <c r="P120" s="23" t="s">
        <v>35</v>
      </c>
      <c r="Q120" s="24" t="s">
        <v>30</v>
      </c>
      <c r="R120" s="30" t="str">
        <f ca="1">IF(Tabla434356789[[#This Row],[Avance]]&lt;Tabla434356789[[#This Row],[Actual]],"OK",IF(Tabla434356789[[#This Row],[Avance]]&gt;Tabla434356789[[#This Row],[Actual]],"ATENCIÓN","EJECUTADO"))</f>
        <v>ATENCIÓN</v>
      </c>
    </row>
    <row r="121" spans="1:18" hidden="1" x14ac:dyDescent="0.25">
      <c r="A121" s="16">
        <v>264</v>
      </c>
      <c r="B121" s="18" t="s">
        <v>994</v>
      </c>
      <c r="C121" s="17">
        <v>45471</v>
      </c>
      <c r="D121" s="17"/>
      <c r="E121" s="27" t="s">
        <v>36</v>
      </c>
      <c r="F121" s="28" t="s">
        <v>878</v>
      </c>
      <c r="G121" s="27" t="s">
        <v>33</v>
      </c>
      <c r="H121" s="29" t="s">
        <v>82</v>
      </c>
      <c r="I121" s="29"/>
      <c r="J121" s="33">
        <v>2</v>
      </c>
      <c r="K121" s="21">
        <v>45470</v>
      </c>
      <c r="L121" s="21">
        <f>IFERROR(WORKDAY.INTL(($K121-1),$J121,1,FESTIVOS[]),"")</f>
        <v>45471</v>
      </c>
      <c r="M121" s="37">
        <f t="shared" ca="1" si="1"/>
        <v>775</v>
      </c>
      <c r="N121" s="23">
        <v>0</v>
      </c>
      <c r="O121" s="22">
        <v>1</v>
      </c>
      <c r="P121" s="23" t="s">
        <v>35</v>
      </c>
      <c r="Q121" s="24" t="s">
        <v>30</v>
      </c>
      <c r="R121" s="30" t="str">
        <f ca="1">IF(Tabla434356789[[#This Row],[Avance]]&lt;Tabla434356789[[#This Row],[Actual]],"OK",IF(Tabla434356789[[#This Row],[Avance]]&gt;Tabla434356789[[#This Row],[Actual]],"ATENCIÓN","EJECUTADO"))</f>
        <v>ATENCIÓN</v>
      </c>
    </row>
    <row r="122" spans="1:18" ht="26.4" hidden="1" x14ac:dyDescent="0.25">
      <c r="A122" s="16">
        <v>265</v>
      </c>
      <c r="B122" s="18" t="s">
        <v>995</v>
      </c>
      <c r="C122" s="17">
        <v>45471</v>
      </c>
      <c r="D122" s="17"/>
      <c r="E122" s="27" t="s">
        <v>39</v>
      </c>
      <c r="F122" s="38" t="s">
        <v>879</v>
      </c>
      <c r="G122" s="27" t="s">
        <v>33</v>
      </c>
      <c r="H122" s="29" t="s">
        <v>151</v>
      </c>
      <c r="I122" s="29"/>
      <c r="J122" s="33">
        <v>2</v>
      </c>
      <c r="K122" s="21">
        <v>45470</v>
      </c>
      <c r="L122" s="21">
        <f>IFERROR(WORKDAY.INTL(($K122-1),$J122,1,FESTIVOS[]),"")</f>
        <v>45471</v>
      </c>
      <c r="M122" s="37">
        <f t="shared" ca="1" si="1"/>
        <v>775</v>
      </c>
      <c r="N122" s="23">
        <v>0</v>
      </c>
      <c r="O122" s="22">
        <v>1</v>
      </c>
      <c r="P122" s="23" t="s">
        <v>35</v>
      </c>
      <c r="Q122" s="24" t="s">
        <v>30</v>
      </c>
      <c r="R122" s="30" t="str">
        <f ca="1">IF(Tabla434356789[[#This Row],[Avance]]&lt;Tabla434356789[[#This Row],[Actual]],"OK",IF(Tabla434356789[[#This Row],[Avance]]&gt;Tabla434356789[[#This Row],[Actual]],"ATENCIÓN","EJECUTADO"))</f>
        <v>ATENCIÓN</v>
      </c>
    </row>
    <row r="123" spans="1:18" hidden="1" x14ac:dyDescent="0.25">
      <c r="A123" s="16">
        <v>265</v>
      </c>
      <c r="B123" s="18" t="s">
        <v>996</v>
      </c>
      <c r="C123" s="17">
        <v>45470</v>
      </c>
      <c r="D123" s="17"/>
      <c r="E123" s="27" t="s">
        <v>787</v>
      </c>
      <c r="F123" s="28" t="s">
        <v>997</v>
      </c>
      <c r="G123" s="27" t="s">
        <v>872</v>
      </c>
      <c r="H123" s="29" t="s">
        <v>789</v>
      </c>
      <c r="I123" s="29"/>
      <c r="J123" s="33">
        <v>16</v>
      </c>
      <c r="K123" s="21">
        <v>45469</v>
      </c>
      <c r="L123" s="21">
        <f>IFERROR(WORKDAY.INTL(($K123-1),$J123,1,FESTIVOS[]),"")</f>
        <v>45490</v>
      </c>
      <c r="M123" s="37">
        <f t="shared" ca="1" si="1"/>
        <v>36.952380952380949</v>
      </c>
      <c r="N123" s="23">
        <v>0.77</v>
      </c>
      <c r="O123" s="22">
        <v>0.96</v>
      </c>
      <c r="P123" s="23" t="s">
        <v>35</v>
      </c>
      <c r="Q123" s="24" t="s">
        <v>30</v>
      </c>
      <c r="R123" s="30" t="str">
        <f ca="1">IF(Tabla434356789[[#This Row],[Avance]]&lt;Tabla434356789[[#This Row],[Actual]],"OK",IF(Tabla434356789[[#This Row],[Avance]]&gt;Tabla434356789[[#This Row],[Actual]],"ATENCIÓN","EJECUTADO"))</f>
        <v>ATENCIÓN</v>
      </c>
    </row>
    <row r="124" spans="1:18" hidden="1" x14ac:dyDescent="0.25">
      <c r="A124" s="16">
        <v>266</v>
      </c>
      <c r="B124" s="18" t="s">
        <v>23</v>
      </c>
      <c r="C124" s="17">
        <v>45471</v>
      </c>
      <c r="D124" s="17"/>
      <c r="E124" s="27" t="s">
        <v>133</v>
      </c>
      <c r="F124" s="28" t="s">
        <v>880</v>
      </c>
      <c r="G124" s="27" t="s">
        <v>33</v>
      </c>
      <c r="H124" s="29" t="s">
        <v>679</v>
      </c>
      <c r="I124" s="29"/>
      <c r="J124" s="33">
        <v>4</v>
      </c>
      <c r="K124" s="21">
        <v>45470</v>
      </c>
      <c r="L124" s="21">
        <f>IFERROR(WORKDAY.INTL(($K124-1),$J124,1,FESTIVOS[]),"")</f>
        <v>45475</v>
      </c>
      <c r="M124" s="37">
        <v>1</v>
      </c>
      <c r="N124" s="23">
        <v>0.4</v>
      </c>
      <c r="O124" s="22">
        <v>1</v>
      </c>
      <c r="P124" s="23" t="s">
        <v>35</v>
      </c>
      <c r="Q124" s="24" t="s">
        <v>30</v>
      </c>
      <c r="R124" s="30" t="str">
        <f>IF(Tabla434356789[[#This Row],[Avance]]&lt;Tabla434356789[[#This Row],[Actual]],"OK",IF(Tabla434356789[[#This Row],[Avance]]&gt;Tabla434356789[[#This Row],[Actual]],"ATENCIÓN","EJECUTADO"))</f>
        <v>EJECUTADO</v>
      </c>
    </row>
    <row r="125" spans="1:18" hidden="1" x14ac:dyDescent="0.25">
      <c r="A125" s="16">
        <v>267</v>
      </c>
      <c r="B125" s="18" t="s">
        <v>23</v>
      </c>
      <c r="C125" s="17">
        <v>45471</v>
      </c>
      <c r="D125" s="17"/>
      <c r="E125" s="27" t="s">
        <v>450</v>
      </c>
      <c r="F125" s="28" t="s">
        <v>881</v>
      </c>
      <c r="G125" s="27" t="s">
        <v>33</v>
      </c>
      <c r="H125" s="29" t="s">
        <v>679</v>
      </c>
      <c r="I125" s="29"/>
      <c r="J125" s="33">
        <v>2</v>
      </c>
      <c r="K125" s="21">
        <v>45470</v>
      </c>
      <c r="L125" s="21">
        <f>IFERROR(WORKDAY.INTL(($K125-1),$J125,1,FESTIVOS[]),"")</f>
        <v>45471</v>
      </c>
      <c r="M125" s="37">
        <f t="shared" ref="M125:M246" ca="1" si="2">IFERROR(((($I$3-$K125)/(L125-K125)*1)),"")</f>
        <v>775</v>
      </c>
      <c r="N125" s="23">
        <v>0</v>
      </c>
      <c r="O125" s="22">
        <v>1</v>
      </c>
      <c r="P125" s="23" t="s">
        <v>35</v>
      </c>
      <c r="Q125" s="24" t="s">
        <v>30</v>
      </c>
      <c r="R125" s="30" t="str">
        <f ca="1">IF(Tabla434356789[[#This Row],[Avance]]&lt;Tabla434356789[[#This Row],[Actual]],"OK",IF(Tabla434356789[[#This Row],[Avance]]&gt;Tabla434356789[[#This Row],[Actual]],"ATENCIÓN","EJECUTADO"))</f>
        <v>ATENCIÓN</v>
      </c>
    </row>
    <row r="126" spans="1:18" hidden="1" x14ac:dyDescent="0.25">
      <c r="A126" s="16">
        <v>268</v>
      </c>
      <c r="B126" s="18" t="s">
        <v>23</v>
      </c>
      <c r="C126" s="17">
        <v>45471</v>
      </c>
      <c r="D126" s="17"/>
      <c r="E126" s="27" t="s">
        <v>450</v>
      </c>
      <c r="F126" s="28" t="s">
        <v>882</v>
      </c>
      <c r="G126" s="27" t="s">
        <v>33</v>
      </c>
      <c r="H126" s="29" t="s">
        <v>679</v>
      </c>
      <c r="I126" s="29"/>
      <c r="J126" s="33">
        <v>2</v>
      </c>
      <c r="K126" s="21">
        <v>45470</v>
      </c>
      <c r="L126" s="21">
        <f>IFERROR(WORKDAY.INTL(($K126-1),$J126,1,FESTIVOS[]),"")</f>
        <v>45471</v>
      </c>
      <c r="M126" s="37">
        <f t="shared" ca="1" si="2"/>
        <v>775</v>
      </c>
      <c r="N126" s="23">
        <v>0</v>
      </c>
      <c r="O126" s="22">
        <v>1</v>
      </c>
      <c r="P126" s="23" t="s">
        <v>35</v>
      </c>
      <c r="Q126" s="24" t="s">
        <v>30</v>
      </c>
      <c r="R126" s="30" t="str">
        <f ca="1">IF(Tabla434356789[[#This Row],[Avance]]&lt;Tabla434356789[[#This Row],[Actual]],"OK",IF(Tabla434356789[[#This Row],[Avance]]&gt;Tabla434356789[[#This Row],[Actual]],"ATENCIÓN","EJECUTADO"))</f>
        <v>ATENCIÓN</v>
      </c>
    </row>
    <row r="127" spans="1:18" hidden="1" x14ac:dyDescent="0.25">
      <c r="A127" s="16">
        <v>269</v>
      </c>
      <c r="B127" s="18" t="s">
        <v>23</v>
      </c>
      <c r="C127" s="17">
        <v>45475</v>
      </c>
      <c r="D127" s="17"/>
      <c r="E127" s="27" t="s">
        <v>133</v>
      </c>
      <c r="F127" s="28" t="s">
        <v>998</v>
      </c>
      <c r="G127" s="27" t="s">
        <v>33</v>
      </c>
      <c r="H127" s="29" t="s">
        <v>679</v>
      </c>
      <c r="I127" s="29"/>
      <c r="J127" s="33">
        <v>9</v>
      </c>
      <c r="K127" s="21">
        <v>45474</v>
      </c>
      <c r="L127" s="21">
        <f>IFERROR(WORKDAY.INTL(($K127-1),$J127,1,FESTIVOS[]),"")</f>
        <v>45484</v>
      </c>
      <c r="M127" s="37">
        <v>1</v>
      </c>
      <c r="N127" s="23">
        <v>0.92</v>
      </c>
      <c r="O127" s="22">
        <v>1</v>
      </c>
      <c r="P127" s="23" t="s">
        <v>35</v>
      </c>
      <c r="Q127" s="24" t="s">
        <v>30</v>
      </c>
      <c r="R127" s="30" t="str">
        <f>IF(Tabla434356789[[#This Row],[Avance]]&lt;Tabla434356789[[#This Row],[Actual]],"OK",IF(Tabla434356789[[#This Row],[Avance]]&gt;Tabla434356789[[#This Row],[Actual]],"ATENCIÓN","EJECUTADO"))</f>
        <v>EJECUTADO</v>
      </c>
    </row>
    <row r="128" spans="1:18" hidden="1" x14ac:dyDescent="0.25">
      <c r="A128" s="16">
        <v>270</v>
      </c>
      <c r="B128" s="18" t="s">
        <v>23</v>
      </c>
      <c r="C128" s="17">
        <v>45475</v>
      </c>
      <c r="D128" s="17"/>
      <c r="E128" s="27" t="s">
        <v>36</v>
      </c>
      <c r="F128" s="28" t="s">
        <v>116</v>
      </c>
      <c r="G128" s="27" t="s">
        <v>33</v>
      </c>
      <c r="H128" s="29" t="s">
        <v>82</v>
      </c>
      <c r="I128" s="29"/>
      <c r="J128" s="33">
        <v>1</v>
      </c>
      <c r="K128" s="21">
        <v>45474</v>
      </c>
      <c r="L128" s="21">
        <f>IFERROR(WORKDAY.INTL(($K128-1),$J128,1,FESTIVOS[]),"")</f>
        <v>45474</v>
      </c>
      <c r="M128" s="37">
        <v>1</v>
      </c>
      <c r="N128" s="23">
        <v>0</v>
      </c>
      <c r="O128" s="22">
        <v>1</v>
      </c>
      <c r="P128" s="23" t="s">
        <v>35</v>
      </c>
      <c r="Q128" s="24" t="s">
        <v>30</v>
      </c>
      <c r="R128" s="30" t="str">
        <f>IF(Tabla434356789[[#This Row],[Avance]]&lt;Tabla434356789[[#This Row],[Actual]],"OK",IF(Tabla434356789[[#This Row],[Avance]]&gt;Tabla434356789[[#This Row],[Actual]],"ATENCIÓN","EJECUTADO"))</f>
        <v>EJECUTADO</v>
      </c>
    </row>
    <row r="129" spans="1:18" hidden="1" x14ac:dyDescent="0.25">
      <c r="A129" s="16">
        <v>271</v>
      </c>
      <c r="B129" s="18" t="s">
        <v>23</v>
      </c>
      <c r="C129" s="17">
        <v>45475</v>
      </c>
      <c r="D129" s="17"/>
      <c r="E129" s="27" t="s">
        <v>39</v>
      </c>
      <c r="F129" s="28" t="s">
        <v>999</v>
      </c>
      <c r="G129" s="27" t="s">
        <v>33</v>
      </c>
      <c r="H129" s="29" t="s">
        <v>49</v>
      </c>
      <c r="I129" s="29"/>
      <c r="J129" s="33">
        <v>1</v>
      </c>
      <c r="K129" s="21">
        <v>45474</v>
      </c>
      <c r="L129" s="21">
        <f>IFERROR(WORKDAY.INTL(($K129-1),$J129,1,FESTIVOS[]),"")</f>
        <v>45474</v>
      </c>
      <c r="M129" s="37">
        <v>1</v>
      </c>
      <c r="N129" s="23">
        <v>0</v>
      </c>
      <c r="O129" s="22">
        <v>1</v>
      </c>
      <c r="P129" s="23" t="s">
        <v>35</v>
      </c>
      <c r="Q129" s="24" t="s">
        <v>30</v>
      </c>
      <c r="R129" s="30" t="str">
        <f>IF(Tabla434356789[[#This Row],[Avance]]&lt;Tabla434356789[[#This Row],[Actual]],"OK",IF(Tabla434356789[[#This Row],[Avance]]&gt;Tabla434356789[[#This Row],[Actual]],"ATENCIÓN","EJECUTADO"))</f>
        <v>EJECUTADO</v>
      </c>
    </row>
    <row r="130" spans="1:18" hidden="1" x14ac:dyDescent="0.25">
      <c r="A130" s="16">
        <v>272</v>
      </c>
      <c r="B130" s="18" t="s">
        <v>23</v>
      </c>
      <c r="C130" s="17">
        <v>45475</v>
      </c>
      <c r="D130" s="17"/>
      <c r="E130" s="27" t="s">
        <v>39</v>
      </c>
      <c r="F130" s="28" t="s">
        <v>1000</v>
      </c>
      <c r="G130" s="27" t="s">
        <v>33</v>
      </c>
      <c r="H130" s="29" t="s">
        <v>49</v>
      </c>
      <c r="I130" s="29"/>
      <c r="J130" s="33">
        <v>3</v>
      </c>
      <c r="K130" s="21">
        <v>45474</v>
      </c>
      <c r="L130" s="21">
        <f>IFERROR(WORKDAY.INTL(($K130-1),$J130,1,FESTIVOS[]),"")</f>
        <v>45476</v>
      </c>
      <c r="M130" s="37">
        <v>1</v>
      </c>
      <c r="N130" s="23">
        <v>0.68</v>
      </c>
      <c r="O130" s="22">
        <v>1</v>
      </c>
      <c r="P130" s="23" t="s">
        <v>35</v>
      </c>
      <c r="Q130" s="24" t="s">
        <v>30</v>
      </c>
      <c r="R130" s="30" t="str">
        <f>IF(Tabla434356789[[#This Row],[Avance]]&lt;Tabla434356789[[#This Row],[Actual]],"OK",IF(Tabla434356789[[#This Row],[Avance]]&gt;Tabla434356789[[#This Row],[Actual]],"ATENCIÓN","EJECUTADO"))</f>
        <v>EJECUTADO</v>
      </c>
    </row>
    <row r="131" spans="1:18" hidden="1" x14ac:dyDescent="0.25">
      <c r="A131" s="16">
        <v>273</v>
      </c>
      <c r="B131" s="18" t="s">
        <v>23</v>
      </c>
      <c r="C131" s="17">
        <v>45475</v>
      </c>
      <c r="D131" s="17"/>
      <c r="E131" s="27" t="s">
        <v>36</v>
      </c>
      <c r="F131" s="28" t="s">
        <v>498</v>
      </c>
      <c r="G131" s="27" t="s">
        <v>64</v>
      </c>
      <c r="H131" s="29" t="s">
        <v>82</v>
      </c>
      <c r="I131" s="29"/>
      <c r="J131" s="33">
        <v>2</v>
      </c>
      <c r="K131" s="21">
        <v>45474</v>
      </c>
      <c r="L131" s="21">
        <f>IFERROR(WORKDAY.INTL(($K131-1),$J131,1,FESTIVOS[]),"")</f>
        <v>45475</v>
      </c>
      <c r="M131" s="37">
        <v>1</v>
      </c>
      <c r="N131" s="23">
        <v>0</v>
      </c>
      <c r="O131" s="22">
        <v>1</v>
      </c>
      <c r="P131" s="23" t="s">
        <v>35</v>
      </c>
      <c r="Q131" s="24" t="s">
        <v>30</v>
      </c>
      <c r="R131" s="30" t="str">
        <f>IF(Tabla434356789[[#This Row],[Avance]]&lt;Tabla434356789[[#This Row],[Actual]],"OK",IF(Tabla434356789[[#This Row],[Avance]]&gt;Tabla434356789[[#This Row],[Actual]],"ATENCIÓN","EJECUTADO"))</f>
        <v>EJECUTADO</v>
      </c>
    </row>
    <row r="132" spans="1:18" hidden="1" x14ac:dyDescent="0.25">
      <c r="A132" s="16">
        <v>274</v>
      </c>
      <c r="B132" s="18" t="s">
        <v>23</v>
      </c>
      <c r="C132" s="17">
        <v>45475</v>
      </c>
      <c r="D132" s="17"/>
      <c r="E132" s="27" t="s">
        <v>36</v>
      </c>
      <c r="F132" s="28" t="s">
        <v>1001</v>
      </c>
      <c r="G132" s="27" t="s">
        <v>64</v>
      </c>
      <c r="H132" s="29" t="s">
        <v>82</v>
      </c>
      <c r="I132" s="29"/>
      <c r="J132" s="33">
        <v>2</v>
      </c>
      <c r="K132" s="21">
        <v>45474</v>
      </c>
      <c r="L132" s="21">
        <f>IFERROR(WORKDAY.INTL(($K132-1),$J132,1,FESTIVOS[]),"")</f>
        <v>45475</v>
      </c>
      <c r="M132" s="37">
        <v>1</v>
      </c>
      <c r="N132" s="23">
        <v>0</v>
      </c>
      <c r="O132" s="22">
        <v>1</v>
      </c>
      <c r="P132" s="23" t="s">
        <v>35</v>
      </c>
      <c r="Q132" s="24" t="s">
        <v>30</v>
      </c>
      <c r="R132" s="30" t="str">
        <f>IF(Tabla434356789[[#This Row],[Avance]]&lt;Tabla434356789[[#This Row],[Actual]],"OK",IF(Tabla434356789[[#This Row],[Avance]]&gt;Tabla434356789[[#This Row],[Actual]],"ATENCIÓN","EJECUTADO"))</f>
        <v>EJECUTADO</v>
      </c>
    </row>
    <row r="133" spans="1:18" hidden="1" x14ac:dyDescent="0.25">
      <c r="A133" s="16">
        <v>275</v>
      </c>
      <c r="B133" s="18" t="s">
        <v>23</v>
      </c>
      <c r="C133" s="17">
        <v>45475</v>
      </c>
      <c r="D133" s="17"/>
      <c r="E133" s="27" t="s">
        <v>36</v>
      </c>
      <c r="F133" s="28" t="s">
        <v>1002</v>
      </c>
      <c r="G133" s="27" t="s">
        <v>64</v>
      </c>
      <c r="H133" s="29" t="s">
        <v>82</v>
      </c>
      <c r="I133" s="29"/>
      <c r="J133" s="33">
        <v>2</v>
      </c>
      <c r="K133" s="21">
        <v>45474</v>
      </c>
      <c r="L133" s="21">
        <f>IFERROR(WORKDAY.INTL(($K133-1),$J133,1,FESTIVOS[]),"")</f>
        <v>45475</v>
      </c>
      <c r="M133" s="37">
        <v>1</v>
      </c>
      <c r="N133" s="23">
        <v>0</v>
      </c>
      <c r="O133" s="22">
        <v>1</v>
      </c>
      <c r="P133" s="23" t="s">
        <v>35</v>
      </c>
      <c r="Q133" s="24" t="s">
        <v>30</v>
      </c>
      <c r="R133" s="30" t="str">
        <f>IF(Tabla434356789[[#This Row],[Avance]]&lt;Tabla434356789[[#This Row],[Actual]],"OK",IF(Tabla434356789[[#This Row],[Avance]]&gt;Tabla434356789[[#This Row],[Actual]],"ATENCIÓN","EJECUTADO"))</f>
        <v>EJECUTADO</v>
      </c>
    </row>
    <row r="134" spans="1:18" hidden="1" x14ac:dyDescent="0.25">
      <c r="A134" s="16">
        <v>276</v>
      </c>
      <c r="B134" s="18" t="s">
        <v>23</v>
      </c>
      <c r="C134" s="17">
        <v>45475</v>
      </c>
      <c r="D134" s="17"/>
      <c r="E134" s="27" t="s">
        <v>36</v>
      </c>
      <c r="F134" s="28" t="s">
        <v>1003</v>
      </c>
      <c r="G134" s="27" t="s">
        <v>33</v>
      </c>
      <c r="H134" s="29" t="s">
        <v>82</v>
      </c>
      <c r="I134" s="29"/>
      <c r="J134" s="33">
        <v>2</v>
      </c>
      <c r="K134" s="21">
        <v>45474</v>
      </c>
      <c r="L134" s="21">
        <f>IFERROR(WORKDAY.INTL(($K134-1),$J134,1,FESTIVOS[]),"")</f>
        <v>45475</v>
      </c>
      <c r="M134" s="37">
        <v>1</v>
      </c>
      <c r="N134" s="23">
        <v>0</v>
      </c>
      <c r="O134" s="22">
        <v>1</v>
      </c>
      <c r="P134" s="23" t="s">
        <v>35</v>
      </c>
      <c r="Q134" s="24" t="s">
        <v>30</v>
      </c>
      <c r="R134" s="30" t="str">
        <f>IF(Tabla434356789[[#This Row],[Avance]]&lt;Tabla434356789[[#This Row],[Actual]],"OK",IF(Tabla434356789[[#This Row],[Avance]]&gt;Tabla434356789[[#This Row],[Actual]],"ATENCIÓN","EJECUTADO"))</f>
        <v>EJECUTADO</v>
      </c>
    </row>
    <row r="135" spans="1:18" hidden="1" x14ac:dyDescent="0.25">
      <c r="A135" s="16">
        <v>277</v>
      </c>
      <c r="B135" s="18" t="s">
        <v>23</v>
      </c>
      <c r="C135" s="17">
        <v>45475</v>
      </c>
      <c r="D135" s="17"/>
      <c r="E135" s="27" t="s">
        <v>36</v>
      </c>
      <c r="F135" s="28" t="s">
        <v>1004</v>
      </c>
      <c r="G135" s="27" t="s">
        <v>64</v>
      </c>
      <c r="H135" s="29" t="s">
        <v>82</v>
      </c>
      <c r="I135" s="29"/>
      <c r="J135" s="33">
        <v>2</v>
      </c>
      <c r="K135" s="21">
        <v>45474</v>
      </c>
      <c r="L135" s="21">
        <f>IFERROR(WORKDAY.INTL(($K135-1),$J135,1,FESTIVOS[]),"")</f>
        <v>45475</v>
      </c>
      <c r="M135" s="37">
        <v>1</v>
      </c>
      <c r="N135" s="23">
        <v>0</v>
      </c>
      <c r="O135" s="22">
        <v>1</v>
      </c>
      <c r="P135" s="23" t="s">
        <v>35</v>
      </c>
      <c r="Q135" s="24" t="s">
        <v>30</v>
      </c>
      <c r="R135" s="30" t="str">
        <f>IF(Tabla434356789[[#This Row],[Avance]]&lt;Tabla434356789[[#This Row],[Actual]],"OK",IF(Tabla434356789[[#This Row],[Avance]]&gt;Tabla434356789[[#This Row],[Actual]],"ATENCIÓN","EJECUTADO"))</f>
        <v>EJECUTADO</v>
      </c>
    </row>
    <row r="136" spans="1:18" hidden="1" x14ac:dyDescent="0.25">
      <c r="A136" s="16">
        <v>278</v>
      </c>
      <c r="B136" s="18" t="s">
        <v>23</v>
      </c>
      <c r="C136" s="17">
        <v>45475</v>
      </c>
      <c r="D136" s="17"/>
      <c r="E136" s="27" t="s">
        <v>450</v>
      </c>
      <c r="F136" s="28" t="s">
        <v>1005</v>
      </c>
      <c r="G136" s="27" t="s">
        <v>64</v>
      </c>
      <c r="H136" s="29" t="s">
        <v>34</v>
      </c>
      <c r="I136" s="29"/>
      <c r="J136" s="33">
        <v>2</v>
      </c>
      <c r="K136" s="21">
        <v>45474</v>
      </c>
      <c r="L136" s="21">
        <f>IFERROR(WORKDAY.INTL(($K136-1),$J136,1,FESTIVOS[]),"")</f>
        <v>45475</v>
      </c>
      <c r="M136" s="37">
        <v>1</v>
      </c>
      <c r="N136" s="23">
        <v>0</v>
      </c>
      <c r="O136" s="22">
        <v>1</v>
      </c>
      <c r="P136" s="23" t="s">
        <v>35</v>
      </c>
      <c r="Q136" s="24" t="s">
        <v>30</v>
      </c>
      <c r="R136" s="30" t="str">
        <f>IF(Tabla434356789[[#This Row],[Avance]]&lt;Tabla434356789[[#This Row],[Actual]],"OK",IF(Tabla434356789[[#This Row],[Avance]]&gt;Tabla434356789[[#This Row],[Actual]],"ATENCIÓN","EJECUTADO"))</f>
        <v>EJECUTADO</v>
      </c>
    </row>
    <row r="137" spans="1:18" hidden="1" x14ac:dyDescent="0.25">
      <c r="A137" s="16">
        <v>279</v>
      </c>
      <c r="B137" s="18" t="s">
        <v>23</v>
      </c>
      <c r="C137" s="17">
        <v>45475</v>
      </c>
      <c r="D137" s="17"/>
      <c r="E137" s="27" t="s">
        <v>450</v>
      </c>
      <c r="F137" s="28" t="s">
        <v>1006</v>
      </c>
      <c r="G137" s="27" t="s">
        <v>523</v>
      </c>
      <c r="H137" s="29" t="s">
        <v>34</v>
      </c>
      <c r="I137" s="29"/>
      <c r="J137" s="33">
        <v>3</v>
      </c>
      <c r="K137" s="21">
        <v>45474</v>
      </c>
      <c r="L137" s="21">
        <f>IFERROR(WORKDAY.INTL(($K137-1),$J137,1,FESTIVOS[]),"")</f>
        <v>45476</v>
      </c>
      <c r="M137" s="37">
        <v>1</v>
      </c>
      <c r="N137" s="23">
        <v>0.7</v>
      </c>
      <c r="O137" s="22">
        <v>1</v>
      </c>
      <c r="P137" s="23" t="s">
        <v>35</v>
      </c>
      <c r="Q137" s="24" t="s">
        <v>30</v>
      </c>
      <c r="R137" s="30" t="str">
        <f>IF(Tabla434356789[[#This Row],[Avance]]&lt;Tabla434356789[[#This Row],[Actual]],"OK",IF(Tabla434356789[[#This Row],[Avance]]&gt;Tabla434356789[[#This Row],[Actual]],"ATENCIÓN","EJECUTADO"))</f>
        <v>EJECUTADO</v>
      </c>
    </row>
    <row r="138" spans="1:18" hidden="1" x14ac:dyDescent="0.25">
      <c r="A138" s="16">
        <v>280</v>
      </c>
      <c r="B138" s="18" t="s">
        <v>23</v>
      </c>
      <c r="C138" s="17">
        <v>45476</v>
      </c>
      <c r="D138" s="17"/>
      <c r="E138" s="27" t="s">
        <v>39</v>
      </c>
      <c r="F138" s="28" t="s">
        <v>681</v>
      </c>
      <c r="G138" s="27" t="s">
        <v>33</v>
      </c>
      <c r="H138" s="29" t="s">
        <v>49</v>
      </c>
      <c r="I138" s="29"/>
      <c r="J138" s="33">
        <v>2</v>
      </c>
      <c r="K138" s="21">
        <v>45475</v>
      </c>
      <c r="L138" s="21">
        <f>IFERROR(WORKDAY.INTL(($K138-1),$J138,1,FESTIVOS[]),"")</f>
        <v>45476</v>
      </c>
      <c r="M138" s="37">
        <v>1</v>
      </c>
      <c r="N138" s="23">
        <v>0</v>
      </c>
      <c r="O138" s="22">
        <v>1</v>
      </c>
      <c r="P138" s="23" t="s">
        <v>35</v>
      </c>
      <c r="Q138" s="24" t="s">
        <v>30</v>
      </c>
      <c r="R138" s="30" t="str">
        <f>IF(Tabla434356789[[#This Row],[Avance]]&lt;Tabla434356789[[#This Row],[Actual]],"OK",IF(Tabla434356789[[#This Row],[Avance]]&gt;Tabla434356789[[#This Row],[Actual]],"ATENCIÓN","EJECUTADO"))</f>
        <v>EJECUTADO</v>
      </c>
    </row>
    <row r="139" spans="1:18" hidden="1" x14ac:dyDescent="0.25">
      <c r="A139" s="16">
        <v>281</v>
      </c>
      <c r="B139" s="18" t="s">
        <v>23</v>
      </c>
      <c r="C139" s="17">
        <v>45476</v>
      </c>
      <c r="D139" s="17"/>
      <c r="E139" s="27" t="s">
        <v>39</v>
      </c>
      <c r="F139" s="28" t="s">
        <v>262</v>
      </c>
      <c r="G139" s="27" t="s">
        <v>33</v>
      </c>
      <c r="H139" s="29" t="s">
        <v>49</v>
      </c>
      <c r="I139" s="29"/>
      <c r="J139" s="33">
        <v>2</v>
      </c>
      <c r="K139" s="21">
        <v>45475</v>
      </c>
      <c r="L139" s="21">
        <f>IFERROR(WORKDAY.INTL(($K139-1),$J139,1,FESTIVOS[]),"")</f>
        <v>45476</v>
      </c>
      <c r="M139" s="37">
        <v>1</v>
      </c>
      <c r="N139" s="23">
        <v>0</v>
      </c>
      <c r="O139" s="22">
        <v>1</v>
      </c>
      <c r="P139" s="23" t="s">
        <v>35</v>
      </c>
      <c r="Q139" s="24" t="s">
        <v>30</v>
      </c>
      <c r="R139" s="30" t="str">
        <f>IF(Tabla434356789[[#This Row],[Avance]]&lt;Tabla434356789[[#This Row],[Actual]],"OK",IF(Tabla434356789[[#This Row],[Avance]]&gt;Tabla434356789[[#This Row],[Actual]],"ATENCIÓN","EJECUTADO"))</f>
        <v>EJECUTADO</v>
      </c>
    </row>
    <row r="140" spans="1:18" hidden="1" x14ac:dyDescent="0.25">
      <c r="A140" s="16">
        <v>282</v>
      </c>
      <c r="B140" s="18" t="s">
        <v>23</v>
      </c>
      <c r="C140" s="17">
        <v>45476</v>
      </c>
      <c r="D140" s="17"/>
      <c r="E140" s="27" t="s">
        <v>36</v>
      </c>
      <c r="F140" s="28" t="s">
        <v>1007</v>
      </c>
      <c r="G140" s="27" t="s">
        <v>33</v>
      </c>
      <c r="H140" s="29" t="s">
        <v>82</v>
      </c>
      <c r="I140" s="29"/>
      <c r="J140" s="33">
        <v>2</v>
      </c>
      <c r="K140" s="21">
        <v>45475</v>
      </c>
      <c r="L140" s="21">
        <f>IFERROR(WORKDAY.INTL(($K140-1),$J140,1,FESTIVOS[]),"")</f>
        <v>45476</v>
      </c>
      <c r="M140" s="37">
        <v>1</v>
      </c>
      <c r="N140" s="23">
        <v>0</v>
      </c>
      <c r="O140" s="22">
        <v>1</v>
      </c>
      <c r="P140" s="23" t="s">
        <v>35</v>
      </c>
      <c r="Q140" s="24" t="s">
        <v>30</v>
      </c>
      <c r="R140" s="30" t="str">
        <f>IF(Tabla434356789[[#This Row],[Avance]]&lt;Tabla434356789[[#This Row],[Actual]],"OK",IF(Tabla434356789[[#This Row],[Avance]]&gt;Tabla434356789[[#This Row],[Actual]],"ATENCIÓN","EJECUTADO"))</f>
        <v>EJECUTADO</v>
      </c>
    </row>
    <row r="141" spans="1:18" hidden="1" x14ac:dyDescent="0.25">
      <c r="A141" s="16">
        <v>283</v>
      </c>
      <c r="B141" s="18" t="s">
        <v>23</v>
      </c>
      <c r="C141" s="17">
        <v>45476</v>
      </c>
      <c r="D141" s="17"/>
      <c r="E141" s="27" t="s">
        <v>36</v>
      </c>
      <c r="F141" s="28" t="s">
        <v>1008</v>
      </c>
      <c r="G141" s="27" t="s">
        <v>33</v>
      </c>
      <c r="H141" s="29" t="s">
        <v>82</v>
      </c>
      <c r="I141" s="29"/>
      <c r="J141" s="33">
        <v>2</v>
      </c>
      <c r="K141" s="21">
        <v>45475</v>
      </c>
      <c r="L141" s="21">
        <f>IFERROR(WORKDAY.INTL(($K141-1),$J141,1,FESTIVOS[]),"")</f>
        <v>45476</v>
      </c>
      <c r="M141" s="37">
        <v>1</v>
      </c>
      <c r="N141" s="23">
        <v>0</v>
      </c>
      <c r="O141" s="22">
        <v>1</v>
      </c>
      <c r="P141" s="23" t="s">
        <v>35</v>
      </c>
      <c r="Q141" s="24" t="s">
        <v>30</v>
      </c>
      <c r="R141" s="30" t="str">
        <f>IF(Tabla434356789[[#This Row],[Avance]]&lt;Tabla434356789[[#This Row],[Actual]],"OK",IF(Tabla434356789[[#This Row],[Avance]]&gt;Tabla434356789[[#This Row],[Actual]],"ATENCIÓN","EJECUTADO"))</f>
        <v>EJECUTADO</v>
      </c>
    </row>
    <row r="142" spans="1:18" hidden="1" x14ac:dyDescent="0.25">
      <c r="A142" s="16">
        <v>284</v>
      </c>
      <c r="B142" s="18" t="s">
        <v>23</v>
      </c>
      <c r="C142" s="17">
        <v>45476</v>
      </c>
      <c r="D142" s="17"/>
      <c r="E142" s="27" t="s">
        <v>36</v>
      </c>
      <c r="F142" s="28" t="s">
        <v>1009</v>
      </c>
      <c r="G142" s="27" t="s">
        <v>33</v>
      </c>
      <c r="H142" s="29" t="s">
        <v>82</v>
      </c>
      <c r="I142" s="29"/>
      <c r="J142" s="33">
        <v>2</v>
      </c>
      <c r="K142" s="21">
        <v>45475</v>
      </c>
      <c r="L142" s="21">
        <f>IFERROR(WORKDAY.INTL(($K142-1),$J142,1,FESTIVOS[]),"")</f>
        <v>45476</v>
      </c>
      <c r="M142" s="37">
        <v>1</v>
      </c>
      <c r="N142" s="23">
        <v>0</v>
      </c>
      <c r="O142" s="22">
        <v>1</v>
      </c>
      <c r="P142" s="23" t="s">
        <v>35</v>
      </c>
      <c r="Q142" s="24" t="s">
        <v>30</v>
      </c>
      <c r="R142" s="30" t="str">
        <f>IF(Tabla434356789[[#This Row],[Avance]]&lt;Tabla434356789[[#This Row],[Actual]],"OK",IF(Tabla434356789[[#This Row],[Avance]]&gt;Tabla434356789[[#This Row],[Actual]],"ATENCIÓN","EJECUTADO"))</f>
        <v>EJECUTADO</v>
      </c>
    </row>
    <row r="143" spans="1:18" hidden="1" x14ac:dyDescent="0.25">
      <c r="A143" s="16">
        <v>285</v>
      </c>
      <c r="B143" s="18" t="s">
        <v>23</v>
      </c>
      <c r="C143" s="17">
        <v>45476</v>
      </c>
      <c r="D143" s="17"/>
      <c r="E143" s="27" t="s">
        <v>36</v>
      </c>
      <c r="F143" s="28" t="s">
        <v>1010</v>
      </c>
      <c r="G143" s="27" t="s">
        <v>33</v>
      </c>
      <c r="H143" s="29" t="s">
        <v>82</v>
      </c>
      <c r="I143" s="29"/>
      <c r="J143" s="33">
        <v>2</v>
      </c>
      <c r="K143" s="21">
        <v>45475</v>
      </c>
      <c r="L143" s="21">
        <f>IFERROR(WORKDAY.INTL(($K143-1),$J143,1,FESTIVOS[]),"")</f>
        <v>45476</v>
      </c>
      <c r="M143" s="37">
        <v>1</v>
      </c>
      <c r="N143" s="23">
        <v>0</v>
      </c>
      <c r="O143" s="22">
        <v>1</v>
      </c>
      <c r="P143" s="23" t="s">
        <v>35</v>
      </c>
      <c r="Q143" s="24" t="s">
        <v>30</v>
      </c>
      <c r="R143" s="30" t="str">
        <f>IF(Tabla434356789[[#This Row],[Avance]]&lt;Tabla434356789[[#This Row],[Actual]],"OK",IF(Tabla434356789[[#This Row],[Avance]]&gt;Tabla434356789[[#This Row],[Actual]],"ATENCIÓN","EJECUTADO"))</f>
        <v>EJECUTADO</v>
      </c>
    </row>
    <row r="144" spans="1:18" ht="26.4" hidden="1" x14ac:dyDescent="0.25">
      <c r="A144" s="16">
        <v>286</v>
      </c>
      <c r="B144" s="18" t="s">
        <v>23</v>
      </c>
      <c r="C144" s="17">
        <v>45476</v>
      </c>
      <c r="D144" s="17"/>
      <c r="E144" s="27" t="s">
        <v>450</v>
      </c>
      <c r="F144" s="38" t="s">
        <v>1011</v>
      </c>
      <c r="G144" s="27" t="s">
        <v>523</v>
      </c>
      <c r="H144" s="29" t="s">
        <v>34</v>
      </c>
      <c r="I144" s="29"/>
      <c r="J144" s="33">
        <v>2</v>
      </c>
      <c r="K144" s="21">
        <v>45475</v>
      </c>
      <c r="L144" s="21">
        <f>IFERROR(WORKDAY.INTL(($K144-1),$J144,1,FESTIVOS[]),"")</f>
        <v>45476</v>
      </c>
      <c r="M144" s="37">
        <v>1</v>
      </c>
      <c r="N144" s="23">
        <v>0</v>
      </c>
      <c r="O144" s="22">
        <v>1</v>
      </c>
      <c r="P144" s="23" t="s">
        <v>35</v>
      </c>
      <c r="Q144" s="24" t="s">
        <v>30</v>
      </c>
      <c r="R144" s="30" t="str">
        <f>IF(Tabla434356789[[#This Row],[Avance]]&lt;Tabla434356789[[#This Row],[Actual]],"OK",IF(Tabla434356789[[#This Row],[Avance]]&gt;Tabla434356789[[#This Row],[Actual]],"ATENCIÓN","EJECUTADO"))</f>
        <v>EJECUTADO</v>
      </c>
    </row>
    <row r="145" spans="1:18" hidden="1" x14ac:dyDescent="0.25">
      <c r="A145" s="16">
        <v>287</v>
      </c>
      <c r="B145" s="18" t="s">
        <v>23</v>
      </c>
      <c r="C145" s="17">
        <v>45477</v>
      </c>
      <c r="D145" s="17"/>
      <c r="E145" s="27" t="s">
        <v>39</v>
      </c>
      <c r="F145" s="28" t="s">
        <v>84</v>
      </c>
      <c r="G145" s="27" t="s">
        <v>33</v>
      </c>
      <c r="H145" s="29" t="s">
        <v>49</v>
      </c>
      <c r="I145" s="29"/>
      <c r="J145" s="33">
        <v>2</v>
      </c>
      <c r="K145" s="21">
        <v>45476</v>
      </c>
      <c r="L145" s="21">
        <f>IFERROR(WORKDAY.INTL(($K145-1),$J145,1,FESTIVOS[]),"")</f>
        <v>45477</v>
      </c>
      <c r="M145" s="37">
        <v>1</v>
      </c>
      <c r="N145" s="23">
        <v>0</v>
      </c>
      <c r="O145" s="22">
        <v>1</v>
      </c>
      <c r="P145" s="23" t="s">
        <v>35</v>
      </c>
      <c r="Q145" s="24" t="s">
        <v>30</v>
      </c>
      <c r="R145" s="30" t="str">
        <f>IF(Tabla434356789[[#This Row],[Avance]]&lt;Tabla434356789[[#This Row],[Actual]],"OK",IF(Tabla434356789[[#This Row],[Avance]]&gt;Tabla434356789[[#This Row],[Actual]],"ATENCIÓN","EJECUTADO"))</f>
        <v>EJECUTADO</v>
      </c>
    </row>
    <row r="146" spans="1:18" hidden="1" x14ac:dyDescent="0.25">
      <c r="A146" s="16">
        <v>288</v>
      </c>
      <c r="B146" s="18" t="s">
        <v>23</v>
      </c>
      <c r="C146" s="17">
        <v>45477</v>
      </c>
      <c r="D146" s="17"/>
      <c r="E146" s="27" t="s">
        <v>39</v>
      </c>
      <c r="F146" s="28" t="s">
        <v>734</v>
      </c>
      <c r="G146" s="27" t="s">
        <v>33</v>
      </c>
      <c r="H146" s="29" t="s">
        <v>49</v>
      </c>
      <c r="I146" s="29"/>
      <c r="J146" s="33">
        <v>2</v>
      </c>
      <c r="K146" s="21">
        <v>45476</v>
      </c>
      <c r="L146" s="21">
        <f>IFERROR(WORKDAY.INTL(($K146-1),$J146,1,FESTIVOS[]),"")</f>
        <v>45477</v>
      </c>
      <c r="M146" s="37">
        <v>1</v>
      </c>
      <c r="N146" s="23">
        <v>0</v>
      </c>
      <c r="O146" s="22">
        <v>1</v>
      </c>
      <c r="P146" s="23" t="s">
        <v>35</v>
      </c>
      <c r="Q146" s="24" t="s">
        <v>30</v>
      </c>
      <c r="R146" s="30" t="str">
        <f>IF(Tabla434356789[[#This Row],[Avance]]&lt;Tabla434356789[[#This Row],[Actual]],"OK",IF(Tabla434356789[[#This Row],[Avance]]&gt;Tabla434356789[[#This Row],[Actual]],"ATENCIÓN","EJECUTADO"))</f>
        <v>EJECUTADO</v>
      </c>
    </row>
    <row r="147" spans="1:18" hidden="1" x14ac:dyDescent="0.25">
      <c r="A147" s="16">
        <v>289</v>
      </c>
      <c r="B147" s="18" t="s">
        <v>23</v>
      </c>
      <c r="C147" s="17">
        <v>45477</v>
      </c>
      <c r="D147" s="17"/>
      <c r="E147" s="27" t="s">
        <v>39</v>
      </c>
      <c r="F147" s="28" t="s">
        <v>640</v>
      </c>
      <c r="G147" s="27" t="s">
        <v>33</v>
      </c>
      <c r="H147" s="29" t="s">
        <v>49</v>
      </c>
      <c r="I147" s="29"/>
      <c r="J147" s="33">
        <v>4</v>
      </c>
      <c r="K147" s="21">
        <v>45476</v>
      </c>
      <c r="L147" s="21">
        <f>IFERROR(WORKDAY.INTL(($K147-1),$J147,1,FESTIVOS[]),"")</f>
        <v>45481</v>
      </c>
      <c r="M147" s="37">
        <v>1</v>
      </c>
      <c r="N147" s="23">
        <v>0.84</v>
      </c>
      <c r="O147" s="22">
        <v>1</v>
      </c>
      <c r="P147" s="23" t="s">
        <v>35</v>
      </c>
      <c r="Q147" s="24" t="s">
        <v>30</v>
      </c>
      <c r="R147" s="30" t="str">
        <f>IF(Tabla434356789[[#This Row],[Avance]]&lt;Tabla434356789[[#This Row],[Actual]],"OK",IF(Tabla434356789[[#This Row],[Avance]]&gt;Tabla434356789[[#This Row],[Actual]],"ATENCIÓN","EJECUTADO"))</f>
        <v>EJECUTADO</v>
      </c>
    </row>
    <row r="148" spans="1:18" hidden="1" x14ac:dyDescent="0.25">
      <c r="A148" s="16">
        <v>290</v>
      </c>
      <c r="B148" s="18" t="s">
        <v>23</v>
      </c>
      <c r="C148" s="17">
        <v>45477</v>
      </c>
      <c r="D148" s="17"/>
      <c r="E148" s="27" t="s">
        <v>36</v>
      </c>
      <c r="F148" s="28" t="s">
        <v>84</v>
      </c>
      <c r="G148" s="27" t="s">
        <v>33</v>
      </c>
      <c r="H148" s="29" t="s">
        <v>226</v>
      </c>
      <c r="I148" s="29"/>
      <c r="J148" s="33">
        <v>2</v>
      </c>
      <c r="K148" s="21">
        <v>45476</v>
      </c>
      <c r="L148" s="21">
        <f>IFERROR(WORKDAY.INTL(($K148-1),$J148,1,FESTIVOS[]),"")</f>
        <v>45477</v>
      </c>
      <c r="M148" s="37">
        <v>1</v>
      </c>
      <c r="N148" s="23">
        <v>0</v>
      </c>
      <c r="O148" s="22">
        <v>1</v>
      </c>
      <c r="P148" s="23" t="s">
        <v>35</v>
      </c>
      <c r="Q148" s="24" t="s">
        <v>30</v>
      </c>
      <c r="R148" s="30" t="str">
        <f>IF(Tabla434356789[[#This Row],[Avance]]&lt;Tabla434356789[[#This Row],[Actual]],"OK",IF(Tabla434356789[[#This Row],[Avance]]&gt;Tabla434356789[[#This Row],[Actual]],"ATENCIÓN","EJECUTADO"))</f>
        <v>EJECUTADO</v>
      </c>
    </row>
    <row r="149" spans="1:18" hidden="1" x14ac:dyDescent="0.25">
      <c r="A149" s="16">
        <v>291</v>
      </c>
      <c r="B149" s="18" t="s">
        <v>23</v>
      </c>
      <c r="C149" s="17">
        <v>45477</v>
      </c>
      <c r="D149" s="17"/>
      <c r="E149" s="27" t="s">
        <v>36</v>
      </c>
      <c r="F149" s="28" t="s">
        <v>1012</v>
      </c>
      <c r="G149" s="27" t="s">
        <v>872</v>
      </c>
      <c r="H149" s="29" t="s">
        <v>1013</v>
      </c>
      <c r="I149" s="29"/>
      <c r="J149" s="33">
        <v>2</v>
      </c>
      <c r="K149" s="21">
        <v>45476</v>
      </c>
      <c r="L149" s="21">
        <f>IFERROR(WORKDAY.INTL(($K149-1),$J149,1,FESTIVOS[]),"")</f>
        <v>45477</v>
      </c>
      <c r="M149" s="37">
        <v>1</v>
      </c>
      <c r="N149" s="23">
        <v>0</v>
      </c>
      <c r="O149" s="22">
        <v>1</v>
      </c>
      <c r="P149" s="23" t="s">
        <v>35</v>
      </c>
      <c r="Q149" s="24" t="s">
        <v>30</v>
      </c>
      <c r="R149" s="30" t="str">
        <f>IF(Tabla434356789[[#This Row],[Avance]]&lt;Tabla434356789[[#This Row],[Actual]],"OK",IF(Tabla434356789[[#This Row],[Avance]]&gt;Tabla434356789[[#This Row],[Actual]],"ATENCIÓN","EJECUTADO"))</f>
        <v>EJECUTADO</v>
      </c>
    </row>
    <row r="150" spans="1:18" ht="26.4" hidden="1" x14ac:dyDescent="0.25">
      <c r="A150" s="16">
        <v>292</v>
      </c>
      <c r="B150" s="18" t="s">
        <v>23</v>
      </c>
      <c r="C150" s="17">
        <v>45477</v>
      </c>
      <c r="D150" s="17"/>
      <c r="E150" s="27" t="s">
        <v>450</v>
      </c>
      <c r="F150" s="38" t="s">
        <v>1014</v>
      </c>
      <c r="G150" s="27" t="s">
        <v>64</v>
      </c>
      <c r="H150" s="29" t="s">
        <v>34</v>
      </c>
      <c r="I150" s="29"/>
      <c r="J150" s="33">
        <v>2</v>
      </c>
      <c r="K150" s="21">
        <v>45476</v>
      </c>
      <c r="L150" s="21">
        <f>IFERROR(WORKDAY.INTL(($K150-1),$J150,1,FESTIVOS[]),"")</f>
        <v>45477</v>
      </c>
      <c r="M150" s="37">
        <v>1</v>
      </c>
      <c r="N150" s="23">
        <v>0</v>
      </c>
      <c r="O150" s="22">
        <v>1</v>
      </c>
      <c r="P150" s="23" t="s">
        <v>35</v>
      </c>
      <c r="Q150" s="24" t="s">
        <v>30</v>
      </c>
      <c r="R150" s="30" t="str">
        <f>IF(Tabla434356789[[#This Row],[Avance]]&lt;Tabla434356789[[#This Row],[Actual]],"OK",IF(Tabla434356789[[#This Row],[Avance]]&gt;Tabla434356789[[#This Row],[Actual]],"ATENCIÓN","EJECUTADO"))</f>
        <v>EJECUTADO</v>
      </c>
    </row>
    <row r="151" spans="1:18" hidden="1" x14ac:dyDescent="0.25">
      <c r="A151" s="16">
        <v>293</v>
      </c>
      <c r="B151" s="18" t="s">
        <v>23</v>
      </c>
      <c r="C151" s="17">
        <v>45477</v>
      </c>
      <c r="D151" s="17"/>
      <c r="E151" s="27" t="s">
        <v>450</v>
      </c>
      <c r="F151" s="28" t="s">
        <v>1015</v>
      </c>
      <c r="G151" s="27" t="s">
        <v>523</v>
      </c>
      <c r="H151" s="29" t="s">
        <v>34</v>
      </c>
      <c r="I151" s="29"/>
      <c r="J151" s="33">
        <v>2</v>
      </c>
      <c r="K151" s="21">
        <v>45476</v>
      </c>
      <c r="L151" s="21">
        <f>IFERROR(WORKDAY.INTL(($K151-1),$J151,1,FESTIVOS[]),"")</f>
        <v>45477</v>
      </c>
      <c r="M151" s="37">
        <v>1</v>
      </c>
      <c r="N151" s="23">
        <v>0</v>
      </c>
      <c r="O151" s="22">
        <v>1</v>
      </c>
      <c r="P151" s="23" t="s">
        <v>35</v>
      </c>
      <c r="Q151" s="24" t="s">
        <v>30</v>
      </c>
      <c r="R151" s="30" t="str">
        <f>IF(Tabla434356789[[#This Row],[Avance]]&lt;Tabla434356789[[#This Row],[Actual]],"OK",IF(Tabla434356789[[#This Row],[Avance]]&gt;Tabla434356789[[#This Row],[Actual]],"ATENCIÓN","EJECUTADO"))</f>
        <v>EJECUTADO</v>
      </c>
    </row>
    <row r="152" spans="1:18" ht="26.4" hidden="1" x14ac:dyDescent="0.25">
      <c r="A152" s="16">
        <v>294</v>
      </c>
      <c r="B152" s="18" t="s">
        <v>23</v>
      </c>
      <c r="C152" s="17">
        <v>45477</v>
      </c>
      <c r="D152" s="17"/>
      <c r="E152" s="27" t="s">
        <v>450</v>
      </c>
      <c r="F152" s="38" t="s">
        <v>1016</v>
      </c>
      <c r="G152" s="27" t="s">
        <v>523</v>
      </c>
      <c r="H152" s="29" t="s">
        <v>34</v>
      </c>
      <c r="I152" s="29"/>
      <c r="J152" s="33">
        <v>2</v>
      </c>
      <c r="K152" s="21">
        <v>45476</v>
      </c>
      <c r="L152" s="21">
        <f>IFERROR(WORKDAY.INTL(($K152-1),$J152,1,FESTIVOS[]),"")</f>
        <v>45477</v>
      </c>
      <c r="M152" s="37">
        <v>1</v>
      </c>
      <c r="N152" s="23">
        <v>0</v>
      </c>
      <c r="O152" s="22">
        <v>1</v>
      </c>
      <c r="P152" s="23" t="s">
        <v>35</v>
      </c>
      <c r="Q152" s="24" t="s">
        <v>30</v>
      </c>
      <c r="R152" s="30" t="str">
        <f>IF(Tabla434356789[[#This Row],[Avance]]&lt;Tabla434356789[[#This Row],[Actual]],"OK",IF(Tabla434356789[[#This Row],[Avance]]&gt;Tabla434356789[[#This Row],[Actual]],"ATENCIÓN","EJECUTADO"))</f>
        <v>EJECUTADO</v>
      </c>
    </row>
    <row r="153" spans="1:18" hidden="1" x14ac:dyDescent="0.25">
      <c r="A153" s="16">
        <v>295</v>
      </c>
      <c r="B153" s="18" t="s">
        <v>23</v>
      </c>
      <c r="C153" s="17">
        <v>45478</v>
      </c>
      <c r="D153" s="17"/>
      <c r="E153" s="27" t="s">
        <v>36</v>
      </c>
      <c r="F153" s="28" t="s">
        <v>1017</v>
      </c>
      <c r="G153" s="27" t="s">
        <v>872</v>
      </c>
      <c r="H153" s="29" t="s">
        <v>1013</v>
      </c>
      <c r="I153" s="29"/>
      <c r="J153" s="33">
        <v>2</v>
      </c>
      <c r="K153" s="21">
        <v>45476</v>
      </c>
      <c r="L153" s="21">
        <f>IFERROR(WORKDAY.INTL(($K153-1),$J153,1,FESTIVOS[]),"")</f>
        <v>45477</v>
      </c>
      <c r="M153" s="37">
        <v>1</v>
      </c>
      <c r="N153" s="23">
        <v>0</v>
      </c>
      <c r="O153" s="22">
        <v>1</v>
      </c>
      <c r="P153" s="23" t="s">
        <v>35</v>
      </c>
      <c r="Q153" s="24" t="s">
        <v>30</v>
      </c>
      <c r="R153" s="30" t="str">
        <f>IF(Tabla434356789[[#This Row],[Avance]]&lt;Tabla434356789[[#This Row],[Actual]],"OK",IF(Tabla434356789[[#This Row],[Avance]]&gt;Tabla434356789[[#This Row],[Actual]],"ATENCIÓN","EJECUTADO"))</f>
        <v>EJECUTADO</v>
      </c>
    </row>
    <row r="154" spans="1:18" hidden="1" x14ac:dyDescent="0.25">
      <c r="A154" s="16">
        <v>296</v>
      </c>
      <c r="B154" s="18" t="s">
        <v>23</v>
      </c>
      <c r="C154" s="17">
        <v>45478</v>
      </c>
      <c r="D154" s="17"/>
      <c r="E154" s="27" t="s">
        <v>36</v>
      </c>
      <c r="F154" s="28" t="s">
        <v>539</v>
      </c>
      <c r="G154" s="27" t="s">
        <v>64</v>
      </c>
      <c r="H154" s="29" t="s">
        <v>82</v>
      </c>
      <c r="I154" s="29"/>
      <c r="J154" s="33">
        <v>2</v>
      </c>
      <c r="K154" s="21">
        <v>45476</v>
      </c>
      <c r="L154" s="21">
        <f>IFERROR(WORKDAY.INTL(($K154-1),$J154,1,FESTIVOS[]),"")</f>
        <v>45477</v>
      </c>
      <c r="M154" s="37">
        <v>1</v>
      </c>
      <c r="N154" s="23">
        <v>0</v>
      </c>
      <c r="O154" s="22">
        <v>1</v>
      </c>
      <c r="P154" s="23" t="s">
        <v>35</v>
      </c>
      <c r="Q154" s="24" t="s">
        <v>30</v>
      </c>
      <c r="R154" s="30" t="str">
        <f>IF(Tabla434356789[[#This Row],[Avance]]&lt;Tabla434356789[[#This Row],[Actual]],"OK",IF(Tabla434356789[[#This Row],[Avance]]&gt;Tabla434356789[[#This Row],[Actual]],"ATENCIÓN","EJECUTADO"))</f>
        <v>EJECUTADO</v>
      </c>
    </row>
    <row r="155" spans="1:18" hidden="1" x14ac:dyDescent="0.25">
      <c r="A155" s="16">
        <v>297</v>
      </c>
      <c r="B155" s="18" t="s">
        <v>23</v>
      </c>
      <c r="C155" s="17">
        <v>45478</v>
      </c>
      <c r="D155" s="17"/>
      <c r="E155" s="27" t="s">
        <v>36</v>
      </c>
      <c r="F155" s="28" t="s">
        <v>1018</v>
      </c>
      <c r="G155" s="27" t="s">
        <v>64</v>
      </c>
      <c r="H155" s="29" t="s">
        <v>82</v>
      </c>
      <c r="I155" s="29"/>
      <c r="J155" s="33">
        <v>2</v>
      </c>
      <c r="K155" s="21">
        <v>45476</v>
      </c>
      <c r="L155" s="21">
        <f>IFERROR(WORKDAY.INTL(($K155-1),$J155,1,FESTIVOS[]),"")</f>
        <v>45477</v>
      </c>
      <c r="M155" s="37">
        <v>1</v>
      </c>
      <c r="N155" s="23">
        <v>0</v>
      </c>
      <c r="O155" s="22">
        <v>1</v>
      </c>
      <c r="P155" s="23" t="s">
        <v>35</v>
      </c>
      <c r="Q155" s="24" t="s">
        <v>30</v>
      </c>
      <c r="R155" s="30" t="str">
        <f>IF(Tabla434356789[[#This Row],[Avance]]&lt;Tabla434356789[[#This Row],[Actual]],"OK",IF(Tabla434356789[[#This Row],[Avance]]&gt;Tabla434356789[[#This Row],[Actual]],"ATENCIÓN","EJECUTADO"))</f>
        <v>EJECUTADO</v>
      </c>
    </row>
    <row r="156" spans="1:18" hidden="1" x14ac:dyDescent="0.25">
      <c r="A156" s="16">
        <v>298</v>
      </c>
      <c r="B156" s="18" t="s">
        <v>23</v>
      </c>
      <c r="C156" s="17">
        <v>45478</v>
      </c>
      <c r="D156" s="17"/>
      <c r="E156" s="27" t="s">
        <v>36</v>
      </c>
      <c r="F156" s="28" t="s">
        <v>1019</v>
      </c>
      <c r="G156" s="27" t="s">
        <v>33</v>
      </c>
      <c r="H156" s="29" t="s">
        <v>82</v>
      </c>
      <c r="I156" s="29"/>
      <c r="J156" s="33">
        <v>2</v>
      </c>
      <c r="K156" s="21">
        <v>45476</v>
      </c>
      <c r="L156" s="21">
        <f>IFERROR(WORKDAY.INTL(($K156-1),$J156,1,FESTIVOS[]),"")</f>
        <v>45477</v>
      </c>
      <c r="M156" s="37">
        <v>1</v>
      </c>
      <c r="N156" s="23">
        <v>0</v>
      </c>
      <c r="O156" s="22">
        <v>1</v>
      </c>
      <c r="P156" s="23" t="s">
        <v>35</v>
      </c>
      <c r="Q156" s="24" t="s">
        <v>30</v>
      </c>
      <c r="R156" s="30" t="str">
        <f>IF(Tabla434356789[[#This Row],[Avance]]&lt;Tabla434356789[[#This Row],[Actual]],"OK",IF(Tabla434356789[[#This Row],[Avance]]&gt;Tabla434356789[[#This Row],[Actual]],"ATENCIÓN","EJECUTADO"))</f>
        <v>EJECUTADO</v>
      </c>
    </row>
    <row r="157" spans="1:18" hidden="1" x14ac:dyDescent="0.25">
      <c r="A157" s="16">
        <v>299</v>
      </c>
      <c r="B157" s="18" t="s">
        <v>23</v>
      </c>
      <c r="C157" s="17">
        <v>45478</v>
      </c>
      <c r="D157" s="17"/>
      <c r="E157" s="27" t="s">
        <v>450</v>
      </c>
      <c r="F157" s="28" t="s">
        <v>1020</v>
      </c>
      <c r="G157" s="27" t="s">
        <v>523</v>
      </c>
      <c r="H157" s="29" t="s">
        <v>34</v>
      </c>
      <c r="I157" s="29"/>
      <c r="J157" s="33">
        <v>2</v>
      </c>
      <c r="K157" s="21">
        <v>45476</v>
      </c>
      <c r="L157" s="21">
        <f>IFERROR(WORKDAY.INTL(($K157-1),$J157,1,FESTIVOS[]),"")</f>
        <v>45477</v>
      </c>
      <c r="M157" s="37">
        <v>1</v>
      </c>
      <c r="N157" s="23">
        <v>0</v>
      </c>
      <c r="O157" s="22">
        <v>1</v>
      </c>
      <c r="P157" s="23" t="s">
        <v>35</v>
      </c>
      <c r="Q157" s="24" t="s">
        <v>30</v>
      </c>
      <c r="R157" s="30" t="str">
        <f>IF(Tabla434356789[[#This Row],[Avance]]&lt;Tabla434356789[[#This Row],[Actual]],"OK",IF(Tabla434356789[[#This Row],[Avance]]&gt;Tabla434356789[[#This Row],[Actual]],"ATENCIÓN","EJECUTADO"))</f>
        <v>EJECUTADO</v>
      </c>
    </row>
    <row r="158" spans="1:18" ht="26.4" hidden="1" x14ac:dyDescent="0.25">
      <c r="A158" s="16">
        <v>300</v>
      </c>
      <c r="B158" s="18" t="s">
        <v>23</v>
      </c>
      <c r="C158" s="17">
        <v>45478</v>
      </c>
      <c r="D158" s="17"/>
      <c r="E158" s="27" t="s">
        <v>450</v>
      </c>
      <c r="F158" s="38" t="s">
        <v>1021</v>
      </c>
      <c r="G158" s="27" t="s">
        <v>523</v>
      </c>
      <c r="H158" s="29" t="s">
        <v>34</v>
      </c>
      <c r="I158" s="29"/>
      <c r="J158" s="33">
        <v>2</v>
      </c>
      <c r="K158" s="21">
        <v>45476</v>
      </c>
      <c r="L158" s="21">
        <f>IFERROR(WORKDAY.INTL(($K158-1),$J158,1,FESTIVOS[]),"")</f>
        <v>45477</v>
      </c>
      <c r="M158" s="37">
        <v>1</v>
      </c>
      <c r="N158" s="23">
        <v>0</v>
      </c>
      <c r="O158" s="22">
        <v>1</v>
      </c>
      <c r="P158" s="23" t="s">
        <v>35</v>
      </c>
      <c r="Q158" s="24" t="s">
        <v>30</v>
      </c>
      <c r="R158" s="30" t="str">
        <f>IF(Tabla434356789[[#This Row],[Avance]]&lt;Tabla434356789[[#This Row],[Actual]],"OK",IF(Tabla434356789[[#This Row],[Avance]]&gt;Tabla434356789[[#This Row],[Actual]],"ATENCIÓN","EJECUTADO"))</f>
        <v>EJECUTADO</v>
      </c>
    </row>
    <row r="159" spans="1:18" ht="26.4" hidden="1" x14ac:dyDescent="0.25">
      <c r="A159" s="16">
        <v>301</v>
      </c>
      <c r="B159" s="18" t="s">
        <v>23</v>
      </c>
      <c r="C159" s="17">
        <v>45478</v>
      </c>
      <c r="D159" s="17"/>
      <c r="E159" s="27" t="s">
        <v>450</v>
      </c>
      <c r="F159" s="38" t="s">
        <v>1022</v>
      </c>
      <c r="G159" s="27" t="s">
        <v>523</v>
      </c>
      <c r="H159" s="29" t="s">
        <v>34</v>
      </c>
      <c r="I159" s="29"/>
      <c r="J159" s="33">
        <v>2</v>
      </c>
      <c r="K159" s="21">
        <v>45476</v>
      </c>
      <c r="L159" s="21">
        <f>IFERROR(WORKDAY.INTL(($K159-1),$J159,1,FESTIVOS[]),"")</f>
        <v>45477</v>
      </c>
      <c r="M159" s="37">
        <v>1</v>
      </c>
      <c r="N159" s="23">
        <v>0</v>
      </c>
      <c r="O159" s="22">
        <v>1</v>
      </c>
      <c r="P159" s="23" t="s">
        <v>35</v>
      </c>
      <c r="Q159" s="24" t="s">
        <v>30</v>
      </c>
      <c r="R159" s="30" t="str">
        <f>IF(Tabla434356789[[#This Row],[Avance]]&lt;Tabla434356789[[#This Row],[Actual]],"OK",IF(Tabla434356789[[#This Row],[Avance]]&gt;Tabla434356789[[#This Row],[Actual]],"ATENCIÓN","EJECUTADO"))</f>
        <v>EJECUTADO</v>
      </c>
    </row>
    <row r="160" spans="1:18" hidden="1" x14ac:dyDescent="0.25">
      <c r="A160" s="16">
        <v>302</v>
      </c>
      <c r="B160" s="18" t="s">
        <v>23</v>
      </c>
      <c r="C160" s="17">
        <v>45478</v>
      </c>
      <c r="D160" s="17"/>
      <c r="E160" s="27" t="s">
        <v>39</v>
      </c>
      <c r="F160" s="28" t="s">
        <v>1023</v>
      </c>
      <c r="G160" s="27" t="s">
        <v>33</v>
      </c>
      <c r="H160" s="29" t="s">
        <v>1024</v>
      </c>
      <c r="I160" s="29"/>
      <c r="J160" s="33">
        <v>2</v>
      </c>
      <c r="K160" s="21">
        <v>45476</v>
      </c>
      <c r="L160" s="21">
        <f>IFERROR(WORKDAY.INTL(($K160-1),$J160,1,FESTIVOS[]),"")</f>
        <v>45477</v>
      </c>
      <c r="M160" s="37">
        <v>1</v>
      </c>
      <c r="N160" s="23">
        <v>0</v>
      </c>
      <c r="O160" s="22">
        <v>1</v>
      </c>
      <c r="P160" s="23" t="s">
        <v>35</v>
      </c>
      <c r="Q160" s="24" t="s">
        <v>30</v>
      </c>
      <c r="R160" s="30" t="str">
        <f>IF(Tabla434356789[[#This Row],[Avance]]&lt;Tabla434356789[[#This Row],[Actual]],"OK",IF(Tabla434356789[[#This Row],[Avance]]&gt;Tabla434356789[[#This Row],[Actual]],"ATENCIÓN","EJECUTADO"))</f>
        <v>EJECUTADO</v>
      </c>
    </row>
    <row r="161" spans="1:18" hidden="1" x14ac:dyDescent="0.25">
      <c r="A161" s="16">
        <v>303</v>
      </c>
      <c r="B161" s="18" t="s">
        <v>23</v>
      </c>
      <c r="C161" s="17">
        <v>45481</v>
      </c>
      <c r="D161" s="17"/>
      <c r="E161" s="27"/>
      <c r="F161" s="28"/>
      <c r="G161" s="27"/>
      <c r="H161" s="29"/>
      <c r="I161" s="29"/>
      <c r="J161" s="33"/>
      <c r="K161" s="21"/>
      <c r="L161" s="21" t="str">
        <f>IFERROR(WORKDAY.INTL(($K161-1),$J161,1,FESTIVOS[]),"")</f>
        <v/>
      </c>
      <c r="M161" s="37" t="str">
        <f t="shared" ca="1" si="2"/>
        <v/>
      </c>
      <c r="N161" s="23"/>
      <c r="O161" s="22"/>
      <c r="P161" s="23" t="s">
        <v>35</v>
      </c>
      <c r="Q161" s="24" t="s">
        <v>30</v>
      </c>
      <c r="R161" s="30" t="str">
        <f ca="1">IF(Tabla434356789[[#This Row],[Avance]]&lt;Tabla434356789[[#This Row],[Actual]],"OK",IF(Tabla434356789[[#This Row],[Avance]]&gt;Tabla434356789[[#This Row],[Actual]],"ATENCIÓN","EJECUTADO"))</f>
        <v>EJECUTADO</v>
      </c>
    </row>
    <row r="162" spans="1:18" hidden="1" x14ac:dyDescent="0.25">
      <c r="A162" s="16">
        <v>304</v>
      </c>
      <c r="B162" s="18" t="s">
        <v>23</v>
      </c>
      <c r="C162" s="17">
        <v>45481</v>
      </c>
      <c r="D162" s="17"/>
      <c r="E162" s="27" t="s">
        <v>39</v>
      </c>
      <c r="F162" s="28" t="s">
        <v>86</v>
      </c>
      <c r="G162" s="27" t="s">
        <v>33</v>
      </c>
      <c r="H162" s="29" t="s">
        <v>49</v>
      </c>
      <c r="I162" s="29"/>
      <c r="J162" s="33">
        <v>1</v>
      </c>
      <c r="K162" s="21">
        <v>45480</v>
      </c>
      <c r="L162" s="21">
        <f>IFERROR(WORKDAY.INTL(($K162-1),$J162,1,FESTIVOS[]),"")</f>
        <v>45481</v>
      </c>
      <c r="M162" s="37">
        <v>1</v>
      </c>
      <c r="N162" s="23">
        <v>0</v>
      </c>
      <c r="O162" s="22">
        <v>1</v>
      </c>
      <c r="P162" s="23" t="s">
        <v>35</v>
      </c>
      <c r="Q162" s="24" t="s">
        <v>30</v>
      </c>
      <c r="R162" s="30" t="str">
        <f>IF(Tabla434356789[[#This Row],[Avance]]&lt;Tabla434356789[[#This Row],[Actual]],"OK",IF(Tabla434356789[[#This Row],[Avance]]&gt;Tabla434356789[[#This Row],[Actual]],"ATENCIÓN","EJECUTADO"))</f>
        <v>EJECUTADO</v>
      </c>
    </row>
    <row r="163" spans="1:18" hidden="1" x14ac:dyDescent="0.25">
      <c r="A163" s="16">
        <v>305</v>
      </c>
      <c r="B163" s="18" t="s">
        <v>23</v>
      </c>
      <c r="C163" s="17">
        <v>45481</v>
      </c>
      <c r="D163" s="17"/>
      <c r="E163" s="27" t="s">
        <v>39</v>
      </c>
      <c r="F163" s="28" t="s">
        <v>87</v>
      </c>
      <c r="G163" s="27" t="s">
        <v>33</v>
      </c>
      <c r="H163" s="29" t="s">
        <v>49</v>
      </c>
      <c r="I163" s="29"/>
      <c r="J163" s="33">
        <v>1</v>
      </c>
      <c r="K163" s="21">
        <v>45480</v>
      </c>
      <c r="L163" s="21">
        <f>IFERROR(WORKDAY.INTL(($K163-1),$J163,1,FESTIVOS[]),"")</f>
        <v>45481</v>
      </c>
      <c r="M163" s="37">
        <v>1</v>
      </c>
      <c r="N163" s="23">
        <v>0</v>
      </c>
      <c r="O163" s="22">
        <v>1</v>
      </c>
      <c r="P163" s="23" t="s">
        <v>35</v>
      </c>
      <c r="Q163" s="24" t="s">
        <v>30</v>
      </c>
      <c r="R163" s="30" t="str">
        <f>IF(Tabla434356789[[#This Row],[Avance]]&lt;Tabla434356789[[#This Row],[Actual]],"OK",IF(Tabla434356789[[#This Row],[Avance]]&gt;Tabla434356789[[#This Row],[Actual]],"ATENCIÓN","EJECUTADO"))</f>
        <v>EJECUTADO</v>
      </c>
    </row>
    <row r="164" spans="1:18" hidden="1" x14ac:dyDescent="0.25">
      <c r="A164" s="16">
        <v>306</v>
      </c>
      <c r="B164" s="18" t="s">
        <v>23</v>
      </c>
      <c r="C164" s="17">
        <v>45481</v>
      </c>
      <c r="D164" s="17"/>
      <c r="E164" s="27" t="s">
        <v>36</v>
      </c>
      <c r="F164" s="28" t="s">
        <v>1025</v>
      </c>
      <c r="G164" s="27" t="s">
        <v>33</v>
      </c>
      <c r="H164" s="29" t="s">
        <v>82</v>
      </c>
      <c r="I164" s="29"/>
      <c r="J164" s="33">
        <v>1</v>
      </c>
      <c r="K164" s="21">
        <v>45480</v>
      </c>
      <c r="L164" s="21">
        <f>IFERROR(WORKDAY.INTL(($K164-1),$J164,1,FESTIVOS[]),"")</f>
        <v>45481</v>
      </c>
      <c r="M164" s="37">
        <v>1</v>
      </c>
      <c r="N164" s="23">
        <v>0</v>
      </c>
      <c r="O164" s="22">
        <v>1</v>
      </c>
      <c r="P164" s="23" t="s">
        <v>35</v>
      </c>
      <c r="Q164" s="24" t="s">
        <v>30</v>
      </c>
      <c r="R164" s="30" t="str">
        <f>IF(Tabla434356789[[#This Row],[Avance]]&lt;Tabla434356789[[#This Row],[Actual]],"OK",IF(Tabla434356789[[#This Row],[Avance]]&gt;Tabla434356789[[#This Row],[Actual]],"ATENCIÓN","EJECUTADO"))</f>
        <v>EJECUTADO</v>
      </c>
    </row>
    <row r="165" spans="1:18" hidden="1" x14ac:dyDescent="0.25">
      <c r="A165" s="16">
        <v>307</v>
      </c>
      <c r="B165" s="18" t="s">
        <v>23</v>
      </c>
      <c r="C165" s="17">
        <v>45481</v>
      </c>
      <c r="D165" s="17"/>
      <c r="E165" s="27" t="s">
        <v>36</v>
      </c>
      <c r="F165" s="28" t="s">
        <v>1026</v>
      </c>
      <c r="G165" s="27" t="s">
        <v>33</v>
      </c>
      <c r="H165" s="29" t="s">
        <v>82</v>
      </c>
      <c r="I165" s="29"/>
      <c r="J165" s="33">
        <v>1</v>
      </c>
      <c r="K165" s="21">
        <v>45480</v>
      </c>
      <c r="L165" s="21">
        <f>IFERROR(WORKDAY.INTL(($K165-1),$J165,1,FESTIVOS[]),"")</f>
        <v>45481</v>
      </c>
      <c r="M165" s="37">
        <v>1</v>
      </c>
      <c r="N165" s="23">
        <v>0</v>
      </c>
      <c r="O165" s="22">
        <v>1</v>
      </c>
      <c r="P165" s="23" t="s">
        <v>35</v>
      </c>
      <c r="Q165" s="24" t="s">
        <v>30</v>
      </c>
      <c r="R165" s="30" t="str">
        <f>IF(Tabla434356789[[#This Row],[Avance]]&lt;Tabla434356789[[#This Row],[Actual]],"OK",IF(Tabla434356789[[#This Row],[Avance]]&gt;Tabla434356789[[#This Row],[Actual]],"ATENCIÓN","EJECUTADO"))</f>
        <v>EJECUTADO</v>
      </c>
    </row>
    <row r="166" spans="1:18" hidden="1" x14ac:dyDescent="0.25">
      <c r="A166" s="16">
        <v>308</v>
      </c>
      <c r="B166" s="18" t="s">
        <v>23</v>
      </c>
      <c r="C166" s="17">
        <v>45481</v>
      </c>
      <c r="D166" s="17"/>
      <c r="E166" s="27" t="s">
        <v>36</v>
      </c>
      <c r="F166" s="28" t="s">
        <v>1027</v>
      </c>
      <c r="G166" s="27" t="s">
        <v>33</v>
      </c>
      <c r="H166" s="29" t="s">
        <v>82</v>
      </c>
      <c r="I166" s="29"/>
      <c r="J166" s="33">
        <v>1</v>
      </c>
      <c r="K166" s="21">
        <v>45480</v>
      </c>
      <c r="L166" s="21">
        <f>IFERROR(WORKDAY.INTL(($K166-1),$J166,1,FESTIVOS[]),"")</f>
        <v>45481</v>
      </c>
      <c r="M166" s="37">
        <v>1</v>
      </c>
      <c r="N166" s="23">
        <v>0</v>
      </c>
      <c r="O166" s="22">
        <v>1</v>
      </c>
      <c r="P166" s="23" t="s">
        <v>35</v>
      </c>
      <c r="Q166" s="24" t="s">
        <v>30</v>
      </c>
      <c r="R166" s="30" t="str">
        <f>IF(Tabla434356789[[#This Row],[Avance]]&lt;Tabla434356789[[#This Row],[Actual]],"OK",IF(Tabla434356789[[#This Row],[Avance]]&gt;Tabla434356789[[#This Row],[Actual]],"ATENCIÓN","EJECUTADO"))</f>
        <v>EJECUTADO</v>
      </c>
    </row>
    <row r="167" spans="1:18" hidden="1" x14ac:dyDescent="0.25">
      <c r="A167" s="16">
        <v>309</v>
      </c>
      <c r="B167" s="18" t="s">
        <v>23</v>
      </c>
      <c r="C167" s="17">
        <v>45481</v>
      </c>
      <c r="D167" s="17"/>
      <c r="E167" s="27" t="s">
        <v>36</v>
      </c>
      <c r="F167" s="28" t="s">
        <v>1028</v>
      </c>
      <c r="G167" s="27" t="s">
        <v>33</v>
      </c>
      <c r="H167" s="29" t="s">
        <v>82</v>
      </c>
      <c r="I167" s="29"/>
      <c r="J167" s="33">
        <v>1</v>
      </c>
      <c r="K167" s="21">
        <v>45480</v>
      </c>
      <c r="L167" s="21">
        <f>IFERROR(WORKDAY.INTL(($K167-1),$J167,1,FESTIVOS[]),"")</f>
        <v>45481</v>
      </c>
      <c r="M167" s="37">
        <v>1</v>
      </c>
      <c r="N167" s="23">
        <v>0</v>
      </c>
      <c r="O167" s="22">
        <v>1</v>
      </c>
      <c r="P167" s="23" t="s">
        <v>35</v>
      </c>
      <c r="Q167" s="24" t="s">
        <v>30</v>
      </c>
      <c r="R167" s="30" t="str">
        <f>IF(Tabla434356789[[#This Row],[Avance]]&lt;Tabla434356789[[#This Row],[Actual]],"OK",IF(Tabla434356789[[#This Row],[Avance]]&gt;Tabla434356789[[#This Row],[Actual]],"ATENCIÓN","EJECUTADO"))</f>
        <v>EJECUTADO</v>
      </c>
    </row>
    <row r="168" spans="1:18" ht="26.4" hidden="1" x14ac:dyDescent="0.25">
      <c r="A168" s="16">
        <v>310</v>
      </c>
      <c r="B168" s="18" t="s">
        <v>23</v>
      </c>
      <c r="C168" s="17">
        <v>45481</v>
      </c>
      <c r="D168" s="17"/>
      <c r="E168" s="27" t="s">
        <v>450</v>
      </c>
      <c r="F168" s="38" t="s">
        <v>1029</v>
      </c>
      <c r="G168" s="27" t="s">
        <v>523</v>
      </c>
      <c r="H168" s="29" t="s">
        <v>34</v>
      </c>
      <c r="I168" s="29"/>
      <c r="J168" s="33">
        <v>1</v>
      </c>
      <c r="K168" s="21">
        <v>45480</v>
      </c>
      <c r="L168" s="21">
        <f>IFERROR(WORKDAY.INTL(($K168-1),$J168,1,FESTIVOS[]),"")</f>
        <v>45481</v>
      </c>
      <c r="M168" s="37">
        <v>1</v>
      </c>
      <c r="N168" s="23">
        <v>0</v>
      </c>
      <c r="O168" s="22">
        <v>1</v>
      </c>
      <c r="P168" s="23" t="s">
        <v>35</v>
      </c>
      <c r="Q168" s="24" t="s">
        <v>30</v>
      </c>
      <c r="R168" s="30" t="str">
        <f>IF(Tabla434356789[[#This Row],[Avance]]&lt;Tabla434356789[[#This Row],[Actual]],"OK",IF(Tabla434356789[[#This Row],[Avance]]&gt;Tabla434356789[[#This Row],[Actual]],"ATENCIÓN","EJECUTADO"))</f>
        <v>EJECUTADO</v>
      </c>
    </row>
    <row r="169" spans="1:18" ht="26.4" hidden="1" x14ac:dyDescent="0.25">
      <c r="A169" s="16">
        <v>311</v>
      </c>
      <c r="B169" s="18" t="s">
        <v>23</v>
      </c>
      <c r="C169" s="17">
        <v>45481</v>
      </c>
      <c r="D169" s="17"/>
      <c r="E169" s="27" t="s">
        <v>450</v>
      </c>
      <c r="F169" s="38" t="s">
        <v>1030</v>
      </c>
      <c r="G169" s="27" t="s">
        <v>523</v>
      </c>
      <c r="H169" s="29" t="s">
        <v>34</v>
      </c>
      <c r="I169" s="29"/>
      <c r="J169" s="33">
        <v>2</v>
      </c>
      <c r="K169" s="21">
        <v>45480</v>
      </c>
      <c r="L169" s="21">
        <f>IFERROR(WORKDAY.INTL(($K169-1),$J169,1,FESTIVOS[]),"")</f>
        <v>45482</v>
      </c>
      <c r="M169" s="37">
        <v>1</v>
      </c>
      <c r="N169" s="23">
        <v>0.8</v>
      </c>
      <c r="O169" s="22">
        <v>1</v>
      </c>
      <c r="P169" s="23" t="s">
        <v>35</v>
      </c>
      <c r="Q169" s="24" t="s">
        <v>30</v>
      </c>
      <c r="R169" s="30" t="str">
        <f>IF(Tabla434356789[[#This Row],[Avance]]&lt;Tabla434356789[[#This Row],[Actual]],"OK",IF(Tabla434356789[[#This Row],[Avance]]&gt;Tabla434356789[[#This Row],[Actual]],"ATENCIÓN","EJECUTADO"))</f>
        <v>EJECUTADO</v>
      </c>
    </row>
    <row r="170" spans="1:18" hidden="1" x14ac:dyDescent="0.25">
      <c r="A170" s="16">
        <v>312</v>
      </c>
      <c r="B170" s="18" t="s">
        <v>23</v>
      </c>
      <c r="C170" s="17">
        <v>45482</v>
      </c>
      <c r="D170" s="17"/>
      <c r="E170" s="27" t="s">
        <v>36</v>
      </c>
      <c r="F170" s="28" t="s">
        <v>1031</v>
      </c>
      <c r="G170" s="27" t="s">
        <v>33</v>
      </c>
      <c r="H170" s="29" t="s">
        <v>82</v>
      </c>
      <c r="I170" s="29"/>
      <c r="J170" s="33">
        <v>2</v>
      </c>
      <c r="K170" s="21">
        <v>45481</v>
      </c>
      <c r="L170" s="21">
        <f>IFERROR(WORKDAY.INTL(($K170-1),$J170,1,FESTIVOS[]),"")</f>
        <v>45482</v>
      </c>
      <c r="M170" s="37">
        <v>1</v>
      </c>
      <c r="N170" s="23">
        <v>0</v>
      </c>
      <c r="O170" s="22">
        <v>1</v>
      </c>
      <c r="P170" s="23" t="s">
        <v>35</v>
      </c>
      <c r="Q170" s="24" t="s">
        <v>30</v>
      </c>
      <c r="R170" s="30" t="str">
        <f>IF(Tabla434356789[[#This Row],[Avance]]&lt;Tabla434356789[[#This Row],[Actual]],"OK",IF(Tabla434356789[[#This Row],[Avance]]&gt;Tabla434356789[[#This Row],[Actual]],"ATENCIÓN","EJECUTADO"))</f>
        <v>EJECUTADO</v>
      </c>
    </row>
    <row r="171" spans="1:18" hidden="1" x14ac:dyDescent="0.25">
      <c r="A171" s="16">
        <v>313</v>
      </c>
      <c r="B171" s="18" t="s">
        <v>23</v>
      </c>
      <c r="C171" s="17">
        <v>45482</v>
      </c>
      <c r="D171" s="17"/>
      <c r="E171" s="27" t="s">
        <v>36</v>
      </c>
      <c r="F171" s="28" t="s">
        <v>1032</v>
      </c>
      <c r="G171" s="27" t="s">
        <v>33</v>
      </c>
      <c r="H171" s="29" t="s">
        <v>82</v>
      </c>
      <c r="I171" s="29"/>
      <c r="J171" s="33">
        <v>2</v>
      </c>
      <c r="K171" s="21">
        <v>45481</v>
      </c>
      <c r="L171" s="21">
        <f>IFERROR(WORKDAY.INTL(($K171-1),$J171,1,FESTIVOS[]),"")</f>
        <v>45482</v>
      </c>
      <c r="M171" s="37">
        <v>1</v>
      </c>
      <c r="N171" s="23">
        <v>0</v>
      </c>
      <c r="O171" s="22">
        <v>1</v>
      </c>
      <c r="P171" s="23" t="s">
        <v>35</v>
      </c>
      <c r="Q171" s="24" t="s">
        <v>30</v>
      </c>
      <c r="R171" s="30" t="str">
        <f>IF(Tabla434356789[[#This Row],[Avance]]&lt;Tabla434356789[[#This Row],[Actual]],"OK",IF(Tabla434356789[[#This Row],[Avance]]&gt;Tabla434356789[[#This Row],[Actual]],"ATENCIÓN","EJECUTADO"))</f>
        <v>EJECUTADO</v>
      </c>
    </row>
    <row r="172" spans="1:18" hidden="1" x14ac:dyDescent="0.25">
      <c r="A172" s="16">
        <v>314</v>
      </c>
      <c r="B172" s="18" t="s">
        <v>23</v>
      </c>
      <c r="C172" s="17">
        <v>45482</v>
      </c>
      <c r="D172" s="17"/>
      <c r="E172" s="27" t="s">
        <v>36</v>
      </c>
      <c r="F172" s="28" t="s">
        <v>1033</v>
      </c>
      <c r="G172" s="27" t="s">
        <v>33</v>
      </c>
      <c r="H172" s="29" t="s">
        <v>82</v>
      </c>
      <c r="I172" s="29"/>
      <c r="J172" s="33">
        <v>2</v>
      </c>
      <c r="K172" s="21">
        <v>45481</v>
      </c>
      <c r="L172" s="21">
        <f>IFERROR(WORKDAY.INTL(($K172-1),$J172,1,FESTIVOS[]),"")</f>
        <v>45482</v>
      </c>
      <c r="M172" s="37">
        <v>1</v>
      </c>
      <c r="N172" s="23">
        <v>0</v>
      </c>
      <c r="O172" s="22">
        <v>1</v>
      </c>
      <c r="P172" s="23" t="s">
        <v>35</v>
      </c>
      <c r="Q172" s="24" t="s">
        <v>30</v>
      </c>
      <c r="R172" s="30" t="str">
        <f>IF(Tabla434356789[[#This Row],[Avance]]&lt;Tabla434356789[[#This Row],[Actual]],"OK",IF(Tabla434356789[[#This Row],[Avance]]&gt;Tabla434356789[[#This Row],[Actual]],"ATENCIÓN","EJECUTADO"))</f>
        <v>EJECUTADO</v>
      </c>
    </row>
    <row r="173" spans="1:18" hidden="1" x14ac:dyDescent="0.25">
      <c r="A173" s="16">
        <v>315</v>
      </c>
      <c r="B173" s="18" t="s">
        <v>23</v>
      </c>
      <c r="C173" s="17">
        <v>45482</v>
      </c>
      <c r="D173" s="17"/>
      <c r="E173" s="27" t="s">
        <v>36</v>
      </c>
      <c r="F173" s="28" t="s">
        <v>1034</v>
      </c>
      <c r="G173" s="27" t="s">
        <v>33</v>
      </c>
      <c r="H173" s="29" t="s">
        <v>82</v>
      </c>
      <c r="I173" s="29"/>
      <c r="J173" s="33">
        <v>2</v>
      </c>
      <c r="K173" s="21">
        <v>45481</v>
      </c>
      <c r="L173" s="21">
        <f>IFERROR(WORKDAY.INTL(($K173-1),$J173,1,FESTIVOS[]),"")</f>
        <v>45482</v>
      </c>
      <c r="M173" s="37">
        <v>1</v>
      </c>
      <c r="N173" s="23">
        <v>0</v>
      </c>
      <c r="O173" s="22">
        <v>1</v>
      </c>
      <c r="P173" s="23" t="s">
        <v>35</v>
      </c>
      <c r="Q173" s="24" t="s">
        <v>30</v>
      </c>
      <c r="R173" s="30" t="str">
        <f>IF(Tabla434356789[[#This Row],[Avance]]&lt;Tabla434356789[[#This Row],[Actual]],"OK",IF(Tabla434356789[[#This Row],[Avance]]&gt;Tabla434356789[[#This Row],[Actual]],"ATENCIÓN","EJECUTADO"))</f>
        <v>EJECUTADO</v>
      </c>
    </row>
    <row r="174" spans="1:18" hidden="1" x14ac:dyDescent="0.25">
      <c r="A174" s="16">
        <v>316</v>
      </c>
      <c r="B174" s="18" t="s">
        <v>23</v>
      </c>
      <c r="C174" s="17">
        <v>45482</v>
      </c>
      <c r="D174" s="17"/>
      <c r="E174" s="27" t="s">
        <v>36</v>
      </c>
      <c r="F174" s="28" t="s">
        <v>1035</v>
      </c>
      <c r="G174" s="27" t="s">
        <v>33</v>
      </c>
      <c r="H174" s="29" t="s">
        <v>82</v>
      </c>
      <c r="I174" s="29"/>
      <c r="J174" s="33">
        <v>2</v>
      </c>
      <c r="K174" s="21">
        <v>45481</v>
      </c>
      <c r="L174" s="21">
        <f>IFERROR(WORKDAY.INTL(($K174-1),$J174,1,FESTIVOS[]),"")</f>
        <v>45482</v>
      </c>
      <c r="M174" s="37">
        <v>1</v>
      </c>
      <c r="N174" s="23">
        <v>0</v>
      </c>
      <c r="O174" s="22">
        <v>1</v>
      </c>
      <c r="P174" s="23" t="s">
        <v>35</v>
      </c>
      <c r="Q174" s="24" t="s">
        <v>30</v>
      </c>
      <c r="R174" s="30" t="str">
        <f>IF(Tabla434356789[[#This Row],[Avance]]&lt;Tabla434356789[[#This Row],[Actual]],"OK",IF(Tabla434356789[[#This Row],[Avance]]&gt;Tabla434356789[[#This Row],[Actual]],"ATENCIÓN","EJECUTADO"))</f>
        <v>EJECUTADO</v>
      </c>
    </row>
    <row r="175" spans="1:18" hidden="1" x14ac:dyDescent="0.25">
      <c r="A175" s="16">
        <v>317</v>
      </c>
      <c r="B175" s="18" t="s">
        <v>23</v>
      </c>
      <c r="C175" s="17">
        <v>45482</v>
      </c>
      <c r="D175" s="17"/>
      <c r="E175" s="27" t="s">
        <v>36</v>
      </c>
      <c r="F175" s="28" t="s">
        <v>1036</v>
      </c>
      <c r="G175" s="27" t="s">
        <v>33</v>
      </c>
      <c r="H175" s="29" t="s">
        <v>82</v>
      </c>
      <c r="I175" s="29"/>
      <c r="J175" s="33">
        <v>2</v>
      </c>
      <c r="K175" s="21">
        <v>45481</v>
      </c>
      <c r="L175" s="21">
        <f>IFERROR(WORKDAY.INTL(($K175-1),$J175,1,FESTIVOS[]),"")</f>
        <v>45482</v>
      </c>
      <c r="M175" s="37">
        <v>1</v>
      </c>
      <c r="N175" s="23">
        <v>0</v>
      </c>
      <c r="O175" s="22">
        <v>1</v>
      </c>
      <c r="P175" s="23" t="s">
        <v>35</v>
      </c>
      <c r="Q175" s="24" t="s">
        <v>30</v>
      </c>
      <c r="R175" s="30" t="str">
        <f>IF(Tabla434356789[[#This Row],[Avance]]&lt;Tabla434356789[[#This Row],[Actual]],"OK",IF(Tabla434356789[[#This Row],[Avance]]&gt;Tabla434356789[[#This Row],[Actual]],"ATENCIÓN","EJECUTADO"))</f>
        <v>EJECUTADO</v>
      </c>
    </row>
    <row r="176" spans="1:18" hidden="1" x14ac:dyDescent="0.25">
      <c r="A176" s="16">
        <v>318</v>
      </c>
      <c r="B176" s="18" t="s">
        <v>23</v>
      </c>
      <c r="C176" s="17">
        <v>45482</v>
      </c>
      <c r="D176" s="17"/>
      <c r="E176" s="27" t="s">
        <v>450</v>
      </c>
      <c r="F176" s="38" t="s">
        <v>1037</v>
      </c>
      <c r="G176" s="27" t="s">
        <v>523</v>
      </c>
      <c r="H176" s="29" t="s">
        <v>34</v>
      </c>
      <c r="I176" s="29"/>
      <c r="J176" s="33">
        <v>2</v>
      </c>
      <c r="K176" s="21">
        <v>45481</v>
      </c>
      <c r="L176" s="21">
        <f>IFERROR(WORKDAY.INTL(($K176-1),$J176,1,FESTIVOS[]),"")</f>
        <v>45482</v>
      </c>
      <c r="M176" s="37">
        <v>1</v>
      </c>
      <c r="N176" s="23">
        <v>0</v>
      </c>
      <c r="O176" s="22">
        <v>1</v>
      </c>
      <c r="P176" s="23" t="s">
        <v>35</v>
      </c>
      <c r="Q176" s="24" t="s">
        <v>30</v>
      </c>
      <c r="R176" s="30" t="str">
        <f>IF(Tabla434356789[[#This Row],[Avance]]&lt;Tabla434356789[[#This Row],[Actual]],"OK",IF(Tabla434356789[[#This Row],[Avance]]&gt;Tabla434356789[[#This Row],[Actual]],"ATENCIÓN","EJECUTADO"))</f>
        <v>EJECUTADO</v>
      </c>
    </row>
    <row r="177" spans="1:18" ht="26.4" hidden="1" x14ac:dyDescent="0.25">
      <c r="A177" s="16">
        <v>319</v>
      </c>
      <c r="B177" s="18" t="s">
        <v>23</v>
      </c>
      <c r="C177" s="17">
        <v>45482</v>
      </c>
      <c r="D177" s="17"/>
      <c r="E177" s="27" t="s">
        <v>450</v>
      </c>
      <c r="F177" s="38" t="s">
        <v>1038</v>
      </c>
      <c r="G177" s="27" t="s">
        <v>523</v>
      </c>
      <c r="H177" s="29" t="s">
        <v>34</v>
      </c>
      <c r="I177" s="29"/>
      <c r="J177" s="33">
        <v>2</v>
      </c>
      <c r="K177" s="21">
        <v>45481</v>
      </c>
      <c r="L177" s="21">
        <f>IFERROR(WORKDAY.INTL(($K177-1),$J177,1,FESTIVOS[]),"")</f>
        <v>45482</v>
      </c>
      <c r="M177" s="37">
        <v>1</v>
      </c>
      <c r="N177" s="23">
        <v>0</v>
      </c>
      <c r="O177" s="22">
        <v>1</v>
      </c>
      <c r="P177" s="23" t="s">
        <v>35</v>
      </c>
      <c r="Q177" s="24" t="s">
        <v>30</v>
      </c>
      <c r="R177" s="30" t="str">
        <f>IF(Tabla434356789[[#This Row],[Avance]]&lt;Tabla434356789[[#This Row],[Actual]],"OK",IF(Tabla434356789[[#This Row],[Avance]]&gt;Tabla434356789[[#This Row],[Actual]],"ATENCIÓN","EJECUTADO"))</f>
        <v>EJECUTADO</v>
      </c>
    </row>
    <row r="178" spans="1:18" hidden="1" x14ac:dyDescent="0.25">
      <c r="A178" s="16">
        <v>320</v>
      </c>
      <c r="B178" s="18" t="s">
        <v>23</v>
      </c>
      <c r="C178" s="17">
        <v>45482</v>
      </c>
      <c r="D178" s="17"/>
      <c r="E178" s="27" t="s">
        <v>39</v>
      </c>
      <c r="F178" s="38" t="s">
        <v>1039</v>
      </c>
      <c r="G178" s="27" t="s">
        <v>33</v>
      </c>
      <c r="H178" s="29" t="s">
        <v>1040</v>
      </c>
      <c r="I178" s="29"/>
      <c r="J178" s="33">
        <v>2</v>
      </c>
      <c r="K178" s="21">
        <v>45481</v>
      </c>
      <c r="L178" s="21">
        <f>IFERROR(WORKDAY.INTL(($K178-1),$J178,1,FESTIVOS[]),"")</f>
        <v>45482</v>
      </c>
      <c r="M178" s="37">
        <v>1</v>
      </c>
      <c r="N178" s="23">
        <v>0</v>
      </c>
      <c r="O178" s="22">
        <v>1</v>
      </c>
      <c r="P178" s="23" t="s">
        <v>35</v>
      </c>
      <c r="Q178" s="24" t="s">
        <v>30</v>
      </c>
      <c r="R178" s="30" t="str">
        <f>IF(Tabla434356789[[#This Row],[Avance]]&lt;Tabla434356789[[#This Row],[Actual]],"OK",IF(Tabla434356789[[#This Row],[Avance]]&gt;Tabla434356789[[#This Row],[Actual]],"ATENCIÓN","EJECUTADO"))</f>
        <v>EJECUTADO</v>
      </c>
    </row>
    <row r="179" spans="1:18" hidden="1" x14ac:dyDescent="0.25">
      <c r="A179" s="16">
        <v>321</v>
      </c>
      <c r="B179" s="18" t="s">
        <v>23</v>
      </c>
      <c r="C179" s="17">
        <v>45482</v>
      </c>
      <c r="D179" s="17"/>
      <c r="E179" s="27" t="s">
        <v>39</v>
      </c>
      <c r="F179" s="28" t="s">
        <v>735</v>
      </c>
      <c r="G179" s="27" t="s">
        <v>33</v>
      </c>
      <c r="H179" s="29" t="s">
        <v>49</v>
      </c>
      <c r="I179" s="29"/>
      <c r="J179" s="33">
        <v>2</v>
      </c>
      <c r="K179" s="21">
        <v>45481</v>
      </c>
      <c r="L179" s="21">
        <f>IFERROR(WORKDAY.INTL(($K179-1),$J179,1,FESTIVOS[]),"")</f>
        <v>45482</v>
      </c>
      <c r="M179" s="37">
        <v>1</v>
      </c>
      <c r="N179" s="23">
        <v>0</v>
      </c>
      <c r="O179" s="22">
        <v>1</v>
      </c>
      <c r="P179" s="23" t="s">
        <v>35</v>
      </c>
      <c r="Q179" s="24" t="s">
        <v>30</v>
      </c>
      <c r="R179" s="30" t="str">
        <f>IF(Tabla434356789[[#This Row],[Avance]]&lt;Tabla434356789[[#This Row],[Actual]],"OK",IF(Tabla434356789[[#This Row],[Avance]]&gt;Tabla434356789[[#This Row],[Actual]],"ATENCIÓN","EJECUTADO"))</f>
        <v>EJECUTADO</v>
      </c>
    </row>
    <row r="180" spans="1:18" hidden="1" x14ac:dyDescent="0.25">
      <c r="A180" s="16">
        <v>322</v>
      </c>
      <c r="B180" s="18" t="s">
        <v>23</v>
      </c>
      <c r="C180" s="17">
        <v>45482</v>
      </c>
      <c r="D180" s="17"/>
      <c r="E180" s="27" t="s">
        <v>39</v>
      </c>
      <c r="F180" s="28" t="s">
        <v>32</v>
      </c>
      <c r="G180" s="27" t="s">
        <v>33</v>
      </c>
      <c r="H180" s="29" t="s">
        <v>49</v>
      </c>
      <c r="I180" s="29"/>
      <c r="J180" s="33">
        <v>4</v>
      </c>
      <c r="K180" s="21">
        <v>45481</v>
      </c>
      <c r="L180" s="21">
        <f>IFERROR(WORKDAY.INTL(($K180-1),$J180,1,FESTIVOS[]),"")</f>
        <v>45484</v>
      </c>
      <c r="M180" s="37">
        <v>1</v>
      </c>
      <c r="N180" s="23">
        <v>0.68</v>
      </c>
      <c r="O180" s="22">
        <v>1</v>
      </c>
      <c r="P180" s="23" t="s">
        <v>35</v>
      </c>
      <c r="Q180" s="24" t="s">
        <v>30</v>
      </c>
      <c r="R180" s="30" t="str">
        <f>IF(Tabla434356789[[#This Row],[Avance]]&lt;Tabla434356789[[#This Row],[Actual]],"OK",IF(Tabla434356789[[#This Row],[Avance]]&gt;Tabla434356789[[#This Row],[Actual]],"ATENCIÓN","EJECUTADO"))</f>
        <v>EJECUTADO</v>
      </c>
    </row>
    <row r="181" spans="1:18" hidden="1" x14ac:dyDescent="0.25">
      <c r="A181" s="16">
        <v>323</v>
      </c>
      <c r="B181" s="18" t="s">
        <v>23</v>
      </c>
      <c r="C181" s="17">
        <v>45483</v>
      </c>
      <c r="D181" s="17"/>
      <c r="E181" s="27" t="s">
        <v>36</v>
      </c>
      <c r="F181" s="28" t="s">
        <v>1041</v>
      </c>
      <c r="G181" s="27" t="s">
        <v>33</v>
      </c>
      <c r="H181" s="29" t="s">
        <v>151</v>
      </c>
      <c r="I181" s="29"/>
      <c r="J181" s="33">
        <v>4</v>
      </c>
      <c r="K181" s="21">
        <v>45482</v>
      </c>
      <c r="L181" s="21">
        <f>IFERROR(WORKDAY.INTL(($K181-1),$J181,1,FESTIVOS[]),"")</f>
        <v>45485</v>
      </c>
      <c r="M181" s="37">
        <f t="shared" ca="1" si="2"/>
        <v>254.33333333333334</v>
      </c>
      <c r="N181" s="23">
        <v>0.34</v>
      </c>
      <c r="O181" s="22">
        <v>0.68</v>
      </c>
      <c r="P181" s="23" t="s">
        <v>35</v>
      </c>
      <c r="Q181" s="24" t="s">
        <v>30</v>
      </c>
      <c r="R181" s="30" t="str">
        <f ca="1">IF(Tabla434356789[[#This Row],[Avance]]&lt;Tabla434356789[[#This Row],[Actual]],"OK",IF(Tabla434356789[[#This Row],[Avance]]&gt;Tabla434356789[[#This Row],[Actual]],"ATENCIÓN","EJECUTADO"))</f>
        <v>ATENCIÓN</v>
      </c>
    </row>
    <row r="182" spans="1:18" hidden="1" x14ac:dyDescent="0.25">
      <c r="A182" s="16">
        <v>324</v>
      </c>
      <c r="B182" s="18" t="s">
        <v>23</v>
      </c>
      <c r="C182" s="17">
        <v>45483</v>
      </c>
      <c r="D182" s="17"/>
      <c r="E182" s="27" t="s">
        <v>133</v>
      </c>
      <c r="F182" s="28" t="s">
        <v>1042</v>
      </c>
      <c r="G182" s="27" t="s">
        <v>1043</v>
      </c>
      <c r="H182" s="29" t="s">
        <v>679</v>
      </c>
      <c r="I182" s="29"/>
      <c r="J182" s="33">
        <v>3</v>
      </c>
      <c r="K182" s="21">
        <v>45482</v>
      </c>
      <c r="L182" s="21">
        <f>IFERROR(WORKDAY.INTL(($K182-1),$J182,1,FESTIVOS[]),"")</f>
        <v>45484</v>
      </c>
      <c r="M182" s="37">
        <v>1</v>
      </c>
      <c r="N182" s="23">
        <v>0.5</v>
      </c>
      <c r="O182" s="22">
        <v>1</v>
      </c>
      <c r="P182" s="23" t="s">
        <v>35</v>
      </c>
      <c r="Q182" s="24" t="s">
        <v>30</v>
      </c>
      <c r="R182" s="30" t="str">
        <f>IF(Tabla434356789[[#This Row],[Avance]]&lt;Tabla434356789[[#This Row],[Actual]],"OK",IF(Tabla434356789[[#This Row],[Avance]]&gt;Tabla434356789[[#This Row],[Actual]],"ATENCIÓN","EJECUTADO"))</f>
        <v>EJECUTADO</v>
      </c>
    </row>
    <row r="183" spans="1:18" hidden="1" x14ac:dyDescent="0.25">
      <c r="A183" s="16">
        <v>325</v>
      </c>
      <c r="B183" s="18" t="s">
        <v>23</v>
      </c>
      <c r="C183" s="17">
        <v>45483</v>
      </c>
      <c r="D183" s="17"/>
      <c r="E183" s="27" t="s">
        <v>133</v>
      </c>
      <c r="F183" s="28" t="s">
        <v>1044</v>
      </c>
      <c r="G183" s="27" t="s">
        <v>1043</v>
      </c>
      <c r="H183" s="29" t="s">
        <v>679</v>
      </c>
      <c r="I183" s="29"/>
      <c r="J183" s="33">
        <v>3</v>
      </c>
      <c r="K183" s="21">
        <v>45482</v>
      </c>
      <c r="L183" s="21">
        <f>IFERROR(WORKDAY.INTL(($K183-1),$J183,1,FESTIVOS[]),"")</f>
        <v>45484</v>
      </c>
      <c r="M183" s="37">
        <v>1</v>
      </c>
      <c r="N183" s="23">
        <v>0.5</v>
      </c>
      <c r="O183" s="22">
        <v>1</v>
      </c>
      <c r="P183" s="23" t="s">
        <v>35</v>
      </c>
      <c r="Q183" s="24" t="s">
        <v>30</v>
      </c>
      <c r="R183" s="30" t="str">
        <f>IF(Tabla434356789[[#This Row],[Avance]]&lt;Tabla434356789[[#This Row],[Actual]],"OK",IF(Tabla434356789[[#This Row],[Avance]]&gt;Tabla434356789[[#This Row],[Actual]],"ATENCIÓN","EJECUTADO"))</f>
        <v>EJECUTADO</v>
      </c>
    </row>
    <row r="184" spans="1:18" hidden="1" x14ac:dyDescent="0.25">
      <c r="A184" s="16">
        <v>327</v>
      </c>
      <c r="B184" s="18" t="s">
        <v>23</v>
      </c>
      <c r="C184" s="17">
        <v>45484</v>
      </c>
      <c r="D184" s="17"/>
      <c r="E184" s="27" t="s">
        <v>39</v>
      </c>
      <c r="F184" s="28" t="s">
        <v>1045</v>
      </c>
      <c r="G184" s="27" t="s">
        <v>33</v>
      </c>
      <c r="H184" s="29" t="s">
        <v>49</v>
      </c>
      <c r="I184" s="29"/>
      <c r="J184" s="33">
        <v>2</v>
      </c>
      <c r="K184" s="21">
        <v>45483</v>
      </c>
      <c r="L184" s="21">
        <f>IFERROR(WORKDAY.INTL(($K184-1),$J184,1,FESTIVOS[]),"")</f>
        <v>45484</v>
      </c>
      <c r="M184" s="37">
        <v>1</v>
      </c>
      <c r="N184" s="23">
        <v>0</v>
      </c>
      <c r="O184" s="22">
        <v>1</v>
      </c>
      <c r="P184" s="23" t="s">
        <v>35</v>
      </c>
      <c r="Q184" s="24" t="s">
        <v>30</v>
      </c>
      <c r="R184" s="30" t="str">
        <f>IF(Tabla434356789[[#This Row],[Avance]]&lt;Tabla434356789[[#This Row],[Actual]],"OK",IF(Tabla434356789[[#This Row],[Avance]]&gt;Tabla434356789[[#This Row],[Actual]],"ATENCIÓN","EJECUTADO"))</f>
        <v>EJECUTADO</v>
      </c>
    </row>
    <row r="185" spans="1:18" ht="26.4" hidden="1" x14ac:dyDescent="0.25">
      <c r="A185" s="16">
        <v>328</v>
      </c>
      <c r="B185" s="18" t="s">
        <v>23</v>
      </c>
      <c r="C185" s="17">
        <v>45484</v>
      </c>
      <c r="D185" s="17"/>
      <c r="E185" s="27" t="s">
        <v>450</v>
      </c>
      <c r="F185" s="38" t="s">
        <v>1046</v>
      </c>
      <c r="G185" s="27" t="s">
        <v>523</v>
      </c>
      <c r="H185" s="29" t="s">
        <v>34</v>
      </c>
      <c r="I185" s="29"/>
      <c r="J185" s="33">
        <v>2</v>
      </c>
      <c r="K185" s="21">
        <v>45483</v>
      </c>
      <c r="L185" s="21">
        <f>IFERROR(WORKDAY.INTL(($K185-1),$J185,1,FESTIVOS[]),"")</f>
        <v>45484</v>
      </c>
      <c r="M185" s="37">
        <v>1</v>
      </c>
      <c r="N185" s="23">
        <v>0</v>
      </c>
      <c r="O185" s="22">
        <v>1</v>
      </c>
      <c r="P185" s="23" t="s">
        <v>35</v>
      </c>
      <c r="Q185" s="24" t="s">
        <v>30</v>
      </c>
      <c r="R185" s="30" t="str">
        <f>IF(Tabla434356789[[#This Row],[Avance]]&lt;Tabla434356789[[#This Row],[Actual]],"OK",IF(Tabla434356789[[#This Row],[Avance]]&gt;Tabla434356789[[#This Row],[Actual]],"ATENCIÓN","EJECUTADO"))</f>
        <v>EJECUTADO</v>
      </c>
    </row>
    <row r="186" spans="1:18" ht="26.4" hidden="1" x14ac:dyDescent="0.25">
      <c r="A186" s="16">
        <v>329</v>
      </c>
      <c r="B186" s="18" t="s">
        <v>23</v>
      </c>
      <c r="C186" s="17">
        <v>45484</v>
      </c>
      <c r="D186" s="17"/>
      <c r="E186" s="27" t="s">
        <v>450</v>
      </c>
      <c r="F186" s="38" t="s">
        <v>1047</v>
      </c>
      <c r="G186" s="27" t="s">
        <v>523</v>
      </c>
      <c r="H186" s="29" t="s">
        <v>34</v>
      </c>
      <c r="I186" s="29"/>
      <c r="J186" s="33">
        <v>2</v>
      </c>
      <c r="K186" s="21">
        <v>45483</v>
      </c>
      <c r="L186" s="21">
        <f>IFERROR(WORKDAY.INTL(($K186-1),$J186,1,FESTIVOS[]),"")</f>
        <v>45484</v>
      </c>
      <c r="M186" s="37">
        <v>1</v>
      </c>
      <c r="N186" s="23">
        <v>0</v>
      </c>
      <c r="O186" s="22">
        <v>1</v>
      </c>
      <c r="P186" s="23" t="s">
        <v>35</v>
      </c>
      <c r="Q186" s="24" t="s">
        <v>30</v>
      </c>
      <c r="R186" s="30" t="str">
        <f>IF(Tabla434356789[[#This Row],[Avance]]&lt;Tabla434356789[[#This Row],[Actual]],"OK",IF(Tabla434356789[[#This Row],[Avance]]&gt;Tabla434356789[[#This Row],[Actual]],"ATENCIÓN","EJECUTADO"))</f>
        <v>EJECUTADO</v>
      </c>
    </row>
    <row r="187" spans="1:18" hidden="1" x14ac:dyDescent="0.25">
      <c r="A187" s="16">
        <v>330</v>
      </c>
      <c r="B187" s="18" t="s">
        <v>23</v>
      </c>
      <c r="C187" s="17">
        <v>45485</v>
      </c>
      <c r="D187" s="17"/>
      <c r="E187" s="27" t="s">
        <v>36</v>
      </c>
      <c r="F187" s="28" t="s">
        <v>1048</v>
      </c>
      <c r="G187" s="27" t="s">
        <v>33</v>
      </c>
      <c r="H187" s="29" t="s">
        <v>151</v>
      </c>
      <c r="I187" s="29"/>
      <c r="J187" s="33">
        <v>2</v>
      </c>
      <c r="K187" s="21">
        <v>45484</v>
      </c>
      <c r="L187" s="21">
        <f>IFERROR(WORKDAY.INTL(($K187-1),$J187,1,FESTIVOS[]),"")</f>
        <v>45485</v>
      </c>
      <c r="M187" s="37">
        <v>1</v>
      </c>
      <c r="N187" s="23">
        <v>0</v>
      </c>
      <c r="O187" s="22">
        <v>1</v>
      </c>
      <c r="P187" s="23" t="s">
        <v>35</v>
      </c>
      <c r="Q187" s="24" t="s">
        <v>30</v>
      </c>
      <c r="R187" s="30" t="str">
        <f>IF(Tabla434356789[[#This Row],[Avance]]&lt;Tabla434356789[[#This Row],[Actual]],"OK",IF(Tabla434356789[[#This Row],[Avance]]&gt;Tabla434356789[[#This Row],[Actual]],"ATENCIÓN","EJECUTADO"))</f>
        <v>EJECUTADO</v>
      </c>
    </row>
    <row r="188" spans="1:18" hidden="1" x14ac:dyDescent="0.25">
      <c r="A188" s="16">
        <v>331</v>
      </c>
      <c r="B188" s="18" t="s">
        <v>23</v>
      </c>
      <c r="C188" s="17">
        <v>45485</v>
      </c>
      <c r="D188" s="17"/>
      <c r="E188" s="27" t="s">
        <v>36</v>
      </c>
      <c r="F188" s="28" t="s">
        <v>1049</v>
      </c>
      <c r="G188" s="27" t="s">
        <v>33</v>
      </c>
      <c r="H188" s="29" t="s">
        <v>151</v>
      </c>
      <c r="I188" s="29"/>
      <c r="J188" s="33">
        <v>2</v>
      </c>
      <c r="K188" s="21">
        <v>45484</v>
      </c>
      <c r="L188" s="21">
        <f>IFERROR(WORKDAY.INTL(($K188-1),$J188,1,FESTIVOS[]),"")</f>
        <v>45485</v>
      </c>
      <c r="M188" s="37">
        <v>1</v>
      </c>
      <c r="N188" s="23">
        <v>0</v>
      </c>
      <c r="O188" s="22">
        <v>1</v>
      </c>
      <c r="P188" s="23" t="s">
        <v>35</v>
      </c>
      <c r="Q188" s="24" t="s">
        <v>30</v>
      </c>
      <c r="R188" s="30" t="str">
        <f>IF(Tabla434356789[[#This Row],[Avance]]&lt;Tabla434356789[[#This Row],[Actual]],"OK",IF(Tabla434356789[[#This Row],[Avance]]&gt;Tabla434356789[[#This Row],[Actual]],"ATENCIÓN","EJECUTADO"))</f>
        <v>EJECUTADO</v>
      </c>
    </row>
    <row r="189" spans="1:18" hidden="1" x14ac:dyDescent="0.25">
      <c r="A189" s="16">
        <v>332</v>
      </c>
      <c r="B189" s="18" t="s">
        <v>23</v>
      </c>
      <c r="C189" s="17">
        <v>45485</v>
      </c>
      <c r="D189" s="17"/>
      <c r="E189" s="27" t="s">
        <v>39</v>
      </c>
      <c r="F189" s="28" t="s">
        <v>1050</v>
      </c>
      <c r="G189" s="27" t="s">
        <v>33</v>
      </c>
      <c r="H189" s="29" t="s">
        <v>49</v>
      </c>
      <c r="I189" s="29"/>
      <c r="J189" s="33">
        <v>2</v>
      </c>
      <c r="K189" s="21">
        <v>45484</v>
      </c>
      <c r="L189" s="21">
        <f>IFERROR(WORKDAY.INTL(($K189-1),$J189,1,FESTIVOS[]),"")</f>
        <v>45485</v>
      </c>
      <c r="M189" s="37">
        <v>1</v>
      </c>
      <c r="N189" s="23">
        <v>0</v>
      </c>
      <c r="O189" s="22">
        <v>1</v>
      </c>
      <c r="P189" s="23" t="s">
        <v>35</v>
      </c>
      <c r="Q189" s="24" t="s">
        <v>30</v>
      </c>
      <c r="R189" s="30" t="str">
        <f>IF(Tabla434356789[[#This Row],[Avance]]&lt;Tabla434356789[[#This Row],[Actual]],"OK",IF(Tabla434356789[[#This Row],[Avance]]&gt;Tabla434356789[[#This Row],[Actual]],"ATENCIÓN","EJECUTADO"))</f>
        <v>EJECUTADO</v>
      </c>
    </row>
    <row r="190" spans="1:18" hidden="1" x14ac:dyDescent="0.25">
      <c r="A190" s="16">
        <v>333</v>
      </c>
      <c r="B190" s="18" t="s">
        <v>23</v>
      </c>
      <c r="C190" s="17">
        <v>45485</v>
      </c>
      <c r="D190" s="17"/>
      <c r="E190" s="27" t="s">
        <v>39</v>
      </c>
      <c r="F190" s="28" t="s">
        <v>1051</v>
      </c>
      <c r="G190" s="27" t="s">
        <v>33</v>
      </c>
      <c r="H190" s="29" t="s">
        <v>49</v>
      </c>
      <c r="I190" s="29"/>
      <c r="J190" s="33">
        <v>2</v>
      </c>
      <c r="K190" s="21">
        <v>45484</v>
      </c>
      <c r="L190" s="21">
        <f>IFERROR(WORKDAY.INTL(($K190-1),$J190,1,FESTIVOS[]),"")</f>
        <v>45485</v>
      </c>
      <c r="M190" s="37">
        <v>1</v>
      </c>
      <c r="N190" s="23">
        <v>0</v>
      </c>
      <c r="O190" s="22">
        <v>1</v>
      </c>
      <c r="P190" s="23" t="s">
        <v>35</v>
      </c>
      <c r="Q190" s="24" t="s">
        <v>30</v>
      </c>
      <c r="R190" s="30" t="str">
        <f>IF(Tabla434356789[[#This Row],[Avance]]&lt;Tabla434356789[[#This Row],[Actual]],"OK",IF(Tabla434356789[[#This Row],[Avance]]&gt;Tabla434356789[[#This Row],[Actual]],"ATENCIÓN","EJECUTADO"))</f>
        <v>EJECUTADO</v>
      </c>
    </row>
    <row r="191" spans="1:18" hidden="1" x14ac:dyDescent="0.25">
      <c r="A191" s="16">
        <v>334</v>
      </c>
      <c r="B191" s="18" t="s">
        <v>23</v>
      </c>
      <c r="C191" s="17">
        <v>45485</v>
      </c>
      <c r="D191" s="17"/>
      <c r="E191" s="27" t="s">
        <v>39</v>
      </c>
      <c r="F191" s="28" t="s">
        <v>51</v>
      </c>
      <c r="G191" s="27" t="s">
        <v>33</v>
      </c>
      <c r="H191" s="29" t="s">
        <v>49</v>
      </c>
      <c r="I191" s="29"/>
      <c r="J191" s="33">
        <v>2</v>
      </c>
      <c r="K191" s="21">
        <v>45484</v>
      </c>
      <c r="L191" s="21">
        <f>IFERROR(WORKDAY.INTL(($K191-1),$J191,1,FESTIVOS[]),"")</f>
        <v>45485</v>
      </c>
      <c r="M191" s="37">
        <v>1</v>
      </c>
      <c r="N191" s="23">
        <v>0</v>
      </c>
      <c r="O191" s="22">
        <v>1</v>
      </c>
      <c r="P191" s="23" t="s">
        <v>35</v>
      </c>
      <c r="Q191" s="24" t="s">
        <v>30</v>
      </c>
      <c r="R191" s="30" t="str">
        <f>IF(Tabla434356789[[#This Row],[Avance]]&lt;Tabla434356789[[#This Row],[Actual]],"OK",IF(Tabla434356789[[#This Row],[Avance]]&gt;Tabla434356789[[#This Row],[Actual]],"ATENCIÓN","EJECUTADO"))</f>
        <v>EJECUTADO</v>
      </c>
    </row>
    <row r="192" spans="1:18" hidden="1" x14ac:dyDescent="0.25">
      <c r="A192" s="16">
        <v>335</v>
      </c>
      <c r="B192" s="18" t="s">
        <v>23</v>
      </c>
      <c r="C192" s="17">
        <v>45485</v>
      </c>
      <c r="D192" s="17"/>
      <c r="E192" s="27" t="s">
        <v>39</v>
      </c>
      <c r="F192" s="28" t="s">
        <v>1052</v>
      </c>
      <c r="G192" s="27" t="s">
        <v>33</v>
      </c>
      <c r="H192" s="29" t="s">
        <v>49</v>
      </c>
      <c r="I192" s="29"/>
      <c r="J192" s="33">
        <v>2</v>
      </c>
      <c r="K192" s="21">
        <v>45484</v>
      </c>
      <c r="L192" s="21">
        <f>IFERROR(WORKDAY.INTL(($K192-1),$J192,1,FESTIVOS[]),"")</f>
        <v>45485</v>
      </c>
      <c r="M192" s="37">
        <v>1</v>
      </c>
      <c r="N192" s="23">
        <v>0</v>
      </c>
      <c r="O192" s="22">
        <v>1</v>
      </c>
      <c r="P192" s="23" t="s">
        <v>35</v>
      </c>
      <c r="Q192" s="24" t="s">
        <v>30</v>
      </c>
      <c r="R192" s="30" t="str">
        <f>IF(Tabla434356789[[#This Row],[Avance]]&lt;Tabla434356789[[#This Row],[Actual]],"OK",IF(Tabla434356789[[#This Row],[Avance]]&gt;Tabla434356789[[#This Row],[Actual]],"ATENCIÓN","EJECUTADO"))</f>
        <v>EJECUTADO</v>
      </c>
    </row>
    <row r="193" spans="1:18" ht="26.4" hidden="1" x14ac:dyDescent="0.25">
      <c r="A193" s="16">
        <v>336</v>
      </c>
      <c r="B193" s="18" t="s">
        <v>23</v>
      </c>
      <c r="C193" s="17">
        <v>45485</v>
      </c>
      <c r="D193" s="17"/>
      <c r="E193" s="27" t="s">
        <v>450</v>
      </c>
      <c r="F193" s="38" t="s">
        <v>1053</v>
      </c>
      <c r="G193" s="27" t="s">
        <v>523</v>
      </c>
      <c r="H193" s="29" t="s">
        <v>34</v>
      </c>
      <c r="I193" s="29"/>
      <c r="J193" s="33">
        <v>2</v>
      </c>
      <c r="K193" s="21">
        <v>45484</v>
      </c>
      <c r="L193" s="21">
        <f>IFERROR(WORKDAY.INTL(($K193-1),$J193,1,FESTIVOS[]),"")</f>
        <v>45485</v>
      </c>
      <c r="M193" s="37">
        <v>1</v>
      </c>
      <c r="N193" s="23">
        <v>0</v>
      </c>
      <c r="O193" s="22">
        <v>1</v>
      </c>
      <c r="P193" s="23" t="s">
        <v>35</v>
      </c>
      <c r="Q193" s="24" t="s">
        <v>30</v>
      </c>
      <c r="R193" s="30" t="str">
        <f>IF(Tabla434356789[[#This Row],[Avance]]&lt;Tabla434356789[[#This Row],[Actual]],"OK",IF(Tabla434356789[[#This Row],[Avance]]&gt;Tabla434356789[[#This Row],[Actual]],"ATENCIÓN","EJECUTADO"))</f>
        <v>EJECUTADO</v>
      </c>
    </row>
    <row r="194" spans="1:18" hidden="1" x14ac:dyDescent="0.25">
      <c r="A194" s="16">
        <v>337</v>
      </c>
      <c r="B194" s="18" t="s">
        <v>23</v>
      </c>
      <c r="C194" s="17">
        <v>45485</v>
      </c>
      <c r="D194" s="17"/>
      <c r="E194" s="27" t="s">
        <v>450</v>
      </c>
      <c r="F194" s="28" t="s">
        <v>1054</v>
      </c>
      <c r="G194" s="27" t="s">
        <v>523</v>
      </c>
      <c r="H194" s="29" t="s">
        <v>34</v>
      </c>
      <c r="I194" s="29"/>
      <c r="J194" s="33">
        <v>2</v>
      </c>
      <c r="K194" s="21">
        <v>45484</v>
      </c>
      <c r="L194" s="21">
        <f>IFERROR(WORKDAY.INTL(($K194-1),$J194,1,FESTIVOS[]),"")</f>
        <v>45485</v>
      </c>
      <c r="M194" s="37">
        <v>1</v>
      </c>
      <c r="N194" s="23">
        <v>0</v>
      </c>
      <c r="O194" s="22">
        <v>1</v>
      </c>
      <c r="P194" s="23" t="s">
        <v>35</v>
      </c>
      <c r="Q194" s="24" t="s">
        <v>30</v>
      </c>
      <c r="R194" s="30" t="str">
        <f>IF(Tabla434356789[[#This Row],[Avance]]&lt;Tabla434356789[[#This Row],[Actual]],"OK",IF(Tabla434356789[[#This Row],[Avance]]&gt;Tabla434356789[[#This Row],[Actual]],"ATENCIÓN","EJECUTADO"))</f>
        <v>EJECUTADO</v>
      </c>
    </row>
    <row r="195" spans="1:18" hidden="1" x14ac:dyDescent="0.25">
      <c r="A195" s="16">
        <v>338</v>
      </c>
      <c r="B195" s="18" t="s">
        <v>23</v>
      </c>
      <c r="C195" s="17">
        <v>45488</v>
      </c>
      <c r="D195" s="17"/>
      <c r="E195" s="27" t="s">
        <v>36</v>
      </c>
      <c r="F195" s="28" t="s">
        <v>1055</v>
      </c>
      <c r="G195" s="27" t="s">
        <v>33</v>
      </c>
      <c r="H195" s="29" t="s">
        <v>112</v>
      </c>
      <c r="I195" s="29"/>
      <c r="J195" s="33">
        <v>2</v>
      </c>
      <c r="K195" s="21">
        <v>45486</v>
      </c>
      <c r="L195" s="21">
        <f>IFERROR(WORKDAY.INTL(($K195-1),$J195,1,FESTIVOS[]),"")</f>
        <v>45489</v>
      </c>
      <c r="M195" s="37">
        <v>1</v>
      </c>
      <c r="N195" s="23">
        <v>0</v>
      </c>
      <c r="O195" s="22">
        <v>1</v>
      </c>
      <c r="P195" s="23" t="s">
        <v>35</v>
      </c>
      <c r="Q195" s="24" t="s">
        <v>30</v>
      </c>
      <c r="R195" s="30" t="str">
        <f>IF(Tabla434356789[[#This Row],[Avance]]&lt;Tabla434356789[[#This Row],[Actual]],"OK",IF(Tabla434356789[[#This Row],[Avance]]&gt;Tabla434356789[[#This Row],[Actual]],"ATENCIÓN","EJECUTADO"))</f>
        <v>EJECUTADO</v>
      </c>
    </row>
    <row r="196" spans="1:18" hidden="1" x14ac:dyDescent="0.25">
      <c r="A196" s="16">
        <v>339</v>
      </c>
      <c r="B196" s="18" t="s">
        <v>23</v>
      </c>
      <c r="C196" s="17">
        <v>45488</v>
      </c>
      <c r="D196" s="17"/>
      <c r="E196" s="27" t="s">
        <v>36</v>
      </c>
      <c r="F196" s="28" t="s">
        <v>1056</v>
      </c>
      <c r="G196" s="27" t="s">
        <v>33</v>
      </c>
      <c r="H196" s="29" t="s">
        <v>151</v>
      </c>
      <c r="I196" s="29"/>
      <c r="J196" s="33">
        <v>2</v>
      </c>
      <c r="K196" s="21">
        <v>45486</v>
      </c>
      <c r="L196" s="21">
        <f>IFERROR(WORKDAY.INTL(($K196-1),$J196,1,FESTIVOS[]),"")</f>
        <v>45489</v>
      </c>
      <c r="M196" s="37">
        <v>1</v>
      </c>
      <c r="N196" s="23">
        <v>0</v>
      </c>
      <c r="O196" s="22">
        <v>1</v>
      </c>
      <c r="P196" s="23" t="s">
        <v>35</v>
      </c>
      <c r="Q196" s="24" t="s">
        <v>30</v>
      </c>
      <c r="R196" s="30" t="str">
        <f>IF(Tabla434356789[[#This Row],[Avance]]&lt;Tabla434356789[[#This Row],[Actual]],"OK",IF(Tabla434356789[[#This Row],[Avance]]&gt;Tabla434356789[[#This Row],[Actual]],"ATENCIÓN","EJECUTADO"))</f>
        <v>EJECUTADO</v>
      </c>
    </row>
    <row r="197" spans="1:18" hidden="1" x14ac:dyDescent="0.25">
      <c r="A197" s="16">
        <v>340</v>
      </c>
      <c r="B197" s="18" t="s">
        <v>23</v>
      </c>
      <c r="C197" s="17">
        <v>45488</v>
      </c>
      <c r="D197" s="17"/>
      <c r="E197" s="27" t="s">
        <v>39</v>
      </c>
      <c r="F197" s="28" t="s">
        <v>110</v>
      </c>
      <c r="G197" s="27" t="s">
        <v>33</v>
      </c>
      <c r="H197" s="29" t="s">
        <v>49</v>
      </c>
      <c r="I197" s="29"/>
      <c r="J197" s="33">
        <v>2</v>
      </c>
      <c r="K197" s="21">
        <v>45486</v>
      </c>
      <c r="L197" s="21">
        <f>IFERROR(WORKDAY.INTL(($K197-1),$J197,1,FESTIVOS[]),"")</f>
        <v>45489</v>
      </c>
      <c r="M197" s="37">
        <v>1</v>
      </c>
      <c r="N197" s="23">
        <v>0</v>
      </c>
      <c r="O197" s="22">
        <v>1</v>
      </c>
      <c r="P197" s="23" t="s">
        <v>35</v>
      </c>
      <c r="Q197" s="24" t="s">
        <v>30</v>
      </c>
      <c r="R197" s="30" t="str">
        <f>IF(Tabla434356789[[#This Row],[Avance]]&lt;Tabla434356789[[#This Row],[Actual]],"OK",IF(Tabla434356789[[#This Row],[Avance]]&gt;Tabla434356789[[#This Row],[Actual]],"ATENCIÓN","EJECUTADO"))</f>
        <v>EJECUTADO</v>
      </c>
    </row>
    <row r="198" spans="1:18" hidden="1" x14ac:dyDescent="0.25">
      <c r="A198" s="16">
        <v>341</v>
      </c>
      <c r="B198" s="18" t="s">
        <v>23</v>
      </c>
      <c r="C198" s="17">
        <v>45488</v>
      </c>
      <c r="D198" s="17"/>
      <c r="E198" s="27" t="s">
        <v>39</v>
      </c>
      <c r="F198" s="28" t="s">
        <v>455</v>
      </c>
      <c r="G198" s="27" t="s">
        <v>33</v>
      </c>
      <c r="H198" s="29" t="s">
        <v>49</v>
      </c>
      <c r="I198" s="29"/>
      <c r="J198" s="33">
        <v>2</v>
      </c>
      <c r="K198" s="21">
        <v>45486</v>
      </c>
      <c r="L198" s="21">
        <f>IFERROR(WORKDAY.INTL(($K198-1),$J198,1,FESTIVOS[]),"")</f>
        <v>45489</v>
      </c>
      <c r="M198" s="37">
        <v>1</v>
      </c>
      <c r="N198" s="23">
        <v>0</v>
      </c>
      <c r="O198" s="22">
        <v>1</v>
      </c>
      <c r="P198" s="23" t="s">
        <v>35</v>
      </c>
      <c r="Q198" s="24" t="s">
        <v>30</v>
      </c>
      <c r="R198" s="30" t="str">
        <f>IF(Tabla434356789[[#This Row],[Avance]]&lt;Tabla434356789[[#This Row],[Actual]],"OK",IF(Tabla434356789[[#This Row],[Avance]]&gt;Tabla434356789[[#This Row],[Actual]],"ATENCIÓN","EJECUTADO"))</f>
        <v>EJECUTADO</v>
      </c>
    </row>
    <row r="199" spans="1:18" hidden="1" x14ac:dyDescent="0.25">
      <c r="A199" s="16">
        <v>342</v>
      </c>
      <c r="B199" s="18" t="s">
        <v>23</v>
      </c>
      <c r="C199" s="17">
        <v>45488</v>
      </c>
      <c r="D199" s="17"/>
      <c r="E199" s="27" t="s">
        <v>39</v>
      </c>
      <c r="F199" s="28" t="s">
        <v>1057</v>
      </c>
      <c r="G199" s="27" t="s">
        <v>33</v>
      </c>
      <c r="H199" s="29" t="s">
        <v>49</v>
      </c>
      <c r="I199" s="29"/>
      <c r="J199" s="33">
        <v>2</v>
      </c>
      <c r="K199" s="21">
        <v>45486</v>
      </c>
      <c r="L199" s="21">
        <f>IFERROR(WORKDAY.INTL(($K199-1),$J199,1,FESTIVOS[]),"")</f>
        <v>45489</v>
      </c>
      <c r="M199" s="37">
        <v>1</v>
      </c>
      <c r="N199" s="23">
        <v>0</v>
      </c>
      <c r="O199" s="22">
        <v>1</v>
      </c>
      <c r="P199" s="23" t="s">
        <v>35</v>
      </c>
      <c r="Q199" s="24" t="s">
        <v>30</v>
      </c>
      <c r="R199" s="30" t="str">
        <f>IF(Tabla434356789[[#This Row],[Avance]]&lt;Tabla434356789[[#This Row],[Actual]],"OK",IF(Tabla434356789[[#This Row],[Avance]]&gt;Tabla434356789[[#This Row],[Actual]],"ATENCIÓN","EJECUTADO"))</f>
        <v>EJECUTADO</v>
      </c>
    </row>
    <row r="200" spans="1:18" ht="26.4" hidden="1" x14ac:dyDescent="0.25">
      <c r="A200" s="16">
        <v>343</v>
      </c>
      <c r="B200" s="18" t="s">
        <v>23</v>
      </c>
      <c r="C200" s="17">
        <v>45488</v>
      </c>
      <c r="D200" s="17"/>
      <c r="E200" s="27" t="s">
        <v>450</v>
      </c>
      <c r="F200" s="38" t="s">
        <v>1058</v>
      </c>
      <c r="G200" s="27" t="s">
        <v>523</v>
      </c>
      <c r="H200" s="29" t="s">
        <v>34</v>
      </c>
      <c r="I200" s="29"/>
      <c r="J200" s="33">
        <v>2</v>
      </c>
      <c r="K200" s="21">
        <v>45486</v>
      </c>
      <c r="L200" s="21">
        <f>IFERROR(WORKDAY.INTL(($K200-1),$J200,1,FESTIVOS[]),"")</f>
        <v>45489</v>
      </c>
      <c r="M200" s="37">
        <v>1</v>
      </c>
      <c r="N200" s="23">
        <v>0</v>
      </c>
      <c r="O200" s="22">
        <v>1</v>
      </c>
      <c r="P200" s="23" t="s">
        <v>35</v>
      </c>
      <c r="Q200" s="24" t="s">
        <v>30</v>
      </c>
      <c r="R200" s="30" t="str">
        <f>IF(Tabla434356789[[#This Row],[Avance]]&lt;Tabla434356789[[#This Row],[Actual]],"OK",IF(Tabla434356789[[#This Row],[Avance]]&gt;Tabla434356789[[#This Row],[Actual]],"ATENCIÓN","EJECUTADO"))</f>
        <v>EJECUTADO</v>
      </c>
    </row>
    <row r="201" spans="1:18" hidden="1" x14ac:dyDescent="0.25">
      <c r="A201" s="16">
        <v>344</v>
      </c>
      <c r="B201" s="18" t="s">
        <v>23</v>
      </c>
      <c r="C201" s="17">
        <v>45488</v>
      </c>
      <c r="D201" s="17"/>
      <c r="E201" s="27" t="s">
        <v>450</v>
      </c>
      <c r="F201" s="28" t="s">
        <v>1059</v>
      </c>
      <c r="G201" s="27" t="s">
        <v>523</v>
      </c>
      <c r="H201" s="29" t="s">
        <v>34</v>
      </c>
      <c r="I201" s="29"/>
      <c r="J201" s="33">
        <v>2</v>
      </c>
      <c r="K201" s="21">
        <v>45486</v>
      </c>
      <c r="L201" s="21">
        <f>IFERROR(WORKDAY.INTL(($K201-1),$J201,1,FESTIVOS[]),"")</f>
        <v>45489</v>
      </c>
      <c r="M201" s="37">
        <v>1</v>
      </c>
      <c r="N201" s="23">
        <v>0</v>
      </c>
      <c r="O201" s="22">
        <v>1</v>
      </c>
      <c r="P201" s="23" t="s">
        <v>35</v>
      </c>
      <c r="Q201" s="24" t="s">
        <v>30</v>
      </c>
      <c r="R201" s="30" t="str">
        <f>IF(Tabla434356789[[#This Row],[Avance]]&lt;Tabla434356789[[#This Row],[Actual]],"OK",IF(Tabla434356789[[#This Row],[Avance]]&gt;Tabla434356789[[#This Row],[Actual]],"ATENCIÓN","EJECUTADO"))</f>
        <v>EJECUTADO</v>
      </c>
    </row>
    <row r="202" spans="1:18" hidden="1" x14ac:dyDescent="0.25">
      <c r="A202" s="16">
        <v>345</v>
      </c>
      <c r="B202" s="18" t="s">
        <v>23</v>
      </c>
      <c r="C202" s="17">
        <v>45488</v>
      </c>
      <c r="D202" s="17"/>
      <c r="E202" s="27" t="s">
        <v>450</v>
      </c>
      <c r="F202" s="28" t="s">
        <v>1060</v>
      </c>
      <c r="G202" s="27" t="s">
        <v>523</v>
      </c>
      <c r="H202" s="29" t="s">
        <v>34</v>
      </c>
      <c r="I202" s="29"/>
      <c r="J202" s="33">
        <v>2</v>
      </c>
      <c r="K202" s="21">
        <v>45486</v>
      </c>
      <c r="L202" s="21">
        <f>IFERROR(WORKDAY.INTL(($K202-1),$J202,1,FESTIVOS[]),"")</f>
        <v>45489</v>
      </c>
      <c r="M202" s="37">
        <v>1</v>
      </c>
      <c r="N202" s="23">
        <v>0</v>
      </c>
      <c r="O202" s="22">
        <v>1</v>
      </c>
      <c r="P202" s="23" t="s">
        <v>35</v>
      </c>
      <c r="Q202" s="24" t="s">
        <v>30</v>
      </c>
      <c r="R202" s="30" t="str">
        <f>IF(Tabla434356789[[#This Row],[Avance]]&lt;Tabla434356789[[#This Row],[Actual]],"OK",IF(Tabla434356789[[#This Row],[Avance]]&gt;Tabla434356789[[#This Row],[Actual]],"ATENCIÓN","EJECUTADO"))</f>
        <v>EJECUTADO</v>
      </c>
    </row>
    <row r="203" spans="1:18" hidden="1" x14ac:dyDescent="0.25">
      <c r="A203" s="16">
        <v>346</v>
      </c>
      <c r="B203" s="18" t="s">
        <v>23</v>
      </c>
      <c r="C203" s="17">
        <v>45489</v>
      </c>
      <c r="D203" s="17"/>
      <c r="E203" s="27" t="s">
        <v>450</v>
      </c>
      <c r="F203" s="28" t="s">
        <v>1061</v>
      </c>
      <c r="G203" s="27" t="s">
        <v>33</v>
      </c>
      <c r="H203" s="29" t="s">
        <v>34</v>
      </c>
      <c r="I203" s="29"/>
      <c r="J203" s="33">
        <v>2</v>
      </c>
      <c r="K203" s="21">
        <v>45488</v>
      </c>
      <c r="L203" s="21">
        <f>IFERROR(WORKDAY.INTL(($K203-1),$J203,1,FESTIVOS[]),"")</f>
        <v>45489</v>
      </c>
      <c r="M203" s="37">
        <v>1</v>
      </c>
      <c r="N203" s="23">
        <v>0</v>
      </c>
      <c r="O203" s="22">
        <v>1</v>
      </c>
      <c r="P203" s="23" t="s">
        <v>35</v>
      </c>
      <c r="Q203" s="24" t="s">
        <v>30</v>
      </c>
      <c r="R203" s="30" t="str">
        <f>IF(Tabla434356789[[#This Row],[Avance]]&lt;Tabla434356789[[#This Row],[Actual]],"OK",IF(Tabla434356789[[#This Row],[Avance]]&gt;Tabla434356789[[#This Row],[Actual]],"ATENCIÓN","EJECUTADO"))</f>
        <v>EJECUTADO</v>
      </c>
    </row>
    <row r="204" spans="1:18" hidden="1" x14ac:dyDescent="0.25">
      <c r="A204" s="16">
        <v>347</v>
      </c>
      <c r="B204" s="18" t="s">
        <v>23</v>
      </c>
      <c r="C204" s="17">
        <v>45489</v>
      </c>
      <c r="D204" s="17"/>
      <c r="E204" s="27" t="s">
        <v>450</v>
      </c>
      <c r="F204" s="28" t="s">
        <v>1062</v>
      </c>
      <c r="G204" s="27" t="s">
        <v>33</v>
      </c>
      <c r="H204" s="29" t="s">
        <v>34</v>
      </c>
      <c r="I204" s="29"/>
      <c r="J204" s="33">
        <v>2</v>
      </c>
      <c r="K204" s="21">
        <v>45488</v>
      </c>
      <c r="L204" s="21">
        <f>IFERROR(WORKDAY.INTL(($K204-1),$J204,1,FESTIVOS[]),"")</f>
        <v>45489</v>
      </c>
      <c r="M204" s="37">
        <v>1</v>
      </c>
      <c r="N204" s="23">
        <v>0</v>
      </c>
      <c r="O204" s="22">
        <v>1</v>
      </c>
      <c r="P204" s="23" t="s">
        <v>35</v>
      </c>
      <c r="Q204" s="24" t="s">
        <v>30</v>
      </c>
      <c r="R204" s="30" t="str">
        <f>IF(Tabla434356789[[#This Row],[Avance]]&lt;Tabla434356789[[#This Row],[Actual]],"OK",IF(Tabla434356789[[#This Row],[Avance]]&gt;Tabla434356789[[#This Row],[Actual]],"ATENCIÓN","EJECUTADO"))</f>
        <v>EJECUTADO</v>
      </c>
    </row>
    <row r="205" spans="1:18" hidden="1" x14ac:dyDescent="0.25">
      <c r="A205" s="16">
        <v>348</v>
      </c>
      <c r="B205" s="18" t="s">
        <v>23</v>
      </c>
      <c r="C205" s="17">
        <v>45489</v>
      </c>
      <c r="D205" s="17"/>
      <c r="E205" s="27" t="s">
        <v>450</v>
      </c>
      <c r="F205" s="28" t="s">
        <v>1063</v>
      </c>
      <c r="G205" s="27" t="s">
        <v>33</v>
      </c>
      <c r="H205" s="29" t="s">
        <v>34</v>
      </c>
      <c r="I205" s="29"/>
      <c r="J205" s="33">
        <v>2</v>
      </c>
      <c r="K205" s="21">
        <v>45488</v>
      </c>
      <c r="L205" s="21">
        <f>IFERROR(WORKDAY.INTL(($K205-1),$J205,1,FESTIVOS[]),"")</f>
        <v>45489</v>
      </c>
      <c r="M205" s="37">
        <v>1</v>
      </c>
      <c r="N205" s="23">
        <v>0</v>
      </c>
      <c r="O205" s="22">
        <v>1</v>
      </c>
      <c r="P205" s="23" t="s">
        <v>35</v>
      </c>
      <c r="Q205" s="24" t="s">
        <v>30</v>
      </c>
      <c r="R205" s="30" t="str">
        <f>IF(Tabla434356789[[#This Row],[Avance]]&lt;Tabla434356789[[#This Row],[Actual]],"OK",IF(Tabla434356789[[#This Row],[Avance]]&gt;Tabla434356789[[#This Row],[Actual]],"ATENCIÓN","EJECUTADO"))</f>
        <v>EJECUTADO</v>
      </c>
    </row>
    <row r="206" spans="1:18" hidden="1" x14ac:dyDescent="0.25">
      <c r="A206" s="16">
        <v>349</v>
      </c>
      <c r="B206" s="18" t="s">
        <v>23</v>
      </c>
      <c r="C206" s="17">
        <v>45489</v>
      </c>
      <c r="D206" s="17"/>
      <c r="E206" s="27" t="s">
        <v>450</v>
      </c>
      <c r="F206" s="28" t="s">
        <v>1061</v>
      </c>
      <c r="G206" s="27" t="s">
        <v>33</v>
      </c>
      <c r="H206" s="29" t="s">
        <v>34</v>
      </c>
      <c r="I206" s="29"/>
      <c r="J206" s="33">
        <v>2</v>
      </c>
      <c r="K206" s="21">
        <v>45488</v>
      </c>
      <c r="L206" s="21">
        <f>IFERROR(WORKDAY.INTL(($K206-1),$J206,1,FESTIVOS[]),"")</f>
        <v>45489</v>
      </c>
      <c r="M206" s="37">
        <v>1</v>
      </c>
      <c r="N206" s="23">
        <v>0</v>
      </c>
      <c r="O206" s="22">
        <v>1</v>
      </c>
      <c r="P206" s="23" t="s">
        <v>35</v>
      </c>
      <c r="Q206" s="24" t="s">
        <v>30</v>
      </c>
      <c r="R206" s="30" t="str">
        <f>IF(Tabla434356789[[#This Row],[Avance]]&lt;Tabla434356789[[#This Row],[Actual]],"OK",IF(Tabla434356789[[#This Row],[Avance]]&gt;Tabla434356789[[#This Row],[Actual]],"ATENCIÓN","EJECUTADO"))</f>
        <v>EJECUTADO</v>
      </c>
    </row>
    <row r="207" spans="1:18" hidden="1" x14ac:dyDescent="0.25">
      <c r="A207" s="16">
        <v>350</v>
      </c>
      <c r="B207" s="18" t="s">
        <v>23</v>
      </c>
      <c r="C207" s="17">
        <v>45489</v>
      </c>
      <c r="D207" s="17"/>
      <c r="E207" s="27" t="s">
        <v>36</v>
      </c>
      <c r="F207" s="28" t="s">
        <v>1064</v>
      </c>
      <c r="G207" s="27" t="s">
        <v>33</v>
      </c>
      <c r="H207" s="29" t="s">
        <v>82</v>
      </c>
      <c r="I207" s="29"/>
      <c r="J207" s="33">
        <v>2</v>
      </c>
      <c r="K207" s="21">
        <v>45488</v>
      </c>
      <c r="L207" s="21">
        <f>IFERROR(WORKDAY.INTL(($K207-1),$J207,1,FESTIVOS[]),"")</f>
        <v>45489</v>
      </c>
      <c r="M207" s="37">
        <v>1</v>
      </c>
      <c r="N207" s="23">
        <v>0</v>
      </c>
      <c r="O207" s="22">
        <v>1</v>
      </c>
      <c r="P207" s="23" t="s">
        <v>35</v>
      </c>
      <c r="Q207" s="24" t="s">
        <v>30</v>
      </c>
      <c r="R207" s="30" t="str">
        <f>IF(Tabla434356789[[#This Row],[Avance]]&lt;Tabla434356789[[#This Row],[Actual]],"OK",IF(Tabla434356789[[#This Row],[Avance]]&gt;Tabla434356789[[#This Row],[Actual]],"ATENCIÓN","EJECUTADO"))</f>
        <v>EJECUTADO</v>
      </c>
    </row>
    <row r="208" spans="1:18" hidden="1" x14ac:dyDescent="0.25">
      <c r="A208" s="16">
        <v>351</v>
      </c>
      <c r="B208" s="18" t="s">
        <v>23</v>
      </c>
      <c r="C208" s="17">
        <v>45489</v>
      </c>
      <c r="D208" s="17"/>
      <c r="E208" s="27" t="s">
        <v>36</v>
      </c>
      <c r="F208" s="28" t="s">
        <v>1065</v>
      </c>
      <c r="G208" s="27" t="s">
        <v>33</v>
      </c>
      <c r="H208" s="29" t="s">
        <v>82</v>
      </c>
      <c r="I208" s="29"/>
      <c r="J208" s="33">
        <v>2</v>
      </c>
      <c r="K208" s="21">
        <v>45488</v>
      </c>
      <c r="L208" s="21">
        <f>IFERROR(WORKDAY.INTL(($K208-1),$J208,1,FESTIVOS[]),"")</f>
        <v>45489</v>
      </c>
      <c r="M208" s="37">
        <v>1</v>
      </c>
      <c r="N208" s="23">
        <v>0</v>
      </c>
      <c r="O208" s="22">
        <v>1</v>
      </c>
      <c r="P208" s="23" t="s">
        <v>35</v>
      </c>
      <c r="Q208" s="24" t="s">
        <v>30</v>
      </c>
      <c r="R208" s="30" t="str">
        <f>IF(Tabla434356789[[#This Row],[Avance]]&lt;Tabla434356789[[#This Row],[Actual]],"OK",IF(Tabla434356789[[#This Row],[Avance]]&gt;Tabla434356789[[#This Row],[Actual]],"ATENCIÓN","EJECUTADO"))</f>
        <v>EJECUTADO</v>
      </c>
    </row>
    <row r="209" spans="1:18" hidden="1" x14ac:dyDescent="0.25">
      <c r="A209" s="16">
        <v>352</v>
      </c>
      <c r="B209" s="18" t="s">
        <v>23</v>
      </c>
      <c r="C209" s="17">
        <v>45489</v>
      </c>
      <c r="D209" s="17"/>
      <c r="E209" s="27" t="s">
        <v>36</v>
      </c>
      <c r="F209" s="28" t="s">
        <v>1066</v>
      </c>
      <c r="G209" s="27" t="s">
        <v>33</v>
      </c>
      <c r="H209" s="29" t="s">
        <v>82</v>
      </c>
      <c r="I209" s="29"/>
      <c r="J209" s="33">
        <v>2</v>
      </c>
      <c r="K209" s="21">
        <v>45488</v>
      </c>
      <c r="L209" s="21">
        <f>IFERROR(WORKDAY.INTL(($K209-1),$J209,1,FESTIVOS[]),"")</f>
        <v>45489</v>
      </c>
      <c r="M209" s="37">
        <v>1</v>
      </c>
      <c r="N209" s="23">
        <v>0</v>
      </c>
      <c r="O209" s="22">
        <v>1</v>
      </c>
      <c r="P209" s="23" t="s">
        <v>35</v>
      </c>
      <c r="Q209" s="24" t="s">
        <v>30</v>
      </c>
      <c r="R209" s="30" t="str">
        <f>IF(Tabla434356789[[#This Row],[Avance]]&lt;Tabla434356789[[#This Row],[Actual]],"OK",IF(Tabla434356789[[#This Row],[Avance]]&gt;Tabla434356789[[#This Row],[Actual]],"ATENCIÓN","EJECUTADO"))</f>
        <v>EJECUTADO</v>
      </c>
    </row>
    <row r="210" spans="1:18" hidden="1" x14ac:dyDescent="0.25">
      <c r="A210" s="16">
        <v>353</v>
      </c>
      <c r="B210" s="18" t="s">
        <v>23</v>
      </c>
      <c r="C210" s="17">
        <v>45489</v>
      </c>
      <c r="D210" s="17"/>
      <c r="E210" s="27" t="s">
        <v>36</v>
      </c>
      <c r="F210" s="28" t="s">
        <v>1067</v>
      </c>
      <c r="G210" s="27" t="s">
        <v>33</v>
      </c>
      <c r="H210" s="29" t="s">
        <v>82</v>
      </c>
      <c r="I210" s="29"/>
      <c r="J210" s="33">
        <v>2</v>
      </c>
      <c r="K210" s="21">
        <v>45488</v>
      </c>
      <c r="L210" s="21">
        <f>IFERROR(WORKDAY.INTL(($K210-1),$J210,1,FESTIVOS[]),"")</f>
        <v>45489</v>
      </c>
      <c r="M210" s="37">
        <v>1</v>
      </c>
      <c r="N210" s="23">
        <v>0</v>
      </c>
      <c r="O210" s="22">
        <v>1</v>
      </c>
      <c r="P210" s="23" t="s">
        <v>35</v>
      </c>
      <c r="Q210" s="24" t="s">
        <v>30</v>
      </c>
      <c r="R210" s="30" t="str">
        <f>IF(Tabla434356789[[#This Row],[Avance]]&lt;Tabla434356789[[#This Row],[Actual]],"OK",IF(Tabla434356789[[#This Row],[Avance]]&gt;Tabla434356789[[#This Row],[Actual]],"ATENCIÓN","EJECUTADO"))</f>
        <v>EJECUTADO</v>
      </c>
    </row>
    <row r="211" spans="1:18" hidden="1" x14ac:dyDescent="0.25">
      <c r="A211" s="16">
        <v>354</v>
      </c>
      <c r="B211" s="18" t="s">
        <v>23</v>
      </c>
      <c r="C211" s="17">
        <v>45489</v>
      </c>
      <c r="D211" s="17"/>
      <c r="E211" s="27" t="s">
        <v>36</v>
      </c>
      <c r="F211" s="28" t="s">
        <v>1068</v>
      </c>
      <c r="G211" s="27" t="s">
        <v>33</v>
      </c>
      <c r="H211" s="29" t="s">
        <v>82</v>
      </c>
      <c r="I211" s="29"/>
      <c r="J211" s="33">
        <v>2</v>
      </c>
      <c r="K211" s="21">
        <v>45488</v>
      </c>
      <c r="L211" s="21">
        <f>IFERROR(WORKDAY.INTL(($K211-1),$J211,1,FESTIVOS[]),"")</f>
        <v>45489</v>
      </c>
      <c r="M211" s="37">
        <v>1</v>
      </c>
      <c r="N211" s="23">
        <v>0</v>
      </c>
      <c r="O211" s="22">
        <v>1</v>
      </c>
      <c r="P211" s="23" t="s">
        <v>35</v>
      </c>
      <c r="Q211" s="24" t="s">
        <v>30</v>
      </c>
      <c r="R211" s="30" t="str">
        <f>IF(Tabla434356789[[#This Row],[Avance]]&lt;Tabla434356789[[#This Row],[Actual]],"OK",IF(Tabla434356789[[#This Row],[Avance]]&gt;Tabla434356789[[#This Row],[Actual]],"ATENCIÓN","EJECUTADO"))</f>
        <v>EJECUTADO</v>
      </c>
    </row>
    <row r="212" spans="1:18" hidden="1" x14ac:dyDescent="0.25">
      <c r="A212" s="16">
        <v>355</v>
      </c>
      <c r="B212" s="18" t="s">
        <v>23</v>
      </c>
      <c r="C212" s="17">
        <v>45489</v>
      </c>
      <c r="D212" s="17"/>
      <c r="E212" s="27" t="s">
        <v>36</v>
      </c>
      <c r="F212" s="28" t="s">
        <v>1069</v>
      </c>
      <c r="G212" s="27" t="s">
        <v>33</v>
      </c>
      <c r="H212" s="29" t="s">
        <v>82</v>
      </c>
      <c r="I212" s="29"/>
      <c r="J212" s="33">
        <v>2</v>
      </c>
      <c r="K212" s="21">
        <v>45488</v>
      </c>
      <c r="L212" s="21">
        <f>IFERROR(WORKDAY.INTL(($K212-1),$J212,1,FESTIVOS[]),"")</f>
        <v>45489</v>
      </c>
      <c r="M212" s="37">
        <v>1</v>
      </c>
      <c r="N212" s="23">
        <v>0</v>
      </c>
      <c r="O212" s="22">
        <v>1</v>
      </c>
      <c r="P212" s="23" t="s">
        <v>35</v>
      </c>
      <c r="Q212" s="24" t="s">
        <v>30</v>
      </c>
      <c r="R212" s="30" t="str">
        <f>IF(Tabla434356789[[#This Row],[Avance]]&lt;Tabla434356789[[#This Row],[Actual]],"OK",IF(Tabla434356789[[#This Row],[Avance]]&gt;Tabla434356789[[#This Row],[Actual]],"ATENCIÓN","EJECUTADO"))</f>
        <v>EJECUTADO</v>
      </c>
    </row>
    <row r="213" spans="1:18" hidden="1" x14ac:dyDescent="0.25">
      <c r="A213" s="16">
        <v>356</v>
      </c>
      <c r="B213" s="18" t="s">
        <v>23</v>
      </c>
      <c r="C213" s="17">
        <v>45489</v>
      </c>
      <c r="D213" s="17"/>
      <c r="E213" s="27" t="s">
        <v>36</v>
      </c>
      <c r="F213" s="28" t="s">
        <v>1070</v>
      </c>
      <c r="G213" s="27" t="s">
        <v>33</v>
      </c>
      <c r="H213" s="29" t="s">
        <v>82</v>
      </c>
      <c r="I213" s="29"/>
      <c r="J213" s="33">
        <v>2</v>
      </c>
      <c r="K213" s="21">
        <v>45488</v>
      </c>
      <c r="L213" s="21">
        <f>IFERROR(WORKDAY.INTL(($K213-1),$J213,1,FESTIVOS[]),"")</f>
        <v>45489</v>
      </c>
      <c r="M213" s="37">
        <v>1</v>
      </c>
      <c r="N213" s="23">
        <v>0</v>
      </c>
      <c r="O213" s="22">
        <v>1</v>
      </c>
      <c r="P213" s="23" t="s">
        <v>35</v>
      </c>
      <c r="Q213" s="24" t="s">
        <v>30</v>
      </c>
      <c r="R213" s="30" t="str">
        <f>IF(Tabla434356789[[#This Row],[Avance]]&lt;Tabla434356789[[#This Row],[Actual]],"OK",IF(Tabla434356789[[#This Row],[Avance]]&gt;Tabla434356789[[#This Row],[Actual]],"ATENCIÓN","EJECUTADO"))</f>
        <v>EJECUTADO</v>
      </c>
    </row>
    <row r="214" spans="1:18" hidden="1" x14ac:dyDescent="0.25">
      <c r="A214" s="16">
        <v>357</v>
      </c>
      <c r="B214" s="18" t="s">
        <v>23</v>
      </c>
      <c r="C214" s="17">
        <v>45489</v>
      </c>
      <c r="D214" s="17"/>
      <c r="E214" s="27" t="s">
        <v>36</v>
      </c>
      <c r="F214" s="28" t="s">
        <v>1071</v>
      </c>
      <c r="G214" s="27" t="s">
        <v>33</v>
      </c>
      <c r="H214" s="29" t="s">
        <v>82</v>
      </c>
      <c r="I214" s="29"/>
      <c r="J214" s="33">
        <v>2</v>
      </c>
      <c r="K214" s="21">
        <v>45488</v>
      </c>
      <c r="L214" s="21">
        <f>IFERROR(WORKDAY.INTL(($K214-1),$J214,1,FESTIVOS[]),"")</f>
        <v>45489</v>
      </c>
      <c r="M214" s="37">
        <v>1</v>
      </c>
      <c r="N214" s="23">
        <v>0</v>
      </c>
      <c r="O214" s="22">
        <v>1</v>
      </c>
      <c r="P214" s="23" t="s">
        <v>35</v>
      </c>
      <c r="Q214" s="24" t="s">
        <v>30</v>
      </c>
      <c r="R214" s="30" t="str">
        <f>IF(Tabla434356789[[#This Row],[Avance]]&lt;Tabla434356789[[#This Row],[Actual]],"OK",IF(Tabla434356789[[#This Row],[Avance]]&gt;Tabla434356789[[#This Row],[Actual]],"ATENCIÓN","EJECUTADO"))</f>
        <v>EJECUTADO</v>
      </c>
    </row>
    <row r="215" spans="1:18" hidden="1" x14ac:dyDescent="0.25">
      <c r="A215" s="16">
        <v>358</v>
      </c>
      <c r="B215" s="18" t="s">
        <v>23</v>
      </c>
      <c r="C215" s="17">
        <v>45489</v>
      </c>
      <c r="D215" s="17"/>
      <c r="E215" s="27" t="s">
        <v>36</v>
      </c>
      <c r="F215" s="28" t="s">
        <v>1072</v>
      </c>
      <c r="G215" s="27" t="s">
        <v>33</v>
      </c>
      <c r="H215" s="29" t="s">
        <v>82</v>
      </c>
      <c r="I215" s="29"/>
      <c r="J215" s="33">
        <v>2</v>
      </c>
      <c r="K215" s="21">
        <v>45488</v>
      </c>
      <c r="L215" s="21">
        <f>IFERROR(WORKDAY.INTL(($K215-1),$J215,1,FESTIVOS[]),"")</f>
        <v>45489</v>
      </c>
      <c r="M215" s="37">
        <v>1</v>
      </c>
      <c r="N215" s="23">
        <v>0</v>
      </c>
      <c r="O215" s="22">
        <v>1</v>
      </c>
      <c r="P215" s="23" t="s">
        <v>35</v>
      </c>
      <c r="Q215" s="24" t="s">
        <v>30</v>
      </c>
      <c r="R215" s="30" t="str">
        <f>IF(Tabla434356789[[#This Row],[Avance]]&lt;Tabla434356789[[#This Row],[Actual]],"OK",IF(Tabla434356789[[#This Row],[Avance]]&gt;Tabla434356789[[#This Row],[Actual]],"ATENCIÓN","EJECUTADO"))</f>
        <v>EJECUTADO</v>
      </c>
    </row>
    <row r="216" spans="1:18" hidden="1" x14ac:dyDescent="0.25">
      <c r="A216" s="16">
        <v>359</v>
      </c>
      <c r="B216" s="18" t="s">
        <v>23</v>
      </c>
      <c r="C216" s="17">
        <v>45489</v>
      </c>
      <c r="D216" s="17"/>
      <c r="E216" s="27" t="s">
        <v>39</v>
      </c>
      <c r="F216" s="28" t="s">
        <v>561</v>
      </c>
      <c r="G216" s="27" t="s">
        <v>33</v>
      </c>
      <c r="H216" s="29" t="s">
        <v>49</v>
      </c>
      <c r="I216" s="29"/>
      <c r="J216" s="33">
        <v>2</v>
      </c>
      <c r="K216" s="21">
        <v>45488</v>
      </c>
      <c r="L216" s="21">
        <f>IFERROR(WORKDAY.INTL(($K216-1),$J216,1,FESTIVOS[]),"")</f>
        <v>45489</v>
      </c>
      <c r="M216" s="37">
        <v>1</v>
      </c>
      <c r="N216" s="23">
        <v>0</v>
      </c>
      <c r="O216" s="22">
        <v>1</v>
      </c>
      <c r="P216" s="23" t="s">
        <v>35</v>
      </c>
      <c r="Q216" s="24" t="s">
        <v>30</v>
      </c>
      <c r="R216" s="30" t="str">
        <f>IF(Tabla434356789[[#This Row],[Avance]]&lt;Tabla434356789[[#This Row],[Actual]],"OK",IF(Tabla434356789[[#This Row],[Avance]]&gt;Tabla434356789[[#This Row],[Actual]],"ATENCIÓN","EJECUTADO"))</f>
        <v>EJECUTADO</v>
      </c>
    </row>
    <row r="217" spans="1:18" hidden="1" x14ac:dyDescent="0.25">
      <c r="A217" s="16">
        <v>360</v>
      </c>
      <c r="B217" s="18" t="s">
        <v>23</v>
      </c>
      <c r="C217" s="17">
        <v>45489</v>
      </c>
      <c r="D217" s="17"/>
      <c r="E217" s="27" t="s">
        <v>39</v>
      </c>
      <c r="F217" s="28" t="s">
        <v>455</v>
      </c>
      <c r="G217" s="27" t="s">
        <v>33</v>
      </c>
      <c r="H217" s="29" t="s">
        <v>1073</v>
      </c>
      <c r="I217" s="29"/>
      <c r="J217" s="33">
        <v>2</v>
      </c>
      <c r="K217" s="21">
        <v>45488</v>
      </c>
      <c r="L217" s="21">
        <f>IFERROR(WORKDAY.INTL(($K217-1),$J217,1,FESTIVOS[]),"")</f>
        <v>45489</v>
      </c>
      <c r="M217" s="37">
        <v>1</v>
      </c>
      <c r="N217" s="23">
        <v>0</v>
      </c>
      <c r="O217" s="22">
        <v>1</v>
      </c>
      <c r="P217" s="23" t="s">
        <v>35</v>
      </c>
      <c r="Q217" s="24" t="s">
        <v>30</v>
      </c>
      <c r="R217" s="30" t="str">
        <f>IF(Tabla434356789[[#This Row],[Avance]]&lt;Tabla434356789[[#This Row],[Actual]],"OK",IF(Tabla434356789[[#This Row],[Avance]]&gt;Tabla434356789[[#This Row],[Actual]],"ATENCIÓN","EJECUTADO"))</f>
        <v>EJECUTADO</v>
      </c>
    </row>
    <row r="218" spans="1:18" hidden="1" x14ac:dyDescent="0.25">
      <c r="A218" s="16">
        <v>361</v>
      </c>
      <c r="B218" s="18" t="s">
        <v>23</v>
      </c>
      <c r="C218" s="17">
        <v>45489</v>
      </c>
      <c r="D218" s="17"/>
      <c r="E218" s="27" t="s">
        <v>39</v>
      </c>
      <c r="F218" s="28" t="s">
        <v>712</v>
      </c>
      <c r="G218" s="27" t="s">
        <v>33</v>
      </c>
      <c r="H218" s="29" t="s">
        <v>49</v>
      </c>
      <c r="I218" s="29"/>
      <c r="J218" s="33">
        <v>2</v>
      </c>
      <c r="K218" s="21">
        <v>45488</v>
      </c>
      <c r="L218" s="21">
        <f>IFERROR(WORKDAY.INTL(($K218-1),$J218,1,FESTIVOS[]),"")</f>
        <v>45489</v>
      </c>
      <c r="M218" s="37">
        <v>1</v>
      </c>
      <c r="N218" s="23">
        <v>0</v>
      </c>
      <c r="O218" s="22">
        <v>1</v>
      </c>
      <c r="P218" s="23" t="s">
        <v>35</v>
      </c>
      <c r="Q218" s="24" t="s">
        <v>30</v>
      </c>
      <c r="R218" s="30" t="str">
        <f>IF(Tabla434356789[[#This Row],[Avance]]&lt;Tabla434356789[[#This Row],[Actual]],"OK",IF(Tabla434356789[[#This Row],[Avance]]&gt;Tabla434356789[[#This Row],[Actual]],"ATENCIÓN","EJECUTADO"))</f>
        <v>EJECUTADO</v>
      </c>
    </row>
    <row r="219" spans="1:18" hidden="1" x14ac:dyDescent="0.25">
      <c r="A219" s="16">
        <v>362</v>
      </c>
      <c r="B219" s="18" t="s">
        <v>23</v>
      </c>
      <c r="C219" s="17">
        <v>45489</v>
      </c>
      <c r="D219" s="17"/>
      <c r="E219" s="27" t="s">
        <v>39</v>
      </c>
      <c r="F219" s="28" t="s">
        <v>638</v>
      </c>
      <c r="G219" s="27" t="s">
        <v>33</v>
      </c>
      <c r="H219" s="29" t="s">
        <v>49</v>
      </c>
      <c r="I219" s="29"/>
      <c r="J219" s="33">
        <v>2</v>
      </c>
      <c r="K219" s="21">
        <v>45488</v>
      </c>
      <c r="L219" s="21">
        <f>IFERROR(WORKDAY.INTL(($K219-1),$J219,1,FESTIVOS[]),"")</f>
        <v>45489</v>
      </c>
      <c r="M219" s="37">
        <v>1</v>
      </c>
      <c r="N219" s="23">
        <v>0</v>
      </c>
      <c r="O219" s="22">
        <v>1</v>
      </c>
      <c r="P219" s="23" t="s">
        <v>35</v>
      </c>
      <c r="Q219" s="24" t="s">
        <v>30</v>
      </c>
      <c r="R219" s="30" t="str">
        <f>IF(Tabla434356789[[#This Row],[Avance]]&lt;Tabla434356789[[#This Row],[Actual]],"OK",IF(Tabla434356789[[#This Row],[Avance]]&gt;Tabla434356789[[#This Row],[Actual]],"ATENCIÓN","EJECUTADO"))</f>
        <v>EJECUTADO</v>
      </c>
    </row>
    <row r="220" spans="1:18" ht="26.4" hidden="1" x14ac:dyDescent="0.25">
      <c r="A220" s="16">
        <v>363</v>
      </c>
      <c r="B220" s="18" t="s">
        <v>23</v>
      </c>
      <c r="C220" s="17">
        <v>45490</v>
      </c>
      <c r="D220" s="17"/>
      <c r="E220" s="27" t="s">
        <v>36</v>
      </c>
      <c r="F220" s="38" t="s">
        <v>1074</v>
      </c>
      <c r="G220" s="27" t="s">
        <v>33</v>
      </c>
      <c r="H220" s="29" t="s">
        <v>82</v>
      </c>
      <c r="I220" s="29"/>
      <c r="J220" s="33">
        <v>2</v>
      </c>
      <c r="K220" s="21">
        <v>45489</v>
      </c>
      <c r="L220" s="21">
        <f>IFERROR(WORKDAY.INTL(($K220-1),$J220,1,FESTIVOS[]),"")</f>
        <v>45490</v>
      </c>
      <c r="M220" s="37">
        <v>1</v>
      </c>
      <c r="N220" s="23">
        <v>0</v>
      </c>
      <c r="O220" s="22">
        <v>1</v>
      </c>
      <c r="P220" s="23" t="s">
        <v>35</v>
      </c>
      <c r="Q220" s="24" t="s">
        <v>30</v>
      </c>
      <c r="R220" s="30" t="str">
        <f>IF(Tabla434356789[[#This Row],[Avance]]&lt;Tabla434356789[[#This Row],[Actual]],"OK",IF(Tabla434356789[[#This Row],[Avance]]&gt;Tabla434356789[[#This Row],[Actual]],"ATENCIÓN","EJECUTADO"))</f>
        <v>EJECUTADO</v>
      </c>
    </row>
    <row r="221" spans="1:18" x14ac:dyDescent="0.25">
      <c r="A221" s="16">
        <v>364</v>
      </c>
      <c r="B221" s="18" t="s">
        <v>23</v>
      </c>
      <c r="C221" s="17">
        <v>45490</v>
      </c>
      <c r="D221" s="17"/>
      <c r="E221" s="27" t="s">
        <v>36</v>
      </c>
      <c r="F221" s="28" t="s">
        <v>1075</v>
      </c>
      <c r="G221" s="27" t="s">
        <v>33</v>
      </c>
      <c r="H221" s="29" t="s">
        <v>1076</v>
      </c>
      <c r="I221" s="29"/>
      <c r="J221" s="33">
        <v>13</v>
      </c>
      <c r="K221" s="21">
        <v>45489</v>
      </c>
      <c r="L221" s="21">
        <f>IFERROR(WORKDAY.INTL(($K221-1),$J221,1,FESTIVOS[]),"")</f>
        <v>45505</v>
      </c>
      <c r="M221" s="37">
        <f t="shared" ca="1" si="2"/>
        <v>47.25</v>
      </c>
      <c r="N221" s="23">
        <v>0.88</v>
      </c>
      <c r="O221" s="22">
        <v>0.94</v>
      </c>
      <c r="P221" s="23" t="s">
        <v>35</v>
      </c>
      <c r="Q221" s="24" t="s">
        <v>30</v>
      </c>
      <c r="R221" s="30" t="str">
        <f ca="1">IF(Tabla434356789[[#This Row],[Avance]]&lt;Tabla434356789[[#This Row],[Actual]],"OK",IF(Tabla434356789[[#This Row],[Avance]]&gt;Tabla434356789[[#This Row],[Actual]],"ATENCIÓN","EJECUTADO"))</f>
        <v>ATENCIÓN</v>
      </c>
    </row>
    <row r="222" spans="1:18" hidden="1" x14ac:dyDescent="0.25">
      <c r="A222" s="16">
        <v>365</v>
      </c>
      <c r="B222" s="18" t="s">
        <v>23</v>
      </c>
      <c r="C222" s="17">
        <v>45490</v>
      </c>
      <c r="D222" s="17"/>
      <c r="E222" s="27" t="s">
        <v>39</v>
      </c>
      <c r="F222" s="28" t="s">
        <v>1077</v>
      </c>
      <c r="G222" s="27" t="s">
        <v>33</v>
      </c>
      <c r="H222" s="29" t="s">
        <v>1078</v>
      </c>
      <c r="I222" s="29"/>
      <c r="J222" s="33">
        <v>2</v>
      </c>
      <c r="K222" s="21">
        <v>45489</v>
      </c>
      <c r="L222" s="21">
        <f>IFERROR(WORKDAY.INTL(($K222-1),$J222,1,FESTIVOS[]),"")</f>
        <v>45490</v>
      </c>
      <c r="M222" s="37">
        <f t="shared" ca="1" si="2"/>
        <v>756</v>
      </c>
      <c r="N222" s="23">
        <v>0</v>
      </c>
      <c r="O222" s="22">
        <v>1</v>
      </c>
      <c r="P222" s="23" t="s">
        <v>35</v>
      </c>
      <c r="Q222" s="24" t="s">
        <v>30</v>
      </c>
      <c r="R222" s="30" t="str">
        <f ca="1">IF(Tabla434356789[[#This Row],[Avance]]&lt;Tabla434356789[[#This Row],[Actual]],"OK",IF(Tabla434356789[[#This Row],[Avance]]&gt;Tabla434356789[[#This Row],[Actual]],"ATENCIÓN","EJECUTADO"))</f>
        <v>ATENCIÓN</v>
      </c>
    </row>
    <row r="223" spans="1:18" hidden="1" x14ac:dyDescent="0.25">
      <c r="A223" s="16">
        <v>366</v>
      </c>
      <c r="B223" s="18" t="s">
        <v>23</v>
      </c>
      <c r="C223" s="17">
        <v>45490</v>
      </c>
      <c r="D223" s="17"/>
      <c r="E223" s="27" t="s">
        <v>450</v>
      </c>
      <c r="F223" s="28" t="s">
        <v>1079</v>
      </c>
      <c r="G223" s="27" t="s">
        <v>33</v>
      </c>
      <c r="H223" s="29" t="s">
        <v>34</v>
      </c>
      <c r="I223" s="29"/>
      <c r="J223" s="33">
        <v>2</v>
      </c>
      <c r="K223" s="21">
        <v>45489</v>
      </c>
      <c r="L223" s="21">
        <f>IFERROR(WORKDAY.INTL(($K223-1),$J223,1,FESTIVOS[]),"")</f>
        <v>45490</v>
      </c>
      <c r="M223" s="37">
        <f t="shared" ca="1" si="2"/>
        <v>756</v>
      </c>
      <c r="N223" s="23">
        <v>0</v>
      </c>
      <c r="O223" s="22">
        <v>1</v>
      </c>
      <c r="P223" s="23" t="s">
        <v>35</v>
      </c>
      <c r="Q223" s="24" t="s">
        <v>30</v>
      </c>
      <c r="R223" s="30" t="str">
        <f ca="1">IF(Tabla434356789[[#This Row],[Avance]]&lt;Tabla434356789[[#This Row],[Actual]],"OK",IF(Tabla434356789[[#This Row],[Avance]]&gt;Tabla434356789[[#This Row],[Actual]],"ATENCIÓN","EJECUTADO"))</f>
        <v>ATENCIÓN</v>
      </c>
    </row>
    <row r="224" spans="1:18" hidden="1" x14ac:dyDescent="0.25">
      <c r="A224" s="16">
        <v>367</v>
      </c>
      <c r="B224" s="18" t="s">
        <v>23</v>
      </c>
      <c r="C224" s="17">
        <v>45490</v>
      </c>
      <c r="D224" s="17"/>
      <c r="E224" s="27" t="s">
        <v>450</v>
      </c>
      <c r="F224" s="28" t="s">
        <v>1080</v>
      </c>
      <c r="G224" s="27" t="s">
        <v>33</v>
      </c>
      <c r="H224" s="29" t="s">
        <v>34</v>
      </c>
      <c r="I224" s="29"/>
      <c r="J224" s="33">
        <v>3</v>
      </c>
      <c r="K224" s="21">
        <v>45489</v>
      </c>
      <c r="L224" s="21">
        <f>IFERROR(WORKDAY.INTL(($K224-1),$J224,1,FESTIVOS[]),"")</f>
        <v>45491</v>
      </c>
      <c r="M224" s="37">
        <f t="shared" ca="1" si="2"/>
        <v>378</v>
      </c>
      <c r="N224" s="23">
        <v>0</v>
      </c>
      <c r="O224" s="22">
        <v>1</v>
      </c>
      <c r="P224" s="23" t="s">
        <v>35</v>
      </c>
      <c r="Q224" s="24" t="s">
        <v>30</v>
      </c>
      <c r="R224" s="30" t="str">
        <f ca="1">IF(Tabla434356789[[#This Row],[Avance]]&lt;Tabla434356789[[#This Row],[Actual]],"OK",IF(Tabla434356789[[#This Row],[Avance]]&gt;Tabla434356789[[#This Row],[Actual]],"ATENCIÓN","EJECUTADO"))</f>
        <v>ATENCIÓN</v>
      </c>
    </row>
    <row r="225" spans="1:18" hidden="1" x14ac:dyDescent="0.25">
      <c r="A225" s="16">
        <v>368</v>
      </c>
      <c r="B225" s="18" t="s">
        <v>23</v>
      </c>
      <c r="C225" s="17">
        <v>45490</v>
      </c>
      <c r="D225" s="17"/>
      <c r="E225" s="27" t="s">
        <v>450</v>
      </c>
      <c r="F225" s="28" t="s">
        <v>1081</v>
      </c>
      <c r="G225" s="27" t="s">
        <v>33</v>
      </c>
      <c r="H225" s="29" t="s">
        <v>34</v>
      </c>
      <c r="I225" s="29"/>
      <c r="J225" s="33">
        <v>3</v>
      </c>
      <c r="K225" s="21">
        <v>45489</v>
      </c>
      <c r="L225" s="21">
        <f>IFERROR(WORKDAY.INTL(($K225-1),$J225,1,FESTIVOS[]),"")</f>
        <v>45491</v>
      </c>
      <c r="M225" s="37">
        <f t="shared" ca="1" si="2"/>
        <v>378</v>
      </c>
      <c r="N225" s="23">
        <v>0</v>
      </c>
      <c r="O225" s="22">
        <v>1</v>
      </c>
      <c r="P225" s="23" t="s">
        <v>35</v>
      </c>
      <c r="Q225" s="24" t="s">
        <v>30</v>
      </c>
      <c r="R225" s="30" t="str">
        <f ca="1">IF(Tabla434356789[[#This Row],[Avance]]&lt;Tabla434356789[[#This Row],[Actual]],"OK",IF(Tabla434356789[[#This Row],[Avance]]&gt;Tabla434356789[[#This Row],[Actual]],"ATENCIÓN","EJECUTADO"))</f>
        <v>ATENCIÓN</v>
      </c>
    </row>
    <row r="226" spans="1:18" hidden="1" x14ac:dyDescent="0.25">
      <c r="A226" s="16">
        <v>369</v>
      </c>
      <c r="B226" s="18" t="s">
        <v>23</v>
      </c>
      <c r="C226" s="17">
        <v>45491</v>
      </c>
      <c r="D226" s="17"/>
      <c r="E226" s="27" t="s">
        <v>39</v>
      </c>
      <c r="F226" s="28" t="s">
        <v>1082</v>
      </c>
      <c r="G226" s="27" t="s">
        <v>33</v>
      </c>
      <c r="H226" s="29" t="s">
        <v>1078</v>
      </c>
      <c r="I226" s="29"/>
      <c r="J226" s="33">
        <v>2</v>
      </c>
      <c r="K226" s="21">
        <v>45490</v>
      </c>
      <c r="L226" s="21">
        <f>IFERROR(WORKDAY.INTL(($K226-1),$J226,1,FESTIVOS[]),"")</f>
        <v>45491</v>
      </c>
      <c r="M226" s="37">
        <f t="shared" ca="1" si="2"/>
        <v>755</v>
      </c>
      <c r="N226" s="23">
        <v>0</v>
      </c>
      <c r="O226" s="22">
        <v>1</v>
      </c>
      <c r="P226" s="23" t="s">
        <v>35</v>
      </c>
      <c r="Q226" s="24" t="s">
        <v>30</v>
      </c>
      <c r="R226" s="30" t="str">
        <f ca="1">IF(Tabla434356789[[#This Row],[Avance]]&lt;Tabla434356789[[#This Row],[Actual]],"OK",IF(Tabla434356789[[#This Row],[Avance]]&gt;Tabla434356789[[#This Row],[Actual]],"ATENCIÓN","EJECUTADO"))</f>
        <v>ATENCIÓN</v>
      </c>
    </row>
    <row r="227" spans="1:18" hidden="1" x14ac:dyDescent="0.25">
      <c r="A227" s="16">
        <v>370</v>
      </c>
      <c r="B227" s="18" t="s">
        <v>23</v>
      </c>
      <c r="C227" s="17">
        <v>45491</v>
      </c>
      <c r="D227" s="17"/>
      <c r="E227" s="27" t="s">
        <v>39</v>
      </c>
      <c r="F227" s="28" t="s">
        <v>1083</v>
      </c>
      <c r="G227" s="27" t="s">
        <v>33</v>
      </c>
      <c r="H227" s="29" t="s">
        <v>1078</v>
      </c>
      <c r="I227" s="29"/>
      <c r="J227" s="33">
        <v>3</v>
      </c>
      <c r="K227" s="21">
        <v>45490</v>
      </c>
      <c r="L227" s="21">
        <f>IFERROR(WORKDAY.INTL(($K227-1),$J227,1,FESTIVOS[]),"")</f>
        <v>45492</v>
      </c>
      <c r="M227" s="37">
        <f t="shared" ca="1" si="2"/>
        <v>377.5</v>
      </c>
      <c r="N227" s="23">
        <v>0.7</v>
      </c>
      <c r="O227" s="22">
        <v>1</v>
      </c>
      <c r="P227" s="23" t="s">
        <v>35</v>
      </c>
      <c r="Q227" s="24" t="s">
        <v>30</v>
      </c>
      <c r="R227" s="30" t="str">
        <f ca="1">IF(Tabla434356789[[#This Row],[Avance]]&lt;Tabla434356789[[#This Row],[Actual]],"OK",IF(Tabla434356789[[#This Row],[Avance]]&gt;Tabla434356789[[#This Row],[Actual]],"ATENCIÓN","EJECUTADO"))</f>
        <v>ATENCIÓN</v>
      </c>
    </row>
    <row r="228" spans="1:18" hidden="1" x14ac:dyDescent="0.25">
      <c r="A228" s="16">
        <v>371</v>
      </c>
      <c r="B228" s="18" t="s">
        <v>23</v>
      </c>
      <c r="C228" s="17">
        <v>45492</v>
      </c>
      <c r="D228" s="17"/>
      <c r="E228" s="27" t="s">
        <v>36</v>
      </c>
      <c r="F228" s="28" t="s">
        <v>1084</v>
      </c>
      <c r="G228" s="27" t="s">
        <v>33</v>
      </c>
      <c r="H228" s="29" t="s">
        <v>82</v>
      </c>
      <c r="I228" s="29"/>
      <c r="J228" s="33">
        <v>2</v>
      </c>
      <c r="K228" s="21">
        <v>45491</v>
      </c>
      <c r="L228" s="21">
        <f>IFERROR(WORKDAY.INTL(($K228-1),$J228,1,FESTIVOS[]),"")</f>
        <v>45492</v>
      </c>
      <c r="M228" s="37">
        <f t="shared" ca="1" si="2"/>
        <v>754</v>
      </c>
      <c r="N228" s="23">
        <v>0</v>
      </c>
      <c r="O228" s="22">
        <v>1</v>
      </c>
      <c r="P228" s="23" t="s">
        <v>35</v>
      </c>
      <c r="Q228" s="24" t="s">
        <v>30</v>
      </c>
      <c r="R228" s="30" t="str">
        <f ca="1">IF(Tabla434356789[[#This Row],[Avance]]&lt;Tabla434356789[[#This Row],[Actual]],"OK",IF(Tabla434356789[[#This Row],[Avance]]&gt;Tabla434356789[[#This Row],[Actual]],"ATENCIÓN","EJECUTADO"))</f>
        <v>ATENCIÓN</v>
      </c>
    </row>
    <row r="229" spans="1:18" hidden="1" x14ac:dyDescent="0.25">
      <c r="A229" s="16">
        <v>372</v>
      </c>
      <c r="B229" s="18" t="s">
        <v>23</v>
      </c>
      <c r="C229" s="17">
        <v>45492</v>
      </c>
      <c r="D229" s="17"/>
      <c r="E229" s="27" t="s">
        <v>36</v>
      </c>
      <c r="F229" s="28" t="s">
        <v>1085</v>
      </c>
      <c r="G229" s="27" t="s">
        <v>33</v>
      </c>
      <c r="H229" s="29" t="s">
        <v>82</v>
      </c>
      <c r="I229" s="29"/>
      <c r="J229" s="33">
        <v>2</v>
      </c>
      <c r="K229" s="21">
        <v>45491</v>
      </c>
      <c r="L229" s="21">
        <f>IFERROR(WORKDAY.INTL(($K229-1),$J229,1,FESTIVOS[]),"")</f>
        <v>45492</v>
      </c>
      <c r="M229" s="37">
        <f t="shared" ca="1" si="2"/>
        <v>754</v>
      </c>
      <c r="N229" s="23">
        <v>0</v>
      </c>
      <c r="O229" s="22">
        <v>1</v>
      </c>
      <c r="P229" s="23" t="s">
        <v>35</v>
      </c>
      <c r="Q229" s="24" t="s">
        <v>30</v>
      </c>
      <c r="R229" s="30" t="str">
        <f ca="1">IF(Tabla434356789[[#This Row],[Avance]]&lt;Tabla434356789[[#This Row],[Actual]],"OK",IF(Tabla434356789[[#This Row],[Avance]]&gt;Tabla434356789[[#This Row],[Actual]],"ATENCIÓN","EJECUTADO"))</f>
        <v>ATENCIÓN</v>
      </c>
    </row>
    <row r="230" spans="1:18" hidden="1" x14ac:dyDescent="0.25">
      <c r="A230" s="16">
        <v>373</v>
      </c>
      <c r="B230" s="18" t="s">
        <v>23</v>
      </c>
      <c r="C230" s="17">
        <v>45492</v>
      </c>
      <c r="D230" s="17"/>
      <c r="E230" s="27" t="s">
        <v>36</v>
      </c>
      <c r="F230" s="28" t="s">
        <v>1086</v>
      </c>
      <c r="G230" s="27" t="s">
        <v>33</v>
      </c>
      <c r="H230" s="29" t="s">
        <v>82</v>
      </c>
      <c r="I230" s="29"/>
      <c r="J230" s="33">
        <v>2</v>
      </c>
      <c r="K230" s="21">
        <v>45491</v>
      </c>
      <c r="L230" s="21">
        <f>IFERROR(WORKDAY.INTL(($K230-1),$J230,1,FESTIVOS[]),"")</f>
        <v>45492</v>
      </c>
      <c r="M230" s="37">
        <f t="shared" ca="1" si="2"/>
        <v>754</v>
      </c>
      <c r="N230" s="23">
        <v>0</v>
      </c>
      <c r="O230" s="22">
        <v>1</v>
      </c>
      <c r="P230" s="23" t="s">
        <v>35</v>
      </c>
      <c r="Q230" s="24" t="s">
        <v>30</v>
      </c>
      <c r="R230" s="30" t="str">
        <f ca="1">IF(Tabla434356789[[#This Row],[Avance]]&lt;Tabla434356789[[#This Row],[Actual]],"OK",IF(Tabla434356789[[#This Row],[Avance]]&gt;Tabla434356789[[#This Row],[Actual]],"ATENCIÓN","EJECUTADO"))</f>
        <v>ATENCIÓN</v>
      </c>
    </row>
    <row r="231" spans="1:18" hidden="1" x14ac:dyDescent="0.25">
      <c r="A231" s="16">
        <v>374</v>
      </c>
      <c r="B231" s="18" t="s">
        <v>23</v>
      </c>
      <c r="C231" s="17">
        <v>45492</v>
      </c>
      <c r="D231" s="17"/>
      <c r="E231" s="27" t="s">
        <v>36</v>
      </c>
      <c r="F231" s="28" t="s">
        <v>1087</v>
      </c>
      <c r="G231" s="27" t="s">
        <v>33</v>
      </c>
      <c r="H231" s="29" t="s">
        <v>82</v>
      </c>
      <c r="I231" s="29"/>
      <c r="J231" s="33">
        <v>2</v>
      </c>
      <c r="K231" s="21">
        <v>45491</v>
      </c>
      <c r="L231" s="21">
        <f>IFERROR(WORKDAY.INTL(($K231-1),$J231,1,FESTIVOS[]),"")</f>
        <v>45492</v>
      </c>
      <c r="M231" s="37">
        <f t="shared" ca="1" si="2"/>
        <v>754</v>
      </c>
      <c r="N231" s="23">
        <v>0</v>
      </c>
      <c r="O231" s="22">
        <v>1</v>
      </c>
      <c r="P231" s="23" t="s">
        <v>35</v>
      </c>
      <c r="Q231" s="24" t="s">
        <v>30</v>
      </c>
      <c r="R231" s="30" t="str">
        <f ca="1">IF(Tabla434356789[[#This Row],[Avance]]&lt;Tabla434356789[[#This Row],[Actual]],"OK",IF(Tabla434356789[[#This Row],[Avance]]&gt;Tabla434356789[[#This Row],[Actual]],"ATENCIÓN","EJECUTADO"))</f>
        <v>ATENCIÓN</v>
      </c>
    </row>
    <row r="232" spans="1:18" hidden="1" x14ac:dyDescent="0.25">
      <c r="A232" s="16">
        <v>375</v>
      </c>
      <c r="B232" s="18" t="s">
        <v>23</v>
      </c>
      <c r="C232" s="17">
        <v>45492</v>
      </c>
      <c r="D232" s="17"/>
      <c r="E232" s="27" t="s">
        <v>39</v>
      </c>
      <c r="F232" s="28" t="s">
        <v>1088</v>
      </c>
      <c r="G232" s="27" t="s">
        <v>33</v>
      </c>
      <c r="H232" s="29" t="s">
        <v>49</v>
      </c>
      <c r="I232" s="29"/>
      <c r="J232" s="33">
        <v>2</v>
      </c>
      <c r="K232" s="21">
        <v>45491</v>
      </c>
      <c r="L232" s="21">
        <f>IFERROR(WORKDAY.INTL(($K232-1),$J232,1,FESTIVOS[]),"")</f>
        <v>45492</v>
      </c>
      <c r="M232" s="37">
        <f t="shared" ca="1" si="2"/>
        <v>754</v>
      </c>
      <c r="N232" s="23">
        <v>0</v>
      </c>
      <c r="O232" s="22">
        <v>1</v>
      </c>
      <c r="P232" s="23" t="s">
        <v>35</v>
      </c>
      <c r="Q232" s="24" t="s">
        <v>30</v>
      </c>
      <c r="R232" s="30" t="str">
        <f ca="1">IF(Tabla434356789[[#This Row],[Avance]]&lt;Tabla434356789[[#This Row],[Actual]],"OK",IF(Tabla434356789[[#This Row],[Avance]]&gt;Tabla434356789[[#This Row],[Actual]],"ATENCIÓN","EJECUTADO"))</f>
        <v>ATENCIÓN</v>
      </c>
    </row>
    <row r="233" spans="1:18" hidden="1" x14ac:dyDescent="0.25">
      <c r="A233" s="16">
        <v>376</v>
      </c>
      <c r="B233" s="18" t="s">
        <v>23</v>
      </c>
      <c r="C233" s="17">
        <v>45492</v>
      </c>
      <c r="D233" s="17"/>
      <c r="E233" s="27" t="s">
        <v>450</v>
      </c>
      <c r="F233" s="28" t="s">
        <v>1089</v>
      </c>
      <c r="G233" s="27" t="s">
        <v>33</v>
      </c>
      <c r="H233" s="29" t="s">
        <v>34</v>
      </c>
      <c r="I233" s="29"/>
      <c r="J233" s="33">
        <v>2</v>
      </c>
      <c r="K233" s="21">
        <v>45491</v>
      </c>
      <c r="L233" s="21">
        <f>IFERROR(WORKDAY.INTL(($K233-1),$J233,1,FESTIVOS[]),"")</f>
        <v>45492</v>
      </c>
      <c r="M233" s="37">
        <f t="shared" ca="1" si="2"/>
        <v>754</v>
      </c>
      <c r="N233" s="23">
        <v>0</v>
      </c>
      <c r="O233" s="22">
        <v>1</v>
      </c>
      <c r="P233" s="23" t="s">
        <v>35</v>
      </c>
      <c r="Q233" s="24" t="s">
        <v>30</v>
      </c>
      <c r="R233" s="30" t="str">
        <f ca="1">IF(Tabla434356789[[#This Row],[Avance]]&lt;Tabla434356789[[#This Row],[Actual]],"OK",IF(Tabla434356789[[#This Row],[Avance]]&gt;Tabla434356789[[#This Row],[Actual]],"ATENCIÓN","EJECUTADO"))</f>
        <v>ATENCIÓN</v>
      </c>
    </row>
    <row r="234" spans="1:18" ht="26.4" hidden="1" x14ac:dyDescent="0.25">
      <c r="A234" s="16">
        <v>377</v>
      </c>
      <c r="B234" s="18" t="s">
        <v>23</v>
      </c>
      <c r="C234" s="17">
        <v>45492</v>
      </c>
      <c r="D234" s="17"/>
      <c r="E234" s="27" t="s">
        <v>450</v>
      </c>
      <c r="F234" s="38" t="s">
        <v>1090</v>
      </c>
      <c r="G234" s="27" t="s">
        <v>523</v>
      </c>
      <c r="H234" s="29" t="s">
        <v>34</v>
      </c>
      <c r="I234" s="29"/>
      <c r="J234" s="33">
        <v>2</v>
      </c>
      <c r="K234" s="21">
        <v>45491</v>
      </c>
      <c r="L234" s="21">
        <f>IFERROR(WORKDAY.INTL(($K234-1),$J234,1,FESTIVOS[]),"")</f>
        <v>45492</v>
      </c>
      <c r="M234" s="37">
        <f t="shared" ca="1" si="2"/>
        <v>754</v>
      </c>
      <c r="N234" s="23">
        <v>0</v>
      </c>
      <c r="O234" s="22">
        <v>1</v>
      </c>
      <c r="P234" s="23" t="s">
        <v>35</v>
      </c>
      <c r="Q234" s="24" t="s">
        <v>30</v>
      </c>
      <c r="R234" s="30" t="str">
        <f ca="1">IF(Tabla434356789[[#This Row],[Avance]]&lt;Tabla434356789[[#This Row],[Actual]],"OK",IF(Tabla434356789[[#This Row],[Avance]]&gt;Tabla434356789[[#This Row],[Actual]],"ATENCIÓN","EJECUTADO"))</f>
        <v>ATENCIÓN</v>
      </c>
    </row>
    <row r="235" spans="1:18" hidden="1" x14ac:dyDescent="0.25">
      <c r="A235" s="16">
        <v>378</v>
      </c>
      <c r="B235" s="18" t="s">
        <v>23</v>
      </c>
      <c r="C235" s="17">
        <v>45492</v>
      </c>
      <c r="D235" s="17"/>
      <c r="E235" s="27" t="s">
        <v>450</v>
      </c>
      <c r="F235" s="28" t="s">
        <v>1091</v>
      </c>
      <c r="G235" s="27" t="s">
        <v>523</v>
      </c>
      <c r="H235" s="29" t="s">
        <v>34</v>
      </c>
      <c r="I235" s="29"/>
      <c r="J235" s="33">
        <v>2</v>
      </c>
      <c r="K235" s="21">
        <v>45491</v>
      </c>
      <c r="L235" s="21">
        <f>IFERROR(WORKDAY.INTL(($K235-1),$J235,1,FESTIVOS[]),"")</f>
        <v>45492</v>
      </c>
      <c r="M235" s="37">
        <f t="shared" ca="1" si="2"/>
        <v>754</v>
      </c>
      <c r="N235" s="23">
        <v>0</v>
      </c>
      <c r="O235" s="22">
        <v>1</v>
      </c>
      <c r="P235" s="23" t="s">
        <v>35</v>
      </c>
      <c r="Q235" s="24" t="s">
        <v>30</v>
      </c>
      <c r="R235" s="30" t="str">
        <f ca="1">IF(Tabla434356789[[#This Row],[Avance]]&lt;Tabla434356789[[#This Row],[Actual]],"OK",IF(Tabla434356789[[#This Row],[Avance]]&gt;Tabla434356789[[#This Row],[Actual]],"ATENCIÓN","EJECUTADO"))</f>
        <v>ATENCIÓN</v>
      </c>
    </row>
    <row r="236" spans="1:18" hidden="1" x14ac:dyDescent="0.25">
      <c r="A236" s="16">
        <v>379</v>
      </c>
      <c r="B236" s="18" t="s">
        <v>23</v>
      </c>
      <c r="C236" s="17">
        <v>45495</v>
      </c>
      <c r="D236" s="17"/>
      <c r="E236" s="27" t="s">
        <v>39</v>
      </c>
      <c r="F236" s="28" t="s">
        <v>1092</v>
      </c>
      <c r="G236" s="27" t="s">
        <v>33</v>
      </c>
      <c r="H236" s="29" t="s">
        <v>1093</v>
      </c>
      <c r="I236" s="29"/>
      <c r="J236" s="33">
        <v>1</v>
      </c>
      <c r="K236" s="21">
        <v>45495</v>
      </c>
      <c r="L236" s="21">
        <f>IFERROR(WORKDAY.INTL(($K236-1),$J236,1,FESTIVOS[]),"")</f>
        <v>45495</v>
      </c>
      <c r="M236" s="37">
        <v>1</v>
      </c>
      <c r="N236" s="23">
        <v>0</v>
      </c>
      <c r="O236" s="22">
        <v>1</v>
      </c>
      <c r="P236" s="23" t="s">
        <v>35</v>
      </c>
      <c r="Q236" s="24" t="s">
        <v>30</v>
      </c>
      <c r="R236" s="30" t="str">
        <f>IF(Tabla434356789[[#This Row],[Avance]]&lt;Tabla434356789[[#This Row],[Actual]],"OK",IF(Tabla434356789[[#This Row],[Avance]]&gt;Tabla434356789[[#This Row],[Actual]],"ATENCIÓN","EJECUTADO"))</f>
        <v>EJECUTADO</v>
      </c>
    </row>
    <row r="237" spans="1:18" hidden="1" x14ac:dyDescent="0.25">
      <c r="A237" s="16">
        <v>380</v>
      </c>
      <c r="B237" s="18" t="s">
        <v>23</v>
      </c>
      <c r="C237" s="17">
        <v>45495</v>
      </c>
      <c r="D237" s="17"/>
      <c r="E237" s="27" t="s">
        <v>133</v>
      </c>
      <c r="F237" s="28" t="s">
        <v>1094</v>
      </c>
      <c r="G237" s="27" t="s">
        <v>872</v>
      </c>
      <c r="H237" s="29" t="s">
        <v>1095</v>
      </c>
      <c r="I237" s="29"/>
      <c r="J237" s="33">
        <v>3</v>
      </c>
      <c r="K237" s="21">
        <v>45495</v>
      </c>
      <c r="L237" s="21">
        <f>IFERROR(WORKDAY.INTL(($K237-1),$J237,1,FESTIVOS[]),"")</f>
        <v>45497</v>
      </c>
      <c r="M237" s="37">
        <v>1</v>
      </c>
      <c r="N237" s="23">
        <v>0.51</v>
      </c>
      <c r="O237" s="22">
        <v>1</v>
      </c>
      <c r="P237" s="23" t="s">
        <v>35</v>
      </c>
      <c r="Q237" s="24" t="s">
        <v>30</v>
      </c>
      <c r="R237" s="30" t="str">
        <f>IF(Tabla434356789[[#This Row],[Avance]]&lt;Tabla434356789[[#This Row],[Actual]],"OK",IF(Tabla434356789[[#This Row],[Avance]]&gt;Tabla434356789[[#This Row],[Actual]],"ATENCIÓN","EJECUTADO"))</f>
        <v>EJECUTADO</v>
      </c>
    </row>
    <row r="238" spans="1:18" hidden="1" x14ac:dyDescent="0.25">
      <c r="A238" s="16">
        <v>381</v>
      </c>
      <c r="B238" s="18" t="s">
        <v>23</v>
      </c>
      <c r="C238" s="17">
        <v>45495</v>
      </c>
      <c r="D238" s="17"/>
      <c r="E238" s="27" t="s">
        <v>787</v>
      </c>
      <c r="F238" s="28" t="s">
        <v>1096</v>
      </c>
      <c r="G238" s="27" t="s">
        <v>872</v>
      </c>
      <c r="H238" s="29" t="s">
        <v>1097</v>
      </c>
      <c r="I238" s="29"/>
      <c r="J238" s="33">
        <v>3</v>
      </c>
      <c r="K238" s="21">
        <v>45495</v>
      </c>
      <c r="L238" s="21">
        <f>IFERROR(WORKDAY.INTL(($K238-1),$J238,1,FESTIVOS[]),"")</f>
        <v>45497</v>
      </c>
      <c r="M238" s="37">
        <v>1</v>
      </c>
      <c r="N238" s="23">
        <v>0</v>
      </c>
      <c r="O238" s="22">
        <v>1</v>
      </c>
      <c r="P238" s="23" t="s">
        <v>35</v>
      </c>
      <c r="Q238" s="24" t="s">
        <v>30</v>
      </c>
      <c r="R238" s="30" t="str">
        <f>IF(Tabla434356789[[#This Row],[Avance]]&lt;Tabla434356789[[#This Row],[Actual]],"OK",IF(Tabla434356789[[#This Row],[Avance]]&gt;Tabla434356789[[#This Row],[Actual]],"ATENCIÓN","EJECUTADO"))</f>
        <v>EJECUTADO</v>
      </c>
    </row>
    <row r="239" spans="1:18" hidden="1" x14ac:dyDescent="0.25">
      <c r="A239" s="16">
        <v>382</v>
      </c>
      <c r="B239" s="18" t="s">
        <v>23</v>
      </c>
      <c r="C239" s="17">
        <v>45495</v>
      </c>
      <c r="D239" s="17"/>
      <c r="E239" s="27" t="s">
        <v>787</v>
      </c>
      <c r="F239" s="28" t="s">
        <v>1098</v>
      </c>
      <c r="G239" s="27" t="s">
        <v>872</v>
      </c>
      <c r="H239" s="29" t="s">
        <v>1097</v>
      </c>
      <c r="I239" s="29"/>
      <c r="J239" s="33">
        <v>3</v>
      </c>
      <c r="K239" s="21">
        <v>45495</v>
      </c>
      <c r="L239" s="21">
        <f>IFERROR(WORKDAY.INTL(($K239-1),$J239,1,FESTIVOS[]),"")</f>
        <v>45497</v>
      </c>
      <c r="M239" s="37">
        <v>1</v>
      </c>
      <c r="N239" s="23">
        <v>0</v>
      </c>
      <c r="O239" s="22">
        <v>1</v>
      </c>
      <c r="P239" s="23" t="s">
        <v>35</v>
      </c>
      <c r="Q239" s="24" t="s">
        <v>30</v>
      </c>
      <c r="R239" s="30" t="str">
        <f>IF(Tabla434356789[[#This Row],[Avance]]&lt;Tabla434356789[[#This Row],[Actual]],"OK",IF(Tabla434356789[[#This Row],[Avance]]&gt;Tabla434356789[[#This Row],[Actual]],"ATENCIÓN","EJECUTADO"))</f>
        <v>EJECUTADO</v>
      </c>
    </row>
    <row r="240" spans="1:18" hidden="1" x14ac:dyDescent="0.25">
      <c r="A240" s="16">
        <v>383</v>
      </c>
      <c r="B240" s="18" t="s">
        <v>23</v>
      </c>
      <c r="C240" s="17">
        <v>45495</v>
      </c>
      <c r="D240" s="17"/>
      <c r="E240" s="27" t="s">
        <v>787</v>
      </c>
      <c r="F240" s="28" t="s">
        <v>1099</v>
      </c>
      <c r="G240" s="27" t="s">
        <v>872</v>
      </c>
      <c r="H240" s="29" t="s">
        <v>1097</v>
      </c>
      <c r="I240" s="29"/>
      <c r="J240" s="33">
        <v>3</v>
      </c>
      <c r="K240" s="21">
        <v>45495</v>
      </c>
      <c r="L240" s="21">
        <f>IFERROR(WORKDAY.INTL(($K240-1),$J240,1,FESTIVOS[]),"")</f>
        <v>45497</v>
      </c>
      <c r="M240" s="37">
        <v>1</v>
      </c>
      <c r="N240" s="23">
        <v>0</v>
      </c>
      <c r="O240" s="22">
        <v>1</v>
      </c>
      <c r="P240" s="23" t="s">
        <v>35</v>
      </c>
      <c r="Q240" s="24" t="s">
        <v>30</v>
      </c>
      <c r="R240" s="30" t="str">
        <f>IF(Tabla434356789[[#This Row],[Avance]]&lt;Tabla434356789[[#This Row],[Actual]],"OK",IF(Tabla434356789[[#This Row],[Avance]]&gt;Tabla434356789[[#This Row],[Actual]],"ATENCIÓN","EJECUTADO"))</f>
        <v>EJECUTADO</v>
      </c>
    </row>
    <row r="241" spans="1:18" ht="15.75" hidden="1" customHeight="1" x14ac:dyDescent="0.25">
      <c r="A241" s="16">
        <v>384</v>
      </c>
      <c r="B241" s="18" t="s">
        <v>23</v>
      </c>
      <c r="C241" s="17">
        <v>45495</v>
      </c>
      <c r="D241" s="17"/>
      <c r="E241" s="27" t="s">
        <v>787</v>
      </c>
      <c r="F241" s="28" t="s">
        <v>1100</v>
      </c>
      <c r="G241" s="27" t="s">
        <v>872</v>
      </c>
      <c r="H241" s="29" t="s">
        <v>1097</v>
      </c>
      <c r="I241" s="29"/>
      <c r="J241" s="33">
        <v>3</v>
      </c>
      <c r="K241" s="21">
        <v>45495</v>
      </c>
      <c r="L241" s="21">
        <f>IFERROR(WORKDAY.INTL(($K241-1),$J241,1,FESTIVOS[]),"")</f>
        <v>45497</v>
      </c>
      <c r="M241" s="37">
        <v>1</v>
      </c>
      <c r="N241" s="23">
        <v>0</v>
      </c>
      <c r="O241" s="22">
        <v>1</v>
      </c>
      <c r="P241" s="23" t="s">
        <v>35</v>
      </c>
      <c r="Q241" s="24" t="s">
        <v>30</v>
      </c>
      <c r="R241" s="30" t="str">
        <f>IF(Tabla434356789[[#This Row],[Avance]]&lt;Tabla434356789[[#This Row],[Actual]],"OK",IF(Tabla434356789[[#This Row],[Avance]]&gt;Tabla434356789[[#This Row],[Actual]],"ATENCIÓN","EJECUTADO"))</f>
        <v>EJECUTADO</v>
      </c>
    </row>
    <row r="242" spans="1:18" x14ac:dyDescent="0.25">
      <c r="A242" s="16">
        <v>385</v>
      </c>
      <c r="B242" s="18" t="s">
        <v>23</v>
      </c>
      <c r="C242" s="17">
        <v>45495</v>
      </c>
      <c r="D242" s="17"/>
      <c r="E242" s="27" t="s">
        <v>36</v>
      </c>
      <c r="F242" s="28" t="s">
        <v>999</v>
      </c>
      <c r="G242" s="27" t="s">
        <v>515</v>
      </c>
      <c r="H242" s="29" t="s">
        <v>1101</v>
      </c>
      <c r="I242" s="29"/>
      <c r="J242" s="33">
        <v>21</v>
      </c>
      <c r="K242" s="21">
        <v>45492</v>
      </c>
      <c r="L242" s="21">
        <f>IFERROR(WORKDAY.INTL(($K242-1),$J242,1,FESTIVOS[]),"")</f>
        <v>45520</v>
      </c>
      <c r="M242" s="37">
        <f t="shared" ca="1" si="2"/>
        <v>26.892857142857142</v>
      </c>
      <c r="N242" s="23">
        <v>0.4</v>
      </c>
      <c r="O242" s="22">
        <v>0.43</v>
      </c>
      <c r="P242" s="23" t="s">
        <v>35</v>
      </c>
      <c r="Q242" s="24" t="s">
        <v>30</v>
      </c>
      <c r="R242" s="30" t="str">
        <f ca="1">IF(Tabla434356789[[#This Row],[Avance]]&lt;Tabla434356789[[#This Row],[Actual]],"OK",IF(Tabla434356789[[#This Row],[Avance]]&gt;Tabla434356789[[#This Row],[Actual]],"ATENCIÓN","EJECUTADO"))</f>
        <v>ATENCIÓN</v>
      </c>
    </row>
    <row r="243" spans="1:18" hidden="1" x14ac:dyDescent="0.25">
      <c r="A243" s="16">
        <v>386</v>
      </c>
      <c r="B243" s="18" t="s">
        <v>23</v>
      </c>
      <c r="C243" s="17">
        <v>45495</v>
      </c>
      <c r="D243" s="17"/>
      <c r="E243" s="27" t="s">
        <v>450</v>
      </c>
      <c r="F243" s="28" t="s">
        <v>1102</v>
      </c>
      <c r="G243" s="27" t="s">
        <v>46</v>
      </c>
      <c r="H243" s="29" t="s">
        <v>505</v>
      </c>
      <c r="I243" s="29"/>
      <c r="J243" s="33">
        <v>1</v>
      </c>
      <c r="K243" s="21">
        <v>45495</v>
      </c>
      <c r="L243" s="21">
        <f>IFERROR(WORKDAY.INTL(($K243-1),$J243,1,FESTIVOS[]),"")</f>
        <v>45495</v>
      </c>
      <c r="M243" s="37">
        <v>1</v>
      </c>
      <c r="N243" s="23">
        <v>0</v>
      </c>
      <c r="O243" s="22">
        <v>1</v>
      </c>
      <c r="P243" s="23" t="s">
        <v>35</v>
      </c>
      <c r="Q243" s="24" t="s">
        <v>30</v>
      </c>
      <c r="R243" s="30" t="str">
        <f>IF(Tabla434356789[[#This Row],[Avance]]&lt;Tabla434356789[[#This Row],[Actual]],"OK",IF(Tabla434356789[[#This Row],[Avance]]&gt;Tabla434356789[[#This Row],[Actual]],"ATENCIÓN","EJECUTADO"))</f>
        <v>EJECUTADO</v>
      </c>
    </row>
    <row r="244" spans="1:18" hidden="1" x14ac:dyDescent="0.25">
      <c r="A244" s="16">
        <v>387</v>
      </c>
      <c r="B244" s="18" t="s">
        <v>23</v>
      </c>
      <c r="C244" s="17">
        <v>45495</v>
      </c>
      <c r="D244" s="17"/>
      <c r="E244" s="27" t="s">
        <v>450</v>
      </c>
      <c r="F244" s="28" t="s">
        <v>116</v>
      </c>
      <c r="G244" s="27" t="s">
        <v>636</v>
      </c>
      <c r="H244" s="29" t="s">
        <v>505</v>
      </c>
      <c r="I244" s="29"/>
      <c r="J244" s="33">
        <v>2</v>
      </c>
      <c r="K244" s="21">
        <v>45495</v>
      </c>
      <c r="L244" s="21">
        <f>IFERROR(WORKDAY.INTL(($K244-1),$J244,1,FESTIVOS[]),"")</f>
        <v>45496</v>
      </c>
      <c r="M244" s="37">
        <v>1</v>
      </c>
      <c r="N244" s="23">
        <v>0.5</v>
      </c>
      <c r="O244" s="22">
        <v>1</v>
      </c>
      <c r="P244" s="23" t="s">
        <v>35</v>
      </c>
      <c r="Q244" s="24" t="s">
        <v>30</v>
      </c>
      <c r="R244" s="30" t="str">
        <f>IF(Tabla434356789[[#This Row],[Avance]]&lt;Tabla434356789[[#This Row],[Actual]],"OK",IF(Tabla434356789[[#This Row],[Avance]]&gt;Tabla434356789[[#This Row],[Actual]],"ATENCIÓN","EJECUTADO"))</f>
        <v>EJECUTADO</v>
      </c>
    </row>
    <row r="245" spans="1:18" hidden="1" x14ac:dyDescent="0.25">
      <c r="A245" s="16">
        <v>388</v>
      </c>
      <c r="B245" s="18" t="s">
        <v>23</v>
      </c>
      <c r="C245" s="17">
        <v>45495</v>
      </c>
      <c r="D245" s="17"/>
      <c r="E245" s="27" t="s">
        <v>133</v>
      </c>
      <c r="F245" s="28" t="s">
        <v>1094</v>
      </c>
      <c r="G245" s="27" t="s">
        <v>872</v>
      </c>
      <c r="H245" s="29" t="s">
        <v>1103</v>
      </c>
      <c r="I245" s="29"/>
      <c r="J245" s="33">
        <v>6</v>
      </c>
      <c r="K245" s="21">
        <v>45495</v>
      </c>
      <c r="L245" s="21">
        <f>IFERROR(WORKDAY.INTL(($K245-1),$J245,1,FESTIVOS[]),"")</f>
        <v>45502</v>
      </c>
      <c r="M245" s="37">
        <v>1</v>
      </c>
      <c r="N245" s="23">
        <v>0.4</v>
      </c>
      <c r="O245" s="22">
        <v>1</v>
      </c>
      <c r="P245" s="23" t="s">
        <v>35</v>
      </c>
      <c r="Q245" s="24" t="s">
        <v>30</v>
      </c>
      <c r="R245" s="30" t="str">
        <f>IF(Tabla434356789[[#This Row],[Avance]]&lt;Tabla434356789[[#This Row],[Actual]],"OK",IF(Tabla434356789[[#This Row],[Avance]]&gt;Tabla434356789[[#This Row],[Actual]],"ATENCIÓN","EJECUTADO"))</f>
        <v>EJECUTADO</v>
      </c>
    </row>
    <row r="246" spans="1:18" hidden="1" x14ac:dyDescent="0.25">
      <c r="A246" s="16">
        <v>389</v>
      </c>
      <c r="B246" s="18" t="s">
        <v>23</v>
      </c>
      <c r="C246" s="17">
        <v>45496</v>
      </c>
      <c r="D246" s="17"/>
      <c r="E246" s="27" t="s">
        <v>450</v>
      </c>
      <c r="F246" s="28" t="s">
        <v>284</v>
      </c>
      <c r="G246" s="27" t="s">
        <v>1104</v>
      </c>
      <c r="H246" s="29" t="s">
        <v>505</v>
      </c>
      <c r="I246" s="29"/>
      <c r="J246" s="33">
        <v>1</v>
      </c>
      <c r="K246" s="21">
        <v>45496</v>
      </c>
      <c r="L246" s="21">
        <f>IFERROR(WORKDAY.INTL(($K246-1),$J246,1,FESTIVOS[]),"")</f>
        <v>45496</v>
      </c>
      <c r="M246" s="37" t="str">
        <f t="shared" ca="1" si="2"/>
        <v/>
      </c>
      <c r="N246" s="23">
        <v>0.4</v>
      </c>
      <c r="O246" s="22">
        <v>1</v>
      </c>
      <c r="P246" s="23" t="s">
        <v>35</v>
      </c>
      <c r="Q246" s="24" t="s">
        <v>30</v>
      </c>
      <c r="R246" s="30" t="str">
        <f ca="1">IF(Tabla434356789[[#This Row],[Avance]]&lt;Tabla434356789[[#This Row],[Actual]],"OK",IF(Tabla434356789[[#This Row],[Avance]]&gt;Tabla434356789[[#This Row],[Actual]],"ATENCIÓN","EJECUTADO"))</f>
        <v>ATENCIÓN</v>
      </c>
    </row>
    <row r="247" spans="1:18" hidden="1" x14ac:dyDescent="0.25">
      <c r="A247" s="16">
        <v>390</v>
      </c>
      <c r="B247" s="18" t="s">
        <v>23</v>
      </c>
      <c r="C247" s="17">
        <v>45496</v>
      </c>
      <c r="D247" s="17"/>
      <c r="E247" s="27" t="s">
        <v>39</v>
      </c>
      <c r="F247" s="28" t="s">
        <v>116</v>
      </c>
      <c r="G247" s="27" t="s">
        <v>176</v>
      </c>
      <c r="H247" s="29" t="s">
        <v>1105</v>
      </c>
      <c r="I247" s="29"/>
      <c r="J247" s="33">
        <v>1</v>
      </c>
      <c r="K247" s="21">
        <v>45497</v>
      </c>
      <c r="L247" s="21">
        <f>IFERROR(WORKDAY.INTL(($K247-1),$J247,1,FESTIVOS[]),"")</f>
        <v>45497</v>
      </c>
      <c r="M247" s="37" t="str">
        <f t="shared" ref="M247:M307" ca="1" si="3">IFERROR(((($I$3-$K247)/(L247-K247)*1)),"")</f>
        <v/>
      </c>
      <c r="N247" s="23">
        <v>0.4</v>
      </c>
      <c r="O247" s="22">
        <v>1</v>
      </c>
      <c r="P247" s="23" t="s">
        <v>35</v>
      </c>
      <c r="Q247" s="24" t="s">
        <v>30</v>
      </c>
      <c r="R247" s="30" t="str">
        <f ca="1">IF(Tabla434356789[[#This Row],[Avance]]&lt;Tabla434356789[[#This Row],[Actual]],"OK",IF(Tabla434356789[[#This Row],[Avance]]&gt;Tabla434356789[[#This Row],[Actual]],"ATENCIÓN","EJECUTADO"))</f>
        <v>ATENCIÓN</v>
      </c>
    </row>
    <row r="248" spans="1:18" hidden="1" x14ac:dyDescent="0.25">
      <c r="A248" s="16">
        <v>391</v>
      </c>
      <c r="B248" s="18" t="s">
        <v>23</v>
      </c>
      <c r="C248" s="17">
        <v>45497</v>
      </c>
      <c r="D248" s="17"/>
      <c r="E248" s="27" t="s">
        <v>39</v>
      </c>
      <c r="F248" s="51" t="s">
        <v>1106</v>
      </c>
      <c r="G248" s="27" t="s">
        <v>33</v>
      </c>
      <c r="H248" s="29" t="s">
        <v>1107</v>
      </c>
      <c r="I248" s="29"/>
      <c r="J248" s="33">
        <v>1</v>
      </c>
      <c r="K248" s="21">
        <v>45497</v>
      </c>
      <c r="L248" s="21">
        <f>IFERROR(WORKDAY.INTL(($K248-1),$J248,1,FESTIVOS[]),"")</f>
        <v>45497</v>
      </c>
      <c r="M248" s="37" t="str">
        <f t="shared" ca="1" si="3"/>
        <v/>
      </c>
      <c r="N248" s="23">
        <v>0.4</v>
      </c>
      <c r="O248" s="22">
        <v>1</v>
      </c>
      <c r="P248" s="23" t="s">
        <v>35</v>
      </c>
      <c r="Q248" s="24" t="s">
        <v>30</v>
      </c>
      <c r="R248" s="30" t="str">
        <f ca="1">IF(Tabla434356789[[#This Row],[Avance]]&lt;Tabla434356789[[#This Row],[Actual]],"OK",IF(Tabla434356789[[#This Row],[Avance]]&gt;Tabla434356789[[#This Row],[Actual]],"ATENCIÓN","EJECUTADO"))</f>
        <v>ATENCIÓN</v>
      </c>
    </row>
    <row r="249" spans="1:18" hidden="1" x14ac:dyDescent="0.25">
      <c r="A249" s="16">
        <v>392</v>
      </c>
      <c r="B249" s="18" t="s">
        <v>23</v>
      </c>
      <c r="C249" s="17">
        <v>45497</v>
      </c>
      <c r="D249" s="17"/>
      <c r="E249" s="27" t="s">
        <v>787</v>
      </c>
      <c r="F249" s="28" t="s">
        <v>1108</v>
      </c>
      <c r="G249" s="27" t="s">
        <v>872</v>
      </c>
      <c r="H249" s="29" t="s">
        <v>1097</v>
      </c>
      <c r="I249" s="29"/>
      <c r="J249" s="33">
        <v>1</v>
      </c>
      <c r="K249" s="21">
        <v>45497</v>
      </c>
      <c r="L249" s="21">
        <f>IFERROR(WORKDAY.INTL(($K249-1),$J249,1,FESTIVOS[]),"")</f>
        <v>45497</v>
      </c>
      <c r="M249" s="37" t="str">
        <f t="shared" ca="1" si="3"/>
        <v/>
      </c>
      <c r="N249" s="23">
        <v>0.4</v>
      </c>
      <c r="O249" s="22">
        <v>1</v>
      </c>
      <c r="P249" s="23" t="s">
        <v>35</v>
      </c>
      <c r="Q249" s="24" t="s">
        <v>30</v>
      </c>
      <c r="R249" s="30" t="str">
        <f ca="1">IF(Tabla434356789[[#This Row],[Avance]]&lt;Tabla434356789[[#This Row],[Actual]],"OK",IF(Tabla434356789[[#This Row],[Avance]]&gt;Tabla434356789[[#This Row],[Actual]],"ATENCIÓN","EJECUTADO"))</f>
        <v>ATENCIÓN</v>
      </c>
    </row>
    <row r="250" spans="1:18" hidden="1" x14ac:dyDescent="0.25">
      <c r="A250" s="16">
        <v>393</v>
      </c>
      <c r="B250" s="18" t="s">
        <v>23</v>
      </c>
      <c r="C250" s="17">
        <v>45497</v>
      </c>
      <c r="D250" s="17"/>
      <c r="E250" s="27" t="s">
        <v>450</v>
      </c>
      <c r="F250" s="28" t="s">
        <v>116</v>
      </c>
      <c r="G250" s="27" t="s">
        <v>176</v>
      </c>
      <c r="H250" s="29" t="s">
        <v>1109</v>
      </c>
      <c r="I250" s="29"/>
      <c r="J250" s="33">
        <v>1</v>
      </c>
      <c r="K250" s="21">
        <v>45497</v>
      </c>
      <c r="L250" s="21">
        <f>IFERROR(WORKDAY.INTL(($K250-1),$J250,1,FESTIVOS[]),"")</f>
        <v>45497</v>
      </c>
      <c r="M250" s="37" t="str">
        <f t="shared" ca="1" si="3"/>
        <v/>
      </c>
      <c r="N250" s="23">
        <v>0.4</v>
      </c>
      <c r="O250" s="22">
        <v>1</v>
      </c>
      <c r="P250" s="23" t="s">
        <v>35</v>
      </c>
      <c r="Q250" s="24" t="s">
        <v>30</v>
      </c>
      <c r="R250" s="30" t="str">
        <f ca="1">IF(Tabla434356789[[#This Row],[Avance]]&lt;Tabla434356789[[#This Row],[Actual]],"OK",IF(Tabla434356789[[#This Row],[Avance]]&gt;Tabla434356789[[#This Row],[Actual]],"ATENCIÓN","EJECUTADO"))</f>
        <v>ATENCIÓN</v>
      </c>
    </row>
    <row r="251" spans="1:18" hidden="1" x14ac:dyDescent="0.25">
      <c r="A251" s="16">
        <v>394</v>
      </c>
      <c r="B251" s="18" t="s">
        <v>23</v>
      </c>
      <c r="C251" s="17">
        <v>45497</v>
      </c>
      <c r="D251" s="17"/>
      <c r="E251" s="27" t="s">
        <v>450</v>
      </c>
      <c r="F251" s="28" t="s">
        <v>1110</v>
      </c>
      <c r="G251" s="27" t="s">
        <v>523</v>
      </c>
      <c r="H251" s="29" t="s">
        <v>1109</v>
      </c>
      <c r="I251" s="29"/>
      <c r="J251" s="33">
        <v>1</v>
      </c>
      <c r="K251" s="21">
        <v>45497</v>
      </c>
      <c r="L251" s="21">
        <f>IFERROR(WORKDAY.INTL(($K251-1),$J251,1,FESTIVOS[]),"")</f>
        <v>45497</v>
      </c>
      <c r="M251" s="37" t="str">
        <f t="shared" ca="1" si="3"/>
        <v/>
      </c>
      <c r="N251" s="23">
        <v>0.4</v>
      </c>
      <c r="O251" s="22">
        <v>1</v>
      </c>
      <c r="P251" s="23" t="s">
        <v>35</v>
      </c>
      <c r="Q251" s="24" t="s">
        <v>30</v>
      </c>
      <c r="R251" s="30" t="str">
        <f ca="1">IF(Tabla434356789[[#This Row],[Avance]]&lt;Tabla434356789[[#This Row],[Actual]],"OK",IF(Tabla434356789[[#This Row],[Avance]]&gt;Tabla434356789[[#This Row],[Actual]],"ATENCIÓN","EJECUTADO"))</f>
        <v>ATENCIÓN</v>
      </c>
    </row>
    <row r="252" spans="1:18" hidden="1" x14ac:dyDescent="0.25">
      <c r="A252" s="16">
        <v>395</v>
      </c>
      <c r="B252" s="18" t="s">
        <v>23</v>
      </c>
      <c r="C252" s="17">
        <v>45498</v>
      </c>
      <c r="D252" s="17"/>
      <c r="E252" s="27" t="s">
        <v>39</v>
      </c>
      <c r="F252" s="51" t="s">
        <v>116</v>
      </c>
      <c r="G252" s="53" t="s">
        <v>636</v>
      </c>
      <c r="H252" s="29" t="s">
        <v>1111</v>
      </c>
      <c r="I252" s="29"/>
      <c r="J252" s="33">
        <v>1</v>
      </c>
      <c r="K252" s="21">
        <v>45498</v>
      </c>
      <c r="L252" s="21">
        <f>IFERROR(WORKDAY.INTL(($K252-1),$J252,1,FESTIVOS[]),"")</f>
        <v>45498</v>
      </c>
      <c r="M252" s="37">
        <v>1</v>
      </c>
      <c r="N252" s="23">
        <v>0</v>
      </c>
      <c r="O252" s="22">
        <v>1</v>
      </c>
      <c r="P252" s="23" t="s">
        <v>35</v>
      </c>
      <c r="Q252" s="24" t="s">
        <v>30</v>
      </c>
      <c r="R252" s="30" t="str">
        <f>IF(Tabla434356789[[#This Row],[Avance]]&lt;Tabla434356789[[#This Row],[Actual]],"OK",IF(Tabla434356789[[#This Row],[Avance]]&gt;Tabla434356789[[#This Row],[Actual]],"ATENCIÓN","EJECUTADO"))</f>
        <v>EJECUTADO</v>
      </c>
    </row>
    <row r="253" spans="1:18" ht="15.6" hidden="1" x14ac:dyDescent="0.3">
      <c r="A253" s="16">
        <v>396</v>
      </c>
      <c r="B253" s="18" t="s">
        <v>23</v>
      </c>
      <c r="C253" s="17">
        <v>45498</v>
      </c>
      <c r="D253" s="17"/>
      <c r="E253" s="27" t="s">
        <v>39</v>
      </c>
      <c r="F253" s="28" t="s">
        <v>1112</v>
      </c>
      <c r="G253" s="27" t="s">
        <v>33</v>
      </c>
      <c r="H253" s="52" t="s">
        <v>1113</v>
      </c>
      <c r="I253" s="29"/>
      <c r="J253" s="33">
        <v>1</v>
      </c>
      <c r="K253" s="21">
        <v>45498</v>
      </c>
      <c r="L253" s="21">
        <f>IFERROR(WORKDAY.INTL(($K253-1),$J253,1,FESTIVOS[]),"")</f>
        <v>45498</v>
      </c>
      <c r="M253" s="37">
        <v>1</v>
      </c>
      <c r="N253" s="23">
        <v>0</v>
      </c>
      <c r="O253" s="22">
        <v>1</v>
      </c>
      <c r="P253" s="23" t="s">
        <v>35</v>
      </c>
      <c r="Q253" s="24" t="s">
        <v>30</v>
      </c>
      <c r="R253" s="30" t="str">
        <f>IF(Tabla434356789[[#This Row],[Avance]]&lt;Tabla434356789[[#This Row],[Actual]],"OK",IF(Tabla434356789[[#This Row],[Avance]]&gt;Tabla434356789[[#This Row],[Actual]],"ATENCIÓN","EJECUTADO"))</f>
        <v>EJECUTADO</v>
      </c>
    </row>
    <row r="254" spans="1:18" hidden="1" x14ac:dyDescent="0.25">
      <c r="A254" s="16">
        <v>397</v>
      </c>
      <c r="B254" s="18" t="s">
        <v>23</v>
      </c>
      <c r="C254" s="17">
        <v>45498</v>
      </c>
      <c r="D254" s="17"/>
      <c r="E254" s="27" t="s">
        <v>450</v>
      </c>
      <c r="F254" s="28" t="s">
        <v>1114</v>
      </c>
      <c r="G254" s="27" t="s">
        <v>523</v>
      </c>
      <c r="H254" s="29" t="s">
        <v>1109</v>
      </c>
      <c r="I254" s="29"/>
      <c r="J254" s="33">
        <v>1</v>
      </c>
      <c r="K254" s="21">
        <v>45498</v>
      </c>
      <c r="L254" s="21">
        <f>IFERROR(WORKDAY.INTL(($K254-1),$J254,1,FESTIVOS[]),"")</f>
        <v>45498</v>
      </c>
      <c r="M254" s="37">
        <v>1</v>
      </c>
      <c r="N254" s="23">
        <v>0</v>
      </c>
      <c r="O254" s="22">
        <v>1</v>
      </c>
      <c r="P254" s="23" t="s">
        <v>35</v>
      </c>
      <c r="Q254" s="24" t="s">
        <v>30</v>
      </c>
      <c r="R254" s="30" t="str">
        <f>IF(Tabla434356789[[#This Row],[Avance]]&lt;Tabla434356789[[#This Row],[Actual]],"OK",IF(Tabla434356789[[#This Row],[Avance]]&gt;Tabla434356789[[#This Row],[Actual]],"ATENCIÓN","EJECUTADO"))</f>
        <v>EJECUTADO</v>
      </c>
    </row>
    <row r="255" spans="1:18" hidden="1" x14ac:dyDescent="0.25">
      <c r="A255" s="16">
        <v>398</v>
      </c>
      <c r="B255" s="18" t="s">
        <v>23</v>
      </c>
      <c r="C255" s="17">
        <v>45498</v>
      </c>
      <c r="D255" s="17"/>
      <c r="E255" s="27" t="s">
        <v>450</v>
      </c>
      <c r="F255" s="28" t="s">
        <v>1115</v>
      </c>
      <c r="G255" s="27" t="s">
        <v>523</v>
      </c>
      <c r="H255" s="29" t="s">
        <v>1109</v>
      </c>
      <c r="I255" s="29"/>
      <c r="J255" s="33">
        <v>1</v>
      </c>
      <c r="K255" s="21">
        <v>45498</v>
      </c>
      <c r="L255" s="21">
        <f>IFERROR(WORKDAY.INTL(($K255-1),$J255,1,FESTIVOS[]),"")</f>
        <v>45498</v>
      </c>
      <c r="M255" s="37">
        <v>1</v>
      </c>
      <c r="N255" s="23">
        <v>0</v>
      </c>
      <c r="O255" s="22">
        <v>1</v>
      </c>
      <c r="P255" s="23" t="s">
        <v>35</v>
      </c>
      <c r="Q255" s="24" t="s">
        <v>30</v>
      </c>
      <c r="R255" s="30" t="str">
        <f>IF(Tabla434356789[[#This Row],[Avance]]&lt;Tabla434356789[[#This Row],[Actual]],"OK",IF(Tabla434356789[[#This Row],[Avance]]&gt;Tabla434356789[[#This Row],[Actual]],"ATENCIÓN","EJECUTADO"))</f>
        <v>EJECUTADO</v>
      </c>
    </row>
    <row r="256" spans="1:18" hidden="1" x14ac:dyDescent="0.25">
      <c r="A256" s="16">
        <v>399</v>
      </c>
      <c r="B256" s="18" t="s">
        <v>23</v>
      </c>
      <c r="C256" s="17">
        <v>45498</v>
      </c>
      <c r="D256" s="17"/>
      <c r="E256" s="27" t="s">
        <v>450</v>
      </c>
      <c r="F256" s="28" t="s">
        <v>1116</v>
      </c>
      <c r="G256" s="27" t="s">
        <v>523</v>
      </c>
      <c r="H256" s="29" t="s">
        <v>1109</v>
      </c>
      <c r="I256" s="29"/>
      <c r="J256" s="33">
        <v>2</v>
      </c>
      <c r="K256" s="21">
        <v>45498</v>
      </c>
      <c r="L256" s="21">
        <f>IFERROR(WORKDAY.INTL(($K256-1),$J256,1,FESTIVOS[]),"")</f>
        <v>45499</v>
      </c>
      <c r="M256" s="37">
        <v>1</v>
      </c>
      <c r="N256" s="23">
        <v>0.3</v>
      </c>
      <c r="O256" s="22">
        <v>1</v>
      </c>
      <c r="P256" s="23" t="s">
        <v>35</v>
      </c>
      <c r="Q256" s="24" t="s">
        <v>30</v>
      </c>
      <c r="R256" s="30" t="str">
        <f>IF(Tabla434356789[[#This Row],[Avance]]&lt;Tabla434356789[[#This Row],[Actual]],"OK",IF(Tabla434356789[[#This Row],[Avance]]&gt;Tabla434356789[[#This Row],[Actual]],"ATENCIÓN","EJECUTADO"))</f>
        <v>EJECUTADO</v>
      </c>
    </row>
    <row r="257" spans="1:18" hidden="1" x14ac:dyDescent="0.25">
      <c r="A257" s="16">
        <v>400</v>
      </c>
      <c r="B257" s="18" t="s">
        <v>23</v>
      </c>
      <c r="C257" s="17">
        <v>45498</v>
      </c>
      <c r="D257" s="17"/>
      <c r="E257" s="27" t="s">
        <v>36</v>
      </c>
      <c r="F257" s="54" t="s">
        <v>1117</v>
      </c>
      <c r="G257" s="27" t="s">
        <v>1118</v>
      </c>
      <c r="H257" s="29" t="s">
        <v>1119</v>
      </c>
      <c r="I257" s="29"/>
      <c r="J257" s="33">
        <v>1</v>
      </c>
      <c r="K257" s="21">
        <v>45498</v>
      </c>
      <c r="L257" s="21">
        <f>IFERROR(WORKDAY.INTL(($K257-1),$J257,1,FESTIVOS[]),"")</f>
        <v>45498</v>
      </c>
      <c r="M257" s="37" t="str">
        <f t="shared" ca="1" si="3"/>
        <v/>
      </c>
      <c r="N257" s="23">
        <v>0</v>
      </c>
      <c r="O257" s="22">
        <v>1</v>
      </c>
      <c r="P257" s="23" t="s">
        <v>35</v>
      </c>
      <c r="Q257" s="24" t="s">
        <v>30</v>
      </c>
      <c r="R257" s="30" t="str">
        <f ca="1">IF(Tabla434356789[[#This Row],[Avance]]&lt;Tabla434356789[[#This Row],[Actual]],"OK",IF(Tabla434356789[[#This Row],[Avance]]&gt;Tabla434356789[[#This Row],[Actual]],"ATENCIÓN","EJECUTADO"))</f>
        <v>ATENCIÓN</v>
      </c>
    </row>
    <row r="258" spans="1:18" hidden="1" x14ac:dyDescent="0.25">
      <c r="A258" s="16">
        <v>401</v>
      </c>
      <c r="B258" s="18" t="s">
        <v>23</v>
      </c>
      <c r="C258" s="17">
        <v>45498</v>
      </c>
      <c r="D258" s="17"/>
      <c r="E258" s="27" t="s">
        <v>787</v>
      </c>
      <c r="F258" s="28" t="s">
        <v>1120</v>
      </c>
      <c r="G258" s="27" t="s">
        <v>872</v>
      </c>
      <c r="H258" s="29" t="s">
        <v>1097</v>
      </c>
      <c r="I258" s="29"/>
      <c r="J258" s="33">
        <v>1</v>
      </c>
      <c r="K258" s="21">
        <v>45498</v>
      </c>
      <c r="L258" s="21">
        <f>IFERROR(WORKDAY.INTL(($K258-1),$J258,1,FESTIVOS[]),"")</f>
        <v>45498</v>
      </c>
      <c r="M258" s="37" t="str">
        <f t="shared" ca="1" si="3"/>
        <v/>
      </c>
      <c r="N258" s="23">
        <v>0</v>
      </c>
      <c r="O258" s="22">
        <v>1</v>
      </c>
      <c r="P258" s="23" t="s">
        <v>35</v>
      </c>
      <c r="Q258" s="24" t="s">
        <v>30</v>
      </c>
      <c r="R258" s="30" t="str">
        <f ca="1">IF(Tabla434356789[[#This Row],[Avance]]&lt;Tabla434356789[[#This Row],[Actual]],"OK",IF(Tabla434356789[[#This Row],[Avance]]&gt;Tabla434356789[[#This Row],[Actual]],"ATENCIÓN","EJECUTADO"))</f>
        <v>ATENCIÓN</v>
      </c>
    </row>
    <row r="259" spans="1:18" hidden="1" x14ac:dyDescent="0.25">
      <c r="A259" s="16">
        <v>402</v>
      </c>
      <c r="B259" s="18" t="s">
        <v>23</v>
      </c>
      <c r="C259" s="17">
        <v>45498</v>
      </c>
      <c r="D259" s="17"/>
      <c r="E259" s="27" t="s">
        <v>787</v>
      </c>
      <c r="F259" s="28" t="s">
        <v>1121</v>
      </c>
      <c r="G259" s="27" t="s">
        <v>872</v>
      </c>
      <c r="H259" s="29" t="s">
        <v>1097</v>
      </c>
      <c r="I259" s="29"/>
      <c r="J259" s="33">
        <v>1</v>
      </c>
      <c r="K259" s="21">
        <v>45498</v>
      </c>
      <c r="L259" s="21">
        <f>IFERROR(WORKDAY.INTL(($K259-1),$J259,1,FESTIVOS[]),"")</f>
        <v>45498</v>
      </c>
      <c r="M259" s="37" t="str">
        <f t="shared" ca="1" si="3"/>
        <v/>
      </c>
      <c r="N259" s="23">
        <v>0</v>
      </c>
      <c r="O259" s="22">
        <v>1</v>
      </c>
      <c r="P259" s="23" t="s">
        <v>35</v>
      </c>
      <c r="Q259" s="24" t="s">
        <v>30</v>
      </c>
      <c r="R259" s="30" t="str">
        <f ca="1">IF(Tabla434356789[[#This Row],[Avance]]&lt;Tabla434356789[[#This Row],[Actual]],"OK",IF(Tabla434356789[[#This Row],[Avance]]&gt;Tabla434356789[[#This Row],[Actual]],"ATENCIÓN","EJECUTADO"))</f>
        <v>ATENCIÓN</v>
      </c>
    </row>
    <row r="260" spans="1:18" hidden="1" x14ac:dyDescent="0.25">
      <c r="A260" s="16">
        <v>403</v>
      </c>
      <c r="B260" s="18" t="s">
        <v>23</v>
      </c>
      <c r="C260" s="17">
        <v>45498</v>
      </c>
      <c r="D260" s="17"/>
      <c r="E260" s="27" t="s">
        <v>787</v>
      </c>
      <c r="F260" s="28" t="s">
        <v>1122</v>
      </c>
      <c r="G260" s="27" t="s">
        <v>872</v>
      </c>
      <c r="H260" s="29" t="s">
        <v>1097</v>
      </c>
      <c r="I260" s="29"/>
      <c r="J260" s="33">
        <v>1</v>
      </c>
      <c r="K260" s="21">
        <v>45498</v>
      </c>
      <c r="L260" s="21">
        <f>IFERROR(WORKDAY.INTL(($K260-1),$J260,1,FESTIVOS[]),"")</f>
        <v>45498</v>
      </c>
      <c r="M260" s="37" t="str">
        <f t="shared" ca="1" si="3"/>
        <v/>
      </c>
      <c r="N260" s="23">
        <v>0</v>
      </c>
      <c r="O260" s="22">
        <v>1</v>
      </c>
      <c r="P260" s="23" t="s">
        <v>35</v>
      </c>
      <c r="Q260" s="24" t="s">
        <v>30</v>
      </c>
      <c r="R260" s="30" t="str">
        <f ca="1">IF(Tabla434356789[[#This Row],[Avance]]&lt;Tabla434356789[[#This Row],[Actual]],"OK",IF(Tabla434356789[[#This Row],[Avance]]&gt;Tabla434356789[[#This Row],[Actual]],"ATENCIÓN","EJECUTADO"))</f>
        <v>ATENCIÓN</v>
      </c>
    </row>
    <row r="261" spans="1:18" ht="15.6" x14ac:dyDescent="0.3">
      <c r="A261" s="16">
        <v>404</v>
      </c>
      <c r="B261" s="18" t="s">
        <v>23</v>
      </c>
      <c r="C261" s="17">
        <v>45499</v>
      </c>
      <c r="D261" s="17"/>
      <c r="E261" s="27" t="s">
        <v>133</v>
      </c>
      <c r="F261" s="55" t="s">
        <v>1123</v>
      </c>
      <c r="G261" s="27" t="s">
        <v>1124</v>
      </c>
      <c r="H261" s="29" t="s">
        <v>1125</v>
      </c>
      <c r="I261" s="29"/>
      <c r="J261" s="33">
        <v>5</v>
      </c>
      <c r="K261" s="21">
        <v>45499</v>
      </c>
      <c r="L261" s="21">
        <f>IFERROR(WORKDAY.INTL(($K261-1),$J261,1,FESTIVOS[]),"")</f>
        <v>45505</v>
      </c>
      <c r="M261" s="37">
        <f t="shared" ca="1" si="3"/>
        <v>124.33333333333333</v>
      </c>
      <c r="N261" s="23">
        <v>0.68</v>
      </c>
      <c r="O261" s="22">
        <v>0.84</v>
      </c>
      <c r="P261" s="23" t="s">
        <v>35</v>
      </c>
      <c r="Q261" s="24" t="s">
        <v>30</v>
      </c>
      <c r="R261" s="30" t="str">
        <f ca="1">IF(Tabla434356789[[#This Row],[Avance]]&lt;Tabla434356789[[#This Row],[Actual]],"OK",IF(Tabla434356789[[#This Row],[Avance]]&gt;Tabla434356789[[#This Row],[Actual]],"ATENCIÓN","EJECUTADO"))</f>
        <v>ATENCIÓN</v>
      </c>
    </row>
    <row r="262" spans="1:18" hidden="1" x14ac:dyDescent="0.25">
      <c r="A262" s="16">
        <v>405</v>
      </c>
      <c r="B262" s="18" t="s">
        <v>23</v>
      </c>
      <c r="C262" s="17">
        <v>45499</v>
      </c>
      <c r="D262" s="17"/>
      <c r="E262" s="27" t="s">
        <v>39</v>
      </c>
      <c r="F262" s="28" t="s">
        <v>116</v>
      </c>
      <c r="G262" s="27" t="s">
        <v>636</v>
      </c>
      <c r="H262" s="29" t="s">
        <v>1126</v>
      </c>
      <c r="I262" s="29"/>
      <c r="J262" s="33">
        <v>1</v>
      </c>
      <c r="K262" s="21">
        <v>45499</v>
      </c>
      <c r="L262" s="21">
        <f>IFERROR(WORKDAY.INTL(($K262-1),$J262,1,FESTIVOS[]),"")</f>
        <v>45499</v>
      </c>
      <c r="M262" s="37">
        <v>1</v>
      </c>
      <c r="N262" s="23">
        <v>0</v>
      </c>
      <c r="O262" s="22">
        <v>1</v>
      </c>
      <c r="P262" s="23" t="s">
        <v>35</v>
      </c>
      <c r="Q262" s="24" t="s">
        <v>30</v>
      </c>
      <c r="R262" s="30" t="str">
        <f>IF(Tabla434356789[[#This Row],[Avance]]&lt;Tabla434356789[[#This Row],[Actual]],"OK",IF(Tabla434356789[[#This Row],[Avance]]&gt;Tabla434356789[[#This Row],[Actual]],"ATENCIÓN","EJECUTADO"))</f>
        <v>EJECUTADO</v>
      </c>
    </row>
    <row r="263" spans="1:18" hidden="1" x14ac:dyDescent="0.25">
      <c r="A263" s="16">
        <v>406</v>
      </c>
      <c r="B263" s="18" t="s">
        <v>23</v>
      </c>
      <c r="C263" s="17">
        <v>45499</v>
      </c>
      <c r="D263" s="17"/>
      <c r="E263" s="27" t="s">
        <v>39</v>
      </c>
      <c r="F263" s="28" t="s">
        <v>1127</v>
      </c>
      <c r="G263" s="27" t="s">
        <v>33</v>
      </c>
      <c r="H263" s="29" t="s">
        <v>151</v>
      </c>
      <c r="I263" s="29"/>
      <c r="J263" s="33">
        <v>2</v>
      </c>
      <c r="K263" s="21">
        <v>45499</v>
      </c>
      <c r="L263" s="21">
        <f>IFERROR(WORKDAY.INTL(($K263-1),$J263,1,FESTIVOS[]),"")</f>
        <v>45502</v>
      </c>
      <c r="M263" s="37">
        <v>1</v>
      </c>
      <c r="N263" s="23">
        <v>0.76</v>
      </c>
      <c r="O263" s="22">
        <v>1</v>
      </c>
      <c r="P263" s="23" t="s">
        <v>35</v>
      </c>
      <c r="Q263" s="24" t="s">
        <v>30</v>
      </c>
      <c r="R263" s="30" t="str">
        <f>IF(Tabla434356789[[#This Row],[Avance]]&lt;Tabla434356789[[#This Row],[Actual]],"OK",IF(Tabla434356789[[#This Row],[Avance]]&gt;Tabla434356789[[#This Row],[Actual]],"ATENCIÓN","EJECUTADO"))</f>
        <v>EJECUTADO</v>
      </c>
    </row>
    <row r="264" spans="1:18" hidden="1" x14ac:dyDescent="0.25">
      <c r="A264" s="16">
        <v>407</v>
      </c>
      <c r="B264" s="18" t="s">
        <v>23</v>
      </c>
      <c r="C264" s="17">
        <v>45499</v>
      </c>
      <c r="D264" s="17"/>
      <c r="E264" s="27" t="s">
        <v>39</v>
      </c>
      <c r="F264" s="28" t="s">
        <v>1128</v>
      </c>
      <c r="G264" s="27" t="s">
        <v>33</v>
      </c>
      <c r="H264" s="29" t="s">
        <v>1129</v>
      </c>
      <c r="I264" s="29"/>
      <c r="J264" s="33">
        <v>1</v>
      </c>
      <c r="K264" s="21">
        <v>45499</v>
      </c>
      <c r="L264" s="21">
        <f>IFERROR(WORKDAY.INTL(($K264-1),$J264,1,FESTIVOS[]),"")</f>
        <v>45499</v>
      </c>
      <c r="M264" s="37">
        <v>1</v>
      </c>
      <c r="N264" s="23">
        <v>0</v>
      </c>
      <c r="O264" s="22">
        <v>1</v>
      </c>
      <c r="P264" s="23" t="s">
        <v>35</v>
      </c>
      <c r="Q264" s="24" t="s">
        <v>30</v>
      </c>
      <c r="R264" s="30" t="str">
        <f>IF(Tabla434356789[[#This Row],[Avance]]&lt;Tabla434356789[[#This Row],[Actual]],"OK",IF(Tabla434356789[[#This Row],[Avance]]&gt;Tabla434356789[[#This Row],[Actual]],"ATENCIÓN","EJECUTADO"))</f>
        <v>EJECUTADO</v>
      </c>
    </row>
    <row r="265" spans="1:18" hidden="1" x14ac:dyDescent="0.25">
      <c r="A265" s="16">
        <v>408</v>
      </c>
      <c r="B265" s="18" t="s">
        <v>23</v>
      </c>
      <c r="C265" s="17">
        <v>45499</v>
      </c>
      <c r="D265" s="17"/>
      <c r="E265" s="27" t="s">
        <v>787</v>
      </c>
      <c r="F265" s="28" t="s">
        <v>1130</v>
      </c>
      <c r="G265" s="27" t="s">
        <v>872</v>
      </c>
      <c r="H265" s="29" t="s">
        <v>1131</v>
      </c>
      <c r="I265" s="29"/>
      <c r="J265" s="33">
        <v>1</v>
      </c>
      <c r="K265" s="21">
        <v>45499</v>
      </c>
      <c r="L265" s="21">
        <f>IFERROR(WORKDAY.INTL(($K265-1),$J265,1,FESTIVOS[]),"")</f>
        <v>45499</v>
      </c>
      <c r="M265" s="37">
        <v>1</v>
      </c>
      <c r="N265" s="23">
        <v>0</v>
      </c>
      <c r="O265" s="22">
        <v>1</v>
      </c>
      <c r="P265" s="23" t="s">
        <v>35</v>
      </c>
      <c r="Q265" s="24" t="s">
        <v>30</v>
      </c>
      <c r="R265" s="30" t="str">
        <f>IF(Tabla434356789[[#This Row],[Avance]]&lt;Tabla434356789[[#This Row],[Actual]],"OK",IF(Tabla434356789[[#This Row],[Avance]]&gt;Tabla434356789[[#This Row],[Actual]],"ATENCIÓN","EJECUTADO"))</f>
        <v>EJECUTADO</v>
      </c>
    </row>
    <row r="266" spans="1:18" hidden="1" x14ac:dyDescent="0.25">
      <c r="A266" s="16">
        <v>409</v>
      </c>
      <c r="B266" s="18" t="s">
        <v>23</v>
      </c>
      <c r="C266" s="17">
        <v>45499</v>
      </c>
      <c r="D266" s="17"/>
      <c r="E266" s="27" t="s">
        <v>787</v>
      </c>
      <c r="F266" s="28" t="s">
        <v>1132</v>
      </c>
      <c r="G266" s="27" t="s">
        <v>872</v>
      </c>
      <c r="H266" s="29" t="s">
        <v>1131</v>
      </c>
      <c r="I266" s="29"/>
      <c r="J266" s="33">
        <v>1</v>
      </c>
      <c r="K266" s="21">
        <v>45499</v>
      </c>
      <c r="L266" s="21">
        <f>IFERROR(WORKDAY.INTL(($K266-1),$J266,1,FESTIVOS[]),"")</f>
        <v>45499</v>
      </c>
      <c r="M266" s="37">
        <v>1</v>
      </c>
      <c r="N266" s="23">
        <v>0</v>
      </c>
      <c r="O266" s="22">
        <v>1</v>
      </c>
      <c r="P266" s="23" t="s">
        <v>35</v>
      </c>
      <c r="Q266" s="24" t="s">
        <v>30</v>
      </c>
      <c r="R266" s="30" t="str">
        <f>IF(Tabla434356789[[#This Row],[Avance]]&lt;Tabla434356789[[#This Row],[Actual]],"OK",IF(Tabla434356789[[#This Row],[Avance]]&gt;Tabla434356789[[#This Row],[Actual]],"ATENCIÓN","EJECUTADO"))</f>
        <v>EJECUTADO</v>
      </c>
    </row>
    <row r="267" spans="1:18" hidden="1" x14ac:dyDescent="0.25">
      <c r="A267" s="16">
        <v>410</v>
      </c>
      <c r="B267" s="18" t="s">
        <v>23</v>
      </c>
      <c r="C267" s="17">
        <v>45499</v>
      </c>
      <c r="D267" s="17"/>
      <c r="E267" s="27" t="s">
        <v>787</v>
      </c>
      <c r="F267" s="28" t="s">
        <v>1133</v>
      </c>
      <c r="G267" s="27" t="s">
        <v>872</v>
      </c>
      <c r="H267" s="29" t="s">
        <v>1131</v>
      </c>
      <c r="I267" s="29"/>
      <c r="J267" s="33">
        <v>1</v>
      </c>
      <c r="K267" s="21">
        <v>45499</v>
      </c>
      <c r="L267" s="21">
        <f>IFERROR(WORKDAY.INTL(($K267-1),$J267,1,FESTIVOS[]),"")</f>
        <v>45499</v>
      </c>
      <c r="M267" s="37">
        <v>1</v>
      </c>
      <c r="N267" s="23">
        <v>0</v>
      </c>
      <c r="O267" s="22">
        <v>1</v>
      </c>
      <c r="P267" s="23" t="s">
        <v>35</v>
      </c>
      <c r="Q267" s="24" t="s">
        <v>30</v>
      </c>
      <c r="R267" s="30" t="str">
        <f>IF(Tabla434356789[[#This Row],[Avance]]&lt;Tabla434356789[[#This Row],[Actual]],"OK",IF(Tabla434356789[[#This Row],[Avance]]&gt;Tabla434356789[[#This Row],[Actual]],"ATENCIÓN","EJECUTADO"))</f>
        <v>EJECUTADO</v>
      </c>
    </row>
    <row r="268" spans="1:18" hidden="1" x14ac:dyDescent="0.25">
      <c r="A268" s="16">
        <v>411</v>
      </c>
      <c r="B268" s="18" t="s">
        <v>23</v>
      </c>
      <c r="C268" s="17">
        <v>45499</v>
      </c>
      <c r="D268" s="17"/>
      <c r="E268" s="27" t="s">
        <v>787</v>
      </c>
      <c r="F268" s="28" t="s">
        <v>1134</v>
      </c>
      <c r="G268" s="27" t="s">
        <v>872</v>
      </c>
      <c r="H268" s="29" t="s">
        <v>1131</v>
      </c>
      <c r="I268" s="29"/>
      <c r="J268" s="33">
        <v>1</v>
      </c>
      <c r="K268" s="21">
        <v>45499</v>
      </c>
      <c r="L268" s="21">
        <f>IFERROR(WORKDAY.INTL(($K268-1),$J268,1,FESTIVOS[]),"")</f>
        <v>45499</v>
      </c>
      <c r="M268" s="37">
        <v>1</v>
      </c>
      <c r="N268" s="23">
        <v>0</v>
      </c>
      <c r="O268" s="22">
        <v>1</v>
      </c>
      <c r="P268" s="23" t="s">
        <v>35</v>
      </c>
      <c r="Q268" s="24" t="s">
        <v>30</v>
      </c>
      <c r="R268" s="30" t="str">
        <f>IF(Tabla434356789[[#This Row],[Avance]]&lt;Tabla434356789[[#This Row],[Actual]],"OK",IF(Tabla434356789[[#This Row],[Avance]]&gt;Tabla434356789[[#This Row],[Actual]],"ATENCIÓN","EJECUTADO"))</f>
        <v>EJECUTADO</v>
      </c>
    </row>
    <row r="269" spans="1:18" x14ac:dyDescent="0.25">
      <c r="A269" s="16">
        <v>412</v>
      </c>
      <c r="B269" s="18" t="s">
        <v>23</v>
      </c>
      <c r="C269" s="17">
        <v>45499</v>
      </c>
      <c r="D269" s="17"/>
      <c r="E269" s="27" t="s">
        <v>787</v>
      </c>
      <c r="F269" s="28" t="s">
        <v>1135</v>
      </c>
      <c r="G269" s="27" t="s">
        <v>363</v>
      </c>
      <c r="H269" s="29" t="s">
        <v>789</v>
      </c>
      <c r="I269" s="29"/>
      <c r="J269" s="33">
        <v>24</v>
      </c>
      <c r="K269" s="21">
        <v>45488</v>
      </c>
      <c r="L269" s="21">
        <f>IFERROR(WORKDAY.INTL(($K269-1),$J269,1,FESTIVOS[]),"")</f>
        <v>45519</v>
      </c>
      <c r="M269" s="37">
        <f t="shared" ca="1" si="3"/>
        <v>24.419354838709676</v>
      </c>
      <c r="N269" s="23">
        <v>0.49</v>
      </c>
      <c r="O269" s="22">
        <v>0.52</v>
      </c>
      <c r="P269" s="23" t="s">
        <v>35</v>
      </c>
      <c r="Q269" s="24" t="s">
        <v>30</v>
      </c>
      <c r="R269" s="30" t="str">
        <f ca="1">IF(Tabla434356789[[#This Row],[Avance]]&lt;Tabla434356789[[#This Row],[Actual]],"OK",IF(Tabla434356789[[#This Row],[Avance]]&gt;Tabla434356789[[#This Row],[Actual]],"ATENCIÓN","EJECUTADO"))</f>
        <v>ATENCIÓN</v>
      </c>
    </row>
    <row r="270" spans="1:18" hidden="1" x14ac:dyDescent="0.25">
      <c r="A270" s="16">
        <v>412</v>
      </c>
      <c r="B270" s="18" t="s">
        <v>883</v>
      </c>
      <c r="C270" s="17">
        <v>45499</v>
      </c>
      <c r="D270" s="17"/>
      <c r="E270" s="27" t="s">
        <v>36</v>
      </c>
      <c r="F270" s="28" t="s">
        <v>262</v>
      </c>
      <c r="G270" s="27" t="s">
        <v>1136</v>
      </c>
      <c r="H270" s="29" t="s">
        <v>1126</v>
      </c>
      <c r="I270" s="29"/>
      <c r="J270" s="33">
        <v>1</v>
      </c>
      <c r="K270" s="21">
        <v>45499</v>
      </c>
      <c r="L270" s="21">
        <f>IFERROR(WORKDAY.INTL(($K270-1),$J270,1,FESTIVOS[]),"")</f>
        <v>45499</v>
      </c>
      <c r="M270" s="37" t="str">
        <f t="shared" ca="1" si="3"/>
        <v/>
      </c>
      <c r="N270" s="23">
        <v>0</v>
      </c>
      <c r="O270" s="22">
        <v>1</v>
      </c>
      <c r="P270" s="23" t="s">
        <v>35</v>
      </c>
      <c r="Q270" s="24" t="s">
        <v>30</v>
      </c>
      <c r="R270" s="30" t="str">
        <f ca="1">IF(Tabla434356789[[#This Row],[Avance]]&lt;Tabla434356789[[#This Row],[Actual]],"OK",IF(Tabla434356789[[#This Row],[Avance]]&gt;Tabla434356789[[#This Row],[Actual]],"ATENCIÓN","EJECUTADO"))</f>
        <v>ATENCIÓN</v>
      </c>
    </row>
    <row r="271" spans="1:18" hidden="1" x14ac:dyDescent="0.25">
      <c r="A271" s="16">
        <v>412</v>
      </c>
      <c r="B271" s="18" t="s">
        <v>884</v>
      </c>
      <c r="C271" s="17">
        <v>45499</v>
      </c>
      <c r="D271" s="17"/>
      <c r="E271" s="27" t="s">
        <v>450</v>
      </c>
      <c r="F271" s="28" t="s">
        <v>1137</v>
      </c>
      <c r="G271" s="27" t="s">
        <v>523</v>
      </c>
      <c r="H271" s="29" t="s">
        <v>1138</v>
      </c>
      <c r="I271" s="29"/>
      <c r="J271" s="33">
        <v>1</v>
      </c>
      <c r="K271" s="21">
        <v>45499</v>
      </c>
      <c r="L271" s="21">
        <f>IFERROR(WORKDAY.INTL(($K271-1),$J271,1,FESTIVOS[]),"")</f>
        <v>45499</v>
      </c>
      <c r="M271" s="37" t="str">
        <f t="shared" ca="1" si="3"/>
        <v/>
      </c>
      <c r="N271" s="23">
        <v>0</v>
      </c>
      <c r="O271" s="22">
        <v>1</v>
      </c>
      <c r="P271" s="23" t="s">
        <v>35</v>
      </c>
      <c r="Q271" s="24"/>
      <c r="R271" s="30" t="str">
        <f ca="1">IF(Tabla434356789[[#This Row],[Avance]]&lt;Tabla434356789[[#This Row],[Actual]],"OK",IF(Tabla434356789[[#This Row],[Avance]]&gt;Tabla434356789[[#This Row],[Actual]],"ATENCIÓN","EJECUTADO"))</f>
        <v>ATENCIÓN</v>
      </c>
    </row>
    <row r="272" spans="1:18" hidden="1" x14ac:dyDescent="0.25">
      <c r="A272" s="16">
        <v>413</v>
      </c>
      <c r="B272" s="18" t="s">
        <v>23</v>
      </c>
      <c r="C272" s="17">
        <v>45502</v>
      </c>
      <c r="D272" s="17"/>
      <c r="E272" s="27" t="s">
        <v>39</v>
      </c>
      <c r="F272" s="28" t="s">
        <v>1139</v>
      </c>
      <c r="G272" s="27" t="s">
        <v>33</v>
      </c>
      <c r="H272" s="29" t="s">
        <v>151</v>
      </c>
      <c r="I272" s="29"/>
      <c r="J272" s="33">
        <v>1</v>
      </c>
      <c r="K272" s="21">
        <v>45501</v>
      </c>
      <c r="L272" s="21">
        <f>IFERROR(WORKDAY.INTL(($K272-1),$J272,1,FESTIVOS[]),"")</f>
        <v>45502</v>
      </c>
      <c r="M272" s="37">
        <v>1</v>
      </c>
      <c r="N272" s="23">
        <v>0</v>
      </c>
      <c r="O272" s="22">
        <v>1</v>
      </c>
      <c r="P272" s="18" t="s">
        <v>35</v>
      </c>
      <c r="Q272" s="24" t="s">
        <v>30</v>
      </c>
      <c r="R272" s="30" t="str">
        <f>IF(Tabla434356789[[#This Row],[Avance]]&lt;Tabla434356789[[#This Row],[Actual]],"OK",IF(Tabla434356789[[#This Row],[Avance]]&gt;Tabla434356789[[#This Row],[Actual]],"ATENCIÓN","EJECUTADO"))</f>
        <v>EJECUTADO</v>
      </c>
    </row>
    <row r="273" spans="1:18" ht="26.4" hidden="1" x14ac:dyDescent="0.25">
      <c r="A273" s="16">
        <v>414</v>
      </c>
      <c r="B273" s="18" t="s">
        <v>23</v>
      </c>
      <c r="C273" s="17">
        <v>45502</v>
      </c>
      <c r="D273" s="17"/>
      <c r="E273" s="27" t="s">
        <v>39</v>
      </c>
      <c r="F273" s="38" t="s">
        <v>1140</v>
      </c>
      <c r="G273" s="27" t="s">
        <v>33</v>
      </c>
      <c r="H273" s="29" t="s">
        <v>151</v>
      </c>
      <c r="I273" s="29"/>
      <c r="J273" s="33">
        <v>1</v>
      </c>
      <c r="K273" s="21">
        <v>45501</v>
      </c>
      <c r="L273" s="21">
        <f>IFERROR(WORKDAY.INTL(($K273-1),$J273,1,FESTIVOS[]),"")</f>
        <v>45502</v>
      </c>
      <c r="M273" s="37">
        <v>1</v>
      </c>
      <c r="N273" s="23">
        <v>0</v>
      </c>
      <c r="O273" s="22">
        <v>1</v>
      </c>
      <c r="P273" s="18" t="s">
        <v>35</v>
      </c>
      <c r="Q273" s="24" t="s">
        <v>30</v>
      </c>
      <c r="R273" s="46" t="str">
        <f>IF(Tabla434356789[[#This Row],[Avance]]&lt;Tabla434356789[[#This Row],[Actual]],"OK",IF(Tabla434356789[[#This Row],[Avance]]&gt;Tabla434356789[[#This Row],[Actual]],"ATENCIÓN","EJECUTADO"))</f>
        <v>EJECUTADO</v>
      </c>
    </row>
    <row r="274" spans="1:18" ht="26.4" hidden="1" x14ac:dyDescent="0.25">
      <c r="A274" s="16">
        <v>415</v>
      </c>
      <c r="B274" s="18" t="s">
        <v>23</v>
      </c>
      <c r="C274" s="17">
        <v>45502</v>
      </c>
      <c r="D274" s="17"/>
      <c r="E274" s="27" t="s">
        <v>39</v>
      </c>
      <c r="F274" s="38" t="s">
        <v>1141</v>
      </c>
      <c r="G274" s="27" t="s">
        <v>33</v>
      </c>
      <c r="H274" s="29" t="s">
        <v>151</v>
      </c>
      <c r="I274" s="29"/>
      <c r="J274" s="33">
        <v>1</v>
      </c>
      <c r="K274" s="21">
        <v>45501</v>
      </c>
      <c r="L274" s="21">
        <f>IFERROR(WORKDAY.INTL(($K274-1),$J274,1,FESTIVOS[]),"")</f>
        <v>45502</v>
      </c>
      <c r="M274" s="37">
        <v>1</v>
      </c>
      <c r="N274" s="23">
        <v>0</v>
      </c>
      <c r="O274" s="22">
        <v>1</v>
      </c>
      <c r="P274" s="18" t="s">
        <v>35</v>
      </c>
      <c r="Q274" s="24" t="s">
        <v>30</v>
      </c>
      <c r="R274" s="46" t="str">
        <f>IF(Tabla434356789[[#This Row],[Avance]]&lt;Tabla434356789[[#This Row],[Actual]],"OK",IF(Tabla434356789[[#This Row],[Avance]]&gt;Tabla434356789[[#This Row],[Actual]],"ATENCIÓN","EJECUTADO"))</f>
        <v>EJECUTADO</v>
      </c>
    </row>
    <row r="275" spans="1:18" ht="26.4" hidden="1" x14ac:dyDescent="0.25">
      <c r="A275" s="16">
        <v>416</v>
      </c>
      <c r="B275" s="18" t="s">
        <v>23</v>
      </c>
      <c r="C275" s="17">
        <v>45502</v>
      </c>
      <c r="D275" s="17"/>
      <c r="E275" s="27" t="s">
        <v>450</v>
      </c>
      <c r="F275" s="38" t="s">
        <v>1142</v>
      </c>
      <c r="G275" s="27" t="s">
        <v>33</v>
      </c>
      <c r="H275" s="29" t="s">
        <v>505</v>
      </c>
      <c r="I275" s="29"/>
      <c r="J275" s="33">
        <v>1</v>
      </c>
      <c r="K275" s="21">
        <v>45501</v>
      </c>
      <c r="L275" s="21">
        <f>IFERROR(WORKDAY.INTL(($K275-1),$J275,1,FESTIVOS[]),"")</f>
        <v>45502</v>
      </c>
      <c r="M275" s="37">
        <v>1</v>
      </c>
      <c r="N275" s="23">
        <v>0</v>
      </c>
      <c r="O275" s="22">
        <v>1</v>
      </c>
      <c r="P275" s="18" t="s">
        <v>35</v>
      </c>
      <c r="Q275" s="24" t="s">
        <v>30</v>
      </c>
      <c r="R275" s="30" t="str">
        <f>IF(Tabla434356789[[#This Row],[Avance]]&lt;Tabla434356789[[#This Row],[Actual]],"OK",IF(Tabla434356789[[#This Row],[Avance]]&gt;Tabla434356789[[#This Row],[Actual]],"ATENCIÓN","EJECUTADO"))</f>
        <v>EJECUTADO</v>
      </c>
    </row>
    <row r="276" spans="1:18" hidden="1" x14ac:dyDescent="0.25">
      <c r="A276" s="16">
        <v>417</v>
      </c>
      <c r="B276" s="18" t="s">
        <v>23</v>
      </c>
      <c r="C276" s="17">
        <v>45503</v>
      </c>
      <c r="D276" s="17"/>
      <c r="E276" s="27" t="s">
        <v>39</v>
      </c>
      <c r="F276" s="28" t="s">
        <v>1143</v>
      </c>
      <c r="G276" s="27" t="s">
        <v>33</v>
      </c>
      <c r="H276" s="29" t="s">
        <v>151</v>
      </c>
      <c r="I276" s="29"/>
      <c r="J276" s="33">
        <v>2</v>
      </c>
      <c r="K276" s="21">
        <v>45502</v>
      </c>
      <c r="L276" s="21">
        <f>IFERROR(WORKDAY.INTL(($K276-1),$J276,1,FESTIVOS[]),"")</f>
        <v>45503</v>
      </c>
      <c r="M276" s="37">
        <v>1</v>
      </c>
      <c r="N276" s="23">
        <v>0</v>
      </c>
      <c r="O276" s="22">
        <v>1</v>
      </c>
      <c r="P276" s="18" t="s">
        <v>35</v>
      </c>
      <c r="Q276" s="24" t="s">
        <v>30</v>
      </c>
      <c r="R276" s="56" t="str">
        <f>IF(Tabla434356789[[#This Row],[Avance]]&lt;Tabla434356789[[#This Row],[Actual]],"OK",IF(Tabla434356789[[#This Row],[Avance]]&gt;Tabla434356789[[#This Row],[Actual]],"ATENCIÓN","EJECUTADO"))</f>
        <v>EJECUTADO</v>
      </c>
    </row>
    <row r="277" spans="1:18" hidden="1" x14ac:dyDescent="0.25">
      <c r="A277" s="16">
        <v>418</v>
      </c>
      <c r="B277" s="18" t="s">
        <v>23</v>
      </c>
      <c r="C277" s="17">
        <v>45503</v>
      </c>
      <c r="D277" s="17"/>
      <c r="E277" s="27" t="s">
        <v>39</v>
      </c>
      <c r="F277" s="28" t="s">
        <v>1144</v>
      </c>
      <c r="G277" s="27" t="s">
        <v>33</v>
      </c>
      <c r="H277" s="29" t="s">
        <v>151</v>
      </c>
      <c r="I277" s="29"/>
      <c r="J277" s="33">
        <v>2</v>
      </c>
      <c r="K277" s="21">
        <v>45502</v>
      </c>
      <c r="L277" s="21">
        <f>IFERROR(WORKDAY.INTL(($K277-1),$J277,1,FESTIVOS[]),"")</f>
        <v>45503</v>
      </c>
      <c r="M277" s="37">
        <v>1</v>
      </c>
      <c r="N277" s="23">
        <v>0</v>
      </c>
      <c r="O277" s="22">
        <v>1</v>
      </c>
      <c r="P277" s="18" t="s">
        <v>35</v>
      </c>
      <c r="Q277" s="24" t="s">
        <v>30</v>
      </c>
      <c r="R277" s="56" t="str">
        <f>IF(Tabla434356789[[#This Row],[Avance]]&lt;Tabla434356789[[#This Row],[Actual]],"OK",IF(Tabla434356789[[#This Row],[Avance]]&gt;Tabla434356789[[#This Row],[Actual]],"ATENCIÓN","EJECUTADO"))</f>
        <v>EJECUTADO</v>
      </c>
    </row>
    <row r="278" spans="1:18" hidden="1" x14ac:dyDescent="0.25">
      <c r="A278" s="16">
        <v>419</v>
      </c>
      <c r="B278" s="18" t="s">
        <v>23</v>
      </c>
      <c r="C278" s="17">
        <v>45503</v>
      </c>
      <c r="D278" s="17"/>
      <c r="E278" s="27" t="s">
        <v>39</v>
      </c>
      <c r="F278" s="28" t="s">
        <v>1145</v>
      </c>
      <c r="G278" s="27" t="s">
        <v>33</v>
      </c>
      <c r="H278" s="29" t="s">
        <v>151</v>
      </c>
      <c r="I278" s="29"/>
      <c r="J278" s="33">
        <v>2</v>
      </c>
      <c r="K278" s="21">
        <v>45502</v>
      </c>
      <c r="L278" s="21">
        <f>IFERROR(WORKDAY.INTL(($K278-1),$J278,1,FESTIVOS[]),"")</f>
        <v>45503</v>
      </c>
      <c r="M278" s="37">
        <v>1</v>
      </c>
      <c r="N278" s="23">
        <v>0</v>
      </c>
      <c r="O278" s="22">
        <v>1</v>
      </c>
      <c r="P278" s="18" t="s">
        <v>35</v>
      </c>
      <c r="Q278" s="24" t="s">
        <v>30</v>
      </c>
      <c r="R278" s="56" t="str">
        <f>IF(Tabla434356789[[#This Row],[Avance]]&lt;Tabla434356789[[#This Row],[Actual]],"OK",IF(Tabla434356789[[#This Row],[Avance]]&gt;Tabla434356789[[#This Row],[Actual]],"ATENCIÓN","EJECUTADO"))</f>
        <v>EJECUTADO</v>
      </c>
    </row>
    <row r="279" spans="1:18" hidden="1" x14ac:dyDescent="0.25">
      <c r="A279" s="16">
        <v>420</v>
      </c>
      <c r="B279" s="18" t="s">
        <v>23</v>
      </c>
      <c r="C279" s="17">
        <v>45503</v>
      </c>
      <c r="D279" s="17"/>
      <c r="E279" s="27" t="s">
        <v>39</v>
      </c>
      <c r="F279" s="28" t="s">
        <v>1146</v>
      </c>
      <c r="G279" s="27" t="s">
        <v>33</v>
      </c>
      <c r="H279" s="29" t="s">
        <v>151</v>
      </c>
      <c r="I279" s="29"/>
      <c r="J279" s="33">
        <v>2</v>
      </c>
      <c r="K279" s="21">
        <v>45502</v>
      </c>
      <c r="L279" s="21">
        <f>IFERROR(WORKDAY.INTL(($K279-1),$J279,1,FESTIVOS[]),"")</f>
        <v>45503</v>
      </c>
      <c r="M279" s="37">
        <v>1</v>
      </c>
      <c r="N279" s="23">
        <v>0</v>
      </c>
      <c r="O279" s="22">
        <v>1</v>
      </c>
      <c r="P279" s="18" t="s">
        <v>35</v>
      </c>
      <c r="Q279" s="24" t="s">
        <v>30</v>
      </c>
      <c r="R279" s="56" t="str">
        <f>IF(Tabla434356789[[#This Row],[Avance]]&lt;Tabla434356789[[#This Row],[Actual]],"OK",IF(Tabla434356789[[#This Row],[Avance]]&gt;Tabla434356789[[#This Row],[Actual]],"ATENCIÓN","EJECUTADO"))</f>
        <v>EJECUTADO</v>
      </c>
    </row>
    <row r="280" spans="1:18" hidden="1" x14ac:dyDescent="0.25">
      <c r="A280" s="16">
        <v>421</v>
      </c>
      <c r="B280" s="18" t="s">
        <v>23</v>
      </c>
      <c r="C280" s="17">
        <v>45503</v>
      </c>
      <c r="D280" s="17"/>
      <c r="E280" s="27" t="s">
        <v>39</v>
      </c>
      <c r="F280" s="28" t="s">
        <v>1147</v>
      </c>
      <c r="G280" s="27" t="s">
        <v>33</v>
      </c>
      <c r="H280" s="29" t="s">
        <v>82</v>
      </c>
      <c r="I280" s="29"/>
      <c r="J280" s="33">
        <v>2</v>
      </c>
      <c r="K280" s="21">
        <v>45502</v>
      </c>
      <c r="L280" s="21">
        <f>IFERROR(WORKDAY.INTL(($K280-1),$J280,1,FESTIVOS[]),"")</f>
        <v>45503</v>
      </c>
      <c r="M280" s="37">
        <v>1</v>
      </c>
      <c r="N280" s="23">
        <v>0</v>
      </c>
      <c r="O280" s="22">
        <v>1</v>
      </c>
      <c r="P280" s="18" t="s">
        <v>35</v>
      </c>
      <c r="Q280" s="24" t="s">
        <v>30</v>
      </c>
      <c r="R280" s="56" t="str">
        <f>IF(Tabla434356789[[#This Row],[Avance]]&lt;Tabla434356789[[#This Row],[Actual]],"OK",IF(Tabla434356789[[#This Row],[Avance]]&gt;Tabla434356789[[#This Row],[Actual]],"ATENCIÓN","EJECUTADO"))</f>
        <v>EJECUTADO</v>
      </c>
    </row>
    <row r="281" spans="1:18" hidden="1" x14ac:dyDescent="0.25">
      <c r="A281" s="16">
        <v>422</v>
      </c>
      <c r="B281" s="18" t="s">
        <v>23</v>
      </c>
      <c r="C281" s="17">
        <v>45503</v>
      </c>
      <c r="D281" s="17"/>
      <c r="E281" s="27" t="s">
        <v>450</v>
      </c>
      <c r="F281" s="28" t="s">
        <v>1148</v>
      </c>
      <c r="G281" s="27" t="s">
        <v>33</v>
      </c>
      <c r="H281" s="29" t="s">
        <v>505</v>
      </c>
      <c r="I281" s="29"/>
      <c r="J281" s="33">
        <v>2</v>
      </c>
      <c r="K281" s="21">
        <v>45502</v>
      </c>
      <c r="L281" s="21">
        <f>IFERROR(WORKDAY.INTL(($K281-1),$J281,1,FESTIVOS[]),"")</f>
        <v>45503</v>
      </c>
      <c r="M281" s="37">
        <v>1</v>
      </c>
      <c r="N281" s="23">
        <v>0</v>
      </c>
      <c r="O281" s="22">
        <v>1</v>
      </c>
      <c r="P281" s="18" t="s">
        <v>35</v>
      </c>
      <c r="Q281" s="24" t="s">
        <v>30</v>
      </c>
      <c r="R281" s="56" t="str">
        <f>IF(Tabla434356789[[#This Row],[Avance]]&lt;Tabla434356789[[#This Row],[Actual]],"OK",IF(Tabla434356789[[#This Row],[Avance]]&gt;Tabla434356789[[#This Row],[Actual]],"ATENCIÓN","EJECUTADO"))</f>
        <v>EJECUTADO</v>
      </c>
    </row>
    <row r="282" spans="1:18" ht="29.25" customHeight="1" x14ac:dyDescent="0.25">
      <c r="A282" s="16">
        <v>423</v>
      </c>
      <c r="B282" s="18" t="s">
        <v>23</v>
      </c>
      <c r="C282" s="17">
        <v>45503</v>
      </c>
      <c r="D282" s="17"/>
      <c r="E282" s="27" t="s">
        <v>450</v>
      </c>
      <c r="F282" s="38" t="s">
        <v>1149</v>
      </c>
      <c r="G282" s="27" t="s">
        <v>33</v>
      </c>
      <c r="H282" s="29" t="s">
        <v>505</v>
      </c>
      <c r="I282" s="29"/>
      <c r="J282" s="33">
        <v>3</v>
      </c>
      <c r="K282" s="21">
        <v>45502</v>
      </c>
      <c r="L282" s="21">
        <f>IFERROR(WORKDAY.INTL(($K282-1),$J282,1,FESTIVOS[]),"")</f>
        <v>45504</v>
      </c>
      <c r="M282" s="37">
        <v>1</v>
      </c>
      <c r="N282" s="23">
        <v>0.4</v>
      </c>
      <c r="O282" s="22">
        <v>1</v>
      </c>
      <c r="P282" s="18" t="s">
        <v>35</v>
      </c>
      <c r="Q282" s="24" t="s">
        <v>30</v>
      </c>
      <c r="R282" s="30" t="str">
        <f>IF(Tabla434356789[[#This Row],[Avance]]&lt;Tabla434356789[[#This Row],[Actual]],"OK",IF(Tabla434356789[[#This Row],[Avance]]&gt;Tabla434356789[[#This Row],[Actual]],"ATENCIÓN","EJECUTADO"))</f>
        <v>EJECUTADO</v>
      </c>
    </row>
    <row r="283" spans="1:18" x14ac:dyDescent="0.25">
      <c r="A283" s="16">
        <v>424</v>
      </c>
      <c r="B283" s="18" t="s">
        <v>23</v>
      </c>
      <c r="C283" s="17">
        <v>45504</v>
      </c>
      <c r="D283" s="17"/>
      <c r="E283" s="27" t="s">
        <v>36</v>
      </c>
      <c r="F283" s="28" t="s">
        <v>1150</v>
      </c>
      <c r="G283" s="27" t="s">
        <v>72</v>
      </c>
      <c r="H283" s="29" t="s">
        <v>82</v>
      </c>
      <c r="I283" s="29"/>
      <c r="J283" s="33">
        <v>2</v>
      </c>
      <c r="K283" s="21">
        <v>45503</v>
      </c>
      <c r="L283" s="21">
        <f>IFERROR(WORKDAY.INTL(($K283-1),$J283,1,FESTIVOS[]),"")</f>
        <v>45504</v>
      </c>
      <c r="M283" s="37">
        <v>1</v>
      </c>
      <c r="N283" s="23">
        <v>0</v>
      </c>
      <c r="O283" s="22">
        <v>1</v>
      </c>
      <c r="P283" s="18" t="s">
        <v>35</v>
      </c>
      <c r="Q283" s="24" t="s">
        <v>30</v>
      </c>
      <c r="R283" s="30" t="str">
        <f>IF(Tabla434356789[[#This Row],[Avance]]&lt;Tabla434356789[[#This Row],[Actual]],"OK",IF(Tabla434356789[[#This Row],[Avance]]&gt;Tabla434356789[[#This Row],[Actual]],"ATENCIÓN","EJECUTADO"))</f>
        <v>EJECUTADO</v>
      </c>
    </row>
    <row r="284" spans="1:18" x14ac:dyDescent="0.25">
      <c r="A284" s="16">
        <v>425</v>
      </c>
      <c r="B284" s="18" t="s">
        <v>23</v>
      </c>
      <c r="C284" s="17">
        <v>45504</v>
      </c>
      <c r="D284" s="17"/>
      <c r="E284" s="27" t="s">
        <v>36</v>
      </c>
      <c r="F284" s="28" t="s">
        <v>1151</v>
      </c>
      <c r="G284" s="27" t="s">
        <v>33</v>
      </c>
      <c r="H284" s="29" t="s">
        <v>1152</v>
      </c>
      <c r="I284" s="29"/>
      <c r="J284" s="33">
        <v>2</v>
      </c>
      <c r="K284" s="21">
        <v>45503</v>
      </c>
      <c r="L284" s="21">
        <f>IFERROR(WORKDAY.INTL(($K284-1),$J284,1,FESTIVOS[]),"")</f>
        <v>45504</v>
      </c>
      <c r="M284" s="37">
        <v>1</v>
      </c>
      <c r="N284" s="23">
        <v>0</v>
      </c>
      <c r="O284" s="22">
        <v>1</v>
      </c>
      <c r="P284" s="18" t="s">
        <v>35</v>
      </c>
      <c r="Q284" s="24" t="s">
        <v>30</v>
      </c>
      <c r="R284" s="30" t="str">
        <f>IF(Tabla434356789[[#This Row],[Avance]]&lt;Tabla434356789[[#This Row],[Actual]],"OK",IF(Tabla434356789[[#This Row],[Avance]]&gt;Tabla434356789[[#This Row],[Actual]],"ATENCIÓN","EJECUTADO"))</f>
        <v>EJECUTADO</v>
      </c>
    </row>
    <row r="285" spans="1:18" x14ac:dyDescent="0.25">
      <c r="A285" s="16">
        <v>426</v>
      </c>
      <c r="B285" s="18" t="s">
        <v>23</v>
      </c>
      <c r="C285" s="17">
        <v>45504</v>
      </c>
      <c r="D285" s="17"/>
      <c r="E285" s="27" t="s">
        <v>39</v>
      </c>
      <c r="F285" s="28" t="s">
        <v>1153</v>
      </c>
      <c r="G285" s="27" t="s">
        <v>33</v>
      </c>
      <c r="H285" s="29" t="s">
        <v>226</v>
      </c>
      <c r="I285" s="29"/>
      <c r="J285" s="33">
        <v>2</v>
      </c>
      <c r="K285" s="21">
        <v>45503</v>
      </c>
      <c r="L285" s="21">
        <f>IFERROR(WORKDAY.INTL(($K285-1),$J285,1,FESTIVOS[]),"")</f>
        <v>45504</v>
      </c>
      <c r="M285" s="37">
        <v>1</v>
      </c>
      <c r="N285" s="23">
        <v>0</v>
      </c>
      <c r="O285" s="22">
        <v>1</v>
      </c>
      <c r="P285" s="18" t="s">
        <v>35</v>
      </c>
      <c r="Q285" s="24" t="s">
        <v>30</v>
      </c>
      <c r="R285" s="30" t="str">
        <f>IF(Tabla434356789[[#This Row],[Avance]]&lt;Tabla434356789[[#This Row],[Actual]],"OK",IF(Tabla434356789[[#This Row],[Avance]]&gt;Tabla434356789[[#This Row],[Actual]],"ATENCIÓN","EJECUTADO"))</f>
        <v>EJECUTADO</v>
      </c>
    </row>
    <row r="286" spans="1:18" ht="28.5" customHeight="1" x14ac:dyDescent="0.25">
      <c r="A286" s="16">
        <v>427</v>
      </c>
      <c r="B286" s="18" t="s">
        <v>23</v>
      </c>
      <c r="C286" s="17">
        <v>45504</v>
      </c>
      <c r="D286" s="17"/>
      <c r="E286" s="27" t="s">
        <v>450</v>
      </c>
      <c r="F286" s="38" t="s">
        <v>1154</v>
      </c>
      <c r="G286" s="27" t="s">
        <v>33</v>
      </c>
      <c r="H286" s="29" t="s">
        <v>505</v>
      </c>
      <c r="I286" s="29"/>
      <c r="J286" s="33">
        <v>3</v>
      </c>
      <c r="K286" s="21">
        <v>45503</v>
      </c>
      <c r="L286" s="21">
        <f>IFERROR(WORKDAY.INTL(($K286-1),$J286,1,FESTIVOS[]),"")</f>
        <v>45505</v>
      </c>
      <c r="M286" s="37">
        <f t="shared" ca="1" si="3"/>
        <v>371</v>
      </c>
      <c r="N286" s="23">
        <v>0</v>
      </c>
      <c r="O286" s="22">
        <v>0.7</v>
      </c>
      <c r="P286" s="18" t="s">
        <v>35</v>
      </c>
      <c r="Q286" s="24" t="s">
        <v>30</v>
      </c>
      <c r="R286" s="30" t="str">
        <f ca="1">IF(Tabla434356789[[#This Row],[Avance]]&lt;Tabla434356789[[#This Row],[Actual]],"OK",IF(Tabla434356789[[#This Row],[Avance]]&gt;Tabla434356789[[#This Row],[Actual]],"ATENCIÓN","EJECUTADO"))</f>
        <v>ATENCIÓN</v>
      </c>
    </row>
    <row r="287" spans="1:18" hidden="1" x14ac:dyDescent="0.25">
      <c r="A287" s="16">
        <v>428</v>
      </c>
      <c r="B287" s="18" t="s">
        <v>23</v>
      </c>
      <c r="C287" s="17"/>
      <c r="D287" s="17"/>
      <c r="E287" s="27"/>
      <c r="F287" s="28"/>
      <c r="G287" s="27"/>
      <c r="H287" s="29"/>
      <c r="I287" s="29"/>
      <c r="J287" s="33"/>
      <c r="K287" s="21"/>
      <c r="L287" s="21" t="str">
        <f>IFERROR(WORKDAY.INTL(($K287-1),$J287,1,FESTIVOS[]),"")</f>
        <v/>
      </c>
      <c r="M287" s="37" t="str">
        <f t="shared" ca="1" si="3"/>
        <v/>
      </c>
      <c r="N287" s="23"/>
      <c r="O287" s="22"/>
      <c r="P287" s="18" t="s">
        <v>35</v>
      </c>
      <c r="Q287" s="24" t="s">
        <v>30</v>
      </c>
      <c r="R287" s="30" t="str">
        <f ca="1">IF(Tabla434356789[[#This Row],[Avance]]&lt;Tabla434356789[[#This Row],[Actual]],"OK",IF(Tabla434356789[[#This Row],[Avance]]&gt;Tabla434356789[[#This Row],[Actual]],"ATENCIÓN","EJECUTADO"))</f>
        <v>EJECUTADO</v>
      </c>
    </row>
    <row r="288" spans="1:18" hidden="1" x14ac:dyDescent="0.25">
      <c r="A288" s="16">
        <v>429</v>
      </c>
      <c r="B288" s="18" t="s">
        <v>23</v>
      </c>
      <c r="C288" s="17"/>
      <c r="D288" s="17"/>
      <c r="E288" s="27"/>
      <c r="F288" s="28"/>
      <c r="G288" s="27"/>
      <c r="H288" s="29"/>
      <c r="I288" s="29"/>
      <c r="J288" s="33"/>
      <c r="K288" s="21"/>
      <c r="L288" s="21" t="str">
        <f>IFERROR(WORKDAY.INTL(($K288-1),$J288,1,FESTIVOS[]),"")</f>
        <v/>
      </c>
      <c r="M288" s="37" t="str">
        <f t="shared" ca="1" si="3"/>
        <v/>
      </c>
      <c r="N288" s="23"/>
      <c r="O288" s="22"/>
      <c r="P288" s="18" t="s">
        <v>35</v>
      </c>
      <c r="Q288" s="24" t="s">
        <v>30</v>
      </c>
      <c r="R288" s="30" t="str">
        <f ca="1">IF(Tabla434356789[[#This Row],[Avance]]&lt;Tabla434356789[[#This Row],[Actual]],"OK",IF(Tabla434356789[[#This Row],[Avance]]&gt;Tabla434356789[[#This Row],[Actual]],"ATENCIÓN","EJECUTADO"))</f>
        <v>EJECUTADO</v>
      </c>
    </row>
    <row r="289" spans="1:18" hidden="1" x14ac:dyDescent="0.25">
      <c r="A289" s="16">
        <v>430</v>
      </c>
      <c r="B289" s="18" t="s">
        <v>23</v>
      </c>
      <c r="C289" s="17"/>
      <c r="D289" s="17"/>
      <c r="E289" s="27"/>
      <c r="F289" s="28"/>
      <c r="G289" s="27"/>
      <c r="H289" s="29"/>
      <c r="I289" s="29"/>
      <c r="J289" s="33"/>
      <c r="K289" s="21"/>
      <c r="L289" s="21" t="str">
        <f>IFERROR(WORKDAY.INTL(($K289-1),$J289,1,FESTIVOS[]),"")</f>
        <v/>
      </c>
      <c r="M289" s="37" t="str">
        <f t="shared" ca="1" si="3"/>
        <v/>
      </c>
      <c r="N289" s="23"/>
      <c r="O289" s="22"/>
      <c r="P289" s="18" t="s">
        <v>35</v>
      </c>
      <c r="Q289" s="24" t="s">
        <v>30</v>
      </c>
      <c r="R289" s="30" t="str">
        <f ca="1">IF(Tabla434356789[[#This Row],[Avance]]&lt;Tabla434356789[[#This Row],[Actual]],"OK",IF(Tabla434356789[[#This Row],[Avance]]&gt;Tabla434356789[[#This Row],[Actual]],"ATENCIÓN","EJECUTADO"))</f>
        <v>EJECUTADO</v>
      </c>
    </row>
    <row r="290" spans="1:18" hidden="1" x14ac:dyDescent="0.25">
      <c r="A290" s="16">
        <v>431</v>
      </c>
      <c r="B290" s="18" t="s">
        <v>23</v>
      </c>
      <c r="C290" s="17"/>
      <c r="D290" s="17"/>
      <c r="E290" s="27"/>
      <c r="F290" s="28"/>
      <c r="G290" s="27"/>
      <c r="H290" s="29"/>
      <c r="I290" s="29"/>
      <c r="J290" s="33"/>
      <c r="K290" s="21"/>
      <c r="L290" s="21" t="str">
        <f>IFERROR(WORKDAY.INTL(($K290-1),$J290,1,FESTIVOS[]),"")</f>
        <v/>
      </c>
      <c r="M290" s="37" t="str">
        <f t="shared" ca="1" si="3"/>
        <v/>
      </c>
      <c r="N290" s="23"/>
      <c r="O290" s="22"/>
      <c r="P290" s="18" t="s">
        <v>35</v>
      </c>
      <c r="Q290" s="24" t="s">
        <v>30</v>
      </c>
      <c r="R290" s="30" t="str">
        <f ca="1">IF(Tabla434356789[[#This Row],[Avance]]&lt;Tabla434356789[[#This Row],[Actual]],"OK",IF(Tabla434356789[[#This Row],[Avance]]&gt;Tabla434356789[[#This Row],[Actual]],"ATENCIÓN","EJECUTADO"))</f>
        <v>EJECUTADO</v>
      </c>
    </row>
    <row r="291" spans="1:18" hidden="1" x14ac:dyDescent="0.25">
      <c r="A291" s="16">
        <v>432</v>
      </c>
      <c r="B291" s="18" t="s">
        <v>23</v>
      </c>
      <c r="C291" s="17"/>
      <c r="D291" s="17"/>
      <c r="E291" s="27"/>
      <c r="F291" s="28"/>
      <c r="G291" s="27"/>
      <c r="H291" s="29"/>
      <c r="I291" s="29"/>
      <c r="J291" s="33"/>
      <c r="K291" s="21"/>
      <c r="L291" s="21" t="str">
        <f>IFERROR(WORKDAY.INTL(($K291-1),$J291,1,FESTIVOS[]),"")</f>
        <v/>
      </c>
      <c r="M291" s="37" t="str">
        <f t="shared" ca="1" si="3"/>
        <v/>
      </c>
      <c r="N291" s="23"/>
      <c r="O291" s="22"/>
      <c r="P291" s="18" t="s">
        <v>35</v>
      </c>
      <c r="Q291" s="24" t="s">
        <v>30</v>
      </c>
      <c r="R291" s="30" t="str">
        <f ca="1">IF(Tabla434356789[[#This Row],[Avance]]&lt;Tabla434356789[[#This Row],[Actual]],"OK",IF(Tabla434356789[[#This Row],[Avance]]&gt;Tabla434356789[[#This Row],[Actual]],"ATENCIÓN","EJECUTADO"))</f>
        <v>EJECUTADO</v>
      </c>
    </row>
    <row r="292" spans="1:18" hidden="1" x14ac:dyDescent="0.25">
      <c r="A292" s="16">
        <v>433</v>
      </c>
      <c r="B292" s="18" t="s">
        <v>23</v>
      </c>
      <c r="C292" s="17"/>
      <c r="D292" s="17"/>
      <c r="E292" s="27"/>
      <c r="F292" s="28"/>
      <c r="G292" s="27"/>
      <c r="H292" s="29"/>
      <c r="I292" s="29"/>
      <c r="J292" s="33"/>
      <c r="K292" s="21"/>
      <c r="L292" s="21" t="str">
        <f>IFERROR(WORKDAY.INTL(($K292-1),$J292,1,FESTIVOS[]),"")</f>
        <v/>
      </c>
      <c r="M292" s="37" t="str">
        <f t="shared" ca="1" si="3"/>
        <v/>
      </c>
      <c r="N292" s="23"/>
      <c r="O292" s="22"/>
      <c r="P292" s="18" t="s">
        <v>35</v>
      </c>
      <c r="Q292" s="24" t="s">
        <v>30</v>
      </c>
      <c r="R292" s="30" t="str">
        <f ca="1">IF(Tabla434356789[[#This Row],[Avance]]&lt;Tabla434356789[[#This Row],[Actual]],"OK",IF(Tabla434356789[[#This Row],[Avance]]&gt;Tabla434356789[[#This Row],[Actual]],"ATENCIÓN","EJECUTADO"))</f>
        <v>EJECUTADO</v>
      </c>
    </row>
    <row r="293" spans="1:18" hidden="1" x14ac:dyDescent="0.25">
      <c r="A293" s="16">
        <v>434</v>
      </c>
      <c r="B293" s="18" t="s">
        <v>23</v>
      </c>
      <c r="C293" s="17"/>
      <c r="D293" s="17"/>
      <c r="E293" s="27"/>
      <c r="F293" s="28"/>
      <c r="G293" s="27"/>
      <c r="H293" s="29"/>
      <c r="I293" s="29"/>
      <c r="J293" s="33"/>
      <c r="K293" s="21"/>
      <c r="L293" s="21" t="str">
        <f>IFERROR(WORKDAY.INTL(($K293-1),$J293,1,FESTIVOS[]),"")</f>
        <v/>
      </c>
      <c r="M293" s="37" t="str">
        <f t="shared" ca="1" si="3"/>
        <v/>
      </c>
      <c r="N293" s="23"/>
      <c r="O293" s="22"/>
      <c r="P293" s="18" t="s">
        <v>35</v>
      </c>
      <c r="Q293" s="24" t="s">
        <v>30</v>
      </c>
      <c r="R293" s="30" t="str">
        <f ca="1">IF(Tabla434356789[[#This Row],[Avance]]&lt;Tabla434356789[[#This Row],[Actual]],"OK",IF(Tabla434356789[[#This Row],[Avance]]&gt;Tabla434356789[[#This Row],[Actual]],"ATENCIÓN","EJECUTADO"))</f>
        <v>EJECUTADO</v>
      </c>
    </row>
    <row r="294" spans="1:18" hidden="1" x14ac:dyDescent="0.25">
      <c r="A294" s="16">
        <v>435</v>
      </c>
      <c r="B294" s="18" t="s">
        <v>23</v>
      </c>
      <c r="C294" s="17"/>
      <c r="D294" s="17"/>
      <c r="E294" s="27"/>
      <c r="F294" s="28"/>
      <c r="G294" s="27"/>
      <c r="H294" s="29"/>
      <c r="I294" s="29"/>
      <c r="J294" s="33"/>
      <c r="K294" s="21"/>
      <c r="L294" s="21" t="str">
        <f>IFERROR(WORKDAY.INTL(($K294-1),$J294,1,FESTIVOS[]),"")</f>
        <v/>
      </c>
      <c r="M294" s="37" t="str">
        <f t="shared" ca="1" si="3"/>
        <v/>
      </c>
      <c r="N294" s="23"/>
      <c r="O294" s="22"/>
      <c r="P294" s="18" t="s">
        <v>35</v>
      </c>
      <c r="Q294" s="24" t="s">
        <v>30</v>
      </c>
      <c r="R294" s="30" t="str">
        <f ca="1">IF(Tabla434356789[[#This Row],[Avance]]&lt;Tabla434356789[[#This Row],[Actual]],"OK",IF(Tabla434356789[[#This Row],[Avance]]&gt;Tabla434356789[[#This Row],[Actual]],"ATENCIÓN","EJECUTADO"))</f>
        <v>EJECUTADO</v>
      </c>
    </row>
    <row r="295" spans="1:18" hidden="1" x14ac:dyDescent="0.25">
      <c r="A295" s="16">
        <v>436</v>
      </c>
      <c r="B295" s="18" t="s">
        <v>23</v>
      </c>
      <c r="C295" s="17"/>
      <c r="D295" s="17"/>
      <c r="E295" s="27"/>
      <c r="F295" s="28"/>
      <c r="G295" s="27"/>
      <c r="H295" s="29"/>
      <c r="I295" s="29"/>
      <c r="J295" s="33"/>
      <c r="K295" s="21"/>
      <c r="L295" s="21" t="str">
        <f>IFERROR(WORKDAY.INTL(($K295-1),$J295,1,FESTIVOS[]),"")</f>
        <v/>
      </c>
      <c r="M295" s="37" t="str">
        <f t="shared" ca="1" si="3"/>
        <v/>
      </c>
      <c r="N295" s="23"/>
      <c r="O295" s="22"/>
      <c r="P295" s="18" t="s">
        <v>35</v>
      </c>
      <c r="Q295" s="24" t="s">
        <v>30</v>
      </c>
      <c r="R295" s="30" t="str">
        <f ca="1">IF(Tabla434356789[[#This Row],[Avance]]&lt;Tabla434356789[[#This Row],[Actual]],"OK",IF(Tabla434356789[[#This Row],[Avance]]&gt;Tabla434356789[[#This Row],[Actual]],"ATENCIÓN","EJECUTADO"))</f>
        <v>EJECUTADO</v>
      </c>
    </row>
    <row r="296" spans="1:18" hidden="1" x14ac:dyDescent="0.25">
      <c r="A296" s="16">
        <v>437</v>
      </c>
      <c r="B296" s="18" t="s">
        <v>23</v>
      </c>
      <c r="C296" s="17"/>
      <c r="D296" s="17"/>
      <c r="E296" s="27"/>
      <c r="F296" s="28"/>
      <c r="G296" s="27"/>
      <c r="H296" s="29"/>
      <c r="I296" s="29"/>
      <c r="J296" s="33"/>
      <c r="K296" s="21"/>
      <c r="L296" s="21" t="str">
        <f>IFERROR(WORKDAY.INTL(($K296-1),$J296,1,FESTIVOS[]),"")</f>
        <v/>
      </c>
      <c r="M296" s="37" t="str">
        <f t="shared" ca="1" si="3"/>
        <v/>
      </c>
      <c r="N296" s="23"/>
      <c r="O296" s="22"/>
      <c r="P296" s="18" t="s">
        <v>35</v>
      </c>
      <c r="Q296" s="24" t="s">
        <v>30</v>
      </c>
      <c r="R296" s="30" t="str">
        <f ca="1">IF(Tabla434356789[[#This Row],[Avance]]&lt;Tabla434356789[[#This Row],[Actual]],"OK",IF(Tabla434356789[[#This Row],[Avance]]&gt;Tabla434356789[[#This Row],[Actual]],"ATENCIÓN","EJECUTADO"))</f>
        <v>EJECUTADO</v>
      </c>
    </row>
    <row r="297" spans="1:18" hidden="1" x14ac:dyDescent="0.25">
      <c r="A297" s="16">
        <v>438</v>
      </c>
      <c r="B297" s="18" t="s">
        <v>23</v>
      </c>
      <c r="C297" s="17"/>
      <c r="D297" s="17"/>
      <c r="E297" s="27"/>
      <c r="F297" s="28"/>
      <c r="G297" s="27"/>
      <c r="H297" s="29"/>
      <c r="I297" s="29"/>
      <c r="J297" s="33"/>
      <c r="K297" s="21"/>
      <c r="L297" s="21" t="str">
        <f>IFERROR(WORKDAY.INTL(($K297-1),$J297,1,FESTIVOS[]),"")</f>
        <v/>
      </c>
      <c r="M297" s="37" t="str">
        <f t="shared" ca="1" si="3"/>
        <v/>
      </c>
      <c r="N297" s="23"/>
      <c r="O297" s="22"/>
      <c r="P297" s="18" t="s">
        <v>35</v>
      </c>
      <c r="Q297" s="24" t="s">
        <v>30</v>
      </c>
      <c r="R297" s="30" t="str">
        <f ca="1">IF(Tabla434356789[[#This Row],[Avance]]&lt;Tabla434356789[[#This Row],[Actual]],"OK",IF(Tabla434356789[[#This Row],[Avance]]&gt;Tabla434356789[[#This Row],[Actual]],"ATENCIÓN","EJECUTADO"))</f>
        <v>EJECUTADO</v>
      </c>
    </row>
    <row r="298" spans="1:18" hidden="1" x14ac:dyDescent="0.25">
      <c r="A298" s="16">
        <v>439</v>
      </c>
      <c r="B298" s="18" t="s">
        <v>23</v>
      </c>
      <c r="C298" s="17"/>
      <c r="D298" s="17"/>
      <c r="E298" s="27"/>
      <c r="F298" s="28"/>
      <c r="G298" s="27"/>
      <c r="H298" s="29"/>
      <c r="I298" s="29"/>
      <c r="J298" s="33"/>
      <c r="K298" s="21"/>
      <c r="L298" s="21" t="str">
        <f>IFERROR(WORKDAY.INTL(($K298-1),$J298,1,FESTIVOS[]),"")</f>
        <v/>
      </c>
      <c r="M298" s="37" t="str">
        <f t="shared" ca="1" si="3"/>
        <v/>
      </c>
      <c r="N298" s="23"/>
      <c r="O298" s="22"/>
      <c r="P298" s="18" t="s">
        <v>35</v>
      </c>
      <c r="Q298" s="24" t="s">
        <v>30</v>
      </c>
      <c r="R298" s="30" t="str">
        <f ca="1">IF(Tabla434356789[[#This Row],[Avance]]&lt;Tabla434356789[[#This Row],[Actual]],"OK",IF(Tabla434356789[[#This Row],[Avance]]&gt;Tabla434356789[[#This Row],[Actual]],"ATENCIÓN","EJECUTADO"))</f>
        <v>EJECUTADO</v>
      </c>
    </row>
    <row r="299" spans="1:18" hidden="1" x14ac:dyDescent="0.25">
      <c r="A299" s="16">
        <v>440</v>
      </c>
      <c r="B299" s="18" t="s">
        <v>23</v>
      </c>
      <c r="C299" s="17"/>
      <c r="D299" s="17"/>
      <c r="E299" s="27"/>
      <c r="F299" s="28"/>
      <c r="G299" s="27"/>
      <c r="H299" s="29"/>
      <c r="I299" s="29"/>
      <c r="J299" s="33"/>
      <c r="K299" s="21"/>
      <c r="L299" s="21" t="str">
        <f>IFERROR(WORKDAY.INTL(($K299-1),$J299,1,FESTIVOS[]),"")</f>
        <v/>
      </c>
      <c r="M299" s="37" t="str">
        <f t="shared" ca="1" si="3"/>
        <v/>
      </c>
      <c r="N299" s="23"/>
      <c r="O299" s="22"/>
      <c r="P299" s="18" t="s">
        <v>35</v>
      </c>
      <c r="Q299" s="24" t="s">
        <v>30</v>
      </c>
      <c r="R299" s="30" t="str">
        <f ca="1">IF(Tabla434356789[[#This Row],[Avance]]&lt;Tabla434356789[[#This Row],[Actual]],"OK",IF(Tabla434356789[[#This Row],[Avance]]&gt;Tabla434356789[[#This Row],[Actual]],"ATENCIÓN","EJECUTADO"))</f>
        <v>EJECUTADO</v>
      </c>
    </row>
    <row r="300" spans="1:18" hidden="1" x14ac:dyDescent="0.25">
      <c r="A300" s="16">
        <v>441</v>
      </c>
      <c r="B300" s="18" t="s">
        <v>23</v>
      </c>
      <c r="C300" s="17"/>
      <c r="D300" s="17"/>
      <c r="E300" s="27"/>
      <c r="F300" s="28"/>
      <c r="G300" s="27"/>
      <c r="H300" s="29"/>
      <c r="I300" s="29"/>
      <c r="J300" s="33"/>
      <c r="K300" s="21"/>
      <c r="L300" s="21" t="str">
        <f>IFERROR(WORKDAY.INTL(($K300-1),$J300,1,FESTIVOS[]),"")</f>
        <v/>
      </c>
      <c r="M300" s="37" t="str">
        <f t="shared" ca="1" si="3"/>
        <v/>
      </c>
      <c r="N300" s="23"/>
      <c r="O300" s="22"/>
      <c r="P300" s="18" t="s">
        <v>35</v>
      </c>
      <c r="Q300" s="24" t="s">
        <v>30</v>
      </c>
      <c r="R300" s="30" t="str">
        <f ca="1">IF(Tabla434356789[[#This Row],[Avance]]&lt;Tabla434356789[[#This Row],[Actual]],"OK",IF(Tabla434356789[[#This Row],[Avance]]&gt;Tabla434356789[[#This Row],[Actual]],"ATENCIÓN","EJECUTADO"))</f>
        <v>EJECUTADO</v>
      </c>
    </row>
    <row r="301" spans="1:18" hidden="1" x14ac:dyDescent="0.25">
      <c r="A301" s="16">
        <v>442</v>
      </c>
      <c r="B301" s="18" t="s">
        <v>23</v>
      </c>
      <c r="C301" s="17"/>
      <c r="D301" s="17"/>
      <c r="E301" s="27"/>
      <c r="F301" s="28"/>
      <c r="G301" s="27"/>
      <c r="H301" s="29"/>
      <c r="I301" s="29"/>
      <c r="J301" s="33"/>
      <c r="K301" s="21"/>
      <c r="L301" s="21" t="str">
        <f>IFERROR(WORKDAY.INTL(($K301-1),$J301,1,FESTIVOS[]),"")</f>
        <v/>
      </c>
      <c r="M301" s="37" t="str">
        <f t="shared" ca="1" si="3"/>
        <v/>
      </c>
      <c r="N301" s="23"/>
      <c r="O301" s="22"/>
      <c r="P301" s="18" t="s">
        <v>35</v>
      </c>
      <c r="Q301" s="24" t="s">
        <v>30</v>
      </c>
      <c r="R301" s="30" t="str">
        <f ca="1">IF(Tabla434356789[[#This Row],[Avance]]&lt;Tabla434356789[[#This Row],[Actual]],"OK",IF(Tabla434356789[[#This Row],[Avance]]&gt;Tabla434356789[[#This Row],[Actual]],"ATENCIÓN","EJECUTADO"))</f>
        <v>EJECUTADO</v>
      </c>
    </row>
    <row r="302" spans="1:18" hidden="1" x14ac:dyDescent="0.25">
      <c r="A302" s="16">
        <v>443</v>
      </c>
      <c r="B302" s="18" t="s">
        <v>23</v>
      </c>
      <c r="C302" s="17"/>
      <c r="D302" s="17"/>
      <c r="E302" s="27"/>
      <c r="F302" s="28"/>
      <c r="G302" s="27"/>
      <c r="H302" s="29"/>
      <c r="I302" s="29"/>
      <c r="J302" s="33"/>
      <c r="K302" s="21"/>
      <c r="L302" s="21" t="str">
        <f>IFERROR(WORKDAY.INTL(($K302-1),$J302,1,FESTIVOS[]),"")</f>
        <v/>
      </c>
      <c r="M302" s="37" t="str">
        <f t="shared" ca="1" si="3"/>
        <v/>
      </c>
      <c r="N302" s="23"/>
      <c r="O302" s="22"/>
      <c r="P302" s="18" t="s">
        <v>35</v>
      </c>
      <c r="Q302" s="24" t="s">
        <v>30</v>
      </c>
      <c r="R302" s="30" t="str">
        <f ca="1">IF(Tabla434356789[[#This Row],[Avance]]&lt;Tabla434356789[[#This Row],[Actual]],"OK",IF(Tabla434356789[[#This Row],[Avance]]&gt;Tabla434356789[[#This Row],[Actual]],"ATENCIÓN","EJECUTADO"))</f>
        <v>EJECUTADO</v>
      </c>
    </row>
    <row r="303" spans="1:18" hidden="1" x14ac:dyDescent="0.25">
      <c r="A303" s="16">
        <v>444</v>
      </c>
      <c r="B303" s="18" t="s">
        <v>23</v>
      </c>
      <c r="C303" s="17"/>
      <c r="D303" s="17"/>
      <c r="E303" s="27"/>
      <c r="F303" s="28"/>
      <c r="G303" s="27"/>
      <c r="H303" s="29"/>
      <c r="I303" s="29"/>
      <c r="J303" s="33"/>
      <c r="K303" s="21"/>
      <c r="L303" s="21" t="str">
        <f>IFERROR(WORKDAY.INTL(($K303-1),$J303,1,FESTIVOS[]),"")</f>
        <v/>
      </c>
      <c r="M303" s="37" t="str">
        <f t="shared" ca="1" si="3"/>
        <v/>
      </c>
      <c r="N303" s="23"/>
      <c r="O303" s="22"/>
      <c r="P303" s="18" t="s">
        <v>35</v>
      </c>
      <c r="Q303" s="24" t="s">
        <v>30</v>
      </c>
      <c r="R303" s="30" t="str">
        <f ca="1">IF(Tabla434356789[[#This Row],[Avance]]&lt;Tabla434356789[[#This Row],[Actual]],"OK",IF(Tabla434356789[[#This Row],[Avance]]&gt;Tabla434356789[[#This Row],[Actual]],"ATENCIÓN","EJECUTADO"))</f>
        <v>EJECUTADO</v>
      </c>
    </row>
    <row r="304" spans="1:18" hidden="1" x14ac:dyDescent="0.25">
      <c r="A304" s="16">
        <v>445</v>
      </c>
      <c r="B304" s="18" t="s">
        <v>23</v>
      </c>
      <c r="C304" s="17"/>
      <c r="D304" s="17"/>
      <c r="E304" s="27"/>
      <c r="F304" s="28"/>
      <c r="G304" s="27"/>
      <c r="H304" s="29"/>
      <c r="I304" s="29"/>
      <c r="J304" s="33"/>
      <c r="K304" s="21"/>
      <c r="L304" s="21" t="str">
        <f>IFERROR(WORKDAY.INTL(($K304-1),$J304,1,FESTIVOS[]),"")</f>
        <v/>
      </c>
      <c r="M304" s="37" t="str">
        <f t="shared" ca="1" si="3"/>
        <v/>
      </c>
      <c r="N304" s="23"/>
      <c r="O304" s="22"/>
      <c r="P304" s="18" t="s">
        <v>35</v>
      </c>
      <c r="Q304" s="24" t="s">
        <v>30</v>
      </c>
      <c r="R304" s="30" t="str">
        <f ca="1">IF(Tabla434356789[[#This Row],[Avance]]&lt;Tabla434356789[[#This Row],[Actual]],"OK",IF(Tabla434356789[[#This Row],[Avance]]&gt;Tabla434356789[[#This Row],[Actual]],"ATENCIÓN","EJECUTADO"))</f>
        <v>EJECUTADO</v>
      </c>
    </row>
    <row r="305" spans="1:18" hidden="1" x14ac:dyDescent="0.25">
      <c r="A305" s="16">
        <v>446</v>
      </c>
      <c r="B305" s="18" t="s">
        <v>23</v>
      </c>
      <c r="C305" s="17"/>
      <c r="D305" s="17"/>
      <c r="E305" s="27"/>
      <c r="F305" s="28"/>
      <c r="G305" s="27"/>
      <c r="H305" s="29"/>
      <c r="I305" s="29"/>
      <c r="J305" s="33"/>
      <c r="K305" s="21"/>
      <c r="L305" s="21" t="str">
        <f>IFERROR(WORKDAY.INTL(($K305-1),$J305,1,FESTIVOS[]),"")</f>
        <v/>
      </c>
      <c r="M305" s="37" t="str">
        <f t="shared" ca="1" si="3"/>
        <v/>
      </c>
      <c r="N305" s="23"/>
      <c r="O305" s="22"/>
      <c r="P305" s="18" t="s">
        <v>35</v>
      </c>
      <c r="Q305" s="24" t="s">
        <v>30</v>
      </c>
      <c r="R305" s="30" t="str">
        <f ca="1">IF(Tabla434356789[[#This Row],[Avance]]&lt;Tabla434356789[[#This Row],[Actual]],"OK",IF(Tabla434356789[[#This Row],[Avance]]&gt;Tabla434356789[[#This Row],[Actual]],"ATENCIÓN","EJECUTADO"))</f>
        <v>EJECUTADO</v>
      </c>
    </row>
    <row r="306" spans="1:18" hidden="1" x14ac:dyDescent="0.25">
      <c r="A306" s="16">
        <v>447</v>
      </c>
      <c r="B306" s="18" t="s">
        <v>23</v>
      </c>
      <c r="C306" s="17"/>
      <c r="D306" s="17"/>
      <c r="E306" s="27"/>
      <c r="F306" s="28"/>
      <c r="G306" s="27"/>
      <c r="H306" s="29"/>
      <c r="I306" s="29"/>
      <c r="J306" s="33"/>
      <c r="K306" s="21"/>
      <c r="L306" s="21" t="str">
        <f>IFERROR(WORKDAY.INTL(($K306-1),$J306,1,FESTIVOS[]),"")</f>
        <v/>
      </c>
      <c r="M306" s="37" t="str">
        <f t="shared" ca="1" si="3"/>
        <v/>
      </c>
      <c r="N306" s="23"/>
      <c r="O306" s="22"/>
      <c r="P306" s="18" t="s">
        <v>35</v>
      </c>
      <c r="Q306" s="24" t="s">
        <v>30</v>
      </c>
      <c r="R306" s="30" t="str">
        <f ca="1">IF(Tabla434356789[[#This Row],[Avance]]&lt;Tabla434356789[[#This Row],[Actual]],"OK",IF(Tabla434356789[[#This Row],[Avance]]&gt;Tabla434356789[[#This Row],[Actual]],"ATENCIÓN","EJECUTADO"))</f>
        <v>EJECUTADO</v>
      </c>
    </row>
    <row r="307" spans="1:18" hidden="1" x14ac:dyDescent="0.25">
      <c r="A307" s="16">
        <v>448</v>
      </c>
      <c r="B307" s="18" t="s">
        <v>23</v>
      </c>
      <c r="C307" s="17"/>
      <c r="D307" s="17"/>
      <c r="E307" s="27"/>
      <c r="F307" s="28"/>
      <c r="G307" s="27"/>
      <c r="H307" s="29"/>
      <c r="I307" s="29"/>
      <c r="J307" s="33"/>
      <c r="K307" s="21"/>
      <c r="L307" s="21" t="str">
        <f>IFERROR(WORKDAY.INTL(($K307-1),$J307,1,FESTIVOS[]),"")</f>
        <v/>
      </c>
      <c r="M307" s="37" t="str">
        <f t="shared" ca="1" si="3"/>
        <v/>
      </c>
      <c r="N307" s="23"/>
      <c r="O307" s="22"/>
      <c r="P307" s="18" t="s">
        <v>35</v>
      </c>
      <c r="Q307" s="24" t="s">
        <v>30</v>
      </c>
      <c r="R307" s="30" t="str">
        <f ca="1">IF(Tabla434356789[[#This Row],[Avance]]&lt;Tabla434356789[[#This Row],[Actual]],"OK",IF(Tabla434356789[[#This Row],[Avance]]&gt;Tabla434356789[[#This Row],[Actual]],"ATENCIÓN","EJECUTADO"))</f>
        <v>EJECUTADO</v>
      </c>
    </row>
    <row r="308" spans="1:18" hidden="1" x14ac:dyDescent="0.25">
      <c r="A308" s="16">
        <v>449</v>
      </c>
      <c r="B308" s="18" t="s">
        <v>23</v>
      </c>
      <c r="C308" s="17"/>
      <c r="D308" s="17"/>
      <c r="E308" s="27"/>
      <c r="F308" s="28"/>
      <c r="G308" s="27"/>
      <c r="H308" s="29"/>
      <c r="I308" s="29"/>
      <c r="J308" s="33"/>
      <c r="K308" s="21"/>
      <c r="L308" s="21" t="str">
        <f>IFERROR(WORKDAY.INTL(($K308-1),$J308,1,FESTIVOS[]),"")</f>
        <v/>
      </c>
      <c r="M308" s="22"/>
      <c r="N308" s="23"/>
      <c r="O308" s="22"/>
      <c r="P308" s="18" t="s">
        <v>35</v>
      </c>
      <c r="Q308" s="24" t="s">
        <v>30</v>
      </c>
      <c r="R308" s="30" t="str">
        <f>IF(Tabla434356789[[#This Row],[Avance]]&lt;Tabla434356789[[#This Row],[Actual]],"OK",IF(Tabla434356789[[#This Row],[Avance]]&gt;Tabla434356789[[#This Row],[Actual]],"ATENCIÓN","EJECUTADO"))</f>
        <v>EJECUTADO</v>
      </c>
    </row>
    <row r="309" spans="1:18" hidden="1" x14ac:dyDescent="0.25">
      <c r="A309" s="16">
        <v>450</v>
      </c>
      <c r="B309" s="18" t="s">
        <v>23</v>
      </c>
      <c r="C309" s="17"/>
      <c r="D309" s="17"/>
      <c r="E309" s="27"/>
      <c r="F309" s="28"/>
      <c r="G309" s="27"/>
      <c r="H309" s="29"/>
      <c r="I309" s="29"/>
      <c r="J309" s="33"/>
      <c r="K309" s="21"/>
      <c r="L309" s="21" t="str">
        <f>IFERROR(WORKDAY.INTL(($K309-1),$J309,1,FESTIVOS[]),"")</f>
        <v/>
      </c>
      <c r="M309" s="22"/>
      <c r="N309" s="23"/>
      <c r="O309" s="22"/>
      <c r="P309" s="18" t="s">
        <v>35</v>
      </c>
      <c r="Q309" s="24" t="s">
        <v>30</v>
      </c>
      <c r="R309" s="30" t="str">
        <f>IF(Tabla434356789[[#This Row],[Avance]]&lt;Tabla434356789[[#This Row],[Actual]],"OK",IF(Tabla434356789[[#This Row],[Avance]]&gt;Tabla434356789[[#This Row],[Actual]],"ATENCIÓN","EJECUTADO"))</f>
        <v>EJECUTADO</v>
      </c>
    </row>
    <row r="310" spans="1:18" hidden="1" x14ac:dyDescent="0.25">
      <c r="A310" s="16">
        <v>451</v>
      </c>
      <c r="B310" s="18" t="s">
        <v>23</v>
      </c>
      <c r="C310" s="17"/>
      <c r="D310" s="17"/>
      <c r="E310" s="27"/>
      <c r="F310" s="28"/>
      <c r="G310" s="27"/>
      <c r="H310" s="29"/>
      <c r="I310" s="29"/>
      <c r="J310" s="33"/>
      <c r="K310" s="21"/>
      <c r="L310" s="21" t="str">
        <f>IFERROR(WORKDAY.INTL(($K310-1),$J310,1,FESTIVOS[]),"")</f>
        <v/>
      </c>
      <c r="M310" s="22"/>
      <c r="N310" s="23"/>
      <c r="O310" s="22"/>
      <c r="P310" s="18" t="s">
        <v>35</v>
      </c>
      <c r="Q310" s="24" t="s">
        <v>30</v>
      </c>
      <c r="R310" s="30" t="str">
        <f>IF(Tabla434356789[[#This Row],[Avance]]&lt;Tabla434356789[[#This Row],[Actual]],"OK",IF(Tabla434356789[[#This Row],[Avance]]&gt;Tabla434356789[[#This Row],[Actual]],"ATENCIÓN","EJECUTADO"))</f>
        <v>EJECUTADO</v>
      </c>
    </row>
    <row r="311" spans="1:18" hidden="1" x14ac:dyDescent="0.25">
      <c r="A311" s="16">
        <v>452</v>
      </c>
      <c r="B311" s="18" t="s">
        <v>23</v>
      </c>
      <c r="C311" s="17"/>
      <c r="D311" s="17"/>
      <c r="E311" s="27"/>
      <c r="F311" s="28"/>
      <c r="G311" s="27"/>
      <c r="H311" s="29"/>
      <c r="I311" s="29"/>
      <c r="J311" s="33"/>
      <c r="K311" s="21"/>
      <c r="L311" s="21" t="str">
        <f>IFERROR(WORKDAY.INTL(($K311-1),$J311,1,FESTIVOS[]),"")</f>
        <v/>
      </c>
      <c r="M311" s="22"/>
      <c r="N311" s="23"/>
      <c r="O311" s="22"/>
      <c r="P311" s="18" t="s">
        <v>35</v>
      </c>
      <c r="Q311" s="24" t="s">
        <v>30</v>
      </c>
      <c r="R311" s="30" t="str">
        <f>IF(Tabla434356789[[#This Row],[Avance]]&lt;Tabla434356789[[#This Row],[Actual]],"OK",IF(Tabla434356789[[#This Row],[Avance]]&gt;Tabla434356789[[#This Row],[Actual]],"ATENCIÓN","EJECUTADO"))</f>
        <v>EJECUTADO</v>
      </c>
    </row>
    <row r="312" spans="1:18" hidden="1" x14ac:dyDescent="0.25">
      <c r="A312" s="16">
        <v>453</v>
      </c>
      <c r="B312" s="18" t="s">
        <v>23</v>
      </c>
      <c r="C312" s="17"/>
      <c r="D312" s="17"/>
      <c r="E312" s="27"/>
      <c r="F312" s="28"/>
      <c r="G312" s="27"/>
      <c r="H312" s="29"/>
      <c r="I312" s="29"/>
      <c r="J312" s="33"/>
      <c r="K312" s="21"/>
      <c r="L312" s="21" t="str">
        <f>IFERROR(WORKDAY.INTL(($K312-1),$J312,1,FESTIVOS[]),"")</f>
        <v/>
      </c>
      <c r="M312" s="22"/>
      <c r="N312" s="23"/>
      <c r="O312" s="22"/>
      <c r="P312" s="18" t="s">
        <v>35</v>
      </c>
      <c r="Q312" s="24" t="s">
        <v>30</v>
      </c>
      <c r="R312" s="30" t="str">
        <f>IF(Tabla434356789[[#This Row],[Avance]]&lt;Tabla434356789[[#This Row],[Actual]],"OK",IF(Tabla434356789[[#This Row],[Avance]]&gt;Tabla434356789[[#This Row],[Actual]],"ATENCIÓN","EJECUTADO"))</f>
        <v>EJECUTADO</v>
      </c>
    </row>
    <row r="313" spans="1:18" hidden="1" x14ac:dyDescent="0.25">
      <c r="A313" s="16">
        <v>454</v>
      </c>
      <c r="B313" s="18" t="s">
        <v>23</v>
      </c>
      <c r="C313" s="17"/>
      <c r="D313" s="17"/>
      <c r="E313" s="27"/>
      <c r="F313" s="28"/>
      <c r="G313" s="27"/>
      <c r="H313" s="29"/>
      <c r="I313" s="29"/>
      <c r="J313" s="33"/>
      <c r="K313" s="21"/>
      <c r="L313" s="21" t="str">
        <f>IFERROR(WORKDAY.INTL(($K313-1),$J313,1,FESTIVOS[]),"")</f>
        <v/>
      </c>
      <c r="M313" s="22"/>
      <c r="N313" s="23"/>
      <c r="O313" s="22"/>
      <c r="P313" s="18" t="s">
        <v>35</v>
      </c>
      <c r="Q313" s="24" t="s">
        <v>30</v>
      </c>
      <c r="R313" s="30" t="str">
        <f>IF(Tabla434356789[[#This Row],[Avance]]&lt;Tabla434356789[[#This Row],[Actual]],"OK",IF(Tabla434356789[[#This Row],[Avance]]&gt;Tabla434356789[[#This Row],[Actual]],"ATENCIÓN","EJECUTADO"))</f>
        <v>EJECUTADO</v>
      </c>
    </row>
    <row r="314" spans="1:18" hidden="1" x14ac:dyDescent="0.25">
      <c r="A314" s="16">
        <v>455</v>
      </c>
      <c r="B314" s="18" t="s">
        <v>23</v>
      </c>
      <c r="C314" s="17"/>
      <c r="D314" s="17"/>
      <c r="E314" s="27"/>
      <c r="F314" s="28"/>
      <c r="G314" s="27"/>
      <c r="H314" s="29"/>
      <c r="I314" s="29"/>
      <c r="J314" s="33"/>
      <c r="K314" s="21"/>
      <c r="L314" s="21" t="str">
        <f>IFERROR(WORKDAY.INTL(($K314-1),$J314,1,FESTIVOS[]),"")</f>
        <v/>
      </c>
      <c r="M314" s="22"/>
      <c r="N314" s="23"/>
      <c r="O314" s="22"/>
      <c r="P314" s="18" t="s">
        <v>35</v>
      </c>
      <c r="Q314" s="24" t="s">
        <v>30</v>
      </c>
      <c r="R314" s="30" t="str">
        <f>IF(Tabla434356789[[#This Row],[Avance]]&lt;Tabla434356789[[#This Row],[Actual]],"OK",IF(Tabla434356789[[#This Row],[Avance]]&gt;Tabla434356789[[#This Row],[Actual]],"ATENCIÓN","EJECUTADO"))</f>
        <v>EJECUTADO</v>
      </c>
    </row>
    <row r="315" spans="1:18" hidden="1" x14ac:dyDescent="0.25">
      <c r="A315" s="16">
        <v>456</v>
      </c>
      <c r="B315" s="18" t="s">
        <v>23</v>
      </c>
      <c r="C315" s="17"/>
      <c r="D315" s="17"/>
      <c r="E315" s="27"/>
      <c r="F315" s="28"/>
      <c r="G315" s="27"/>
      <c r="H315" s="29"/>
      <c r="I315" s="29"/>
      <c r="J315" s="33"/>
      <c r="K315" s="21"/>
      <c r="L315" s="21" t="str">
        <f>IFERROR(WORKDAY.INTL(($K315-1),$J315,1,FESTIVOS[]),"")</f>
        <v/>
      </c>
      <c r="M315" s="22"/>
      <c r="N315" s="23"/>
      <c r="O315" s="22"/>
      <c r="P315" s="18" t="s">
        <v>35</v>
      </c>
      <c r="Q315" s="24" t="s">
        <v>30</v>
      </c>
      <c r="R315" s="30" t="str">
        <f>IF(Tabla434356789[[#This Row],[Avance]]&lt;Tabla434356789[[#This Row],[Actual]],"OK",IF(Tabla434356789[[#This Row],[Avance]]&gt;Tabla434356789[[#This Row],[Actual]],"ATENCIÓN","EJECUTADO"))</f>
        <v>EJECUTADO</v>
      </c>
    </row>
    <row r="316" spans="1:18" hidden="1" x14ac:dyDescent="0.25">
      <c r="A316" s="16">
        <v>457</v>
      </c>
      <c r="B316" s="18" t="s">
        <v>23</v>
      </c>
      <c r="C316" s="17"/>
      <c r="D316" s="17"/>
      <c r="E316" s="27"/>
      <c r="F316" s="28"/>
      <c r="G316" s="27"/>
      <c r="H316" s="29"/>
      <c r="I316" s="29"/>
      <c r="J316" s="33"/>
      <c r="K316" s="21"/>
      <c r="L316" s="21" t="str">
        <f>IFERROR(WORKDAY.INTL(($K316-1),$J316,1,FESTIVOS[]),"")</f>
        <v/>
      </c>
      <c r="M316" s="22"/>
      <c r="N316" s="23"/>
      <c r="O316" s="22"/>
      <c r="P316" s="18" t="s">
        <v>35</v>
      </c>
      <c r="Q316" s="24" t="s">
        <v>30</v>
      </c>
      <c r="R316" s="30" t="str">
        <f>IF(Tabla434356789[[#This Row],[Avance]]&lt;Tabla434356789[[#This Row],[Actual]],"OK",IF(Tabla434356789[[#This Row],[Avance]]&gt;Tabla434356789[[#This Row],[Actual]],"ATENCIÓN","EJECUTADO"))</f>
        <v>EJECUTADO</v>
      </c>
    </row>
    <row r="317" spans="1:18" hidden="1" x14ac:dyDescent="0.25">
      <c r="A317" s="16">
        <v>458</v>
      </c>
      <c r="B317" s="18" t="s">
        <v>23</v>
      </c>
      <c r="C317" s="17"/>
      <c r="D317" s="17"/>
      <c r="E317" s="27"/>
      <c r="F317" s="28"/>
      <c r="G317" s="27"/>
      <c r="H317" s="29"/>
      <c r="I317" s="29"/>
      <c r="J317" s="33"/>
      <c r="K317" s="21"/>
      <c r="L317" s="21" t="str">
        <f>IFERROR(WORKDAY.INTL(($K317-1),$J317,1,FESTIVOS[]),"")</f>
        <v/>
      </c>
      <c r="M317" s="22"/>
      <c r="N317" s="23"/>
      <c r="O317" s="22"/>
      <c r="P317" s="18" t="s">
        <v>35</v>
      </c>
      <c r="Q317" s="24" t="s">
        <v>30</v>
      </c>
      <c r="R317" s="30" t="str">
        <f>IF(Tabla434356789[[#This Row],[Avance]]&lt;Tabla434356789[[#This Row],[Actual]],"OK",IF(Tabla434356789[[#This Row],[Avance]]&gt;Tabla434356789[[#This Row],[Actual]],"ATENCIÓN","EJECUTADO"))</f>
        <v>EJECUTADO</v>
      </c>
    </row>
    <row r="318" spans="1:18" hidden="1" x14ac:dyDescent="0.25">
      <c r="A318" s="16">
        <v>459</v>
      </c>
      <c r="B318" s="18" t="s">
        <v>23</v>
      </c>
      <c r="C318" s="17"/>
      <c r="D318" s="17"/>
      <c r="E318" s="27"/>
      <c r="F318" s="28"/>
      <c r="G318" s="27"/>
      <c r="H318" s="29"/>
      <c r="I318" s="29"/>
      <c r="J318" s="33"/>
      <c r="K318" s="21"/>
      <c r="L318" s="21" t="str">
        <f>IFERROR(WORKDAY.INTL(($K318-1),$J318,1,FESTIVOS[]),"")</f>
        <v/>
      </c>
      <c r="M318" s="22"/>
      <c r="N318" s="23"/>
      <c r="O318" s="22"/>
      <c r="P318" s="18" t="s">
        <v>35</v>
      </c>
      <c r="Q318" s="24" t="s">
        <v>30</v>
      </c>
      <c r="R318" s="30" t="str">
        <f>IF(Tabla434356789[[#This Row],[Avance]]&lt;Tabla434356789[[#This Row],[Actual]],"OK",IF(Tabla434356789[[#This Row],[Avance]]&gt;Tabla434356789[[#This Row],[Actual]],"ATENCIÓN","EJECUTADO"))</f>
        <v>EJECUTADO</v>
      </c>
    </row>
    <row r="319" spans="1:18" hidden="1" x14ac:dyDescent="0.25">
      <c r="A319" s="16">
        <v>460</v>
      </c>
      <c r="B319" s="18" t="s">
        <v>23</v>
      </c>
      <c r="C319" s="17"/>
      <c r="D319" s="17"/>
      <c r="E319" s="27"/>
      <c r="F319" s="28"/>
      <c r="G319" s="27"/>
      <c r="H319" s="29"/>
      <c r="I319" s="29"/>
      <c r="J319" s="33"/>
      <c r="K319" s="21"/>
      <c r="L319" s="21" t="str">
        <f>IFERROR(WORKDAY.INTL(($K319-1),$J319,1,FESTIVOS[]),"")</f>
        <v/>
      </c>
      <c r="M319" s="22"/>
      <c r="N319" s="23"/>
      <c r="O319" s="22"/>
      <c r="P319" s="18" t="s">
        <v>35</v>
      </c>
      <c r="Q319" s="24" t="s">
        <v>30</v>
      </c>
      <c r="R319" s="30" t="str">
        <f>IF(Tabla434356789[[#This Row],[Avance]]&lt;Tabla434356789[[#This Row],[Actual]],"OK",IF(Tabla434356789[[#This Row],[Avance]]&gt;Tabla434356789[[#This Row],[Actual]],"ATENCIÓN","EJECUTADO"))</f>
        <v>EJECUTADO</v>
      </c>
    </row>
    <row r="320" spans="1:18" hidden="1" x14ac:dyDescent="0.25">
      <c r="A320" s="16">
        <v>461</v>
      </c>
      <c r="B320" s="18" t="s">
        <v>23</v>
      </c>
      <c r="C320" s="17"/>
      <c r="D320" s="17"/>
      <c r="E320" s="27"/>
      <c r="F320" s="28"/>
      <c r="G320" s="27"/>
      <c r="H320" s="29"/>
      <c r="I320" s="29"/>
      <c r="J320" s="33"/>
      <c r="K320" s="21"/>
      <c r="L320" s="21" t="str">
        <f>IFERROR(WORKDAY.INTL(($K320-1),$J320,1,FESTIVOS[]),"")</f>
        <v/>
      </c>
      <c r="M320" s="22"/>
      <c r="N320" s="23"/>
      <c r="O320" s="22"/>
      <c r="P320" s="18" t="s">
        <v>35</v>
      </c>
      <c r="Q320" s="24" t="s">
        <v>30</v>
      </c>
      <c r="R320" s="30" t="str">
        <f>IF(Tabla434356789[[#This Row],[Avance]]&lt;Tabla434356789[[#This Row],[Actual]],"OK",IF(Tabla434356789[[#This Row],[Avance]]&gt;Tabla434356789[[#This Row],[Actual]],"ATENCIÓN","EJECUTADO"))</f>
        <v>EJECUTADO</v>
      </c>
    </row>
    <row r="321" spans="1:18" hidden="1" x14ac:dyDescent="0.25">
      <c r="A321" s="16">
        <v>462</v>
      </c>
      <c r="B321" s="18" t="s">
        <v>23</v>
      </c>
      <c r="C321" s="17"/>
      <c r="D321" s="17"/>
      <c r="E321" s="27"/>
      <c r="F321" s="28"/>
      <c r="G321" s="27"/>
      <c r="H321" s="29"/>
      <c r="I321" s="29"/>
      <c r="J321" s="33"/>
      <c r="K321" s="21"/>
      <c r="L321" s="21" t="str">
        <f>IFERROR(WORKDAY.INTL(($K321-1),$J321,1,FESTIVOS[]),"")</f>
        <v/>
      </c>
      <c r="M321" s="22"/>
      <c r="N321" s="23"/>
      <c r="O321" s="22"/>
      <c r="P321" s="18" t="s">
        <v>35</v>
      </c>
      <c r="Q321" s="24" t="s">
        <v>30</v>
      </c>
      <c r="R321" s="30" t="str">
        <f>IF(Tabla434356789[[#This Row],[Avance]]&lt;Tabla434356789[[#This Row],[Actual]],"OK",IF(Tabla434356789[[#This Row],[Avance]]&gt;Tabla434356789[[#This Row],[Actual]],"ATENCIÓN","EJECUTADO"))</f>
        <v>EJECUTADO</v>
      </c>
    </row>
    <row r="322" spans="1:18" hidden="1" x14ac:dyDescent="0.25">
      <c r="A322" s="16">
        <v>463</v>
      </c>
      <c r="B322" s="18" t="s">
        <v>23</v>
      </c>
      <c r="C322" s="17"/>
      <c r="D322" s="17"/>
      <c r="E322" s="27"/>
      <c r="F322" s="28"/>
      <c r="G322" s="27"/>
      <c r="H322" s="29"/>
      <c r="I322" s="29"/>
      <c r="J322" s="33"/>
      <c r="K322" s="21"/>
      <c r="L322" s="21" t="str">
        <f>IFERROR(WORKDAY.INTL(($K322-1),$J322,1,FESTIVOS[]),"")</f>
        <v/>
      </c>
      <c r="M322" s="22"/>
      <c r="N322" s="23"/>
      <c r="O322" s="22"/>
      <c r="P322" s="18" t="s">
        <v>35</v>
      </c>
      <c r="Q322" s="24" t="s">
        <v>30</v>
      </c>
      <c r="R322" s="30" t="str">
        <f>IF(Tabla434356789[[#This Row],[Avance]]&lt;Tabla434356789[[#This Row],[Actual]],"OK",IF(Tabla434356789[[#This Row],[Avance]]&gt;Tabla434356789[[#This Row],[Actual]],"ATENCIÓN","EJECUTADO"))</f>
        <v>EJECUTADO</v>
      </c>
    </row>
    <row r="323" spans="1:18" hidden="1" x14ac:dyDescent="0.25">
      <c r="A323" s="16">
        <v>464</v>
      </c>
      <c r="B323" s="18" t="s">
        <v>23</v>
      </c>
      <c r="C323" s="17"/>
      <c r="D323" s="17"/>
      <c r="E323" s="27"/>
      <c r="F323" s="28"/>
      <c r="G323" s="27"/>
      <c r="H323" s="29"/>
      <c r="I323" s="29"/>
      <c r="J323" s="33"/>
      <c r="K323" s="21"/>
      <c r="L323" s="21" t="str">
        <f>IFERROR(WORKDAY.INTL(($K323-1),$J323,1,FESTIVOS[]),"")</f>
        <v/>
      </c>
      <c r="M323" s="22"/>
      <c r="N323" s="23"/>
      <c r="O323" s="22"/>
      <c r="P323" s="18" t="s">
        <v>35</v>
      </c>
      <c r="Q323" s="24" t="s">
        <v>30</v>
      </c>
      <c r="R323" s="30" t="str">
        <f>IF(Tabla434356789[[#This Row],[Avance]]&lt;Tabla434356789[[#This Row],[Actual]],"OK",IF(Tabla434356789[[#This Row],[Avance]]&gt;Tabla434356789[[#This Row],[Actual]],"ATENCIÓN","EJECUTADO"))</f>
        <v>EJECUTADO</v>
      </c>
    </row>
    <row r="324" spans="1:18" hidden="1" x14ac:dyDescent="0.25">
      <c r="A324" s="16">
        <v>465</v>
      </c>
      <c r="B324" s="18" t="s">
        <v>23</v>
      </c>
      <c r="C324" s="17"/>
      <c r="D324" s="17"/>
      <c r="E324" s="27"/>
      <c r="F324" s="28"/>
      <c r="G324" s="27"/>
      <c r="H324" s="29"/>
      <c r="I324" s="29"/>
      <c r="J324" s="33"/>
      <c r="K324" s="21"/>
      <c r="L324" s="21" t="str">
        <f>IFERROR(WORKDAY.INTL(($K324-1),$J324,1,FESTIVOS[]),"")</f>
        <v/>
      </c>
      <c r="M324" s="22"/>
      <c r="N324" s="23"/>
      <c r="O324" s="22"/>
      <c r="P324" s="18" t="s">
        <v>35</v>
      </c>
      <c r="Q324" s="24" t="s">
        <v>30</v>
      </c>
      <c r="R324" s="30" t="str">
        <f>IF(Tabla434356789[[#This Row],[Avance]]&lt;Tabla434356789[[#This Row],[Actual]],"OK",IF(Tabla434356789[[#This Row],[Avance]]&gt;Tabla434356789[[#This Row],[Actual]],"ATENCIÓN","EJECUTADO"))</f>
        <v>EJECUTADO</v>
      </c>
    </row>
    <row r="325" spans="1:18" hidden="1" x14ac:dyDescent="0.25">
      <c r="A325" s="16">
        <v>466</v>
      </c>
      <c r="B325" s="18" t="s">
        <v>23</v>
      </c>
      <c r="C325" s="17"/>
      <c r="D325" s="17"/>
      <c r="E325" s="27"/>
      <c r="F325" s="28"/>
      <c r="G325" s="27"/>
      <c r="H325" s="29"/>
      <c r="I325" s="29"/>
      <c r="J325" s="33"/>
      <c r="K325" s="21"/>
      <c r="L325" s="21" t="str">
        <f>IFERROR(WORKDAY.INTL(($K325-1),$J325,1,FESTIVOS[]),"")</f>
        <v/>
      </c>
      <c r="M325" s="22"/>
      <c r="N325" s="23"/>
      <c r="O325" s="22"/>
      <c r="P325" s="18" t="s">
        <v>35</v>
      </c>
      <c r="Q325" s="24" t="s">
        <v>30</v>
      </c>
      <c r="R325" s="30" t="str">
        <f>IF(Tabla434356789[[#This Row],[Avance]]&lt;Tabla434356789[[#This Row],[Actual]],"OK",IF(Tabla434356789[[#This Row],[Avance]]&gt;Tabla434356789[[#This Row],[Actual]],"ATENCIÓN","EJECUTADO"))</f>
        <v>EJECUTADO</v>
      </c>
    </row>
    <row r="326" spans="1:18" hidden="1" x14ac:dyDescent="0.25">
      <c r="A326" s="16">
        <v>467</v>
      </c>
      <c r="B326" s="18" t="s">
        <v>23</v>
      </c>
      <c r="C326" s="17"/>
      <c r="D326" s="17"/>
      <c r="E326" s="27"/>
      <c r="F326" s="28"/>
      <c r="G326" s="27"/>
      <c r="H326" s="29"/>
      <c r="I326" s="29"/>
      <c r="J326" s="33"/>
      <c r="K326" s="21"/>
      <c r="L326" s="21" t="str">
        <f>IFERROR(WORKDAY.INTL(($K326-1),$J326,1,FESTIVOS[]),"")</f>
        <v/>
      </c>
      <c r="M326" s="22"/>
      <c r="N326" s="23"/>
      <c r="O326" s="22"/>
      <c r="P326" s="18" t="s">
        <v>35</v>
      </c>
      <c r="Q326" s="24" t="s">
        <v>30</v>
      </c>
      <c r="R326" s="30" t="str">
        <f>IF(Tabla434356789[[#This Row],[Avance]]&lt;Tabla434356789[[#This Row],[Actual]],"OK",IF(Tabla434356789[[#This Row],[Avance]]&gt;Tabla434356789[[#This Row],[Actual]],"ATENCIÓN","EJECUTADO"))</f>
        <v>EJECUTADO</v>
      </c>
    </row>
    <row r="327" spans="1:18" hidden="1" x14ac:dyDescent="0.25">
      <c r="A327" s="16">
        <v>468</v>
      </c>
      <c r="B327" s="18" t="s">
        <v>23</v>
      </c>
      <c r="C327" s="17"/>
      <c r="D327" s="17"/>
      <c r="E327" s="27"/>
      <c r="F327" s="28"/>
      <c r="G327" s="27"/>
      <c r="H327" s="29"/>
      <c r="I327" s="29"/>
      <c r="J327" s="33"/>
      <c r="K327" s="21"/>
      <c r="L327" s="21" t="str">
        <f>IFERROR(WORKDAY.INTL(($K327-1),$J327,1,FESTIVOS[]),"")</f>
        <v/>
      </c>
      <c r="M327" s="22"/>
      <c r="N327" s="23"/>
      <c r="O327" s="22"/>
      <c r="P327" s="18" t="s">
        <v>35</v>
      </c>
      <c r="Q327" s="24" t="s">
        <v>30</v>
      </c>
      <c r="R327" s="30" t="str">
        <f>IF(Tabla434356789[[#This Row],[Avance]]&lt;Tabla434356789[[#This Row],[Actual]],"OK",IF(Tabla434356789[[#This Row],[Avance]]&gt;Tabla434356789[[#This Row],[Actual]],"ATENCIÓN","EJECUTADO"))</f>
        <v>EJECUTADO</v>
      </c>
    </row>
    <row r="328" spans="1:18" hidden="1" x14ac:dyDescent="0.25">
      <c r="A328" s="16">
        <v>469</v>
      </c>
      <c r="B328" s="18" t="s">
        <v>23</v>
      </c>
      <c r="C328" s="17"/>
      <c r="D328" s="17"/>
      <c r="E328" s="27"/>
      <c r="F328" s="28"/>
      <c r="G328" s="27"/>
      <c r="H328" s="29"/>
      <c r="I328" s="29"/>
      <c r="J328" s="33"/>
      <c r="K328" s="21"/>
      <c r="L328" s="21" t="str">
        <f>IFERROR(WORKDAY.INTL(($K328-1),$J328,1,FESTIVOS[]),"")</f>
        <v/>
      </c>
      <c r="M328" s="22"/>
      <c r="N328" s="23"/>
      <c r="O328" s="22"/>
      <c r="P328" s="18" t="s">
        <v>35</v>
      </c>
      <c r="Q328" s="24" t="s">
        <v>30</v>
      </c>
      <c r="R328" s="30" t="str">
        <f>IF(Tabla434356789[[#This Row],[Avance]]&lt;Tabla434356789[[#This Row],[Actual]],"OK",IF(Tabla434356789[[#This Row],[Avance]]&gt;Tabla434356789[[#This Row],[Actual]],"ATENCIÓN","EJECUTADO"))</f>
        <v>EJECUTADO</v>
      </c>
    </row>
    <row r="329" spans="1:18" hidden="1" x14ac:dyDescent="0.25">
      <c r="A329" s="16">
        <v>470</v>
      </c>
      <c r="B329" s="18" t="s">
        <v>23</v>
      </c>
      <c r="C329" s="17"/>
      <c r="D329" s="17"/>
      <c r="E329" s="27"/>
      <c r="F329" s="28"/>
      <c r="G329" s="27"/>
      <c r="H329" s="29"/>
      <c r="I329" s="29"/>
      <c r="J329" s="33"/>
      <c r="K329" s="21"/>
      <c r="L329" s="21" t="str">
        <f>IFERROR(WORKDAY.INTL(($K329-1),$J329,1,FESTIVOS[]),"")</f>
        <v/>
      </c>
      <c r="M329" s="22"/>
      <c r="N329" s="23"/>
      <c r="O329" s="22"/>
      <c r="P329" s="18" t="s">
        <v>35</v>
      </c>
      <c r="Q329" s="24" t="s">
        <v>30</v>
      </c>
      <c r="R329" s="30" t="str">
        <f>IF(Tabla434356789[[#This Row],[Avance]]&lt;Tabla434356789[[#This Row],[Actual]],"OK",IF(Tabla434356789[[#This Row],[Avance]]&gt;Tabla434356789[[#This Row],[Actual]],"ATENCIÓN","EJECUTADO"))</f>
        <v>EJECUTADO</v>
      </c>
    </row>
    <row r="330" spans="1:18" hidden="1" x14ac:dyDescent="0.25">
      <c r="A330" s="16">
        <v>471</v>
      </c>
      <c r="B330" s="18" t="s">
        <v>23</v>
      </c>
      <c r="C330" s="17"/>
      <c r="D330" s="17"/>
      <c r="E330" s="27"/>
      <c r="F330" s="28"/>
      <c r="G330" s="27"/>
      <c r="H330" s="29"/>
      <c r="I330" s="29"/>
      <c r="J330" s="33"/>
      <c r="K330" s="21"/>
      <c r="L330" s="21" t="str">
        <f>IFERROR(WORKDAY.INTL(($K330-1),$J330,1,FESTIVOS[]),"")</f>
        <v/>
      </c>
      <c r="M330" s="22"/>
      <c r="N330" s="23"/>
      <c r="O330" s="22"/>
      <c r="P330" s="18" t="s">
        <v>35</v>
      </c>
      <c r="Q330" s="24" t="s">
        <v>30</v>
      </c>
      <c r="R330" s="30" t="str">
        <f>IF(Tabla434356789[[#This Row],[Avance]]&lt;Tabla434356789[[#This Row],[Actual]],"OK",IF(Tabla434356789[[#This Row],[Avance]]&gt;Tabla434356789[[#This Row],[Actual]],"ATENCIÓN","EJECUTADO"))</f>
        <v>EJECUTADO</v>
      </c>
    </row>
    <row r="331" spans="1:18" hidden="1" x14ac:dyDescent="0.25">
      <c r="A331" s="16">
        <v>472</v>
      </c>
      <c r="B331" s="18" t="s">
        <v>23</v>
      </c>
      <c r="C331" s="17"/>
      <c r="D331" s="17"/>
      <c r="E331" s="27"/>
      <c r="F331" s="28"/>
      <c r="G331" s="27"/>
      <c r="H331" s="29"/>
      <c r="I331" s="29"/>
      <c r="J331" s="33"/>
      <c r="K331" s="21"/>
      <c r="L331" s="21" t="str">
        <f>IFERROR(WORKDAY.INTL(($K331-1),$J331,1,FESTIVOS[]),"")</f>
        <v/>
      </c>
      <c r="M331" s="22"/>
      <c r="N331" s="23"/>
      <c r="O331" s="22"/>
      <c r="P331" s="18" t="s">
        <v>35</v>
      </c>
      <c r="Q331" s="24" t="s">
        <v>30</v>
      </c>
      <c r="R331" s="30" t="str">
        <f>IF(Tabla434356789[[#This Row],[Avance]]&lt;Tabla434356789[[#This Row],[Actual]],"OK",IF(Tabla434356789[[#This Row],[Avance]]&gt;Tabla434356789[[#This Row],[Actual]],"ATENCIÓN","EJECUTADO"))</f>
        <v>EJECUTADO</v>
      </c>
    </row>
    <row r="332" spans="1:18" hidden="1" x14ac:dyDescent="0.25">
      <c r="A332" s="16">
        <v>473</v>
      </c>
      <c r="B332" s="18" t="s">
        <v>23</v>
      </c>
      <c r="C332" s="17"/>
      <c r="D332" s="17"/>
      <c r="E332" s="27"/>
      <c r="F332" s="28"/>
      <c r="G332" s="27"/>
      <c r="H332" s="29"/>
      <c r="I332" s="29"/>
      <c r="J332" s="33"/>
      <c r="K332" s="21"/>
      <c r="L332" s="21" t="str">
        <f>IFERROR(WORKDAY.INTL(($K332-1),$J332,1,FESTIVOS[]),"")</f>
        <v/>
      </c>
      <c r="M332" s="22"/>
      <c r="N332" s="23"/>
      <c r="O332" s="22"/>
      <c r="P332" s="18" t="s">
        <v>35</v>
      </c>
      <c r="Q332" s="24" t="s">
        <v>30</v>
      </c>
      <c r="R332" s="30" t="str">
        <f>IF(Tabla434356789[[#This Row],[Avance]]&lt;Tabla434356789[[#This Row],[Actual]],"OK",IF(Tabla434356789[[#This Row],[Avance]]&gt;Tabla434356789[[#This Row],[Actual]],"ATENCIÓN","EJECUTADO"))</f>
        <v>EJECUTADO</v>
      </c>
    </row>
    <row r="333" spans="1:18" hidden="1" x14ac:dyDescent="0.25">
      <c r="A333" s="16">
        <v>474</v>
      </c>
      <c r="B333" s="18" t="s">
        <v>23</v>
      </c>
      <c r="C333" s="17"/>
      <c r="D333" s="17"/>
      <c r="E333" s="27"/>
      <c r="F333" s="28"/>
      <c r="G333" s="27"/>
      <c r="H333" s="29"/>
      <c r="I333" s="29"/>
      <c r="J333" s="33"/>
      <c r="K333" s="21"/>
      <c r="L333" s="21" t="str">
        <f>IFERROR(WORKDAY.INTL(($K333-1),$J333,1,FESTIVOS[]),"")</f>
        <v/>
      </c>
      <c r="M333" s="22"/>
      <c r="N333" s="23"/>
      <c r="O333" s="22"/>
      <c r="P333" s="18" t="s">
        <v>35</v>
      </c>
      <c r="Q333" s="24" t="s">
        <v>30</v>
      </c>
      <c r="R333" s="30" t="str">
        <f>IF(Tabla434356789[[#This Row],[Avance]]&lt;Tabla434356789[[#This Row],[Actual]],"OK",IF(Tabla434356789[[#This Row],[Avance]]&gt;Tabla434356789[[#This Row],[Actual]],"ATENCIÓN","EJECUTADO"))</f>
        <v>EJECUTADO</v>
      </c>
    </row>
    <row r="334" spans="1:18" hidden="1" x14ac:dyDescent="0.25">
      <c r="A334" s="16">
        <v>475</v>
      </c>
      <c r="B334" s="18" t="s">
        <v>23</v>
      </c>
      <c r="C334" s="17"/>
      <c r="D334" s="17"/>
      <c r="E334" s="27"/>
      <c r="F334" s="28"/>
      <c r="G334" s="27"/>
      <c r="H334" s="29"/>
      <c r="I334" s="29"/>
      <c r="J334" s="33"/>
      <c r="K334" s="21"/>
      <c r="L334" s="21" t="str">
        <f>IFERROR(WORKDAY.INTL(($K334-1),$J334,1,FESTIVOS[]),"")</f>
        <v/>
      </c>
      <c r="M334" s="22"/>
      <c r="N334" s="23"/>
      <c r="O334" s="22"/>
      <c r="P334" s="18" t="s">
        <v>35</v>
      </c>
      <c r="Q334" s="24" t="s">
        <v>30</v>
      </c>
      <c r="R334" s="30" t="str">
        <f>IF(Tabla434356789[[#This Row],[Avance]]&lt;Tabla434356789[[#This Row],[Actual]],"OK",IF(Tabla434356789[[#This Row],[Avance]]&gt;Tabla434356789[[#This Row],[Actual]],"ATENCIÓN","EJECUTADO"))</f>
        <v>EJECUTADO</v>
      </c>
    </row>
    <row r="335" spans="1:18" hidden="1" x14ac:dyDescent="0.25">
      <c r="A335" s="16">
        <v>476</v>
      </c>
      <c r="B335" s="18" t="s">
        <v>23</v>
      </c>
      <c r="C335" s="17"/>
      <c r="D335" s="17"/>
      <c r="E335" s="27"/>
      <c r="F335" s="28"/>
      <c r="G335" s="27"/>
      <c r="H335" s="29"/>
      <c r="I335" s="29"/>
      <c r="J335" s="33"/>
      <c r="K335" s="21"/>
      <c r="L335" s="21" t="str">
        <f>IFERROR(WORKDAY.INTL(($K335-1),$J335,1,FESTIVOS[]),"")</f>
        <v/>
      </c>
      <c r="M335" s="22"/>
      <c r="N335" s="23"/>
      <c r="O335" s="22"/>
      <c r="P335" s="18" t="s">
        <v>35</v>
      </c>
      <c r="Q335" s="24" t="s">
        <v>30</v>
      </c>
      <c r="R335" s="30" t="str">
        <f>IF(Tabla434356789[[#This Row],[Avance]]&lt;Tabla434356789[[#This Row],[Actual]],"OK",IF(Tabla434356789[[#This Row],[Avance]]&gt;Tabla434356789[[#This Row],[Actual]],"ATENCIÓN","EJECUTADO"))</f>
        <v>EJECUTADO</v>
      </c>
    </row>
    <row r="336" spans="1:18" hidden="1" x14ac:dyDescent="0.25">
      <c r="A336" s="16">
        <v>477</v>
      </c>
      <c r="B336" s="18" t="s">
        <v>23</v>
      </c>
      <c r="C336" s="17"/>
      <c r="D336" s="17"/>
      <c r="E336" s="27"/>
      <c r="F336" s="28"/>
      <c r="G336" s="27"/>
      <c r="H336" s="29"/>
      <c r="I336" s="29"/>
      <c r="J336" s="33"/>
      <c r="K336" s="21"/>
      <c r="L336" s="21" t="str">
        <f>IFERROR(WORKDAY.INTL(($K336-1),$J336,1,FESTIVOS[]),"")</f>
        <v/>
      </c>
      <c r="M336" s="22"/>
      <c r="N336" s="23"/>
      <c r="O336" s="22"/>
      <c r="P336" s="18" t="s">
        <v>35</v>
      </c>
      <c r="Q336" s="24" t="s">
        <v>30</v>
      </c>
      <c r="R336" s="30" t="str">
        <f>IF(Tabla434356789[[#This Row],[Avance]]&lt;Tabla434356789[[#This Row],[Actual]],"OK",IF(Tabla434356789[[#This Row],[Avance]]&gt;Tabla434356789[[#This Row],[Actual]],"ATENCIÓN","EJECUTADO"))</f>
        <v>EJECUTADO</v>
      </c>
    </row>
    <row r="337" spans="1:18" hidden="1" x14ac:dyDescent="0.25">
      <c r="A337" s="16">
        <v>478</v>
      </c>
      <c r="B337" s="18" t="s">
        <v>23</v>
      </c>
      <c r="C337" s="17"/>
      <c r="D337" s="17"/>
      <c r="E337" s="27"/>
      <c r="F337" s="28"/>
      <c r="G337" s="27"/>
      <c r="H337" s="29"/>
      <c r="I337" s="29"/>
      <c r="J337" s="33"/>
      <c r="K337" s="21"/>
      <c r="L337" s="21" t="str">
        <f>IFERROR(WORKDAY.INTL(($K337-1),$J337,1,FESTIVOS[]),"")</f>
        <v/>
      </c>
      <c r="M337" s="22"/>
      <c r="N337" s="23"/>
      <c r="O337" s="22"/>
      <c r="P337" s="18" t="s">
        <v>35</v>
      </c>
      <c r="Q337" s="24" t="s">
        <v>30</v>
      </c>
      <c r="R337" s="30" t="str">
        <f>IF(Tabla434356789[[#This Row],[Avance]]&lt;Tabla434356789[[#This Row],[Actual]],"OK",IF(Tabla434356789[[#This Row],[Avance]]&gt;Tabla434356789[[#This Row],[Actual]],"ATENCIÓN","EJECUTADO"))</f>
        <v>EJECUTADO</v>
      </c>
    </row>
    <row r="338" spans="1:18" hidden="1" x14ac:dyDescent="0.25">
      <c r="A338" s="16">
        <v>479</v>
      </c>
      <c r="B338" s="18" t="s">
        <v>23</v>
      </c>
      <c r="C338" s="17"/>
      <c r="D338" s="17"/>
      <c r="E338" s="27"/>
      <c r="F338" s="28"/>
      <c r="G338" s="27"/>
      <c r="H338" s="29"/>
      <c r="I338" s="29"/>
      <c r="J338" s="33"/>
      <c r="K338" s="21"/>
      <c r="L338" s="21" t="str">
        <f>IFERROR(WORKDAY.INTL(($K338-1),$J338,1,FESTIVOS[]),"")</f>
        <v/>
      </c>
      <c r="M338" s="22"/>
      <c r="N338" s="23"/>
      <c r="O338" s="22"/>
      <c r="P338" s="18" t="s">
        <v>35</v>
      </c>
      <c r="Q338" s="24" t="s">
        <v>30</v>
      </c>
      <c r="R338" s="30" t="str">
        <f>IF(Tabla434356789[[#This Row],[Avance]]&lt;Tabla434356789[[#This Row],[Actual]],"OK",IF(Tabla434356789[[#This Row],[Avance]]&gt;Tabla434356789[[#This Row],[Actual]],"ATENCIÓN","EJECUTADO"))</f>
        <v>EJECUTADO</v>
      </c>
    </row>
    <row r="339" spans="1:18" hidden="1" x14ac:dyDescent="0.25">
      <c r="A339" s="16">
        <v>480</v>
      </c>
      <c r="B339" s="18" t="s">
        <v>23</v>
      </c>
      <c r="C339" s="17"/>
      <c r="D339" s="17"/>
      <c r="E339" s="27"/>
      <c r="F339" s="28"/>
      <c r="G339" s="27"/>
      <c r="H339" s="29"/>
      <c r="I339" s="29"/>
      <c r="J339" s="33"/>
      <c r="K339" s="21"/>
      <c r="L339" s="21" t="str">
        <f>IFERROR(WORKDAY.INTL(($K339-1),$J339,1,FESTIVOS[]),"")</f>
        <v/>
      </c>
      <c r="M339" s="22"/>
      <c r="N339" s="23"/>
      <c r="O339" s="22"/>
      <c r="P339" s="18" t="s">
        <v>35</v>
      </c>
      <c r="Q339" s="24" t="s">
        <v>30</v>
      </c>
      <c r="R339" s="30" t="str">
        <f>IF(Tabla434356789[[#This Row],[Avance]]&lt;Tabla434356789[[#This Row],[Actual]],"OK",IF(Tabla434356789[[#This Row],[Avance]]&gt;Tabla434356789[[#This Row],[Actual]],"ATENCIÓN","EJECUTADO"))</f>
        <v>EJECUTADO</v>
      </c>
    </row>
    <row r="340" spans="1:18" hidden="1" x14ac:dyDescent="0.25">
      <c r="A340" s="16">
        <v>481</v>
      </c>
      <c r="B340" s="18" t="s">
        <v>23</v>
      </c>
      <c r="C340" s="17"/>
      <c r="D340" s="17"/>
      <c r="E340" s="27"/>
      <c r="F340" s="28"/>
      <c r="G340" s="27"/>
      <c r="H340" s="29"/>
      <c r="I340" s="29"/>
      <c r="J340" s="33"/>
      <c r="K340" s="21"/>
      <c r="L340" s="21" t="str">
        <f>IFERROR(WORKDAY.INTL(($K340-1),$J340,1,FESTIVOS[]),"")</f>
        <v/>
      </c>
      <c r="M340" s="22"/>
      <c r="N340" s="23"/>
      <c r="O340" s="22"/>
      <c r="P340" s="18" t="s">
        <v>35</v>
      </c>
      <c r="Q340" s="24" t="s">
        <v>30</v>
      </c>
      <c r="R340" s="30" t="str">
        <f>IF(Tabla434356789[[#This Row],[Avance]]&lt;Tabla434356789[[#This Row],[Actual]],"OK",IF(Tabla434356789[[#This Row],[Avance]]&gt;Tabla434356789[[#This Row],[Actual]],"ATENCIÓN","EJECUTADO"))</f>
        <v>EJECUTADO</v>
      </c>
    </row>
    <row r="341" spans="1:18" hidden="1" x14ac:dyDescent="0.25">
      <c r="A341" s="16">
        <v>482</v>
      </c>
      <c r="B341" s="18" t="s">
        <v>23</v>
      </c>
      <c r="C341" s="17"/>
      <c r="D341" s="17"/>
      <c r="E341" s="27"/>
      <c r="F341" s="28"/>
      <c r="G341" s="27"/>
      <c r="H341" s="29"/>
      <c r="I341" s="29"/>
      <c r="J341" s="33"/>
      <c r="K341" s="21"/>
      <c r="L341" s="21" t="str">
        <f>IFERROR(WORKDAY.INTL(($K341-1),$J341,1,FESTIVOS[]),"")</f>
        <v/>
      </c>
      <c r="M341" s="22"/>
      <c r="N341" s="23"/>
      <c r="O341" s="22"/>
      <c r="P341" s="18" t="s">
        <v>35</v>
      </c>
      <c r="Q341" s="24" t="s">
        <v>30</v>
      </c>
      <c r="R341" s="30" t="str">
        <f>IF(Tabla434356789[[#This Row],[Avance]]&lt;Tabla434356789[[#This Row],[Actual]],"OK",IF(Tabla434356789[[#This Row],[Avance]]&gt;Tabla434356789[[#This Row],[Actual]],"ATENCIÓN","EJECUTADO"))</f>
        <v>EJECUTADO</v>
      </c>
    </row>
    <row r="342" spans="1:18" hidden="1" x14ac:dyDescent="0.25">
      <c r="A342" s="16">
        <v>483</v>
      </c>
      <c r="B342" s="18" t="s">
        <v>23</v>
      </c>
      <c r="C342" s="17"/>
      <c r="D342" s="17"/>
      <c r="E342" s="27"/>
      <c r="F342" s="28"/>
      <c r="G342" s="27"/>
      <c r="H342" s="29"/>
      <c r="I342" s="29"/>
      <c r="J342" s="33"/>
      <c r="K342" s="21"/>
      <c r="L342" s="21" t="str">
        <f>IFERROR(WORKDAY.INTL(($K342-1),$J342,1,FESTIVOS[]),"")</f>
        <v/>
      </c>
      <c r="M342" s="22"/>
      <c r="N342" s="23"/>
      <c r="O342" s="22"/>
      <c r="P342" s="18" t="s">
        <v>35</v>
      </c>
      <c r="Q342" s="24" t="s">
        <v>30</v>
      </c>
      <c r="R342" s="30" t="str">
        <f>IF(Tabla434356789[[#This Row],[Avance]]&lt;Tabla434356789[[#This Row],[Actual]],"OK",IF(Tabla434356789[[#This Row],[Avance]]&gt;Tabla434356789[[#This Row],[Actual]],"ATENCIÓN","EJECUTADO"))</f>
        <v>EJECUTADO</v>
      </c>
    </row>
    <row r="343" spans="1:18" hidden="1" x14ac:dyDescent="0.25">
      <c r="A343" s="16">
        <v>484</v>
      </c>
      <c r="B343" s="18" t="s">
        <v>23</v>
      </c>
      <c r="C343" s="17"/>
      <c r="D343" s="17"/>
      <c r="E343" s="27"/>
      <c r="F343" s="28"/>
      <c r="G343" s="27"/>
      <c r="H343" s="29"/>
      <c r="I343" s="29"/>
      <c r="J343" s="33"/>
      <c r="K343" s="21"/>
      <c r="L343" s="21" t="str">
        <f>IFERROR(WORKDAY.INTL(($K343-1),$J343,1,FESTIVOS[]),"")</f>
        <v/>
      </c>
      <c r="M343" s="22"/>
      <c r="N343" s="23"/>
      <c r="O343" s="22"/>
      <c r="P343" s="18" t="s">
        <v>35</v>
      </c>
      <c r="Q343" s="24" t="s">
        <v>30</v>
      </c>
      <c r="R343" s="30" t="str">
        <f>IF(Tabla434356789[[#This Row],[Avance]]&lt;Tabla434356789[[#This Row],[Actual]],"OK",IF(Tabla434356789[[#This Row],[Avance]]&gt;Tabla434356789[[#This Row],[Actual]],"ATENCIÓN","EJECUTADO"))</f>
        <v>EJECUTADO</v>
      </c>
    </row>
    <row r="344" spans="1:18" hidden="1" x14ac:dyDescent="0.25">
      <c r="A344" s="16">
        <v>485</v>
      </c>
      <c r="B344" s="18" t="s">
        <v>23</v>
      </c>
      <c r="C344" s="17"/>
      <c r="D344" s="17"/>
      <c r="E344" s="27"/>
      <c r="F344" s="28"/>
      <c r="G344" s="27"/>
      <c r="H344" s="29"/>
      <c r="I344" s="29"/>
      <c r="J344" s="33"/>
      <c r="K344" s="21"/>
      <c r="L344" s="21" t="str">
        <f>IFERROR(WORKDAY.INTL(($K344-1),$J344,1,FESTIVOS[]),"")</f>
        <v/>
      </c>
      <c r="M344" s="22"/>
      <c r="N344" s="23"/>
      <c r="O344" s="22"/>
      <c r="P344" s="18" t="s">
        <v>35</v>
      </c>
      <c r="Q344" s="24" t="s">
        <v>30</v>
      </c>
      <c r="R344" s="30" t="str">
        <f>IF(Tabla434356789[[#This Row],[Avance]]&lt;Tabla434356789[[#This Row],[Actual]],"OK",IF(Tabla434356789[[#This Row],[Avance]]&gt;Tabla434356789[[#This Row],[Actual]],"ATENCIÓN","EJECUTADO"))</f>
        <v>EJECUTADO</v>
      </c>
    </row>
    <row r="345" spans="1:18" hidden="1" x14ac:dyDescent="0.25">
      <c r="A345" s="16">
        <v>486</v>
      </c>
      <c r="B345" s="18" t="s">
        <v>23</v>
      </c>
      <c r="C345" s="17"/>
      <c r="D345" s="17"/>
      <c r="E345" s="27"/>
      <c r="F345" s="28"/>
      <c r="G345" s="27"/>
      <c r="H345" s="29"/>
      <c r="I345" s="29"/>
      <c r="J345" s="33"/>
      <c r="K345" s="21"/>
      <c r="L345" s="21" t="str">
        <f>IFERROR(WORKDAY.INTL(($K345-1),$J345,1,FESTIVOS[]),"")</f>
        <v/>
      </c>
      <c r="M345" s="22"/>
      <c r="N345" s="23"/>
      <c r="O345" s="22"/>
      <c r="P345" s="18" t="s">
        <v>35</v>
      </c>
      <c r="Q345" s="24" t="s">
        <v>30</v>
      </c>
      <c r="R345" s="30" t="str">
        <f>IF(Tabla434356789[[#This Row],[Avance]]&lt;Tabla434356789[[#This Row],[Actual]],"OK",IF(Tabla434356789[[#This Row],[Avance]]&gt;Tabla434356789[[#This Row],[Actual]],"ATENCIÓN","EJECUTADO"))</f>
        <v>EJECUTADO</v>
      </c>
    </row>
    <row r="346" spans="1:18" hidden="1" x14ac:dyDescent="0.25">
      <c r="A346" s="16">
        <v>487</v>
      </c>
      <c r="B346" s="18" t="s">
        <v>23</v>
      </c>
      <c r="C346" s="17"/>
      <c r="D346" s="17"/>
      <c r="E346" s="27"/>
      <c r="F346" s="28"/>
      <c r="G346" s="27"/>
      <c r="H346" s="29"/>
      <c r="I346" s="29"/>
      <c r="J346" s="33"/>
      <c r="K346" s="21"/>
      <c r="L346" s="21" t="str">
        <f>IFERROR(WORKDAY.INTL(($K346-1),$J346,1,FESTIVOS[]),"")</f>
        <v/>
      </c>
      <c r="M346" s="22"/>
      <c r="N346" s="23"/>
      <c r="O346" s="22"/>
      <c r="P346" s="18" t="s">
        <v>35</v>
      </c>
      <c r="Q346" s="24" t="s">
        <v>30</v>
      </c>
      <c r="R346" s="30" t="str">
        <f>IF(Tabla434356789[[#This Row],[Avance]]&lt;Tabla434356789[[#This Row],[Actual]],"OK",IF(Tabla434356789[[#This Row],[Avance]]&gt;Tabla434356789[[#This Row],[Actual]],"ATENCIÓN","EJECUTADO"))</f>
        <v>EJECUTADO</v>
      </c>
    </row>
    <row r="347" spans="1:18" hidden="1" x14ac:dyDescent="0.25">
      <c r="A347" s="16">
        <v>488</v>
      </c>
      <c r="B347" s="18" t="s">
        <v>23</v>
      </c>
      <c r="C347" s="17"/>
      <c r="D347" s="17"/>
      <c r="E347" s="27"/>
      <c r="F347" s="28"/>
      <c r="G347" s="27"/>
      <c r="H347" s="29"/>
      <c r="I347" s="29"/>
      <c r="J347" s="33"/>
      <c r="K347" s="21"/>
      <c r="L347" s="21" t="str">
        <f>IFERROR(WORKDAY.INTL(($K347-1),$J347,1,FESTIVOS[]),"")</f>
        <v/>
      </c>
      <c r="M347" s="22"/>
      <c r="N347" s="23"/>
      <c r="O347" s="22"/>
      <c r="P347" s="18" t="s">
        <v>35</v>
      </c>
      <c r="Q347" s="24" t="s">
        <v>30</v>
      </c>
      <c r="R347" s="30" t="str">
        <f>IF(Tabla434356789[[#This Row],[Avance]]&lt;Tabla434356789[[#This Row],[Actual]],"OK",IF(Tabla434356789[[#This Row],[Avance]]&gt;Tabla434356789[[#This Row],[Actual]],"ATENCIÓN","EJECUTADO"))</f>
        <v>EJECUTADO</v>
      </c>
    </row>
    <row r="348" spans="1:18" hidden="1" x14ac:dyDescent="0.25">
      <c r="A348" s="16">
        <v>489</v>
      </c>
      <c r="B348" s="18" t="s">
        <v>23</v>
      </c>
      <c r="C348" s="17"/>
      <c r="D348" s="17"/>
      <c r="E348" s="27"/>
      <c r="F348" s="28"/>
      <c r="G348" s="27"/>
      <c r="H348" s="29"/>
      <c r="I348" s="29"/>
      <c r="J348" s="33"/>
      <c r="K348" s="21"/>
      <c r="L348" s="21" t="str">
        <f>IFERROR(WORKDAY.INTL(($K348-1),$J348,1,FESTIVOS[]),"")</f>
        <v/>
      </c>
      <c r="M348" s="22"/>
      <c r="N348" s="23"/>
      <c r="O348" s="22"/>
      <c r="P348" s="18" t="s">
        <v>35</v>
      </c>
      <c r="Q348" s="24" t="s">
        <v>30</v>
      </c>
      <c r="R348" s="30" t="str">
        <f>IF(Tabla434356789[[#This Row],[Avance]]&lt;Tabla434356789[[#This Row],[Actual]],"OK",IF(Tabla434356789[[#This Row],[Avance]]&gt;Tabla434356789[[#This Row],[Actual]],"ATENCIÓN","EJECUTADO"))</f>
        <v>EJECUTADO</v>
      </c>
    </row>
    <row r="349" spans="1:18" hidden="1" x14ac:dyDescent="0.25">
      <c r="A349" s="16">
        <v>490</v>
      </c>
      <c r="B349" s="18" t="s">
        <v>23</v>
      </c>
      <c r="C349" s="17"/>
      <c r="D349" s="17"/>
      <c r="E349" s="27"/>
      <c r="F349" s="28"/>
      <c r="G349" s="27"/>
      <c r="H349" s="29"/>
      <c r="I349" s="29"/>
      <c r="J349" s="33"/>
      <c r="K349" s="21"/>
      <c r="L349" s="21" t="str">
        <f>IFERROR(WORKDAY.INTL(($K349-1),$J349,1,FESTIVOS[]),"")</f>
        <v/>
      </c>
      <c r="M349" s="22"/>
      <c r="N349" s="23"/>
      <c r="O349" s="22"/>
      <c r="P349" s="18" t="s">
        <v>35</v>
      </c>
      <c r="Q349" s="24" t="s">
        <v>30</v>
      </c>
      <c r="R349" s="30" t="str">
        <f>IF(Tabla434356789[[#This Row],[Avance]]&lt;Tabla434356789[[#This Row],[Actual]],"OK",IF(Tabla434356789[[#This Row],[Avance]]&gt;Tabla434356789[[#This Row],[Actual]],"ATENCIÓN","EJECUTADO"))</f>
        <v>EJECUTADO</v>
      </c>
    </row>
    <row r="350" spans="1:18" hidden="1" x14ac:dyDescent="0.25">
      <c r="A350" s="16">
        <v>491</v>
      </c>
      <c r="B350" s="18" t="s">
        <v>23</v>
      </c>
      <c r="C350" s="17"/>
      <c r="D350" s="17"/>
      <c r="E350" s="27"/>
      <c r="F350" s="28"/>
      <c r="G350" s="27"/>
      <c r="H350" s="29"/>
      <c r="I350" s="29"/>
      <c r="J350" s="33"/>
      <c r="K350" s="21"/>
      <c r="L350" s="21" t="str">
        <f>IFERROR(WORKDAY.INTL(($K350-1),$J350,1,FESTIVOS[]),"")</f>
        <v/>
      </c>
      <c r="M350" s="22"/>
      <c r="N350" s="23"/>
      <c r="O350" s="22"/>
      <c r="P350" s="18" t="s">
        <v>35</v>
      </c>
      <c r="Q350" s="24" t="s">
        <v>30</v>
      </c>
      <c r="R350" s="30" t="str">
        <f>IF(Tabla434356789[[#This Row],[Avance]]&lt;Tabla434356789[[#This Row],[Actual]],"OK",IF(Tabla434356789[[#This Row],[Avance]]&gt;Tabla434356789[[#This Row],[Actual]],"ATENCIÓN","EJECUTADO"))</f>
        <v>EJECUTADO</v>
      </c>
    </row>
    <row r="351" spans="1:18" hidden="1" x14ac:dyDescent="0.25">
      <c r="A351" s="16">
        <v>492</v>
      </c>
      <c r="B351" s="18" t="s">
        <v>23</v>
      </c>
      <c r="C351" s="17"/>
      <c r="D351" s="17"/>
      <c r="E351" s="27"/>
      <c r="F351" s="28"/>
      <c r="G351" s="27"/>
      <c r="H351" s="29"/>
      <c r="I351" s="29"/>
      <c r="J351" s="33"/>
      <c r="K351" s="21"/>
      <c r="L351" s="21" t="str">
        <f>IFERROR(WORKDAY.INTL(($K351-1),$J351,1,FESTIVOS[]),"")</f>
        <v/>
      </c>
      <c r="M351" s="22"/>
      <c r="N351" s="23"/>
      <c r="O351" s="22"/>
      <c r="P351" s="18" t="s">
        <v>35</v>
      </c>
      <c r="Q351" s="24" t="s">
        <v>30</v>
      </c>
      <c r="R351" s="30" t="str">
        <f>IF(Tabla434356789[[#This Row],[Avance]]&lt;Tabla434356789[[#This Row],[Actual]],"OK",IF(Tabla434356789[[#This Row],[Avance]]&gt;Tabla434356789[[#This Row],[Actual]],"ATENCIÓN","EJECUTADO"))</f>
        <v>EJECUTADO</v>
      </c>
    </row>
    <row r="352" spans="1:18" hidden="1" x14ac:dyDescent="0.25">
      <c r="A352" s="16">
        <v>493</v>
      </c>
      <c r="B352" s="18" t="s">
        <v>23</v>
      </c>
      <c r="C352" s="17"/>
      <c r="D352" s="17"/>
      <c r="E352" s="27"/>
      <c r="F352" s="28"/>
      <c r="G352" s="27"/>
      <c r="H352" s="29"/>
      <c r="I352" s="29"/>
      <c r="J352" s="33"/>
      <c r="K352" s="21"/>
      <c r="L352" s="21" t="str">
        <f>IFERROR(WORKDAY.INTL(($K352-1),$J352,1,FESTIVOS[]),"")</f>
        <v/>
      </c>
      <c r="M352" s="22"/>
      <c r="N352" s="23"/>
      <c r="O352" s="22"/>
      <c r="P352" s="18" t="s">
        <v>35</v>
      </c>
      <c r="Q352" s="24" t="s">
        <v>30</v>
      </c>
      <c r="R352" s="30" t="str">
        <f>IF(Tabla434356789[[#This Row],[Avance]]&lt;Tabla434356789[[#This Row],[Actual]],"OK",IF(Tabla434356789[[#This Row],[Avance]]&gt;Tabla434356789[[#This Row],[Actual]],"ATENCIÓN","EJECUTADO"))</f>
        <v>EJECUTADO</v>
      </c>
    </row>
    <row r="353" spans="1:18" hidden="1" x14ac:dyDescent="0.25">
      <c r="A353" s="16">
        <v>494</v>
      </c>
      <c r="B353" s="18" t="s">
        <v>23</v>
      </c>
      <c r="C353" s="17"/>
      <c r="D353" s="17"/>
      <c r="E353" s="27"/>
      <c r="F353" s="28"/>
      <c r="G353" s="27"/>
      <c r="H353" s="29"/>
      <c r="I353" s="29"/>
      <c r="J353" s="33"/>
      <c r="K353" s="21"/>
      <c r="L353" s="21" t="str">
        <f>IFERROR(WORKDAY.INTL(($K353-1),$J353,1,FESTIVOS[]),"")</f>
        <v/>
      </c>
      <c r="M353" s="22"/>
      <c r="N353" s="23"/>
      <c r="O353" s="22"/>
      <c r="P353" s="18" t="s">
        <v>35</v>
      </c>
      <c r="Q353" s="24" t="s">
        <v>30</v>
      </c>
      <c r="R353" s="30" t="str">
        <f>IF(Tabla434356789[[#This Row],[Avance]]&lt;Tabla434356789[[#This Row],[Actual]],"OK",IF(Tabla434356789[[#This Row],[Avance]]&gt;Tabla434356789[[#This Row],[Actual]],"ATENCIÓN","EJECUTADO"))</f>
        <v>EJECUTADO</v>
      </c>
    </row>
    <row r="354" spans="1:18" hidden="1" x14ac:dyDescent="0.25">
      <c r="A354" s="16">
        <v>495</v>
      </c>
      <c r="B354" s="18" t="s">
        <v>23</v>
      </c>
      <c r="C354" s="17"/>
      <c r="D354" s="17"/>
      <c r="E354" s="27"/>
      <c r="F354" s="28"/>
      <c r="G354" s="27"/>
      <c r="H354" s="29"/>
      <c r="I354" s="29"/>
      <c r="J354" s="33"/>
      <c r="K354" s="21"/>
      <c r="L354" s="21" t="str">
        <f>IFERROR(WORKDAY.INTL(($K354-1),$J354,1,FESTIVOS[]),"")</f>
        <v/>
      </c>
      <c r="M354" s="22"/>
      <c r="N354" s="23"/>
      <c r="O354" s="22"/>
      <c r="P354" s="18" t="s">
        <v>35</v>
      </c>
      <c r="Q354" s="24" t="s">
        <v>30</v>
      </c>
      <c r="R354" s="30" t="str">
        <f>IF(Tabla434356789[[#This Row],[Avance]]&lt;Tabla434356789[[#This Row],[Actual]],"OK",IF(Tabla434356789[[#This Row],[Avance]]&gt;Tabla434356789[[#This Row],[Actual]],"ATENCIÓN","EJECUTADO"))</f>
        <v>EJECUTADO</v>
      </c>
    </row>
    <row r="355" spans="1:18" hidden="1" x14ac:dyDescent="0.25">
      <c r="A355" s="16">
        <v>496</v>
      </c>
      <c r="B355" s="18" t="s">
        <v>23</v>
      </c>
      <c r="C355" s="17"/>
      <c r="D355" s="17"/>
      <c r="E355" s="27"/>
      <c r="F355" s="28"/>
      <c r="G355" s="27"/>
      <c r="H355" s="29"/>
      <c r="I355" s="29"/>
      <c r="J355" s="33"/>
      <c r="K355" s="21"/>
      <c r="L355" s="21" t="str">
        <f>IFERROR(WORKDAY.INTL(($K355-1),$J355,1,FESTIVOS[]),"")</f>
        <v/>
      </c>
      <c r="M355" s="22"/>
      <c r="N355" s="23"/>
      <c r="O355" s="22"/>
      <c r="P355" s="18" t="s">
        <v>35</v>
      </c>
      <c r="Q355" s="24" t="s">
        <v>30</v>
      </c>
      <c r="R355" s="30" t="str">
        <f>IF(Tabla434356789[[#This Row],[Avance]]&lt;Tabla434356789[[#This Row],[Actual]],"OK",IF(Tabla434356789[[#This Row],[Avance]]&gt;Tabla434356789[[#This Row],[Actual]],"ATENCIÓN","EJECUTADO"))</f>
        <v>EJECUTADO</v>
      </c>
    </row>
    <row r="356" spans="1:18" hidden="1" x14ac:dyDescent="0.25">
      <c r="A356" s="16">
        <v>497</v>
      </c>
      <c r="B356" s="18" t="s">
        <v>23</v>
      </c>
      <c r="C356" s="17"/>
      <c r="D356" s="17"/>
      <c r="E356" s="27"/>
      <c r="F356" s="28"/>
      <c r="G356" s="27"/>
      <c r="H356" s="29"/>
      <c r="I356" s="29"/>
      <c r="J356" s="33"/>
      <c r="K356" s="21"/>
      <c r="L356" s="21" t="str">
        <f>IFERROR(WORKDAY.INTL(($K356-1),$J356,1,FESTIVOS[]),"")</f>
        <v/>
      </c>
      <c r="M356" s="22"/>
      <c r="N356" s="23"/>
      <c r="O356" s="22"/>
      <c r="P356" s="18" t="s">
        <v>35</v>
      </c>
      <c r="Q356" s="24" t="s">
        <v>30</v>
      </c>
      <c r="R356" s="30" t="str">
        <f>IF(Tabla434356789[[#This Row],[Avance]]&lt;Tabla434356789[[#This Row],[Actual]],"OK",IF(Tabla434356789[[#This Row],[Avance]]&gt;Tabla434356789[[#This Row],[Actual]],"ATENCIÓN","EJECUTADO"))</f>
        <v>EJECUTADO</v>
      </c>
    </row>
    <row r="357" spans="1:18" hidden="1" x14ac:dyDescent="0.25">
      <c r="A357" s="16">
        <v>498</v>
      </c>
      <c r="B357" s="18" t="s">
        <v>23</v>
      </c>
      <c r="C357" s="17"/>
      <c r="D357" s="17"/>
      <c r="E357" s="27"/>
      <c r="F357" s="28"/>
      <c r="G357" s="27"/>
      <c r="H357" s="29"/>
      <c r="I357" s="29"/>
      <c r="J357" s="33"/>
      <c r="K357" s="21"/>
      <c r="L357" s="21" t="str">
        <f>IFERROR(WORKDAY.INTL(($K357-1),$J357,1,FESTIVOS[]),"")</f>
        <v/>
      </c>
      <c r="M357" s="22"/>
      <c r="N357" s="23"/>
      <c r="O357" s="22"/>
      <c r="P357" s="18" t="s">
        <v>35</v>
      </c>
      <c r="Q357" s="24" t="s">
        <v>30</v>
      </c>
      <c r="R357" s="30" t="str">
        <f>IF(Tabla434356789[[#This Row],[Avance]]&lt;Tabla434356789[[#This Row],[Actual]],"OK",IF(Tabla434356789[[#This Row],[Avance]]&gt;Tabla434356789[[#This Row],[Actual]],"ATENCIÓN","EJECUTADO"))</f>
        <v>EJECUTADO</v>
      </c>
    </row>
    <row r="358" spans="1:18" hidden="1" x14ac:dyDescent="0.25">
      <c r="A358" s="16">
        <v>499</v>
      </c>
      <c r="B358" s="18" t="s">
        <v>23</v>
      </c>
      <c r="C358" s="17"/>
      <c r="D358" s="17"/>
      <c r="E358" s="27"/>
      <c r="F358" s="28"/>
      <c r="G358" s="27"/>
      <c r="H358" s="29"/>
      <c r="I358" s="29"/>
      <c r="J358" s="33"/>
      <c r="K358" s="21"/>
      <c r="L358" s="21" t="str">
        <f>IFERROR(WORKDAY.INTL(($K358-1),$J358,1,FESTIVOS[]),"")</f>
        <v/>
      </c>
      <c r="M358" s="22"/>
      <c r="N358" s="23"/>
      <c r="O358" s="22"/>
      <c r="P358" s="18" t="s">
        <v>35</v>
      </c>
      <c r="Q358" s="24" t="s">
        <v>30</v>
      </c>
      <c r="R358" s="30" t="str">
        <f>IF(Tabla434356789[[#This Row],[Avance]]&lt;Tabla434356789[[#This Row],[Actual]],"OK",IF(Tabla434356789[[#This Row],[Avance]]&gt;Tabla434356789[[#This Row],[Actual]],"ATENCIÓN","EJECUTADO"))</f>
        <v>EJECUTADO</v>
      </c>
    </row>
    <row r="359" spans="1:18" hidden="1" x14ac:dyDescent="0.25">
      <c r="A359" s="16">
        <v>500</v>
      </c>
      <c r="B359" s="18" t="s">
        <v>23</v>
      </c>
      <c r="C359" s="17"/>
      <c r="D359" s="17"/>
      <c r="E359" s="27"/>
      <c r="F359" s="28"/>
      <c r="G359" s="27"/>
      <c r="H359" s="29"/>
      <c r="I359" s="29"/>
      <c r="J359" s="33"/>
      <c r="K359" s="21"/>
      <c r="L359" s="21" t="str">
        <f>IFERROR(WORKDAY.INTL(($K359-1),$J359,1,FESTIVOS[]),"")</f>
        <v/>
      </c>
      <c r="M359" s="22"/>
      <c r="N359" s="23"/>
      <c r="O359" s="22"/>
      <c r="P359" s="18" t="s">
        <v>35</v>
      </c>
      <c r="Q359" s="24" t="s">
        <v>30</v>
      </c>
      <c r="R359" s="30" t="str">
        <f>IF(Tabla434356789[[#This Row],[Avance]]&lt;Tabla434356789[[#This Row],[Actual]],"OK",IF(Tabla434356789[[#This Row],[Avance]]&gt;Tabla434356789[[#This Row],[Actual]],"ATENCIÓN","EJECUTADO"))</f>
        <v>EJECUTADO</v>
      </c>
    </row>
    <row r="360" spans="1:18" hidden="1" x14ac:dyDescent="0.25">
      <c r="A360" s="16">
        <v>501</v>
      </c>
      <c r="B360" s="18" t="s">
        <v>23</v>
      </c>
      <c r="C360" s="17"/>
      <c r="D360" s="17"/>
      <c r="E360" s="27"/>
      <c r="F360" s="28"/>
      <c r="G360" s="27"/>
      <c r="H360" s="29"/>
      <c r="I360" s="29"/>
      <c r="J360" s="33"/>
      <c r="K360" s="21"/>
      <c r="L360" s="21" t="str">
        <f>IFERROR(WORKDAY.INTL(($K360-1),$J360,1,FESTIVOS[]),"")</f>
        <v/>
      </c>
      <c r="M360" s="22"/>
      <c r="N360" s="23"/>
      <c r="O360" s="22"/>
      <c r="P360" s="18" t="s">
        <v>35</v>
      </c>
      <c r="Q360" s="24" t="s">
        <v>30</v>
      </c>
      <c r="R360" s="30" t="str">
        <f>IF(Tabla434356789[[#This Row],[Avance]]&lt;Tabla434356789[[#This Row],[Actual]],"OK",IF(Tabla434356789[[#This Row],[Avance]]&gt;Tabla434356789[[#This Row],[Actual]],"ATENCIÓN","EJECUTADO"))</f>
        <v>EJECUTADO</v>
      </c>
    </row>
    <row r="361" spans="1:18" hidden="1" x14ac:dyDescent="0.25">
      <c r="A361" s="16">
        <v>502</v>
      </c>
      <c r="B361" s="18" t="s">
        <v>23</v>
      </c>
      <c r="C361" s="17"/>
      <c r="D361" s="17"/>
      <c r="E361" s="27"/>
      <c r="F361" s="28"/>
      <c r="G361" s="27"/>
      <c r="H361" s="29"/>
      <c r="I361" s="29"/>
      <c r="J361" s="33"/>
      <c r="K361" s="21"/>
      <c r="L361" s="21" t="str">
        <f>IFERROR(WORKDAY.INTL(($K361-1),$J361,1,FESTIVOS[]),"")</f>
        <v/>
      </c>
      <c r="M361" s="22"/>
      <c r="N361" s="23"/>
      <c r="O361" s="22"/>
      <c r="P361" s="18" t="s">
        <v>35</v>
      </c>
      <c r="Q361" s="24" t="s">
        <v>30</v>
      </c>
      <c r="R361" s="30" t="str">
        <f>IF(Tabla434356789[[#This Row],[Avance]]&lt;Tabla434356789[[#This Row],[Actual]],"OK",IF(Tabla434356789[[#This Row],[Avance]]&gt;Tabla434356789[[#This Row],[Actual]],"ATENCIÓN","EJECUTADO"))</f>
        <v>EJECUTADO</v>
      </c>
    </row>
    <row r="362" spans="1:18" hidden="1" x14ac:dyDescent="0.25">
      <c r="A362" s="16">
        <v>503</v>
      </c>
      <c r="B362" s="18" t="s">
        <v>23</v>
      </c>
      <c r="C362" s="17"/>
      <c r="D362" s="17"/>
      <c r="E362" s="27"/>
      <c r="F362" s="28"/>
      <c r="G362" s="27"/>
      <c r="H362" s="29"/>
      <c r="I362" s="29"/>
      <c r="J362" s="33"/>
      <c r="K362" s="21"/>
      <c r="L362" s="21" t="str">
        <f>IFERROR(WORKDAY.INTL(($K362-1),$J362,1,FESTIVOS[]),"")</f>
        <v/>
      </c>
      <c r="M362" s="22"/>
      <c r="N362" s="23"/>
      <c r="O362" s="22"/>
      <c r="P362" s="18" t="s">
        <v>35</v>
      </c>
      <c r="Q362" s="24" t="s">
        <v>30</v>
      </c>
      <c r="R362" s="30" t="str">
        <f>IF(Tabla434356789[[#This Row],[Avance]]&lt;Tabla434356789[[#This Row],[Actual]],"OK",IF(Tabla434356789[[#This Row],[Avance]]&gt;Tabla434356789[[#This Row],[Actual]],"ATENCIÓN","EJECUTADO"))</f>
        <v>EJECUTADO</v>
      </c>
    </row>
    <row r="363" spans="1:18" hidden="1" x14ac:dyDescent="0.25">
      <c r="A363" s="16">
        <v>504</v>
      </c>
      <c r="B363" s="18" t="s">
        <v>23</v>
      </c>
      <c r="C363" s="17"/>
      <c r="D363" s="17"/>
      <c r="E363" s="27"/>
      <c r="F363" s="28"/>
      <c r="G363" s="27"/>
      <c r="H363" s="29"/>
      <c r="I363" s="29"/>
      <c r="J363" s="33"/>
      <c r="K363" s="21"/>
      <c r="L363" s="21" t="str">
        <f>IFERROR(WORKDAY.INTL(($K363-1),$J363,1,FESTIVOS[]),"")</f>
        <v/>
      </c>
      <c r="M363" s="22"/>
      <c r="N363" s="23"/>
      <c r="O363" s="22"/>
      <c r="P363" s="18" t="s">
        <v>35</v>
      </c>
      <c r="Q363" s="24" t="s">
        <v>30</v>
      </c>
      <c r="R363" s="30" t="str">
        <f>IF(Tabla434356789[[#This Row],[Avance]]&lt;Tabla434356789[[#This Row],[Actual]],"OK",IF(Tabla434356789[[#This Row],[Avance]]&gt;Tabla434356789[[#This Row],[Actual]],"ATENCIÓN","EJECUTADO"))</f>
        <v>EJECUTADO</v>
      </c>
    </row>
    <row r="364" spans="1:18" hidden="1" x14ac:dyDescent="0.25">
      <c r="A364" s="16">
        <v>505</v>
      </c>
      <c r="B364" s="18" t="s">
        <v>23</v>
      </c>
      <c r="C364" s="17"/>
      <c r="D364" s="17"/>
      <c r="E364" s="27"/>
      <c r="F364" s="28"/>
      <c r="G364" s="27"/>
      <c r="H364" s="29"/>
      <c r="I364" s="29"/>
      <c r="J364" s="33"/>
      <c r="K364" s="21"/>
      <c r="L364" s="21" t="str">
        <f>IFERROR(WORKDAY.INTL(($K364-1),$J364,1,FESTIVOS[]),"")</f>
        <v/>
      </c>
      <c r="M364" s="22"/>
      <c r="N364" s="23"/>
      <c r="O364" s="22"/>
      <c r="P364" s="18" t="s">
        <v>35</v>
      </c>
      <c r="Q364" s="24" t="s">
        <v>30</v>
      </c>
      <c r="R364" s="30" t="str">
        <f>IF(Tabla434356789[[#This Row],[Avance]]&lt;Tabla434356789[[#This Row],[Actual]],"OK",IF(Tabla434356789[[#This Row],[Avance]]&gt;Tabla434356789[[#This Row],[Actual]],"ATENCIÓN","EJECUTADO"))</f>
        <v>EJECUTADO</v>
      </c>
    </row>
    <row r="365" spans="1:18" hidden="1" x14ac:dyDescent="0.25">
      <c r="A365" s="16">
        <v>506</v>
      </c>
      <c r="B365" s="18" t="s">
        <v>23</v>
      </c>
      <c r="C365" s="17"/>
      <c r="D365" s="17"/>
      <c r="E365" s="27"/>
      <c r="F365" s="28"/>
      <c r="G365" s="27"/>
      <c r="H365" s="29"/>
      <c r="I365" s="29"/>
      <c r="J365" s="33"/>
      <c r="K365" s="21"/>
      <c r="L365" s="21" t="str">
        <f>IFERROR(WORKDAY.INTL(($K365-1),$J365,1,FESTIVOS[]),"")</f>
        <v/>
      </c>
      <c r="M365" s="22"/>
      <c r="N365" s="23"/>
      <c r="O365" s="22"/>
      <c r="P365" s="18" t="s">
        <v>35</v>
      </c>
      <c r="Q365" s="24" t="s">
        <v>30</v>
      </c>
      <c r="R365" s="30" t="str">
        <f>IF(Tabla434356789[[#This Row],[Avance]]&lt;Tabla434356789[[#This Row],[Actual]],"OK",IF(Tabla434356789[[#This Row],[Avance]]&gt;Tabla434356789[[#This Row],[Actual]],"ATENCIÓN","EJECUTADO"))</f>
        <v>EJECUTADO</v>
      </c>
    </row>
    <row r="366" spans="1:18" hidden="1" x14ac:dyDescent="0.25">
      <c r="A366" s="16">
        <v>507</v>
      </c>
      <c r="B366" s="18" t="s">
        <v>23</v>
      </c>
      <c r="C366" s="17"/>
      <c r="D366" s="17"/>
      <c r="E366" s="27"/>
      <c r="F366" s="28"/>
      <c r="G366" s="27"/>
      <c r="H366" s="29"/>
      <c r="I366" s="29"/>
      <c r="J366" s="33"/>
      <c r="K366" s="21"/>
      <c r="L366" s="21" t="str">
        <f>IFERROR(WORKDAY.INTL(($K366-1),$J366,1,FESTIVOS[]),"")</f>
        <v/>
      </c>
      <c r="M366" s="22"/>
      <c r="N366" s="23"/>
      <c r="O366" s="22"/>
      <c r="P366" s="18" t="s">
        <v>35</v>
      </c>
      <c r="Q366" s="24" t="s">
        <v>30</v>
      </c>
      <c r="R366" s="30" t="str">
        <f>IF(Tabla434356789[[#This Row],[Avance]]&lt;Tabla434356789[[#This Row],[Actual]],"OK",IF(Tabla434356789[[#This Row],[Avance]]&gt;Tabla434356789[[#This Row],[Actual]],"ATENCIÓN","EJECUTADO"))</f>
        <v>EJECUTADO</v>
      </c>
    </row>
    <row r="367" spans="1:18" hidden="1" x14ac:dyDescent="0.25">
      <c r="A367" s="16">
        <v>508</v>
      </c>
      <c r="B367" s="18" t="s">
        <v>23</v>
      </c>
      <c r="C367" s="17"/>
      <c r="D367" s="17"/>
      <c r="E367" s="27"/>
      <c r="F367" s="28"/>
      <c r="G367" s="27"/>
      <c r="H367" s="29"/>
      <c r="I367" s="29"/>
      <c r="J367" s="33"/>
      <c r="K367" s="21"/>
      <c r="L367" s="21" t="str">
        <f>IFERROR(WORKDAY.INTL(($K367-1),$J367,1,FESTIVOS[]),"")</f>
        <v/>
      </c>
      <c r="M367" s="22"/>
      <c r="N367" s="23"/>
      <c r="O367" s="22"/>
      <c r="P367" s="18" t="s">
        <v>35</v>
      </c>
      <c r="Q367" s="24" t="s">
        <v>30</v>
      </c>
      <c r="R367" s="30" t="str">
        <f>IF(Tabla434356789[[#This Row],[Avance]]&lt;Tabla434356789[[#This Row],[Actual]],"OK",IF(Tabla434356789[[#This Row],[Avance]]&gt;Tabla434356789[[#This Row],[Actual]],"ATENCIÓN","EJECUTADO"))</f>
        <v>EJECUTADO</v>
      </c>
    </row>
    <row r="368" spans="1:18" hidden="1" x14ac:dyDescent="0.25">
      <c r="A368" s="16">
        <v>509</v>
      </c>
      <c r="B368" s="18" t="s">
        <v>23</v>
      </c>
      <c r="C368" s="17"/>
      <c r="D368" s="17"/>
      <c r="E368" s="27"/>
      <c r="F368" s="28"/>
      <c r="G368" s="27"/>
      <c r="H368" s="29"/>
      <c r="I368" s="29"/>
      <c r="J368" s="33"/>
      <c r="K368" s="21"/>
      <c r="L368" s="21" t="str">
        <f>IFERROR(WORKDAY.INTL(($K368-1),$J368,1,FESTIVOS[]),"")</f>
        <v/>
      </c>
      <c r="M368" s="22"/>
      <c r="N368" s="23"/>
      <c r="O368" s="22"/>
      <c r="P368" s="18" t="s">
        <v>35</v>
      </c>
      <c r="Q368" s="24" t="s">
        <v>30</v>
      </c>
      <c r="R368" s="30" t="str">
        <f>IF(Tabla434356789[[#This Row],[Avance]]&lt;Tabla434356789[[#This Row],[Actual]],"OK",IF(Tabla434356789[[#This Row],[Avance]]&gt;Tabla434356789[[#This Row],[Actual]],"ATENCIÓN","EJECUTADO"))</f>
        <v>EJECUTADO</v>
      </c>
    </row>
    <row r="369" spans="1:18" hidden="1" x14ac:dyDescent="0.25">
      <c r="A369" s="16">
        <v>510</v>
      </c>
      <c r="B369" s="18" t="s">
        <v>23</v>
      </c>
      <c r="C369" s="17"/>
      <c r="D369" s="17"/>
      <c r="E369" s="27"/>
      <c r="F369" s="28"/>
      <c r="G369" s="27"/>
      <c r="H369" s="29"/>
      <c r="I369" s="29"/>
      <c r="J369" s="33"/>
      <c r="K369" s="21"/>
      <c r="L369" s="21" t="str">
        <f>IFERROR(WORKDAY.INTL(($K369-1),$J369,1,FESTIVOS[]),"")</f>
        <v/>
      </c>
      <c r="M369" s="22"/>
      <c r="N369" s="23"/>
      <c r="O369" s="22"/>
      <c r="P369" s="18" t="s">
        <v>35</v>
      </c>
      <c r="Q369" s="24" t="s">
        <v>30</v>
      </c>
      <c r="R369" s="30" t="str">
        <f>IF(Tabla434356789[[#This Row],[Avance]]&lt;Tabla434356789[[#This Row],[Actual]],"OK",IF(Tabla434356789[[#This Row],[Avance]]&gt;Tabla434356789[[#This Row],[Actual]],"ATENCIÓN","EJECUTADO"))</f>
        <v>EJECUTADO</v>
      </c>
    </row>
    <row r="370" spans="1:18" hidden="1" x14ac:dyDescent="0.25">
      <c r="A370" s="16">
        <v>511</v>
      </c>
      <c r="B370" s="18" t="s">
        <v>23</v>
      </c>
      <c r="C370" s="17"/>
      <c r="D370" s="17"/>
      <c r="E370" s="27"/>
      <c r="F370" s="28"/>
      <c r="G370" s="27"/>
      <c r="H370" s="29"/>
      <c r="I370" s="29"/>
      <c r="J370" s="33"/>
      <c r="K370" s="21"/>
      <c r="L370" s="21" t="str">
        <f>IFERROR(WORKDAY.INTL(($K370-1),$J370,1,FESTIVOS[]),"")</f>
        <v/>
      </c>
      <c r="M370" s="22"/>
      <c r="N370" s="23"/>
      <c r="O370" s="22"/>
      <c r="P370" s="18" t="s">
        <v>35</v>
      </c>
      <c r="Q370" s="24" t="s">
        <v>30</v>
      </c>
      <c r="R370" s="30" t="str">
        <f>IF(Tabla434356789[[#This Row],[Avance]]&lt;Tabla434356789[[#This Row],[Actual]],"OK",IF(Tabla434356789[[#This Row],[Avance]]&gt;Tabla434356789[[#This Row],[Actual]],"ATENCIÓN","EJECUTADO"))</f>
        <v>EJECUTADO</v>
      </c>
    </row>
    <row r="371" spans="1:18" hidden="1" x14ac:dyDescent="0.25">
      <c r="A371" s="16">
        <v>512</v>
      </c>
      <c r="B371" s="18" t="s">
        <v>23</v>
      </c>
      <c r="C371" s="17"/>
      <c r="D371" s="17"/>
      <c r="E371" s="27"/>
      <c r="F371" s="28"/>
      <c r="G371" s="27"/>
      <c r="H371" s="29"/>
      <c r="I371" s="29"/>
      <c r="J371" s="33"/>
      <c r="K371" s="21"/>
      <c r="L371" s="21" t="str">
        <f>IFERROR(WORKDAY.INTL(($K371-1),$J371,1,FESTIVOS[]),"")</f>
        <v/>
      </c>
      <c r="M371" s="22"/>
      <c r="N371" s="23"/>
      <c r="O371" s="22"/>
      <c r="P371" s="18" t="s">
        <v>35</v>
      </c>
      <c r="Q371" s="24" t="s">
        <v>30</v>
      </c>
      <c r="R371" s="30" t="str">
        <f>IF(Tabla434356789[[#This Row],[Avance]]&lt;Tabla434356789[[#This Row],[Actual]],"OK",IF(Tabla434356789[[#This Row],[Avance]]&gt;Tabla434356789[[#This Row],[Actual]],"ATENCIÓN","EJECUTADO"))</f>
        <v>EJECUTADO</v>
      </c>
    </row>
    <row r="372" spans="1:18" hidden="1" x14ac:dyDescent="0.25">
      <c r="A372" s="16">
        <v>513</v>
      </c>
      <c r="B372" s="18" t="s">
        <v>23</v>
      </c>
      <c r="C372" s="17"/>
      <c r="D372" s="17"/>
      <c r="E372" s="27"/>
      <c r="F372" s="28"/>
      <c r="G372" s="27"/>
      <c r="H372" s="29"/>
      <c r="I372" s="29"/>
      <c r="J372" s="33"/>
      <c r="K372" s="21"/>
      <c r="L372" s="21" t="str">
        <f>IFERROR(WORKDAY.INTL(($K372-1),$J372,1,FESTIVOS[]),"")</f>
        <v/>
      </c>
      <c r="M372" s="22"/>
      <c r="N372" s="23"/>
      <c r="O372" s="22"/>
      <c r="P372" s="18" t="s">
        <v>35</v>
      </c>
      <c r="Q372" s="24" t="s">
        <v>30</v>
      </c>
      <c r="R372" s="30" t="str">
        <f>IF(Tabla434356789[[#This Row],[Avance]]&lt;Tabla434356789[[#This Row],[Actual]],"OK",IF(Tabla434356789[[#This Row],[Avance]]&gt;Tabla434356789[[#This Row],[Actual]],"ATENCIÓN","EJECUTADO"))</f>
        <v>EJECUTADO</v>
      </c>
    </row>
    <row r="373" spans="1:18" hidden="1" x14ac:dyDescent="0.25">
      <c r="A373" s="16">
        <v>514</v>
      </c>
      <c r="B373" s="18" t="s">
        <v>23</v>
      </c>
      <c r="C373" s="17"/>
      <c r="D373" s="17"/>
      <c r="E373" s="27"/>
      <c r="F373" s="28"/>
      <c r="G373" s="27"/>
      <c r="H373" s="29"/>
      <c r="I373" s="29"/>
      <c r="J373" s="33"/>
      <c r="K373" s="21"/>
      <c r="L373" s="21" t="str">
        <f>IFERROR(WORKDAY.INTL(($K373-1),$J373,1,FESTIVOS[]),"")</f>
        <v/>
      </c>
      <c r="M373" s="22"/>
      <c r="N373" s="23"/>
      <c r="O373" s="22"/>
      <c r="P373" s="18" t="s">
        <v>35</v>
      </c>
      <c r="Q373" s="24" t="s">
        <v>30</v>
      </c>
      <c r="R373" s="30" t="str">
        <f>IF(Tabla434356789[[#This Row],[Avance]]&lt;Tabla434356789[[#This Row],[Actual]],"OK",IF(Tabla434356789[[#This Row],[Avance]]&gt;Tabla434356789[[#This Row],[Actual]],"ATENCIÓN","EJECUTADO"))</f>
        <v>EJECUTADO</v>
      </c>
    </row>
    <row r="374" spans="1:18" hidden="1" x14ac:dyDescent="0.25">
      <c r="A374" s="16">
        <v>515</v>
      </c>
      <c r="B374" s="18" t="s">
        <v>23</v>
      </c>
      <c r="C374" s="17"/>
      <c r="D374" s="17"/>
      <c r="E374" s="27"/>
      <c r="F374" s="28"/>
      <c r="G374" s="27"/>
      <c r="H374" s="29"/>
      <c r="I374" s="29"/>
      <c r="J374" s="33"/>
      <c r="K374" s="21"/>
      <c r="L374" s="21" t="str">
        <f>IFERROR(WORKDAY.INTL(($K374-1),$J374,1,FESTIVOS[]),"")</f>
        <v/>
      </c>
      <c r="M374" s="22"/>
      <c r="N374" s="23"/>
      <c r="O374" s="22"/>
      <c r="P374" s="18" t="s">
        <v>35</v>
      </c>
      <c r="Q374" s="24" t="s">
        <v>30</v>
      </c>
      <c r="R374" s="30" t="str">
        <f>IF(Tabla434356789[[#This Row],[Avance]]&lt;Tabla434356789[[#This Row],[Actual]],"OK",IF(Tabla434356789[[#This Row],[Avance]]&gt;Tabla434356789[[#This Row],[Actual]],"ATENCIÓN","EJECUTADO"))</f>
        <v>EJECUTADO</v>
      </c>
    </row>
    <row r="375" spans="1:18" hidden="1" x14ac:dyDescent="0.25">
      <c r="A375" s="16">
        <v>516</v>
      </c>
      <c r="B375" s="18" t="s">
        <v>23</v>
      </c>
      <c r="C375" s="17"/>
      <c r="D375" s="17"/>
      <c r="E375" s="27"/>
      <c r="F375" s="28"/>
      <c r="G375" s="27"/>
      <c r="H375" s="29"/>
      <c r="I375" s="29"/>
      <c r="J375" s="33"/>
      <c r="K375" s="21"/>
      <c r="L375" s="21" t="str">
        <f>IFERROR(WORKDAY.INTL(($K375-1),$J375,1,FESTIVOS[]),"")</f>
        <v/>
      </c>
      <c r="M375" s="22"/>
      <c r="N375" s="23"/>
      <c r="O375" s="22"/>
      <c r="P375" s="18" t="s">
        <v>35</v>
      </c>
      <c r="Q375" s="24" t="s">
        <v>30</v>
      </c>
      <c r="R375" s="30" t="str">
        <f>IF(Tabla434356789[[#This Row],[Avance]]&lt;Tabla434356789[[#This Row],[Actual]],"OK",IF(Tabla434356789[[#This Row],[Avance]]&gt;Tabla434356789[[#This Row],[Actual]],"ATENCIÓN","EJECUTADO"))</f>
        <v>EJECUTADO</v>
      </c>
    </row>
    <row r="376" spans="1:18" hidden="1" x14ac:dyDescent="0.25">
      <c r="A376" s="16">
        <v>517</v>
      </c>
      <c r="B376" s="18" t="s">
        <v>23</v>
      </c>
      <c r="C376" s="17"/>
      <c r="D376" s="17"/>
      <c r="E376" s="27"/>
      <c r="F376" s="28"/>
      <c r="G376" s="27"/>
      <c r="H376" s="29"/>
      <c r="I376" s="29"/>
      <c r="J376" s="33"/>
      <c r="K376" s="21"/>
      <c r="L376" s="21" t="str">
        <f>IFERROR(WORKDAY.INTL(($K376-1),$J376,1,FESTIVOS[]),"")</f>
        <v/>
      </c>
      <c r="M376" s="22"/>
      <c r="N376" s="23"/>
      <c r="O376" s="22"/>
      <c r="P376" s="18" t="s">
        <v>35</v>
      </c>
      <c r="Q376" s="24" t="s">
        <v>30</v>
      </c>
      <c r="R376" s="30" t="str">
        <f>IF(Tabla434356789[[#This Row],[Avance]]&lt;Tabla434356789[[#This Row],[Actual]],"OK",IF(Tabla434356789[[#This Row],[Avance]]&gt;Tabla434356789[[#This Row],[Actual]],"ATENCIÓN","EJECUTADO"))</f>
        <v>EJECUTADO</v>
      </c>
    </row>
    <row r="377" spans="1:18" hidden="1" x14ac:dyDescent="0.25">
      <c r="A377" s="16">
        <v>518</v>
      </c>
      <c r="B377" s="18" t="s">
        <v>23</v>
      </c>
      <c r="C377" s="17"/>
      <c r="D377" s="17"/>
      <c r="E377" s="27"/>
      <c r="F377" s="28"/>
      <c r="G377" s="27"/>
      <c r="H377" s="29"/>
      <c r="I377" s="29"/>
      <c r="J377" s="33"/>
      <c r="K377" s="21"/>
      <c r="L377" s="21" t="str">
        <f>IFERROR(WORKDAY.INTL(($K377-1),$J377,1,FESTIVOS[]),"")</f>
        <v/>
      </c>
      <c r="M377" s="22"/>
      <c r="N377" s="23"/>
      <c r="O377" s="22"/>
      <c r="P377" s="18" t="s">
        <v>35</v>
      </c>
      <c r="Q377" s="24" t="s">
        <v>30</v>
      </c>
      <c r="R377" s="30" t="str">
        <f>IF(Tabla434356789[[#This Row],[Avance]]&lt;Tabla434356789[[#This Row],[Actual]],"OK",IF(Tabla434356789[[#This Row],[Avance]]&gt;Tabla434356789[[#This Row],[Actual]],"ATENCIÓN","EJECUTADO"))</f>
        <v>EJECUTADO</v>
      </c>
    </row>
    <row r="378" spans="1:18" hidden="1" x14ac:dyDescent="0.25">
      <c r="A378" s="16">
        <v>519</v>
      </c>
      <c r="B378" s="18" t="s">
        <v>23</v>
      </c>
      <c r="C378" s="17"/>
      <c r="D378" s="17"/>
      <c r="E378" s="27"/>
      <c r="F378" s="28"/>
      <c r="G378" s="27"/>
      <c r="H378" s="29"/>
      <c r="I378" s="29"/>
      <c r="J378" s="33"/>
      <c r="K378" s="21"/>
      <c r="L378" s="21" t="str">
        <f>IFERROR(WORKDAY.INTL(($K378-1),$J378,1,FESTIVOS[]),"")</f>
        <v/>
      </c>
      <c r="M378" s="22"/>
      <c r="N378" s="23"/>
      <c r="O378" s="22"/>
      <c r="P378" s="18" t="s">
        <v>35</v>
      </c>
      <c r="Q378" s="24" t="s">
        <v>30</v>
      </c>
      <c r="R378" s="30" t="str">
        <f>IF(Tabla434356789[[#This Row],[Avance]]&lt;Tabla434356789[[#This Row],[Actual]],"OK",IF(Tabla434356789[[#This Row],[Avance]]&gt;Tabla434356789[[#This Row],[Actual]],"ATENCIÓN","EJECUTADO"))</f>
        <v>EJECUTADO</v>
      </c>
    </row>
    <row r="379" spans="1:18" hidden="1" x14ac:dyDescent="0.25">
      <c r="A379" s="16">
        <v>520</v>
      </c>
      <c r="B379" s="18" t="s">
        <v>23</v>
      </c>
      <c r="C379" s="17"/>
      <c r="D379" s="17"/>
      <c r="E379" s="27"/>
      <c r="F379" s="28"/>
      <c r="G379" s="27"/>
      <c r="H379" s="29"/>
      <c r="I379" s="29"/>
      <c r="J379" s="33"/>
      <c r="K379" s="21"/>
      <c r="L379" s="21" t="str">
        <f>IFERROR(WORKDAY.INTL(($K379-1),$J379,1,FESTIVOS[]),"")</f>
        <v/>
      </c>
      <c r="M379" s="22"/>
      <c r="N379" s="23"/>
      <c r="O379" s="22"/>
      <c r="P379" s="18" t="s">
        <v>35</v>
      </c>
      <c r="Q379" s="24" t="s">
        <v>30</v>
      </c>
      <c r="R379" s="30" t="str">
        <f>IF(Tabla434356789[[#This Row],[Avance]]&lt;Tabla434356789[[#This Row],[Actual]],"OK",IF(Tabla434356789[[#This Row],[Avance]]&gt;Tabla434356789[[#This Row],[Actual]],"ATENCIÓN","EJECUTADO"))</f>
        <v>EJECUTADO</v>
      </c>
    </row>
    <row r="380" spans="1:18" hidden="1" x14ac:dyDescent="0.25">
      <c r="A380" s="16">
        <v>521</v>
      </c>
      <c r="B380" s="18" t="s">
        <v>23</v>
      </c>
      <c r="C380" s="17"/>
      <c r="D380" s="17"/>
      <c r="E380" s="27"/>
      <c r="F380" s="28"/>
      <c r="G380" s="27"/>
      <c r="H380" s="29"/>
      <c r="I380" s="29"/>
      <c r="J380" s="33"/>
      <c r="K380" s="21"/>
      <c r="L380" s="21" t="str">
        <f>IFERROR(WORKDAY.INTL(($K380-1),$J380,1,FESTIVOS[]),"")</f>
        <v/>
      </c>
      <c r="M380" s="22"/>
      <c r="N380" s="23"/>
      <c r="O380" s="22"/>
      <c r="P380" s="18" t="s">
        <v>35</v>
      </c>
      <c r="Q380" s="24" t="s">
        <v>30</v>
      </c>
      <c r="R380" s="30" t="str">
        <f>IF(Tabla434356789[[#This Row],[Avance]]&lt;Tabla434356789[[#This Row],[Actual]],"OK",IF(Tabla434356789[[#This Row],[Avance]]&gt;Tabla434356789[[#This Row],[Actual]],"ATENCIÓN","EJECUTADO"))</f>
        <v>EJECUTADO</v>
      </c>
    </row>
    <row r="381" spans="1:18" hidden="1" x14ac:dyDescent="0.25">
      <c r="A381" s="16">
        <v>522</v>
      </c>
      <c r="B381" s="18" t="s">
        <v>23</v>
      </c>
      <c r="C381" s="17"/>
      <c r="D381" s="17"/>
      <c r="E381" s="27"/>
      <c r="F381" s="28"/>
      <c r="G381" s="27"/>
      <c r="H381" s="29"/>
      <c r="I381" s="29"/>
      <c r="J381" s="33"/>
      <c r="K381" s="21"/>
      <c r="L381" s="21" t="str">
        <f>IFERROR(WORKDAY.INTL(($K381-1),$J381,1,FESTIVOS[]),"")</f>
        <v/>
      </c>
      <c r="M381" s="22"/>
      <c r="N381" s="23"/>
      <c r="O381" s="22"/>
      <c r="P381" s="18" t="s">
        <v>35</v>
      </c>
      <c r="Q381" s="24" t="s">
        <v>30</v>
      </c>
      <c r="R381" s="30" t="str">
        <f>IF(Tabla434356789[[#This Row],[Avance]]&lt;Tabla434356789[[#This Row],[Actual]],"OK",IF(Tabla434356789[[#This Row],[Avance]]&gt;Tabla434356789[[#This Row],[Actual]],"ATENCIÓN","EJECUTADO"))</f>
        <v>EJECUTADO</v>
      </c>
    </row>
    <row r="382" spans="1:18" hidden="1" x14ac:dyDescent="0.25">
      <c r="A382" s="16">
        <v>523</v>
      </c>
      <c r="B382" s="18" t="s">
        <v>23</v>
      </c>
      <c r="C382" s="17"/>
      <c r="D382" s="17"/>
      <c r="E382" s="27"/>
      <c r="F382" s="28"/>
      <c r="G382" s="27"/>
      <c r="H382" s="29"/>
      <c r="I382" s="29"/>
      <c r="J382" s="33"/>
      <c r="K382" s="21"/>
      <c r="L382" s="21" t="str">
        <f>IFERROR(WORKDAY.INTL(($K382-1),$J382,1,FESTIVOS[]),"")</f>
        <v/>
      </c>
      <c r="M382" s="22"/>
      <c r="N382" s="23"/>
      <c r="O382" s="22"/>
      <c r="P382" s="18" t="s">
        <v>35</v>
      </c>
      <c r="Q382" s="24" t="s">
        <v>30</v>
      </c>
      <c r="R382" s="30" t="str">
        <f>IF(Tabla434356789[[#This Row],[Avance]]&lt;Tabla434356789[[#This Row],[Actual]],"OK",IF(Tabla434356789[[#This Row],[Avance]]&gt;Tabla434356789[[#This Row],[Actual]],"ATENCIÓN","EJECUTADO"))</f>
        <v>EJECUTADO</v>
      </c>
    </row>
    <row r="383" spans="1:18" hidden="1" x14ac:dyDescent="0.25">
      <c r="A383" s="16">
        <v>524</v>
      </c>
      <c r="B383" s="18" t="s">
        <v>23</v>
      </c>
      <c r="C383" s="17"/>
      <c r="D383" s="17"/>
      <c r="E383" s="27"/>
      <c r="F383" s="28"/>
      <c r="G383" s="27"/>
      <c r="H383" s="29"/>
      <c r="I383" s="29"/>
      <c r="J383" s="33"/>
      <c r="K383" s="21"/>
      <c r="L383" s="21" t="str">
        <f>IFERROR(WORKDAY.INTL(($K383-1),$J383,1,FESTIVOS[]),"")</f>
        <v/>
      </c>
      <c r="M383" s="22"/>
      <c r="N383" s="23"/>
      <c r="O383" s="22"/>
      <c r="P383" s="18" t="s">
        <v>35</v>
      </c>
      <c r="Q383" s="24" t="s">
        <v>30</v>
      </c>
      <c r="R383" s="30" t="str">
        <f>IF(Tabla434356789[[#This Row],[Avance]]&lt;Tabla434356789[[#This Row],[Actual]],"OK",IF(Tabla434356789[[#This Row],[Avance]]&gt;Tabla434356789[[#This Row],[Actual]],"ATENCIÓN","EJECUTADO"))</f>
        <v>EJECUTADO</v>
      </c>
    </row>
    <row r="384" spans="1:18" hidden="1" x14ac:dyDescent="0.25">
      <c r="A384" s="16">
        <v>525</v>
      </c>
      <c r="B384" s="18" t="s">
        <v>23</v>
      </c>
      <c r="C384" s="17"/>
      <c r="D384" s="17"/>
      <c r="E384" s="27"/>
      <c r="F384" s="28"/>
      <c r="G384" s="27"/>
      <c r="H384" s="29"/>
      <c r="I384" s="29"/>
      <c r="J384" s="33"/>
      <c r="K384" s="21"/>
      <c r="L384" s="21" t="str">
        <f>IFERROR(WORKDAY.INTL(($K384-1),$J384,1,FESTIVOS[]),"")</f>
        <v/>
      </c>
      <c r="M384" s="22"/>
      <c r="N384" s="23"/>
      <c r="O384" s="22"/>
      <c r="P384" s="18" t="s">
        <v>35</v>
      </c>
      <c r="Q384" s="24" t="s">
        <v>30</v>
      </c>
      <c r="R384" s="30" t="str">
        <f>IF(Tabla434356789[[#This Row],[Avance]]&lt;Tabla434356789[[#This Row],[Actual]],"OK",IF(Tabla434356789[[#This Row],[Avance]]&gt;Tabla434356789[[#This Row],[Actual]],"ATENCIÓN","EJECUTADO"))</f>
        <v>EJECUTADO</v>
      </c>
    </row>
    <row r="385" spans="1:18" hidden="1" x14ac:dyDescent="0.25">
      <c r="A385" s="16">
        <v>526</v>
      </c>
      <c r="B385" s="18" t="s">
        <v>23</v>
      </c>
      <c r="C385" s="17"/>
      <c r="D385" s="17"/>
      <c r="E385" s="27"/>
      <c r="F385" s="28"/>
      <c r="G385" s="27"/>
      <c r="H385" s="29"/>
      <c r="I385" s="29"/>
      <c r="J385" s="33"/>
      <c r="K385" s="21"/>
      <c r="L385" s="21" t="str">
        <f>IFERROR(WORKDAY.INTL(($K385-1),$J385,1,FESTIVOS[]),"")</f>
        <v/>
      </c>
      <c r="M385" s="22"/>
      <c r="N385" s="23"/>
      <c r="O385" s="22"/>
      <c r="P385" s="18" t="s">
        <v>35</v>
      </c>
      <c r="Q385" s="24" t="s">
        <v>30</v>
      </c>
      <c r="R385" s="30" t="str">
        <f>IF(Tabla434356789[[#This Row],[Avance]]&lt;Tabla434356789[[#This Row],[Actual]],"OK",IF(Tabla434356789[[#This Row],[Avance]]&gt;Tabla434356789[[#This Row],[Actual]],"ATENCIÓN","EJECUTADO"))</f>
        <v>EJECUTADO</v>
      </c>
    </row>
    <row r="386" spans="1:18" hidden="1" x14ac:dyDescent="0.25">
      <c r="A386" s="16">
        <v>527</v>
      </c>
      <c r="B386" s="18" t="s">
        <v>23</v>
      </c>
      <c r="C386" s="17"/>
      <c r="D386" s="17"/>
      <c r="E386" s="27"/>
      <c r="F386" s="28"/>
      <c r="G386" s="27"/>
      <c r="H386" s="29"/>
      <c r="I386" s="29"/>
      <c r="J386" s="33"/>
      <c r="K386" s="21"/>
      <c r="L386" s="21" t="str">
        <f>IFERROR(WORKDAY.INTL(($K386-1),$J386,1,FESTIVOS[]),"")</f>
        <v/>
      </c>
      <c r="M386" s="22"/>
      <c r="N386" s="23"/>
      <c r="O386" s="22"/>
      <c r="P386" s="18" t="s">
        <v>35</v>
      </c>
      <c r="Q386" s="24" t="s">
        <v>30</v>
      </c>
      <c r="R386" s="30" t="str">
        <f>IF(Tabla434356789[[#This Row],[Avance]]&lt;Tabla434356789[[#This Row],[Actual]],"OK",IF(Tabla434356789[[#This Row],[Avance]]&gt;Tabla434356789[[#This Row],[Actual]],"ATENCIÓN","EJECUTADO"))</f>
        <v>EJECUTADO</v>
      </c>
    </row>
    <row r="387" spans="1:18" hidden="1" x14ac:dyDescent="0.25">
      <c r="A387" s="16">
        <v>528</v>
      </c>
      <c r="B387" s="18" t="s">
        <v>23</v>
      </c>
      <c r="C387" s="17"/>
      <c r="D387" s="17"/>
      <c r="E387" s="27"/>
      <c r="F387" s="28"/>
      <c r="G387" s="27"/>
      <c r="H387" s="29"/>
      <c r="I387" s="29"/>
      <c r="J387" s="33"/>
      <c r="K387" s="21"/>
      <c r="L387" s="21" t="str">
        <f>IFERROR(WORKDAY.INTL(($K387-1),$J387,1,FESTIVOS[]),"")</f>
        <v/>
      </c>
      <c r="M387" s="22"/>
      <c r="N387" s="23"/>
      <c r="O387" s="22"/>
      <c r="P387" s="18" t="s">
        <v>35</v>
      </c>
      <c r="Q387" s="24" t="s">
        <v>30</v>
      </c>
      <c r="R387" s="30" t="str">
        <f>IF(Tabla434356789[[#This Row],[Avance]]&lt;Tabla434356789[[#This Row],[Actual]],"OK",IF(Tabla434356789[[#This Row],[Avance]]&gt;Tabla434356789[[#This Row],[Actual]],"ATENCIÓN","EJECUTADO"))</f>
        <v>EJECUTADO</v>
      </c>
    </row>
    <row r="388" spans="1:18" hidden="1" x14ac:dyDescent="0.25">
      <c r="A388" s="16">
        <v>529</v>
      </c>
      <c r="B388" s="18" t="s">
        <v>23</v>
      </c>
      <c r="C388" s="17"/>
      <c r="D388" s="17"/>
      <c r="E388" s="27"/>
      <c r="F388" s="28"/>
      <c r="G388" s="27"/>
      <c r="H388" s="29"/>
      <c r="I388" s="29"/>
      <c r="J388" s="33"/>
      <c r="K388" s="21"/>
      <c r="L388" s="21" t="str">
        <f>IFERROR(WORKDAY.INTL(($K388-1),$J388,1,FESTIVOS[]),"")</f>
        <v/>
      </c>
      <c r="M388" s="22"/>
      <c r="N388" s="23"/>
      <c r="O388" s="22"/>
      <c r="P388" s="18" t="s">
        <v>35</v>
      </c>
      <c r="Q388" s="24" t="s">
        <v>30</v>
      </c>
      <c r="R388" s="30" t="str">
        <f>IF(Tabla434356789[[#This Row],[Avance]]&lt;Tabla434356789[[#This Row],[Actual]],"OK",IF(Tabla434356789[[#This Row],[Avance]]&gt;Tabla434356789[[#This Row],[Actual]],"ATENCIÓN","EJECUTADO"))</f>
        <v>EJECUTADO</v>
      </c>
    </row>
    <row r="389" spans="1:18" hidden="1" x14ac:dyDescent="0.25">
      <c r="A389" s="16">
        <v>530</v>
      </c>
      <c r="B389" s="18" t="s">
        <v>23</v>
      </c>
      <c r="C389" s="17"/>
      <c r="D389" s="17"/>
      <c r="E389" s="27"/>
      <c r="F389" s="28"/>
      <c r="G389" s="27"/>
      <c r="H389" s="29"/>
      <c r="I389" s="29"/>
      <c r="J389" s="33"/>
      <c r="K389" s="21"/>
      <c r="L389" s="21" t="str">
        <f>IFERROR(WORKDAY.INTL(($K389-1),$J389,1,FESTIVOS[]),"")</f>
        <v/>
      </c>
      <c r="M389" s="22"/>
      <c r="N389" s="23"/>
      <c r="O389" s="22"/>
      <c r="P389" s="18" t="s">
        <v>35</v>
      </c>
      <c r="Q389" s="24" t="s">
        <v>30</v>
      </c>
      <c r="R389" s="30" t="str">
        <f>IF(Tabla434356789[[#This Row],[Avance]]&lt;Tabla434356789[[#This Row],[Actual]],"OK",IF(Tabla434356789[[#This Row],[Avance]]&gt;Tabla434356789[[#This Row],[Actual]],"ATENCIÓN","EJECUTADO"))</f>
        <v>EJECUTADO</v>
      </c>
    </row>
    <row r="390" spans="1:18" hidden="1" x14ac:dyDescent="0.25">
      <c r="A390" s="16">
        <v>531</v>
      </c>
      <c r="B390" s="18" t="s">
        <v>23</v>
      </c>
      <c r="C390" s="17"/>
      <c r="D390" s="17"/>
      <c r="E390" s="27"/>
      <c r="F390" s="28"/>
      <c r="G390" s="27"/>
      <c r="H390" s="29"/>
      <c r="I390" s="29"/>
      <c r="J390" s="33"/>
      <c r="K390" s="21"/>
      <c r="L390" s="21" t="str">
        <f>IFERROR(WORKDAY.INTL(($K390-1),$J390,1,FESTIVOS[]),"")</f>
        <v/>
      </c>
      <c r="M390" s="22"/>
      <c r="N390" s="23"/>
      <c r="O390" s="22"/>
      <c r="P390" s="18" t="s">
        <v>35</v>
      </c>
      <c r="Q390" s="24" t="s">
        <v>30</v>
      </c>
      <c r="R390" s="30" t="str">
        <f>IF(Tabla434356789[[#This Row],[Avance]]&lt;Tabla434356789[[#This Row],[Actual]],"OK",IF(Tabla434356789[[#This Row],[Avance]]&gt;Tabla434356789[[#This Row],[Actual]],"ATENCIÓN","EJECUTADO"))</f>
        <v>EJECUTADO</v>
      </c>
    </row>
    <row r="391" spans="1:18" hidden="1" x14ac:dyDescent="0.25">
      <c r="A391" s="16">
        <v>532</v>
      </c>
      <c r="B391" s="18" t="s">
        <v>23</v>
      </c>
      <c r="C391" s="17"/>
      <c r="D391" s="17"/>
      <c r="E391" s="27"/>
      <c r="F391" s="28"/>
      <c r="G391" s="27"/>
      <c r="H391" s="29"/>
      <c r="I391" s="29"/>
      <c r="J391" s="33"/>
      <c r="K391" s="21"/>
      <c r="L391" s="21" t="str">
        <f>IFERROR(WORKDAY.INTL(($K391-1),$J391,1,FESTIVOS[]),"")</f>
        <v/>
      </c>
      <c r="M391" s="22"/>
      <c r="N391" s="23"/>
      <c r="O391" s="22"/>
      <c r="P391" s="18" t="s">
        <v>35</v>
      </c>
      <c r="Q391" s="24" t="s">
        <v>30</v>
      </c>
      <c r="R391" s="30" t="str">
        <f>IF(Tabla434356789[[#This Row],[Avance]]&lt;Tabla434356789[[#This Row],[Actual]],"OK",IF(Tabla434356789[[#This Row],[Avance]]&gt;Tabla434356789[[#This Row],[Actual]],"ATENCIÓN","EJECUTADO"))</f>
        <v>EJECUTADO</v>
      </c>
    </row>
    <row r="392" spans="1:18" hidden="1" x14ac:dyDescent="0.25">
      <c r="A392" s="16">
        <v>533</v>
      </c>
      <c r="B392" s="18" t="s">
        <v>23</v>
      </c>
      <c r="C392" s="17"/>
      <c r="D392" s="17"/>
      <c r="E392" s="27"/>
      <c r="F392" s="28"/>
      <c r="G392" s="27"/>
      <c r="H392" s="29"/>
      <c r="I392" s="29"/>
      <c r="J392" s="33"/>
      <c r="K392" s="21"/>
      <c r="L392" s="21" t="str">
        <f>IFERROR(WORKDAY.INTL(($K392-1),$J392,1,FESTIVOS[]),"")</f>
        <v/>
      </c>
      <c r="M392" s="22"/>
      <c r="N392" s="23"/>
      <c r="O392" s="22"/>
      <c r="P392" s="18" t="s">
        <v>35</v>
      </c>
      <c r="Q392" s="24" t="s">
        <v>30</v>
      </c>
      <c r="R392" s="30" t="str">
        <f>IF(Tabla434356789[[#This Row],[Avance]]&lt;Tabla434356789[[#This Row],[Actual]],"OK",IF(Tabla434356789[[#This Row],[Avance]]&gt;Tabla434356789[[#This Row],[Actual]],"ATENCIÓN","EJECUTADO"))</f>
        <v>EJECUTADO</v>
      </c>
    </row>
    <row r="393" spans="1:18" hidden="1" x14ac:dyDescent="0.25">
      <c r="A393" s="16">
        <v>534</v>
      </c>
      <c r="B393" s="18" t="s">
        <v>23</v>
      </c>
      <c r="C393" s="17"/>
      <c r="D393" s="17"/>
      <c r="E393" s="27"/>
      <c r="F393" s="28"/>
      <c r="G393" s="27"/>
      <c r="H393" s="29"/>
      <c r="I393" s="29"/>
      <c r="J393" s="33"/>
      <c r="K393" s="21"/>
      <c r="L393" s="21" t="str">
        <f>IFERROR(WORKDAY.INTL(($K393-1),$J393,1,FESTIVOS[]),"")</f>
        <v/>
      </c>
      <c r="M393" s="22"/>
      <c r="N393" s="23"/>
      <c r="O393" s="22"/>
      <c r="P393" s="18" t="s">
        <v>35</v>
      </c>
      <c r="Q393" s="24" t="s">
        <v>30</v>
      </c>
      <c r="R393" s="30" t="str">
        <f>IF(Tabla434356789[[#This Row],[Avance]]&lt;Tabla434356789[[#This Row],[Actual]],"OK",IF(Tabla434356789[[#This Row],[Avance]]&gt;Tabla434356789[[#This Row],[Actual]],"ATENCIÓN","EJECUTADO"))</f>
        <v>EJECUTADO</v>
      </c>
    </row>
    <row r="394" spans="1:18" hidden="1" x14ac:dyDescent="0.25">
      <c r="A394" s="16">
        <v>535</v>
      </c>
      <c r="B394" s="18" t="s">
        <v>23</v>
      </c>
      <c r="C394" s="17"/>
      <c r="D394" s="17"/>
      <c r="E394" s="27"/>
      <c r="F394" s="28"/>
      <c r="G394" s="27"/>
      <c r="H394" s="29"/>
      <c r="I394" s="29"/>
      <c r="J394" s="33"/>
      <c r="K394" s="21"/>
      <c r="L394" s="21" t="str">
        <f>IFERROR(WORKDAY.INTL(($K394-1),$J394,1,FESTIVOS[]),"")</f>
        <v/>
      </c>
      <c r="M394" s="22"/>
      <c r="N394" s="23"/>
      <c r="O394" s="22"/>
      <c r="P394" s="18" t="s">
        <v>35</v>
      </c>
      <c r="Q394" s="24" t="s">
        <v>30</v>
      </c>
      <c r="R394" s="30" t="str">
        <f>IF(Tabla434356789[[#This Row],[Avance]]&lt;Tabla434356789[[#This Row],[Actual]],"OK",IF(Tabla434356789[[#This Row],[Avance]]&gt;Tabla434356789[[#This Row],[Actual]],"ATENCIÓN","EJECUTADO"))</f>
        <v>EJECUTADO</v>
      </c>
    </row>
    <row r="395" spans="1:18" hidden="1" x14ac:dyDescent="0.25">
      <c r="A395" s="16">
        <v>536</v>
      </c>
      <c r="B395" s="18" t="s">
        <v>23</v>
      </c>
      <c r="C395" s="17"/>
      <c r="D395" s="17"/>
      <c r="E395" s="27"/>
      <c r="F395" s="28"/>
      <c r="G395" s="27"/>
      <c r="H395" s="29"/>
      <c r="I395" s="29"/>
      <c r="J395" s="33"/>
      <c r="K395" s="21"/>
      <c r="L395" s="21" t="str">
        <f>IFERROR(WORKDAY.INTL(($K395-1),$J395,1,FESTIVOS[]),"")</f>
        <v/>
      </c>
      <c r="M395" s="22"/>
      <c r="N395" s="23"/>
      <c r="O395" s="22"/>
      <c r="P395" s="18" t="s">
        <v>35</v>
      </c>
      <c r="Q395" s="24" t="s">
        <v>30</v>
      </c>
      <c r="R395" s="30" t="str">
        <f>IF(Tabla434356789[[#This Row],[Avance]]&lt;Tabla434356789[[#This Row],[Actual]],"OK",IF(Tabla434356789[[#This Row],[Avance]]&gt;Tabla434356789[[#This Row],[Actual]],"ATENCIÓN","EJECUTADO"))</f>
        <v>EJECUTADO</v>
      </c>
    </row>
    <row r="396" spans="1:18" hidden="1" x14ac:dyDescent="0.25">
      <c r="A396" s="16">
        <v>537</v>
      </c>
      <c r="B396" s="18" t="s">
        <v>23</v>
      </c>
      <c r="C396" s="17"/>
      <c r="D396" s="17"/>
      <c r="E396" s="27"/>
      <c r="F396" s="28"/>
      <c r="G396" s="27"/>
      <c r="H396" s="29"/>
      <c r="I396" s="29"/>
      <c r="J396" s="33"/>
      <c r="K396" s="21"/>
      <c r="L396" s="21" t="str">
        <f>IFERROR(WORKDAY.INTL(($K396-1),$J396,1,FESTIVOS[]),"")</f>
        <v/>
      </c>
      <c r="M396" s="22"/>
      <c r="N396" s="23"/>
      <c r="O396" s="22"/>
      <c r="P396" s="18" t="s">
        <v>35</v>
      </c>
      <c r="Q396" s="24" t="s">
        <v>30</v>
      </c>
      <c r="R396" s="30" t="str">
        <f>IF(Tabla434356789[[#This Row],[Avance]]&lt;Tabla434356789[[#This Row],[Actual]],"OK",IF(Tabla434356789[[#This Row],[Avance]]&gt;Tabla434356789[[#This Row],[Actual]],"ATENCIÓN","EJECUTADO"))</f>
        <v>EJECUTADO</v>
      </c>
    </row>
    <row r="397" spans="1:18" hidden="1" x14ac:dyDescent="0.25">
      <c r="A397" s="16">
        <v>538</v>
      </c>
      <c r="B397" s="18" t="s">
        <v>23</v>
      </c>
      <c r="C397" s="17"/>
      <c r="D397" s="17"/>
      <c r="E397" s="27"/>
      <c r="F397" s="28"/>
      <c r="G397" s="27"/>
      <c r="H397" s="29"/>
      <c r="I397" s="29"/>
      <c r="J397" s="33"/>
      <c r="K397" s="21"/>
      <c r="L397" s="21" t="str">
        <f>IFERROR(WORKDAY.INTL(($K397-1),$J397,1,FESTIVOS[]),"")</f>
        <v/>
      </c>
      <c r="M397" s="22"/>
      <c r="N397" s="23"/>
      <c r="O397" s="22"/>
      <c r="P397" s="18" t="s">
        <v>35</v>
      </c>
      <c r="Q397" s="24" t="s">
        <v>30</v>
      </c>
      <c r="R397" s="30" t="str">
        <f>IF(Tabla434356789[[#This Row],[Avance]]&lt;Tabla434356789[[#This Row],[Actual]],"OK",IF(Tabla434356789[[#This Row],[Avance]]&gt;Tabla434356789[[#This Row],[Actual]],"ATENCIÓN","EJECUTADO"))</f>
        <v>EJECUTADO</v>
      </c>
    </row>
    <row r="398" spans="1:18" hidden="1" x14ac:dyDescent="0.25">
      <c r="A398" s="16">
        <v>539</v>
      </c>
      <c r="B398" s="18" t="s">
        <v>23</v>
      </c>
      <c r="C398" s="17"/>
      <c r="D398" s="17"/>
      <c r="E398" s="27"/>
      <c r="F398" s="28"/>
      <c r="G398" s="27"/>
      <c r="H398" s="29"/>
      <c r="I398" s="29"/>
      <c r="J398" s="33"/>
      <c r="K398" s="21"/>
      <c r="L398" s="21" t="str">
        <f>IFERROR(WORKDAY.INTL(($K398-1),$J398,1,FESTIVOS[]),"")</f>
        <v/>
      </c>
      <c r="M398" s="22"/>
      <c r="N398" s="23"/>
      <c r="O398" s="22"/>
      <c r="P398" s="18" t="s">
        <v>35</v>
      </c>
      <c r="Q398" s="24" t="s">
        <v>30</v>
      </c>
      <c r="R398" s="30" t="str">
        <f>IF(Tabla434356789[[#This Row],[Avance]]&lt;Tabla434356789[[#This Row],[Actual]],"OK",IF(Tabla434356789[[#This Row],[Avance]]&gt;Tabla434356789[[#This Row],[Actual]],"ATENCIÓN","EJECUTADO"))</f>
        <v>EJECUTADO</v>
      </c>
    </row>
    <row r="399" spans="1:18" hidden="1" x14ac:dyDescent="0.25">
      <c r="A399" s="16">
        <v>540</v>
      </c>
      <c r="B399" s="18" t="s">
        <v>23</v>
      </c>
      <c r="C399" s="17"/>
      <c r="D399" s="17"/>
      <c r="E399" s="27"/>
      <c r="F399" s="28"/>
      <c r="G399" s="27"/>
      <c r="H399" s="29"/>
      <c r="I399" s="29"/>
      <c r="J399" s="33"/>
      <c r="K399" s="21"/>
      <c r="L399" s="21" t="str">
        <f>IFERROR(WORKDAY.INTL(($K399-1),$J399,1,FESTIVOS[]),"")</f>
        <v/>
      </c>
      <c r="M399" s="22"/>
      <c r="N399" s="23"/>
      <c r="O399" s="22"/>
      <c r="P399" s="18" t="s">
        <v>35</v>
      </c>
      <c r="Q399" s="24" t="s">
        <v>30</v>
      </c>
      <c r="R399" s="30" t="str">
        <f>IF(Tabla434356789[[#This Row],[Avance]]&lt;Tabla434356789[[#This Row],[Actual]],"OK",IF(Tabla434356789[[#This Row],[Avance]]&gt;Tabla434356789[[#This Row],[Actual]],"ATENCIÓN","EJECUTADO"))</f>
        <v>EJECUTADO</v>
      </c>
    </row>
    <row r="400" spans="1:18" hidden="1" x14ac:dyDescent="0.25">
      <c r="A400" s="16">
        <v>541</v>
      </c>
      <c r="B400" s="18" t="s">
        <v>23</v>
      </c>
      <c r="C400" s="17"/>
      <c r="D400" s="17"/>
      <c r="E400" s="27"/>
      <c r="F400" s="28"/>
      <c r="G400" s="27"/>
      <c r="H400" s="29"/>
      <c r="I400" s="29"/>
      <c r="J400" s="33"/>
      <c r="K400" s="21"/>
      <c r="L400" s="21" t="str">
        <f>IFERROR(WORKDAY.INTL(($K400-1),$J400,1,FESTIVOS[]),"")</f>
        <v/>
      </c>
      <c r="M400" s="22"/>
      <c r="N400" s="23"/>
      <c r="O400" s="22"/>
      <c r="P400" s="18" t="s">
        <v>35</v>
      </c>
      <c r="Q400" s="24" t="s">
        <v>30</v>
      </c>
      <c r="R400" s="30" t="str">
        <f>IF(Tabla434356789[[#This Row],[Avance]]&lt;Tabla434356789[[#This Row],[Actual]],"OK",IF(Tabla434356789[[#This Row],[Avance]]&gt;Tabla434356789[[#This Row],[Actual]],"ATENCIÓN","EJECUTADO"))</f>
        <v>EJECUTADO</v>
      </c>
    </row>
    <row r="401" spans="1:18" hidden="1" x14ac:dyDescent="0.25">
      <c r="A401" s="16">
        <v>542</v>
      </c>
      <c r="B401" s="18" t="s">
        <v>23</v>
      </c>
      <c r="C401" s="17"/>
      <c r="D401" s="17"/>
      <c r="E401" s="27"/>
      <c r="F401" s="28"/>
      <c r="G401" s="27"/>
      <c r="H401" s="29"/>
      <c r="I401" s="29"/>
      <c r="J401" s="33"/>
      <c r="K401" s="21"/>
      <c r="L401" s="21" t="str">
        <f>IFERROR(WORKDAY.INTL(($K401-1),$J401,1,FESTIVOS[]),"")</f>
        <v/>
      </c>
      <c r="M401" s="22"/>
      <c r="N401" s="23"/>
      <c r="O401" s="22"/>
      <c r="P401" s="18" t="s">
        <v>35</v>
      </c>
      <c r="Q401" s="24" t="s">
        <v>30</v>
      </c>
      <c r="R401" s="30" t="str">
        <f>IF(Tabla434356789[[#This Row],[Avance]]&lt;Tabla434356789[[#This Row],[Actual]],"OK",IF(Tabla434356789[[#This Row],[Avance]]&gt;Tabla434356789[[#This Row],[Actual]],"ATENCIÓN","EJECUTADO"))</f>
        <v>EJECUTADO</v>
      </c>
    </row>
    <row r="402" spans="1:18" hidden="1" x14ac:dyDescent="0.25">
      <c r="A402" s="16">
        <v>543</v>
      </c>
      <c r="B402" s="18" t="s">
        <v>23</v>
      </c>
      <c r="C402" s="17"/>
      <c r="D402" s="17"/>
      <c r="E402" s="27"/>
      <c r="F402" s="28"/>
      <c r="G402" s="27"/>
      <c r="H402" s="29"/>
      <c r="I402" s="29"/>
      <c r="J402" s="33"/>
      <c r="K402" s="21"/>
      <c r="L402" s="21" t="str">
        <f>IFERROR(WORKDAY.INTL(($K402-1),$J402,1,FESTIVOS[]),"")</f>
        <v/>
      </c>
      <c r="M402" s="22"/>
      <c r="N402" s="23"/>
      <c r="O402" s="22"/>
      <c r="P402" s="18" t="s">
        <v>35</v>
      </c>
      <c r="Q402" s="24" t="s">
        <v>30</v>
      </c>
      <c r="R402" s="30" t="str">
        <f>IF(Tabla434356789[[#This Row],[Avance]]&lt;Tabla434356789[[#This Row],[Actual]],"OK",IF(Tabla434356789[[#This Row],[Avance]]&gt;Tabla434356789[[#This Row],[Actual]],"ATENCIÓN","EJECUTADO"))</f>
        <v>EJECUTADO</v>
      </c>
    </row>
    <row r="403" spans="1:18" hidden="1" x14ac:dyDescent="0.25">
      <c r="A403" s="16">
        <v>544</v>
      </c>
      <c r="B403" s="18" t="s">
        <v>23</v>
      </c>
      <c r="C403" s="17"/>
      <c r="D403" s="17"/>
      <c r="E403" s="27"/>
      <c r="F403" s="28"/>
      <c r="G403" s="27"/>
      <c r="H403" s="29"/>
      <c r="I403" s="29"/>
      <c r="J403" s="33"/>
      <c r="K403" s="21"/>
      <c r="L403" s="21" t="str">
        <f>IFERROR(WORKDAY.INTL(($K403-1),$J403,1,FESTIVOS[]),"")</f>
        <v/>
      </c>
      <c r="M403" s="22"/>
      <c r="N403" s="23"/>
      <c r="O403" s="22"/>
      <c r="P403" s="18" t="s">
        <v>35</v>
      </c>
      <c r="Q403" s="24" t="s">
        <v>30</v>
      </c>
      <c r="R403" s="30" t="str">
        <f>IF(Tabla434356789[[#This Row],[Avance]]&lt;Tabla434356789[[#This Row],[Actual]],"OK",IF(Tabla434356789[[#This Row],[Avance]]&gt;Tabla434356789[[#This Row],[Actual]],"ATENCIÓN","EJECUTADO"))</f>
        <v>EJECUTADO</v>
      </c>
    </row>
    <row r="404" spans="1:18" hidden="1" x14ac:dyDescent="0.25">
      <c r="A404" s="16">
        <v>545</v>
      </c>
      <c r="B404" s="18" t="s">
        <v>23</v>
      </c>
      <c r="C404" s="17"/>
      <c r="D404" s="17"/>
      <c r="E404" s="27"/>
      <c r="F404" s="28"/>
      <c r="G404" s="27"/>
      <c r="H404" s="29"/>
      <c r="I404" s="29"/>
      <c r="J404" s="33"/>
      <c r="K404" s="21"/>
      <c r="L404" s="21" t="str">
        <f>IFERROR(WORKDAY.INTL(($K404-1),$J404,1,FESTIVOS[]),"")</f>
        <v/>
      </c>
      <c r="M404" s="22"/>
      <c r="N404" s="23"/>
      <c r="O404" s="22"/>
      <c r="P404" s="18" t="s">
        <v>35</v>
      </c>
      <c r="Q404" s="24" t="s">
        <v>30</v>
      </c>
      <c r="R404" s="30" t="str">
        <f>IF(Tabla434356789[[#This Row],[Avance]]&lt;Tabla434356789[[#This Row],[Actual]],"OK",IF(Tabla434356789[[#This Row],[Avance]]&gt;Tabla434356789[[#This Row],[Actual]],"ATENCIÓN","EJECUTADO"))</f>
        <v>EJECUTADO</v>
      </c>
    </row>
    <row r="405" spans="1:18" hidden="1" x14ac:dyDescent="0.25">
      <c r="A405" s="16">
        <v>546</v>
      </c>
      <c r="B405" s="18" t="s">
        <v>23</v>
      </c>
      <c r="C405" s="17"/>
      <c r="D405" s="17"/>
      <c r="E405" s="27"/>
      <c r="F405" s="28"/>
      <c r="G405" s="27"/>
      <c r="H405" s="29"/>
      <c r="I405" s="29"/>
      <c r="J405" s="33"/>
      <c r="K405" s="21"/>
      <c r="L405" s="21" t="str">
        <f>IFERROR(WORKDAY.INTL(($K405-1),$J405,1,FESTIVOS[]),"")</f>
        <v/>
      </c>
      <c r="M405" s="22"/>
      <c r="N405" s="23"/>
      <c r="O405" s="22"/>
      <c r="P405" s="18" t="s">
        <v>35</v>
      </c>
      <c r="Q405" s="24" t="s">
        <v>30</v>
      </c>
      <c r="R405" s="30" t="str">
        <f>IF(Tabla434356789[[#This Row],[Avance]]&lt;Tabla434356789[[#This Row],[Actual]],"OK",IF(Tabla434356789[[#This Row],[Avance]]&gt;Tabla434356789[[#This Row],[Actual]],"ATENCIÓN","EJECUTADO"))</f>
        <v>EJECUTADO</v>
      </c>
    </row>
    <row r="406" spans="1:18" hidden="1" x14ac:dyDescent="0.25">
      <c r="A406" s="16">
        <v>547</v>
      </c>
      <c r="B406" s="18" t="s">
        <v>23</v>
      </c>
      <c r="C406" s="17"/>
      <c r="D406" s="17"/>
      <c r="E406" s="27"/>
      <c r="F406" s="28"/>
      <c r="G406" s="27"/>
      <c r="H406" s="29"/>
      <c r="I406" s="29"/>
      <c r="J406" s="33"/>
      <c r="K406" s="21"/>
      <c r="L406" s="21" t="str">
        <f>IFERROR(WORKDAY.INTL(($K406-1),$J406,1,FESTIVOS[]),"")</f>
        <v/>
      </c>
      <c r="M406" s="22"/>
      <c r="N406" s="23"/>
      <c r="O406" s="22"/>
      <c r="P406" s="18" t="s">
        <v>35</v>
      </c>
      <c r="Q406" s="24" t="s">
        <v>30</v>
      </c>
      <c r="R406" s="30" t="str">
        <f>IF(Tabla434356789[[#This Row],[Avance]]&lt;Tabla434356789[[#This Row],[Actual]],"OK",IF(Tabla434356789[[#This Row],[Avance]]&gt;Tabla434356789[[#This Row],[Actual]],"ATENCIÓN","EJECUTADO"))</f>
        <v>EJECUTADO</v>
      </c>
    </row>
    <row r="407" spans="1:18" hidden="1" x14ac:dyDescent="0.25">
      <c r="A407" s="16">
        <v>548</v>
      </c>
      <c r="B407" s="18" t="s">
        <v>23</v>
      </c>
      <c r="C407" s="17"/>
      <c r="D407" s="17"/>
      <c r="E407" s="27"/>
      <c r="F407" s="28"/>
      <c r="G407" s="27"/>
      <c r="H407" s="29"/>
      <c r="I407" s="29"/>
      <c r="J407" s="33"/>
      <c r="K407" s="21"/>
      <c r="L407" s="21" t="str">
        <f>IFERROR(WORKDAY.INTL(($K407-1),$J407,1,FESTIVOS[]),"")</f>
        <v/>
      </c>
      <c r="M407" s="22"/>
      <c r="N407" s="23"/>
      <c r="O407" s="22"/>
      <c r="P407" s="18" t="s">
        <v>35</v>
      </c>
      <c r="Q407" s="24" t="s">
        <v>30</v>
      </c>
      <c r="R407" s="30" t="str">
        <f>IF(Tabla434356789[[#This Row],[Avance]]&lt;Tabla434356789[[#This Row],[Actual]],"OK",IF(Tabla434356789[[#This Row],[Avance]]&gt;Tabla434356789[[#This Row],[Actual]],"ATENCIÓN","EJECUTADO"))</f>
        <v>EJECUTADO</v>
      </c>
    </row>
    <row r="408" spans="1:18" hidden="1" x14ac:dyDescent="0.25">
      <c r="A408" s="16">
        <v>549</v>
      </c>
      <c r="B408" s="18" t="s">
        <v>23</v>
      </c>
      <c r="C408" s="17"/>
      <c r="D408" s="17"/>
      <c r="E408" s="27"/>
      <c r="F408" s="28"/>
      <c r="G408" s="27"/>
      <c r="H408" s="29"/>
      <c r="I408" s="29"/>
      <c r="J408" s="33"/>
      <c r="K408" s="21"/>
      <c r="L408" s="21" t="str">
        <f>IFERROR(WORKDAY.INTL(($K408-1),$J408,1,FESTIVOS[]),"")</f>
        <v/>
      </c>
      <c r="M408" s="22"/>
      <c r="N408" s="23"/>
      <c r="O408" s="22"/>
      <c r="P408" s="18" t="s">
        <v>35</v>
      </c>
      <c r="Q408" s="24" t="s">
        <v>30</v>
      </c>
      <c r="R408" s="30" t="str">
        <f>IF(Tabla434356789[[#This Row],[Avance]]&lt;Tabla434356789[[#This Row],[Actual]],"OK",IF(Tabla434356789[[#This Row],[Avance]]&gt;Tabla434356789[[#This Row],[Actual]],"ATENCIÓN","EJECUTADO"))</f>
        <v>EJECUTADO</v>
      </c>
    </row>
    <row r="409" spans="1:18" hidden="1" x14ac:dyDescent="0.25">
      <c r="A409" s="16">
        <v>550</v>
      </c>
      <c r="B409" s="18" t="s">
        <v>23</v>
      </c>
      <c r="C409" s="17"/>
      <c r="D409" s="17"/>
      <c r="E409" s="27"/>
      <c r="F409" s="28"/>
      <c r="G409" s="27"/>
      <c r="H409" s="29"/>
      <c r="I409" s="29"/>
      <c r="J409" s="33"/>
      <c r="K409" s="21"/>
      <c r="L409" s="21" t="str">
        <f>IFERROR(WORKDAY.INTL(($K409-1),$J409,1,FESTIVOS[]),"")</f>
        <v/>
      </c>
      <c r="M409" s="22"/>
      <c r="N409" s="23"/>
      <c r="O409" s="22"/>
      <c r="P409" s="18" t="s">
        <v>35</v>
      </c>
      <c r="Q409" s="24" t="s">
        <v>30</v>
      </c>
      <c r="R409" s="30" t="str">
        <f>IF(Tabla434356789[[#This Row],[Avance]]&lt;Tabla434356789[[#This Row],[Actual]],"OK",IF(Tabla434356789[[#This Row],[Avance]]&gt;Tabla434356789[[#This Row],[Actual]],"ATENCIÓN","EJECUTADO"))</f>
        <v>EJECUTADO</v>
      </c>
    </row>
    <row r="410" spans="1:18" hidden="1" x14ac:dyDescent="0.25">
      <c r="A410" s="16">
        <v>551</v>
      </c>
      <c r="B410" s="18" t="s">
        <v>23</v>
      </c>
      <c r="C410" s="17"/>
      <c r="D410" s="17"/>
      <c r="E410" s="27"/>
      <c r="F410" s="28"/>
      <c r="G410" s="27"/>
      <c r="H410" s="29"/>
      <c r="I410" s="29"/>
      <c r="J410" s="33"/>
      <c r="K410" s="21"/>
      <c r="L410" s="21" t="str">
        <f>IFERROR(WORKDAY.INTL(($K410-1),$J410,1,FESTIVOS[]),"")</f>
        <v/>
      </c>
      <c r="M410" s="22"/>
      <c r="N410" s="23"/>
      <c r="O410" s="22"/>
      <c r="P410" s="18" t="s">
        <v>35</v>
      </c>
      <c r="Q410" s="24" t="s">
        <v>30</v>
      </c>
      <c r="R410" s="30" t="str">
        <f>IF(Tabla434356789[[#This Row],[Avance]]&lt;Tabla434356789[[#This Row],[Actual]],"OK",IF(Tabla434356789[[#This Row],[Avance]]&gt;Tabla434356789[[#This Row],[Actual]],"ATENCIÓN","EJECUTADO"))</f>
        <v>EJECUTADO</v>
      </c>
    </row>
    <row r="411" spans="1:18" hidden="1" x14ac:dyDescent="0.25">
      <c r="A411" s="16">
        <v>552</v>
      </c>
      <c r="B411" s="18" t="s">
        <v>23</v>
      </c>
      <c r="C411" s="17"/>
      <c r="D411" s="17"/>
      <c r="E411" s="27"/>
      <c r="F411" s="28"/>
      <c r="G411" s="27"/>
      <c r="H411" s="29"/>
      <c r="I411" s="29"/>
      <c r="J411" s="33"/>
      <c r="K411" s="21"/>
      <c r="L411" s="21" t="str">
        <f>IFERROR(WORKDAY.INTL(($K411-1),$J411,1,FESTIVOS[]),"")</f>
        <v/>
      </c>
      <c r="M411" s="22"/>
      <c r="N411" s="23"/>
      <c r="O411" s="22"/>
      <c r="P411" s="18" t="s">
        <v>35</v>
      </c>
      <c r="Q411" s="24" t="s">
        <v>30</v>
      </c>
      <c r="R411" s="30" t="str">
        <f>IF(Tabla434356789[[#This Row],[Avance]]&lt;Tabla434356789[[#This Row],[Actual]],"OK",IF(Tabla434356789[[#This Row],[Avance]]&gt;Tabla434356789[[#This Row],[Actual]],"ATENCIÓN","EJECUTADO"))</f>
        <v>EJECUTADO</v>
      </c>
    </row>
    <row r="412" spans="1:18" hidden="1" x14ac:dyDescent="0.25">
      <c r="A412" s="16">
        <v>553</v>
      </c>
      <c r="B412" s="18" t="s">
        <v>23</v>
      </c>
      <c r="C412" s="17"/>
      <c r="D412" s="17"/>
      <c r="E412" s="27"/>
      <c r="F412" s="28"/>
      <c r="G412" s="27"/>
      <c r="H412" s="29"/>
      <c r="I412" s="29"/>
      <c r="J412" s="33"/>
      <c r="K412" s="21"/>
      <c r="L412" s="21" t="str">
        <f>IFERROR(WORKDAY.INTL(($K412-1),$J412,1,FESTIVOS[]),"")</f>
        <v/>
      </c>
      <c r="M412" s="22"/>
      <c r="N412" s="23"/>
      <c r="O412" s="22"/>
      <c r="P412" s="18" t="s">
        <v>35</v>
      </c>
      <c r="Q412" s="24" t="s">
        <v>30</v>
      </c>
      <c r="R412" s="30" t="str">
        <f>IF(Tabla434356789[[#This Row],[Avance]]&lt;Tabla434356789[[#This Row],[Actual]],"OK",IF(Tabla434356789[[#This Row],[Avance]]&gt;Tabla434356789[[#This Row],[Actual]],"ATENCIÓN","EJECUTADO"))</f>
        <v>EJECUTADO</v>
      </c>
    </row>
    <row r="413" spans="1:18" hidden="1" x14ac:dyDescent="0.25">
      <c r="A413" s="16">
        <v>554</v>
      </c>
      <c r="B413" s="18" t="s">
        <v>23</v>
      </c>
      <c r="C413" s="17"/>
      <c r="D413" s="17"/>
      <c r="E413" s="27"/>
      <c r="F413" s="28"/>
      <c r="G413" s="27"/>
      <c r="H413" s="29"/>
      <c r="I413" s="29"/>
      <c r="J413" s="33"/>
      <c r="K413" s="21"/>
      <c r="L413" s="21" t="str">
        <f>IFERROR(WORKDAY.INTL(($K413-1),$J413,1,FESTIVOS[]),"")</f>
        <v/>
      </c>
      <c r="M413" s="22"/>
      <c r="N413" s="23"/>
      <c r="O413" s="22"/>
      <c r="P413" s="18" t="s">
        <v>35</v>
      </c>
      <c r="Q413" s="24" t="s">
        <v>30</v>
      </c>
      <c r="R413" s="30" t="str">
        <f>IF(Tabla434356789[[#This Row],[Avance]]&lt;Tabla434356789[[#This Row],[Actual]],"OK",IF(Tabla434356789[[#This Row],[Avance]]&gt;Tabla434356789[[#This Row],[Actual]],"ATENCIÓN","EJECUTADO"))</f>
        <v>EJECUTADO</v>
      </c>
    </row>
    <row r="414" spans="1:18" hidden="1" x14ac:dyDescent="0.25">
      <c r="A414" s="16">
        <v>555</v>
      </c>
      <c r="B414" s="18" t="s">
        <v>23</v>
      </c>
      <c r="C414" s="17"/>
      <c r="D414" s="17"/>
      <c r="E414" s="27"/>
      <c r="F414" s="28"/>
      <c r="G414" s="27"/>
      <c r="H414" s="29"/>
      <c r="I414" s="29"/>
      <c r="J414" s="33"/>
      <c r="K414" s="21"/>
      <c r="L414" s="21" t="str">
        <f>IFERROR(WORKDAY.INTL(($K414-1),$J414,1,FESTIVOS[]),"")</f>
        <v/>
      </c>
      <c r="M414" s="22"/>
      <c r="N414" s="23"/>
      <c r="O414" s="22"/>
      <c r="P414" s="18" t="s">
        <v>35</v>
      </c>
      <c r="Q414" s="24" t="s">
        <v>30</v>
      </c>
      <c r="R414" s="30" t="str">
        <f>IF(Tabla434356789[[#This Row],[Avance]]&lt;Tabla434356789[[#This Row],[Actual]],"OK",IF(Tabla434356789[[#This Row],[Avance]]&gt;Tabla434356789[[#This Row],[Actual]],"ATENCIÓN","EJECUTADO"))</f>
        <v>EJECUTADO</v>
      </c>
    </row>
    <row r="415" spans="1:18" hidden="1" x14ac:dyDescent="0.25">
      <c r="A415" s="16">
        <v>556</v>
      </c>
      <c r="B415" s="18" t="s">
        <v>23</v>
      </c>
      <c r="C415" s="17"/>
      <c r="D415" s="17"/>
      <c r="E415" s="27"/>
      <c r="F415" s="28"/>
      <c r="G415" s="27"/>
      <c r="H415" s="29"/>
      <c r="I415" s="29"/>
      <c r="J415" s="33"/>
      <c r="K415" s="21"/>
      <c r="L415" s="21" t="str">
        <f>IFERROR(WORKDAY.INTL(($K415-1),$J415,1,FESTIVOS[]),"")</f>
        <v/>
      </c>
      <c r="M415" s="22"/>
      <c r="N415" s="23"/>
      <c r="O415" s="22"/>
      <c r="P415" s="18" t="s">
        <v>35</v>
      </c>
      <c r="Q415" s="24" t="s">
        <v>30</v>
      </c>
      <c r="R415" s="30" t="str">
        <f>IF(Tabla434356789[[#This Row],[Avance]]&lt;Tabla434356789[[#This Row],[Actual]],"OK",IF(Tabla434356789[[#This Row],[Avance]]&gt;Tabla434356789[[#This Row],[Actual]],"ATENCIÓN","EJECUTADO"))</f>
        <v>EJECUTADO</v>
      </c>
    </row>
    <row r="416" spans="1:18" hidden="1" x14ac:dyDescent="0.25">
      <c r="A416" s="16">
        <v>557</v>
      </c>
      <c r="B416" s="18" t="s">
        <v>23</v>
      </c>
      <c r="C416" s="17"/>
      <c r="D416" s="17"/>
      <c r="E416" s="27"/>
      <c r="F416" s="28"/>
      <c r="G416" s="27"/>
      <c r="H416" s="29"/>
      <c r="I416" s="29"/>
      <c r="J416" s="33"/>
      <c r="K416" s="21"/>
      <c r="L416" s="21" t="str">
        <f>IFERROR(WORKDAY.INTL(($K416-1),$J416,1,FESTIVOS[]),"")</f>
        <v/>
      </c>
      <c r="M416" s="22"/>
      <c r="N416" s="23"/>
      <c r="O416" s="22"/>
      <c r="P416" s="18" t="s">
        <v>35</v>
      </c>
      <c r="Q416" s="24" t="s">
        <v>30</v>
      </c>
      <c r="R416" s="30" t="str">
        <f>IF(Tabla434356789[[#This Row],[Avance]]&lt;Tabla434356789[[#This Row],[Actual]],"OK",IF(Tabla434356789[[#This Row],[Avance]]&gt;Tabla434356789[[#This Row],[Actual]],"ATENCIÓN","EJECUTADO"))</f>
        <v>EJECUTADO</v>
      </c>
    </row>
    <row r="417" spans="1:18" hidden="1" x14ac:dyDescent="0.25">
      <c r="A417" s="16">
        <v>558</v>
      </c>
      <c r="B417" s="18" t="s">
        <v>23</v>
      </c>
      <c r="C417" s="17"/>
      <c r="D417" s="17"/>
      <c r="E417" s="27"/>
      <c r="F417" s="28"/>
      <c r="G417" s="27"/>
      <c r="H417" s="29"/>
      <c r="I417" s="29"/>
      <c r="J417" s="33"/>
      <c r="K417" s="21"/>
      <c r="L417" s="21" t="str">
        <f>IFERROR(WORKDAY.INTL(($K417-1),$J417,1,FESTIVOS[]),"")</f>
        <v/>
      </c>
      <c r="M417" s="22"/>
      <c r="N417" s="23"/>
      <c r="O417" s="22"/>
      <c r="P417" s="18" t="s">
        <v>35</v>
      </c>
      <c r="Q417" s="24" t="s">
        <v>30</v>
      </c>
      <c r="R417" s="30" t="str">
        <f>IF(Tabla434356789[[#This Row],[Avance]]&lt;Tabla434356789[[#This Row],[Actual]],"OK",IF(Tabla434356789[[#This Row],[Avance]]&gt;Tabla434356789[[#This Row],[Actual]],"ATENCIÓN","EJECUTADO"))</f>
        <v>EJECUTADO</v>
      </c>
    </row>
    <row r="418" spans="1:18" hidden="1" x14ac:dyDescent="0.25">
      <c r="A418" s="16">
        <v>559</v>
      </c>
      <c r="B418" s="18" t="s">
        <v>23</v>
      </c>
      <c r="C418" s="17"/>
      <c r="D418" s="17"/>
      <c r="E418" s="27"/>
      <c r="F418" s="28"/>
      <c r="G418" s="27"/>
      <c r="H418" s="29"/>
      <c r="I418" s="29"/>
      <c r="J418" s="33"/>
      <c r="K418" s="21"/>
      <c r="L418" s="21" t="str">
        <f>IFERROR(WORKDAY.INTL(($K418-1),$J418,1,FESTIVOS[]),"")</f>
        <v/>
      </c>
      <c r="M418" s="22"/>
      <c r="N418" s="23"/>
      <c r="O418" s="22"/>
      <c r="P418" s="18" t="s">
        <v>35</v>
      </c>
      <c r="Q418" s="24" t="s">
        <v>30</v>
      </c>
      <c r="R418" s="30" t="str">
        <f>IF(Tabla434356789[[#This Row],[Avance]]&lt;Tabla434356789[[#This Row],[Actual]],"OK",IF(Tabla434356789[[#This Row],[Avance]]&gt;Tabla434356789[[#This Row],[Actual]],"ATENCIÓN","EJECUTADO"))</f>
        <v>EJECUTADO</v>
      </c>
    </row>
    <row r="419" spans="1:18" hidden="1" x14ac:dyDescent="0.25">
      <c r="A419" s="16">
        <v>560</v>
      </c>
      <c r="B419" s="18" t="s">
        <v>23</v>
      </c>
      <c r="C419" s="17"/>
      <c r="D419" s="17"/>
      <c r="E419" s="27"/>
      <c r="F419" s="28"/>
      <c r="G419" s="27"/>
      <c r="H419" s="29"/>
      <c r="I419" s="29"/>
      <c r="J419" s="33"/>
      <c r="K419" s="21"/>
      <c r="L419" s="21" t="str">
        <f>IFERROR(WORKDAY.INTL(($K419-1),$J419,1,FESTIVOS[]),"")</f>
        <v/>
      </c>
      <c r="M419" s="22"/>
      <c r="N419" s="23"/>
      <c r="O419" s="22"/>
      <c r="P419" s="18" t="s">
        <v>35</v>
      </c>
      <c r="Q419" s="24" t="s">
        <v>30</v>
      </c>
      <c r="R419" s="30" t="str">
        <f>IF(Tabla434356789[[#This Row],[Avance]]&lt;Tabla434356789[[#This Row],[Actual]],"OK",IF(Tabla434356789[[#This Row],[Avance]]&gt;Tabla434356789[[#This Row],[Actual]],"ATENCIÓN","EJECUTADO"))</f>
        <v>EJECUTADO</v>
      </c>
    </row>
    <row r="420" spans="1:18" hidden="1" x14ac:dyDescent="0.25">
      <c r="A420" s="16">
        <v>561</v>
      </c>
      <c r="B420" s="18" t="s">
        <v>23</v>
      </c>
      <c r="C420" s="17"/>
      <c r="D420" s="17"/>
      <c r="E420" s="27"/>
      <c r="F420" s="28"/>
      <c r="G420" s="27"/>
      <c r="H420" s="29"/>
      <c r="I420" s="29"/>
      <c r="J420" s="33"/>
      <c r="K420" s="21"/>
      <c r="L420" s="21" t="str">
        <f>IFERROR(WORKDAY.INTL(($K420-1),$J420,1,FESTIVOS[]),"")</f>
        <v/>
      </c>
      <c r="M420" s="22"/>
      <c r="N420" s="23"/>
      <c r="O420" s="22"/>
      <c r="P420" s="18" t="s">
        <v>35</v>
      </c>
      <c r="Q420" s="24" t="s">
        <v>30</v>
      </c>
      <c r="R420" s="30" t="str">
        <f>IF(Tabla434356789[[#This Row],[Avance]]&lt;Tabla434356789[[#This Row],[Actual]],"OK",IF(Tabla434356789[[#This Row],[Avance]]&gt;Tabla434356789[[#This Row],[Actual]],"ATENCIÓN","EJECUTADO"))</f>
        <v>EJECUTADO</v>
      </c>
    </row>
    <row r="421" spans="1:18" hidden="1" x14ac:dyDescent="0.25">
      <c r="A421" s="16">
        <v>562</v>
      </c>
      <c r="B421" s="18" t="s">
        <v>23</v>
      </c>
      <c r="C421" s="17"/>
      <c r="D421" s="17"/>
      <c r="E421" s="27"/>
      <c r="F421" s="28"/>
      <c r="G421" s="27"/>
      <c r="H421" s="29"/>
      <c r="I421" s="29"/>
      <c r="J421" s="33"/>
      <c r="K421" s="21"/>
      <c r="L421" s="21" t="str">
        <f>IFERROR(WORKDAY.INTL(($K421-1),$J421,1,FESTIVOS[]),"")</f>
        <v/>
      </c>
      <c r="M421" s="22"/>
      <c r="N421" s="23"/>
      <c r="O421" s="22"/>
      <c r="P421" s="18" t="s">
        <v>35</v>
      </c>
      <c r="Q421" s="24" t="s">
        <v>30</v>
      </c>
      <c r="R421" s="30" t="str">
        <f>IF(Tabla434356789[[#This Row],[Avance]]&lt;Tabla434356789[[#This Row],[Actual]],"OK",IF(Tabla434356789[[#This Row],[Avance]]&gt;Tabla434356789[[#This Row],[Actual]],"ATENCIÓN","EJECUTADO"))</f>
        <v>EJECUTADO</v>
      </c>
    </row>
    <row r="422" spans="1:18" hidden="1" x14ac:dyDescent="0.25">
      <c r="A422" s="16">
        <v>563</v>
      </c>
      <c r="B422" s="18" t="s">
        <v>23</v>
      </c>
      <c r="C422" s="17"/>
      <c r="D422" s="17"/>
      <c r="E422" s="27"/>
      <c r="F422" s="28"/>
      <c r="G422" s="27"/>
      <c r="H422" s="29"/>
      <c r="I422" s="29"/>
      <c r="J422" s="33"/>
      <c r="K422" s="21"/>
      <c r="L422" s="21" t="str">
        <f>IFERROR(WORKDAY.INTL(($K422-1),$J422,1,FESTIVOS[]),"")</f>
        <v/>
      </c>
      <c r="M422" s="22"/>
      <c r="N422" s="23"/>
      <c r="O422" s="22"/>
      <c r="P422" s="18" t="s">
        <v>35</v>
      </c>
      <c r="Q422" s="24" t="s">
        <v>30</v>
      </c>
      <c r="R422" s="30" t="str">
        <f>IF(Tabla434356789[[#This Row],[Avance]]&lt;Tabla434356789[[#This Row],[Actual]],"OK",IF(Tabla434356789[[#This Row],[Avance]]&gt;Tabla434356789[[#This Row],[Actual]],"ATENCIÓN","EJECUTADO"))</f>
        <v>EJECUTADO</v>
      </c>
    </row>
    <row r="423" spans="1:18" hidden="1" x14ac:dyDescent="0.25">
      <c r="A423" s="16">
        <v>564</v>
      </c>
      <c r="B423" s="18" t="s">
        <v>23</v>
      </c>
      <c r="C423" s="17"/>
      <c r="D423" s="17"/>
      <c r="E423" s="27"/>
      <c r="F423" s="28"/>
      <c r="G423" s="27"/>
      <c r="H423" s="29"/>
      <c r="I423" s="29"/>
      <c r="J423" s="33"/>
      <c r="K423" s="21"/>
      <c r="L423" s="21" t="str">
        <f>IFERROR(WORKDAY.INTL(($K423-1),$J423,1,FESTIVOS[]),"")</f>
        <v/>
      </c>
      <c r="M423" s="22"/>
      <c r="N423" s="23"/>
      <c r="O423" s="22"/>
      <c r="P423" s="18" t="s">
        <v>35</v>
      </c>
      <c r="Q423" s="24" t="s">
        <v>30</v>
      </c>
      <c r="R423" s="30" t="str">
        <f>IF(Tabla434356789[[#This Row],[Avance]]&lt;Tabla434356789[[#This Row],[Actual]],"OK",IF(Tabla434356789[[#This Row],[Avance]]&gt;Tabla434356789[[#This Row],[Actual]],"ATENCIÓN","EJECUTADO"))</f>
        <v>EJECUTADO</v>
      </c>
    </row>
    <row r="424" spans="1:18" hidden="1" x14ac:dyDescent="0.25">
      <c r="A424" s="16">
        <v>565</v>
      </c>
      <c r="B424" s="18" t="s">
        <v>23</v>
      </c>
      <c r="C424" s="17"/>
      <c r="D424" s="17"/>
      <c r="E424" s="27"/>
      <c r="F424" s="28"/>
      <c r="G424" s="27"/>
      <c r="H424" s="29"/>
      <c r="I424" s="29"/>
      <c r="J424" s="33"/>
      <c r="K424" s="21"/>
      <c r="L424" s="21" t="str">
        <f>IFERROR(WORKDAY.INTL(($K424-1),$J424,1,FESTIVOS[]),"")</f>
        <v/>
      </c>
      <c r="M424" s="22"/>
      <c r="N424" s="23"/>
      <c r="O424" s="22"/>
      <c r="P424" s="18" t="s">
        <v>35</v>
      </c>
      <c r="Q424" s="24" t="s">
        <v>30</v>
      </c>
      <c r="R424" s="30" t="str">
        <f>IF(Tabla434356789[[#This Row],[Avance]]&lt;Tabla434356789[[#This Row],[Actual]],"OK",IF(Tabla434356789[[#This Row],[Avance]]&gt;Tabla434356789[[#This Row],[Actual]],"ATENCIÓN","EJECUTADO"))</f>
        <v>EJECUTADO</v>
      </c>
    </row>
    <row r="425" spans="1:18" hidden="1" x14ac:dyDescent="0.25">
      <c r="A425" s="16">
        <v>566</v>
      </c>
      <c r="B425" s="18" t="s">
        <v>23</v>
      </c>
      <c r="C425" s="17"/>
      <c r="D425" s="17"/>
      <c r="E425" s="27"/>
      <c r="F425" s="28"/>
      <c r="G425" s="27"/>
      <c r="H425" s="29"/>
      <c r="I425" s="29"/>
      <c r="J425" s="33"/>
      <c r="K425" s="21"/>
      <c r="L425" s="21" t="str">
        <f>IFERROR(WORKDAY.INTL(($K425-1),$J425,1,FESTIVOS[]),"")</f>
        <v/>
      </c>
      <c r="M425" s="22"/>
      <c r="N425" s="23"/>
      <c r="O425" s="22"/>
      <c r="P425" s="18" t="s">
        <v>35</v>
      </c>
      <c r="Q425" s="24" t="s">
        <v>30</v>
      </c>
      <c r="R425" s="30" t="str">
        <f>IF(Tabla434356789[[#This Row],[Avance]]&lt;Tabla434356789[[#This Row],[Actual]],"OK",IF(Tabla434356789[[#This Row],[Avance]]&gt;Tabla434356789[[#This Row],[Actual]],"ATENCIÓN","EJECUTADO"))</f>
        <v>EJECUTADO</v>
      </c>
    </row>
    <row r="426" spans="1:18" hidden="1" x14ac:dyDescent="0.25">
      <c r="A426" s="16">
        <v>567</v>
      </c>
      <c r="B426" s="18" t="s">
        <v>23</v>
      </c>
      <c r="C426" s="17"/>
      <c r="D426" s="17"/>
      <c r="E426" s="27"/>
      <c r="F426" s="28"/>
      <c r="G426" s="27"/>
      <c r="H426" s="29"/>
      <c r="I426" s="29"/>
      <c r="J426" s="33"/>
      <c r="K426" s="21"/>
      <c r="L426" s="21" t="str">
        <f>IFERROR(WORKDAY.INTL(($K426-1),$J426,1,FESTIVOS[]),"")</f>
        <v/>
      </c>
      <c r="M426" s="22"/>
      <c r="N426" s="23"/>
      <c r="O426" s="22"/>
      <c r="P426" s="18" t="s">
        <v>35</v>
      </c>
      <c r="Q426" s="24" t="s">
        <v>30</v>
      </c>
      <c r="R426" s="30" t="str">
        <f>IF(Tabla434356789[[#This Row],[Avance]]&lt;Tabla434356789[[#This Row],[Actual]],"OK",IF(Tabla434356789[[#This Row],[Avance]]&gt;Tabla434356789[[#This Row],[Actual]],"ATENCIÓN","EJECUTADO"))</f>
        <v>EJECUTADO</v>
      </c>
    </row>
    <row r="427" spans="1:18" hidden="1" x14ac:dyDescent="0.25">
      <c r="A427" s="16">
        <v>568</v>
      </c>
      <c r="B427" s="18" t="s">
        <v>23</v>
      </c>
      <c r="C427" s="17"/>
      <c r="D427" s="17"/>
      <c r="E427" s="27"/>
      <c r="F427" s="28"/>
      <c r="G427" s="27"/>
      <c r="H427" s="29"/>
      <c r="I427" s="29"/>
      <c r="J427" s="33"/>
      <c r="K427" s="21"/>
      <c r="L427" s="21" t="str">
        <f>IFERROR(WORKDAY.INTL(($K427-1),$J427,1,FESTIVOS[]),"")</f>
        <v/>
      </c>
      <c r="M427" s="22"/>
      <c r="N427" s="23"/>
      <c r="O427" s="22"/>
      <c r="P427" s="18" t="s">
        <v>35</v>
      </c>
      <c r="Q427" s="24" t="s">
        <v>30</v>
      </c>
      <c r="R427" s="30" t="str">
        <f>IF(Tabla434356789[[#This Row],[Avance]]&lt;Tabla434356789[[#This Row],[Actual]],"OK",IF(Tabla434356789[[#This Row],[Avance]]&gt;Tabla434356789[[#This Row],[Actual]],"ATENCIÓN","EJECUTADO"))</f>
        <v>EJECUTADO</v>
      </c>
    </row>
    <row r="428" spans="1:18" hidden="1" x14ac:dyDescent="0.25">
      <c r="A428" s="16">
        <v>569</v>
      </c>
      <c r="B428" s="18" t="s">
        <v>23</v>
      </c>
      <c r="C428" s="17"/>
      <c r="D428" s="17"/>
      <c r="E428" s="27"/>
      <c r="F428" s="28"/>
      <c r="G428" s="27"/>
      <c r="H428" s="29"/>
      <c r="I428" s="29"/>
      <c r="J428" s="33"/>
      <c r="K428" s="21"/>
      <c r="L428" s="21" t="str">
        <f>IFERROR(WORKDAY.INTL(($K428-1),$J428,1,FESTIVOS[]),"")</f>
        <v/>
      </c>
      <c r="M428" s="22"/>
      <c r="N428" s="23"/>
      <c r="O428" s="22"/>
      <c r="P428" s="18" t="s">
        <v>35</v>
      </c>
      <c r="Q428" s="24" t="s">
        <v>30</v>
      </c>
      <c r="R428" s="30" t="str">
        <f>IF(Tabla434356789[[#This Row],[Avance]]&lt;Tabla434356789[[#This Row],[Actual]],"OK",IF(Tabla434356789[[#This Row],[Avance]]&gt;Tabla434356789[[#This Row],[Actual]],"ATENCIÓN","EJECUTADO"))</f>
        <v>EJECUTADO</v>
      </c>
    </row>
    <row r="429" spans="1:18" hidden="1" x14ac:dyDescent="0.25">
      <c r="A429" s="16">
        <v>570</v>
      </c>
      <c r="B429" s="18" t="s">
        <v>23</v>
      </c>
      <c r="C429" s="17"/>
      <c r="D429" s="17"/>
      <c r="E429" s="27"/>
      <c r="F429" s="28"/>
      <c r="G429" s="27"/>
      <c r="H429" s="29"/>
      <c r="I429" s="29"/>
      <c r="J429" s="33"/>
      <c r="K429" s="21"/>
      <c r="L429" s="21" t="str">
        <f>IFERROR(WORKDAY.INTL(($K429-1),$J429,1,FESTIVOS[]),"")</f>
        <v/>
      </c>
      <c r="M429" s="22"/>
      <c r="N429" s="23"/>
      <c r="O429" s="22"/>
      <c r="P429" s="18" t="s">
        <v>35</v>
      </c>
      <c r="Q429" s="24" t="s">
        <v>30</v>
      </c>
      <c r="R429" s="30" t="str">
        <f>IF(Tabla434356789[[#This Row],[Avance]]&lt;Tabla434356789[[#This Row],[Actual]],"OK",IF(Tabla434356789[[#This Row],[Avance]]&gt;Tabla434356789[[#This Row],[Actual]],"ATENCIÓN","EJECUTADO"))</f>
        <v>EJECUTADO</v>
      </c>
    </row>
    <row r="430" spans="1:18" hidden="1" x14ac:dyDescent="0.25">
      <c r="A430" s="16">
        <v>571</v>
      </c>
      <c r="B430" s="18" t="s">
        <v>23</v>
      </c>
      <c r="C430" s="17"/>
      <c r="D430" s="17"/>
      <c r="E430" s="27"/>
      <c r="F430" s="28"/>
      <c r="G430" s="27"/>
      <c r="H430" s="29"/>
      <c r="I430" s="29"/>
      <c r="J430" s="33"/>
      <c r="K430" s="21"/>
      <c r="L430" s="21" t="str">
        <f>IFERROR(WORKDAY.INTL(($K430-1),$J430,1,FESTIVOS[]),"")</f>
        <v/>
      </c>
      <c r="M430" s="22"/>
      <c r="N430" s="23"/>
      <c r="O430" s="22"/>
      <c r="P430" s="18" t="s">
        <v>35</v>
      </c>
      <c r="Q430" s="24" t="s">
        <v>30</v>
      </c>
      <c r="R430" s="30" t="str">
        <f>IF(Tabla434356789[[#This Row],[Avance]]&lt;Tabla434356789[[#This Row],[Actual]],"OK",IF(Tabla434356789[[#This Row],[Avance]]&gt;Tabla434356789[[#This Row],[Actual]],"ATENCIÓN","EJECUTADO"))</f>
        <v>EJECUTADO</v>
      </c>
    </row>
    <row r="431" spans="1:18" hidden="1" x14ac:dyDescent="0.25">
      <c r="A431" s="16">
        <v>572</v>
      </c>
      <c r="B431" s="18" t="s">
        <v>23</v>
      </c>
      <c r="C431" s="17"/>
      <c r="D431" s="17"/>
      <c r="E431" s="27"/>
      <c r="F431" s="28"/>
      <c r="G431" s="27"/>
      <c r="H431" s="29"/>
      <c r="I431" s="29"/>
      <c r="J431" s="33"/>
      <c r="K431" s="21"/>
      <c r="L431" s="21" t="str">
        <f>IFERROR(WORKDAY.INTL(($K431-1),$J431,1,FESTIVOS[]),"")</f>
        <v/>
      </c>
      <c r="M431" s="22"/>
      <c r="N431" s="23"/>
      <c r="O431" s="22"/>
      <c r="P431" s="18" t="s">
        <v>35</v>
      </c>
      <c r="Q431" s="24" t="s">
        <v>30</v>
      </c>
      <c r="R431" s="30" t="str">
        <f>IF(Tabla434356789[[#This Row],[Avance]]&lt;Tabla434356789[[#This Row],[Actual]],"OK",IF(Tabla434356789[[#This Row],[Avance]]&gt;Tabla434356789[[#This Row],[Actual]],"ATENCIÓN","EJECUTADO"))</f>
        <v>EJECUTADO</v>
      </c>
    </row>
    <row r="432" spans="1:18" hidden="1" x14ac:dyDescent="0.25">
      <c r="A432" s="16">
        <v>573</v>
      </c>
      <c r="B432" s="18" t="s">
        <v>23</v>
      </c>
      <c r="C432" s="17"/>
      <c r="D432" s="17"/>
      <c r="E432" s="27"/>
      <c r="F432" s="28"/>
      <c r="G432" s="27"/>
      <c r="H432" s="29"/>
      <c r="I432" s="29"/>
      <c r="J432" s="33"/>
      <c r="K432" s="21"/>
      <c r="L432" s="21" t="str">
        <f>IFERROR(WORKDAY.INTL(($K432-1),$J432,1,FESTIVOS[]),"")</f>
        <v/>
      </c>
      <c r="M432" s="22"/>
      <c r="N432" s="23"/>
      <c r="O432" s="22"/>
      <c r="P432" s="18" t="s">
        <v>35</v>
      </c>
      <c r="Q432" s="24" t="s">
        <v>30</v>
      </c>
      <c r="R432" s="30" t="str">
        <f>IF(Tabla434356789[[#This Row],[Avance]]&lt;Tabla434356789[[#This Row],[Actual]],"OK",IF(Tabla434356789[[#This Row],[Avance]]&gt;Tabla434356789[[#This Row],[Actual]],"ATENCIÓN","EJECUTADO"))</f>
        <v>EJECUTADO</v>
      </c>
    </row>
    <row r="433" spans="1:18" hidden="1" x14ac:dyDescent="0.25">
      <c r="A433" s="16">
        <v>574</v>
      </c>
      <c r="B433" s="18" t="s">
        <v>23</v>
      </c>
      <c r="C433" s="17"/>
      <c r="D433" s="17"/>
      <c r="E433" s="27"/>
      <c r="F433" s="28"/>
      <c r="G433" s="27"/>
      <c r="H433" s="29"/>
      <c r="I433" s="29"/>
      <c r="J433" s="33"/>
      <c r="K433" s="21"/>
      <c r="L433" s="21" t="str">
        <f>IFERROR(WORKDAY.INTL(($K433-1),$J433,1,FESTIVOS[]),"")</f>
        <v/>
      </c>
      <c r="M433" s="22"/>
      <c r="N433" s="23"/>
      <c r="O433" s="22"/>
      <c r="P433" s="18" t="s">
        <v>35</v>
      </c>
      <c r="Q433" s="24" t="s">
        <v>30</v>
      </c>
      <c r="R433" s="30" t="str">
        <f>IF(Tabla434356789[[#This Row],[Avance]]&lt;Tabla434356789[[#This Row],[Actual]],"OK",IF(Tabla434356789[[#This Row],[Avance]]&gt;Tabla434356789[[#This Row],[Actual]],"ATENCIÓN","EJECUTADO"))</f>
        <v>EJECUTADO</v>
      </c>
    </row>
    <row r="434" spans="1:18" hidden="1" x14ac:dyDescent="0.25">
      <c r="A434" s="16">
        <v>575</v>
      </c>
      <c r="B434" s="18" t="s">
        <v>23</v>
      </c>
      <c r="C434" s="17"/>
      <c r="D434" s="17"/>
      <c r="E434" s="27"/>
      <c r="F434" s="28"/>
      <c r="G434" s="27"/>
      <c r="H434" s="29"/>
      <c r="I434" s="29"/>
      <c r="J434" s="33"/>
      <c r="K434" s="21"/>
      <c r="L434" s="21" t="str">
        <f>IFERROR(WORKDAY.INTL(($K434-1),$J434,1,FESTIVOS[]),"")</f>
        <v/>
      </c>
      <c r="M434" s="22"/>
      <c r="N434" s="23"/>
      <c r="O434" s="22"/>
      <c r="P434" s="18" t="s">
        <v>35</v>
      </c>
      <c r="Q434" s="24" t="s">
        <v>30</v>
      </c>
      <c r="R434" s="30" t="str">
        <f>IF(Tabla434356789[[#This Row],[Avance]]&lt;Tabla434356789[[#This Row],[Actual]],"OK",IF(Tabla434356789[[#This Row],[Avance]]&gt;Tabla434356789[[#This Row],[Actual]],"ATENCIÓN","EJECUTADO"))</f>
        <v>EJECUTADO</v>
      </c>
    </row>
    <row r="435" spans="1:18" hidden="1" x14ac:dyDescent="0.25">
      <c r="A435" s="16">
        <v>576</v>
      </c>
      <c r="B435" s="18" t="s">
        <v>23</v>
      </c>
      <c r="C435" s="17"/>
      <c r="D435" s="17"/>
      <c r="E435" s="27"/>
      <c r="F435" s="28"/>
      <c r="G435" s="27"/>
      <c r="H435" s="29"/>
      <c r="I435" s="29"/>
      <c r="J435" s="33"/>
      <c r="K435" s="21"/>
      <c r="L435" s="21" t="str">
        <f>IFERROR(WORKDAY.INTL(($K435-1),$J435,1,FESTIVOS[]),"")</f>
        <v/>
      </c>
      <c r="M435" s="22"/>
      <c r="N435" s="23"/>
      <c r="O435" s="22"/>
      <c r="P435" s="18" t="s">
        <v>35</v>
      </c>
      <c r="Q435" s="24" t="s">
        <v>30</v>
      </c>
      <c r="R435" s="30" t="str">
        <f>IF(Tabla434356789[[#This Row],[Avance]]&lt;Tabla434356789[[#This Row],[Actual]],"OK",IF(Tabla434356789[[#This Row],[Avance]]&gt;Tabla434356789[[#This Row],[Actual]],"ATENCIÓN","EJECUTADO"))</f>
        <v>EJECUTADO</v>
      </c>
    </row>
    <row r="436" spans="1:18" hidden="1" x14ac:dyDescent="0.25">
      <c r="A436" s="16">
        <v>577</v>
      </c>
      <c r="B436" s="18" t="s">
        <v>23</v>
      </c>
      <c r="C436" s="17"/>
      <c r="D436" s="17"/>
      <c r="E436" s="27"/>
      <c r="F436" s="28"/>
      <c r="G436" s="27"/>
      <c r="H436" s="29"/>
      <c r="I436" s="29"/>
      <c r="J436" s="33"/>
      <c r="K436" s="21"/>
      <c r="L436" s="21" t="str">
        <f>IFERROR(WORKDAY.INTL(($K436-1),$J436,1,FESTIVOS[]),"")</f>
        <v/>
      </c>
      <c r="M436" s="22"/>
      <c r="N436" s="23"/>
      <c r="O436" s="22"/>
      <c r="P436" s="18" t="s">
        <v>35</v>
      </c>
      <c r="Q436" s="24" t="s">
        <v>30</v>
      </c>
      <c r="R436" s="30" t="str">
        <f>IF(Tabla434356789[[#This Row],[Avance]]&lt;Tabla434356789[[#This Row],[Actual]],"OK",IF(Tabla434356789[[#This Row],[Avance]]&gt;Tabla434356789[[#This Row],[Actual]],"ATENCIÓN","EJECUTADO"))</f>
        <v>EJECUTADO</v>
      </c>
    </row>
    <row r="437" spans="1:18" hidden="1" x14ac:dyDescent="0.25">
      <c r="A437" s="16">
        <v>578</v>
      </c>
      <c r="B437" s="18" t="s">
        <v>23</v>
      </c>
      <c r="C437" s="17"/>
      <c r="D437" s="17"/>
      <c r="E437" s="27"/>
      <c r="F437" s="28"/>
      <c r="G437" s="27"/>
      <c r="H437" s="29"/>
      <c r="I437" s="29"/>
      <c r="J437" s="33"/>
      <c r="K437" s="21"/>
      <c r="L437" s="21" t="str">
        <f>IFERROR(WORKDAY.INTL(($K437-1),$J437,1,FESTIVOS[]),"")</f>
        <v/>
      </c>
      <c r="M437" s="22"/>
      <c r="N437" s="23"/>
      <c r="O437" s="22"/>
      <c r="P437" s="18" t="s">
        <v>35</v>
      </c>
      <c r="Q437" s="24" t="s">
        <v>30</v>
      </c>
      <c r="R437" s="30" t="str">
        <f>IF(Tabla434356789[[#This Row],[Avance]]&lt;Tabla434356789[[#This Row],[Actual]],"OK",IF(Tabla434356789[[#This Row],[Avance]]&gt;Tabla434356789[[#This Row],[Actual]],"ATENCIÓN","EJECUTADO"))</f>
        <v>EJECUTADO</v>
      </c>
    </row>
    <row r="438" spans="1:18" hidden="1" x14ac:dyDescent="0.25">
      <c r="A438" s="16">
        <v>579</v>
      </c>
      <c r="B438" s="18" t="s">
        <v>23</v>
      </c>
      <c r="C438" s="17"/>
      <c r="D438" s="17"/>
      <c r="E438" s="27"/>
      <c r="F438" s="28"/>
      <c r="G438" s="27"/>
      <c r="H438" s="29"/>
      <c r="I438" s="29"/>
      <c r="J438" s="33"/>
      <c r="K438" s="21"/>
      <c r="L438" s="21" t="str">
        <f>IFERROR(WORKDAY.INTL(($K438-1),$J438,1,FESTIVOS[]),"")</f>
        <v/>
      </c>
      <c r="M438" s="22"/>
      <c r="N438" s="23"/>
      <c r="O438" s="22"/>
      <c r="P438" s="18" t="s">
        <v>35</v>
      </c>
      <c r="Q438" s="24" t="s">
        <v>30</v>
      </c>
      <c r="R438" s="30" t="str">
        <f>IF(Tabla434356789[[#This Row],[Avance]]&lt;Tabla434356789[[#This Row],[Actual]],"OK",IF(Tabla434356789[[#This Row],[Avance]]&gt;Tabla434356789[[#This Row],[Actual]],"ATENCIÓN","EJECUTADO"))</f>
        <v>EJECUTADO</v>
      </c>
    </row>
    <row r="439" spans="1:18" hidden="1" x14ac:dyDescent="0.25">
      <c r="A439" s="16">
        <v>580</v>
      </c>
      <c r="B439" s="18" t="s">
        <v>23</v>
      </c>
      <c r="C439" s="17"/>
      <c r="D439" s="17"/>
      <c r="E439" s="27"/>
      <c r="F439" s="28"/>
      <c r="G439" s="27"/>
      <c r="H439" s="29"/>
      <c r="I439" s="29"/>
      <c r="J439" s="33"/>
      <c r="K439" s="21"/>
      <c r="L439" s="21" t="str">
        <f>IFERROR(WORKDAY.INTL(($K439-1),$J439,1,FESTIVOS[]),"")</f>
        <v/>
      </c>
      <c r="M439" s="22"/>
      <c r="N439" s="23"/>
      <c r="O439" s="22"/>
      <c r="P439" s="18" t="s">
        <v>35</v>
      </c>
      <c r="Q439" s="24" t="s">
        <v>30</v>
      </c>
      <c r="R439" s="30" t="str">
        <f>IF(Tabla434356789[[#This Row],[Avance]]&lt;Tabla434356789[[#This Row],[Actual]],"OK",IF(Tabla434356789[[#This Row],[Avance]]&gt;Tabla434356789[[#This Row],[Actual]],"ATENCIÓN","EJECUTADO"))</f>
        <v>EJECUTADO</v>
      </c>
    </row>
    <row r="440" spans="1:18" hidden="1" x14ac:dyDescent="0.25">
      <c r="A440" s="16">
        <v>581</v>
      </c>
      <c r="B440" s="18" t="s">
        <v>23</v>
      </c>
      <c r="C440" s="17"/>
      <c r="D440" s="17"/>
      <c r="E440" s="27"/>
      <c r="F440" s="28"/>
      <c r="G440" s="27"/>
      <c r="H440" s="29"/>
      <c r="I440" s="29"/>
      <c r="J440" s="33"/>
      <c r="K440" s="21"/>
      <c r="L440" s="21" t="str">
        <f>IFERROR(WORKDAY.INTL(($K440-1),$J440,1,FESTIVOS[]),"")</f>
        <v/>
      </c>
      <c r="M440" s="22"/>
      <c r="N440" s="23"/>
      <c r="O440" s="22"/>
      <c r="P440" s="18" t="s">
        <v>35</v>
      </c>
      <c r="Q440" s="24" t="s">
        <v>30</v>
      </c>
      <c r="R440" s="30" t="str">
        <f>IF(Tabla434356789[[#This Row],[Avance]]&lt;Tabla434356789[[#This Row],[Actual]],"OK",IF(Tabla434356789[[#This Row],[Avance]]&gt;Tabla434356789[[#This Row],[Actual]],"ATENCIÓN","EJECUTADO"))</f>
        <v>EJECUTADO</v>
      </c>
    </row>
    <row r="441" spans="1:18" hidden="1" x14ac:dyDescent="0.25">
      <c r="A441" s="16">
        <v>582</v>
      </c>
      <c r="B441" s="18" t="s">
        <v>23</v>
      </c>
      <c r="C441" s="17"/>
      <c r="D441" s="17"/>
      <c r="E441" s="27"/>
      <c r="F441" s="28"/>
      <c r="G441" s="27"/>
      <c r="H441" s="29"/>
      <c r="I441" s="29"/>
      <c r="J441" s="33"/>
      <c r="K441" s="21"/>
      <c r="L441" s="21" t="str">
        <f>IFERROR(WORKDAY.INTL(($K441-1),$J441,1,FESTIVOS[]),"")</f>
        <v/>
      </c>
      <c r="M441" s="22"/>
      <c r="N441" s="23"/>
      <c r="O441" s="22"/>
      <c r="P441" s="18" t="s">
        <v>35</v>
      </c>
      <c r="Q441" s="24" t="s">
        <v>30</v>
      </c>
      <c r="R441" s="30" t="str">
        <f>IF(Tabla434356789[[#This Row],[Avance]]&lt;Tabla434356789[[#This Row],[Actual]],"OK",IF(Tabla434356789[[#This Row],[Avance]]&gt;Tabla434356789[[#This Row],[Actual]],"ATENCIÓN","EJECUTADO"))</f>
        <v>EJECUTADO</v>
      </c>
    </row>
    <row r="442" spans="1:18" hidden="1" x14ac:dyDescent="0.25">
      <c r="A442" s="16">
        <v>583</v>
      </c>
      <c r="B442" s="18" t="s">
        <v>23</v>
      </c>
      <c r="C442" s="17"/>
      <c r="D442" s="17"/>
      <c r="E442" s="27"/>
      <c r="F442" s="28"/>
      <c r="G442" s="27"/>
      <c r="H442" s="29"/>
      <c r="I442" s="29"/>
      <c r="J442" s="33"/>
      <c r="K442" s="21"/>
      <c r="L442" s="21" t="str">
        <f>IFERROR(WORKDAY.INTL(($K442-1),$J442,1,FESTIVOS[]),"")</f>
        <v/>
      </c>
      <c r="M442" s="22"/>
      <c r="N442" s="23"/>
      <c r="O442" s="22"/>
      <c r="P442" s="18" t="s">
        <v>35</v>
      </c>
      <c r="Q442" s="24" t="s">
        <v>30</v>
      </c>
      <c r="R442" s="30" t="str">
        <f>IF(Tabla434356789[[#This Row],[Avance]]&lt;Tabla434356789[[#This Row],[Actual]],"OK",IF(Tabla434356789[[#This Row],[Avance]]&gt;Tabla434356789[[#This Row],[Actual]],"ATENCIÓN","EJECUTADO"))</f>
        <v>EJECUTADO</v>
      </c>
    </row>
    <row r="443" spans="1:18" hidden="1" x14ac:dyDescent="0.25">
      <c r="A443" s="16">
        <v>584</v>
      </c>
      <c r="B443" s="18" t="s">
        <v>23</v>
      </c>
      <c r="C443" s="17"/>
      <c r="D443" s="17"/>
      <c r="E443" s="27"/>
      <c r="F443" s="28"/>
      <c r="G443" s="27"/>
      <c r="H443" s="29"/>
      <c r="I443" s="29"/>
      <c r="J443" s="33"/>
      <c r="K443" s="21"/>
      <c r="L443" s="21" t="str">
        <f>IFERROR(WORKDAY.INTL(($K443-1),$J443,1,FESTIVOS[]),"")</f>
        <v/>
      </c>
      <c r="M443" s="22"/>
      <c r="N443" s="23"/>
      <c r="O443" s="22"/>
      <c r="P443" s="18" t="s">
        <v>35</v>
      </c>
      <c r="Q443" s="24" t="s">
        <v>30</v>
      </c>
      <c r="R443" s="30" t="str">
        <f>IF(Tabla434356789[[#This Row],[Avance]]&lt;Tabla434356789[[#This Row],[Actual]],"OK",IF(Tabla434356789[[#This Row],[Avance]]&gt;Tabla434356789[[#This Row],[Actual]],"ATENCIÓN","EJECUTADO"))</f>
        <v>EJECUTADO</v>
      </c>
    </row>
    <row r="444" spans="1:18" hidden="1" x14ac:dyDescent="0.25">
      <c r="A444" s="16">
        <v>585</v>
      </c>
      <c r="B444" s="18" t="s">
        <v>23</v>
      </c>
      <c r="C444" s="17"/>
      <c r="D444" s="17"/>
      <c r="E444" s="27"/>
      <c r="F444" s="28"/>
      <c r="G444" s="27"/>
      <c r="H444" s="29"/>
      <c r="I444" s="29"/>
      <c r="J444" s="33"/>
      <c r="K444" s="21"/>
      <c r="L444" s="21" t="str">
        <f>IFERROR(WORKDAY.INTL(($K444-1),$J444,1,FESTIVOS[]),"")</f>
        <v/>
      </c>
      <c r="M444" s="22"/>
      <c r="N444" s="23"/>
      <c r="O444" s="22"/>
      <c r="P444" s="18" t="s">
        <v>35</v>
      </c>
      <c r="Q444" s="24" t="s">
        <v>30</v>
      </c>
      <c r="R444" s="30" t="str">
        <f>IF(Tabla434356789[[#This Row],[Avance]]&lt;Tabla434356789[[#This Row],[Actual]],"OK",IF(Tabla434356789[[#This Row],[Avance]]&gt;Tabla434356789[[#This Row],[Actual]],"ATENCIÓN","EJECUTADO"))</f>
        <v>EJECUTADO</v>
      </c>
    </row>
    <row r="445" spans="1:18" hidden="1" x14ac:dyDescent="0.25">
      <c r="A445" s="16">
        <v>586</v>
      </c>
      <c r="B445" s="18" t="s">
        <v>23</v>
      </c>
      <c r="C445" s="17"/>
      <c r="D445" s="17"/>
      <c r="E445" s="27"/>
      <c r="F445" s="28"/>
      <c r="G445" s="27"/>
      <c r="H445" s="29"/>
      <c r="I445" s="29"/>
      <c r="J445" s="33"/>
      <c r="K445" s="21"/>
      <c r="L445" s="21" t="str">
        <f>IFERROR(WORKDAY.INTL(($K445-1),$J445,1,FESTIVOS[]),"")</f>
        <v/>
      </c>
      <c r="M445" s="22"/>
      <c r="N445" s="23"/>
      <c r="O445" s="22"/>
      <c r="P445" s="18" t="s">
        <v>35</v>
      </c>
      <c r="Q445" s="24" t="s">
        <v>30</v>
      </c>
      <c r="R445" s="30" t="str">
        <f>IF(Tabla434356789[[#This Row],[Avance]]&lt;Tabla434356789[[#This Row],[Actual]],"OK",IF(Tabla434356789[[#This Row],[Avance]]&gt;Tabla434356789[[#This Row],[Actual]],"ATENCIÓN","EJECUTADO"))</f>
        <v>EJECUTADO</v>
      </c>
    </row>
    <row r="446" spans="1:18" hidden="1" x14ac:dyDescent="0.25">
      <c r="A446" s="16">
        <v>587</v>
      </c>
      <c r="B446" s="18" t="s">
        <v>23</v>
      </c>
      <c r="C446" s="17"/>
      <c r="D446" s="17"/>
      <c r="E446" s="27"/>
      <c r="F446" s="28"/>
      <c r="G446" s="27"/>
      <c r="H446" s="29"/>
      <c r="I446" s="29"/>
      <c r="J446" s="33"/>
      <c r="K446" s="21"/>
      <c r="L446" s="21" t="str">
        <f>IFERROR(WORKDAY.INTL(($K446-1),$J446,1,FESTIVOS[]),"")</f>
        <v/>
      </c>
      <c r="M446" s="22"/>
      <c r="N446" s="23"/>
      <c r="O446" s="22"/>
      <c r="P446" s="18" t="s">
        <v>35</v>
      </c>
      <c r="Q446" s="24" t="s">
        <v>30</v>
      </c>
      <c r="R446" s="30" t="str">
        <f>IF(Tabla434356789[[#This Row],[Avance]]&lt;Tabla434356789[[#This Row],[Actual]],"OK",IF(Tabla434356789[[#This Row],[Avance]]&gt;Tabla434356789[[#This Row],[Actual]],"ATENCIÓN","EJECUTADO"))</f>
        <v>EJECUTADO</v>
      </c>
    </row>
    <row r="447" spans="1:18" hidden="1" x14ac:dyDescent="0.25">
      <c r="A447" s="16">
        <v>588</v>
      </c>
      <c r="B447" s="18" t="s">
        <v>23</v>
      </c>
      <c r="C447" s="17"/>
      <c r="D447" s="17"/>
      <c r="E447" s="27"/>
      <c r="F447" s="28"/>
      <c r="G447" s="27"/>
      <c r="H447" s="29"/>
      <c r="I447" s="29"/>
      <c r="J447" s="33"/>
      <c r="K447" s="21"/>
      <c r="L447" s="21" t="str">
        <f>IFERROR(WORKDAY.INTL(($K447-1),$J447,1,FESTIVOS[]),"")</f>
        <v/>
      </c>
      <c r="M447" s="22"/>
      <c r="N447" s="23"/>
      <c r="O447" s="22"/>
      <c r="P447" s="18" t="s">
        <v>35</v>
      </c>
      <c r="Q447" s="24" t="s">
        <v>30</v>
      </c>
      <c r="R447" s="30" t="str">
        <f>IF(Tabla434356789[[#This Row],[Avance]]&lt;Tabla434356789[[#This Row],[Actual]],"OK",IF(Tabla434356789[[#This Row],[Avance]]&gt;Tabla434356789[[#This Row],[Actual]],"ATENCIÓN","EJECUTADO"))</f>
        <v>EJECUTADO</v>
      </c>
    </row>
    <row r="448" spans="1:18" hidden="1" x14ac:dyDescent="0.25">
      <c r="A448" s="16">
        <v>589</v>
      </c>
      <c r="B448" s="18" t="s">
        <v>23</v>
      </c>
      <c r="C448" s="17"/>
      <c r="D448" s="17"/>
      <c r="E448" s="27"/>
      <c r="F448" s="28"/>
      <c r="G448" s="27"/>
      <c r="H448" s="29"/>
      <c r="I448" s="29"/>
      <c r="J448" s="33"/>
      <c r="K448" s="21"/>
      <c r="L448" s="21" t="str">
        <f>IFERROR(WORKDAY.INTL(($K448-1),$J448,1,FESTIVOS[]),"")</f>
        <v/>
      </c>
      <c r="M448" s="22"/>
      <c r="N448" s="23"/>
      <c r="O448" s="22"/>
      <c r="P448" s="18" t="s">
        <v>35</v>
      </c>
      <c r="Q448" s="24" t="s">
        <v>30</v>
      </c>
      <c r="R448" s="30" t="str">
        <f>IF(Tabla434356789[[#This Row],[Avance]]&lt;Tabla434356789[[#This Row],[Actual]],"OK",IF(Tabla434356789[[#This Row],[Avance]]&gt;Tabla434356789[[#This Row],[Actual]],"ATENCIÓN","EJECUTADO"))</f>
        <v>EJECUTADO</v>
      </c>
    </row>
    <row r="449" spans="1:18" hidden="1" x14ac:dyDescent="0.25">
      <c r="A449" s="16">
        <v>590</v>
      </c>
      <c r="B449" s="18" t="s">
        <v>23</v>
      </c>
      <c r="C449" s="17"/>
      <c r="D449" s="17"/>
      <c r="E449" s="27"/>
      <c r="F449" s="28"/>
      <c r="G449" s="27"/>
      <c r="H449" s="29"/>
      <c r="I449" s="29"/>
      <c r="J449" s="33"/>
      <c r="K449" s="21"/>
      <c r="L449" s="21" t="str">
        <f>IFERROR(WORKDAY.INTL(($K449-1),$J449,1,FESTIVOS[]),"")</f>
        <v/>
      </c>
      <c r="M449" s="22"/>
      <c r="N449" s="23"/>
      <c r="O449" s="22"/>
      <c r="P449" s="18" t="s">
        <v>35</v>
      </c>
      <c r="Q449" s="24" t="s">
        <v>30</v>
      </c>
      <c r="R449" s="30" t="str">
        <f>IF(Tabla434356789[[#This Row],[Avance]]&lt;Tabla434356789[[#This Row],[Actual]],"OK",IF(Tabla434356789[[#This Row],[Avance]]&gt;Tabla434356789[[#This Row],[Actual]],"ATENCIÓN","EJECUTADO"))</f>
        <v>EJECUTADO</v>
      </c>
    </row>
    <row r="450" spans="1:18" hidden="1" x14ac:dyDescent="0.25">
      <c r="A450" s="16">
        <v>591</v>
      </c>
      <c r="B450" s="18" t="s">
        <v>23</v>
      </c>
      <c r="C450" s="17"/>
      <c r="D450" s="17"/>
      <c r="E450" s="27"/>
      <c r="F450" s="28"/>
      <c r="G450" s="27"/>
      <c r="H450" s="29"/>
      <c r="I450" s="29"/>
      <c r="J450" s="33"/>
      <c r="K450" s="21"/>
      <c r="L450" s="21" t="str">
        <f>IFERROR(WORKDAY.INTL(($K450-1),$J450,1,FESTIVOS[]),"")</f>
        <v/>
      </c>
      <c r="M450" s="22"/>
      <c r="N450" s="23"/>
      <c r="O450" s="22"/>
      <c r="P450" s="18" t="s">
        <v>35</v>
      </c>
      <c r="Q450" s="24" t="s">
        <v>30</v>
      </c>
      <c r="R450" s="30" t="str">
        <f>IF(Tabla434356789[[#This Row],[Avance]]&lt;Tabla434356789[[#This Row],[Actual]],"OK",IF(Tabla434356789[[#This Row],[Avance]]&gt;Tabla434356789[[#This Row],[Actual]],"ATENCIÓN","EJECUTADO"))</f>
        <v>EJECUTADO</v>
      </c>
    </row>
    <row r="451" spans="1:18" hidden="1" x14ac:dyDescent="0.25">
      <c r="A451" s="16">
        <v>592</v>
      </c>
      <c r="B451" s="18" t="s">
        <v>23</v>
      </c>
      <c r="C451" s="17"/>
      <c r="D451" s="17"/>
      <c r="E451" s="27"/>
      <c r="F451" s="28"/>
      <c r="G451" s="27"/>
      <c r="H451" s="29"/>
      <c r="I451" s="29"/>
      <c r="J451" s="33"/>
      <c r="K451" s="21"/>
      <c r="L451" s="21" t="str">
        <f>IFERROR(WORKDAY.INTL(($K451-1),$J451,1,FESTIVOS[]),"")</f>
        <v/>
      </c>
      <c r="M451" s="22"/>
      <c r="N451" s="23"/>
      <c r="O451" s="22"/>
      <c r="P451" s="18" t="s">
        <v>35</v>
      </c>
      <c r="Q451" s="24" t="s">
        <v>30</v>
      </c>
      <c r="R451" s="30" t="str">
        <f>IF(Tabla434356789[[#This Row],[Avance]]&lt;Tabla434356789[[#This Row],[Actual]],"OK",IF(Tabla434356789[[#This Row],[Avance]]&gt;Tabla434356789[[#This Row],[Actual]],"ATENCIÓN","EJECUTADO"))</f>
        <v>EJECUTADO</v>
      </c>
    </row>
    <row r="452" spans="1:18" hidden="1" x14ac:dyDescent="0.25">
      <c r="A452" s="16">
        <v>593</v>
      </c>
      <c r="B452" s="18" t="s">
        <v>23</v>
      </c>
      <c r="C452" s="17"/>
      <c r="D452" s="17"/>
      <c r="E452" s="27"/>
      <c r="F452" s="28"/>
      <c r="G452" s="27"/>
      <c r="H452" s="29"/>
      <c r="I452" s="29"/>
      <c r="J452" s="33"/>
      <c r="K452" s="21"/>
      <c r="L452" s="21" t="str">
        <f>IFERROR(WORKDAY.INTL(($K452-1),$J452,1,FESTIVOS[]),"")</f>
        <v/>
      </c>
      <c r="M452" s="22"/>
      <c r="N452" s="23"/>
      <c r="O452" s="22"/>
      <c r="P452" s="18" t="s">
        <v>35</v>
      </c>
      <c r="Q452" s="24" t="s">
        <v>30</v>
      </c>
      <c r="R452" s="30" t="str">
        <f>IF(Tabla434356789[[#This Row],[Avance]]&lt;Tabla434356789[[#This Row],[Actual]],"OK",IF(Tabla434356789[[#This Row],[Avance]]&gt;Tabla434356789[[#This Row],[Actual]],"ATENCIÓN","EJECUTADO"))</f>
        <v>EJECUTADO</v>
      </c>
    </row>
    <row r="453" spans="1:18" hidden="1" x14ac:dyDescent="0.25">
      <c r="A453" s="16">
        <v>594</v>
      </c>
      <c r="B453" s="18" t="s">
        <v>23</v>
      </c>
      <c r="C453" s="17"/>
      <c r="D453" s="17"/>
      <c r="E453" s="27"/>
      <c r="F453" s="28"/>
      <c r="G453" s="27"/>
      <c r="H453" s="29"/>
      <c r="I453" s="29"/>
      <c r="J453" s="33"/>
      <c r="K453" s="21"/>
      <c r="L453" s="21" t="str">
        <f>IFERROR(WORKDAY.INTL(($K453-1),$J453,1,FESTIVOS[]),"")</f>
        <v/>
      </c>
      <c r="M453" s="22"/>
      <c r="N453" s="23"/>
      <c r="O453" s="22"/>
      <c r="P453" s="18" t="s">
        <v>35</v>
      </c>
      <c r="Q453" s="24" t="s">
        <v>30</v>
      </c>
      <c r="R453" s="30" t="str">
        <f>IF(Tabla434356789[[#This Row],[Avance]]&lt;Tabla434356789[[#This Row],[Actual]],"OK",IF(Tabla434356789[[#This Row],[Avance]]&gt;Tabla434356789[[#This Row],[Actual]],"ATENCIÓN","EJECUTADO"))</f>
        <v>EJECUTADO</v>
      </c>
    </row>
    <row r="454" spans="1:18" hidden="1" x14ac:dyDescent="0.25">
      <c r="A454" s="16">
        <v>595</v>
      </c>
      <c r="B454" s="18" t="s">
        <v>23</v>
      </c>
      <c r="C454" s="17"/>
      <c r="D454" s="17"/>
      <c r="E454" s="27"/>
      <c r="F454" s="28"/>
      <c r="G454" s="27"/>
      <c r="H454" s="29"/>
      <c r="I454" s="29"/>
      <c r="J454" s="33"/>
      <c r="K454" s="21"/>
      <c r="L454" s="21" t="str">
        <f>IFERROR(WORKDAY.INTL(($K454-1),$J454,1,FESTIVOS[]),"")</f>
        <v/>
      </c>
      <c r="M454" s="22"/>
      <c r="N454" s="23"/>
      <c r="O454" s="22"/>
      <c r="P454" s="18" t="s">
        <v>35</v>
      </c>
      <c r="Q454" s="24" t="s">
        <v>30</v>
      </c>
      <c r="R454" s="30" t="str">
        <f>IF(Tabla434356789[[#This Row],[Avance]]&lt;Tabla434356789[[#This Row],[Actual]],"OK",IF(Tabla434356789[[#This Row],[Avance]]&gt;Tabla434356789[[#This Row],[Actual]],"ATENCIÓN","EJECUTADO"))</f>
        <v>EJECUTADO</v>
      </c>
    </row>
    <row r="455" spans="1:18" hidden="1" x14ac:dyDescent="0.25">
      <c r="A455" s="16">
        <v>596</v>
      </c>
      <c r="B455" s="18" t="s">
        <v>23</v>
      </c>
      <c r="C455" s="17"/>
      <c r="D455" s="17"/>
      <c r="E455" s="27"/>
      <c r="F455" s="28"/>
      <c r="G455" s="27"/>
      <c r="H455" s="29"/>
      <c r="I455" s="29"/>
      <c r="J455" s="33"/>
      <c r="K455" s="21"/>
      <c r="L455" s="21" t="str">
        <f>IFERROR(WORKDAY.INTL(($K455-1),$J455,1,FESTIVOS[]),"")</f>
        <v/>
      </c>
      <c r="M455" s="22"/>
      <c r="N455" s="23"/>
      <c r="O455" s="22"/>
      <c r="P455" s="18" t="s">
        <v>35</v>
      </c>
      <c r="Q455" s="24" t="s">
        <v>30</v>
      </c>
      <c r="R455" s="30" t="str">
        <f>IF(Tabla434356789[[#This Row],[Avance]]&lt;Tabla434356789[[#This Row],[Actual]],"OK",IF(Tabla434356789[[#This Row],[Avance]]&gt;Tabla434356789[[#This Row],[Actual]],"ATENCIÓN","EJECUTADO"))</f>
        <v>EJECUTADO</v>
      </c>
    </row>
    <row r="456" spans="1:18" hidden="1" x14ac:dyDescent="0.25">
      <c r="A456" s="16">
        <v>597</v>
      </c>
      <c r="B456" s="18" t="s">
        <v>23</v>
      </c>
      <c r="C456" s="17"/>
      <c r="D456" s="17"/>
      <c r="E456" s="27"/>
      <c r="F456" s="28"/>
      <c r="G456" s="27"/>
      <c r="H456" s="29"/>
      <c r="I456" s="29"/>
      <c r="J456" s="33"/>
      <c r="K456" s="21"/>
      <c r="L456" s="21" t="str">
        <f>IFERROR(WORKDAY.INTL(($K456-1),$J456,1,FESTIVOS[]),"")</f>
        <v/>
      </c>
      <c r="M456" s="22"/>
      <c r="N456" s="23"/>
      <c r="O456" s="22"/>
      <c r="P456" s="18" t="s">
        <v>35</v>
      </c>
      <c r="Q456" s="24" t="s">
        <v>30</v>
      </c>
      <c r="R456" s="30" t="str">
        <f>IF(Tabla434356789[[#This Row],[Avance]]&lt;Tabla434356789[[#This Row],[Actual]],"OK",IF(Tabla434356789[[#This Row],[Avance]]&gt;Tabla434356789[[#This Row],[Actual]],"ATENCIÓN","EJECUTADO"))</f>
        <v>EJECUTADO</v>
      </c>
    </row>
    <row r="457" spans="1:18" hidden="1" x14ac:dyDescent="0.25">
      <c r="A457" s="16">
        <v>598</v>
      </c>
      <c r="B457" s="18" t="s">
        <v>23</v>
      </c>
      <c r="C457" s="17"/>
      <c r="D457" s="17"/>
      <c r="E457" s="27"/>
      <c r="F457" s="28"/>
      <c r="G457" s="27"/>
      <c r="H457" s="29"/>
      <c r="I457" s="29"/>
      <c r="J457" s="33"/>
      <c r="K457" s="21"/>
      <c r="L457" s="21" t="str">
        <f>IFERROR(WORKDAY.INTL(($K457-1),$J457,1,FESTIVOS[]),"")</f>
        <v/>
      </c>
      <c r="M457" s="22"/>
      <c r="N457" s="23"/>
      <c r="O457" s="22"/>
      <c r="P457" s="18" t="s">
        <v>35</v>
      </c>
      <c r="Q457" s="24" t="s">
        <v>30</v>
      </c>
      <c r="R457" s="30" t="str">
        <f>IF(Tabla434356789[[#This Row],[Avance]]&lt;Tabla434356789[[#This Row],[Actual]],"OK",IF(Tabla434356789[[#This Row],[Avance]]&gt;Tabla434356789[[#This Row],[Actual]],"ATENCIÓN","EJECUTADO"))</f>
        <v>EJECUTADO</v>
      </c>
    </row>
    <row r="458" spans="1:18" hidden="1" x14ac:dyDescent="0.25">
      <c r="A458" s="16">
        <v>599</v>
      </c>
      <c r="B458" s="18" t="s">
        <v>23</v>
      </c>
      <c r="C458" s="17"/>
      <c r="D458" s="17"/>
      <c r="E458" s="27"/>
      <c r="F458" s="28"/>
      <c r="G458" s="27"/>
      <c r="H458" s="29"/>
      <c r="I458" s="29"/>
      <c r="J458" s="33"/>
      <c r="K458" s="21"/>
      <c r="L458" s="21" t="str">
        <f>IFERROR(WORKDAY.INTL(($K458-1),$J458,1,FESTIVOS[]),"")</f>
        <v/>
      </c>
      <c r="M458" s="22"/>
      <c r="N458" s="23"/>
      <c r="O458" s="22"/>
      <c r="P458" s="18" t="s">
        <v>35</v>
      </c>
      <c r="Q458" s="24" t="s">
        <v>30</v>
      </c>
      <c r="R458" s="30" t="str">
        <f>IF(Tabla434356789[[#This Row],[Avance]]&lt;Tabla434356789[[#This Row],[Actual]],"OK",IF(Tabla434356789[[#This Row],[Avance]]&gt;Tabla434356789[[#This Row],[Actual]],"ATENCIÓN","EJECUTADO"))</f>
        <v>EJECUTADO</v>
      </c>
    </row>
    <row r="459" spans="1:18" hidden="1" x14ac:dyDescent="0.25">
      <c r="A459" s="16">
        <v>600</v>
      </c>
      <c r="B459" s="18" t="s">
        <v>23</v>
      </c>
      <c r="C459" s="17"/>
      <c r="D459" s="17"/>
      <c r="E459" s="27"/>
      <c r="F459" s="28"/>
      <c r="G459" s="27"/>
      <c r="H459" s="29"/>
      <c r="I459" s="29"/>
      <c r="J459" s="33"/>
      <c r="K459" s="21"/>
      <c r="L459" s="21" t="str">
        <f>IFERROR(WORKDAY.INTL(($K459-1),$J459,1,FESTIVOS[]),"")</f>
        <v/>
      </c>
      <c r="M459" s="22"/>
      <c r="N459" s="23"/>
      <c r="O459" s="22"/>
      <c r="P459" s="18" t="s">
        <v>35</v>
      </c>
      <c r="Q459" s="24" t="s">
        <v>30</v>
      </c>
      <c r="R459" s="30" t="str">
        <f>IF(Tabla434356789[[#This Row],[Avance]]&lt;Tabla434356789[[#This Row],[Actual]],"OK",IF(Tabla434356789[[#This Row],[Avance]]&gt;Tabla434356789[[#This Row],[Actual]],"ATENCIÓN","EJECUTADO"))</f>
        <v>EJECUTADO</v>
      </c>
    </row>
    <row r="460" spans="1:18" hidden="1" x14ac:dyDescent="0.25">
      <c r="A460" s="16">
        <v>601</v>
      </c>
      <c r="B460" s="18" t="s">
        <v>23</v>
      </c>
      <c r="C460" s="17"/>
      <c r="D460" s="17"/>
      <c r="E460" s="27"/>
      <c r="F460" s="28"/>
      <c r="G460" s="27"/>
      <c r="H460" s="29"/>
      <c r="I460" s="29"/>
      <c r="J460" s="33"/>
      <c r="K460" s="21"/>
      <c r="L460" s="21" t="str">
        <f>IFERROR(WORKDAY.INTL(($K460-1),$J460,1,FESTIVOS[]),"")</f>
        <v/>
      </c>
      <c r="M460" s="22"/>
      <c r="N460" s="23"/>
      <c r="O460" s="22"/>
      <c r="P460" s="18" t="s">
        <v>35</v>
      </c>
      <c r="Q460" s="24" t="s">
        <v>30</v>
      </c>
      <c r="R460" s="30" t="str">
        <f>IF(Tabla434356789[[#This Row],[Avance]]&lt;Tabla434356789[[#This Row],[Actual]],"OK",IF(Tabla434356789[[#This Row],[Avance]]&gt;Tabla434356789[[#This Row],[Actual]],"ATENCIÓN","EJECUTADO"))</f>
        <v>EJECUTADO</v>
      </c>
    </row>
    <row r="461" spans="1:18" hidden="1" x14ac:dyDescent="0.25">
      <c r="A461" s="16">
        <v>602</v>
      </c>
      <c r="B461" s="18" t="s">
        <v>23</v>
      </c>
      <c r="C461" s="17"/>
      <c r="D461" s="17"/>
      <c r="E461" s="27"/>
      <c r="F461" s="28"/>
      <c r="G461" s="27"/>
      <c r="H461" s="29"/>
      <c r="I461" s="29"/>
      <c r="J461" s="33"/>
      <c r="K461" s="21"/>
      <c r="L461" s="21" t="str">
        <f>IFERROR(WORKDAY.INTL(($K461-1),$J461,1,FESTIVOS[]),"")</f>
        <v/>
      </c>
      <c r="M461" s="22"/>
      <c r="N461" s="23"/>
      <c r="O461" s="22"/>
      <c r="P461" s="18" t="s">
        <v>35</v>
      </c>
      <c r="Q461" s="24" t="s">
        <v>30</v>
      </c>
      <c r="R461" s="30" t="str">
        <f>IF(Tabla434356789[[#This Row],[Avance]]&lt;Tabla434356789[[#This Row],[Actual]],"OK",IF(Tabla434356789[[#This Row],[Avance]]&gt;Tabla434356789[[#This Row],[Actual]],"ATENCIÓN","EJECUTADO"))</f>
        <v>EJECUTADO</v>
      </c>
    </row>
    <row r="462" spans="1:18" hidden="1" x14ac:dyDescent="0.25">
      <c r="A462" s="16">
        <v>603</v>
      </c>
      <c r="B462" s="18" t="s">
        <v>23</v>
      </c>
      <c r="C462" s="17"/>
      <c r="D462" s="17"/>
      <c r="E462" s="27"/>
      <c r="F462" s="28"/>
      <c r="G462" s="27"/>
      <c r="H462" s="29"/>
      <c r="I462" s="29"/>
      <c r="J462" s="33"/>
      <c r="K462" s="21"/>
      <c r="L462" s="21" t="str">
        <f>IFERROR(WORKDAY.INTL(($K462-1),$J462,1,FESTIVOS[]),"")</f>
        <v/>
      </c>
      <c r="M462" s="22"/>
      <c r="N462" s="23"/>
      <c r="O462" s="22"/>
      <c r="P462" s="18" t="s">
        <v>35</v>
      </c>
      <c r="Q462" s="24" t="s">
        <v>30</v>
      </c>
      <c r="R462" s="30" t="str">
        <f>IF(Tabla434356789[[#This Row],[Avance]]&lt;Tabla434356789[[#This Row],[Actual]],"OK",IF(Tabla434356789[[#This Row],[Avance]]&gt;Tabla434356789[[#This Row],[Actual]],"ATENCIÓN","EJECUTADO"))</f>
        <v>EJECUTADO</v>
      </c>
    </row>
    <row r="463" spans="1:18" hidden="1" x14ac:dyDescent="0.25">
      <c r="A463" s="16">
        <v>604</v>
      </c>
      <c r="B463" s="18" t="s">
        <v>23</v>
      </c>
      <c r="C463" s="17"/>
      <c r="D463" s="17"/>
      <c r="E463" s="27"/>
      <c r="F463" s="28"/>
      <c r="G463" s="27"/>
      <c r="H463" s="29"/>
      <c r="I463" s="29"/>
      <c r="J463" s="33"/>
      <c r="K463" s="21"/>
      <c r="L463" s="21" t="str">
        <f>IFERROR(WORKDAY.INTL(($K463-1),$J463,1,FESTIVOS[]),"")</f>
        <v/>
      </c>
      <c r="M463" s="22"/>
      <c r="N463" s="23"/>
      <c r="O463" s="22"/>
      <c r="P463" s="18" t="s">
        <v>35</v>
      </c>
      <c r="Q463" s="24" t="s">
        <v>30</v>
      </c>
      <c r="R463" s="30" t="str">
        <f>IF(Tabla434356789[[#This Row],[Avance]]&lt;Tabla434356789[[#This Row],[Actual]],"OK",IF(Tabla434356789[[#This Row],[Avance]]&gt;Tabla434356789[[#This Row],[Actual]],"ATENCIÓN","EJECUTADO"))</f>
        <v>EJECUTADO</v>
      </c>
    </row>
    <row r="464" spans="1:18" hidden="1" x14ac:dyDescent="0.25">
      <c r="A464" s="16">
        <v>605</v>
      </c>
      <c r="B464" s="18" t="s">
        <v>23</v>
      </c>
      <c r="C464" s="17"/>
      <c r="D464" s="17"/>
      <c r="E464" s="27"/>
      <c r="F464" s="28"/>
      <c r="G464" s="27"/>
      <c r="H464" s="29"/>
      <c r="I464" s="29"/>
      <c r="J464" s="33"/>
      <c r="K464" s="21"/>
      <c r="L464" s="21" t="str">
        <f>IFERROR(WORKDAY.INTL(($K464-1),$J464,1,FESTIVOS[]),"")</f>
        <v/>
      </c>
      <c r="M464" s="22"/>
      <c r="N464" s="23"/>
      <c r="O464" s="22"/>
      <c r="P464" s="18" t="s">
        <v>35</v>
      </c>
      <c r="Q464" s="24" t="s">
        <v>30</v>
      </c>
      <c r="R464" s="30" t="str">
        <f>IF(Tabla434356789[[#This Row],[Avance]]&lt;Tabla434356789[[#This Row],[Actual]],"OK",IF(Tabla434356789[[#This Row],[Avance]]&gt;Tabla434356789[[#This Row],[Actual]],"ATENCIÓN","EJECUTADO"))</f>
        <v>EJECUTADO</v>
      </c>
    </row>
    <row r="465" spans="1:18" hidden="1" x14ac:dyDescent="0.25">
      <c r="A465" s="16">
        <v>606</v>
      </c>
      <c r="B465" s="18" t="s">
        <v>23</v>
      </c>
      <c r="C465" s="17"/>
      <c r="D465" s="17"/>
      <c r="E465" s="27"/>
      <c r="F465" s="28"/>
      <c r="G465" s="27"/>
      <c r="H465" s="29"/>
      <c r="I465" s="29"/>
      <c r="J465" s="33"/>
      <c r="K465" s="21"/>
      <c r="L465" s="21" t="str">
        <f>IFERROR(WORKDAY.INTL(($K465-1),$J465,1,FESTIVOS[]),"")</f>
        <v/>
      </c>
      <c r="M465" s="22"/>
      <c r="N465" s="23"/>
      <c r="O465" s="22"/>
      <c r="P465" s="18" t="s">
        <v>35</v>
      </c>
      <c r="Q465" s="24" t="s">
        <v>30</v>
      </c>
      <c r="R465" s="30" t="str">
        <f>IF(Tabla434356789[[#This Row],[Avance]]&lt;Tabla434356789[[#This Row],[Actual]],"OK",IF(Tabla434356789[[#This Row],[Avance]]&gt;Tabla434356789[[#This Row],[Actual]],"ATENCIÓN","EJECUTADO"))</f>
        <v>EJECUTADO</v>
      </c>
    </row>
    <row r="466" spans="1:18" hidden="1" x14ac:dyDescent="0.25">
      <c r="A466" s="16">
        <v>607</v>
      </c>
      <c r="B466" s="18" t="s">
        <v>23</v>
      </c>
      <c r="C466" s="17"/>
      <c r="D466" s="17"/>
      <c r="E466" s="27"/>
      <c r="F466" s="28"/>
      <c r="G466" s="27"/>
      <c r="H466" s="29"/>
      <c r="I466" s="29"/>
      <c r="J466" s="33"/>
      <c r="K466" s="21"/>
      <c r="L466" s="21" t="str">
        <f>IFERROR(WORKDAY.INTL(($K466-1),$J466,1,FESTIVOS[]),"")</f>
        <v/>
      </c>
      <c r="M466" s="22"/>
      <c r="N466" s="23"/>
      <c r="O466" s="22"/>
      <c r="P466" s="18" t="s">
        <v>35</v>
      </c>
      <c r="Q466" s="24" t="s">
        <v>30</v>
      </c>
      <c r="R466" s="30" t="str">
        <f>IF(Tabla434356789[[#This Row],[Avance]]&lt;Tabla434356789[[#This Row],[Actual]],"OK",IF(Tabla434356789[[#This Row],[Avance]]&gt;Tabla434356789[[#This Row],[Actual]],"ATENCIÓN","EJECUTADO"))</f>
        <v>EJECUTADO</v>
      </c>
    </row>
    <row r="467" spans="1:18" hidden="1" x14ac:dyDescent="0.25">
      <c r="A467" s="16">
        <v>608</v>
      </c>
      <c r="B467" s="18" t="s">
        <v>23</v>
      </c>
      <c r="C467" s="17"/>
      <c r="D467" s="17"/>
      <c r="E467" s="27"/>
      <c r="F467" s="28"/>
      <c r="G467" s="27"/>
      <c r="H467" s="29"/>
      <c r="I467" s="29"/>
      <c r="J467" s="33"/>
      <c r="K467" s="21"/>
      <c r="L467" s="21" t="str">
        <f>IFERROR(WORKDAY.INTL(($K467-1),$J467,1,FESTIVOS[]),"")</f>
        <v/>
      </c>
      <c r="M467" s="22"/>
      <c r="N467" s="23"/>
      <c r="O467" s="22"/>
      <c r="P467" s="18" t="s">
        <v>35</v>
      </c>
      <c r="Q467" s="24" t="s">
        <v>30</v>
      </c>
      <c r="R467" s="30" t="str">
        <f>IF(Tabla434356789[[#This Row],[Avance]]&lt;Tabla434356789[[#This Row],[Actual]],"OK",IF(Tabla434356789[[#This Row],[Avance]]&gt;Tabla434356789[[#This Row],[Actual]],"ATENCIÓN","EJECUTADO"))</f>
        <v>EJECUTADO</v>
      </c>
    </row>
    <row r="468" spans="1:18" hidden="1" x14ac:dyDescent="0.25">
      <c r="A468" s="16">
        <v>609</v>
      </c>
      <c r="B468" s="18" t="s">
        <v>23</v>
      </c>
      <c r="C468" s="17"/>
      <c r="D468" s="17"/>
      <c r="E468" s="27"/>
      <c r="F468" s="28"/>
      <c r="G468" s="27"/>
      <c r="H468" s="29"/>
      <c r="I468" s="29"/>
      <c r="J468" s="33"/>
      <c r="K468" s="21"/>
      <c r="L468" s="21" t="str">
        <f>IFERROR(WORKDAY.INTL(($K468-1),$J468,1,FESTIVOS[]),"")</f>
        <v/>
      </c>
      <c r="M468" s="22"/>
      <c r="N468" s="23"/>
      <c r="O468" s="22"/>
      <c r="P468" s="18" t="s">
        <v>35</v>
      </c>
      <c r="Q468" s="24" t="s">
        <v>30</v>
      </c>
      <c r="R468" s="30" t="str">
        <f>IF(Tabla434356789[[#This Row],[Avance]]&lt;Tabla434356789[[#This Row],[Actual]],"OK",IF(Tabla434356789[[#This Row],[Avance]]&gt;Tabla434356789[[#This Row],[Actual]],"ATENCIÓN","EJECUTADO"))</f>
        <v>EJECUTADO</v>
      </c>
    </row>
    <row r="469" spans="1:18" hidden="1" x14ac:dyDescent="0.25">
      <c r="A469" s="16">
        <v>610</v>
      </c>
      <c r="B469" s="18" t="s">
        <v>23</v>
      </c>
      <c r="C469" s="17"/>
      <c r="D469" s="17"/>
      <c r="E469" s="27"/>
      <c r="F469" s="28"/>
      <c r="G469" s="27"/>
      <c r="H469" s="29"/>
      <c r="I469" s="29"/>
      <c r="J469" s="33"/>
      <c r="K469" s="21"/>
      <c r="L469" s="21" t="str">
        <f>IFERROR(WORKDAY.INTL(($K469-1),$J469,1,FESTIVOS[]),"")</f>
        <v/>
      </c>
      <c r="M469" s="22"/>
      <c r="N469" s="23"/>
      <c r="O469" s="22"/>
      <c r="P469" s="18" t="s">
        <v>35</v>
      </c>
      <c r="Q469" s="24" t="s">
        <v>30</v>
      </c>
      <c r="R469" s="30" t="str">
        <f>IF(Tabla434356789[[#This Row],[Avance]]&lt;Tabla434356789[[#This Row],[Actual]],"OK",IF(Tabla434356789[[#This Row],[Avance]]&gt;Tabla434356789[[#This Row],[Actual]],"ATENCIÓN","EJECUTADO"))</f>
        <v>EJECUTADO</v>
      </c>
    </row>
    <row r="470" spans="1:18" hidden="1" x14ac:dyDescent="0.25">
      <c r="A470" s="16">
        <v>611</v>
      </c>
      <c r="B470" s="18" t="s">
        <v>23</v>
      </c>
      <c r="C470" s="17"/>
      <c r="D470" s="17"/>
      <c r="E470" s="27"/>
      <c r="F470" s="28"/>
      <c r="G470" s="27"/>
      <c r="H470" s="29"/>
      <c r="I470" s="29"/>
      <c r="J470" s="33"/>
      <c r="K470" s="21"/>
      <c r="L470" s="21" t="str">
        <f>IFERROR(WORKDAY.INTL(($K470-1),$J470,1,FESTIVOS[]),"")</f>
        <v/>
      </c>
      <c r="M470" s="22"/>
      <c r="N470" s="23"/>
      <c r="O470" s="22"/>
      <c r="P470" s="18" t="s">
        <v>35</v>
      </c>
      <c r="Q470" s="24" t="s">
        <v>30</v>
      </c>
      <c r="R470" s="30" t="str">
        <f>IF(Tabla434356789[[#This Row],[Avance]]&lt;Tabla434356789[[#This Row],[Actual]],"OK",IF(Tabla434356789[[#This Row],[Avance]]&gt;Tabla434356789[[#This Row],[Actual]],"ATENCIÓN","EJECUTADO"))</f>
        <v>EJECUTADO</v>
      </c>
    </row>
    <row r="471" spans="1:18" hidden="1" x14ac:dyDescent="0.25">
      <c r="A471" s="16">
        <v>612</v>
      </c>
      <c r="B471" s="18" t="s">
        <v>23</v>
      </c>
      <c r="C471" s="17"/>
      <c r="D471" s="17"/>
      <c r="E471" s="27"/>
      <c r="F471" s="28"/>
      <c r="G471" s="27"/>
      <c r="H471" s="29"/>
      <c r="I471" s="29"/>
      <c r="J471" s="33"/>
      <c r="K471" s="21"/>
      <c r="L471" s="21" t="str">
        <f>IFERROR(WORKDAY.INTL(($K471-1),$J471,1,FESTIVOS[]),"")</f>
        <v/>
      </c>
      <c r="M471" s="22"/>
      <c r="N471" s="23"/>
      <c r="O471" s="22"/>
      <c r="P471" s="18" t="s">
        <v>35</v>
      </c>
      <c r="Q471" s="24" t="s">
        <v>30</v>
      </c>
      <c r="R471" s="30" t="str">
        <f>IF(Tabla434356789[[#This Row],[Avance]]&lt;Tabla434356789[[#This Row],[Actual]],"OK",IF(Tabla434356789[[#This Row],[Avance]]&gt;Tabla434356789[[#This Row],[Actual]],"ATENCIÓN","EJECUTADO"))</f>
        <v>EJECUTADO</v>
      </c>
    </row>
    <row r="472" spans="1:18" hidden="1" x14ac:dyDescent="0.25">
      <c r="A472" s="16">
        <v>613</v>
      </c>
      <c r="B472" s="18" t="s">
        <v>23</v>
      </c>
      <c r="C472" s="17"/>
      <c r="D472" s="17"/>
      <c r="E472" s="27"/>
      <c r="F472" s="28"/>
      <c r="G472" s="27"/>
      <c r="H472" s="29"/>
      <c r="I472" s="29"/>
      <c r="J472" s="33"/>
      <c r="K472" s="21"/>
      <c r="L472" s="21" t="str">
        <f>IFERROR(WORKDAY.INTL(($K472-1),$J472,1,FESTIVOS[]),"")</f>
        <v/>
      </c>
      <c r="M472" s="22"/>
      <c r="N472" s="23"/>
      <c r="O472" s="22"/>
      <c r="P472" s="18" t="s">
        <v>35</v>
      </c>
      <c r="Q472" s="24" t="s">
        <v>30</v>
      </c>
      <c r="R472" s="30" t="str">
        <f>IF(Tabla434356789[[#This Row],[Avance]]&lt;Tabla434356789[[#This Row],[Actual]],"OK",IF(Tabla434356789[[#This Row],[Avance]]&gt;Tabla434356789[[#This Row],[Actual]],"ATENCIÓN","EJECUTADO"))</f>
        <v>EJECUTADO</v>
      </c>
    </row>
    <row r="473" spans="1:18" hidden="1" x14ac:dyDescent="0.25">
      <c r="A473" s="16">
        <v>614</v>
      </c>
      <c r="B473" s="18" t="s">
        <v>23</v>
      </c>
      <c r="C473" s="17"/>
      <c r="D473" s="17"/>
      <c r="E473" s="27"/>
      <c r="F473" s="28"/>
      <c r="G473" s="27"/>
      <c r="H473" s="29"/>
      <c r="I473" s="29"/>
      <c r="J473" s="33"/>
      <c r="K473" s="21"/>
      <c r="L473" s="21" t="str">
        <f>IFERROR(WORKDAY.INTL(($K473-1),$J473,1,FESTIVOS[]),"")</f>
        <v/>
      </c>
      <c r="M473" s="22"/>
      <c r="N473" s="23"/>
      <c r="O473" s="22"/>
      <c r="P473" s="18" t="s">
        <v>35</v>
      </c>
      <c r="Q473" s="24" t="s">
        <v>30</v>
      </c>
      <c r="R473" s="30" t="str">
        <f>IF(Tabla434356789[[#This Row],[Avance]]&lt;Tabla434356789[[#This Row],[Actual]],"OK",IF(Tabla434356789[[#This Row],[Avance]]&gt;Tabla434356789[[#This Row],[Actual]],"ATENCIÓN","EJECUTADO"))</f>
        <v>EJECUTADO</v>
      </c>
    </row>
    <row r="474" spans="1:18" hidden="1" x14ac:dyDescent="0.25">
      <c r="A474" s="16">
        <v>615</v>
      </c>
      <c r="B474" s="18" t="s">
        <v>23</v>
      </c>
      <c r="C474" s="17"/>
      <c r="D474" s="17"/>
      <c r="E474" s="27"/>
      <c r="F474" s="28"/>
      <c r="G474" s="27"/>
      <c r="H474" s="29"/>
      <c r="I474" s="29"/>
      <c r="J474" s="33"/>
      <c r="K474" s="21"/>
      <c r="L474" s="21" t="str">
        <f>IFERROR(WORKDAY.INTL(($K474-1),$J474,1,FESTIVOS[]),"")</f>
        <v/>
      </c>
      <c r="M474" s="22"/>
      <c r="N474" s="23"/>
      <c r="O474" s="22"/>
      <c r="P474" s="18" t="s">
        <v>35</v>
      </c>
      <c r="Q474" s="24" t="s">
        <v>30</v>
      </c>
      <c r="R474" s="30" t="str">
        <f>IF(Tabla434356789[[#This Row],[Avance]]&lt;Tabla434356789[[#This Row],[Actual]],"OK",IF(Tabla434356789[[#This Row],[Avance]]&gt;Tabla434356789[[#This Row],[Actual]],"ATENCIÓN","EJECUTADO"))</f>
        <v>EJECUTADO</v>
      </c>
    </row>
    <row r="475" spans="1:18" hidden="1" x14ac:dyDescent="0.25">
      <c r="A475" s="16">
        <v>616</v>
      </c>
      <c r="B475" s="18" t="s">
        <v>23</v>
      </c>
      <c r="C475" s="17"/>
      <c r="D475" s="17"/>
      <c r="E475" s="27"/>
      <c r="F475" s="28"/>
      <c r="G475" s="27"/>
      <c r="H475" s="29"/>
      <c r="I475" s="29"/>
      <c r="J475" s="33"/>
      <c r="K475" s="21"/>
      <c r="L475" s="21" t="str">
        <f>IFERROR(WORKDAY.INTL(($K475-1),$J475,1,FESTIVOS[]),"")</f>
        <v/>
      </c>
      <c r="M475" s="22"/>
      <c r="N475" s="23"/>
      <c r="O475" s="22"/>
      <c r="P475" s="18" t="s">
        <v>35</v>
      </c>
      <c r="Q475" s="24" t="s">
        <v>30</v>
      </c>
      <c r="R475" s="30" t="str">
        <f>IF(Tabla434356789[[#This Row],[Avance]]&lt;Tabla434356789[[#This Row],[Actual]],"OK",IF(Tabla434356789[[#This Row],[Avance]]&gt;Tabla434356789[[#This Row],[Actual]],"ATENCIÓN","EJECUTADO"))</f>
        <v>EJECUTADO</v>
      </c>
    </row>
    <row r="476" spans="1:18" hidden="1" x14ac:dyDescent="0.25">
      <c r="A476" s="16">
        <v>617</v>
      </c>
      <c r="B476" s="18" t="s">
        <v>23</v>
      </c>
      <c r="C476" s="17"/>
      <c r="D476" s="17"/>
      <c r="E476" s="27"/>
      <c r="F476" s="28"/>
      <c r="G476" s="27"/>
      <c r="H476" s="29"/>
      <c r="I476" s="29"/>
      <c r="J476" s="33"/>
      <c r="K476" s="21"/>
      <c r="L476" s="21" t="str">
        <f>IFERROR(WORKDAY.INTL(($K476-1),$J476,1,FESTIVOS[]),"")</f>
        <v/>
      </c>
      <c r="M476" s="22"/>
      <c r="N476" s="23"/>
      <c r="O476" s="22"/>
      <c r="P476" s="18" t="s">
        <v>35</v>
      </c>
      <c r="Q476" s="24" t="s">
        <v>30</v>
      </c>
      <c r="R476" s="30" t="str">
        <f>IF(Tabla434356789[[#This Row],[Avance]]&lt;Tabla434356789[[#This Row],[Actual]],"OK",IF(Tabla434356789[[#This Row],[Avance]]&gt;Tabla434356789[[#This Row],[Actual]],"ATENCIÓN","EJECUTADO"))</f>
        <v>EJECUTADO</v>
      </c>
    </row>
    <row r="477" spans="1:18" hidden="1" x14ac:dyDescent="0.25">
      <c r="A477" s="16">
        <v>618</v>
      </c>
      <c r="B477" s="18" t="s">
        <v>23</v>
      </c>
      <c r="C477" s="17"/>
      <c r="D477" s="17"/>
      <c r="E477" s="27"/>
      <c r="F477" s="28"/>
      <c r="G477" s="27"/>
      <c r="H477" s="29"/>
      <c r="I477" s="29"/>
      <c r="J477" s="33"/>
      <c r="K477" s="21"/>
      <c r="L477" s="21" t="str">
        <f>IFERROR(WORKDAY.INTL(($K477-1),$J477,1,FESTIVOS[]),"")</f>
        <v/>
      </c>
      <c r="M477" s="22"/>
      <c r="N477" s="23"/>
      <c r="O477" s="22"/>
      <c r="P477" s="18" t="s">
        <v>35</v>
      </c>
      <c r="Q477" s="24" t="s">
        <v>30</v>
      </c>
      <c r="R477" s="30" t="str">
        <f>IF(Tabla434356789[[#This Row],[Avance]]&lt;Tabla434356789[[#This Row],[Actual]],"OK",IF(Tabla434356789[[#This Row],[Avance]]&gt;Tabla434356789[[#This Row],[Actual]],"ATENCIÓN","EJECUTADO"))</f>
        <v>EJECUTADO</v>
      </c>
    </row>
    <row r="478" spans="1:18" hidden="1" x14ac:dyDescent="0.25">
      <c r="A478" s="16">
        <v>619</v>
      </c>
      <c r="B478" s="18" t="s">
        <v>23</v>
      </c>
      <c r="C478" s="17"/>
      <c r="D478" s="17"/>
      <c r="E478" s="27"/>
      <c r="F478" s="28"/>
      <c r="G478" s="27"/>
      <c r="H478" s="29"/>
      <c r="I478" s="29"/>
      <c r="J478" s="33"/>
      <c r="K478" s="21"/>
      <c r="L478" s="21" t="str">
        <f>IFERROR(WORKDAY.INTL(($K478-1),$J478,1,FESTIVOS[]),"")</f>
        <v/>
      </c>
      <c r="M478" s="22"/>
      <c r="N478" s="23"/>
      <c r="O478" s="22"/>
      <c r="P478" s="18" t="s">
        <v>35</v>
      </c>
      <c r="Q478" s="24" t="s">
        <v>30</v>
      </c>
      <c r="R478" s="30" t="str">
        <f>IF(Tabla434356789[[#This Row],[Avance]]&lt;Tabla434356789[[#This Row],[Actual]],"OK",IF(Tabla434356789[[#This Row],[Avance]]&gt;Tabla434356789[[#This Row],[Actual]],"ATENCIÓN","EJECUTADO"))</f>
        <v>EJECUTADO</v>
      </c>
    </row>
    <row r="479" spans="1:18" hidden="1" x14ac:dyDescent="0.25">
      <c r="A479" s="16">
        <v>620</v>
      </c>
      <c r="B479" s="18" t="s">
        <v>23</v>
      </c>
      <c r="C479" s="17"/>
      <c r="D479" s="17"/>
      <c r="E479" s="27"/>
      <c r="F479" s="28"/>
      <c r="G479" s="27"/>
      <c r="H479" s="29"/>
      <c r="I479" s="29"/>
      <c r="J479" s="33"/>
      <c r="K479" s="21"/>
      <c r="L479" s="21" t="str">
        <f>IFERROR(WORKDAY.INTL(($K479-1),$J479,1,FESTIVOS[]),"")</f>
        <v/>
      </c>
      <c r="M479" s="22"/>
      <c r="N479" s="23"/>
      <c r="O479" s="22"/>
      <c r="P479" s="18" t="s">
        <v>35</v>
      </c>
      <c r="Q479" s="24" t="s">
        <v>30</v>
      </c>
      <c r="R479" s="30" t="str">
        <f>IF(Tabla434356789[[#This Row],[Avance]]&lt;Tabla434356789[[#This Row],[Actual]],"OK",IF(Tabla434356789[[#This Row],[Avance]]&gt;Tabla434356789[[#This Row],[Actual]],"ATENCIÓN","EJECUTADO"))</f>
        <v>EJECUTADO</v>
      </c>
    </row>
    <row r="480" spans="1:18" hidden="1" x14ac:dyDescent="0.25">
      <c r="A480" s="16">
        <v>621</v>
      </c>
      <c r="B480" s="18" t="s">
        <v>23</v>
      </c>
      <c r="C480" s="17"/>
      <c r="D480" s="17"/>
      <c r="E480" s="27"/>
      <c r="F480" s="28"/>
      <c r="G480" s="27"/>
      <c r="H480" s="29"/>
      <c r="I480" s="29"/>
      <c r="J480" s="33"/>
      <c r="K480" s="21"/>
      <c r="L480" s="21" t="str">
        <f>IFERROR(WORKDAY.INTL(($K480-1),$J480,1,FESTIVOS[]),"")</f>
        <v/>
      </c>
      <c r="M480" s="22"/>
      <c r="N480" s="23"/>
      <c r="O480" s="22"/>
      <c r="P480" s="18" t="s">
        <v>35</v>
      </c>
      <c r="Q480" s="24" t="s">
        <v>30</v>
      </c>
      <c r="R480" s="30" t="str">
        <f>IF(Tabla434356789[[#This Row],[Avance]]&lt;Tabla434356789[[#This Row],[Actual]],"OK",IF(Tabla434356789[[#This Row],[Avance]]&gt;Tabla434356789[[#This Row],[Actual]],"ATENCIÓN","EJECUTADO"))</f>
        <v>EJECUTADO</v>
      </c>
    </row>
    <row r="481" spans="1:18" hidden="1" x14ac:dyDescent="0.25">
      <c r="A481" s="16">
        <v>622</v>
      </c>
      <c r="B481" s="18" t="s">
        <v>23</v>
      </c>
      <c r="C481" s="17"/>
      <c r="D481" s="17"/>
      <c r="E481" s="27"/>
      <c r="F481" s="28"/>
      <c r="G481" s="27"/>
      <c r="H481" s="29"/>
      <c r="I481" s="29"/>
      <c r="J481" s="33"/>
      <c r="K481" s="21"/>
      <c r="L481" s="21" t="str">
        <f>IFERROR(WORKDAY.INTL(($K481-1),$J481,1,FESTIVOS[]),"")</f>
        <v/>
      </c>
      <c r="M481" s="22"/>
      <c r="N481" s="23"/>
      <c r="O481" s="22"/>
      <c r="P481" s="18" t="s">
        <v>35</v>
      </c>
      <c r="Q481" s="24" t="s">
        <v>30</v>
      </c>
      <c r="R481" s="30" t="str">
        <f>IF(Tabla434356789[[#This Row],[Avance]]&lt;Tabla434356789[[#This Row],[Actual]],"OK",IF(Tabla434356789[[#This Row],[Avance]]&gt;Tabla434356789[[#This Row],[Actual]],"ATENCIÓN","EJECUTADO"))</f>
        <v>EJECUTADO</v>
      </c>
    </row>
    <row r="482" spans="1:18" hidden="1" x14ac:dyDescent="0.25">
      <c r="A482" s="16">
        <v>623</v>
      </c>
      <c r="B482" s="18" t="s">
        <v>23</v>
      </c>
      <c r="C482" s="17"/>
      <c r="D482" s="17"/>
      <c r="E482" s="27"/>
      <c r="F482" s="28"/>
      <c r="G482" s="27"/>
      <c r="H482" s="29"/>
      <c r="I482" s="29"/>
      <c r="J482" s="33"/>
      <c r="K482" s="21"/>
      <c r="L482" s="21" t="str">
        <f>IFERROR(WORKDAY.INTL(($K482-1),$J482,1,FESTIVOS[]),"")</f>
        <v/>
      </c>
      <c r="M482" s="22"/>
      <c r="N482" s="23"/>
      <c r="O482" s="22"/>
      <c r="P482" s="18" t="s">
        <v>35</v>
      </c>
      <c r="Q482" s="24" t="s">
        <v>30</v>
      </c>
      <c r="R482" s="30" t="str">
        <f>IF(Tabla434356789[[#This Row],[Avance]]&lt;Tabla434356789[[#This Row],[Actual]],"OK",IF(Tabla434356789[[#This Row],[Avance]]&gt;Tabla434356789[[#This Row],[Actual]],"ATENCIÓN","EJECUTADO"))</f>
        <v>EJECUTADO</v>
      </c>
    </row>
    <row r="483" spans="1:18" hidden="1" x14ac:dyDescent="0.25">
      <c r="A483" s="16">
        <v>624</v>
      </c>
      <c r="B483" s="18" t="s">
        <v>23</v>
      </c>
      <c r="C483" s="17"/>
      <c r="D483" s="17"/>
      <c r="E483" s="27"/>
      <c r="F483" s="28"/>
      <c r="G483" s="27"/>
      <c r="H483" s="29"/>
      <c r="I483" s="29"/>
      <c r="J483" s="33"/>
      <c r="K483" s="21"/>
      <c r="L483" s="21" t="str">
        <f>IFERROR(WORKDAY.INTL(($K483-1),$J483,1,FESTIVOS[]),"")</f>
        <v/>
      </c>
      <c r="M483" s="22"/>
      <c r="N483" s="23"/>
      <c r="O483" s="22"/>
      <c r="P483" s="18" t="s">
        <v>35</v>
      </c>
      <c r="Q483" s="24" t="s">
        <v>30</v>
      </c>
      <c r="R483" s="30" t="str">
        <f>IF(Tabla434356789[[#This Row],[Avance]]&lt;Tabla434356789[[#This Row],[Actual]],"OK",IF(Tabla434356789[[#This Row],[Avance]]&gt;Tabla434356789[[#This Row],[Actual]],"ATENCIÓN","EJECUTADO"))</f>
        <v>EJECUTADO</v>
      </c>
    </row>
    <row r="484" spans="1:18" hidden="1" x14ac:dyDescent="0.25">
      <c r="A484" s="16">
        <v>625</v>
      </c>
      <c r="B484" s="18" t="s">
        <v>23</v>
      </c>
      <c r="C484" s="17"/>
      <c r="D484" s="17"/>
      <c r="E484" s="27"/>
      <c r="F484" s="28"/>
      <c r="G484" s="27"/>
      <c r="H484" s="29"/>
      <c r="I484" s="29"/>
      <c r="J484" s="33"/>
      <c r="K484" s="21"/>
      <c r="L484" s="21" t="str">
        <f>IFERROR(WORKDAY.INTL(($K484-1),$J484,1,FESTIVOS[]),"")</f>
        <v/>
      </c>
      <c r="M484" s="22"/>
      <c r="N484" s="23"/>
      <c r="O484" s="22"/>
      <c r="P484" s="18" t="s">
        <v>35</v>
      </c>
      <c r="Q484" s="24" t="s">
        <v>30</v>
      </c>
      <c r="R484" s="30" t="str">
        <f>IF(Tabla434356789[[#This Row],[Avance]]&lt;Tabla434356789[[#This Row],[Actual]],"OK",IF(Tabla434356789[[#This Row],[Avance]]&gt;Tabla434356789[[#This Row],[Actual]],"ATENCIÓN","EJECUTADO"))</f>
        <v>EJECUTADO</v>
      </c>
    </row>
    <row r="485" spans="1:18" hidden="1" x14ac:dyDescent="0.25">
      <c r="A485" s="16">
        <v>626</v>
      </c>
      <c r="B485" s="18" t="s">
        <v>23</v>
      </c>
      <c r="C485" s="17"/>
      <c r="D485" s="17"/>
      <c r="E485" s="27"/>
      <c r="F485" s="28"/>
      <c r="G485" s="27"/>
      <c r="H485" s="29"/>
      <c r="I485" s="29"/>
      <c r="J485" s="33"/>
      <c r="K485" s="21"/>
      <c r="L485" s="21" t="str">
        <f>IFERROR(WORKDAY.INTL(($K485-1),$J485,1,FESTIVOS[]),"")</f>
        <v/>
      </c>
      <c r="M485" s="22"/>
      <c r="N485" s="23"/>
      <c r="O485" s="22"/>
      <c r="P485" s="18" t="s">
        <v>35</v>
      </c>
      <c r="Q485" s="24" t="s">
        <v>30</v>
      </c>
      <c r="R485" s="30" t="str">
        <f>IF(Tabla434356789[[#This Row],[Avance]]&lt;Tabla434356789[[#This Row],[Actual]],"OK",IF(Tabla434356789[[#This Row],[Avance]]&gt;Tabla434356789[[#This Row],[Actual]],"ATENCIÓN","EJECUTADO"))</f>
        <v>EJECUTADO</v>
      </c>
    </row>
    <row r="486" spans="1:18" hidden="1" x14ac:dyDescent="0.25">
      <c r="A486" s="16">
        <v>627</v>
      </c>
      <c r="B486" s="18" t="s">
        <v>23</v>
      </c>
      <c r="C486" s="17"/>
      <c r="D486" s="17"/>
      <c r="E486" s="27"/>
      <c r="F486" s="28"/>
      <c r="G486" s="27"/>
      <c r="H486" s="29"/>
      <c r="I486" s="29"/>
      <c r="J486" s="33"/>
      <c r="K486" s="21"/>
      <c r="L486" s="21" t="str">
        <f>IFERROR(WORKDAY.INTL(($K486-1),$J486,1,FESTIVOS[]),"")</f>
        <v/>
      </c>
      <c r="M486" s="22"/>
      <c r="N486" s="23"/>
      <c r="O486" s="22"/>
      <c r="P486" s="18" t="s">
        <v>35</v>
      </c>
      <c r="Q486" s="24" t="s">
        <v>30</v>
      </c>
      <c r="R486" s="30" t="str">
        <f>IF(Tabla434356789[[#This Row],[Avance]]&lt;Tabla434356789[[#This Row],[Actual]],"OK",IF(Tabla434356789[[#This Row],[Avance]]&gt;Tabla434356789[[#This Row],[Actual]],"ATENCIÓN","EJECUTADO"))</f>
        <v>EJECUTADO</v>
      </c>
    </row>
    <row r="487" spans="1:18" hidden="1" x14ac:dyDescent="0.25">
      <c r="A487" s="16">
        <v>628</v>
      </c>
      <c r="B487" s="18" t="s">
        <v>23</v>
      </c>
      <c r="C487" s="17"/>
      <c r="D487" s="17"/>
      <c r="E487" s="27"/>
      <c r="F487" s="28"/>
      <c r="G487" s="27"/>
      <c r="H487" s="29"/>
      <c r="I487" s="29"/>
      <c r="J487" s="33"/>
      <c r="K487" s="21"/>
      <c r="L487" s="21" t="str">
        <f>IFERROR(WORKDAY.INTL(($K487-1),$J487,1,FESTIVOS[]),"")</f>
        <v/>
      </c>
      <c r="M487" s="22"/>
      <c r="N487" s="23"/>
      <c r="O487" s="22"/>
      <c r="P487" s="18" t="s">
        <v>35</v>
      </c>
      <c r="Q487" s="24" t="s">
        <v>30</v>
      </c>
      <c r="R487" s="30" t="str">
        <f>IF(Tabla434356789[[#This Row],[Avance]]&lt;Tabla434356789[[#This Row],[Actual]],"OK",IF(Tabla434356789[[#This Row],[Avance]]&gt;Tabla434356789[[#This Row],[Actual]],"ATENCIÓN","EJECUTADO"))</f>
        <v>EJECUTADO</v>
      </c>
    </row>
    <row r="488" spans="1:18" hidden="1" x14ac:dyDescent="0.25">
      <c r="A488" s="16">
        <v>629</v>
      </c>
      <c r="B488" s="18" t="s">
        <v>23</v>
      </c>
      <c r="C488" s="17"/>
      <c r="D488" s="17"/>
      <c r="E488" s="27"/>
      <c r="F488" s="28"/>
      <c r="G488" s="27"/>
      <c r="H488" s="29"/>
      <c r="I488" s="29"/>
      <c r="J488" s="33"/>
      <c r="K488" s="21"/>
      <c r="L488" s="21" t="str">
        <f>IFERROR(WORKDAY.INTL(($K488-1),$J488,1,FESTIVOS[]),"")</f>
        <v/>
      </c>
      <c r="M488" s="22"/>
      <c r="N488" s="23"/>
      <c r="O488" s="22"/>
      <c r="P488" s="18" t="s">
        <v>35</v>
      </c>
      <c r="Q488" s="24" t="s">
        <v>30</v>
      </c>
      <c r="R488" s="30" t="str">
        <f>IF(Tabla434356789[[#This Row],[Avance]]&lt;Tabla434356789[[#This Row],[Actual]],"OK",IF(Tabla434356789[[#This Row],[Avance]]&gt;Tabla434356789[[#This Row],[Actual]],"ATENCIÓN","EJECUTADO"))</f>
        <v>EJECUTADO</v>
      </c>
    </row>
    <row r="489" spans="1:18" hidden="1" x14ac:dyDescent="0.25">
      <c r="A489" s="16">
        <v>630</v>
      </c>
      <c r="B489" s="18" t="s">
        <v>23</v>
      </c>
      <c r="C489" s="17"/>
      <c r="D489" s="17"/>
      <c r="E489" s="27"/>
      <c r="F489" s="28"/>
      <c r="G489" s="27"/>
      <c r="H489" s="29"/>
      <c r="I489" s="29"/>
      <c r="J489" s="33"/>
      <c r="K489" s="21"/>
      <c r="L489" s="21" t="str">
        <f>IFERROR(WORKDAY.INTL(($K489-1),$J489,1,FESTIVOS[]),"")</f>
        <v/>
      </c>
      <c r="M489" s="22"/>
      <c r="N489" s="23"/>
      <c r="O489" s="22"/>
      <c r="P489" s="18" t="s">
        <v>35</v>
      </c>
      <c r="Q489" s="24" t="s">
        <v>30</v>
      </c>
      <c r="R489" s="30" t="str">
        <f>IF(Tabla434356789[[#This Row],[Avance]]&lt;Tabla434356789[[#This Row],[Actual]],"OK",IF(Tabla434356789[[#This Row],[Avance]]&gt;Tabla434356789[[#This Row],[Actual]],"ATENCIÓN","EJECUTADO"))</f>
        <v>EJECUTADO</v>
      </c>
    </row>
    <row r="490" spans="1:18" hidden="1" x14ac:dyDescent="0.25">
      <c r="A490" s="16">
        <v>631</v>
      </c>
      <c r="B490" s="18" t="s">
        <v>23</v>
      </c>
      <c r="C490" s="17"/>
      <c r="D490" s="17"/>
      <c r="E490" s="27"/>
      <c r="F490" s="28"/>
      <c r="G490" s="27"/>
      <c r="H490" s="29"/>
      <c r="I490" s="29"/>
      <c r="J490" s="33"/>
      <c r="K490" s="21"/>
      <c r="L490" s="21" t="str">
        <f>IFERROR(WORKDAY.INTL(($K490-1),$J490,1,FESTIVOS[]),"")</f>
        <v/>
      </c>
      <c r="M490" s="22"/>
      <c r="N490" s="23"/>
      <c r="O490" s="22"/>
      <c r="P490" s="18" t="s">
        <v>35</v>
      </c>
      <c r="Q490" s="24" t="s">
        <v>30</v>
      </c>
      <c r="R490" s="30" t="str">
        <f>IF(Tabla434356789[[#This Row],[Avance]]&lt;Tabla434356789[[#This Row],[Actual]],"OK",IF(Tabla434356789[[#This Row],[Avance]]&gt;Tabla434356789[[#This Row],[Actual]],"ATENCIÓN","EJECUTADO"))</f>
        <v>EJECUTADO</v>
      </c>
    </row>
    <row r="491" spans="1:18" hidden="1" x14ac:dyDescent="0.25">
      <c r="A491" s="16">
        <v>632</v>
      </c>
      <c r="B491" s="18" t="s">
        <v>23</v>
      </c>
      <c r="C491" s="17"/>
      <c r="D491" s="17"/>
      <c r="E491" s="27"/>
      <c r="F491" s="28"/>
      <c r="G491" s="27"/>
      <c r="H491" s="29"/>
      <c r="I491" s="29"/>
      <c r="J491" s="33"/>
      <c r="K491" s="21"/>
      <c r="L491" s="21" t="str">
        <f>IFERROR(WORKDAY.INTL(($K491-1),$J491,1,FESTIVOS[]),"")</f>
        <v/>
      </c>
      <c r="M491" s="22"/>
      <c r="N491" s="23"/>
      <c r="O491" s="22"/>
      <c r="P491" s="18" t="s">
        <v>35</v>
      </c>
      <c r="Q491" s="24" t="s">
        <v>30</v>
      </c>
      <c r="R491" s="30" t="str">
        <f>IF(Tabla434356789[[#This Row],[Avance]]&lt;Tabla434356789[[#This Row],[Actual]],"OK",IF(Tabla434356789[[#This Row],[Avance]]&gt;Tabla434356789[[#This Row],[Actual]],"ATENCIÓN","EJECUTADO"))</f>
        <v>EJECUTADO</v>
      </c>
    </row>
    <row r="492" spans="1:18" hidden="1" x14ac:dyDescent="0.25">
      <c r="A492" s="16">
        <v>633</v>
      </c>
      <c r="B492" s="18" t="s">
        <v>23</v>
      </c>
      <c r="C492" s="17"/>
      <c r="D492" s="17"/>
      <c r="E492" s="27"/>
      <c r="F492" s="28"/>
      <c r="G492" s="27"/>
      <c r="H492" s="29"/>
      <c r="I492" s="29"/>
      <c r="J492" s="33"/>
      <c r="K492" s="21"/>
      <c r="L492" s="21" t="str">
        <f>IFERROR(WORKDAY.INTL(($K492-1),$J492,1,FESTIVOS[]),"")</f>
        <v/>
      </c>
      <c r="M492" s="22"/>
      <c r="N492" s="23"/>
      <c r="O492" s="22"/>
      <c r="P492" s="18" t="s">
        <v>35</v>
      </c>
      <c r="Q492" s="24" t="s">
        <v>30</v>
      </c>
      <c r="R492" s="30" t="str">
        <f>IF(Tabla434356789[[#This Row],[Avance]]&lt;Tabla434356789[[#This Row],[Actual]],"OK",IF(Tabla434356789[[#This Row],[Avance]]&gt;Tabla434356789[[#This Row],[Actual]],"ATENCIÓN","EJECUTADO"))</f>
        <v>EJECUTADO</v>
      </c>
    </row>
    <row r="493" spans="1:18" hidden="1" x14ac:dyDescent="0.25">
      <c r="A493" s="16">
        <v>634</v>
      </c>
      <c r="B493" s="18" t="s">
        <v>23</v>
      </c>
      <c r="C493" s="17"/>
      <c r="D493" s="17"/>
      <c r="E493" s="27"/>
      <c r="F493" s="28"/>
      <c r="G493" s="27"/>
      <c r="H493" s="29"/>
      <c r="I493" s="29"/>
      <c r="J493" s="33"/>
      <c r="K493" s="21"/>
      <c r="L493" s="21" t="str">
        <f>IFERROR(WORKDAY.INTL(($K493-1),$J493,1,FESTIVOS[]),"")</f>
        <v/>
      </c>
      <c r="M493" s="22"/>
      <c r="N493" s="23"/>
      <c r="O493" s="22"/>
      <c r="P493" s="18" t="s">
        <v>35</v>
      </c>
      <c r="Q493" s="24" t="s">
        <v>30</v>
      </c>
      <c r="R493" s="30" t="str">
        <f>IF(Tabla434356789[[#This Row],[Avance]]&lt;Tabla434356789[[#This Row],[Actual]],"OK",IF(Tabla434356789[[#This Row],[Avance]]&gt;Tabla434356789[[#This Row],[Actual]],"ATENCIÓN","EJECUTADO"))</f>
        <v>EJECUTADO</v>
      </c>
    </row>
    <row r="494" spans="1:18" hidden="1" x14ac:dyDescent="0.25">
      <c r="A494" s="16">
        <v>635</v>
      </c>
      <c r="B494" s="18" t="s">
        <v>23</v>
      </c>
      <c r="C494" s="17"/>
      <c r="D494" s="17"/>
      <c r="E494" s="27"/>
      <c r="F494" s="28"/>
      <c r="G494" s="27"/>
      <c r="H494" s="29"/>
      <c r="I494" s="29"/>
      <c r="J494" s="33"/>
      <c r="K494" s="21"/>
      <c r="L494" s="21" t="str">
        <f>IFERROR(WORKDAY.INTL(($K494-1),$J494,1,FESTIVOS[]),"")</f>
        <v/>
      </c>
      <c r="M494" s="22"/>
      <c r="N494" s="23"/>
      <c r="O494" s="22"/>
      <c r="P494" s="18" t="s">
        <v>35</v>
      </c>
      <c r="Q494" s="24" t="s">
        <v>30</v>
      </c>
      <c r="R494" s="30" t="str">
        <f>IF(Tabla434356789[[#This Row],[Avance]]&lt;Tabla434356789[[#This Row],[Actual]],"OK",IF(Tabla434356789[[#This Row],[Avance]]&gt;Tabla434356789[[#This Row],[Actual]],"ATENCIÓN","EJECUTADO"))</f>
        <v>EJECUTADO</v>
      </c>
    </row>
    <row r="495" spans="1:18" hidden="1" x14ac:dyDescent="0.25">
      <c r="A495" s="16">
        <v>636</v>
      </c>
      <c r="B495" s="18" t="s">
        <v>23</v>
      </c>
      <c r="C495" s="17"/>
      <c r="D495" s="17"/>
      <c r="E495" s="27"/>
      <c r="F495" s="28"/>
      <c r="G495" s="27"/>
      <c r="H495" s="29"/>
      <c r="I495" s="29"/>
      <c r="J495" s="33"/>
      <c r="K495" s="21"/>
      <c r="L495" s="21" t="str">
        <f>IFERROR(WORKDAY.INTL(($K495-1),$J495,1,FESTIVOS[]),"")</f>
        <v/>
      </c>
      <c r="M495" s="22"/>
      <c r="N495" s="23"/>
      <c r="O495" s="22"/>
      <c r="P495" s="18" t="s">
        <v>35</v>
      </c>
      <c r="Q495" s="24" t="s">
        <v>30</v>
      </c>
      <c r="R495" s="30" t="str">
        <f>IF(Tabla434356789[[#This Row],[Avance]]&lt;Tabla434356789[[#This Row],[Actual]],"OK",IF(Tabla434356789[[#This Row],[Avance]]&gt;Tabla434356789[[#This Row],[Actual]],"ATENCIÓN","EJECUTADO"))</f>
        <v>EJECUTADO</v>
      </c>
    </row>
    <row r="496" spans="1:18" hidden="1" x14ac:dyDescent="0.25">
      <c r="A496" s="16">
        <v>637</v>
      </c>
      <c r="B496" s="18" t="s">
        <v>23</v>
      </c>
      <c r="C496" s="17"/>
      <c r="D496" s="17"/>
      <c r="E496" s="27"/>
      <c r="F496" s="28"/>
      <c r="G496" s="27"/>
      <c r="H496" s="29"/>
      <c r="I496" s="29"/>
      <c r="J496" s="33"/>
      <c r="K496" s="21"/>
      <c r="L496" s="21" t="str">
        <f>IFERROR(WORKDAY.INTL(($K496-1),$J496,1,FESTIVOS[]),"")</f>
        <v/>
      </c>
      <c r="M496" s="22"/>
      <c r="N496" s="23"/>
      <c r="O496" s="22"/>
      <c r="P496" s="18" t="s">
        <v>35</v>
      </c>
      <c r="Q496" s="24" t="s">
        <v>30</v>
      </c>
      <c r="R496" s="30" t="str">
        <f>IF(Tabla434356789[[#This Row],[Avance]]&lt;Tabla434356789[[#This Row],[Actual]],"OK",IF(Tabla434356789[[#This Row],[Avance]]&gt;Tabla434356789[[#This Row],[Actual]],"ATENCIÓN","EJECUTADO"))</f>
        <v>EJECUTADO</v>
      </c>
    </row>
    <row r="497" spans="1:18" hidden="1" x14ac:dyDescent="0.25">
      <c r="A497" s="16">
        <v>638</v>
      </c>
      <c r="B497" s="18" t="s">
        <v>23</v>
      </c>
      <c r="C497" s="17"/>
      <c r="D497" s="17"/>
      <c r="E497" s="27"/>
      <c r="F497" s="28"/>
      <c r="G497" s="27"/>
      <c r="H497" s="29"/>
      <c r="I497" s="29"/>
      <c r="J497" s="33"/>
      <c r="K497" s="21"/>
      <c r="L497" s="21" t="str">
        <f>IFERROR(WORKDAY.INTL(($K497-1),$J497,1,FESTIVOS[]),"")</f>
        <v/>
      </c>
      <c r="M497" s="22"/>
      <c r="N497" s="23"/>
      <c r="O497" s="22"/>
      <c r="P497" s="18" t="s">
        <v>35</v>
      </c>
      <c r="Q497" s="24" t="s">
        <v>30</v>
      </c>
      <c r="R497" s="30" t="str">
        <f>IF(Tabla434356789[[#This Row],[Avance]]&lt;Tabla434356789[[#This Row],[Actual]],"OK",IF(Tabla434356789[[#This Row],[Avance]]&gt;Tabla434356789[[#This Row],[Actual]],"ATENCIÓN","EJECUTADO"))</f>
        <v>EJECUTADO</v>
      </c>
    </row>
    <row r="498" spans="1:18" hidden="1" x14ac:dyDescent="0.25">
      <c r="A498" s="16">
        <v>639</v>
      </c>
      <c r="B498" s="18" t="s">
        <v>23</v>
      </c>
      <c r="C498" s="17"/>
      <c r="D498" s="17"/>
      <c r="E498" s="27"/>
      <c r="F498" s="28"/>
      <c r="G498" s="27"/>
      <c r="H498" s="29"/>
      <c r="I498" s="29"/>
      <c r="J498" s="33"/>
      <c r="K498" s="21"/>
      <c r="L498" s="21" t="str">
        <f>IFERROR(WORKDAY.INTL(($K498-1),$J498,1,FESTIVOS[]),"")</f>
        <v/>
      </c>
      <c r="M498" s="22"/>
      <c r="N498" s="23"/>
      <c r="O498" s="22"/>
      <c r="P498" s="18" t="s">
        <v>35</v>
      </c>
      <c r="Q498" s="24" t="s">
        <v>30</v>
      </c>
      <c r="R498" s="30" t="str">
        <f>IF(Tabla434356789[[#This Row],[Avance]]&lt;Tabla434356789[[#This Row],[Actual]],"OK",IF(Tabla434356789[[#This Row],[Avance]]&gt;Tabla434356789[[#This Row],[Actual]],"ATENCIÓN","EJECUTADO"))</f>
        <v>EJECUTADO</v>
      </c>
    </row>
    <row r="499" spans="1:18" hidden="1" x14ac:dyDescent="0.25">
      <c r="A499" s="16">
        <v>640</v>
      </c>
      <c r="B499" s="18" t="s">
        <v>23</v>
      </c>
      <c r="C499" s="17"/>
      <c r="D499" s="17"/>
      <c r="E499" s="27"/>
      <c r="F499" s="28"/>
      <c r="G499" s="27"/>
      <c r="H499" s="29"/>
      <c r="I499" s="29"/>
      <c r="J499" s="33"/>
      <c r="K499" s="21"/>
      <c r="L499" s="21" t="str">
        <f>IFERROR(WORKDAY.INTL(($K499-1),$J499,1,FESTIVOS[]),"")</f>
        <v/>
      </c>
      <c r="M499" s="22"/>
      <c r="N499" s="23"/>
      <c r="O499" s="22"/>
      <c r="P499" s="18" t="s">
        <v>35</v>
      </c>
      <c r="Q499" s="24" t="s">
        <v>30</v>
      </c>
      <c r="R499" s="30" t="str">
        <f>IF(Tabla434356789[[#This Row],[Avance]]&lt;Tabla434356789[[#This Row],[Actual]],"OK",IF(Tabla434356789[[#This Row],[Avance]]&gt;Tabla434356789[[#This Row],[Actual]],"ATENCIÓN","EJECUTADO"))</f>
        <v>EJECUTADO</v>
      </c>
    </row>
    <row r="500" spans="1:18" hidden="1" x14ac:dyDescent="0.25">
      <c r="A500" s="16">
        <v>641</v>
      </c>
      <c r="B500" s="18" t="s">
        <v>23</v>
      </c>
      <c r="C500" s="17"/>
      <c r="D500" s="17"/>
      <c r="E500" s="27"/>
      <c r="F500" s="28"/>
      <c r="G500" s="27"/>
      <c r="H500" s="29"/>
      <c r="I500" s="29"/>
      <c r="J500" s="33"/>
      <c r="K500" s="21"/>
      <c r="L500" s="21" t="str">
        <f>IFERROR(WORKDAY.INTL(($K500-1),$J500,1,FESTIVOS[]),"")</f>
        <v/>
      </c>
      <c r="M500" s="22"/>
      <c r="N500" s="23"/>
      <c r="O500" s="22"/>
      <c r="P500" s="18" t="s">
        <v>35</v>
      </c>
      <c r="Q500" s="24" t="s">
        <v>30</v>
      </c>
      <c r="R500" s="30" t="str">
        <f>IF(Tabla434356789[[#This Row],[Avance]]&lt;Tabla434356789[[#This Row],[Actual]],"OK",IF(Tabla434356789[[#This Row],[Avance]]&gt;Tabla434356789[[#This Row],[Actual]],"ATENCIÓN","EJECUTADO"))</f>
        <v>EJECUTADO</v>
      </c>
    </row>
    <row r="501" spans="1:18" hidden="1" x14ac:dyDescent="0.25">
      <c r="A501" s="16">
        <v>642</v>
      </c>
      <c r="B501" s="18" t="s">
        <v>23</v>
      </c>
      <c r="C501" s="17"/>
      <c r="D501" s="17"/>
      <c r="E501" s="27"/>
      <c r="F501" s="28"/>
      <c r="G501" s="27"/>
      <c r="H501" s="29"/>
      <c r="I501" s="29"/>
      <c r="J501" s="33"/>
      <c r="K501" s="21"/>
      <c r="L501" s="21" t="str">
        <f>IFERROR(WORKDAY.INTL(($K501-1),$J501,1,FESTIVOS[]),"")</f>
        <v/>
      </c>
      <c r="M501" s="22"/>
      <c r="N501" s="23"/>
      <c r="O501" s="22"/>
      <c r="P501" s="18" t="s">
        <v>35</v>
      </c>
      <c r="Q501" s="24" t="s">
        <v>30</v>
      </c>
      <c r="R501" s="30" t="str">
        <f>IF(Tabla434356789[[#This Row],[Avance]]&lt;Tabla434356789[[#This Row],[Actual]],"OK",IF(Tabla434356789[[#This Row],[Avance]]&gt;Tabla434356789[[#This Row],[Actual]],"ATENCIÓN","EJECUTADO"))</f>
        <v>EJECUTADO</v>
      </c>
    </row>
    <row r="502" spans="1:18" hidden="1" x14ac:dyDescent="0.25">
      <c r="A502" s="16">
        <v>643</v>
      </c>
      <c r="B502" s="18" t="s">
        <v>23</v>
      </c>
      <c r="C502" s="17"/>
      <c r="D502" s="17"/>
      <c r="E502" s="27"/>
      <c r="F502" s="28"/>
      <c r="G502" s="27"/>
      <c r="H502" s="29"/>
      <c r="I502" s="29"/>
      <c r="J502" s="33"/>
      <c r="K502" s="21"/>
      <c r="L502" s="21" t="str">
        <f>IFERROR(WORKDAY.INTL(($K502-1),$J502,1,FESTIVOS[]),"")</f>
        <v/>
      </c>
      <c r="M502" s="22"/>
      <c r="N502" s="23"/>
      <c r="O502" s="22"/>
      <c r="P502" s="18" t="s">
        <v>35</v>
      </c>
      <c r="Q502" s="24" t="s">
        <v>30</v>
      </c>
      <c r="R502" s="30" t="str">
        <f>IF(Tabla434356789[[#This Row],[Avance]]&lt;Tabla434356789[[#This Row],[Actual]],"OK",IF(Tabla434356789[[#This Row],[Avance]]&gt;Tabla434356789[[#This Row],[Actual]],"ATENCIÓN","EJECUTADO"))</f>
        <v>EJECUTADO</v>
      </c>
    </row>
    <row r="503" spans="1:18" hidden="1" x14ac:dyDescent="0.25">
      <c r="A503" s="16">
        <v>644</v>
      </c>
      <c r="B503" s="18" t="s">
        <v>23</v>
      </c>
      <c r="C503" s="17"/>
      <c r="D503" s="17"/>
      <c r="E503" s="27"/>
      <c r="F503" s="28"/>
      <c r="G503" s="27"/>
      <c r="H503" s="29"/>
      <c r="I503" s="29"/>
      <c r="J503" s="33"/>
      <c r="K503" s="21"/>
      <c r="L503" s="21" t="str">
        <f>IFERROR(WORKDAY.INTL(($K503-1),$J503,1,FESTIVOS[]),"")</f>
        <v/>
      </c>
      <c r="M503" s="22"/>
      <c r="N503" s="23"/>
      <c r="O503" s="22"/>
      <c r="P503" s="18" t="s">
        <v>35</v>
      </c>
      <c r="Q503" s="24" t="s">
        <v>30</v>
      </c>
      <c r="R503" s="30" t="str">
        <f>IF(Tabla434356789[[#This Row],[Avance]]&lt;Tabla434356789[[#This Row],[Actual]],"OK",IF(Tabla434356789[[#This Row],[Avance]]&gt;Tabla434356789[[#This Row],[Actual]],"ATENCIÓN","EJECUTADO"))</f>
        <v>EJECUTADO</v>
      </c>
    </row>
    <row r="504" spans="1:18" hidden="1" x14ac:dyDescent="0.25">
      <c r="A504" s="16">
        <v>645</v>
      </c>
      <c r="B504" s="18" t="s">
        <v>23</v>
      </c>
      <c r="C504" s="17"/>
      <c r="D504" s="17"/>
      <c r="E504" s="27"/>
      <c r="F504" s="28"/>
      <c r="G504" s="27"/>
      <c r="H504" s="29"/>
      <c r="I504" s="29"/>
      <c r="J504" s="33"/>
      <c r="K504" s="21"/>
      <c r="L504" s="21" t="str">
        <f>IFERROR(WORKDAY.INTL(($K504-1),$J504,1,FESTIVOS[]),"")</f>
        <v/>
      </c>
      <c r="M504" s="22"/>
      <c r="N504" s="23"/>
      <c r="O504" s="22"/>
      <c r="P504" s="18" t="s">
        <v>35</v>
      </c>
      <c r="Q504" s="24" t="s">
        <v>30</v>
      </c>
      <c r="R504" s="30" t="str">
        <f>IF(Tabla434356789[[#This Row],[Avance]]&lt;Tabla434356789[[#This Row],[Actual]],"OK",IF(Tabla434356789[[#This Row],[Avance]]&gt;Tabla434356789[[#This Row],[Actual]],"ATENCIÓN","EJECUTADO"))</f>
        <v>EJECUTADO</v>
      </c>
    </row>
    <row r="505" spans="1:18" hidden="1" x14ac:dyDescent="0.25">
      <c r="A505" s="16">
        <v>646</v>
      </c>
      <c r="B505" s="18" t="s">
        <v>23</v>
      </c>
      <c r="C505" s="17"/>
      <c r="D505" s="17"/>
      <c r="E505" s="27"/>
      <c r="F505" s="28"/>
      <c r="G505" s="27"/>
      <c r="H505" s="29"/>
      <c r="I505" s="29"/>
      <c r="J505" s="33"/>
      <c r="K505" s="21"/>
      <c r="L505" s="21" t="str">
        <f>IFERROR(WORKDAY.INTL(($K505-1),$J505,1,FESTIVOS[]),"")</f>
        <v/>
      </c>
      <c r="M505" s="22"/>
      <c r="N505" s="23"/>
      <c r="O505" s="22"/>
      <c r="P505" s="18" t="s">
        <v>35</v>
      </c>
      <c r="Q505" s="24" t="s">
        <v>30</v>
      </c>
      <c r="R505" s="30" t="str">
        <f>IF(Tabla434356789[[#This Row],[Avance]]&lt;Tabla434356789[[#This Row],[Actual]],"OK",IF(Tabla434356789[[#This Row],[Avance]]&gt;Tabla434356789[[#This Row],[Actual]],"ATENCIÓN","EJECUTADO"))</f>
        <v>EJECUTADO</v>
      </c>
    </row>
    <row r="506" spans="1:18" x14ac:dyDescent="0.25">
      <c r="A506" s="16" t="s">
        <v>215</v>
      </c>
      <c r="B506" s="16"/>
      <c r="C506" s="18"/>
      <c r="D506" s="18"/>
      <c r="E506" s="18"/>
      <c r="F506" s="16"/>
      <c r="G506" s="18"/>
      <c r="H506" s="29"/>
      <c r="I506" s="29"/>
      <c r="J506" s="16"/>
      <c r="K506" s="16"/>
      <c r="L506" s="16"/>
      <c r="M506" s="18"/>
      <c r="N506" s="23"/>
      <c r="O506" s="23"/>
      <c r="P506" s="18"/>
      <c r="Q506" s="18"/>
      <c r="R506" s="36">
        <f ca="1">SUBTOTAL(103,Tabla434356789[Status])</f>
        <v>12</v>
      </c>
    </row>
  </sheetData>
  <mergeCells count="2">
    <mergeCell ref="J3:L3"/>
    <mergeCell ref="N3:O3"/>
  </mergeCells>
  <conditionalFormatting sqref="R7:R271">
    <cfRule type="cellIs" dxfId="20" priority="4" stopIfTrue="1" operator="equal">
      <formula>"EJECUTADO"</formula>
    </cfRule>
    <cfRule type="cellIs" dxfId="19" priority="5" stopIfTrue="1" operator="equal">
      <formula>"OK"</formula>
    </cfRule>
    <cfRule type="cellIs" dxfId="18" priority="6" stopIfTrue="1" operator="equal">
      <formula>"ATENCIÓN"</formula>
    </cfRule>
  </conditionalFormatting>
  <conditionalFormatting sqref="R282:R505">
    <cfRule type="cellIs" dxfId="17" priority="1" stopIfTrue="1" operator="equal">
      <formula>"EJECUTADO"</formula>
    </cfRule>
    <cfRule type="cellIs" dxfId="16" priority="2" stopIfTrue="1" operator="equal">
      <formula>"OK"</formula>
    </cfRule>
    <cfRule type="cellIs" dxfId="15"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EL232"/>
  <sheetViews>
    <sheetView showGridLines="0" zoomScaleNormal="100" workbookViewId="0">
      <pane xSplit="4" ySplit="6" topLeftCell="E82"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4.90625" customWidth="1"/>
    <col min="9" max="9" width="16.90625" hidden="1" customWidth="1" outlineLevel="1"/>
    <col min="10" max="10" width="7.36328125" customWidth="1" collapsed="1"/>
    <col min="11" max="11" width="8.1796875" customWidth="1"/>
    <col min="12" max="12" width="9.81640625" customWidth="1"/>
    <col min="13" max="13" width="10.1796875" customWidth="1"/>
    <col min="14" max="14" width="7.81640625" style="42" customWidth="1"/>
    <col min="15" max="15" width="6.81640625" style="42" customWidth="1"/>
    <col min="16" max="16" width="10" customWidth="1"/>
    <col min="17" max="17" width="8.1796875" customWidth="1" outlineLevel="1"/>
    <col min="18" max="18" width="12.90625" customWidth="1" outlineLevel="1"/>
    <col min="19" max="19" width="1.90625" customWidth="1"/>
  </cols>
  <sheetData>
    <row r="1" spans="1:142" s="3" customFormat="1" ht="36" customHeight="1" x14ac:dyDescent="0.6">
      <c r="A1" s="1" t="s">
        <v>1</v>
      </c>
      <c r="B1" s="1"/>
      <c r="C1" s="1"/>
      <c r="D1" s="1"/>
      <c r="E1" s="1"/>
      <c r="F1" s="1"/>
      <c r="G1" s="1"/>
      <c r="H1" s="2"/>
      <c r="I1" s="2"/>
      <c r="J1" s="1"/>
      <c r="K1" s="1"/>
      <c r="L1" s="1"/>
      <c r="M1" s="1"/>
      <c r="N1" s="39"/>
      <c r="O1" s="39"/>
      <c r="P1" s="1"/>
      <c r="Q1" s="1"/>
      <c r="R1" s="1"/>
    </row>
    <row r="2" spans="1:142" s="7" customFormat="1" ht="17.25" customHeight="1" thickBot="1" x14ac:dyDescent="0.3">
      <c r="A2" s="4" t="s">
        <v>2</v>
      </c>
      <c r="B2" s="4"/>
      <c r="C2" s="4"/>
      <c r="D2" s="4"/>
      <c r="E2" s="4"/>
      <c r="F2" s="4"/>
      <c r="G2" s="5"/>
      <c r="H2" s="6"/>
      <c r="I2" s="6"/>
      <c r="J2" s="5"/>
      <c r="K2" s="5"/>
      <c r="L2" s="5"/>
      <c r="M2" s="5"/>
      <c r="N2" s="40"/>
      <c r="O2" s="40"/>
      <c r="P2" s="5"/>
      <c r="Q2" s="5"/>
      <c r="R2" s="5"/>
    </row>
    <row r="3" spans="1:142" ht="9.7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5" customHeight="1"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13.5" customHeight="1" x14ac:dyDescent="0.25">
      <c r="S5" s="25"/>
    </row>
    <row r="6" spans="1:142" ht="36" customHeight="1" x14ac:dyDescent="0.25">
      <c r="A6" s="10" t="s">
        <v>5</v>
      </c>
      <c r="B6" s="10" t="s">
        <v>6</v>
      </c>
      <c r="C6" s="10" t="s">
        <v>7</v>
      </c>
      <c r="D6" s="11" t="s">
        <v>8</v>
      </c>
      <c r="E6" s="10" t="s">
        <v>9</v>
      </c>
      <c r="F6" s="10" t="s">
        <v>10</v>
      </c>
      <c r="G6" s="10" t="s">
        <v>11</v>
      </c>
      <c r="H6" s="10" t="s">
        <v>12</v>
      </c>
      <c r="I6" s="11" t="s">
        <v>13</v>
      </c>
      <c r="J6" s="10" t="s">
        <v>14</v>
      </c>
      <c r="K6" s="10" t="s">
        <v>15</v>
      </c>
      <c r="L6" s="10" t="s">
        <v>16</v>
      </c>
      <c r="M6" s="11" t="s">
        <v>17</v>
      </c>
      <c r="N6" s="41" t="s">
        <v>18</v>
      </c>
      <c r="O6" s="41" t="s">
        <v>19</v>
      </c>
      <c r="P6" s="10" t="s">
        <v>20</v>
      </c>
      <c r="Q6" s="11" t="s">
        <v>21</v>
      </c>
      <c r="R6" s="12" t="s">
        <v>22</v>
      </c>
    </row>
    <row r="7" spans="1:142" ht="58.5" customHeight="1" x14ac:dyDescent="0.25">
      <c r="A7" s="16">
        <v>1</v>
      </c>
      <c r="B7" s="18" t="s">
        <v>23</v>
      </c>
      <c r="C7" s="17">
        <v>45505</v>
      </c>
      <c r="D7" s="17" t="s">
        <v>29</v>
      </c>
      <c r="E7" s="18" t="s">
        <v>25</v>
      </c>
      <c r="F7" s="19" t="s">
        <v>26</v>
      </c>
      <c r="G7" s="18" t="s">
        <v>27</v>
      </c>
      <c r="H7" s="47" t="s">
        <v>617</v>
      </c>
      <c r="I7" s="20"/>
      <c r="J7" s="33">
        <v>22</v>
      </c>
      <c r="K7" s="21">
        <v>45505</v>
      </c>
      <c r="L7" s="21">
        <f>IFERROR(WORKDAY.INTL(($K7-1),$J7,1,FESTIVOS[]),"")</f>
        <v>45534</v>
      </c>
      <c r="M7" s="57">
        <v>1</v>
      </c>
      <c r="N7" s="23">
        <v>0.98</v>
      </c>
      <c r="O7" s="37">
        <v>1</v>
      </c>
      <c r="P7" s="23" t="s">
        <v>35</v>
      </c>
      <c r="Q7" s="24" t="s">
        <v>30</v>
      </c>
      <c r="R7" s="30" t="str">
        <f>IF(Tabla43435678910[[#This Row],[Avance]]&lt;Tabla43435678910[[#This Row],[Actual]],"OK",IF(Tabla43435678910[[#This Row],[Avance]]&gt;Tabla43435678910[[#This Row],[Actual]],"ATENCIÓN","EJECUTADO"))</f>
        <v>EJECUTADO</v>
      </c>
    </row>
    <row r="8" spans="1:142" x14ac:dyDescent="0.25">
      <c r="A8" s="16">
        <v>2</v>
      </c>
      <c r="B8" s="18" t="s">
        <v>23</v>
      </c>
      <c r="C8" s="17">
        <v>45490</v>
      </c>
      <c r="D8" s="17"/>
      <c r="E8" s="27" t="s">
        <v>36</v>
      </c>
      <c r="F8" s="28" t="s">
        <v>1075</v>
      </c>
      <c r="G8" s="27" t="s">
        <v>33</v>
      </c>
      <c r="H8" s="29" t="s">
        <v>1076</v>
      </c>
      <c r="I8" s="29"/>
      <c r="J8" s="33">
        <v>20</v>
      </c>
      <c r="K8" s="21">
        <v>45489</v>
      </c>
      <c r="L8" s="21">
        <f>IFERROR(WORKDAY.INTL(($K8-1),$J8,1,FESTIVOS[]),"")</f>
        <v>45516</v>
      </c>
      <c r="M8" s="37">
        <v>1</v>
      </c>
      <c r="N8" s="23">
        <v>0.89</v>
      </c>
      <c r="O8" s="22">
        <v>1</v>
      </c>
      <c r="P8" s="23" t="s">
        <v>35</v>
      </c>
      <c r="Q8" s="24" t="s">
        <v>30</v>
      </c>
      <c r="R8" s="30" t="str">
        <f>IF(Tabla43435678910[[#This Row],[Avance]]&lt;Tabla43435678910[[#This Row],[Actual]],"OK",IF(Tabla43435678910[[#This Row],[Avance]]&gt;Tabla43435678910[[#This Row],[Actual]],"ATENCIÓN","EJECUTADO"))</f>
        <v>EJECUTADO</v>
      </c>
    </row>
    <row r="9" spans="1:142" x14ac:dyDescent="0.25">
      <c r="A9" s="16">
        <v>3</v>
      </c>
      <c r="B9" s="18" t="s">
        <v>23</v>
      </c>
      <c r="C9" s="17">
        <v>45495</v>
      </c>
      <c r="D9" s="17"/>
      <c r="E9" s="27" t="s">
        <v>36</v>
      </c>
      <c r="F9" s="28" t="s">
        <v>999</v>
      </c>
      <c r="G9" s="27" t="s">
        <v>515</v>
      </c>
      <c r="H9" s="29" t="s">
        <v>1101</v>
      </c>
      <c r="I9" s="29"/>
      <c r="J9" s="33">
        <v>10</v>
      </c>
      <c r="K9" s="21">
        <v>45492</v>
      </c>
      <c r="L9" s="21">
        <f>IFERROR(WORKDAY.INTL(($K9-1),$J9,1,FESTIVOS[]),"")</f>
        <v>45505</v>
      </c>
      <c r="M9" s="37">
        <v>1</v>
      </c>
      <c r="N9" s="23">
        <v>0.47</v>
      </c>
      <c r="O9" s="22">
        <v>1</v>
      </c>
      <c r="P9" s="23" t="s">
        <v>35</v>
      </c>
      <c r="Q9" s="24" t="s">
        <v>30</v>
      </c>
      <c r="R9" s="30" t="str">
        <f>IF(Tabla43435678910[[#This Row],[Avance]]&lt;Tabla43435678910[[#This Row],[Actual]],"OK",IF(Tabla43435678910[[#This Row],[Avance]]&gt;Tabla43435678910[[#This Row],[Actual]],"ATENCIÓN","EJECUTADO"))</f>
        <v>EJECUTADO</v>
      </c>
    </row>
    <row r="10" spans="1:142" ht="15.6" x14ac:dyDescent="0.3">
      <c r="A10" s="16">
        <v>4</v>
      </c>
      <c r="B10" s="18" t="s">
        <v>23</v>
      </c>
      <c r="C10" s="17">
        <v>45499</v>
      </c>
      <c r="D10" s="17"/>
      <c r="E10" s="27" t="s">
        <v>133</v>
      </c>
      <c r="F10" s="55" t="s">
        <v>1123</v>
      </c>
      <c r="G10" s="27" t="s">
        <v>1124</v>
      </c>
      <c r="H10" s="29" t="s">
        <v>1155</v>
      </c>
      <c r="I10" s="29"/>
      <c r="J10" s="33">
        <v>5</v>
      </c>
      <c r="K10" s="21">
        <v>45499</v>
      </c>
      <c r="L10" s="21">
        <f>IFERROR(WORKDAY.INTL(($K10-1),$J10,1,FESTIVOS[]),"")</f>
        <v>45505</v>
      </c>
      <c r="M10" s="37">
        <v>1</v>
      </c>
      <c r="N10" s="23">
        <v>0.84</v>
      </c>
      <c r="O10" s="22">
        <v>1</v>
      </c>
      <c r="P10" s="23" t="s">
        <v>35</v>
      </c>
      <c r="Q10" s="24" t="s">
        <v>30</v>
      </c>
      <c r="R10" s="30" t="str">
        <f>IF(Tabla43435678910[[#This Row],[Avance]]&lt;Tabla43435678910[[#This Row],[Actual]],"OK",IF(Tabla43435678910[[#This Row],[Avance]]&gt;Tabla43435678910[[#This Row],[Actual]],"ATENCIÓN","EJECUTADO"))</f>
        <v>EJECUTADO</v>
      </c>
    </row>
    <row r="11" spans="1:142" x14ac:dyDescent="0.25">
      <c r="A11" s="16">
        <v>5</v>
      </c>
      <c r="B11" s="18" t="s">
        <v>23</v>
      </c>
      <c r="C11" s="17">
        <v>45499</v>
      </c>
      <c r="D11" s="17"/>
      <c r="E11" s="27" t="s">
        <v>787</v>
      </c>
      <c r="F11" s="28" t="s">
        <v>1135</v>
      </c>
      <c r="G11" s="27" t="s">
        <v>363</v>
      </c>
      <c r="H11" s="29" t="s">
        <v>789</v>
      </c>
      <c r="I11" s="29"/>
      <c r="J11" s="33">
        <v>28</v>
      </c>
      <c r="K11" s="21">
        <v>45488</v>
      </c>
      <c r="L11" s="21">
        <f>IFERROR(WORKDAY.INTL(($K11-1),$J11,1,FESTIVOS[]),"")</f>
        <v>45525</v>
      </c>
      <c r="M11" s="37">
        <v>1</v>
      </c>
      <c r="N11" s="23">
        <v>0.95</v>
      </c>
      <c r="O11" s="22">
        <v>1</v>
      </c>
      <c r="P11" s="23" t="s">
        <v>35</v>
      </c>
      <c r="Q11" s="24" t="s">
        <v>30</v>
      </c>
      <c r="R11" s="30" t="str">
        <f>IF(Tabla43435678910[[#This Row],[Avance]]&lt;Tabla43435678910[[#This Row],[Actual]],"OK",IF(Tabla43435678910[[#This Row],[Avance]]&gt;Tabla43435678910[[#This Row],[Actual]],"ATENCIÓN","EJECUTADO"))</f>
        <v>EJECUTADO</v>
      </c>
    </row>
    <row r="12" spans="1:142" ht="28.5" customHeight="1" x14ac:dyDescent="0.25">
      <c r="A12" s="16">
        <v>6</v>
      </c>
      <c r="B12" s="18" t="s">
        <v>23</v>
      </c>
      <c r="C12" s="17">
        <v>45504</v>
      </c>
      <c r="D12" s="17"/>
      <c r="E12" s="27" t="s">
        <v>450</v>
      </c>
      <c r="F12" s="38" t="s">
        <v>1154</v>
      </c>
      <c r="G12" s="27" t="s">
        <v>33</v>
      </c>
      <c r="H12" s="29" t="s">
        <v>505</v>
      </c>
      <c r="I12" s="29"/>
      <c r="J12" s="33">
        <v>3</v>
      </c>
      <c r="K12" s="21">
        <v>45503</v>
      </c>
      <c r="L12" s="21">
        <f>IFERROR(WORKDAY.INTL(($K12-1),$J12,1,FESTIVOS[]),"")</f>
        <v>45505</v>
      </c>
      <c r="M12" s="37">
        <v>1</v>
      </c>
      <c r="N12" s="23">
        <v>0.7</v>
      </c>
      <c r="O12" s="22">
        <v>1</v>
      </c>
      <c r="P12" s="18" t="s">
        <v>35</v>
      </c>
      <c r="Q12" s="24" t="s">
        <v>30</v>
      </c>
      <c r="R12" s="30" t="str">
        <f>IF(Tabla43435678910[[#This Row],[Avance]]&lt;Tabla43435678910[[#This Row],[Actual]],"OK",IF(Tabla43435678910[[#This Row],[Avance]]&gt;Tabla43435678910[[#This Row],[Actual]],"ATENCIÓN","EJECUTADO"))</f>
        <v>EJECUTADO</v>
      </c>
    </row>
    <row r="13" spans="1:142" x14ac:dyDescent="0.25">
      <c r="A13" s="16">
        <v>7</v>
      </c>
      <c r="B13" s="18" t="s">
        <v>23</v>
      </c>
      <c r="C13" s="17">
        <v>45505</v>
      </c>
      <c r="D13" s="17"/>
      <c r="E13" s="27" t="s">
        <v>39</v>
      </c>
      <c r="F13" s="28" t="s">
        <v>1156</v>
      </c>
      <c r="G13" s="27" t="s">
        <v>33</v>
      </c>
      <c r="H13" s="29" t="s">
        <v>226</v>
      </c>
      <c r="I13" s="29"/>
      <c r="J13" s="33">
        <v>2</v>
      </c>
      <c r="K13" s="21">
        <v>45504</v>
      </c>
      <c r="L13" s="21">
        <f>IFERROR(WORKDAY.INTL(($K13-1),$J13,1,FESTIVOS[]),"")</f>
        <v>45505</v>
      </c>
      <c r="M13" s="37">
        <v>1</v>
      </c>
      <c r="N13" s="23">
        <v>0</v>
      </c>
      <c r="O13" s="22">
        <v>1</v>
      </c>
      <c r="P13" s="18" t="s">
        <v>35</v>
      </c>
      <c r="Q13" s="24" t="s">
        <v>30</v>
      </c>
      <c r="R13" s="30" t="str">
        <f>IF(Tabla43435678910[[#This Row],[Avance]]&lt;Tabla43435678910[[#This Row],[Actual]],"OK",IF(Tabla43435678910[[#This Row],[Avance]]&gt;Tabla43435678910[[#This Row],[Actual]],"ATENCIÓN","EJECUTADO"))</f>
        <v>EJECUTADO</v>
      </c>
    </row>
    <row r="14" spans="1:142" x14ac:dyDescent="0.25">
      <c r="A14" s="16">
        <v>8</v>
      </c>
      <c r="B14" s="18" t="s">
        <v>23</v>
      </c>
      <c r="C14" s="17">
        <v>45505</v>
      </c>
      <c r="D14" s="17"/>
      <c r="E14" s="27" t="s">
        <v>36</v>
      </c>
      <c r="F14" s="28" t="s">
        <v>262</v>
      </c>
      <c r="G14" s="27" t="s">
        <v>33</v>
      </c>
      <c r="H14" s="29" t="s">
        <v>1157</v>
      </c>
      <c r="I14" s="29"/>
      <c r="J14" s="33">
        <v>20</v>
      </c>
      <c r="K14" s="21">
        <v>45504</v>
      </c>
      <c r="L14" s="21">
        <f>IFERROR(WORKDAY.INTL(($K14-1),$J14,1,FESTIVOS[]),"")</f>
        <v>45531</v>
      </c>
      <c r="M14" s="37">
        <v>1</v>
      </c>
      <c r="N14" s="23">
        <v>0.78</v>
      </c>
      <c r="O14" s="22">
        <v>1</v>
      </c>
      <c r="P14" s="18" t="s">
        <v>35</v>
      </c>
      <c r="Q14" s="24" t="s">
        <v>30</v>
      </c>
      <c r="R14" s="30" t="str">
        <f>IF(Tabla43435678910[[#This Row],[Avance]]&lt;Tabla43435678910[[#This Row],[Actual]],"OK",IF(Tabla43435678910[[#This Row],[Avance]]&gt;Tabla43435678910[[#This Row],[Actual]],"ATENCIÓN","EJECUTADO"))</f>
        <v>EJECUTADO</v>
      </c>
    </row>
    <row r="15" spans="1:142" x14ac:dyDescent="0.25">
      <c r="A15" s="16">
        <v>9</v>
      </c>
      <c r="B15" s="18" t="s">
        <v>23</v>
      </c>
      <c r="C15" s="17">
        <v>45505</v>
      </c>
      <c r="D15" s="17"/>
      <c r="E15" s="27" t="s">
        <v>450</v>
      </c>
      <c r="F15" s="28" t="s">
        <v>1158</v>
      </c>
      <c r="G15" s="27" t="s">
        <v>33</v>
      </c>
      <c r="H15" s="29" t="s">
        <v>505</v>
      </c>
      <c r="I15" s="29"/>
      <c r="J15" s="33">
        <v>2</v>
      </c>
      <c r="K15" s="21">
        <v>45504</v>
      </c>
      <c r="L15" s="21">
        <f>IFERROR(WORKDAY.INTL(($K15-1),$J15,1,FESTIVOS[]),"")</f>
        <v>45505</v>
      </c>
      <c r="M15" s="37">
        <f t="shared" ref="M15:M70" ca="1" si="0">IFERROR(((($I$3-$K15)/(L15-K15)*1)),"")</f>
        <v>741</v>
      </c>
      <c r="N15" s="23">
        <v>0</v>
      </c>
      <c r="O15" s="22">
        <v>1</v>
      </c>
      <c r="P15" s="18" t="s">
        <v>35</v>
      </c>
      <c r="Q15" s="24" t="s">
        <v>30</v>
      </c>
      <c r="R15" s="30" t="str">
        <f ca="1">IF(Tabla43435678910[[#This Row],[Avance]]&lt;Tabla43435678910[[#This Row],[Actual]],"OK",IF(Tabla43435678910[[#This Row],[Avance]]&gt;Tabla43435678910[[#This Row],[Actual]],"ATENCIÓN","EJECUTADO"))</f>
        <v>ATENCIÓN</v>
      </c>
    </row>
    <row r="16" spans="1:142" ht="26.4" x14ac:dyDescent="0.25">
      <c r="A16" s="16">
        <v>10</v>
      </c>
      <c r="B16" s="18" t="s">
        <v>23</v>
      </c>
      <c r="C16" s="17">
        <v>45505</v>
      </c>
      <c r="D16" s="17"/>
      <c r="E16" s="27" t="s">
        <v>450</v>
      </c>
      <c r="F16" s="38" t="s">
        <v>1159</v>
      </c>
      <c r="G16" s="27" t="s">
        <v>33</v>
      </c>
      <c r="H16" s="29" t="s">
        <v>505</v>
      </c>
      <c r="I16" s="29"/>
      <c r="J16" s="33">
        <v>2</v>
      </c>
      <c r="K16" s="21">
        <v>45504</v>
      </c>
      <c r="L16" s="21">
        <f>IFERROR(WORKDAY.INTL(($K16-1),$J16,1,FESTIVOS[]),"")</f>
        <v>45505</v>
      </c>
      <c r="M16" s="37">
        <f t="shared" ca="1" si="0"/>
        <v>741</v>
      </c>
      <c r="N16" s="23">
        <v>0</v>
      </c>
      <c r="O16" s="22">
        <v>1</v>
      </c>
      <c r="P16" s="18" t="s">
        <v>35</v>
      </c>
      <c r="Q16" s="24" t="s">
        <v>30</v>
      </c>
      <c r="R16" s="30" t="str">
        <f ca="1">IF(Tabla43435678910[[#This Row],[Avance]]&lt;Tabla43435678910[[#This Row],[Actual]],"OK",IF(Tabla43435678910[[#This Row],[Avance]]&gt;Tabla43435678910[[#This Row],[Actual]],"ATENCIÓN","EJECUTADO"))</f>
        <v>ATENCIÓN</v>
      </c>
    </row>
    <row r="17" spans="1:18" x14ac:dyDescent="0.25">
      <c r="A17" s="16">
        <v>11</v>
      </c>
      <c r="B17" s="18" t="s">
        <v>23</v>
      </c>
      <c r="C17" s="17">
        <v>45506</v>
      </c>
      <c r="D17" s="17"/>
      <c r="E17" s="27" t="s">
        <v>39</v>
      </c>
      <c r="F17" s="28" t="s">
        <v>1160</v>
      </c>
      <c r="G17" s="27" t="s">
        <v>33</v>
      </c>
      <c r="H17" s="29" t="s">
        <v>82</v>
      </c>
      <c r="I17" s="29"/>
      <c r="J17" s="33">
        <v>3</v>
      </c>
      <c r="K17" s="21">
        <v>45505</v>
      </c>
      <c r="L17" s="21">
        <f>IFERROR(WORKDAY.INTL(($K17-1),$J17,1,FESTIVOS[]),"")</f>
        <v>45509</v>
      </c>
      <c r="M17" s="37">
        <f t="shared" ca="1" si="0"/>
        <v>185</v>
      </c>
      <c r="N17" s="23">
        <v>0.68</v>
      </c>
      <c r="O17" s="22">
        <v>1</v>
      </c>
      <c r="P17" s="18" t="s">
        <v>35</v>
      </c>
      <c r="Q17" s="24" t="s">
        <v>30</v>
      </c>
      <c r="R17" s="30" t="str">
        <f ca="1">IF(Tabla43435678910[[#This Row],[Avance]]&lt;Tabla43435678910[[#This Row],[Actual]],"OK",IF(Tabla43435678910[[#This Row],[Avance]]&gt;Tabla43435678910[[#This Row],[Actual]],"ATENCIÓN","EJECUTADO"))</f>
        <v>ATENCIÓN</v>
      </c>
    </row>
    <row r="18" spans="1:18" x14ac:dyDescent="0.25">
      <c r="A18" s="16">
        <v>12</v>
      </c>
      <c r="B18" s="18" t="s">
        <v>23</v>
      </c>
      <c r="C18" s="17">
        <v>45506</v>
      </c>
      <c r="D18" s="17"/>
      <c r="E18" s="27" t="s">
        <v>39</v>
      </c>
      <c r="F18" s="28" t="s">
        <v>1161</v>
      </c>
      <c r="G18" s="27" t="s">
        <v>33</v>
      </c>
      <c r="H18" s="29" t="s">
        <v>82</v>
      </c>
      <c r="I18" s="29"/>
      <c r="J18" s="33">
        <v>3</v>
      </c>
      <c r="K18" s="21">
        <v>45505</v>
      </c>
      <c r="L18" s="21">
        <f>IFERROR(WORKDAY.INTL(($K18-1),$J18,1,FESTIVOS[]),"")</f>
        <v>45509</v>
      </c>
      <c r="M18" s="37">
        <f t="shared" ca="1" si="0"/>
        <v>185</v>
      </c>
      <c r="N18" s="23">
        <v>0.68</v>
      </c>
      <c r="O18" s="22">
        <v>1</v>
      </c>
      <c r="P18" s="18" t="s">
        <v>35</v>
      </c>
      <c r="Q18" s="24" t="s">
        <v>30</v>
      </c>
      <c r="R18" s="30" t="str">
        <f ca="1">IF(Tabla43435678910[[#This Row],[Avance]]&lt;Tabla43435678910[[#This Row],[Actual]],"OK",IF(Tabla43435678910[[#This Row],[Avance]]&gt;Tabla43435678910[[#This Row],[Actual]],"ATENCIÓN","EJECUTADO"))</f>
        <v>ATENCIÓN</v>
      </c>
    </row>
    <row r="19" spans="1:18" x14ac:dyDescent="0.25">
      <c r="A19" s="16">
        <v>13</v>
      </c>
      <c r="B19" s="18" t="s">
        <v>23</v>
      </c>
      <c r="C19" s="17">
        <v>45506</v>
      </c>
      <c r="D19" s="17"/>
      <c r="E19" s="27" t="s">
        <v>39</v>
      </c>
      <c r="F19" s="28" t="s">
        <v>1162</v>
      </c>
      <c r="G19" s="27" t="s">
        <v>33</v>
      </c>
      <c r="H19" s="29" t="s">
        <v>226</v>
      </c>
      <c r="I19" s="29"/>
      <c r="J19" s="33">
        <v>2</v>
      </c>
      <c r="K19" s="21">
        <v>45505</v>
      </c>
      <c r="L19" s="21">
        <f>IFERROR(WORKDAY.INTL(($K19-1),$J19,1,FESTIVOS[]),"")</f>
        <v>45506</v>
      </c>
      <c r="M19" s="37">
        <f t="shared" ca="1" si="0"/>
        <v>740</v>
      </c>
      <c r="N19" s="23">
        <v>0</v>
      </c>
      <c r="O19" s="22">
        <v>1</v>
      </c>
      <c r="P19" s="18" t="s">
        <v>35</v>
      </c>
      <c r="Q19" s="24" t="s">
        <v>30</v>
      </c>
      <c r="R19" s="30" t="str">
        <f ca="1">IF(Tabla43435678910[[#This Row],[Avance]]&lt;Tabla43435678910[[#This Row],[Actual]],"OK",IF(Tabla43435678910[[#This Row],[Avance]]&gt;Tabla43435678910[[#This Row],[Actual]],"ATENCIÓN","EJECUTADO"))</f>
        <v>ATENCIÓN</v>
      </c>
    </row>
    <row r="20" spans="1:18" x14ac:dyDescent="0.25">
      <c r="A20" s="16">
        <v>14</v>
      </c>
      <c r="B20" s="18" t="s">
        <v>23</v>
      </c>
      <c r="C20" s="17">
        <v>45506</v>
      </c>
      <c r="D20" s="17"/>
      <c r="E20" s="27" t="s">
        <v>450</v>
      </c>
      <c r="F20" s="28" t="s">
        <v>1163</v>
      </c>
      <c r="G20" s="27" t="s">
        <v>33</v>
      </c>
      <c r="H20" s="29" t="s">
        <v>505</v>
      </c>
      <c r="I20" s="29"/>
      <c r="J20" s="33">
        <v>2</v>
      </c>
      <c r="K20" s="21">
        <v>45505</v>
      </c>
      <c r="L20" s="21">
        <f>IFERROR(WORKDAY.INTL(($K20-1),$J20,1,FESTIVOS[]),"")</f>
        <v>45506</v>
      </c>
      <c r="M20" s="37">
        <f t="shared" ca="1" si="0"/>
        <v>740</v>
      </c>
      <c r="N20" s="23">
        <v>0</v>
      </c>
      <c r="O20" s="22">
        <v>1</v>
      </c>
      <c r="P20" s="18" t="s">
        <v>35</v>
      </c>
      <c r="Q20" s="24" t="s">
        <v>30</v>
      </c>
      <c r="R20" s="30" t="str">
        <f ca="1">IF(Tabla43435678910[[#This Row],[Avance]]&lt;Tabla43435678910[[#This Row],[Actual]],"OK",IF(Tabla43435678910[[#This Row],[Avance]]&gt;Tabla43435678910[[#This Row],[Actual]],"ATENCIÓN","EJECUTADO"))</f>
        <v>ATENCIÓN</v>
      </c>
    </row>
    <row r="21" spans="1:18" x14ac:dyDescent="0.25">
      <c r="A21" s="16">
        <v>15</v>
      </c>
      <c r="B21" s="18" t="s">
        <v>23</v>
      </c>
      <c r="C21" s="17">
        <v>45509</v>
      </c>
      <c r="D21" s="17"/>
      <c r="E21" s="27" t="s">
        <v>39</v>
      </c>
      <c r="F21" s="28" t="s">
        <v>1160</v>
      </c>
      <c r="G21" s="27" t="s">
        <v>33</v>
      </c>
      <c r="H21" s="29" t="s">
        <v>226</v>
      </c>
      <c r="I21" s="29"/>
      <c r="J21" s="33">
        <v>1</v>
      </c>
      <c r="K21" s="21">
        <v>45508</v>
      </c>
      <c r="L21" s="21">
        <f>IFERROR(WORKDAY.INTL(($K21-1),$J21,1,FESTIVOS[]),"")</f>
        <v>45509</v>
      </c>
      <c r="M21" s="37">
        <f t="shared" ca="1" si="0"/>
        <v>737</v>
      </c>
      <c r="N21" s="23">
        <v>0</v>
      </c>
      <c r="O21" s="22">
        <v>1</v>
      </c>
      <c r="P21" s="18" t="s">
        <v>35</v>
      </c>
      <c r="Q21" s="24" t="s">
        <v>30</v>
      </c>
      <c r="R21" s="30" t="str">
        <f ca="1">IF(Tabla43435678910[[#This Row],[Avance]]&lt;Tabla43435678910[[#This Row],[Actual]],"OK",IF(Tabla43435678910[[#This Row],[Avance]]&gt;Tabla43435678910[[#This Row],[Actual]],"ATENCIÓN","EJECUTADO"))</f>
        <v>ATENCIÓN</v>
      </c>
    </row>
    <row r="22" spans="1:18" x14ac:dyDescent="0.25">
      <c r="A22" s="16">
        <v>16</v>
      </c>
      <c r="B22" s="18" t="s">
        <v>23</v>
      </c>
      <c r="C22" s="17">
        <v>45509</v>
      </c>
      <c r="D22" s="17"/>
      <c r="E22" s="27" t="s">
        <v>39</v>
      </c>
      <c r="F22" s="28" t="s">
        <v>1164</v>
      </c>
      <c r="G22" s="27" t="s">
        <v>64</v>
      </c>
      <c r="H22" s="29" t="s">
        <v>1165</v>
      </c>
      <c r="I22" s="29"/>
      <c r="J22" s="33">
        <v>2</v>
      </c>
      <c r="K22" s="21">
        <v>45508</v>
      </c>
      <c r="L22" s="21">
        <f>IFERROR(WORKDAY.INTL(($K22-1),$J22,1,FESTIVOS[]),"")</f>
        <v>45510</v>
      </c>
      <c r="M22" s="37">
        <f t="shared" ca="1" si="0"/>
        <v>368.5</v>
      </c>
      <c r="N22" s="23">
        <v>0.51</v>
      </c>
      <c r="O22" s="22">
        <v>1</v>
      </c>
      <c r="P22" s="18" t="s">
        <v>35</v>
      </c>
      <c r="Q22" s="24" t="s">
        <v>30</v>
      </c>
      <c r="R22" s="30" t="str">
        <f ca="1">IF(Tabla43435678910[[#This Row],[Avance]]&lt;Tabla43435678910[[#This Row],[Actual]],"OK",IF(Tabla43435678910[[#This Row],[Avance]]&gt;Tabla43435678910[[#This Row],[Actual]],"ATENCIÓN","EJECUTADO"))</f>
        <v>ATENCIÓN</v>
      </c>
    </row>
    <row r="23" spans="1:18" x14ac:dyDescent="0.25">
      <c r="A23" s="16">
        <v>17</v>
      </c>
      <c r="B23" s="18" t="s">
        <v>23</v>
      </c>
      <c r="C23" s="17">
        <v>45509</v>
      </c>
      <c r="D23" s="17"/>
      <c r="E23" s="27" t="s">
        <v>36</v>
      </c>
      <c r="F23" s="28" t="s">
        <v>1166</v>
      </c>
      <c r="G23" s="27" t="s">
        <v>33</v>
      </c>
      <c r="H23" s="29" t="s">
        <v>112</v>
      </c>
      <c r="I23" s="29"/>
      <c r="J23" s="33">
        <v>1</v>
      </c>
      <c r="K23" s="21">
        <v>45508</v>
      </c>
      <c r="L23" s="21">
        <f>IFERROR(WORKDAY.INTL(($K23-1),$J23,1,FESTIVOS[]),"")</f>
        <v>45509</v>
      </c>
      <c r="M23" s="37">
        <f t="shared" ca="1" si="0"/>
        <v>737</v>
      </c>
      <c r="N23" s="23">
        <v>0</v>
      </c>
      <c r="O23" s="22">
        <v>1</v>
      </c>
      <c r="P23" s="18" t="s">
        <v>35</v>
      </c>
      <c r="Q23" s="24" t="s">
        <v>30</v>
      </c>
      <c r="R23" s="30" t="str">
        <f ca="1">IF(Tabla43435678910[[#This Row],[Avance]]&lt;Tabla43435678910[[#This Row],[Actual]],"OK",IF(Tabla43435678910[[#This Row],[Avance]]&gt;Tabla43435678910[[#This Row],[Actual]],"ATENCIÓN","EJECUTADO"))</f>
        <v>ATENCIÓN</v>
      </c>
    </row>
    <row r="24" spans="1:18" ht="26.4" x14ac:dyDescent="0.25">
      <c r="A24" s="16">
        <v>18</v>
      </c>
      <c r="B24" s="18" t="s">
        <v>23</v>
      </c>
      <c r="C24" s="17">
        <v>45509</v>
      </c>
      <c r="D24" s="17"/>
      <c r="E24" s="27" t="s">
        <v>450</v>
      </c>
      <c r="F24" s="38" t="s">
        <v>1167</v>
      </c>
      <c r="G24" s="27" t="s">
        <v>33</v>
      </c>
      <c r="H24" s="29" t="s">
        <v>505</v>
      </c>
      <c r="I24" s="29"/>
      <c r="J24" s="33">
        <v>1</v>
      </c>
      <c r="K24" s="21">
        <v>45508</v>
      </c>
      <c r="L24" s="21">
        <f>IFERROR(WORKDAY.INTL(($K24-1),$J24,1,FESTIVOS[]),"")</f>
        <v>45509</v>
      </c>
      <c r="M24" s="37">
        <f t="shared" ca="1" si="0"/>
        <v>737</v>
      </c>
      <c r="N24" s="23">
        <v>0</v>
      </c>
      <c r="O24" s="22">
        <v>1</v>
      </c>
      <c r="P24" s="18" t="s">
        <v>35</v>
      </c>
      <c r="Q24" s="24" t="s">
        <v>30</v>
      </c>
      <c r="R24" s="30" t="str">
        <f ca="1">IF(Tabla43435678910[[#This Row],[Avance]]&lt;Tabla43435678910[[#This Row],[Actual]],"OK",IF(Tabla43435678910[[#This Row],[Avance]]&gt;Tabla43435678910[[#This Row],[Actual]],"ATENCIÓN","EJECUTADO"))</f>
        <v>ATENCIÓN</v>
      </c>
    </row>
    <row r="25" spans="1:18" ht="26.4" x14ac:dyDescent="0.25">
      <c r="A25" s="16">
        <v>19</v>
      </c>
      <c r="B25" s="18" t="s">
        <v>23</v>
      </c>
      <c r="C25" s="17">
        <v>45509</v>
      </c>
      <c r="D25" s="17"/>
      <c r="E25" s="27" t="s">
        <v>450</v>
      </c>
      <c r="F25" s="38" t="s">
        <v>1168</v>
      </c>
      <c r="G25" s="27" t="s">
        <v>33</v>
      </c>
      <c r="H25" s="29" t="s">
        <v>505</v>
      </c>
      <c r="I25" s="29"/>
      <c r="J25" s="33">
        <v>1</v>
      </c>
      <c r="K25" s="21">
        <v>45508</v>
      </c>
      <c r="L25" s="21">
        <f>IFERROR(WORKDAY.INTL(($K25-1),$J25,1,FESTIVOS[]),"")</f>
        <v>45509</v>
      </c>
      <c r="M25" s="37">
        <f t="shared" ca="1" si="0"/>
        <v>737</v>
      </c>
      <c r="N25" s="23">
        <v>0</v>
      </c>
      <c r="O25" s="22">
        <v>1</v>
      </c>
      <c r="P25" s="18" t="s">
        <v>35</v>
      </c>
      <c r="Q25" s="24" t="s">
        <v>30</v>
      </c>
      <c r="R25" s="30" t="str">
        <f ca="1">IF(Tabla43435678910[[#This Row],[Avance]]&lt;Tabla43435678910[[#This Row],[Actual]],"OK",IF(Tabla43435678910[[#This Row],[Avance]]&gt;Tabla43435678910[[#This Row],[Actual]],"ATENCIÓN","EJECUTADO"))</f>
        <v>ATENCIÓN</v>
      </c>
    </row>
    <row r="26" spans="1:18" x14ac:dyDescent="0.25">
      <c r="A26" s="16">
        <v>20</v>
      </c>
      <c r="B26" s="18" t="s">
        <v>23</v>
      </c>
      <c r="C26" s="17">
        <v>45510</v>
      </c>
      <c r="D26" s="17"/>
      <c r="E26" s="27" t="s">
        <v>36</v>
      </c>
      <c r="F26" s="28" t="s">
        <v>297</v>
      </c>
      <c r="G26" s="27" t="s">
        <v>33</v>
      </c>
      <c r="H26" s="29" t="s">
        <v>112</v>
      </c>
      <c r="I26" s="29"/>
      <c r="J26" s="33">
        <v>2</v>
      </c>
      <c r="K26" s="21">
        <v>45509</v>
      </c>
      <c r="L26" s="21">
        <f>IFERROR(WORKDAY.INTL(($K26-1),$J26,1,FESTIVOS[]),"")</f>
        <v>45510</v>
      </c>
      <c r="M26" s="37">
        <f t="shared" ca="1" si="0"/>
        <v>736</v>
      </c>
      <c r="N26" s="23">
        <v>0</v>
      </c>
      <c r="O26" s="22">
        <v>1</v>
      </c>
      <c r="P26" s="18" t="s">
        <v>35</v>
      </c>
      <c r="Q26" s="24" t="s">
        <v>30</v>
      </c>
      <c r="R26" s="30" t="str">
        <f ca="1">IF(Tabla43435678910[[#This Row],[Avance]]&lt;Tabla43435678910[[#This Row],[Actual]],"OK",IF(Tabla43435678910[[#This Row],[Avance]]&gt;Tabla43435678910[[#This Row],[Actual]],"ATENCIÓN","EJECUTADO"))</f>
        <v>ATENCIÓN</v>
      </c>
    </row>
    <row r="27" spans="1:18" x14ac:dyDescent="0.25">
      <c r="A27" s="16">
        <v>21</v>
      </c>
      <c r="B27" s="18" t="s">
        <v>23</v>
      </c>
      <c r="C27" s="17">
        <v>45510</v>
      </c>
      <c r="D27" s="17"/>
      <c r="E27" s="27" t="s">
        <v>36</v>
      </c>
      <c r="F27" s="28" t="s">
        <v>1169</v>
      </c>
      <c r="G27" s="27" t="s">
        <v>33</v>
      </c>
      <c r="H27" s="29" t="s">
        <v>112</v>
      </c>
      <c r="I27" s="29"/>
      <c r="J27" s="33">
        <v>2</v>
      </c>
      <c r="K27" s="21">
        <v>45509</v>
      </c>
      <c r="L27" s="21">
        <f>IFERROR(WORKDAY.INTL(($K27-1),$J27,1,FESTIVOS[]),"")</f>
        <v>45510</v>
      </c>
      <c r="M27" s="37">
        <f t="shared" ca="1" si="0"/>
        <v>736</v>
      </c>
      <c r="N27" s="23">
        <v>0</v>
      </c>
      <c r="O27" s="22">
        <v>1</v>
      </c>
      <c r="P27" s="18" t="s">
        <v>35</v>
      </c>
      <c r="Q27" s="24" t="s">
        <v>30</v>
      </c>
      <c r="R27" s="30" t="str">
        <f ca="1">IF(Tabla43435678910[[#This Row],[Avance]]&lt;Tabla43435678910[[#This Row],[Actual]],"OK",IF(Tabla43435678910[[#This Row],[Avance]]&gt;Tabla43435678910[[#This Row],[Actual]],"ATENCIÓN","EJECUTADO"))</f>
        <v>ATENCIÓN</v>
      </c>
    </row>
    <row r="28" spans="1:18" x14ac:dyDescent="0.25">
      <c r="A28" s="16">
        <v>22</v>
      </c>
      <c r="B28" s="18" t="s">
        <v>23</v>
      </c>
      <c r="C28" s="17">
        <v>45510</v>
      </c>
      <c r="D28" s="17"/>
      <c r="E28" s="27" t="s">
        <v>36</v>
      </c>
      <c r="F28" s="28" t="s">
        <v>1170</v>
      </c>
      <c r="G28" s="27" t="s">
        <v>33</v>
      </c>
      <c r="H28" s="29" t="s">
        <v>112</v>
      </c>
      <c r="I28" s="29"/>
      <c r="J28" s="33">
        <v>6</v>
      </c>
      <c r="K28" s="21">
        <v>45509</v>
      </c>
      <c r="L28" s="21">
        <f>IFERROR(WORKDAY.INTL(($K28-1),$J28,1,FESTIVOS[]),"")</f>
        <v>45516</v>
      </c>
      <c r="M28" s="37">
        <f t="shared" ca="1" si="0"/>
        <v>105.14285714285714</v>
      </c>
      <c r="N28" s="23">
        <v>0.57999999999999996</v>
      </c>
      <c r="O28" s="22">
        <v>1</v>
      </c>
      <c r="P28" s="18" t="s">
        <v>35</v>
      </c>
      <c r="Q28" s="24" t="s">
        <v>30</v>
      </c>
      <c r="R28" s="30" t="str">
        <f ca="1">IF(Tabla43435678910[[#This Row],[Avance]]&lt;Tabla43435678910[[#This Row],[Actual]],"OK",IF(Tabla43435678910[[#This Row],[Avance]]&gt;Tabla43435678910[[#This Row],[Actual]],"ATENCIÓN","EJECUTADO"))</f>
        <v>ATENCIÓN</v>
      </c>
    </row>
    <row r="29" spans="1:18" x14ac:dyDescent="0.25">
      <c r="A29" s="16">
        <v>23</v>
      </c>
      <c r="B29" s="18" t="s">
        <v>23</v>
      </c>
      <c r="C29" s="17">
        <v>45510</v>
      </c>
      <c r="D29" s="17"/>
      <c r="E29" s="27" t="s">
        <v>39</v>
      </c>
      <c r="F29" s="28" t="s">
        <v>1171</v>
      </c>
      <c r="G29" s="27" t="s">
        <v>33</v>
      </c>
      <c r="H29" s="29" t="s">
        <v>226</v>
      </c>
      <c r="I29" s="29"/>
      <c r="J29" s="33">
        <v>2</v>
      </c>
      <c r="K29" s="21">
        <v>45509</v>
      </c>
      <c r="L29" s="21">
        <f>IFERROR(WORKDAY.INTL(($K29-1),$J29,1,FESTIVOS[]),"")</f>
        <v>45510</v>
      </c>
      <c r="M29" s="37">
        <f t="shared" ca="1" si="0"/>
        <v>736</v>
      </c>
      <c r="N29" s="23">
        <v>0</v>
      </c>
      <c r="O29" s="22">
        <v>1</v>
      </c>
      <c r="P29" s="18" t="s">
        <v>35</v>
      </c>
      <c r="Q29" s="24" t="s">
        <v>30</v>
      </c>
      <c r="R29" s="30" t="str">
        <f ca="1">IF(Tabla43435678910[[#This Row],[Avance]]&lt;Tabla43435678910[[#This Row],[Actual]],"OK",IF(Tabla43435678910[[#This Row],[Avance]]&gt;Tabla43435678910[[#This Row],[Actual]],"ATENCIÓN","EJECUTADO"))</f>
        <v>ATENCIÓN</v>
      </c>
    </row>
    <row r="30" spans="1:18" x14ac:dyDescent="0.25">
      <c r="A30" s="16">
        <v>24</v>
      </c>
      <c r="B30" s="18" t="s">
        <v>23</v>
      </c>
      <c r="C30" s="17">
        <v>45510</v>
      </c>
      <c r="D30" s="17"/>
      <c r="E30" s="27" t="s">
        <v>39</v>
      </c>
      <c r="F30" s="28" t="s">
        <v>1172</v>
      </c>
      <c r="G30" s="27" t="s">
        <v>33</v>
      </c>
      <c r="H30" s="29" t="s">
        <v>226</v>
      </c>
      <c r="I30" s="29"/>
      <c r="J30" s="33">
        <v>3</v>
      </c>
      <c r="K30" s="21">
        <v>45509</v>
      </c>
      <c r="L30" s="21">
        <f>IFERROR(WORKDAY.INTL(($K30-1),$J30,1,FESTIVOS[]),"")</f>
        <v>45511</v>
      </c>
      <c r="M30" s="37">
        <f t="shared" ca="1" si="0"/>
        <v>368</v>
      </c>
      <c r="N30" s="23">
        <v>0.7</v>
      </c>
      <c r="O30" s="22">
        <v>1</v>
      </c>
      <c r="P30" s="18" t="s">
        <v>35</v>
      </c>
      <c r="Q30" s="24" t="s">
        <v>30</v>
      </c>
      <c r="R30" s="30" t="str">
        <f ca="1">IF(Tabla43435678910[[#This Row],[Avance]]&lt;Tabla43435678910[[#This Row],[Actual]],"OK",IF(Tabla43435678910[[#This Row],[Avance]]&gt;Tabla43435678910[[#This Row],[Actual]],"ATENCIÓN","EJECUTADO"))</f>
        <v>ATENCIÓN</v>
      </c>
    </row>
    <row r="31" spans="1:18" ht="26.4" x14ac:dyDescent="0.25">
      <c r="A31" s="16">
        <v>25</v>
      </c>
      <c r="B31" s="18" t="s">
        <v>23</v>
      </c>
      <c r="C31" s="17">
        <v>45510</v>
      </c>
      <c r="D31" s="17"/>
      <c r="E31" s="27" t="s">
        <v>450</v>
      </c>
      <c r="F31" s="38" t="s">
        <v>1173</v>
      </c>
      <c r="G31" s="27" t="s">
        <v>33</v>
      </c>
      <c r="H31" s="29" t="s">
        <v>505</v>
      </c>
      <c r="I31" s="29"/>
      <c r="J31" s="33">
        <v>2</v>
      </c>
      <c r="K31" s="21">
        <v>45509</v>
      </c>
      <c r="L31" s="21">
        <f>IFERROR(WORKDAY.INTL(($K31-1),$J31,1,FESTIVOS[]),"")</f>
        <v>45510</v>
      </c>
      <c r="M31" s="37">
        <f t="shared" ca="1" si="0"/>
        <v>736</v>
      </c>
      <c r="N31" s="23">
        <v>0</v>
      </c>
      <c r="O31" s="22">
        <v>1</v>
      </c>
      <c r="P31" s="18" t="s">
        <v>35</v>
      </c>
      <c r="Q31" s="24" t="s">
        <v>30</v>
      </c>
      <c r="R31" s="30" t="str">
        <f ca="1">IF(Tabla43435678910[[#This Row],[Avance]]&lt;Tabla43435678910[[#This Row],[Actual]],"OK",IF(Tabla43435678910[[#This Row],[Avance]]&gt;Tabla43435678910[[#This Row],[Actual]],"ATENCIÓN","EJECUTADO"))</f>
        <v>ATENCIÓN</v>
      </c>
    </row>
    <row r="32" spans="1:18" x14ac:dyDescent="0.25">
      <c r="A32" s="16">
        <v>26</v>
      </c>
      <c r="B32" s="18" t="s">
        <v>23</v>
      </c>
      <c r="C32" s="17">
        <v>45511</v>
      </c>
      <c r="D32" s="17"/>
      <c r="E32" s="27" t="s">
        <v>39</v>
      </c>
      <c r="F32" s="28" t="s">
        <v>62</v>
      </c>
      <c r="G32" s="27" t="s">
        <v>33</v>
      </c>
      <c r="H32" s="29" t="s">
        <v>1174</v>
      </c>
      <c r="I32" s="29"/>
      <c r="J32" s="33">
        <v>2</v>
      </c>
      <c r="K32" s="21">
        <v>45510</v>
      </c>
      <c r="L32" s="21">
        <f>IFERROR(WORKDAY.INTL(($K32-1),$J32,1,FESTIVOS[]),"")</f>
        <v>45511</v>
      </c>
      <c r="M32" s="37">
        <f t="shared" ca="1" si="0"/>
        <v>735</v>
      </c>
      <c r="N32" s="23">
        <v>0</v>
      </c>
      <c r="O32" s="22">
        <v>1</v>
      </c>
      <c r="P32" s="18" t="s">
        <v>35</v>
      </c>
      <c r="Q32" s="24" t="s">
        <v>30</v>
      </c>
      <c r="R32" s="30" t="str">
        <f ca="1">IF(Tabla43435678910[[#This Row],[Avance]]&lt;Tabla43435678910[[#This Row],[Actual]],"OK",IF(Tabla43435678910[[#This Row],[Avance]]&gt;Tabla43435678910[[#This Row],[Actual]],"ATENCIÓN","EJECUTADO"))</f>
        <v>ATENCIÓN</v>
      </c>
    </row>
    <row r="33" spans="1:18" x14ac:dyDescent="0.25">
      <c r="A33" s="16">
        <v>27</v>
      </c>
      <c r="B33" s="18" t="s">
        <v>23</v>
      </c>
      <c r="C33" s="17">
        <v>45511</v>
      </c>
      <c r="D33" s="17"/>
      <c r="E33" s="27" t="s">
        <v>39</v>
      </c>
      <c r="F33" s="28" t="s">
        <v>1175</v>
      </c>
      <c r="G33" s="27" t="s">
        <v>33</v>
      </c>
      <c r="H33" s="29" t="s">
        <v>1174</v>
      </c>
      <c r="I33" s="29"/>
      <c r="J33" s="33">
        <v>2</v>
      </c>
      <c r="K33" s="21">
        <v>45510</v>
      </c>
      <c r="L33" s="21">
        <f>IFERROR(WORKDAY.INTL(($K33-1),$J33,1,FESTIVOS[]),"")</f>
        <v>45511</v>
      </c>
      <c r="M33" s="37">
        <f t="shared" ca="1" si="0"/>
        <v>735</v>
      </c>
      <c r="N33" s="23">
        <v>0</v>
      </c>
      <c r="O33" s="22">
        <v>1</v>
      </c>
      <c r="P33" s="18" t="s">
        <v>35</v>
      </c>
      <c r="Q33" s="24" t="s">
        <v>30</v>
      </c>
      <c r="R33" s="30" t="str">
        <f ca="1">IF(Tabla43435678910[[#This Row],[Avance]]&lt;Tabla43435678910[[#This Row],[Actual]],"OK",IF(Tabla43435678910[[#This Row],[Avance]]&gt;Tabla43435678910[[#This Row],[Actual]],"ATENCIÓN","EJECUTADO"))</f>
        <v>ATENCIÓN</v>
      </c>
    </row>
    <row r="34" spans="1:18" x14ac:dyDescent="0.25">
      <c r="A34" s="16">
        <v>28</v>
      </c>
      <c r="B34" s="18" t="s">
        <v>23</v>
      </c>
      <c r="C34" s="17">
        <v>45511</v>
      </c>
      <c r="D34" s="17"/>
      <c r="E34" s="27" t="s">
        <v>39</v>
      </c>
      <c r="F34" s="28" t="s">
        <v>1176</v>
      </c>
      <c r="G34" s="27" t="s">
        <v>33</v>
      </c>
      <c r="H34" s="29" t="s">
        <v>226</v>
      </c>
      <c r="I34" s="29"/>
      <c r="J34" s="33">
        <v>2</v>
      </c>
      <c r="K34" s="21">
        <v>45510</v>
      </c>
      <c r="L34" s="21">
        <f>IFERROR(WORKDAY.INTL(($K34-1),$J34,1,FESTIVOS[]),"")</f>
        <v>45511</v>
      </c>
      <c r="M34" s="37">
        <f t="shared" ca="1" si="0"/>
        <v>735</v>
      </c>
      <c r="N34" s="23">
        <v>0</v>
      </c>
      <c r="O34" s="22">
        <v>1</v>
      </c>
      <c r="P34" s="18" t="s">
        <v>35</v>
      </c>
      <c r="Q34" s="24" t="s">
        <v>30</v>
      </c>
      <c r="R34" s="30" t="str">
        <f ca="1">IF(Tabla43435678910[[#This Row],[Avance]]&lt;Tabla43435678910[[#This Row],[Actual]],"OK",IF(Tabla43435678910[[#This Row],[Avance]]&gt;Tabla43435678910[[#This Row],[Actual]],"ATENCIÓN","EJECUTADO"))</f>
        <v>ATENCIÓN</v>
      </c>
    </row>
    <row r="35" spans="1:18" x14ac:dyDescent="0.25">
      <c r="A35" s="16">
        <v>29</v>
      </c>
      <c r="B35" s="18" t="s">
        <v>23</v>
      </c>
      <c r="C35" s="17">
        <v>45511</v>
      </c>
      <c r="D35" s="17"/>
      <c r="E35" s="27" t="s">
        <v>39</v>
      </c>
      <c r="F35" s="28" t="s">
        <v>1177</v>
      </c>
      <c r="G35" s="27" t="s">
        <v>33</v>
      </c>
      <c r="H35" s="29" t="s">
        <v>226</v>
      </c>
      <c r="I35" s="29"/>
      <c r="J35" s="33">
        <v>2</v>
      </c>
      <c r="K35" s="21">
        <v>45510</v>
      </c>
      <c r="L35" s="21">
        <f>IFERROR(WORKDAY.INTL(($K35-1),$J35,1,FESTIVOS[]),"")</f>
        <v>45511</v>
      </c>
      <c r="M35" s="37">
        <f t="shared" ca="1" si="0"/>
        <v>735</v>
      </c>
      <c r="N35" s="23">
        <v>0</v>
      </c>
      <c r="O35" s="22">
        <v>1</v>
      </c>
      <c r="P35" s="18" t="s">
        <v>35</v>
      </c>
      <c r="Q35" s="24" t="s">
        <v>30</v>
      </c>
      <c r="R35" s="30" t="str">
        <f ca="1">IF(Tabla43435678910[[#This Row],[Avance]]&lt;Tabla43435678910[[#This Row],[Actual]],"OK",IF(Tabla43435678910[[#This Row],[Avance]]&gt;Tabla43435678910[[#This Row],[Actual]],"ATENCIÓN","EJECUTADO"))</f>
        <v>ATENCIÓN</v>
      </c>
    </row>
    <row r="36" spans="1:18" ht="26.4" x14ac:dyDescent="0.25">
      <c r="A36" s="16">
        <v>30</v>
      </c>
      <c r="B36" s="18" t="s">
        <v>23</v>
      </c>
      <c r="C36" s="17">
        <v>45511</v>
      </c>
      <c r="D36" s="17"/>
      <c r="E36" s="27" t="s">
        <v>36</v>
      </c>
      <c r="F36" s="38" t="s">
        <v>1178</v>
      </c>
      <c r="G36" s="27" t="s">
        <v>33</v>
      </c>
      <c r="H36" s="29" t="s">
        <v>112</v>
      </c>
      <c r="I36" s="29"/>
      <c r="J36" s="33">
        <v>2</v>
      </c>
      <c r="K36" s="21">
        <v>45510</v>
      </c>
      <c r="L36" s="21">
        <f>IFERROR(WORKDAY.INTL(($K36-1),$J36,1,FESTIVOS[]),"")</f>
        <v>45511</v>
      </c>
      <c r="M36" s="37">
        <f t="shared" ca="1" si="0"/>
        <v>735</v>
      </c>
      <c r="N36" s="23">
        <v>0</v>
      </c>
      <c r="O36" s="22">
        <v>1</v>
      </c>
      <c r="P36" s="18" t="s">
        <v>35</v>
      </c>
      <c r="Q36" s="24" t="s">
        <v>30</v>
      </c>
      <c r="R36" s="30" t="str">
        <f ca="1">IF(Tabla43435678910[[#This Row],[Avance]]&lt;Tabla43435678910[[#This Row],[Actual]],"OK",IF(Tabla43435678910[[#This Row],[Avance]]&gt;Tabla43435678910[[#This Row],[Actual]],"ATENCIÓN","EJECUTADO"))</f>
        <v>ATENCIÓN</v>
      </c>
    </row>
    <row r="37" spans="1:18" ht="26.4" x14ac:dyDescent="0.25">
      <c r="A37" s="16">
        <v>31</v>
      </c>
      <c r="B37" s="18" t="s">
        <v>23</v>
      </c>
      <c r="C37" s="17">
        <v>45511</v>
      </c>
      <c r="D37" s="17"/>
      <c r="E37" s="27" t="s">
        <v>36</v>
      </c>
      <c r="F37" s="38" t="s">
        <v>1179</v>
      </c>
      <c r="G37" s="27" t="s">
        <v>33</v>
      </c>
      <c r="H37" s="29" t="s">
        <v>112</v>
      </c>
      <c r="I37" s="29"/>
      <c r="J37" s="33">
        <v>2</v>
      </c>
      <c r="K37" s="21">
        <v>45510</v>
      </c>
      <c r="L37" s="21">
        <f>IFERROR(WORKDAY.INTL(($K37-1),$J37,1,FESTIVOS[]),"")</f>
        <v>45511</v>
      </c>
      <c r="M37" s="37">
        <f t="shared" ca="1" si="0"/>
        <v>735</v>
      </c>
      <c r="N37" s="23">
        <v>0</v>
      </c>
      <c r="O37" s="22">
        <v>1</v>
      </c>
      <c r="P37" s="18" t="s">
        <v>35</v>
      </c>
      <c r="Q37" s="24" t="s">
        <v>30</v>
      </c>
      <c r="R37" s="30" t="str">
        <f ca="1">IF(Tabla43435678910[[#This Row],[Avance]]&lt;Tabla43435678910[[#This Row],[Actual]],"OK",IF(Tabla43435678910[[#This Row],[Avance]]&gt;Tabla43435678910[[#This Row],[Actual]],"ATENCIÓN","EJECUTADO"))</f>
        <v>ATENCIÓN</v>
      </c>
    </row>
    <row r="38" spans="1:18" ht="26.4" x14ac:dyDescent="0.25">
      <c r="A38" s="16">
        <v>32</v>
      </c>
      <c r="B38" s="18" t="s">
        <v>23</v>
      </c>
      <c r="C38" s="17">
        <v>45511</v>
      </c>
      <c r="D38" s="17"/>
      <c r="E38" s="27" t="s">
        <v>450</v>
      </c>
      <c r="F38" s="38" t="s">
        <v>1180</v>
      </c>
      <c r="G38" s="27" t="s">
        <v>33</v>
      </c>
      <c r="H38" s="29" t="s">
        <v>505</v>
      </c>
      <c r="I38" s="29"/>
      <c r="J38" s="33">
        <v>2</v>
      </c>
      <c r="K38" s="21">
        <v>45510</v>
      </c>
      <c r="L38" s="21">
        <f>IFERROR(WORKDAY.INTL(($K38-1),$J38,1,FESTIVOS[]),"")</f>
        <v>45511</v>
      </c>
      <c r="M38" s="37">
        <f t="shared" ca="1" si="0"/>
        <v>735</v>
      </c>
      <c r="N38" s="23">
        <v>0</v>
      </c>
      <c r="O38" s="22">
        <v>1</v>
      </c>
      <c r="P38" s="18" t="s">
        <v>35</v>
      </c>
      <c r="Q38" s="24" t="s">
        <v>30</v>
      </c>
      <c r="R38" s="30" t="str">
        <f ca="1">IF(Tabla43435678910[[#This Row],[Avance]]&lt;Tabla43435678910[[#This Row],[Actual]],"OK",IF(Tabla43435678910[[#This Row],[Avance]]&gt;Tabla43435678910[[#This Row],[Actual]],"ATENCIÓN","EJECUTADO"))</f>
        <v>ATENCIÓN</v>
      </c>
    </row>
    <row r="39" spans="1:18" ht="26.4" x14ac:dyDescent="0.25">
      <c r="A39" s="16">
        <v>33</v>
      </c>
      <c r="B39" s="18" t="s">
        <v>23</v>
      </c>
      <c r="C39" s="17">
        <v>45511</v>
      </c>
      <c r="D39" s="17"/>
      <c r="E39" s="27" t="s">
        <v>450</v>
      </c>
      <c r="F39" s="38" t="s">
        <v>1181</v>
      </c>
      <c r="G39" s="27" t="s">
        <v>33</v>
      </c>
      <c r="H39" s="29" t="s">
        <v>505</v>
      </c>
      <c r="I39" s="29"/>
      <c r="J39" s="33">
        <v>2</v>
      </c>
      <c r="K39" s="21">
        <v>45510</v>
      </c>
      <c r="L39" s="21">
        <f>IFERROR(WORKDAY.INTL(($K39-1),$J39,1,FESTIVOS[]),"")</f>
        <v>45511</v>
      </c>
      <c r="M39" s="37">
        <f t="shared" ca="1" si="0"/>
        <v>735</v>
      </c>
      <c r="N39" s="23">
        <v>0</v>
      </c>
      <c r="O39" s="22">
        <v>1</v>
      </c>
      <c r="P39" s="18" t="s">
        <v>35</v>
      </c>
      <c r="Q39" s="24" t="s">
        <v>30</v>
      </c>
      <c r="R39" s="30" t="str">
        <f ca="1">IF(Tabla43435678910[[#This Row],[Avance]]&lt;Tabla43435678910[[#This Row],[Actual]],"OK",IF(Tabla43435678910[[#This Row],[Avance]]&gt;Tabla43435678910[[#This Row],[Actual]],"ATENCIÓN","EJECUTADO"))</f>
        <v>ATENCIÓN</v>
      </c>
    </row>
    <row r="40" spans="1:18" ht="26.4" x14ac:dyDescent="0.25">
      <c r="A40" s="16">
        <v>34</v>
      </c>
      <c r="B40" s="18" t="s">
        <v>23</v>
      </c>
      <c r="C40" s="17">
        <v>45512</v>
      </c>
      <c r="D40" s="17"/>
      <c r="E40" s="27" t="s">
        <v>39</v>
      </c>
      <c r="F40" s="38" t="s">
        <v>1182</v>
      </c>
      <c r="G40" s="27" t="s">
        <v>33</v>
      </c>
      <c r="H40" s="29" t="s">
        <v>226</v>
      </c>
      <c r="I40" s="29"/>
      <c r="J40" s="33">
        <v>2</v>
      </c>
      <c r="K40" s="21">
        <v>45511</v>
      </c>
      <c r="L40" s="21">
        <f>IFERROR(WORKDAY.INTL(($K40-1),$J40,1,FESTIVOS[]),"")</f>
        <v>45512</v>
      </c>
      <c r="M40" s="37">
        <f t="shared" ca="1" si="0"/>
        <v>734</v>
      </c>
      <c r="N40" s="23">
        <v>0</v>
      </c>
      <c r="O40" s="22">
        <v>1</v>
      </c>
      <c r="P40" s="18" t="s">
        <v>35</v>
      </c>
      <c r="Q40" s="24" t="s">
        <v>30</v>
      </c>
      <c r="R40" s="30" t="str">
        <f ca="1">IF(Tabla43435678910[[#This Row],[Avance]]&lt;Tabla43435678910[[#This Row],[Actual]],"OK",IF(Tabla43435678910[[#This Row],[Avance]]&gt;Tabla43435678910[[#This Row],[Actual]],"ATENCIÓN","EJECUTADO"))</f>
        <v>ATENCIÓN</v>
      </c>
    </row>
    <row r="41" spans="1:18" x14ac:dyDescent="0.25">
      <c r="A41" s="16">
        <v>35</v>
      </c>
      <c r="B41" s="18" t="s">
        <v>23</v>
      </c>
      <c r="C41" s="17">
        <v>45512</v>
      </c>
      <c r="D41" s="17"/>
      <c r="E41" s="27" t="s">
        <v>39</v>
      </c>
      <c r="F41" s="28" t="s">
        <v>1183</v>
      </c>
      <c r="G41" s="27" t="s">
        <v>33</v>
      </c>
      <c r="H41" s="29" t="s">
        <v>226</v>
      </c>
      <c r="I41" s="29"/>
      <c r="J41" s="33">
        <v>2</v>
      </c>
      <c r="K41" s="21">
        <v>45511</v>
      </c>
      <c r="L41" s="21">
        <f>IFERROR(WORKDAY.INTL(($K41-1),$J41,1,FESTIVOS[]),"")</f>
        <v>45512</v>
      </c>
      <c r="M41" s="37">
        <f t="shared" ca="1" si="0"/>
        <v>734</v>
      </c>
      <c r="N41" s="23">
        <v>0</v>
      </c>
      <c r="O41" s="22">
        <v>1</v>
      </c>
      <c r="P41" s="18" t="s">
        <v>35</v>
      </c>
      <c r="Q41" s="24" t="s">
        <v>30</v>
      </c>
      <c r="R41" s="30" t="str">
        <f ca="1">IF(Tabla43435678910[[#This Row],[Avance]]&lt;Tabla43435678910[[#This Row],[Actual]],"OK",IF(Tabla43435678910[[#This Row],[Avance]]&gt;Tabla43435678910[[#This Row],[Actual]],"ATENCIÓN","EJECUTADO"))</f>
        <v>ATENCIÓN</v>
      </c>
    </row>
    <row r="42" spans="1:18" ht="26.4" x14ac:dyDescent="0.25">
      <c r="A42" s="16">
        <v>36</v>
      </c>
      <c r="B42" s="18" t="s">
        <v>23</v>
      </c>
      <c r="C42" s="17">
        <v>45512</v>
      </c>
      <c r="D42" s="17"/>
      <c r="E42" s="27" t="s">
        <v>36</v>
      </c>
      <c r="F42" s="38" t="s">
        <v>1184</v>
      </c>
      <c r="G42" s="27" t="s">
        <v>33</v>
      </c>
      <c r="H42" s="29" t="s">
        <v>112</v>
      </c>
      <c r="I42" s="29"/>
      <c r="J42" s="33">
        <v>2</v>
      </c>
      <c r="K42" s="21">
        <v>45511</v>
      </c>
      <c r="L42" s="21">
        <f>IFERROR(WORKDAY.INTL(($K42-1),$J42,1,FESTIVOS[]),"")</f>
        <v>45512</v>
      </c>
      <c r="M42" s="37">
        <f t="shared" ca="1" si="0"/>
        <v>734</v>
      </c>
      <c r="N42" s="23">
        <v>0</v>
      </c>
      <c r="O42" s="22">
        <v>1</v>
      </c>
      <c r="P42" s="18" t="s">
        <v>35</v>
      </c>
      <c r="Q42" s="24" t="s">
        <v>30</v>
      </c>
      <c r="R42" s="30" t="str">
        <f ca="1">IF(Tabla43435678910[[#This Row],[Avance]]&lt;Tabla43435678910[[#This Row],[Actual]],"OK",IF(Tabla43435678910[[#This Row],[Avance]]&gt;Tabla43435678910[[#This Row],[Actual]],"ATENCIÓN","EJECUTADO"))</f>
        <v>ATENCIÓN</v>
      </c>
    </row>
    <row r="43" spans="1:18" x14ac:dyDescent="0.25">
      <c r="A43" s="16">
        <v>37</v>
      </c>
      <c r="B43" s="18" t="s">
        <v>23</v>
      </c>
      <c r="C43" s="17">
        <v>45512</v>
      </c>
      <c r="D43" s="17"/>
      <c r="E43" s="27" t="s">
        <v>36</v>
      </c>
      <c r="F43" s="28" t="s">
        <v>1185</v>
      </c>
      <c r="G43" s="27" t="s">
        <v>33</v>
      </c>
      <c r="H43" s="29" t="s">
        <v>112</v>
      </c>
      <c r="I43" s="29"/>
      <c r="J43" s="33">
        <v>2</v>
      </c>
      <c r="K43" s="21">
        <v>45511</v>
      </c>
      <c r="L43" s="21">
        <f>IFERROR(WORKDAY.INTL(($K43-1),$J43,1,FESTIVOS[]),"")</f>
        <v>45512</v>
      </c>
      <c r="M43" s="37">
        <f t="shared" ca="1" si="0"/>
        <v>734</v>
      </c>
      <c r="N43" s="23">
        <v>0</v>
      </c>
      <c r="O43" s="22">
        <v>1</v>
      </c>
      <c r="P43" s="18" t="s">
        <v>35</v>
      </c>
      <c r="Q43" s="24" t="s">
        <v>30</v>
      </c>
      <c r="R43" s="30" t="str">
        <f ca="1">IF(Tabla43435678910[[#This Row],[Avance]]&lt;Tabla43435678910[[#This Row],[Actual]],"OK",IF(Tabla43435678910[[#This Row],[Avance]]&gt;Tabla43435678910[[#This Row],[Actual]],"ATENCIÓN","EJECUTADO"))</f>
        <v>ATENCIÓN</v>
      </c>
    </row>
    <row r="44" spans="1:18" ht="26.4" x14ac:dyDescent="0.25">
      <c r="A44" s="16">
        <v>38</v>
      </c>
      <c r="B44" s="18" t="s">
        <v>23</v>
      </c>
      <c r="C44" s="17">
        <v>45512</v>
      </c>
      <c r="D44" s="17"/>
      <c r="E44" s="27" t="s">
        <v>450</v>
      </c>
      <c r="F44" s="38" t="s">
        <v>1186</v>
      </c>
      <c r="G44" s="27" t="s">
        <v>523</v>
      </c>
      <c r="H44" s="29" t="s">
        <v>505</v>
      </c>
      <c r="I44" s="29"/>
      <c r="J44" s="33">
        <v>2</v>
      </c>
      <c r="K44" s="21">
        <v>45511</v>
      </c>
      <c r="L44" s="21">
        <f>IFERROR(WORKDAY.INTL(($K44-1),$J44,1,FESTIVOS[]),"")</f>
        <v>45512</v>
      </c>
      <c r="M44" s="37">
        <f t="shared" ca="1" si="0"/>
        <v>734</v>
      </c>
      <c r="N44" s="23">
        <v>0</v>
      </c>
      <c r="O44" s="22">
        <v>1</v>
      </c>
      <c r="P44" s="18" t="s">
        <v>35</v>
      </c>
      <c r="Q44" s="24" t="s">
        <v>30</v>
      </c>
      <c r="R44" s="30" t="str">
        <f ca="1">IF(Tabla43435678910[[#This Row],[Avance]]&lt;Tabla43435678910[[#This Row],[Actual]],"OK",IF(Tabla43435678910[[#This Row],[Avance]]&gt;Tabla43435678910[[#This Row],[Actual]],"ATENCIÓN","EJECUTADO"))</f>
        <v>ATENCIÓN</v>
      </c>
    </row>
    <row r="45" spans="1:18" ht="26.4" x14ac:dyDescent="0.25">
      <c r="A45" s="16">
        <v>39</v>
      </c>
      <c r="B45" s="18" t="s">
        <v>23</v>
      </c>
      <c r="C45" s="17">
        <v>45512</v>
      </c>
      <c r="D45" s="17"/>
      <c r="E45" s="27" t="s">
        <v>450</v>
      </c>
      <c r="F45" s="38" t="s">
        <v>1187</v>
      </c>
      <c r="G45" s="27" t="s">
        <v>523</v>
      </c>
      <c r="H45" s="29" t="s">
        <v>505</v>
      </c>
      <c r="I45" s="29"/>
      <c r="J45" s="33">
        <v>2</v>
      </c>
      <c r="K45" s="21">
        <v>45511</v>
      </c>
      <c r="L45" s="21">
        <f>IFERROR(WORKDAY.INTL(($K45-1),$J45,1,FESTIVOS[]),"")</f>
        <v>45512</v>
      </c>
      <c r="M45" s="37">
        <f t="shared" ca="1" si="0"/>
        <v>734</v>
      </c>
      <c r="N45" s="23">
        <v>0</v>
      </c>
      <c r="O45" s="22">
        <v>1</v>
      </c>
      <c r="P45" s="18" t="s">
        <v>35</v>
      </c>
      <c r="Q45" s="24" t="s">
        <v>30</v>
      </c>
      <c r="R45" s="30" t="str">
        <f ca="1">IF(Tabla43435678910[[#This Row],[Avance]]&lt;Tabla43435678910[[#This Row],[Actual]],"OK",IF(Tabla43435678910[[#This Row],[Avance]]&gt;Tabla43435678910[[#This Row],[Actual]],"ATENCIÓN","EJECUTADO"))</f>
        <v>ATENCIÓN</v>
      </c>
    </row>
    <row r="46" spans="1:18" x14ac:dyDescent="0.25">
      <c r="A46" s="16">
        <v>40</v>
      </c>
      <c r="B46" s="18" t="s">
        <v>23</v>
      </c>
      <c r="C46" s="17">
        <v>45513</v>
      </c>
      <c r="D46" s="17"/>
      <c r="E46" s="27" t="s">
        <v>39</v>
      </c>
      <c r="F46" s="28" t="s">
        <v>1188</v>
      </c>
      <c r="G46" s="27" t="s">
        <v>33</v>
      </c>
      <c r="H46" s="29" t="s">
        <v>1189</v>
      </c>
      <c r="I46" s="29"/>
      <c r="J46" s="33">
        <v>2</v>
      </c>
      <c r="K46" s="21">
        <v>45512</v>
      </c>
      <c r="L46" s="21">
        <f>IFERROR(WORKDAY.INTL(($K46-1),$J46,1,FESTIVOS[]),"")</f>
        <v>45513</v>
      </c>
      <c r="M46" s="37">
        <f t="shared" ca="1" si="0"/>
        <v>733</v>
      </c>
      <c r="N46" s="23">
        <v>0</v>
      </c>
      <c r="O46" s="22">
        <v>1</v>
      </c>
      <c r="P46" s="18" t="s">
        <v>35</v>
      </c>
      <c r="Q46" s="24" t="s">
        <v>30</v>
      </c>
      <c r="R46" s="30" t="str">
        <f ca="1">IF(Tabla43435678910[[#This Row],[Avance]]&lt;Tabla43435678910[[#This Row],[Actual]],"OK",IF(Tabla43435678910[[#This Row],[Avance]]&gt;Tabla43435678910[[#This Row],[Actual]],"ATENCIÓN","EJECUTADO"))</f>
        <v>ATENCIÓN</v>
      </c>
    </row>
    <row r="47" spans="1:18" x14ac:dyDescent="0.25">
      <c r="A47" s="16">
        <v>41</v>
      </c>
      <c r="B47" s="18" t="s">
        <v>23</v>
      </c>
      <c r="C47" s="17">
        <v>45513</v>
      </c>
      <c r="D47" s="17"/>
      <c r="E47" s="27" t="s">
        <v>36</v>
      </c>
      <c r="F47" s="28" t="s">
        <v>1190</v>
      </c>
      <c r="G47" s="27" t="s">
        <v>33</v>
      </c>
      <c r="H47" s="29" t="s">
        <v>112</v>
      </c>
      <c r="I47" s="29"/>
      <c r="J47" s="33">
        <v>2</v>
      </c>
      <c r="K47" s="21">
        <v>45512</v>
      </c>
      <c r="L47" s="21">
        <f>IFERROR(WORKDAY.INTL(($K47-1),$J47,1,FESTIVOS[]),"")</f>
        <v>45513</v>
      </c>
      <c r="M47" s="37">
        <f t="shared" ca="1" si="0"/>
        <v>733</v>
      </c>
      <c r="N47" s="23">
        <v>0</v>
      </c>
      <c r="O47" s="22">
        <v>1</v>
      </c>
      <c r="P47" s="18" t="s">
        <v>35</v>
      </c>
      <c r="Q47" s="24" t="s">
        <v>30</v>
      </c>
      <c r="R47" s="30" t="str">
        <f ca="1">IF(Tabla43435678910[[#This Row],[Avance]]&lt;Tabla43435678910[[#This Row],[Actual]],"OK",IF(Tabla43435678910[[#This Row],[Avance]]&gt;Tabla43435678910[[#This Row],[Actual]],"ATENCIÓN","EJECUTADO"))</f>
        <v>ATENCIÓN</v>
      </c>
    </row>
    <row r="48" spans="1:18" x14ac:dyDescent="0.25">
      <c r="A48" s="16">
        <v>42</v>
      </c>
      <c r="B48" s="18" t="s">
        <v>23</v>
      </c>
      <c r="C48" s="17">
        <v>45513</v>
      </c>
      <c r="D48" s="17"/>
      <c r="E48" s="27" t="s">
        <v>36</v>
      </c>
      <c r="F48" s="28" t="s">
        <v>1191</v>
      </c>
      <c r="G48" s="27" t="s">
        <v>33</v>
      </c>
      <c r="H48" s="29" t="s">
        <v>112</v>
      </c>
      <c r="I48" s="29"/>
      <c r="J48" s="33">
        <v>2</v>
      </c>
      <c r="K48" s="21">
        <v>45512</v>
      </c>
      <c r="L48" s="21">
        <f>IFERROR(WORKDAY.INTL(($K48-1),$J48,1,FESTIVOS[]),"")</f>
        <v>45513</v>
      </c>
      <c r="M48" s="37">
        <f t="shared" ca="1" si="0"/>
        <v>733</v>
      </c>
      <c r="N48" s="23">
        <v>0</v>
      </c>
      <c r="O48" s="22">
        <v>1</v>
      </c>
      <c r="P48" s="18" t="s">
        <v>35</v>
      </c>
      <c r="Q48" s="24" t="s">
        <v>30</v>
      </c>
      <c r="R48" s="30" t="str">
        <f ca="1">IF(Tabla43435678910[[#This Row],[Avance]]&lt;Tabla43435678910[[#This Row],[Actual]],"OK",IF(Tabla43435678910[[#This Row],[Avance]]&gt;Tabla43435678910[[#This Row],[Actual]],"ATENCIÓN","EJECUTADO"))</f>
        <v>ATENCIÓN</v>
      </c>
    </row>
    <row r="49" spans="1:18" ht="26.4" x14ac:dyDescent="0.25">
      <c r="A49" s="16">
        <v>43</v>
      </c>
      <c r="B49" s="18" t="s">
        <v>23</v>
      </c>
      <c r="C49" s="17">
        <v>45513</v>
      </c>
      <c r="D49" s="17"/>
      <c r="E49" s="27" t="s">
        <v>450</v>
      </c>
      <c r="F49" s="38" t="s">
        <v>1192</v>
      </c>
      <c r="G49" s="27" t="s">
        <v>523</v>
      </c>
      <c r="H49" s="29" t="s">
        <v>505</v>
      </c>
      <c r="I49" s="29"/>
      <c r="J49" s="33">
        <v>2</v>
      </c>
      <c r="K49" s="21">
        <v>45512</v>
      </c>
      <c r="L49" s="21">
        <f>IFERROR(WORKDAY.INTL(($K49-1),$J49,1,FESTIVOS[]),"")</f>
        <v>45513</v>
      </c>
      <c r="M49" s="37">
        <f t="shared" ca="1" si="0"/>
        <v>733</v>
      </c>
      <c r="N49" s="23">
        <v>0</v>
      </c>
      <c r="O49" s="22">
        <v>1</v>
      </c>
      <c r="P49" s="18" t="s">
        <v>35</v>
      </c>
      <c r="Q49" s="24" t="s">
        <v>30</v>
      </c>
      <c r="R49" s="30" t="str">
        <f ca="1">IF(Tabla43435678910[[#This Row],[Avance]]&lt;Tabla43435678910[[#This Row],[Actual]],"OK",IF(Tabla43435678910[[#This Row],[Avance]]&gt;Tabla43435678910[[#This Row],[Actual]],"ATENCIÓN","EJECUTADO"))</f>
        <v>ATENCIÓN</v>
      </c>
    </row>
    <row r="50" spans="1:18" ht="26.4" x14ac:dyDescent="0.25">
      <c r="A50" s="16">
        <v>44</v>
      </c>
      <c r="B50" s="18" t="s">
        <v>23</v>
      </c>
      <c r="C50" s="17">
        <v>45513</v>
      </c>
      <c r="D50" s="17"/>
      <c r="E50" s="27" t="s">
        <v>450</v>
      </c>
      <c r="F50" s="38" t="s">
        <v>1193</v>
      </c>
      <c r="G50" s="27" t="s">
        <v>523</v>
      </c>
      <c r="H50" s="29" t="s">
        <v>505</v>
      </c>
      <c r="I50" s="29"/>
      <c r="J50" s="33">
        <v>2</v>
      </c>
      <c r="K50" s="21">
        <v>45512</v>
      </c>
      <c r="L50" s="21">
        <f>IFERROR(WORKDAY.INTL(($K50-1),$J50,1,FESTIVOS[]),"")</f>
        <v>45513</v>
      </c>
      <c r="M50" s="37">
        <f t="shared" ca="1" si="0"/>
        <v>733</v>
      </c>
      <c r="N50" s="23">
        <v>0</v>
      </c>
      <c r="O50" s="22">
        <v>1</v>
      </c>
      <c r="P50" s="18" t="s">
        <v>35</v>
      </c>
      <c r="Q50" s="24" t="s">
        <v>30</v>
      </c>
      <c r="R50" s="30" t="str">
        <f ca="1">IF(Tabla43435678910[[#This Row],[Avance]]&lt;Tabla43435678910[[#This Row],[Actual]],"OK",IF(Tabla43435678910[[#This Row],[Avance]]&gt;Tabla43435678910[[#This Row],[Actual]],"ATENCIÓN","EJECUTADO"))</f>
        <v>ATENCIÓN</v>
      </c>
    </row>
    <row r="51" spans="1:18" x14ac:dyDescent="0.25">
      <c r="A51" s="16">
        <v>45</v>
      </c>
      <c r="B51" s="18" t="s">
        <v>23</v>
      </c>
      <c r="C51" s="17">
        <v>45516</v>
      </c>
      <c r="D51" s="17"/>
      <c r="E51" s="27" t="s">
        <v>39</v>
      </c>
      <c r="F51" s="28" t="s">
        <v>793</v>
      </c>
      <c r="G51" s="27" t="s">
        <v>33</v>
      </c>
      <c r="H51" s="29" t="s">
        <v>1189</v>
      </c>
      <c r="I51" s="29"/>
      <c r="J51" s="33">
        <v>1</v>
      </c>
      <c r="K51" s="21">
        <v>45515</v>
      </c>
      <c r="L51" s="21">
        <f>IFERROR(WORKDAY.INTL(($K51-1),$J51,1,FESTIVOS[]),"")</f>
        <v>45516</v>
      </c>
      <c r="M51" s="37">
        <f t="shared" ca="1" si="0"/>
        <v>730</v>
      </c>
      <c r="N51" s="23">
        <v>0</v>
      </c>
      <c r="O51" s="22">
        <v>1</v>
      </c>
      <c r="P51" s="18" t="s">
        <v>35</v>
      </c>
      <c r="Q51" s="24" t="s">
        <v>30</v>
      </c>
      <c r="R51" s="30" t="str">
        <f ca="1">IF(Tabla43435678910[[#This Row],[Avance]]&lt;Tabla43435678910[[#This Row],[Actual]],"OK",IF(Tabla43435678910[[#This Row],[Avance]]&gt;Tabla43435678910[[#This Row],[Actual]],"ATENCIÓN","EJECUTADO"))</f>
        <v>ATENCIÓN</v>
      </c>
    </row>
    <row r="52" spans="1:18" x14ac:dyDescent="0.25">
      <c r="A52" s="16">
        <v>46</v>
      </c>
      <c r="B52" s="18" t="s">
        <v>23</v>
      </c>
      <c r="C52" s="17">
        <v>45516</v>
      </c>
      <c r="D52" s="17"/>
      <c r="E52" s="27" t="s">
        <v>450</v>
      </c>
      <c r="F52" s="28" t="s">
        <v>1194</v>
      </c>
      <c r="G52" s="27" t="s">
        <v>523</v>
      </c>
      <c r="H52" s="29" t="s">
        <v>505</v>
      </c>
      <c r="I52" s="29"/>
      <c r="J52" s="33">
        <v>1</v>
      </c>
      <c r="K52" s="21">
        <v>45515</v>
      </c>
      <c r="L52" s="21">
        <f>IFERROR(WORKDAY.INTL(($K52-1),$J52,1,FESTIVOS[]),"")</f>
        <v>45516</v>
      </c>
      <c r="M52" s="37">
        <f t="shared" ca="1" si="0"/>
        <v>730</v>
      </c>
      <c r="N52" s="23">
        <v>0</v>
      </c>
      <c r="O52" s="22">
        <v>1</v>
      </c>
      <c r="P52" s="18" t="s">
        <v>35</v>
      </c>
      <c r="Q52" s="24" t="s">
        <v>30</v>
      </c>
      <c r="R52" s="30" t="str">
        <f ca="1">IF(Tabla43435678910[[#This Row],[Avance]]&lt;Tabla43435678910[[#This Row],[Actual]],"OK",IF(Tabla43435678910[[#This Row],[Avance]]&gt;Tabla43435678910[[#This Row],[Actual]],"ATENCIÓN","EJECUTADO"))</f>
        <v>ATENCIÓN</v>
      </c>
    </row>
    <row r="53" spans="1:18" x14ac:dyDescent="0.25">
      <c r="A53" s="16">
        <v>47</v>
      </c>
      <c r="B53" s="18" t="s">
        <v>23</v>
      </c>
      <c r="C53" s="17">
        <v>45516</v>
      </c>
      <c r="D53" s="17"/>
      <c r="E53" s="27" t="s">
        <v>36</v>
      </c>
      <c r="F53" s="28" t="s">
        <v>1195</v>
      </c>
      <c r="G53" s="27" t="s">
        <v>33</v>
      </c>
      <c r="H53" s="29" t="s">
        <v>112</v>
      </c>
      <c r="I53" s="29"/>
      <c r="J53" s="33">
        <v>1</v>
      </c>
      <c r="K53" s="21">
        <v>45515</v>
      </c>
      <c r="L53" s="21">
        <f>IFERROR(WORKDAY.INTL(($K53-1),$J53,1,FESTIVOS[]),"")</f>
        <v>45516</v>
      </c>
      <c r="M53" s="37">
        <f t="shared" ca="1" si="0"/>
        <v>730</v>
      </c>
      <c r="N53" s="23">
        <v>0</v>
      </c>
      <c r="O53" s="22">
        <v>1</v>
      </c>
      <c r="P53" s="18" t="s">
        <v>35</v>
      </c>
      <c r="Q53" s="24" t="s">
        <v>30</v>
      </c>
      <c r="R53" s="30" t="str">
        <f ca="1">IF(Tabla43435678910[[#This Row],[Avance]]&lt;Tabla43435678910[[#This Row],[Actual]],"OK",IF(Tabla43435678910[[#This Row],[Avance]]&gt;Tabla43435678910[[#This Row],[Actual]],"ATENCIÓN","EJECUTADO"))</f>
        <v>ATENCIÓN</v>
      </c>
    </row>
    <row r="54" spans="1:18" x14ac:dyDescent="0.25">
      <c r="A54" s="16">
        <v>48</v>
      </c>
      <c r="B54" s="18" t="s">
        <v>23</v>
      </c>
      <c r="C54" s="17">
        <v>45516</v>
      </c>
      <c r="D54" s="17"/>
      <c r="E54" s="27" t="s">
        <v>36</v>
      </c>
      <c r="F54" s="28" t="s">
        <v>1196</v>
      </c>
      <c r="G54" s="27" t="s">
        <v>33</v>
      </c>
      <c r="H54" s="29" t="s">
        <v>82</v>
      </c>
      <c r="I54" s="29"/>
      <c r="J54" s="33">
        <v>1</v>
      </c>
      <c r="K54" s="21">
        <v>45515</v>
      </c>
      <c r="L54" s="21">
        <f>IFERROR(WORKDAY.INTL(($K54-1),$J54,1,FESTIVOS[]),"")</f>
        <v>45516</v>
      </c>
      <c r="M54" s="37">
        <f t="shared" ca="1" si="0"/>
        <v>730</v>
      </c>
      <c r="N54" s="23">
        <v>0</v>
      </c>
      <c r="O54" s="22">
        <v>1</v>
      </c>
      <c r="P54" s="18" t="s">
        <v>35</v>
      </c>
      <c r="Q54" s="24" t="s">
        <v>30</v>
      </c>
      <c r="R54" s="30" t="str">
        <f ca="1">IF(Tabla43435678910[[#This Row],[Avance]]&lt;Tabla43435678910[[#This Row],[Actual]],"OK",IF(Tabla43435678910[[#This Row],[Avance]]&gt;Tabla43435678910[[#This Row],[Actual]],"ATENCIÓN","EJECUTADO"))</f>
        <v>ATENCIÓN</v>
      </c>
    </row>
    <row r="55" spans="1:18" ht="26.4" x14ac:dyDescent="0.25">
      <c r="A55" s="16">
        <v>49</v>
      </c>
      <c r="B55" s="18" t="s">
        <v>23</v>
      </c>
      <c r="C55" s="17">
        <v>45516</v>
      </c>
      <c r="D55" s="17"/>
      <c r="E55" s="27" t="s">
        <v>36</v>
      </c>
      <c r="F55" s="38" t="s">
        <v>1197</v>
      </c>
      <c r="G55" s="27" t="s">
        <v>33</v>
      </c>
      <c r="H55" s="29" t="s">
        <v>112</v>
      </c>
      <c r="I55" s="29"/>
      <c r="J55" s="33">
        <v>1</v>
      </c>
      <c r="K55" s="21">
        <v>45515</v>
      </c>
      <c r="L55" s="21">
        <f>IFERROR(WORKDAY.INTL(($K55-1),$J55,1,FESTIVOS[]),"")</f>
        <v>45516</v>
      </c>
      <c r="M55" s="37">
        <f t="shared" ca="1" si="0"/>
        <v>730</v>
      </c>
      <c r="N55" s="23">
        <v>0</v>
      </c>
      <c r="O55" s="22">
        <v>1</v>
      </c>
      <c r="P55" s="18" t="s">
        <v>35</v>
      </c>
      <c r="Q55" s="24" t="s">
        <v>30</v>
      </c>
      <c r="R55" s="30" t="str">
        <f ca="1">IF(Tabla43435678910[[#This Row],[Avance]]&lt;Tabla43435678910[[#This Row],[Actual]],"OK",IF(Tabla43435678910[[#This Row],[Avance]]&gt;Tabla43435678910[[#This Row],[Actual]],"ATENCIÓN","EJECUTADO"))</f>
        <v>ATENCIÓN</v>
      </c>
    </row>
    <row r="56" spans="1:18" x14ac:dyDescent="0.25">
      <c r="A56" s="16">
        <v>50</v>
      </c>
      <c r="B56" s="18" t="s">
        <v>23</v>
      </c>
      <c r="C56" s="17">
        <v>45517</v>
      </c>
      <c r="D56" s="17"/>
      <c r="E56" s="27" t="s">
        <v>39</v>
      </c>
      <c r="F56" s="28" t="s">
        <v>1198</v>
      </c>
      <c r="G56" s="27" t="s">
        <v>33</v>
      </c>
      <c r="H56" s="29" t="s">
        <v>1189</v>
      </c>
      <c r="I56" s="29"/>
      <c r="J56" s="33">
        <v>2</v>
      </c>
      <c r="K56" s="21">
        <v>45516</v>
      </c>
      <c r="L56" s="21">
        <f>IFERROR(WORKDAY.INTL(($K56-1),$J56,1,FESTIVOS[]),"")</f>
        <v>45517</v>
      </c>
      <c r="M56" s="37">
        <v>1</v>
      </c>
      <c r="N56" s="23">
        <v>0</v>
      </c>
      <c r="O56" s="22">
        <v>1</v>
      </c>
      <c r="P56" s="18" t="s">
        <v>35</v>
      </c>
      <c r="Q56" s="24" t="s">
        <v>30</v>
      </c>
      <c r="R56" s="30" t="str">
        <f>IF(Tabla43435678910[[#This Row],[Avance]]&lt;Tabla43435678910[[#This Row],[Actual]],"OK",IF(Tabla43435678910[[#This Row],[Avance]]&gt;Tabla43435678910[[#This Row],[Actual]],"ATENCIÓN","EJECUTADO"))</f>
        <v>EJECUTADO</v>
      </c>
    </row>
    <row r="57" spans="1:18" x14ac:dyDescent="0.25">
      <c r="A57" s="16">
        <v>51</v>
      </c>
      <c r="B57" s="18" t="s">
        <v>23</v>
      </c>
      <c r="C57" s="17">
        <v>45517</v>
      </c>
      <c r="D57" s="17"/>
      <c r="E57" s="27" t="s">
        <v>39</v>
      </c>
      <c r="F57" s="28" t="s">
        <v>1199</v>
      </c>
      <c r="G57" s="27" t="s">
        <v>33</v>
      </c>
      <c r="H57" s="29" t="s">
        <v>1189</v>
      </c>
      <c r="I57" s="29"/>
      <c r="J57" s="33">
        <v>2</v>
      </c>
      <c r="K57" s="21">
        <v>45516</v>
      </c>
      <c r="L57" s="21">
        <f>IFERROR(WORKDAY.INTL(($K57-1),$J57,1,FESTIVOS[]),"")</f>
        <v>45517</v>
      </c>
      <c r="M57" s="37">
        <v>1</v>
      </c>
      <c r="N57" s="23">
        <v>0</v>
      </c>
      <c r="O57" s="22">
        <v>1</v>
      </c>
      <c r="P57" s="18" t="s">
        <v>35</v>
      </c>
      <c r="Q57" s="24" t="s">
        <v>30</v>
      </c>
      <c r="R57" s="30" t="str">
        <f>IF(Tabla43435678910[[#This Row],[Avance]]&lt;Tabla43435678910[[#This Row],[Actual]],"OK",IF(Tabla43435678910[[#This Row],[Avance]]&gt;Tabla43435678910[[#This Row],[Actual]],"ATENCIÓN","EJECUTADO"))</f>
        <v>EJECUTADO</v>
      </c>
    </row>
    <row r="58" spans="1:18" ht="26.4" x14ac:dyDescent="0.25">
      <c r="A58" s="16">
        <v>52</v>
      </c>
      <c r="B58" s="18" t="s">
        <v>23</v>
      </c>
      <c r="C58" s="17">
        <v>45517</v>
      </c>
      <c r="D58" s="17"/>
      <c r="E58" s="27" t="s">
        <v>36</v>
      </c>
      <c r="F58" s="38" t="s">
        <v>1200</v>
      </c>
      <c r="G58" s="27" t="s">
        <v>33</v>
      </c>
      <c r="H58" s="29" t="s">
        <v>82</v>
      </c>
      <c r="I58" s="29"/>
      <c r="J58" s="33">
        <v>2</v>
      </c>
      <c r="K58" s="21">
        <v>45516</v>
      </c>
      <c r="L58" s="21">
        <f>IFERROR(WORKDAY.INTL(($K58-1),$J58,1,FESTIVOS[]),"")</f>
        <v>45517</v>
      </c>
      <c r="M58" s="37">
        <v>1</v>
      </c>
      <c r="N58" s="23">
        <v>0</v>
      </c>
      <c r="O58" s="22">
        <v>1</v>
      </c>
      <c r="P58" s="18" t="s">
        <v>35</v>
      </c>
      <c r="Q58" s="24" t="s">
        <v>30</v>
      </c>
      <c r="R58" s="30" t="str">
        <f>IF(Tabla43435678910[[#This Row],[Avance]]&lt;Tabla43435678910[[#This Row],[Actual]],"OK",IF(Tabla43435678910[[#This Row],[Avance]]&gt;Tabla43435678910[[#This Row],[Actual]],"ATENCIÓN","EJECUTADO"))</f>
        <v>EJECUTADO</v>
      </c>
    </row>
    <row r="59" spans="1:18" ht="26.25" customHeight="1" x14ac:dyDescent="0.25">
      <c r="A59" s="16">
        <v>53</v>
      </c>
      <c r="B59" s="18" t="s">
        <v>23</v>
      </c>
      <c r="C59" s="17">
        <v>45517</v>
      </c>
      <c r="D59" s="17"/>
      <c r="E59" s="27" t="s">
        <v>36</v>
      </c>
      <c r="F59" s="38" t="s">
        <v>1201</v>
      </c>
      <c r="G59" s="27" t="s">
        <v>33</v>
      </c>
      <c r="H59" s="29" t="s">
        <v>82</v>
      </c>
      <c r="I59" s="29"/>
      <c r="J59" s="33">
        <v>2</v>
      </c>
      <c r="K59" s="21">
        <v>45516</v>
      </c>
      <c r="L59" s="21">
        <f>IFERROR(WORKDAY.INTL(($K59-1),$J59,1,FESTIVOS[]),"")</f>
        <v>45517</v>
      </c>
      <c r="M59" s="37">
        <v>1</v>
      </c>
      <c r="N59" s="23">
        <v>0</v>
      </c>
      <c r="O59" s="22">
        <v>1</v>
      </c>
      <c r="P59" s="18" t="s">
        <v>35</v>
      </c>
      <c r="Q59" s="24" t="s">
        <v>30</v>
      </c>
      <c r="R59" s="30" t="str">
        <f>IF(Tabla43435678910[[#This Row],[Avance]]&lt;Tabla43435678910[[#This Row],[Actual]],"OK",IF(Tabla43435678910[[#This Row],[Avance]]&gt;Tabla43435678910[[#This Row],[Actual]],"ATENCIÓN","EJECUTADO"))</f>
        <v>EJECUTADO</v>
      </c>
    </row>
    <row r="60" spans="1:18" x14ac:dyDescent="0.25">
      <c r="A60" s="16">
        <v>54</v>
      </c>
      <c r="B60" s="18" t="s">
        <v>23</v>
      </c>
      <c r="C60" s="17">
        <v>45517</v>
      </c>
      <c r="D60" s="17"/>
      <c r="E60" s="27" t="s">
        <v>133</v>
      </c>
      <c r="F60" s="28" t="s">
        <v>1135</v>
      </c>
      <c r="G60" s="27" t="s">
        <v>872</v>
      </c>
      <c r="H60" s="29" t="s">
        <v>679</v>
      </c>
      <c r="I60" s="29"/>
      <c r="J60" s="33">
        <v>15</v>
      </c>
      <c r="K60" s="21">
        <v>45516</v>
      </c>
      <c r="L60" s="21">
        <f>IFERROR(WORKDAY.INTL(($K60-1),$J60,1,FESTIVOS[]),"")</f>
        <v>45534</v>
      </c>
      <c r="M60" s="37">
        <v>1</v>
      </c>
      <c r="N60" s="23">
        <v>0.95</v>
      </c>
      <c r="O60" s="22">
        <v>1</v>
      </c>
      <c r="P60" s="18" t="s">
        <v>35</v>
      </c>
      <c r="Q60" s="24" t="s">
        <v>30</v>
      </c>
      <c r="R60" s="30" t="str">
        <f>IF(Tabla43435678910[[#This Row],[Avance]]&lt;Tabla43435678910[[#This Row],[Actual]],"OK",IF(Tabla43435678910[[#This Row],[Avance]]&gt;Tabla43435678910[[#This Row],[Actual]],"ATENCIÓN","EJECUTADO"))</f>
        <v>EJECUTADO</v>
      </c>
    </row>
    <row r="61" spans="1:18" ht="26.4" x14ac:dyDescent="0.25">
      <c r="A61" s="16">
        <v>55</v>
      </c>
      <c r="B61" s="18" t="s">
        <v>23</v>
      </c>
      <c r="C61" s="17">
        <v>45517</v>
      </c>
      <c r="D61" s="17"/>
      <c r="E61" s="27" t="s">
        <v>450</v>
      </c>
      <c r="F61" s="38" t="s">
        <v>1202</v>
      </c>
      <c r="G61" s="27" t="s">
        <v>523</v>
      </c>
      <c r="H61" s="29" t="s">
        <v>505</v>
      </c>
      <c r="I61" s="29"/>
      <c r="J61" s="33">
        <v>2</v>
      </c>
      <c r="K61" s="21">
        <v>45516</v>
      </c>
      <c r="L61" s="21">
        <f>IFERROR(WORKDAY.INTL(($K61-1),$J61,1,FESTIVOS[]),"")</f>
        <v>45517</v>
      </c>
      <c r="M61" s="37">
        <f t="shared" ca="1" si="0"/>
        <v>729</v>
      </c>
      <c r="N61" s="23">
        <v>0</v>
      </c>
      <c r="O61" s="22">
        <v>1</v>
      </c>
      <c r="P61" s="18" t="s">
        <v>35</v>
      </c>
      <c r="Q61" s="24" t="s">
        <v>30</v>
      </c>
      <c r="R61" s="30" t="str">
        <f ca="1">IF(Tabla43435678910[[#This Row],[Avance]]&lt;Tabla43435678910[[#This Row],[Actual]],"OK",IF(Tabla43435678910[[#This Row],[Avance]]&gt;Tabla43435678910[[#This Row],[Actual]],"ATENCIÓN","EJECUTADO"))</f>
        <v>ATENCIÓN</v>
      </c>
    </row>
    <row r="62" spans="1:18" ht="26.4" x14ac:dyDescent="0.25">
      <c r="A62" s="16">
        <v>56</v>
      </c>
      <c r="B62" s="18" t="s">
        <v>23</v>
      </c>
      <c r="C62" s="17">
        <v>45517</v>
      </c>
      <c r="D62" s="17"/>
      <c r="E62" s="27" t="s">
        <v>450</v>
      </c>
      <c r="F62" s="38" t="s">
        <v>1203</v>
      </c>
      <c r="G62" s="27" t="s">
        <v>523</v>
      </c>
      <c r="H62" s="29" t="s">
        <v>505</v>
      </c>
      <c r="I62" s="29"/>
      <c r="J62" s="33">
        <v>2</v>
      </c>
      <c r="K62" s="21">
        <v>45516</v>
      </c>
      <c r="L62" s="21">
        <f>IFERROR(WORKDAY.INTL(($K62-1),$J62,1,FESTIVOS[]),"")</f>
        <v>45517</v>
      </c>
      <c r="M62" s="37">
        <f t="shared" ca="1" si="0"/>
        <v>729</v>
      </c>
      <c r="N62" s="23">
        <v>0</v>
      </c>
      <c r="O62" s="22">
        <v>1</v>
      </c>
      <c r="P62" s="18" t="s">
        <v>35</v>
      </c>
      <c r="Q62" s="24" t="s">
        <v>30</v>
      </c>
      <c r="R62" s="30" t="str">
        <f ca="1">IF(Tabla43435678910[[#This Row],[Avance]]&lt;Tabla43435678910[[#This Row],[Actual]],"OK",IF(Tabla43435678910[[#This Row],[Avance]]&gt;Tabla43435678910[[#This Row],[Actual]],"ATENCIÓN","EJECUTADO"))</f>
        <v>ATENCIÓN</v>
      </c>
    </row>
    <row r="63" spans="1:18" ht="26.4" x14ac:dyDescent="0.25">
      <c r="A63" s="16">
        <v>57</v>
      </c>
      <c r="B63" s="18" t="s">
        <v>23</v>
      </c>
      <c r="C63" s="17">
        <v>45517</v>
      </c>
      <c r="D63" s="17"/>
      <c r="E63" s="27" t="s">
        <v>450</v>
      </c>
      <c r="F63" s="38" t="s">
        <v>1204</v>
      </c>
      <c r="G63" s="27" t="s">
        <v>523</v>
      </c>
      <c r="H63" s="29" t="s">
        <v>505</v>
      </c>
      <c r="I63" s="29"/>
      <c r="J63" s="33">
        <v>2</v>
      </c>
      <c r="K63" s="21">
        <v>45516</v>
      </c>
      <c r="L63" s="21">
        <f>IFERROR(WORKDAY.INTL(($K63-1),$J63,1,FESTIVOS[]),"")</f>
        <v>45517</v>
      </c>
      <c r="M63" s="37">
        <f t="shared" ca="1" si="0"/>
        <v>729</v>
      </c>
      <c r="N63" s="23">
        <v>0</v>
      </c>
      <c r="O63" s="22">
        <v>1</v>
      </c>
      <c r="P63" s="18" t="s">
        <v>35</v>
      </c>
      <c r="Q63" s="24" t="s">
        <v>30</v>
      </c>
      <c r="R63" s="30" t="str">
        <f ca="1">IF(Tabla43435678910[[#This Row],[Avance]]&lt;Tabla43435678910[[#This Row],[Actual]],"OK",IF(Tabla43435678910[[#This Row],[Avance]]&gt;Tabla43435678910[[#This Row],[Actual]],"ATENCIÓN","EJECUTADO"))</f>
        <v>ATENCIÓN</v>
      </c>
    </row>
    <row r="64" spans="1:18" x14ac:dyDescent="0.25">
      <c r="A64" s="16">
        <v>58</v>
      </c>
      <c r="B64" s="18" t="s">
        <v>23</v>
      </c>
      <c r="C64" s="17">
        <v>45518</v>
      </c>
      <c r="D64" s="17"/>
      <c r="E64" s="27" t="s">
        <v>39</v>
      </c>
      <c r="F64" s="28" t="s">
        <v>227</v>
      </c>
      <c r="G64" s="27" t="s">
        <v>33</v>
      </c>
      <c r="H64" s="29" t="s">
        <v>1189</v>
      </c>
      <c r="I64" s="29"/>
      <c r="J64" s="33">
        <v>2</v>
      </c>
      <c r="K64" s="21">
        <v>45517</v>
      </c>
      <c r="L64" s="21">
        <f>IFERROR(WORKDAY.INTL(($K64-1),$J64,1,FESTIVOS[]),"")</f>
        <v>45518</v>
      </c>
      <c r="M64" s="37">
        <f t="shared" ca="1" si="0"/>
        <v>728</v>
      </c>
      <c r="N64" s="23">
        <v>0</v>
      </c>
      <c r="O64" s="22">
        <v>1</v>
      </c>
      <c r="P64" s="18" t="s">
        <v>35</v>
      </c>
      <c r="Q64" s="24" t="s">
        <v>30</v>
      </c>
      <c r="R64" s="30" t="str">
        <f ca="1">IF(Tabla43435678910[[#This Row],[Avance]]&lt;Tabla43435678910[[#This Row],[Actual]],"OK",IF(Tabla43435678910[[#This Row],[Avance]]&gt;Tabla43435678910[[#This Row],[Actual]],"ATENCIÓN","EJECUTADO"))</f>
        <v>ATENCIÓN</v>
      </c>
    </row>
    <row r="65" spans="1:18" x14ac:dyDescent="0.25">
      <c r="A65" s="16">
        <v>59</v>
      </c>
      <c r="B65" s="18" t="s">
        <v>23</v>
      </c>
      <c r="C65" s="17">
        <v>45518</v>
      </c>
      <c r="D65" s="17"/>
      <c r="E65" s="27" t="s">
        <v>39</v>
      </c>
      <c r="F65" s="28" t="s">
        <v>254</v>
      </c>
      <c r="G65" s="27" t="s">
        <v>33</v>
      </c>
      <c r="H65" s="29" t="s">
        <v>1189</v>
      </c>
      <c r="I65" s="29"/>
      <c r="J65" s="33">
        <v>2</v>
      </c>
      <c r="K65" s="21">
        <v>45517</v>
      </c>
      <c r="L65" s="21">
        <f>IFERROR(WORKDAY.INTL(($K65-1),$J65,1,FESTIVOS[]),"")</f>
        <v>45518</v>
      </c>
      <c r="M65" s="37">
        <f t="shared" ca="1" si="0"/>
        <v>728</v>
      </c>
      <c r="N65" s="23">
        <v>0</v>
      </c>
      <c r="O65" s="22">
        <v>1</v>
      </c>
      <c r="P65" s="18" t="s">
        <v>35</v>
      </c>
      <c r="Q65" s="24" t="s">
        <v>30</v>
      </c>
      <c r="R65" s="30" t="str">
        <f ca="1">IF(Tabla43435678910[[#This Row],[Avance]]&lt;Tabla43435678910[[#This Row],[Actual]],"OK",IF(Tabla43435678910[[#This Row],[Avance]]&gt;Tabla43435678910[[#This Row],[Actual]],"ATENCIÓN","EJECUTADO"))</f>
        <v>ATENCIÓN</v>
      </c>
    </row>
    <row r="66" spans="1:18" ht="26.4" x14ac:dyDescent="0.25">
      <c r="A66" s="16">
        <v>60</v>
      </c>
      <c r="B66" s="18" t="s">
        <v>23</v>
      </c>
      <c r="C66" s="17">
        <v>45518</v>
      </c>
      <c r="D66" s="17"/>
      <c r="E66" s="27" t="s">
        <v>36</v>
      </c>
      <c r="F66" s="38" t="s">
        <v>1205</v>
      </c>
      <c r="G66" s="27" t="s">
        <v>33</v>
      </c>
      <c r="H66" s="29" t="s">
        <v>82</v>
      </c>
      <c r="I66" s="29"/>
      <c r="J66" s="33">
        <v>2</v>
      </c>
      <c r="K66" s="21">
        <v>45517</v>
      </c>
      <c r="L66" s="21">
        <f>IFERROR(WORKDAY.INTL(($K66-1),$J66,1,FESTIVOS[]),"")</f>
        <v>45518</v>
      </c>
      <c r="M66" s="37">
        <f t="shared" ca="1" si="0"/>
        <v>728</v>
      </c>
      <c r="N66" s="23">
        <v>0</v>
      </c>
      <c r="O66" s="22">
        <v>1</v>
      </c>
      <c r="P66" s="18" t="s">
        <v>35</v>
      </c>
      <c r="Q66" s="24" t="s">
        <v>30</v>
      </c>
      <c r="R66" s="30" t="str">
        <f ca="1">IF(Tabla43435678910[[#This Row],[Avance]]&lt;Tabla43435678910[[#This Row],[Actual]],"OK",IF(Tabla43435678910[[#This Row],[Avance]]&gt;Tabla43435678910[[#This Row],[Actual]],"ATENCIÓN","EJECUTADO"))</f>
        <v>ATENCIÓN</v>
      </c>
    </row>
    <row r="67" spans="1:18" x14ac:dyDescent="0.25">
      <c r="A67" s="16">
        <v>61</v>
      </c>
      <c r="B67" s="18" t="s">
        <v>23</v>
      </c>
      <c r="C67" s="17">
        <v>45518</v>
      </c>
      <c r="D67" s="17"/>
      <c r="E67" s="27" t="s">
        <v>36</v>
      </c>
      <c r="F67" s="28" t="s">
        <v>1206</v>
      </c>
      <c r="G67" s="27" t="s">
        <v>33</v>
      </c>
      <c r="H67" s="29" t="s">
        <v>82</v>
      </c>
      <c r="I67" s="29"/>
      <c r="J67" s="33">
        <v>2</v>
      </c>
      <c r="K67" s="21">
        <v>45517</v>
      </c>
      <c r="L67" s="21">
        <f>IFERROR(WORKDAY.INTL(($K67-1),$J67,1,FESTIVOS[]),"")</f>
        <v>45518</v>
      </c>
      <c r="M67" s="37">
        <f t="shared" ca="1" si="0"/>
        <v>728</v>
      </c>
      <c r="N67" s="23">
        <v>0</v>
      </c>
      <c r="O67" s="22">
        <v>1</v>
      </c>
      <c r="P67" s="18" t="s">
        <v>35</v>
      </c>
      <c r="Q67" s="24" t="s">
        <v>30</v>
      </c>
      <c r="R67" s="30" t="str">
        <f ca="1">IF(Tabla43435678910[[#This Row],[Avance]]&lt;Tabla43435678910[[#This Row],[Actual]],"OK",IF(Tabla43435678910[[#This Row],[Avance]]&gt;Tabla43435678910[[#This Row],[Actual]],"ATENCIÓN","EJECUTADO"))</f>
        <v>ATENCIÓN</v>
      </c>
    </row>
    <row r="68" spans="1:18" x14ac:dyDescent="0.25">
      <c r="A68" s="16">
        <v>62</v>
      </c>
      <c r="B68" s="18" t="s">
        <v>23</v>
      </c>
      <c r="C68" s="17">
        <v>45518</v>
      </c>
      <c r="D68" s="17"/>
      <c r="E68" s="27" t="s">
        <v>36</v>
      </c>
      <c r="F68" s="28" t="s">
        <v>1207</v>
      </c>
      <c r="G68" s="27" t="s">
        <v>33</v>
      </c>
      <c r="H68" s="29" t="s">
        <v>82</v>
      </c>
      <c r="I68" s="29"/>
      <c r="J68" s="33">
        <v>2</v>
      </c>
      <c r="K68" s="21">
        <v>45517</v>
      </c>
      <c r="L68" s="21">
        <f>IFERROR(WORKDAY.INTL(($K68-1),$J68,1,FESTIVOS[]),"")</f>
        <v>45518</v>
      </c>
      <c r="M68" s="37">
        <f t="shared" ca="1" si="0"/>
        <v>728</v>
      </c>
      <c r="N68" s="23">
        <v>0</v>
      </c>
      <c r="O68" s="22">
        <v>1</v>
      </c>
      <c r="P68" s="18" t="s">
        <v>35</v>
      </c>
      <c r="Q68" s="24" t="s">
        <v>30</v>
      </c>
      <c r="R68" s="30" t="str">
        <f ca="1">IF(Tabla43435678910[[#This Row],[Avance]]&lt;Tabla43435678910[[#This Row],[Actual]],"OK",IF(Tabla43435678910[[#This Row],[Avance]]&gt;Tabla43435678910[[#This Row],[Actual]],"ATENCIÓN","EJECUTADO"))</f>
        <v>ATENCIÓN</v>
      </c>
    </row>
    <row r="69" spans="1:18" x14ac:dyDescent="0.25">
      <c r="A69" s="16">
        <v>63</v>
      </c>
      <c r="B69" s="18" t="s">
        <v>23</v>
      </c>
      <c r="C69" s="17">
        <v>45518</v>
      </c>
      <c r="D69" s="17"/>
      <c r="E69" s="27" t="s">
        <v>36</v>
      </c>
      <c r="F69" s="28" t="s">
        <v>1208</v>
      </c>
      <c r="G69" s="27" t="s">
        <v>33</v>
      </c>
      <c r="H69" s="29" t="s">
        <v>82</v>
      </c>
      <c r="I69" s="29"/>
      <c r="J69" s="33">
        <v>2</v>
      </c>
      <c r="K69" s="21">
        <v>45517</v>
      </c>
      <c r="L69" s="21">
        <f>IFERROR(WORKDAY.INTL(($K69-1),$J69,1,FESTIVOS[]),"")</f>
        <v>45518</v>
      </c>
      <c r="M69" s="37">
        <f t="shared" ca="1" si="0"/>
        <v>728</v>
      </c>
      <c r="N69" s="23">
        <v>0</v>
      </c>
      <c r="O69" s="22">
        <v>1</v>
      </c>
      <c r="P69" s="18" t="s">
        <v>35</v>
      </c>
      <c r="Q69" s="24" t="s">
        <v>30</v>
      </c>
      <c r="R69" s="30" t="str">
        <f ca="1">IF(Tabla43435678910[[#This Row],[Avance]]&lt;Tabla43435678910[[#This Row],[Actual]],"OK",IF(Tabla43435678910[[#This Row],[Avance]]&gt;Tabla43435678910[[#This Row],[Actual]],"ATENCIÓN","EJECUTADO"))</f>
        <v>ATENCIÓN</v>
      </c>
    </row>
    <row r="70" spans="1:18" ht="26.4" x14ac:dyDescent="0.25">
      <c r="A70" s="16">
        <v>64</v>
      </c>
      <c r="B70" s="18" t="s">
        <v>23</v>
      </c>
      <c r="C70" s="17">
        <v>45518</v>
      </c>
      <c r="D70" s="17"/>
      <c r="E70" s="27" t="s">
        <v>450</v>
      </c>
      <c r="F70" s="38" t="s">
        <v>1209</v>
      </c>
      <c r="G70" s="27" t="s">
        <v>523</v>
      </c>
      <c r="H70" s="29" t="s">
        <v>505</v>
      </c>
      <c r="I70" s="29"/>
      <c r="J70" s="33">
        <v>2</v>
      </c>
      <c r="K70" s="21">
        <v>45517</v>
      </c>
      <c r="L70" s="21">
        <f>IFERROR(WORKDAY.INTL(($K70-1),$J70,1,FESTIVOS[]),"")</f>
        <v>45518</v>
      </c>
      <c r="M70" s="37">
        <f t="shared" ca="1" si="0"/>
        <v>728</v>
      </c>
      <c r="N70" s="23">
        <v>0</v>
      </c>
      <c r="O70" s="22">
        <v>1</v>
      </c>
      <c r="P70" s="18" t="s">
        <v>35</v>
      </c>
      <c r="Q70" s="24" t="s">
        <v>30</v>
      </c>
      <c r="R70" s="30" t="str">
        <f ca="1">IF(Tabla43435678910[[#This Row],[Avance]]&lt;Tabla43435678910[[#This Row],[Actual]],"OK",IF(Tabla43435678910[[#This Row],[Avance]]&gt;Tabla43435678910[[#This Row],[Actual]],"ATENCIÓN","EJECUTADO"))</f>
        <v>ATENCIÓN</v>
      </c>
    </row>
    <row r="71" spans="1:18" x14ac:dyDescent="0.25">
      <c r="A71" s="16">
        <v>65</v>
      </c>
      <c r="B71" s="18" t="s">
        <v>23</v>
      </c>
      <c r="C71" s="17">
        <v>45519</v>
      </c>
      <c r="D71" s="17"/>
      <c r="E71" s="27" t="s">
        <v>39</v>
      </c>
      <c r="F71" s="28" t="s">
        <v>260</v>
      </c>
      <c r="G71" s="27" t="s">
        <v>33</v>
      </c>
      <c r="H71" s="29" t="s">
        <v>1189</v>
      </c>
      <c r="I71" s="29"/>
      <c r="J71" s="33">
        <v>2</v>
      </c>
      <c r="K71" s="21">
        <v>45518</v>
      </c>
      <c r="L71" s="21">
        <f>IFERROR(WORKDAY.INTL(($K71-1),$J71,1,FESTIVOS[]),"")</f>
        <v>45519</v>
      </c>
      <c r="M71" s="37">
        <v>1</v>
      </c>
      <c r="N71" s="23">
        <v>0</v>
      </c>
      <c r="O71" s="22">
        <v>1</v>
      </c>
      <c r="P71" s="18" t="s">
        <v>35</v>
      </c>
      <c r="Q71" s="24" t="s">
        <v>30</v>
      </c>
      <c r="R71" s="30" t="str">
        <f>IF(Tabla43435678910[[#This Row],[Avance]]&lt;Tabla43435678910[[#This Row],[Actual]],"OK",IF(Tabla43435678910[[#This Row],[Avance]]&gt;Tabla43435678910[[#This Row],[Actual]],"ATENCIÓN","EJECUTADO"))</f>
        <v>EJECUTADO</v>
      </c>
    </row>
    <row r="72" spans="1:18" x14ac:dyDescent="0.25">
      <c r="A72" s="16">
        <v>66</v>
      </c>
      <c r="B72" s="18" t="s">
        <v>23</v>
      </c>
      <c r="C72" s="17">
        <v>45519</v>
      </c>
      <c r="D72" s="17"/>
      <c r="E72" s="27" t="s">
        <v>39</v>
      </c>
      <c r="F72" s="28" t="s">
        <v>261</v>
      </c>
      <c r="G72" s="27" t="s">
        <v>33</v>
      </c>
      <c r="H72" s="29" t="s">
        <v>1189</v>
      </c>
      <c r="I72" s="29"/>
      <c r="J72" s="33">
        <v>2</v>
      </c>
      <c r="K72" s="21">
        <v>45518</v>
      </c>
      <c r="L72" s="21">
        <f>IFERROR(WORKDAY.INTL(($K72-1),$J72,1,FESTIVOS[]),"")</f>
        <v>45519</v>
      </c>
      <c r="M72" s="37">
        <v>1</v>
      </c>
      <c r="N72" s="23">
        <v>0</v>
      </c>
      <c r="O72" s="22">
        <v>1</v>
      </c>
      <c r="P72" s="18" t="s">
        <v>35</v>
      </c>
      <c r="Q72" s="24" t="s">
        <v>30</v>
      </c>
      <c r="R72" s="30" t="str">
        <f>IF(Tabla43435678910[[#This Row],[Avance]]&lt;Tabla43435678910[[#This Row],[Actual]],"OK",IF(Tabla43435678910[[#This Row],[Avance]]&gt;Tabla43435678910[[#This Row],[Actual]],"ATENCIÓN","EJECUTADO"))</f>
        <v>EJECUTADO</v>
      </c>
    </row>
    <row r="73" spans="1:18" x14ac:dyDescent="0.25">
      <c r="A73" s="16">
        <v>67</v>
      </c>
      <c r="B73" s="18" t="s">
        <v>23</v>
      </c>
      <c r="C73" s="17">
        <v>45519</v>
      </c>
      <c r="D73" s="17"/>
      <c r="E73" s="27" t="s">
        <v>36</v>
      </c>
      <c r="F73" s="28" t="s">
        <v>1210</v>
      </c>
      <c r="G73" s="27" t="s">
        <v>33</v>
      </c>
      <c r="H73" s="29" t="s">
        <v>82</v>
      </c>
      <c r="I73" s="29"/>
      <c r="J73" s="33">
        <v>2</v>
      </c>
      <c r="K73" s="21">
        <v>45518</v>
      </c>
      <c r="L73" s="21">
        <f>IFERROR(WORKDAY.INTL(($K73-1),$J73,1,FESTIVOS[]),"")</f>
        <v>45519</v>
      </c>
      <c r="M73" s="37">
        <v>1</v>
      </c>
      <c r="N73" s="23">
        <v>0</v>
      </c>
      <c r="O73" s="22">
        <v>1</v>
      </c>
      <c r="P73" s="18" t="s">
        <v>35</v>
      </c>
      <c r="Q73" s="24" t="s">
        <v>30</v>
      </c>
      <c r="R73" s="30" t="str">
        <f>IF(Tabla43435678910[[#This Row],[Avance]]&lt;Tabla43435678910[[#This Row],[Actual]],"OK",IF(Tabla43435678910[[#This Row],[Avance]]&gt;Tabla43435678910[[#This Row],[Actual]],"ATENCIÓN","EJECUTADO"))</f>
        <v>EJECUTADO</v>
      </c>
    </row>
    <row r="74" spans="1:18" x14ac:dyDescent="0.25">
      <c r="A74" s="16">
        <v>68</v>
      </c>
      <c r="B74" s="18" t="s">
        <v>23</v>
      </c>
      <c r="C74" s="17">
        <v>45519</v>
      </c>
      <c r="D74" s="17"/>
      <c r="E74" s="27" t="s">
        <v>36</v>
      </c>
      <c r="F74" s="28" t="s">
        <v>1211</v>
      </c>
      <c r="G74" s="27" t="s">
        <v>64</v>
      </c>
      <c r="H74" s="29" t="s">
        <v>82</v>
      </c>
      <c r="I74" s="29"/>
      <c r="J74" s="33">
        <v>2</v>
      </c>
      <c r="K74" s="21">
        <v>45518</v>
      </c>
      <c r="L74" s="21">
        <f>IFERROR(WORKDAY.INTL(($K74-1),$J74,1,FESTIVOS[]),"")</f>
        <v>45519</v>
      </c>
      <c r="M74" s="37">
        <v>1</v>
      </c>
      <c r="N74" s="23">
        <v>0</v>
      </c>
      <c r="O74" s="22">
        <v>1</v>
      </c>
      <c r="P74" s="18" t="s">
        <v>35</v>
      </c>
      <c r="Q74" s="24" t="s">
        <v>30</v>
      </c>
      <c r="R74" s="30" t="str">
        <f>IF(Tabla43435678910[[#This Row],[Avance]]&lt;Tabla43435678910[[#This Row],[Actual]],"OK",IF(Tabla43435678910[[#This Row],[Avance]]&gt;Tabla43435678910[[#This Row],[Actual]],"ATENCIÓN","EJECUTADO"))</f>
        <v>EJECUTADO</v>
      </c>
    </row>
    <row r="75" spans="1:18" x14ac:dyDescent="0.25">
      <c r="A75" s="16">
        <v>69</v>
      </c>
      <c r="B75" s="18" t="s">
        <v>23</v>
      </c>
      <c r="C75" s="17">
        <v>45519</v>
      </c>
      <c r="D75" s="17"/>
      <c r="E75" s="27" t="s">
        <v>450</v>
      </c>
      <c r="F75" s="28" t="s">
        <v>1212</v>
      </c>
      <c r="G75" s="27" t="s">
        <v>758</v>
      </c>
      <c r="H75" s="29" t="s">
        <v>505</v>
      </c>
      <c r="I75" s="29"/>
      <c r="J75" s="33">
        <v>2</v>
      </c>
      <c r="K75" s="21">
        <v>45518</v>
      </c>
      <c r="L75" s="21">
        <f>IFERROR(WORKDAY.INTL(($K75-1),$J75,1,FESTIVOS[]),"")</f>
        <v>45519</v>
      </c>
      <c r="M75" s="37">
        <v>1</v>
      </c>
      <c r="N75" s="23">
        <v>0</v>
      </c>
      <c r="O75" s="22">
        <v>1</v>
      </c>
      <c r="P75" s="18" t="s">
        <v>35</v>
      </c>
      <c r="Q75" s="24" t="s">
        <v>30</v>
      </c>
      <c r="R75" s="30" t="str">
        <f>IF(Tabla43435678910[[#This Row],[Avance]]&lt;Tabla43435678910[[#This Row],[Actual]],"OK",IF(Tabla43435678910[[#This Row],[Avance]]&gt;Tabla43435678910[[#This Row],[Actual]],"ATENCIÓN","EJECUTADO"))</f>
        <v>EJECUTADO</v>
      </c>
    </row>
    <row r="76" spans="1:18" x14ac:dyDescent="0.25">
      <c r="A76" s="16">
        <v>70</v>
      </c>
      <c r="B76" s="18" t="s">
        <v>23</v>
      </c>
      <c r="C76" s="17">
        <v>45519</v>
      </c>
      <c r="D76" s="17"/>
      <c r="E76" s="27" t="s">
        <v>450</v>
      </c>
      <c r="F76" s="28" t="s">
        <v>1213</v>
      </c>
      <c r="G76" s="27" t="s">
        <v>758</v>
      </c>
      <c r="H76" s="29" t="s">
        <v>505</v>
      </c>
      <c r="I76" s="29"/>
      <c r="J76" s="33">
        <v>2</v>
      </c>
      <c r="K76" s="21">
        <v>45518</v>
      </c>
      <c r="L76" s="21">
        <f>IFERROR(WORKDAY.INTL(($K76-1),$J76,1,FESTIVOS[]),"")</f>
        <v>45519</v>
      </c>
      <c r="M76" s="37">
        <v>1</v>
      </c>
      <c r="N76" s="23">
        <v>0</v>
      </c>
      <c r="O76" s="22">
        <v>1</v>
      </c>
      <c r="P76" s="18" t="s">
        <v>35</v>
      </c>
      <c r="Q76" s="24" t="s">
        <v>30</v>
      </c>
      <c r="R76" s="30" t="str">
        <f>IF(Tabla43435678910[[#This Row],[Avance]]&lt;Tabla43435678910[[#This Row],[Actual]],"OK",IF(Tabla43435678910[[#This Row],[Avance]]&gt;Tabla43435678910[[#This Row],[Actual]],"ATENCIÓN","EJECUTADO"))</f>
        <v>EJECUTADO</v>
      </c>
    </row>
    <row r="77" spans="1:18" x14ac:dyDescent="0.25">
      <c r="A77" s="16">
        <v>71</v>
      </c>
      <c r="B77" s="18" t="s">
        <v>23</v>
      </c>
      <c r="C77" s="17">
        <v>45519</v>
      </c>
      <c r="D77" s="17"/>
      <c r="E77" s="27" t="s">
        <v>450</v>
      </c>
      <c r="F77" s="28" t="s">
        <v>1214</v>
      </c>
      <c r="G77" s="27" t="s">
        <v>758</v>
      </c>
      <c r="H77" s="29" t="s">
        <v>505</v>
      </c>
      <c r="I77" s="29"/>
      <c r="J77" s="33">
        <v>2</v>
      </c>
      <c r="K77" s="21">
        <v>45518</v>
      </c>
      <c r="L77" s="21">
        <f>IFERROR(WORKDAY.INTL(($K77-1),$J77,1,FESTIVOS[]),"")</f>
        <v>45519</v>
      </c>
      <c r="M77" s="37">
        <v>1</v>
      </c>
      <c r="N77" s="23">
        <v>0</v>
      </c>
      <c r="O77" s="22">
        <v>1</v>
      </c>
      <c r="P77" s="18" t="s">
        <v>35</v>
      </c>
      <c r="Q77" s="24" t="s">
        <v>30</v>
      </c>
      <c r="R77" s="30" t="str">
        <f>IF(Tabla43435678910[[#This Row],[Avance]]&lt;Tabla43435678910[[#This Row],[Actual]],"OK",IF(Tabla43435678910[[#This Row],[Avance]]&gt;Tabla43435678910[[#This Row],[Actual]],"ATENCIÓN","EJECUTADO"))</f>
        <v>EJECUTADO</v>
      </c>
    </row>
    <row r="78" spans="1:18" x14ac:dyDescent="0.25">
      <c r="A78" s="16">
        <v>72</v>
      </c>
      <c r="B78" s="18" t="s">
        <v>23</v>
      </c>
      <c r="C78" s="17">
        <v>45520</v>
      </c>
      <c r="D78" s="17"/>
      <c r="E78" s="27" t="s">
        <v>36</v>
      </c>
      <c r="F78" s="28" t="s">
        <v>1215</v>
      </c>
      <c r="G78" s="27" t="s">
        <v>33</v>
      </c>
      <c r="H78" s="29" t="s">
        <v>82</v>
      </c>
      <c r="I78" s="29"/>
      <c r="J78" s="33">
        <v>2</v>
      </c>
      <c r="K78" s="21">
        <v>45519</v>
      </c>
      <c r="L78" s="21">
        <f>IFERROR(WORKDAY.INTL(($K78-1),$J78,1,FESTIVOS[]),"")</f>
        <v>45520</v>
      </c>
      <c r="M78" s="37">
        <v>1</v>
      </c>
      <c r="N78" s="23">
        <v>0</v>
      </c>
      <c r="O78" s="22">
        <v>1</v>
      </c>
      <c r="P78" s="18" t="s">
        <v>35</v>
      </c>
      <c r="Q78" s="24" t="s">
        <v>30</v>
      </c>
      <c r="R78" s="30" t="str">
        <f>IF(Tabla43435678910[[#This Row],[Avance]]&lt;Tabla43435678910[[#This Row],[Actual]],"OK",IF(Tabla43435678910[[#This Row],[Avance]]&gt;Tabla43435678910[[#This Row],[Actual]],"ATENCIÓN","EJECUTADO"))</f>
        <v>EJECUTADO</v>
      </c>
    </row>
    <row r="79" spans="1:18" ht="26.4" x14ac:dyDescent="0.25">
      <c r="A79" s="16">
        <v>73</v>
      </c>
      <c r="B79" s="18" t="s">
        <v>23</v>
      </c>
      <c r="C79" s="17">
        <v>45520</v>
      </c>
      <c r="D79" s="17"/>
      <c r="E79" s="27" t="s">
        <v>36</v>
      </c>
      <c r="F79" s="38" t="s">
        <v>869</v>
      </c>
      <c r="G79" s="27" t="s">
        <v>33</v>
      </c>
      <c r="H79" s="29" t="s">
        <v>82</v>
      </c>
      <c r="I79" s="29"/>
      <c r="J79" s="33">
        <v>2</v>
      </c>
      <c r="K79" s="21">
        <v>45519</v>
      </c>
      <c r="L79" s="21">
        <f>IFERROR(WORKDAY.INTL(($K79-1),$J79,1,FESTIVOS[]),"")</f>
        <v>45520</v>
      </c>
      <c r="M79" s="37">
        <v>1</v>
      </c>
      <c r="N79" s="23">
        <v>0</v>
      </c>
      <c r="O79" s="22">
        <v>1</v>
      </c>
      <c r="P79" s="18" t="s">
        <v>35</v>
      </c>
      <c r="Q79" s="24" t="s">
        <v>30</v>
      </c>
      <c r="R79" s="30" t="str">
        <f>IF(Tabla43435678910[[#This Row],[Avance]]&lt;Tabla43435678910[[#This Row],[Actual]],"OK",IF(Tabla43435678910[[#This Row],[Avance]]&gt;Tabla43435678910[[#This Row],[Actual]],"ATENCIÓN","EJECUTADO"))</f>
        <v>EJECUTADO</v>
      </c>
    </row>
    <row r="80" spans="1:18" ht="26.4" x14ac:dyDescent="0.25">
      <c r="A80" s="16">
        <v>74</v>
      </c>
      <c r="B80" s="18" t="s">
        <v>23</v>
      </c>
      <c r="C80" s="17">
        <v>45520</v>
      </c>
      <c r="D80" s="17"/>
      <c r="E80" s="27" t="s">
        <v>36</v>
      </c>
      <c r="F80" s="38" t="s">
        <v>1216</v>
      </c>
      <c r="G80" s="27" t="s">
        <v>33</v>
      </c>
      <c r="H80" s="29" t="s">
        <v>82</v>
      </c>
      <c r="I80" s="29"/>
      <c r="J80" s="33">
        <v>2</v>
      </c>
      <c r="K80" s="21">
        <v>45519</v>
      </c>
      <c r="L80" s="21">
        <f>IFERROR(WORKDAY.INTL(($K80-1),$J80,1,FESTIVOS[]),"")</f>
        <v>45520</v>
      </c>
      <c r="M80" s="37">
        <v>1</v>
      </c>
      <c r="N80" s="23">
        <v>0</v>
      </c>
      <c r="O80" s="22">
        <v>1</v>
      </c>
      <c r="P80" s="18" t="s">
        <v>35</v>
      </c>
      <c r="Q80" s="24" t="s">
        <v>30</v>
      </c>
      <c r="R80" s="30" t="str">
        <f>IF(Tabla43435678910[[#This Row],[Avance]]&lt;Tabla43435678910[[#This Row],[Actual]],"OK",IF(Tabla43435678910[[#This Row],[Avance]]&gt;Tabla43435678910[[#This Row],[Actual]],"ATENCIÓN","EJECUTADO"))</f>
        <v>EJECUTADO</v>
      </c>
    </row>
    <row r="81" spans="1:18" x14ac:dyDescent="0.25">
      <c r="A81" s="16">
        <v>75</v>
      </c>
      <c r="B81" s="18" t="s">
        <v>23</v>
      </c>
      <c r="C81" s="17">
        <v>45520</v>
      </c>
      <c r="D81" s="17"/>
      <c r="E81" s="27" t="s">
        <v>39</v>
      </c>
      <c r="F81" s="28" t="s">
        <v>116</v>
      </c>
      <c r="G81" s="27" t="s">
        <v>33</v>
      </c>
      <c r="H81" s="29" t="s">
        <v>1189</v>
      </c>
      <c r="I81" s="29"/>
      <c r="J81" s="33">
        <v>2</v>
      </c>
      <c r="K81" s="21">
        <v>45519</v>
      </c>
      <c r="L81" s="21">
        <f>IFERROR(WORKDAY.INTL(($K81-1),$J81,1,FESTIVOS[]),"")</f>
        <v>45520</v>
      </c>
      <c r="M81" s="37">
        <v>1</v>
      </c>
      <c r="N81" s="23">
        <v>0</v>
      </c>
      <c r="O81" s="22">
        <v>1</v>
      </c>
      <c r="P81" s="18" t="s">
        <v>35</v>
      </c>
      <c r="Q81" s="24" t="s">
        <v>30</v>
      </c>
      <c r="R81" s="30" t="str">
        <f>IF(Tabla43435678910[[#This Row],[Avance]]&lt;Tabla43435678910[[#This Row],[Actual]],"OK",IF(Tabla43435678910[[#This Row],[Avance]]&gt;Tabla43435678910[[#This Row],[Actual]],"ATENCIÓN","EJECUTADO"))</f>
        <v>EJECUTADO</v>
      </c>
    </row>
    <row r="82" spans="1:18" x14ac:dyDescent="0.25">
      <c r="A82" s="16">
        <v>76</v>
      </c>
      <c r="B82" s="18" t="s">
        <v>23</v>
      </c>
      <c r="C82" s="17">
        <v>45520</v>
      </c>
      <c r="D82" s="17"/>
      <c r="E82" s="27" t="s">
        <v>39</v>
      </c>
      <c r="F82" s="28" t="s">
        <v>263</v>
      </c>
      <c r="G82" s="27" t="s">
        <v>33</v>
      </c>
      <c r="H82" s="29" t="s">
        <v>1189</v>
      </c>
      <c r="I82" s="29"/>
      <c r="J82" s="33">
        <v>2</v>
      </c>
      <c r="K82" s="21">
        <v>45519</v>
      </c>
      <c r="L82" s="21">
        <f>IFERROR(WORKDAY.INTL(($K82-1),$J82,1,FESTIVOS[]),"")</f>
        <v>45520</v>
      </c>
      <c r="M82" s="37">
        <v>1</v>
      </c>
      <c r="N82" s="23">
        <v>0</v>
      </c>
      <c r="O82" s="22">
        <v>1</v>
      </c>
      <c r="P82" s="18" t="s">
        <v>35</v>
      </c>
      <c r="Q82" s="24" t="s">
        <v>30</v>
      </c>
      <c r="R82" s="30" t="str">
        <f>IF(Tabla43435678910[[#This Row],[Avance]]&lt;Tabla43435678910[[#This Row],[Actual]],"OK",IF(Tabla43435678910[[#This Row],[Avance]]&gt;Tabla43435678910[[#This Row],[Actual]],"ATENCIÓN","EJECUTADO"))</f>
        <v>EJECUTADO</v>
      </c>
    </row>
    <row r="83" spans="1:18" x14ac:dyDescent="0.25">
      <c r="A83" s="16">
        <v>77</v>
      </c>
      <c r="B83" s="18" t="s">
        <v>23</v>
      </c>
      <c r="C83" s="17">
        <v>45520</v>
      </c>
      <c r="D83" s="17"/>
      <c r="E83" s="27" t="s">
        <v>39</v>
      </c>
      <c r="F83" s="28" t="s">
        <v>557</v>
      </c>
      <c r="G83" s="27" t="s">
        <v>33</v>
      </c>
      <c r="H83" s="29" t="s">
        <v>1189</v>
      </c>
      <c r="I83" s="29"/>
      <c r="J83" s="33">
        <v>2</v>
      </c>
      <c r="K83" s="21">
        <v>45519</v>
      </c>
      <c r="L83" s="21">
        <f>IFERROR(WORKDAY.INTL(($K83-1),$J83,1,FESTIVOS[]),"")</f>
        <v>45520</v>
      </c>
      <c r="M83" s="37">
        <v>1</v>
      </c>
      <c r="N83" s="23">
        <v>0</v>
      </c>
      <c r="O83" s="22">
        <v>1</v>
      </c>
      <c r="P83" s="18" t="s">
        <v>35</v>
      </c>
      <c r="Q83" s="24" t="s">
        <v>30</v>
      </c>
      <c r="R83" s="30" t="str">
        <f>IF(Tabla43435678910[[#This Row],[Avance]]&lt;Tabla43435678910[[#This Row],[Actual]],"OK",IF(Tabla43435678910[[#This Row],[Avance]]&gt;Tabla43435678910[[#This Row],[Actual]],"ATENCIÓN","EJECUTADO"))</f>
        <v>EJECUTADO</v>
      </c>
    </row>
    <row r="84" spans="1:18" ht="26.4" x14ac:dyDescent="0.25">
      <c r="A84" s="16">
        <v>78</v>
      </c>
      <c r="B84" s="18" t="s">
        <v>23</v>
      </c>
      <c r="C84" s="17">
        <v>45520</v>
      </c>
      <c r="D84" s="17"/>
      <c r="E84" s="27" t="s">
        <v>450</v>
      </c>
      <c r="F84" s="38" t="s">
        <v>1217</v>
      </c>
      <c r="G84" s="27" t="s">
        <v>523</v>
      </c>
      <c r="H84" s="29" t="s">
        <v>505</v>
      </c>
      <c r="I84" s="29"/>
      <c r="J84" s="33">
        <v>2</v>
      </c>
      <c r="K84" s="21">
        <v>45519</v>
      </c>
      <c r="L84" s="21">
        <f>IFERROR(WORKDAY.INTL(($K84-1),$J84,1,FESTIVOS[]),"")</f>
        <v>45520</v>
      </c>
      <c r="M84" s="37">
        <v>1</v>
      </c>
      <c r="N84" s="23">
        <v>0</v>
      </c>
      <c r="O84" s="22">
        <v>1</v>
      </c>
      <c r="P84" s="18" t="s">
        <v>35</v>
      </c>
      <c r="Q84" s="24" t="s">
        <v>30</v>
      </c>
      <c r="R84" s="30" t="str">
        <f>IF(Tabla43435678910[[#This Row],[Avance]]&lt;Tabla43435678910[[#This Row],[Actual]],"OK",IF(Tabla43435678910[[#This Row],[Avance]]&gt;Tabla43435678910[[#This Row],[Actual]],"ATENCIÓN","EJECUTADO"))</f>
        <v>EJECUTADO</v>
      </c>
    </row>
    <row r="85" spans="1:18" ht="26.4" x14ac:dyDescent="0.25">
      <c r="A85" s="16">
        <v>79</v>
      </c>
      <c r="B85" s="18" t="s">
        <v>23</v>
      </c>
      <c r="C85" s="17">
        <v>45520</v>
      </c>
      <c r="D85" s="17"/>
      <c r="E85" s="27" t="s">
        <v>450</v>
      </c>
      <c r="F85" s="38" t="s">
        <v>1218</v>
      </c>
      <c r="G85" s="27" t="s">
        <v>523</v>
      </c>
      <c r="H85" s="29" t="s">
        <v>505</v>
      </c>
      <c r="I85" s="29"/>
      <c r="J85" s="33">
        <v>2</v>
      </c>
      <c r="K85" s="21">
        <v>45519</v>
      </c>
      <c r="L85" s="21">
        <f>IFERROR(WORKDAY.INTL(($K85-1),$J85,1,FESTIVOS[]),"")</f>
        <v>45520</v>
      </c>
      <c r="M85" s="37">
        <v>1</v>
      </c>
      <c r="N85" s="23">
        <v>0</v>
      </c>
      <c r="O85" s="22">
        <v>1</v>
      </c>
      <c r="P85" s="18" t="s">
        <v>35</v>
      </c>
      <c r="Q85" s="24" t="s">
        <v>30</v>
      </c>
      <c r="R85" s="30" t="str">
        <f>IF(Tabla43435678910[[#This Row],[Avance]]&lt;Tabla43435678910[[#This Row],[Actual]],"OK",IF(Tabla43435678910[[#This Row],[Avance]]&gt;Tabla43435678910[[#This Row],[Actual]],"ATENCIÓN","EJECUTADO"))</f>
        <v>EJECUTADO</v>
      </c>
    </row>
    <row r="86" spans="1:18" ht="26.4" x14ac:dyDescent="0.25">
      <c r="A86" s="16">
        <v>80</v>
      </c>
      <c r="B86" s="18" t="s">
        <v>23</v>
      </c>
      <c r="C86" s="17">
        <v>45520</v>
      </c>
      <c r="D86" s="17"/>
      <c r="E86" s="27" t="s">
        <v>450</v>
      </c>
      <c r="F86" s="38" t="s">
        <v>1219</v>
      </c>
      <c r="G86" s="27" t="s">
        <v>523</v>
      </c>
      <c r="H86" s="29" t="s">
        <v>505</v>
      </c>
      <c r="I86" s="29"/>
      <c r="J86" s="33">
        <v>2</v>
      </c>
      <c r="K86" s="21">
        <v>45519</v>
      </c>
      <c r="L86" s="21">
        <f>IFERROR(WORKDAY.INTL(($K86-1),$J86,1,FESTIVOS[]),"")</f>
        <v>45520</v>
      </c>
      <c r="M86" s="37">
        <v>1</v>
      </c>
      <c r="N86" s="23">
        <v>0</v>
      </c>
      <c r="O86" s="22">
        <v>1</v>
      </c>
      <c r="P86" s="18" t="s">
        <v>35</v>
      </c>
      <c r="Q86" s="24" t="s">
        <v>30</v>
      </c>
      <c r="R86" s="30" t="str">
        <f>IF(Tabla43435678910[[#This Row],[Avance]]&lt;Tabla43435678910[[#This Row],[Actual]],"OK",IF(Tabla43435678910[[#This Row],[Avance]]&gt;Tabla43435678910[[#This Row],[Actual]],"ATENCIÓN","EJECUTADO"))</f>
        <v>EJECUTADO</v>
      </c>
    </row>
    <row r="87" spans="1:18" ht="26.4" x14ac:dyDescent="0.25">
      <c r="A87" s="16">
        <v>81</v>
      </c>
      <c r="B87" s="18" t="s">
        <v>23</v>
      </c>
      <c r="C87" s="17">
        <v>45520</v>
      </c>
      <c r="D87" s="17"/>
      <c r="E87" s="27" t="s">
        <v>450</v>
      </c>
      <c r="F87" s="38" t="s">
        <v>1220</v>
      </c>
      <c r="G87" s="27" t="s">
        <v>523</v>
      </c>
      <c r="H87" s="29" t="s">
        <v>505</v>
      </c>
      <c r="I87" s="29"/>
      <c r="J87" s="33">
        <v>2</v>
      </c>
      <c r="K87" s="21">
        <v>45519</v>
      </c>
      <c r="L87" s="21">
        <f>IFERROR(WORKDAY.INTL(($K87-1),$J87,1,FESTIVOS[]),"")</f>
        <v>45520</v>
      </c>
      <c r="M87" s="37">
        <v>1</v>
      </c>
      <c r="N87" s="23">
        <v>0</v>
      </c>
      <c r="O87" s="22">
        <v>1</v>
      </c>
      <c r="P87" s="18" t="s">
        <v>35</v>
      </c>
      <c r="Q87" s="24" t="s">
        <v>30</v>
      </c>
      <c r="R87" s="30" t="str">
        <f>IF(Tabla43435678910[[#This Row],[Avance]]&lt;Tabla43435678910[[#This Row],[Actual]],"OK",IF(Tabla43435678910[[#This Row],[Avance]]&gt;Tabla43435678910[[#This Row],[Actual]],"ATENCIÓN","EJECUTADO"))</f>
        <v>EJECUTADO</v>
      </c>
    </row>
    <row r="88" spans="1:18" x14ac:dyDescent="0.25">
      <c r="A88" s="16">
        <v>82</v>
      </c>
      <c r="B88" s="18" t="s">
        <v>23</v>
      </c>
      <c r="C88" s="17">
        <v>45523</v>
      </c>
      <c r="D88" s="17"/>
      <c r="E88" s="27" t="s">
        <v>39</v>
      </c>
      <c r="F88" s="28" t="s">
        <v>265</v>
      </c>
      <c r="G88" s="27" t="s">
        <v>33</v>
      </c>
      <c r="H88" s="29" t="s">
        <v>1189</v>
      </c>
      <c r="I88" s="29"/>
      <c r="J88" s="33">
        <v>1</v>
      </c>
      <c r="K88" s="21">
        <v>45522</v>
      </c>
      <c r="L88" s="21">
        <f>IFERROR(WORKDAY.INTL(($K88-1),$J88,1,FESTIVOS[]),"")</f>
        <v>45523</v>
      </c>
      <c r="M88" s="37">
        <v>1</v>
      </c>
      <c r="N88" s="23">
        <v>0</v>
      </c>
      <c r="O88" s="22">
        <v>1</v>
      </c>
      <c r="P88" s="18" t="s">
        <v>35</v>
      </c>
      <c r="Q88" s="24" t="s">
        <v>30</v>
      </c>
      <c r="R88" s="30" t="str">
        <f>IF(Tabla43435678910[[#This Row],[Avance]]&lt;Tabla43435678910[[#This Row],[Actual]],"OK",IF(Tabla43435678910[[#This Row],[Avance]]&gt;Tabla43435678910[[#This Row],[Actual]],"ATENCIÓN","EJECUTADO"))</f>
        <v>EJECUTADO</v>
      </c>
    </row>
    <row r="89" spans="1:18" x14ac:dyDescent="0.25">
      <c r="A89" s="16">
        <v>83</v>
      </c>
      <c r="B89" s="18" t="s">
        <v>23</v>
      </c>
      <c r="C89" s="17">
        <v>45523</v>
      </c>
      <c r="D89" s="17"/>
      <c r="E89" s="27" t="s">
        <v>39</v>
      </c>
      <c r="F89" s="28" t="s">
        <v>275</v>
      </c>
      <c r="G89" s="27" t="s">
        <v>33</v>
      </c>
      <c r="H89" s="29" t="s">
        <v>1189</v>
      </c>
      <c r="I89" s="29"/>
      <c r="J89" s="33">
        <v>1</v>
      </c>
      <c r="K89" s="21">
        <v>45522</v>
      </c>
      <c r="L89" s="21">
        <f>IFERROR(WORKDAY.INTL(($K89-1),$J89,1,FESTIVOS[]),"")</f>
        <v>45523</v>
      </c>
      <c r="M89" s="37">
        <v>1</v>
      </c>
      <c r="N89" s="23">
        <v>0</v>
      </c>
      <c r="O89" s="22">
        <v>1</v>
      </c>
      <c r="P89" s="18" t="s">
        <v>35</v>
      </c>
      <c r="Q89" s="24" t="s">
        <v>30</v>
      </c>
      <c r="R89" s="30" t="str">
        <f>IF(Tabla43435678910[[#This Row],[Avance]]&lt;Tabla43435678910[[#This Row],[Actual]],"OK",IF(Tabla43435678910[[#This Row],[Avance]]&gt;Tabla43435678910[[#This Row],[Actual]],"ATENCIÓN","EJECUTADO"))</f>
        <v>EJECUTADO</v>
      </c>
    </row>
    <row r="90" spans="1:18" x14ac:dyDescent="0.25">
      <c r="A90" s="16">
        <v>84</v>
      </c>
      <c r="B90" s="18" t="s">
        <v>23</v>
      </c>
      <c r="C90" s="17">
        <v>45523</v>
      </c>
      <c r="D90" s="17"/>
      <c r="E90" s="27" t="s">
        <v>39</v>
      </c>
      <c r="F90" s="28" t="s">
        <v>262</v>
      </c>
      <c r="G90" s="27" t="s">
        <v>33</v>
      </c>
      <c r="H90" s="29" t="s">
        <v>1189</v>
      </c>
      <c r="I90" s="29"/>
      <c r="J90" s="33">
        <v>1</v>
      </c>
      <c r="K90" s="21">
        <v>45522</v>
      </c>
      <c r="L90" s="21">
        <f>IFERROR(WORKDAY.INTL(($K90-1),$J90,1,FESTIVOS[]),"")</f>
        <v>45523</v>
      </c>
      <c r="M90" s="37">
        <v>1</v>
      </c>
      <c r="N90" s="23">
        <v>0</v>
      </c>
      <c r="O90" s="22">
        <v>1</v>
      </c>
      <c r="P90" s="18" t="s">
        <v>35</v>
      </c>
      <c r="Q90" s="24" t="s">
        <v>30</v>
      </c>
      <c r="R90" s="30" t="str">
        <f>IF(Tabla43435678910[[#This Row],[Avance]]&lt;Tabla43435678910[[#This Row],[Actual]],"OK",IF(Tabla43435678910[[#This Row],[Avance]]&gt;Tabla43435678910[[#This Row],[Actual]],"ATENCIÓN","EJECUTADO"))</f>
        <v>EJECUTADO</v>
      </c>
    </row>
    <row r="91" spans="1:18" x14ac:dyDescent="0.25">
      <c r="A91" s="16">
        <v>85</v>
      </c>
      <c r="B91" s="18" t="s">
        <v>23</v>
      </c>
      <c r="C91" s="17">
        <v>45523</v>
      </c>
      <c r="D91" s="17"/>
      <c r="E91" s="27" t="s">
        <v>39</v>
      </c>
      <c r="F91" s="28" t="s">
        <v>558</v>
      </c>
      <c r="G91" s="27" t="s">
        <v>33</v>
      </c>
      <c r="H91" s="29" t="s">
        <v>1189</v>
      </c>
      <c r="I91" s="29"/>
      <c r="J91" s="33">
        <v>1</v>
      </c>
      <c r="K91" s="21">
        <v>45522</v>
      </c>
      <c r="L91" s="21">
        <f>IFERROR(WORKDAY.INTL(($K91-1),$J91,1,FESTIVOS[]),"")</f>
        <v>45523</v>
      </c>
      <c r="M91" s="37">
        <v>1</v>
      </c>
      <c r="N91" s="23">
        <v>0</v>
      </c>
      <c r="O91" s="22">
        <v>1</v>
      </c>
      <c r="P91" s="18" t="s">
        <v>35</v>
      </c>
      <c r="Q91" s="24" t="s">
        <v>30</v>
      </c>
      <c r="R91" s="30" t="str">
        <f>IF(Tabla43435678910[[#This Row],[Avance]]&lt;Tabla43435678910[[#This Row],[Actual]],"OK",IF(Tabla43435678910[[#This Row],[Avance]]&gt;Tabla43435678910[[#This Row],[Actual]],"ATENCIÓN","EJECUTADO"))</f>
        <v>EJECUTADO</v>
      </c>
    </row>
    <row r="92" spans="1:18" x14ac:dyDescent="0.25">
      <c r="A92" s="16">
        <v>86</v>
      </c>
      <c r="B92" s="18" t="s">
        <v>23</v>
      </c>
      <c r="C92" s="17">
        <v>45523</v>
      </c>
      <c r="D92" s="17"/>
      <c r="E92" s="27" t="s">
        <v>36</v>
      </c>
      <c r="F92" s="28" t="s">
        <v>1025</v>
      </c>
      <c r="G92" s="27" t="s">
        <v>33</v>
      </c>
      <c r="H92" s="29" t="s">
        <v>82</v>
      </c>
      <c r="I92" s="29"/>
      <c r="J92" s="33">
        <v>3</v>
      </c>
      <c r="K92" s="21">
        <v>45522</v>
      </c>
      <c r="L92" s="21">
        <f>IFERROR(WORKDAY.INTL(($K92-1),$J92,1,FESTIVOS[]),"")</f>
        <v>45525</v>
      </c>
      <c r="M92" s="37">
        <v>1</v>
      </c>
      <c r="N92" s="23">
        <v>0.67</v>
      </c>
      <c r="O92" s="22">
        <v>1</v>
      </c>
      <c r="P92" s="18" t="s">
        <v>35</v>
      </c>
      <c r="Q92" s="24" t="s">
        <v>30</v>
      </c>
      <c r="R92" s="30" t="str">
        <f>IF(Tabla43435678910[[#This Row],[Avance]]&lt;Tabla43435678910[[#This Row],[Actual]],"OK",IF(Tabla43435678910[[#This Row],[Avance]]&gt;Tabla43435678910[[#This Row],[Actual]],"ATENCIÓN","EJECUTADO"))</f>
        <v>EJECUTADO</v>
      </c>
    </row>
    <row r="93" spans="1:18" ht="26.4" x14ac:dyDescent="0.25">
      <c r="A93" s="16">
        <v>87</v>
      </c>
      <c r="B93" s="18" t="s">
        <v>23</v>
      </c>
      <c r="C93" s="17">
        <v>45523</v>
      </c>
      <c r="D93" s="17"/>
      <c r="E93" s="27" t="s">
        <v>450</v>
      </c>
      <c r="F93" s="38" t="s">
        <v>1221</v>
      </c>
      <c r="G93" s="27" t="s">
        <v>523</v>
      </c>
      <c r="H93" s="29" t="s">
        <v>505</v>
      </c>
      <c r="I93" s="29"/>
      <c r="J93" s="33">
        <v>1</v>
      </c>
      <c r="K93" s="21">
        <v>45522</v>
      </c>
      <c r="L93" s="21">
        <f>IFERROR(WORKDAY.INTL(($K93-1),$J93,1,FESTIVOS[]),"")</f>
        <v>45523</v>
      </c>
      <c r="M93" s="37">
        <v>1</v>
      </c>
      <c r="N93" s="23">
        <v>0</v>
      </c>
      <c r="O93" s="22">
        <v>1</v>
      </c>
      <c r="P93" s="18" t="s">
        <v>35</v>
      </c>
      <c r="Q93" s="24" t="s">
        <v>30</v>
      </c>
      <c r="R93" s="30" t="str">
        <f>IF(Tabla43435678910[[#This Row],[Avance]]&lt;Tabla43435678910[[#This Row],[Actual]],"OK",IF(Tabla43435678910[[#This Row],[Avance]]&gt;Tabla43435678910[[#This Row],[Actual]],"ATENCIÓN","EJECUTADO"))</f>
        <v>EJECUTADO</v>
      </c>
    </row>
    <row r="94" spans="1:18" ht="26.4" x14ac:dyDescent="0.25">
      <c r="A94" s="16">
        <v>88</v>
      </c>
      <c r="B94" s="18" t="s">
        <v>23</v>
      </c>
      <c r="C94" s="17">
        <v>45523</v>
      </c>
      <c r="D94" s="17"/>
      <c r="E94" s="27" t="s">
        <v>450</v>
      </c>
      <c r="F94" s="38" t="s">
        <v>1222</v>
      </c>
      <c r="G94" s="27" t="s">
        <v>523</v>
      </c>
      <c r="H94" s="29" t="s">
        <v>505</v>
      </c>
      <c r="I94" s="29"/>
      <c r="J94" s="33">
        <v>1</v>
      </c>
      <c r="K94" s="21">
        <v>45522</v>
      </c>
      <c r="L94" s="21">
        <f>IFERROR(WORKDAY.INTL(($K94-1),$J94,1,FESTIVOS[]),"")</f>
        <v>45523</v>
      </c>
      <c r="M94" s="37">
        <v>1</v>
      </c>
      <c r="N94" s="23">
        <v>0</v>
      </c>
      <c r="O94" s="22">
        <v>1</v>
      </c>
      <c r="P94" s="18" t="s">
        <v>35</v>
      </c>
      <c r="Q94" s="24" t="s">
        <v>30</v>
      </c>
      <c r="R94" s="30" t="str">
        <f>IF(Tabla43435678910[[#This Row],[Avance]]&lt;Tabla43435678910[[#This Row],[Actual]],"OK",IF(Tabla43435678910[[#This Row],[Avance]]&gt;Tabla43435678910[[#This Row],[Actual]],"ATENCIÓN","EJECUTADO"))</f>
        <v>EJECUTADO</v>
      </c>
    </row>
    <row r="95" spans="1:18" ht="26.4" x14ac:dyDescent="0.25">
      <c r="A95" s="16">
        <v>89</v>
      </c>
      <c r="B95" s="18" t="s">
        <v>23</v>
      </c>
      <c r="C95" s="17">
        <v>45523</v>
      </c>
      <c r="D95" s="17"/>
      <c r="E95" s="27" t="s">
        <v>450</v>
      </c>
      <c r="F95" s="38" t="s">
        <v>1223</v>
      </c>
      <c r="G95" s="27" t="s">
        <v>523</v>
      </c>
      <c r="H95" s="29" t="s">
        <v>505</v>
      </c>
      <c r="I95" s="29"/>
      <c r="J95" s="33">
        <v>1</v>
      </c>
      <c r="K95" s="21">
        <v>45522</v>
      </c>
      <c r="L95" s="21">
        <f>IFERROR(WORKDAY.INTL(($K95-1),$J95,1,FESTIVOS[]),"")</f>
        <v>45523</v>
      </c>
      <c r="M95" s="37">
        <v>1</v>
      </c>
      <c r="N95" s="23">
        <v>0</v>
      </c>
      <c r="O95" s="22">
        <v>1</v>
      </c>
      <c r="P95" s="18" t="s">
        <v>35</v>
      </c>
      <c r="Q95" s="24" t="s">
        <v>30</v>
      </c>
      <c r="R95" s="30" t="str">
        <f>IF(Tabla43435678910[[#This Row],[Avance]]&lt;Tabla43435678910[[#This Row],[Actual]],"OK",IF(Tabla43435678910[[#This Row],[Avance]]&gt;Tabla43435678910[[#This Row],[Actual]],"ATENCIÓN","EJECUTADO"))</f>
        <v>EJECUTADO</v>
      </c>
    </row>
    <row r="96" spans="1:18" x14ac:dyDescent="0.25">
      <c r="A96" s="16">
        <v>90</v>
      </c>
      <c r="B96" s="18" t="s">
        <v>23</v>
      </c>
      <c r="C96" s="17">
        <v>45524</v>
      </c>
      <c r="D96" s="17"/>
      <c r="E96" s="27" t="s">
        <v>39</v>
      </c>
      <c r="F96" s="28" t="s">
        <v>114</v>
      </c>
      <c r="G96" s="27" t="s">
        <v>33</v>
      </c>
      <c r="H96" s="29" t="s">
        <v>1189</v>
      </c>
      <c r="I96" s="29"/>
      <c r="J96" s="33">
        <v>2</v>
      </c>
      <c r="K96" s="21">
        <v>45523</v>
      </c>
      <c r="L96" s="21">
        <f>IFERROR(WORKDAY.INTL(($K96-1),$J96,1,FESTIVOS[]),"")</f>
        <v>45524</v>
      </c>
      <c r="M96" s="37">
        <v>1</v>
      </c>
      <c r="N96" s="23">
        <v>0</v>
      </c>
      <c r="O96" s="22">
        <v>1</v>
      </c>
      <c r="P96" s="18" t="s">
        <v>35</v>
      </c>
      <c r="Q96" s="24" t="s">
        <v>30</v>
      </c>
      <c r="R96" s="30" t="str">
        <f>IF(Tabla43435678910[[#This Row],[Avance]]&lt;Tabla43435678910[[#This Row],[Actual]],"OK",IF(Tabla43435678910[[#This Row],[Avance]]&gt;Tabla43435678910[[#This Row],[Actual]],"ATENCIÓN","EJECUTADO"))</f>
        <v>EJECUTADO</v>
      </c>
    </row>
    <row r="97" spans="1:18" x14ac:dyDescent="0.25">
      <c r="A97" s="16">
        <v>91</v>
      </c>
      <c r="B97" s="18" t="s">
        <v>23</v>
      </c>
      <c r="C97" s="17">
        <v>45524</v>
      </c>
      <c r="D97" s="17"/>
      <c r="E97" s="27" t="s">
        <v>39</v>
      </c>
      <c r="F97" s="28" t="s">
        <v>132</v>
      </c>
      <c r="G97" s="27" t="s">
        <v>33</v>
      </c>
      <c r="H97" s="29" t="s">
        <v>1189</v>
      </c>
      <c r="I97" s="29"/>
      <c r="J97" s="33">
        <v>3</v>
      </c>
      <c r="K97" s="21">
        <v>45523</v>
      </c>
      <c r="L97" s="21">
        <f>IFERROR(WORKDAY.INTL(($K97-1),$J97,1,FESTIVOS[]),"")</f>
        <v>45525</v>
      </c>
      <c r="M97" s="37">
        <v>1</v>
      </c>
      <c r="N97" s="23">
        <v>0.51</v>
      </c>
      <c r="O97" s="22">
        <v>1</v>
      </c>
      <c r="P97" s="18" t="s">
        <v>35</v>
      </c>
      <c r="Q97" s="24" t="s">
        <v>30</v>
      </c>
      <c r="R97" s="30" t="str">
        <f>IF(Tabla43435678910[[#This Row],[Avance]]&lt;Tabla43435678910[[#This Row],[Actual]],"OK",IF(Tabla43435678910[[#This Row],[Avance]]&gt;Tabla43435678910[[#This Row],[Actual]],"ATENCIÓN","EJECUTADO"))</f>
        <v>EJECUTADO</v>
      </c>
    </row>
    <row r="98" spans="1:18" x14ac:dyDescent="0.25">
      <c r="A98" s="16">
        <v>92</v>
      </c>
      <c r="B98" s="18" t="s">
        <v>23</v>
      </c>
      <c r="C98" s="17">
        <v>45524</v>
      </c>
      <c r="D98" s="17"/>
      <c r="E98" s="27" t="s">
        <v>39</v>
      </c>
      <c r="F98" s="28" t="s">
        <v>266</v>
      </c>
      <c r="G98" s="27" t="s">
        <v>33</v>
      </c>
      <c r="H98" s="29" t="s">
        <v>1189</v>
      </c>
      <c r="I98" s="29"/>
      <c r="J98" s="33">
        <v>2</v>
      </c>
      <c r="K98" s="21">
        <v>45523</v>
      </c>
      <c r="L98" s="21">
        <f>IFERROR(WORKDAY.INTL(($K98-1),$J98,1,FESTIVOS[]),"")</f>
        <v>45524</v>
      </c>
      <c r="M98" s="37">
        <v>1</v>
      </c>
      <c r="N98" s="23">
        <v>0</v>
      </c>
      <c r="O98" s="22">
        <v>1</v>
      </c>
      <c r="P98" s="18" t="s">
        <v>35</v>
      </c>
      <c r="Q98" s="24" t="s">
        <v>30</v>
      </c>
      <c r="R98" s="30" t="str">
        <f>IF(Tabla43435678910[[#This Row],[Avance]]&lt;Tabla43435678910[[#This Row],[Actual]],"OK",IF(Tabla43435678910[[#This Row],[Avance]]&gt;Tabla43435678910[[#This Row],[Actual]],"ATENCIÓN","EJECUTADO"))</f>
        <v>EJECUTADO</v>
      </c>
    </row>
    <row r="99" spans="1:18" x14ac:dyDescent="0.25">
      <c r="A99" s="16">
        <v>93</v>
      </c>
      <c r="B99" s="18" t="s">
        <v>23</v>
      </c>
      <c r="C99" s="17">
        <v>45524</v>
      </c>
      <c r="D99" s="17"/>
      <c r="E99" s="27" t="s">
        <v>39</v>
      </c>
      <c r="F99" s="28" t="s">
        <v>273</v>
      </c>
      <c r="G99" s="27" t="s">
        <v>33</v>
      </c>
      <c r="H99" s="29" t="s">
        <v>1189</v>
      </c>
      <c r="I99" s="29"/>
      <c r="J99" s="33">
        <v>2</v>
      </c>
      <c r="K99" s="21">
        <v>45523</v>
      </c>
      <c r="L99" s="21">
        <f>IFERROR(WORKDAY.INTL(($K99-1),$J99,1,FESTIVOS[]),"")</f>
        <v>45524</v>
      </c>
      <c r="M99" s="37">
        <v>1</v>
      </c>
      <c r="N99" s="23">
        <v>0</v>
      </c>
      <c r="O99" s="22">
        <v>1</v>
      </c>
      <c r="P99" s="18" t="s">
        <v>35</v>
      </c>
      <c r="Q99" s="24" t="s">
        <v>30</v>
      </c>
      <c r="R99" s="30" t="str">
        <f>IF(Tabla43435678910[[#This Row],[Avance]]&lt;Tabla43435678910[[#This Row],[Actual]],"OK",IF(Tabla43435678910[[#This Row],[Avance]]&gt;Tabla43435678910[[#This Row],[Actual]],"ATENCIÓN","EJECUTADO"))</f>
        <v>EJECUTADO</v>
      </c>
    </row>
    <row r="100" spans="1:18" x14ac:dyDescent="0.25">
      <c r="A100" s="16">
        <v>94</v>
      </c>
      <c r="B100" s="18" t="s">
        <v>23</v>
      </c>
      <c r="C100" s="17">
        <v>45524</v>
      </c>
      <c r="D100" s="17"/>
      <c r="E100" s="27" t="s">
        <v>39</v>
      </c>
      <c r="F100" s="28" t="s">
        <v>267</v>
      </c>
      <c r="G100" s="27" t="s">
        <v>33</v>
      </c>
      <c r="H100" s="29" t="s">
        <v>1189</v>
      </c>
      <c r="I100" s="29"/>
      <c r="J100" s="33">
        <v>2</v>
      </c>
      <c r="K100" s="21">
        <v>45523</v>
      </c>
      <c r="L100" s="21">
        <f>IFERROR(WORKDAY.INTL(($K100-1),$J100,1,FESTIVOS[]),"")</f>
        <v>45524</v>
      </c>
      <c r="M100" s="37">
        <v>1</v>
      </c>
      <c r="N100" s="23">
        <v>0</v>
      </c>
      <c r="O100" s="22">
        <v>1</v>
      </c>
      <c r="P100" s="18" t="s">
        <v>35</v>
      </c>
      <c r="Q100" s="24" t="s">
        <v>30</v>
      </c>
      <c r="R100" s="30" t="str">
        <f>IF(Tabla43435678910[[#This Row],[Avance]]&lt;Tabla43435678910[[#This Row],[Actual]],"OK",IF(Tabla43435678910[[#This Row],[Avance]]&gt;Tabla43435678910[[#This Row],[Actual]],"ATENCIÓN","EJECUTADO"))</f>
        <v>EJECUTADO</v>
      </c>
    </row>
    <row r="101" spans="1:18" x14ac:dyDescent="0.25">
      <c r="A101" s="16">
        <v>95</v>
      </c>
      <c r="B101" s="18" t="s">
        <v>23</v>
      </c>
      <c r="C101" s="17">
        <v>45524</v>
      </c>
      <c r="D101" s="17"/>
      <c r="E101" s="27" t="s">
        <v>39</v>
      </c>
      <c r="F101" s="28" t="s">
        <v>268</v>
      </c>
      <c r="G101" s="27" t="s">
        <v>33</v>
      </c>
      <c r="H101" s="29" t="s">
        <v>1189</v>
      </c>
      <c r="I101" s="29"/>
      <c r="J101" s="33">
        <v>2</v>
      </c>
      <c r="K101" s="21">
        <v>45523</v>
      </c>
      <c r="L101" s="21">
        <f>IFERROR(WORKDAY.INTL(($K101-1),$J101,1,FESTIVOS[]),"")</f>
        <v>45524</v>
      </c>
      <c r="M101" s="37">
        <v>1</v>
      </c>
      <c r="N101" s="23">
        <v>0</v>
      </c>
      <c r="O101" s="22">
        <v>1</v>
      </c>
      <c r="P101" s="18" t="s">
        <v>35</v>
      </c>
      <c r="Q101" s="24" t="s">
        <v>30</v>
      </c>
      <c r="R101" s="30" t="str">
        <f>IF(Tabla43435678910[[#This Row],[Avance]]&lt;Tabla43435678910[[#This Row],[Actual]],"OK",IF(Tabla43435678910[[#This Row],[Avance]]&gt;Tabla43435678910[[#This Row],[Actual]],"ATENCIÓN","EJECUTADO"))</f>
        <v>EJECUTADO</v>
      </c>
    </row>
    <row r="102" spans="1:18" x14ac:dyDescent="0.25">
      <c r="A102" s="16">
        <v>96</v>
      </c>
      <c r="B102" s="18" t="s">
        <v>23</v>
      </c>
      <c r="C102" s="17">
        <v>45524</v>
      </c>
      <c r="D102" s="17"/>
      <c r="E102" s="27" t="s">
        <v>39</v>
      </c>
      <c r="F102" s="28" t="s">
        <v>269</v>
      </c>
      <c r="G102" s="27" t="s">
        <v>33</v>
      </c>
      <c r="H102" s="29" t="s">
        <v>1189</v>
      </c>
      <c r="I102" s="29"/>
      <c r="J102" s="33">
        <v>2</v>
      </c>
      <c r="K102" s="21">
        <v>45523</v>
      </c>
      <c r="L102" s="21">
        <f>IFERROR(WORKDAY.INTL(($K102-1),$J102,1,FESTIVOS[]),"")</f>
        <v>45524</v>
      </c>
      <c r="M102" s="37">
        <v>1</v>
      </c>
      <c r="N102" s="23">
        <v>0</v>
      </c>
      <c r="O102" s="22">
        <v>1</v>
      </c>
      <c r="P102" s="18" t="s">
        <v>35</v>
      </c>
      <c r="Q102" s="24" t="s">
        <v>30</v>
      </c>
      <c r="R102" s="30" t="str">
        <f>IF(Tabla43435678910[[#This Row],[Avance]]&lt;Tabla43435678910[[#This Row],[Actual]],"OK",IF(Tabla43435678910[[#This Row],[Avance]]&gt;Tabla43435678910[[#This Row],[Actual]],"ATENCIÓN","EJECUTADO"))</f>
        <v>EJECUTADO</v>
      </c>
    </row>
    <row r="103" spans="1:18" x14ac:dyDescent="0.25">
      <c r="A103" s="16">
        <v>97</v>
      </c>
      <c r="B103" s="18" t="s">
        <v>23</v>
      </c>
      <c r="C103" s="17">
        <v>45524</v>
      </c>
      <c r="D103" s="17"/>
      <c r="E103" s="27" t="s">
        <v>39</v>
      </c>
      <c r="F103" s="28" t="s">
        <v>274</v>
      </c>
      <c r="G103" s="27" t="s">
        <v>33</v>
      </c>
      <c r="H103" s="29" t="s">
        <v>1189</v>
      </c>
      <c r="I103" s="29"/>
      <c r="J103" s="33">
        <v>2</v>
      </c>
      <c r="K103" s="21">
        <v>45523</v>
      </c>
      <c r="L103" s="21">
        <f>IFERROR(WORKDAY.INTL(($K103-1),$J103,1,FESTIVOS[]),"")</f>
        <v>45524</v>
      </c>
      <c r="M103" s="37">
        <v>1</v>
      </c>
      <c r="N103" s="23">
        <v>0</v>
      </c>
      <c r="O103" s="22">
        <v>1</v>
      </c>
      <c r="P103" s="18" t="s">
        <v>35</v>
      </c>
      <c r="Q103" s="24" t="s">
        <v>30</v>
      </c>
      <c r="R103" s="30" t="str">
        <f>IF(Tabla43435678910[[#This Row],[Avance]]&lt;Tabla43435678910[[#This Row],[Actual]],"OK",IF(Tabla43435678910[[#This Row],[Avance]]&gt;Tabla43435678910[[#This Row],[Actual]],"ATENCIÓN","EJECUTADO"))</f>
        <v>EJECUTADO</v>
      </c>
    </row>
    <row r="104" spans="1:18" ht="26.4" x14ac:dyDescent="0.25">
      <c r="A104" s="16">
        <v>98</v>
      </c>
      <c r="B104" s="18" t="s">
        <v>23</v>
      </c>
      <c r="C104" s="17">
        <v>45524</v>
      </c>
      <c r="D104" s="17"/>
      <c r="E104" s="27" t="s">
        <v>450</v>
      </c>
      <c r="F104" s="38" t="s">
        <v>1224</v>
      </c>
      <c r="G104" s="27" t="s">
        <v>523</v>
      </c>
      <c r="H104" s="29" t="s">
        <v>505</v>
      </c>
      <c r="I104" s="29"/>
      <c r="J104" s="33">
        <v>2</v>
      </c>
      <c r="K104" s="21">
        <v>45523</v>
      </c>
      <c r="L104" s="21">
        <f>IFERROR(WORKDAY.INTL(($K104-1),$J104,1,FESTIVOS[]),"")</f>
        <v>45524</v>
      </c>
      <c r="M104" s="37">
        <v>1</v>
      </c>
      <c r="N104" s="23">
        <v>0</v>
      </c>
      <c r="O104" s="22">
        <v>1</v>
      </c>
      <c r="P104" s="18" t="s">
        <v>35</v>
      </c>
      <c r="Q104" s="24" t="s">
        <v>30</v>
      </c>
      <c r="R104" s="30" t="str">
        <f>IF(Tabla43435678910[[#This Row],[Avance]]&lt;Tabla43435678910[[#This Row],[Actual]],"OK",IF(Tabla43435678910[[#This Row],[Avance]]&gt;Tabla43435678910[[#This Row],[Actual]],"ATENCIÓN","EJECUTADO"))</f>
        <v>EJECUTADO</v>
      </c>
    </row>
    <row r="105" spans="1:18" ht="26.4" x14ac:dyDescent="0.25">
      <c r="A105" s="16">
        <v>99</v>
      </c>
      <c r="B105" s="18" t="s">
        <v>23</v>
      </c>
      <c r="C105" s="17">
        <v>45524</v>
      </c>
      <c r="D105" s="17"/>
      <c r="E105" s="27" t="s">
        <v>450</v>
      </c>
      <c r="F105" s="38" t="s">
        <v>1225</v>
      </c>
      <c r="G105" s="27" t="s">
        <v>523</v>
      </c>
      <c r="H105" s="29" t="s">
        <v>505</v>
      </c>
      <c r="I105" s="29"/>
      <c r="J105" s="33">
        <v>2</v>
      </c>
      <c r="K105" s="21">
        <v>45523</v>
      </c>
      <c r="L105" s="21">
        <f>IFERROR(WORKDAY.INTL(($K105-1),$J105,1,FESTIVOS[]),"")</f>
        <v>45524</v>
      </c>
      <c r="M105" s="37">
        <v>1</v>
      </c>
      <c r="N105" s="23">
        <v>0</v>
      </c>
      <c r="O105" s="22">
        <v>1</v>
      </c>
      <c r="P105" s="18" t="s">
        <v>35</v>
      </c>
      <c r="Q105" s="24" t="s">
        <v>30</v>
      </c>
      <c r="R105" s="30" t="str">
        <f>IF(Tabla43435678910[[#This Row],[Avance]]&lt;Tabla43435678910[[#This Row],[Actual]],"OK",IF(Tabla43435678910[[#This Row],[Avance]]&gt;Tabla43435678910[[#This Row],[Actual]],"ATENCIÓN","EJECUTADO"))</f>
        <v>EJECUTADO</v>
      </c>
    </row>
    <row r="106" spans="1:18" ht="26.4" x14ac:dyDescent="0.25">
      <c r="A106" s="16">
        <v>100</v>
      </c>
      <c r="B106" s="18" t="s">
        <v>23</v>
      </c>
      <c r="C106" s="17">
        <v>45524</v>
      </c>
      <c r="D106" s="17"/>
      <c r="E106" s="27" t="s">
        <v>450</v>
      </c>
      <c r="F106" s="38" t="s">
        <v>1226</v>
      </c>
      <c r="G106" s="27" t="s">
        <v>523</v>
      </c>
      <c r="H106" s="29" t="s">
        <v>505</v>
      </c>
      <c r="I106" s="29"/>
      <c r="J106" s="33">
        <v>2</v>
      </c>
      <c r="K106" s="21">
        <v>45523</v>
      </c>
      <c r="L106" s="21">
        <f>IFERROR(WORKDAY.INTL(($K106-1),$J106,1,FESTIVOS[]),"")</f>
        <v>45524</v>
      </c>
      <c r="M106" s="37">
        <v>1</v>
      </c>
      <c r="N106" s="23">
        <v>0</v>
      </c>
      <c r="O106" s="22">
        <v>1</v>
      </c>
      <c r="P106" s="18" t="s">
        <v>35</v>
      </c>
      <c r="Q106" s="24" t="s">
        <v>30</v>
      </c>
      <c r="R106" s="30" t="str">
        <f>IF(Tabla43435678910[[#This Row],[Avance]]&lt;Tabla43435678910[[#This Row],[Actual]],"OK",IF(Tabla43435678910[[#This Row],[Avance]]&gt;Tabla43435678910[[#This Row],[Actual]],"ATENCIÓN","EJECUTADO"))</f>
        <v>EJECUTADO</v>
      </c>
    </row>
    <row r="107" spans="1:18" ht="26.4" x14ac:dyDescent="0.25">
      <c r="A107" s="16">
        <v>101</v>
      </c>
      <c r="B107" s="18" t="s">
        <v>23</v>
      </c>
      <c r="C107" s="17">
        <v>45524</v>
      </c>
      <c r="D107" s="17"/>
      <c r="E107" s="27" t="s">
        <v>450</v>
      </c>
      <c r="F107" s="38" t="s">
        <v>1227</v>
      </c>
      <c r="G107" s="27" t="s">
        <v>523</v>
      </c>
      <c r="H107" s="29" t="s">
        <v>505</v>
      </c>
      <c r="I107" s="29"/>
      <c r="J107" s="33">
        <v>2</v>
      </c>
      <c r="K107" s="21">
        <v>45523</v>
      </c>
      <c r="L107" s="21">
        <f>IFERROR(WORKDAY.INTL(($K107-1),$J107,1,FESTIVOS[]),"")</f>
        <v>45524</v>
      </c>
      <c r="M107" s="37">
        <v>1</v>
      </c>
      <c r="N107" s="23">
        <v>0</v>
      </c>
      <c r="O107" s="22">
        <v>1</v>
      </c>
      <c r="P107" s="18" t="s">
        <v>35</v>
      </c>
      <c r="Q107" s="24" t="s">
        <v>30</v>
      </c>
      <c r="R107" s="30" t="str">
        <f>IF(Tabla43435678910[[#This Row],[Avance]]&lt;Tabla43435678910[[#This Row],[Actual]],"OK",IF(Tabla43435678910[[#This Row],[Avance]]&gt;Tabla43435678910[[#This Row],[Actual]],"ATENCIÓN","EJECUTADO"))</f>
        <v>EJECUTADO</v>
      </c>
    </row>
    <row r="108" spans="1:18" ht="26.4" x14ac:dyDescent="0.25">
      <c r="A108" s="16">
        <v>102</v>
      </c>
      <c r="B108" s="18" t="s">
        <v>23</v>
      </c>
      <c r="C108" s="17">
        <v>45524</v>
      </c>
      <c r="D108" s="17"/>
      <c r="E108" s="27" t="s">
        <v>450</v>
      </c>
      <c r="F108" s="38" t="s">
        <v>1228</v>
      </c>
      <c r="G108" s="27" t="s">
        <v>523</v>
      </c>
      <c r="H108" s="29" t="s">
        <v>505</v>
      </c>
      <c r="I108" s="29"/>
      <c r="J108" s="33">
        <v>2</v>
      </c>
      <c r="K108" s="21">
        <v>45523</v>
      </c>
      <c r="L108" s="21">
        <f>IFERROR(WORKDAY.INTL(($K108-1),$J108,1,FESTIVOS[]),"")</f>
        <v>45524</v>
      </c>
      <c r="M108" s="37">
        <v>1</v>
      </c>
      <c r="N108" s="23">
        <v>0</v>
      </c>
      <c r="O108" s="22">
        <v>1</v>
      </c>
      <c r="P108" s="18" t="s">
        <v>35</v>
      </c>
      <c r="Q108" s="24" t="s">
        <v>30</v>
      </c>
      <c r="R108" s="30" t="str">
        <f>IF(Tabla43435678910[[#This Row],[Avance]]&lt;Tabla43435678910[[#This Row],[Actual]],"OK",IF(Tabla43435678910[[#This Row],[Avance]]&gt;Tabla43435678910[[#This Row],[Actual]],"ATENCIÓN","EJECUTADO"))</f>
        <v>EJECUTADO</v>
      </c>
    </row>
    <row r="109" spans="1:18" x14ac:dyDescent="0.25">
      <c r="A109" s="16">
        <v>103</v>
      </c>
      <c r="B109" s="18" t="s">
        <v>23</v>
      </c>
      <c r="C109" s="17">
        <v>45525</v>
      </c>
      <c r="D109" s="17"/>
      <c r="E109" s="27" t="s">
        <v>787</v>
      </c>
      <c r="F109" s="28" t="s">
        <v>1229</v>
      </c>
      <c r="G109" s="27" t="s">
        <v>33</v>
      </c>
      <c r="H109" s="29" t="s">
        <v>789</v>
      </c>
      <c r="I109" s="29"/>
      <c r="J109" s="33">
        <v>5</v>
      </c>
      <c r="K109" s="21">
        <v>45524</v>
      </c>
      <c r="L109" s="21">
        <f>IFERROR(WORKDAY.INTL(($K109-1),$J109,1,FESTIVOS[]),"")</f>
        <v>45530</v>
      </c>
      <c r="M109" s="37">
        <v>1</v>
      </c>
      <c r="N109" s="23">
        <v>0.51</v>
      </c>
      <c r="O109" s="22">
        <v>1</v>
      </c>
      <c r="P109" s="18" t="s">
        <v>35</v>
      </c>
      <c r="Q109" s="24" t="s">
        <v>30</v>
      </c>
      <c r="R109" s="30" t="str">
        <f>IF(Tabla43435678910[[#This Row],[Avance]]&lt;Tabla43435678910[[#This Row],[Actual]],"OK",IF(Tabla43435678910[[#This Row],[Avance]]&gt;Tabla43435678910[[#This Row],[Actual]],"ATENCIÓN","EJECUTADO"))</f>
        <v>EJECUTADO</v>
      </c>
    </row>
    <row r="110" spans="1:18" x14ac:dyDescent="0.25">
      <c r="A110" s="16">
        <v>104</v>
      </c>
      <c r="B110" s="18" t="s">
        <v>23</v>
      </c>
      <c r="C110" s="17">
        <v>45525</v>
      </c>
      <c r="D110" s="17"/>
      <c r="E110" s="27" t="s">
        <v>39</v>
      </c>
      <c r="F110" s="28" t="s">
        <v>1230</v>
      </c>
      <c r="G110" s="27" t="s">
        <v>33</v>
      </c>
      <c r="H110" s="29" t="s">
        <v>1189</v>
      </c>
      <c r="I110" s="29"/>
      <c r="J110" s="33">
        <v>2</v>
      </c>
      <c r="K110" s="21">
        <v>45524</v>
      </c>
      <c r="L110" s="21">
        <f>IFERROR(WORKDAY.INTL(($K110-1),$J110,1,FESTIVOS[]),"")</f>
        <v>45525</v>
      </c>
      <c r="M110" s="37">
        <f t="shared" ref="M110:M135" ca="1" si="1">IFERROR(((($I$3-$K110)/(L110-K110)*1)),"")</f>
        <v>721</v>
      </c>
      <c r="N110" s="23">
        <v>0</v>
      </c>
      <c r="O110" s="22">
        <v>1</v>
      </c>
      <c r="P110" s="18" t="s">
        <v>35</v>
      </c>
      <c r="Q110" s="24" t="s">
        <v>30</v>
      </c>
      <c r="R110" s="30" t="str">
        <f ca="1">IF(Tabla43435678910[[#This Row],[Avance]]&lt;Tabla43435678910[[#This Row],[Actual]],"OK",IF(Tabla43435678910[[#This Row],[Avance]]&gt;Tabla43435678910[[#This Row],[Actual]],"ATENCIÓN","EJECUTADO"))</f>
        <v>ATENCIÓN</v>
      </c>
    </row>
    <row r="111" spans="1:18" ht="26.4" x14ac:dyDescent="0.25">
      <c r="A111" s="16">
        <v>105</v>
      </c>
      <c r="B111" s="18" t="s">
        <v>23</v>
      </c>
      <c r="C111" s="17">
        <v>45525</v>
      </c>
      <c r="D111" s="17"/>
      <c r="E111" s="27" t="s">
        <v>450</v>
      </c>
      <c r="F111" s="38" t="s">
        <v>1231</v>
      </c>
      <c r="G111" s="27" t="s">
        <v>523</v>
      </c>
      <c r="H111" s="29" t="s">
        <v>505</v>
      </c>
      <c r="I111" s="29"/>
      <c r="J111" s="33">
        <v>2</v>
      </c>
      <c r="K111" s="21">
        <v>45524</v>
      </c>
      <c r="L111" s="21">
        <f>IFERROR(WORKDAY.INTL(($K111-1),$J111,1,FESTIVOS[]),"")</f>
        <v>45525</v>
      </c>
      <c r="M111" s="37">
        <f t="shared" ca="1" si="1"/>
        <v>721</v>
      </c>
      <c r="N111" s="23">
        <v>0</v>
      </c>
      <c r="O111" s="22">
        <v>1</v>
      </c>
      <c r="P111" s="18" t="s">
        <v>35</v>
      </c>
      <c r="Q111" s="24" t="s">
        <v>30</v>
      </c>
      <c r="R111" s="30" t="str">
        <f ca="1">IF(Tabla43435678910[[#This Row],[Avance]]&lt;Tabla43435678910[[#This Row],[Actual]],"OK",IF(Tabla43435678910[[#This Row],[Avance]]&gt;Tabla43435678910[[#This Row],[Actual]],"ATENCIÓN","EJECUTADO"))</f>
        <v>ATENCIÓN</v>
      </c>
    </row>
    <row r="112" spans="1:18" ht="26.4" x14ac:dyDescent="0.25">
      <c r="A112" s="16">
        <v>106</v>
      </c>
      <c r="B112" s="18" t="s">
        <v>23</v>
      </c>
      <c r="C112" s="17">
        <v>45525</v>
      </c>
      <c r="D112" s="17"/>
      <c r="E112" s="27" t="s">
        <v>450</v>
      </c>
      <c r="F112" s="38" t="s">
        <v>1232</v>
      </c>
      <c r="G112" s="27" t="s">
        <v>523</v>
      </c>
      <c r="H112" s="29" t="s">
        <v>505</v>
      </c>
      <c r="I112" s="29"/>
      <c r="J112" s="33">
        <v>2</v>
      </c>
      <c r="K112" s="21">
        <v>45524</v>
      </c>
      <c r="L112" s="21">
        <f>IFERROR(WORKDAY.INTL(($K112-1),$J112,1,FESTIVOS[]),"")</f>
        <v>45525</v>
      </c>
      <c r="M112" s="37">
        <f t="shared" ca="1" si="1"/>
        <v>721</v>
      </c>
      <c r="N112" s="23">
        <v>0</v>
      </c>
      <c r="O112" s="22">
        <v>1</v>
      </c>
      <c r="P112" s="18" t="s">
        <v>35</v>
      </c>
      <c r="Q112" s="24" t="s">
        <v>30</v>
      </c>
      <c r="R112" s="30" t="str">
        <f ca="1">IF(Tabla43435678910[[#This Row],[Avance]]&lt;Tabla43435678910[[#This Row],[Actual]],"OK",IF(Tabla43435678910[[#This Row],[Avance]]&gt;Tabla43435678910[[#This Row],[Actual]],"ATENCIÓN","EJECUTADO"))</f>
        <v>ATENCIÓN</v>
      </c>
    </row>
    <row r="113" spans="1:18" ht="26.4" x14ac:dyDescent="0.25">
      <c r="A113" s="16">
        <v>107</v>
      </c>
      <c r="B113" s="18" t="s">
        <v>23</v>
      </c>
      <c r="C113" s="17">
        <v>45525</v>
      </c>
      <c r="D113" s="17"/>
      <c r="E113" s="27" t="s">
        <v>450</v>
      </c>
      <c r="F113" s="38" t="s">
        <v>1233</v>
      </c>
      <c r="G113" s="27" t="s">
        <v>523</v>
      </c>
      <c r="H113" s="29" t="s">
        <v>505</v>
      </c>
      <c r="I113" s="29"/>
      <c r="J113" s="33">
        <v>2</v>
      </c>
      <c r="K113" s="21">
        <v>45524</v>
      </c>
      <c r="L113" s="21">
        <f>IFERROR(WORKDAY.INTL(($K113-1),$J113,1,FESTIVOS[]),"")</f>
        <v>45525</v>
      </c>
      <c r="M113" s="37">
        <f t="shared" ca="1" si="1"/>
        <v>721</v>
      </c>
      <c r="N113" s="23">
        <v>0</v>
      </c>
      <c r="O113" s="22">
        <v>1</v>
      </c>
      <c r="P113" s="18" t="s">
        <v>35</v>
      </c>
      <c r="Q113" s="24" t="s">
        <v>30</v>
      </c>
      <c r="R113" s="30" t="str">
        <f ca="1">IF(Tabla43435678910[[#This Row],[Avance]]&lt;Tabla43435678910[[#This Row],[Actual]],"OK",IF(Tabla43435678910[[#This Row],[Avance]]&gt;Tabla43435678910[[#This Row],[Actual]],"ATENCIÓN","EJECUTADO"))</f>
        <v>ATENCIÓN</v>
      </c>
    </row>
    <row r="114" spans="1:18" ht="26.4" x14ac:dyDescent="0.25">
      <c r="A114" s="16">
        <v>108</v>
      </c>
      <c r="B114" s="18" t="s">
        <v>23</v>
      </c>
      <c r="C114" s="17">
        <v>45525</v>
      </c>
      <c r="D114" s="17"/>
      <c r="E114" s="27" t="s">
        <v>450</v>
      </c>
      <c r="F114" s="38" t="s">
        <v>1234</v>
      </c>
      <c r="G114" s="27" t="s">
        <v>523</v>
      </c>
      <c r="H114" s="29" t="s">
        <v>505</v>
      </c>
      <c r="I114" s="29"/>
      <c r="J114" s="33">
        <v>2</v>
      </c>
      <c r="K114" s="21">
        <v>45524</v>
      </c>
      <c r="L114" s="21">
        <f>IFERROR(WORKDAY.INTL(($K114-1),$J114,1,FESTIVOS[]),"")</f>
        <v>45525</v>
      </c>
      <c r="M114" s="37">
        <f t="shared" ca="1" si="1"/>
        <v>721</v>
      </c>
      <c r="N114" s="23">
        <v>0</v>
      </c>
      <c r="O114" s="22">
        <v>1</v>
      </c>
      <c r="P114" s="18" t="s">
        <v>35</v>
      </c>
      <c r="Q114" s="24" t="s">
        <v>30</v>
      </c>
      <c r="R114" s="30" t="str">
        <f ca="1">IF(Tabla43435678910[[#This Row],[Avance]]&lt;Tabla43435678910[[#This Row],[Actual]],"OK",IF(Tabla43435678910[[#This Row],[Avance]]&gt;Tabla43435678910[[#This Row],[Actual]],"ATENCIÓN","EJECUTADO"))</f>
        <v>ATENCIÓN</v>
      </c>
    </row>
    <row r="115" spans="1:18" ht="33.75" customHeight="1" x14ac:dyDescent="0.25">
      <c r="A115" s="16">
        <v>109</v>
      </c>
      <c r="B115" s="18" t="s">
        <v>23</v>
      </c>
      <c r="C115" s="17">
        <v>45525</v>
      </c>
      <c r="D115" s="17"/>
      <c r="E115" s="27" t="s">
        <v>450</v>
      </c>
      <c r="F115" s="38" t="s">
        <v>1235</v>
      </c>
      <c r="G115" s="27" t="s">
        <v>523</v>
      </c>
      <c r="H115" s="29" t="s">
        <v>505</v>
      </c>
      <c r="I115" s="29"/>
      <c r="J115" s="33">
        <v>2</v>
      </c>
      <c r="K115" s="21">
        <v>45524</v>
      </c>
      <c r="L115" s="21">
        <f>IFERROR(WORKDAY.INTL(($K115-1),$J115,1,FESTIVOS[]),"")</f>
        <v>45525</v>
      </c>
      <c r="M115" s="37">
        <f t="shared" ca="1" si="1"/>
        <v>721</v>
      </c>
      <c r="N115" s="23">
        <v>0</v>
      </c>
      <c r="O115" s="22">
        <v>1</v>
      </c>
      <c r="P115" s="18" t="s">
        <v>35</v>
      </c>
      <c r="Q115" s="24" t="s">
        <v>30</v>
      </c>
      <c r="R115" s="30" t="str">
        <f ca="1">IF(Tabla43435678910[[#This Row],[Avance]]&lt;Tabla43435678910[[#This Row],[Actual]],"OK",IF(Tabla43435678910[[#This Row],[Avance]]&gt;Tabla43435678910[[#This Row],[Actual]],"ATENCIÓN","EJECUTADO"))</f>
        <v>ATENCIÓN</v>
      </c>
    </row>
    <row r="116" spans="1:18" x14ac:dyDescent="0.25">
      <c r="A116" s="16">
        <v>110</v>
      </c>
      <c r="B116" s="18" t="s">
        <v>23</v>
      </c>
      <c r="C116" s="17">
        <v>45526</v>
      </c>
      <c r="D116" s="17"/>
      <c r="E116" s="27" t="s">
        <v>39</v>
      </c>
      <c r="F116" s="28" t="s">
        <v>1236</v>
      </c>
      <c r="G116" s="27" t="s">
        <v>33</v>
      </c>
      <c r="H116" s="29" t="s">
        <v>1237</v>
      </c>
      <c r="I116" s="29"/>
      <c r="J116" s="33">
        <v>1</v>
      </c>
      <c r="K116" s="21">
        <v>45526</v>
      </c>
      <c r="L116" s="21">
        <f>IFERROR(WORKDAY.INTL(($K116-1),$J116,1,FESTIVOS[]),"")</f>
        <v>45526</v>
      </c>
      <c r="M116" s="37">
        <v>1</v>
      </c>
      <c r="N116" s="23">
        <v>0</v>
      </c>
      <c r="O116" s="22">
        <v>1</v>
      </c>
      <c r="P116" s="18" t="s">
        <v>35</v>
      </c>
      <c r="Q116" s="24" t="s">
        <v>30</v>
      </c>
      <c r="R116" s="30" t="str">
        <f>IF(Tabla43435678910[[#This Row],[Avance]]&lt;Tabla43435678910[[#This Row],[Actual]],"OK",IF(Tabla43435678910[[#This Row],[Avance]]&gt;Tabla43435678910[[#This Row],[Actual]],"ATENCIÓN","EJECUTADO"))</f>
        <v>EJECUTADO</v>
      </c>
    </row>
    <row r="117" spans="1:18" x14ac:dyDescent="0.25">
      <c r="A117" s="16">
        <v>111</v>
      </c>
      <c r="B117" s="18" t="s">
        <v>23</v>
      </c>
      <c r="C117" s="17">
        <v>45526</v>
      </c>
      <c r="D117" s="17"/>
      <c r="E117" s="27" t="s">
        <v>450</v>
      </c>
      <c r="F117" s="27" t="s">
        <v>1238</v>
      </c>
      <c r="G117" s="27" t="s">
        <v>523</v>
      </c>
      <c r="H117" s="29" t="s">
        <v>1239</v>
      </c>
      <c r="I117" s="29"/>
      <c r="J117" s="33">
        <v>1</v>
      </c>
      <c r="K117" s="21">
        <v>45526</v>
      </c>
      <c r="L117" s="21">
        <f>IFERROR(WORKDAY.INTL(($K117-1),$J117,1,FESTIVOS[]),"")</f>
        <v>45526</v>
      </c>
      <c r="M117" s="37">
        <v>1</v>
      </c>
      <c r="N117" s="23">
        <v>0</v>
      </c>
      <c r="O117" s="22">
        <v>1</v>
      </c>
      <c r="P117" s="18" t="s">
        <v>35</v>
      </c>
      <c r="Q117" s="24" t="s">
        <v>30</v>
      </c>
      <c r="R117" s="30" t="str">
        <f>IF(Tabla43435678910[[#This Row],[Avance]]&lt;Tabla43435678910[[#This Row],[Actual]],"OK",IF(Tabla43435678910[[#This Row],[Avance]]&gt;Tabla43435678910[[#This Row],[Actual]],"ATENCIÓN","EJECUTADO"))</f>
        <v>EJECUTADO</v>
      </c>
    </row>
    <row r="118" spans="1:18" x14ac:dyDescent="0.25">
      <c r="A118" s="16">
        <v>112</v>
      </c>
      <c r="B118" s="18" t="s">
        <v>23</v>
      </c>
      <c r="C118" s="17">
        <v>45526</v>
      </c>
      <c r="D118" s="17"/>
      <c r="E118" s="27" t="s">
        <v>450</v>
      </c>
      <c r="F118" s="28" t="s">
        <v>1240</v>
      </c>
      <c r="G118" s="27" t="s">
        <v>523</v>
      </c>
      <c r="H118" s="29" t="s">
        <v>1241</v>
      </c>
      <c r="I118" s="29"/>
      <c r="J118" s="33">
        <v>1</v>
      </c>
      <c r="K118" s="21">
        <v>45526</v>
      </c>
      <c r="L118" s="21">
        <f>IFERROR(WORKDAY.INTL(($K118-1),$J118,1,FESTIVOS[]),"")</f>
        <v>45526</v>
      </c>
      <c r="M118" s="37">
        <v>1</v>
      </c>
      <c r="N118" s="23">
        <v>0</v>
      </c>
      <c r="O118" s="22">
        <v>1</v>
      </c>
      <c r="P118" s="18" t="s">
        <v>35</v>
      </c>
      <c r="Q118" s="24" t="s">
        <v>30</v>
      </c>
      <c r="R118" s="30" t="str">
        <f>IF(Tabla43435678910[[#This Row],[Avance]]&lt;Tabla43435678910[[#This Row],[Actual]],"OK",IF(Tabla43435678910[[#This Row],[Avance]]&gt;Tabla43435678910[[#This Row],[Actual]],"ATENCIÓN","EJECUTADO"))</f>
        <v>EJECUTADO</v>
      </c>
    </row>
    <row r="119" spans="1:18" x14ac:dyDescent="0.25">
      <c r="A119" s="16">
        <v>113</v>
      </c>
      <c r="B119" s="18" t="s">
        <v>23</v>
      </c>
      <c r="C119" s="17">
        <v>45526</v>
      </c>
      <c r="D119" s="17"/>
      <c r="E119" s="27" t="s">
        <v>450</v>
      </c>
      <c r="F119" s="28" t="s">
        <v>1242</v>
      </c>
      <c r="G119" s="27" t="s">
        <v>758</v>
      </c>
      <c r="H119" s="29" t="s">
        <v>1243</v>
      </c>
      <c r="I119" s="29"/>
      <c r="J119" s="33">
        <v>1</v>
      </c>
      <c r="K119" s="21">
        <v>45526</v>
      </c>
      <c r="L119" s="21">
        <f>IFERROR(WORKDAY.INTL(($K119-1),$J119,1,FESTIVOS[]),"")</f>
        <v>45526</v>
      </c>
      <c r="M119" s="37">
        <v>1</v>
      </c>
      <c r="N119" s="23">
        <v>0</v>
      </c>
      <c r="O119" s="22">
        <v>1</v>
      </c>
      <c r="P119" s="18" t="s">
        <v>35</v>
      </c>
      <c r="Q119" s="24" t="s">
        <v>30</v>
      </c>
      <c r="R119" s="30" t="str">
        <f>IF(Tabla43435678910[[#This Row],[Avance]]&lt;Tabla43435678910[[#This Row],[Actual]],"OK",IF(Tabla43435678910[[#This Row],[Avance]]&gt;Tabla43435678910[[#This Row],[Actual]],"ATENCIÓN","EJECUTADO"))</f>
        <v>EJECUTADO</v>
      </c>
    </row>
    <row r="120" spans="1:18" x14ac:dyDescent="0.25">
      <c r="A120" s="16">
        <v>114</v>
      </c>
      <c r="B120" s="18" t="s">
        <v>23</v>
      </c>
      <c r="C120" s="17">
        <v>45526</v>
      </c>
      <c r="D120" s="17"/>
      <c r="E120" s="27" t="s">
        <v>450</v>
      </c>
      <c r="F120" s="28" t="s">
        <v>1244</v>
      </c>
      <c r="G120" s="27" t="s">
        <v>758</v>
      </c>
      <c r="H120" s="29" t="s">
        <v>1245</v>
      </c>
      <c r="I120" s="29"/>
      <c r="J120" s="33">
        <v>1</v>
      </c>
      <c r="K120" s="21">
        <v>45526</v>
      </c>
      <c r="L120" s="21">
        <f>IFERROR(WORKDAY.INTL(($K120-1),$J120,1,FESTIVOS[]),"")</f>
        <v>45526</v>
      </c>
      <c r="M120" s="37">
        <v>1</v>
      </c>
      <c r="N120" s="23">
        <v>0</v>
      </c>
      <c r="O120" s="22">
        <v>1</v>
      </c>
      <c r="P120" s="18" t="s">
        <v>35</v>
      </c>
      <c r="Q120" s="24" t="s">
        <v>30</v>
      </c>
      <c r="R120" s="30" t="str">
        <f>IF(Tabla43435678910[[#This Row],[Avance]]&lt;Tabla43435678910[[#This Row],[Actual]],"OK",IF(Tabla43435678910[[#This Row],[Avance]]&gt;Tabla43435678910[[#This Row],[Actual]],"ATENCIÓN","EJECUTADO"))</f>
        <v>EJECUTADO</v>
      </c>
    </row>
    <row r="121" spans="1:18" x14ac:dyDescent="0.25">
      <c r="A121" s="16">
        <v>115</v>
      </c>
      <c r="B121" s="18" t="s">
        <v>23</v>
      </c>
      <c r="C121" s="17">
        <v>45526</v>
      </c>
      <c r="D121" s="17"/>
      <c r="E121" s="27" t="s">
        <v>787</v>
      </c>
      <c r="F121" s="16" t="s">
        <v>1246</v>
      </c>
      <c r="G121" s="27" t="s">
        <v>68</v>
      </c>
      <c r="H121" s="29" t="s">
        <v>789</v>
      </c>
      <c r="I121" s="29"/>
      <c r="J121" s="33">
        <v>4</v>
      </c>
      <c r="K121" s="21">
        <v>45525</v>
      </c>
      <c r="L121" s="21">
        <f>IFERROR(WORKDAY.INTL(($K121-1),$J121,1,FESTIVOS[]),"")</f>
        <v>45530</v>
      </c>
      <c r="M121" s="37">
        <v>1</v>
      </c>
      <c r="N121" s="23">
        <v>0.34</v>
      </c>
      <c r="O121" s="22">
        <v>1</v>
      </c>
      <c r="P121" s="18" t="s">
        <v>35</v>
      </c>
      <c r="Q121" s="24" t="s">
        <v>30</v>
      </c>
      <c r="R121" s="30" t="str">
        <f>IF(Tabla43435678910[[#This Row],[Avance]]&lt;Tabla43435678910[[#This Row],[Actual]],"OK",IF(Tabla43435678910[[#This Row],[Avance]]&gt;Tabla43435678910[[#This Row],[Actual]],"ATENCIÓN","EJECUTADO"))</f>
        <v>EJECUTADO</v>
      </c>
    </row>
    <row r="122" spans="1:18" x14ac:dyDescent="0.25">
      <c r="A122" s="16">
        <v>116</v>
      </c>
      <c r="B122" s="18" t="s">
        <v>23</v>
      </c>
      <c r="C122" s="17">
        <v>45526</v>
      </c>
      <c r="D122" s="17"/>
      <c r="E122" s="27" t="s">
        <v>787</v>
      </c>
      <c r="F122" s="16" t="s">
        <v>1247</v>
      </c>
      <c r="G122" s="27" t="s">
        <v>68</v>
      </c>
      <c r="H122" s="29" t="s">
        <v>789</v>
      </c>
      <c r="I122" s="29"/>
      <c r="J122" s="33">
        <v>4</v>
      </c>
      <c r="K122" s="21">
        <v>45525</v>
      </c>
      <c r="L122" s="21">
        <f>IFERROR(WORKDAY.INTL(($K122-1),$J122,1,FESTIVOS[]),"")</f>
        <v>45530</v>
      </c>
      <c r="M122" s="37">
        <v>1</v>
      </c>
      <c r="N122" s="23">
        <v>0.04</v>
      </c>
      <c r="O122" s="22">
        <v>1</v>
      </c>
      <c r="P122" s="18" t="s">
        <v>35</v>
      </c>
      <c r="Q122" s="24" t="s">
        <v>30</v>
      </c>
      <c r="R122" s="30" t="str">
        <f>IF(Tabla43435678910[[#This Row],[Avance]]&lt;Tabla43435678910[[#This Row],[Actual]],"OK",IF(Tabla43435678910[[#This Row],[Avance]]&gt;Tabla43435678910[[#This Row],[Actual]],"ATENCIÓN","EJECUTADO"))</f>
        <v>EJECUTADO</v>
      </c>
    </row>
    <row r="123" spans="1:18" x14ac:dyDescent="0.25">
      <c r="A123" s="16">
        <v>117</v>
      </c>
      <c r="B123" s="18" t="s">
        <v>23</v>
      </c>
      <c r="C123" s="17">
        <v>45526</v>
      </c>
      <c r="D123" s="17"/>
      <c r="E123" s="27" t="s">
        <v>787</v>
      </c>
      <c r="F123" s="16" t="s">
        <v>1248</v>
      </c>
      <c r="G123" s="27" t="s">
        <v>46</v>
      </c>
      <c r="H123" s="29" t="s">
        <v>789</v>
      </c>
      <c r="I123" s="29"/>
      <c r="J123" s="33">
        <v>4</v>
      </c>
      <c r="K123" s="21">
        <v>45525</v>
      </c>
      <c r="L123" s="21">
        <f>IFERROR(WORKDAY.INTL(($K123-1),$J123,1,FESTIVOS[]),"")</f>
        <v>45530</v>
      </c>
      <c r="M123" s="37">
        <v>1</v>
      </c>
      <c r="N123" s="23">
        <v>0.34</v>
      </c>
      <c r="O123" s="22">
        <v>1</v>
      </c>
      <c r="P123" s="18" t="s">
        <v>35</v>
      </c>
      <c r="Q123" s="24" t="s">
        <v>30</v>
      </c>
      <c r="R123" s="30" t="str">
        <f>IF(Tabla43435678910[[#This Row],[Avance]]&lt;Tabla43435678910[[#This Row],[Actual]],"OK",IF(Tabla43435678910[[#This Row],[Avance]]&gt;Tabla43435678910[[#This Row],[Actual]],"ATENCIÓN","EJECUTADO"))</f>
        <v>EJECUTADO</v>
      </c>
    </row>
    <row r="124" spans="1:18" x14ac:dyDescent="0.25">
      <c r="A124" s="16">
        <v>118</v>
      </c>
      <c r="B124" s="18" t="s">
        <v>23</v>
      </c>
      <c r="C124" s="17">
        <v>45527</v>
      </c>
      <c r="D124" s="17"/>
      <c r="E124" s="27" t="s">
        <v>39</v>
      </c>
      <c r="F124" s="28" t="s">
        <v>1249</v>
      </c>
      <c r="G124" s="27" t="s">
        <v>33</v>
      </c>
      <c r="H124" s="29" t="s">
        <v>1250</v>
      </c>
      <c r="I124" s="29"/>
      <c r="J124" s="33">
        <v>2</v>
      </c>
      <c r="K124" s="21">
        <v>45526</v>
      </c>
      <c r="L124" s="21">
        <f>IFERROR(WORKDAY.INTL(($K124-1),$J124,1,FESTIVOS[]),"")</f>
        <v>45527</v>
      </c>
      <c r="M124" s="37">
        <v>1</v>
      </c>
      <c r="N124" s="23">
        <v>0</v>
      </c>
      <c r="O124" s="22">
        <v>1</v>
      </c>
      <c r="P124" s="18" t="s">
        <v>35</v>
      </c>
      <c r="Q124" s="24" t="s">
        <v>30</v>
      </c>
      <c r="R124" s="30" t="str">
        <f>IF(Tabla43435678910[[#This Row],[Avance]]&lt;Tabla43435678910[[#This Row],[Actual]],"OK",IF(Tabla43435678910[[#This Row],[Avance]]&gt;Tabla43435678910[[#This Row],[Actual]],"ATENCIÓN","EJECUTADO"))</f>
        <v>EJECUTADO</v>
      </c>
    </row>
    <row r="125" spans="1:18" x14ac:dyDescent="0.25">
      <c r="A125" s="16">
        <v>119</v>
      </c>
      <c r="B125" s="18" t="s">
        <v>23</v>
      </c>
      <c r="C125" s="17">
        <v>45527</v>
      </c>
      <c r="D125" s="17"/>
      <c r="E125" s="27" t="s">
        <v>39</v>
      </c>
      <c r="F125" s="28" t="s">
        <v>269</v>
      </c>
      <c r="G125" s="27" t="s">
        <v>33</v>
      </c>
      <c r="H125" s="29" t="s">
        <v>1237</v>
      </c>
      <c r="I125" s="29"/>
      <c r="J125" s="33">
        <v>2</v>
      </c>
      <c r="K125" s="21">
        <v>45526</v>
      </c>
      <c r="L125" s="21">
        <f>IFERROR(WORKDAY.INTL(($K125-1),$J125,1,FESTIVOS[]),"")</f>
        <v>45527</v>
      </c>
      <c r="M125" s="37">
        <v>1</v>
      </c>
      <c r="N125" s="23">
        <v>0</v>
      </c>
      <c r="O125" s="22">
        <v>1</v>
      </c>
      <c r="P125" s="18" t="s">
        <v>35</v>
      </c>
      <c r="Q125" s="24" t="s">
        <v>30</v>
      </c>
      <c r="R125" s="30" t="str">
        <f>IF(Tabla43435678910[[#This Row],[Avance]]&lt;Tabla43435678910[[#This Row],[Actual]],"OK",IF(Tabla43435678910[[#This Row],[Avance]]&gt;Tabla43435678910[[#This Row],[Actual]],"ATENCIÓN","EJECUTADO"))</f>
        <v>EJECUTADO</v>
      </c>
    </row>
    <row r="126" spans="1:18" x14ac:dyDescent="0.25">
      <c r="A126" s="16">
        <v>120</v>
      </c>
      <c r="B126" s="18" t="s">
        <v>23</v>
      </c>
      <c r="C126" s="17">
        <v>45527</v>
      </c>
      <c r="D126" s="17"/>
      <c r="E126" s="27" t="s">
        <v>450</v>
      </c>
      <c r="F126" s="28" t="s">
        <v>1251</v>
      </c>
      <c r="G126" s="27" t="s">
        <v>758</v>
      </c>
      <c r="H126" s="29" t="s">
        <v>505</v>
      </c>
      <c r="I126" s="29"/>
      <c r="J126" s="33">
        <v>2</v>
      </c>
      <c r="K126" s="21">
        <v>45526</v>
      </c>
      <c r="L126" s="21">
        <f>IFERROR(WORKDAY.INTL(($K126-1),$J126,1,FESTIVOS[]),"")</f>
        <v>45527</v>
      </c>
      <c r="M126" s="37">
        <v>1</v>
      </c>
      <c r="N126" s="23">
        <v>0</v>
      </c>
      <c r="O126" s="22">
        <v>1</v>
      </c>
      <c r="P126" s="18" t="s">
        <v>35</v>
      </c>
      <c r="Q126" s="24" t="s">
        <v>30</v>
      </c>
      <c r="R126" s="30" t="str">
        <f>IF(Tabla43435678910[[#This Row],[Avance]]&lt;Tabla43435678910[[#This Row],[Actual]],"OK",IF(Tabla43435678910[[#This Row],[Avance]]&gt;Tabla43435678910[[#This Row],[Actual]],"ATENCIÓN","EJECUTADO"))</f>
        <v>EJECUTADO</v>
      </c>
    </row>
    <row r="127" spans="1:18" x14ac:dyDescent="0.25">
      <c r="A127" s="16">
        <v>121</v>
      </c>
      <c r="B127" s="18" t="s">
        <v>23</v>
      </c>
      <c r="C127" s="17">
        <v>45527</v>
      </c>
      <c r="D127" s="17"/>
      <c r="E127" s="27" t="s">
        <v>450</v>
      </c>
      <c r="F127" s="28" t="s">
        <v>1252</v>
      </c>
      <c r="G127" s="27" t="s">
        <v>758</v>
      </c>
      <c r="H127" s="29" t="s">
        <v>505</v>
      </c>
      <c r="I127" s="29"/>
      <c r="J127" s="33">
        <v>2</v>
      </c>
      <c r="K127" s="21">
        <v>45526</v>
      </c>
      <c r="L127" s="21">
        <f>IFERROR(WORKDAY.INTL(($K127-1),$J127,1,FESTIVOS[]),"")</f>
        <v>45527</v>
      </c>
      <c r="M127" s="37">
        <v>1</v>
      </c>
      <c r="N127" s="23">
        <v>0</v>
      </c>
      <c r="O127" s="22">
        <v>1</v>
      </c>
      <c r="P127" s="18" t="s">
        <v>35</v>
      </c>
      <c r="Q127" s="24" t="s">
        <v>30</v>
      </c>
      <c r="R127" s="30" t="str">
        <f>IF(Tabla43435678910[[#This Row],[Avance]]&lt;Tabla43435678910[[#This Row],[Actual]],"OK",IF(Tabla43435678910[[#This Row],[Avance]]&gt;Tabla43435678910[[#This Row],[Actual]],"ATENCIÓN","EJECUTADO"))</f>
        <v>EJECUTADO</v>
      </c>
    </row>
    <row r="128" spans="1:18" x14ac:dyDescent="0.25">
      <c r="A128" s="16">
        <v>122</v>
      </c>
      <c r="B128" s="18" t="s">
        <v>23</v>
      </c>
      <c r="C128" s="17">
        <v>45527</v>
      </c>
      <c r="D128" s="17"/>
      <c r="E128" s="27" t="s">
        <v>450</v>
      </c>
      <c r="F128" s="28" t="s">
        <v>1253</v>
      </c>
      <c r="G128" s="27" t="s">
        <v>758</v>
      </c>
      <c r="H128" s="29" t="s">
        <v>505</v>
      </c>
      <c r="I128" s="29"/>
      <c r="J128" s="33">
        <v>2</v>
      </c>
      <c r="K128" s="21">
        <v>45526</v>
      </c>
      <c r="L128" s="21">
        <f>IFERROR(WORKDAY.INTL(($K128-1),$J128,1,FESTIVOS[]),"")</f>
        <v>45527</v>
      </c>
      <c r="M128" s="37">
        <v>1</v>
      </c>
      <c r="N128" s="23">
        <v>0</v>
      </c>
      <c r="O128" s="22">
        <v>1</v>
      </c>
      <c r="P128" s="18" t="s">
        <v>35</v>
      </c>
      <c r="Q128" s="24" t="s">
        <v>30</v>
      </c>
      <c r="R128" s="30" t="str">
        <f>IF(Tabla43435678910[[#This Row],[Avance]]&lt;Tabla43435678910[[#This Row],[Actual]],"OK",IF(Tabla43435678910[[#This Row],[Avance]]&gt;Tabla43435678910[[#This Row],[Actual]],"ATENCIÓN","EJECUTADO"))</f>
        <v>EJECUTADO</v>
      </c>
    </row>
    <row r="129" spans="1:18" ht="21" customHeight="1" x14ac:dyDescent="0.25">
      <c r="A129" s="16">
        <v>123</v>
      </c>
      <c r="B129" s="18" t="s">
        <v>23</v>
      </c>
      <c r="C129" s="17">
        <v>45530</v>
      </c>
      <c r="D129" s="17"/>
      <c r="E129" s="27" t="s">
        <v>39</v>
      </c>
      <c r="F129" s="38" t="s">
        <v>1254</v>
      </c>
      <c r="G129" s="27" t="s">
        <v>33</v>
      </c>
      <c r="H129" s="29" t="s">
        <v>226</v>
      </c>
      <c r="I129" s="29"/>
      <c r="J129" s="33">
        <v>1</v>
      </c>
      <c r="K129" s="21">
        <v>45529</v>
      </c>
      <c r="L129" s="21">
        <f>IFERROR(WORKDAY.INTL(($K129-1),$J129,1,FESTIVOS[]),"")</f>
        <v>45530</v>
      </c>
      <c r="M129" s="37">
        <v>1</v>
      </c>
      <c r="N129" s="23">
        <v>0</v>
      </c>
      <c r="O129" s="22">
        <v>1</v>
      </c>
      <c r="P129" s="18" t="s">
        <v>35</v>
      </c>
      <c r="Q129" s="24" t="s">
        <v>30</v>
      </c>
      <c r="R129" s="30" t="str">
        <f>IF(Tabla43435678910[[#This Row],[Avance]]&lt;Tabla43435678910[[#This Row],[Actual]],"OK",IF(Tabla43435678910[[#This Row],[Avance]]&gt;Tabla43435678910[[#This Row],[Actual]],"ATENCIÓN","EJECUTADO"))</f>
        <v>EJECUTADO</v>
      </c>
    </row>
    <row r="130" spans="1:18" x14ac:dyDescent="0.25">
      <c r="A130" s="16">
        <v>124</v>
      </c>
      <c r="B130" s="18" t="s">
        <v>23</v>
      </c>
      <c r="C130" s="17">
        <v>45530</v>
      </c>
      <c r="D130" s="17"/>
      <c r="E130" s="27" t="s">
        <v>39</v>
      </c>
      <c r="F130" s="28" t="s">
        <v>1255</v>
      </c>
      <c r="G130" s="27" t="s">
        <v>33</v>
      </c>
      <c r="H130" s="29" t="s">
        <v>226</v>
      </c>
      <c r="I130" s="29"/>
      <c r="J130" s="33">
        <v>1</v>
      </c>
      <c r="K130" s="21">
        <v>45529</v>
      </c>
      <c r="L130" s="21">
        <f>IFERROR(WORKDAY.INTL(($K130-1),$J130,1,FESTIVOS[]),"")</f>
        <v>45530</v>
      </c>
      <c r="M130" s="37">
        <v>1</v>
      </c>
      <c r="N130" s="23">
        <v>0</v>
      </c>
      <c r="O130" s="22">
        <v>1</v>
      </c>
      <c r="P130" s="18" t="s">
        <v>35</v>
      </c>
      <c r="Q130" s="24" t="s">
        <v>30</v>
      </c>
      <c r="R130" s="30" t="str">
        <f>IF(Tabla43435678910[[#This Row],[Avance]]&lt;Tabla43435678910[[#This Row],[Actual]],"OK",IF(Tabla43435678910[[#This Row],[Avance]]&gt;Tabla43435678910[[#This Row],[Actual]],"ATENCIÓN","EJECUTADO"))</f>
        <v>EJECUTADO</v>
      </c>
    </row>
    <row r="131" spans="1:18" x14ac:dyDescent="0.25">
      <c r="A131" s="16">
        <v>125</v>
      </c>
      <c r="B131" s="18" t="s">
        <v>23</v>
      </c>
      <c r="C131" s="17">
        <v>45530</v>
      </c>
      <c r="D131" s="17"/>
      <c r="E131" s="27" t="s">
        <v>450</v>
      </c>
      <c r="F131" s="28" t="s">
        <v>1256</v>
      </c>
      <c r="G131" s="27" t="s">
        <v>758</v>
      </c>
      <c r="H131" s="29" t="s">
        <v>505</v>
      </c>
      <c r="I131" s="29"/>
      <c r="J131" s="33">
        <v>3</v>
      </c>
      <c r="K131" s="21">
        <v>45529</v>
      </c>
      <c r="L131" s="21">
        <f>IFERROR(WORKDAY.INTL(($K131-1),$J131,1,FESTIVOS[]),"")</f>
        <v>45532</v>
      </c>
      <c r="M131" s="37">
        <v>1</v>
      </c>
      <c r="N131" s="23">
        <v>0.6</v>
      </c>
      <c r="O131" s="22">
        <v>1</v>
      </c>
      <c r="P131" s="18" t="s">
        <v>35</v>
      </c>
      <c r="Q131" s="24" t="s">
        <v>30</v>
      </c>
      <c r="R131" s="30" t="str">
        <f>IF(Tabla43435678910[[#This Row],[Avance]]&lt;Tabla43435678910[[#This Row],[Actual]],"OK",IF(Tabla43435678910[[#This Row],[Avance]]&gt;Tabla43435678910[[#This Row],[Actual]],"ATENCIÓN","EJECUTADO"))</f>
        <v>EJECUTADO</v>
      </c>
    </row>
    <row r="132" spans="1:18" x14ac:dyDescent="0.25">
      <c r="A132" s="16">
        <v>126</v>
      </c>
      <c r="B132" s="18" t="s">
        <v>23</v>
      </c>
      <c r="C132" s="17">
        <v>45531</v>
      </c>
      <c r="D132" s="17"/>
      <c r="E132" s="27" t="s">
        <v>39</v>
      </c>
      <c r="F132" s="28" t="s">
        <v>1249</v>
      </c>
      <c r="G132" s="27" t="s">
        <v>33</v>
      </c>
      <c r="H132" s="29" t="s">
        <v>1250</v>
      </c>
      <c r="I132" s="29"/>
      <c r="J132" s="33">
        <v>2</v>
      </c>
      <c r="K132" s="21">
        <v>45530</v>
      </c>
      <c r="L132" s="21">
        <f>IFERROR(WORKDAY.INTL(($K132-1),$J132,1,FESTIVOS[]),"")</f>
        <v>45531</v>
      </c>
      <c r="M132" s="37">
        <v>1</v>
      </c>
      <c r="N132" s="23">
        <v>0</v>
      </c>
      <c r="O132" s="22">
        <v>1</v>
      </c>
      <c r="P132" s="18" t="s">
        <v>35</v>
      </c>
      <c r="Q132" s="24" t="s">
        <v>30</v>
      </c>
      <c r="R132" s="30" t="str">
        <f>IF(Tabla43435678910[[#This Row],[Avance]]&lt;Tabla43435678910[[#This Row],[Actual]],"OK",IF(Tabla43435678910[[#This Row],[Avance]]&gt;Tabla43435678910[[#This Row],[Actual]],"ATENCIÓN","EJECUTADO"))</f>
        <v>EJECUTADO</v>
      </c>
    </row>
    <row r="133" spans="1:18" x14ac:dyDescent="0.25">
      <c r="A133" s="16">
        <v>127</v>
      </c>
      <c r="B133" s="18" t="s">
        <v>23</v>
      </c>
      <c r="C133" s="17">
        <v>45531</v>
      </c>
      <c r="D133" s="17"/>
      <c r="E133" s="27" t="s">
        <v>39</v>
      </c>
      <c r="F133" s="28" t="s">
        <v>266</v>
      </c>
      <c r="G133" s="27" t="s">
        <v>33</v>
      </c>
      <c r="H133" s="29" t="s">
        <v>1237</v>
      </c>
      <c r="I133" s="29"/>
      <c r="J133" s="33">
        <v>2</v>
      </c>
      <c r="K133" s="21">
        <v>45530</v>
      </c>
      <c r="L133" s="21">
        <f>IFERROR(WORKDAY.INTL(($K133-1),$J133,1,FESTIVOS[]),"")</f>
        <v>45531</v>
      </c>
      <c r="M133" s="37">
        <v>1</v>
      </c>
      <c r="N133" s="23">
        <v>0</v>
      </c>
      <c r="O133" s="22">
        <v>1</v>
      </c>
      <c r="P133" s="18" t="s">
        <v>35</v>
      </c>
      <c r="Q133" s="24" t="s">
        <v>30</v>
      </c>
      <c r="R133" s="30" t="str">
        <f>IF(Tabla43435678910[[#This Row],[Avance]]&lt;Tabla43435678910[[#This Row],[Actual]],"OK",IF(Tabla43435678910[[#This Row],[Avance]]&gt;Tabla43435678910[[#This Row],[Actual]],"ATENCIÓN","EJECUTADO"))</f>
        <v>EJECUTADO</v>
      </c>
    </row>
    <row r="134" spans="1:18" x14ac:dyDescent="0.25">
      <c r="A134" s="16">
        <v>128</v>
      </c>
      <c r="B134" s="18" t="s">
        <v>23</v>
      </c>
      <c r="C134" s="17">
        <v>45531</v>
      </c>
      <c r="D134" s="17"/>
      <c r="E134" s="27" t="s">
        <v>39</v>
      </c>
      <c r="F134" s="28" t="s">
        <v>267</v>
      </c>
      <c r="G134" s="27" t="s">
        <v>33</v>
      </c>
      <c r="H134" s="29" t="s">
        <v>1237</v>
      </c>
      <c r="I134" s="29"/>
      <c r="J134" s="33">
        <v>2</v>
      </c>
      <c r="K134" s="21">
        <v>45530</v>
      </c>
      <c r="L134" s="21">
        <f>IFERROR(WORKDAY.INTL(($K134-1),$J134,1,FESTIVOS[]),"")</f>
        <v>45531</v>
      </c>
      <c r="M134" s="37">
        <v>1</v>
      </c>
      <c r="N134" s="23">
        <v>0</v>
      </c>
      <c r="O134" s="22">
        <v>1</v>
      </c>
      <c r="P134" s="18" t="s">
        <v>35</v>
      </c>
      <c r="Q134" s="24" t="s">
        <v>30</v>
      </c>
      <c r="R134" s="30" t="str">
        <f>IF(Tabla43435678910[[#This Row],[Avance]]&lt;Tabla43435678910[[#This Row],[Actual]],"OK",IF(Tabla43435678910[[#This Row],[Avance]]&gt;Tabla43435678910[[#This Row],[Actual]],"ATENCIÓN","EJECUTADO"))</f>
        <v>EJECUTADO</v>
      </c>
    </row>
    <row r="135" spans="1:18" x14ac:dyDescent="0.25">
      <c r="A135" s="16">
        <v>129</v>
      </c>
      <c r="B135" s="18" t="s">
        <v>23</v>
      </c>
      <c r="C135" s="17">
        <v>45531</v>
      </c>
      <c r="D135" s="17"/>
      <c r="E135" s="27" t="s">
        <v>787</v>
      </c>
      <c r="F135" s="28" t="s">
        <v>1257</v>
      </c>
      <c r="G135" s="27" t="s">
        <v>89</v>
      </c>
      <c r="H135" s="29" t="s">
        <v>789</v>
      </c>
      <c r="I135" s="29"/>
      <c r="J135" s="33">
        <v>20</v>
      </c>
      <c r="K135" s="21">
        <v>45530</v>
      </c>
      <c r="L135" s="21">
        <f>IFERROR(WORKDAY.INTL(($K135-1),$J135,1,FESTIVOS[]),"")</f>
        <v>45555</v>
      </c>
      <c r="M135" s="57">
        <f t="shared" ca="1" si="1"/>
        <v>28.6</v>
      </c>
      <c r="N135" s="23">
        <v>0.12</v>
      </c>
      <c r="O135" s="22">
        <v>0.16</v>
      </c>
      <c r="P135" s="18" t="s">
        <v>35</v>
      </c>
      <c r="Q135" s="24" t="s">
        <v>30</v>
      </c>
      <c r="R135" s="30" t="str">
        <f ca="1">IF(Tabla43435678910[[#This Row],[Avance]]&lt;Tabla43435678910[[#This Row],[Actual]],"OK",IF(Tabla43435678910[[#This Row],[Avance]]&gt;Tabla43435678910[[#This Row],[Actual]],"ATENCIÓN","EJECUTADO"))</f>
        <v>ATENCIÓN</v>
      </c>
    </row>
    <row r="136" spans="1:18" x14ac:dyDescent="0.25">
      <c r="A136" s="16">
        <v>130</v>
      </c>
      <c r="B136" s="18" t="s">
        <v>23</v>
      </c>
      <c r="C136" s="17">
        <v>45532</v>
      </c>
      <c r="D136" s="17"/>
      <c r="E136" s="27" t="s">
        <v>39</v>
      </c>
      <c r="F136" s="28" t="s">
        <v>297</v>
      </c>
      <c r="G136" s="27" t="s">
        <v>33</v>
      </c>
      <c r="H136" s="29" t="s">
        <v>1237</v>
      </c>
      <c r="I136" s="29"/>
      <c r="J136" s="33">
        <v>2</v>
      </c>
      <c r="K136" s="21">
        <v>45531</v>
      </c>
      <c r="L136" s="21">
        <f>IFERROR(WORKDAY.INTL(($K136-1),$J136,1,FESTIVOS[]),"")</f>
        <v>45532</v>
      </c>
      <c r="M136" s="37">
        <v>1</v>
      </c>
      <c r="N136" s="23">
        <v>0</v>
      </c>
      <c r="O136" s="22">
        <v>1</v>
      </c>
      <c r="P136" s="18" t="s">
        <v>35</v>
      </c>
      <c r="Q136" s="24" t="s">
        <v>30</v>
      </c>
      <c r="R136" s="30" t="str">
        <f>IF(Tabla43435678910[[#This Row],[Avance]]&lt;Tabla43435678910[[#This Row],[Actual]],"OK",IF(Tabla43435678910[[#This Row],[Avance]]&gt;Tabla43435678910[[#This Row],[Actual]],"ATENCIÓN","EJECUTADO"))</f>
        <v>EJECUTADO</v>
      </c>
    </row>
    <row r="137" spans="1:18" x14ac:dyDescent="0.25">
      <c r="A137" s="16">
        <v>131</v>
      </c>
      <c r="B137" s="18" t="s">
        <v>23</v>
      </c>
      <c r="C137" s="17">
        <v>45532</v>
      </c>
      <c r="D137" s="17"/>
      <c r="E137" s="27" t="s">
        <v>39</v>
      </c>
      <c r="F137" s="28" t="s">
        <v>681</v>
      </c>
      <c r="G137" s="27" t="s">
        <v>33</v>
      </c>
      <c r="H137" s="29" t="s">
        <v>1237</v>
      </c>
      <c r="I137" s="29"/>
      <c r="J137" s="33">
        <v>2</v>
      </c>
      <c r="K137" s="21">
        <v>45531</v>
      </c>
      <c r="L137" s="21">
        <f>IFERROR(WORKDAY.INTL(($K137-1),$J137,1,FESTIVOS[]),"")</f>
        <v>45532</v>
      </c>
      <c r="M137" s="37">
        <v>1</v>
      </c>
      <c r="N137" s="23">
        <v>0</v>
      </c>
      <c r="O137" s="22">
        <v>1</v>
      </c>
      <c r="P137" s="18" t="s">
        <v>35</v>
      </c>
      <c r="Q137" s="24" t="s">
        <v>30</v>
      </c>
      <c r="R137" s="30" t="str">
        <f>IF(Tabla43435678910[[#This Row],[Avance]]&lt;Tabla43435678910[[#This Row],[Actual]],"OK",IF(Tabla43435678910[[#This Row],[Avance]]&gt;Tabla43435678910[[#This Row],[Actual]],"ATENCIÓN","EJECUTADO"))</f>
        <v>EJECUTADO</v>
      </c>
    </row>
    <row r="138" spans="1:18" x14ac:dyDescent="0.25">
      <c r="A138" s="16">
        <v>132</v>
      </c>
      <c r="B138" s="18" t="s">
        <v>23</v>
      </c>
      <c r="C138" s="17">
        <v>45533</v>
      </c>
      <c r="D138" s="17"/>
      <c r="E138" s="27" t="s">
        <v>39</v>
      </c>
      <c r="F138" s="28" t="s">
        <v>84</v>
      </c>
      <c r="G138" s="27" t="s">
        <v>33</v>
      </c>
      <c r="H138" s="29" t="s">
        <v>1237</v>
      </c>
      <c r="I138" s="29"/>
      <c r="J138" s="33">
        <v>2</v>
      </c>
      <c r="K138" s="21">
        <v>45532</v>
      </c>
      <c r="L138" s="21">
        <f>IFERROR(WORKDAY.INTL(($K138-1),$J138,1,FESTIVOS[]),"")</f>
        <v>45533</v>
      </c>
      <c r="M138" s="37">
        <v>1</v>
      </c>
      <c r="N138" s="23">
        <v>0</v>
      </c>
      <c r="O138" s="22">
        <v>1</v>
      </c>
      <c r="P138" s="18" t="s">
        <v>35</v>
      </c>
      <c r="Q138" s="24" t="s">
        <v>30</v>
      </c>
      <c r="R138" s="30" t="str">
        <f>IF(Tabla43435678910[[#This Row],[Avance]]&lt;Tabla43435678910[[#This Row],[Actual]],"OK",IF(Tabla43435678910[[#This Row],[Avance]]&gt;Tabla43435678910[[#This Row],[Actual]],"ATENCIÓN","EJECUTADO"))</f>
        <v>EJECUTADO</v>
      </c>
    </row>
    <row r="139" spans="1:18" x14ac:dyDescent="0.25">
      <c r="A139" s="16">
        <v>133</v>
      </c>
      <c r="B139" s="18" t="s">
        <v>23</v>
      </c>
      <c r="C139" s="17">
        <v>45533</v>
      </c>
      <c r="D139" s="17"/>
      <c r="E139" s="27" t="s">
        <v>39</v>
      </c>
      <c r="F139" s="28" t="s">
        <v>642</v>
      </c>
      <c r="G139" s="27" t="s">
        <v>33</v>
      </c>
      <c r="H139" s="29" t="s">
        <v>1237</v>
      </c>
      <c r="I139" s="29"/>
      <c r="J139" s="33">
        <v>2</v>
      </c>
      <c r="K139" s="21">
        <v>45532</v>
      </c>
      <c r="L139" s="21">
        <f>IFERROR(WORKDAY.INTL(($K139-1),$J139,1,FESTIVOS[]),"")</f>
        <v>45533</v>
      </c>
      <c r="M139" s="37">
        <v>1</v>
      </c>
      <c r="N139" s="23">
        <v>0</v>
      </c>
      <c r="O139" s="22">
        <v>1</v>
      </c>
      <c r="P139" s="18" t="s">
        <v>35</v>
      </c>
      <c r="Q139" s="24" t="s">
        <v>30</v>
      </c>
      <c r="R139" s="30" t="str">
        <f>IF(Tabla43435678910[[#This Row],[Avance]]&lt;Tabla43435678910[[#This Row],[Actual]],"OK",IF(Tabla43435678910[[#This Row],[Avance]]&gt;Tabla43435678910[[#This Row],[Actual]],"ATENCIÓN","EJECUTADO"))</f>
        <v>EJECUTADO</v>
      </c>
    </row>
    <row r="140" spans="1:18" x14ac:dyDescent="0.25">
      <c r="A140" s="16">
        <v>134</v>
      </c>
      <c r="B140" s="18" t="s">
        <v>23</v>
      </c>
      <c r="C140" s="17">
        <v>45533</v>
      </c>
      <c r="D140" s="17"/>
      <c r="E140" s="27" t="s">
        <v>450</v>
      </c>
      <c r="F140" s="28" t="s">
        <v>1258</v>
      </c>
      <c r="G140" s="27" t="s">
        <v>33</v>
      </c>
      <c r="H140" s="29" t="s">
        <v>505</v>
      </c>
      <c r="I140" s="29"/>
      <c r="J140" s="33">
        <v>2</v>
      </c>
      <c r="K140" s="21">
        <v>45532</v>
      </c>
      <c r="L140" s="21">
        <f>IFERROR(WORKDAY.INTL(($K140-1),$J140,1,FESTIVOS[]),"")</f>
        <v>45533</v>
      </c>
      <c r="M140" s="37">
        <v>1</v>
      </c>
      <c r="N140" s="23">
        <v>0</v>
      </c>
      <c r="O140" s="22">
        <v>1</v>
      </c>
      <c r="P140" s="18" t="s">
        <v>35</v>
      </c>
      <c r="Q140" s="24" t="s">
        <v>30</v>
      </c>
      <c r="R140" s="30" t="str">
        <f>IF(Tabla43435678910[[#This Row],[Avance]]&lt;Tabla43435678910[[#This Row],[Actual]],"OK",IF(Tabla43435678910[[#This Row],[Avance]]&gt;Tabla43435678910[[#This Row],[Actual]],"ATENCIÓN","EJECUTADO"))</f>
        <v>EJECUTADO</v>
      </c>
    </row>
    <row r="141" spans="1:18" x14ac:dyDescent="0.25">
      <c r="A141" s="16">
        <v>135</v>
      </c>
      <c r="B141" s="18" t="s">
        <v>23</v>
      </c>
      <c r="C141" s="17">
        <v>45533</v>
      </c>
      <c r="D141" s="17"/>
      <c r="E141" s="27" t="s">
        <v>450</v>
      </c>
      <c r="F141" s="28" t="s">
        <v>1259</v>
      </c>
      <c r="G141" s="27" t="s">
        <v>33</v>
      </c>
      <c r="H141" s="29" t="s">
        <v>505</v>
      </c>
      <c r="I141" s="29"/>
      <c r="J141" s="33">
        <v>2</v>
      </c>
      <c r="K141" s="21">
        <v>45532</v>
      </c>
      <c r="L141" s="21">
        <f>IFERROR(WORKDAY.INTL(($K141-1),$J141,1,FESTIVOS[]),"")</f>
        <v>45533</v>
      </c>
      <c r="M141" s="37">
        <v>1</v>
      </c>
      <c r="N141" s="23">
        <v>0</v>
      </c>
      <c r="O141" s="22">
        <v>1</v>
      </c>
      <c r="P141" s="18" t="s">
        <v>35</v>
      </c>
      <c r="Q141" s="24" t="s">
        <v>30</v>
      </c>
      <c r="R141" s="30" t="str">
        <f>IF(Tabla43435678910[[#This Row],[Avance]]&lt;Tabla43435678910[[#This Row],[Actual]],"OK",IF(Tabla43435678910[[#This Row],[Avance]]&gt;Tabla43435678910[[#This Row],[Actual]],"ATENCIÓN","EJECUTADO"))</f>
        <v>EJECUTADO</v>
      </c>
    </row>
    <row r="142" spans="1:18" x14ac:dyDescent="0.25">
      <c r="A142" s="16">
        <v>136</v>
      </c>
      <c r="B142" s="18" t="s">
        <v>23</v>
      </c>
      <c r="C142" s="17">
        <v>45534</v>
      </c>
      <c r="D142" s="17"/>
      <c r="E142" s="27" t="s">
        <v>39</v>
      </c>
      <c r="F142" s="28" t="s">
        <v>735</v>
      </c>
      <c r="G142" s="27" t="s">
        <v>33</v>
      </c>
      <c r="H142" s="29" t="s">
        <v>1237</v>
      </c>
      <c r="I142" s="29"/>
      <c r="J142" s="33">
        <v>2</v>
      </c>
      <c r="K142" s="21">
        <v>45533</v>
      </c>
      <c r="L142" s="21">
        <f>IFERROR(WORKDAY.INTL(($K142-1),$J142,1,FESTIVOS[]),"")</f>
        <v>45534</v>
      </c>
      <c r="M142" s="37">
        <v>1</v>
      </c>
      <c r="N142" s="23">
        <v>0</v>
      </c>
      <c r="O142" s="22">
        <v>1</v>
      </c>
      <c r="P142" s="18" t="s">
        <v>35</v>
      </c>
      <c r="Q142" s="24" t="s">
        <v>30</v>
      </c>
      <c r="R142" s="30" t="str">
        <f>IF(Tabla43435678910[[#This Row],[Avance]]&lt;Tabla43435678910[[#This Row],[Actual]],"OK",IF(Tabla43435678910[[#This Row],[Avance]]&gt;Tabla43435678910[[#This Row],[Actual]],"ATENCIÓN","EJECUTADO"))</f>
        <v>EJECUTADO</v>
      </c>
    </row>
    <row r="143" spans="1:18" x14ac:dyDescent="0.25">
      <c r="A143" s="16">
        <v>137</v>
      </c>
      <c r="B143" s="18" t="s">
        <v>23</v>
      </c>
      <c r="C143" s="17">
        <v>45534</v>
      </c>
      <c r="D143" s="17"/>
      <c r="E143" s="27" t="s">
        <v>39</v>
      </c>
      <c r="F143" s="28" t="s">
        <v>86</v>
      </c>
      <c r="G143" s="27" t="s">
        <v>33</v>
      </c>
      <c r="H143" s="29" t="s">
        <v>1237</v>
      </c>
      <c r="I143" s="29"/>
      <c r="J143" s="33">
        <v>2</v>
      </c>
      <c r="K143" s="21">
        <v>45533</v>
      </c>
      <c r="L143" s="21">
        <f>IFERROR(WORKDAY.INTL(($K143-1),$J143,1,FESTIVOS[]),"")</f>
        <v>45534</v>
      </c>
      <c r="M143" s="37">
        <v>1</v>
      </c>
      <c r="N143" s="23">
        <v>0</v>
      </c>
      <c r="O143" s="22">
        <v>1</v>
      </c>
      <c r="P143" s="18" t="s">
        <v>35</v>
      </c>
      <c r="Q143" s="24" t="s">
        <v>30</v>
      </c>
      <c r="R143" s="30" t="str">
        <f>IF(Tabla43435678910[[#This Row],[Avance]]&lt;Tabla43435678910[[#This Row],[Actual]],"OK",IF(Tabla43435678910[[#This Row],[Avance]]&gt;Tabla43435678910[[#This Row],[Actual]],"ATENCIÓN","EJECUTADO"))</f>
        <v>EJECUTADO</v>
      </c>
    </row>
    <row r="144" spans="1:18" x14ac:dyDescent="0.25">
      <c r="A144" s="16">
        <v>138</v>
      </c>
      <c r="B144" s="18" t="s">
        <v>23</v>
      </c>
      <c r="C144" s="17">
        <v>45534</v>
      </c>
      <c r="D144" s="17"/>
      <c r="E144" s="27" t="s">
        <v>39</v>
      </c>
      <c r="F144" s="28" t="s">
        <v>87</v>
      </c>
      <c r="G144" s="27" t="s">
        <v>33</v>
      </c>
      <c r="H144" s="29" t="s">
        <v>1237</v>
      </c>
      <c r="I144" s="29"/>
      <c r="J144" s="33">
        <v>2</v>
      </c>
      <c r="K144" s="21">
        <v>45533</v>
      </c>
      <c r="L144" s="21">
        <f>IFERROR(WORKDAY.INTL(($K144-1),$J144,1,FESTIVOS[]),"")</f>
        <v>45534</v>
      </c>
      <c r="M144" s="37">
        <v>1</v>
      </c>
      <c r="N144" s="23">
        <v>0</v>
      </c>
      <c r="O144" s="22">
        <v>1</v>
      </c>
      <c r="P144" s="18" t="s">
        <v>35</v>
      </c>
      <c r="Q144" s="24" t="s">
        <v>30</v>
      </c>
      <c r="R144" s="30" t="str">
        <f>IF(Tabla43435678910[[#This Row],[Avance]]&lt;Tabla43435678910[[#This Row],[Actual]],"OK",IF(Tabla43435678910[[#This Row],[Avance]]&gt;Tabla43435678910[[#This Row],[Actual]],"ATENCIÓN","EJECUTADO"))</f>
        <v>EJECUTADO</v>
      </c>
    </row>
    <row r="145" spans="1:18" x14ac:dyDescent="0.25">
      <c r="A145" s="16">
        <v>139</v>
      </c>
      <c r="B145" s="18" t="s">
        <v>23</v>
      </c>
      <c r="C145" s="17">
        <v>45534</v>
      </c>
      <c r="D145" s="17"/>
      <c r="E145" s="27" t="s">
        <v>39</v>
      </c>
      <c r="F145" s="28" t="s">
        <v>86</v>
      </c>
      <c r="G145" s="27" t="s">
        <v>33</v>
      </c>
      <c r="H145" s="29" t="s">
        <v>1260</v>
      </c>
      <c r="I145" s="29"/>
      <c r="J145" s="33">
        <v>2</v>
      </c>
      <c r="K145" s="21">
        <v>45533</v>
      </c>
      <c r="L145" s="21">
        <f>IFERROR(WORKDAY.INTL(($K145-1),$J145,1,FESTIVOS[]),"")</f>
        <v>45534</v>
      </c>
      <c r="M145" s="37">
        <v>1</v>
      </c>
      <c r="N145" s="23">
        <v>0</v>
      </c>
      <c r="O145" s="22">
        <v>1</v>
      </c>
      <c r="P145" s="18" t="s">
        <v>35</v>
      </c>
      <c r="Q145" s="24" t="s">
        <v>30</v>
      </c>
      <c r="R145" s="30" t="str">
        <f>IF(Tabla43435678910[[#This Row],[Avance]]&lt;Tabla43435678910[[#This Row],[Actual]],"OK",IF(Tabla43435678910[[#This Row],[Avance]]&gt;Tabla43435678910[[#This Row],[Actual]],"ATENCIÓN","EJECUTADO"))</f>
        <v>EJECUTADO</v>
      </c>
    </row>
    <row r="146" spans="1:18" x14ac:dyDescent="0.25">
      <c r="A146" s="16">
        <v>140</v>
      </c>
      <c r="B146" s="18" t="s">
        <v>23</v>
      </c>
      <c r="C146" s="17">
        <v>45534</v>
      </c>
      <c r="D146" s="17"/>
      <c r="E146" s="27" t="s">
        <v>39</v>
      </c>
      <c r="F146" s="28" t="s">
        <v>735</v>
      </c>
      <c r="G146" s="27" t="s">
        <v>33</v>
      </c>
      <c r="H146" s="29" t="s">
        <v>1260</v>
      </c>
      <c r="I146" s="29"/>
      <c r="J146" s="33">
        <v>2</v>
      </c>
      <c r="K146" s="21">
        <v>45533</v>
      </c>
      <c r="L146" s="21">
        <f>IFERROR(WORKDAY.INTL(($K146-1),$J146,1,FESTIVOS[]),"")</f>
        <v>45534</v>
      </c>
      <c r="M146" s="37">
        <v>1</v>
      </c>
      <c r="N146" s="23">
        <v>0</v>
      </c>
      <c r="O146" s="22">
        <v>1</v>
      </c>
      <c r="P146" s="18" t="s">
        <v>35</v>
      </c>
      <c r="Q146" s="24" t="s">
        <v>30</v>
      </c>
      <c r="R146" s="30" t="str">
        <f>IF(Tabla43435678910[[#This Row],[Avance]]&lt;Tabla43435678910[[#This Row],[Actual]],"OK",IF(Tabla43435678910[[#This Row],[Avance]]&gt;Tabla43435678910[[#This Row],[Actual]],"ATENCIÓN","EJECUTADO"))</f>
        <v>EJECUTADO</v>
      </c>
    </row>
    <row r="147" spans="1:18" x14ac:dyDescent="0.25">
      <c r="A147" s="16">
        <v>141</v>
      </c>
      <c r="B147" s="18" t="s">
        <v>23</v>
      </c>
      <c r="C147" s="17">
        <v>45534</v>
      </c>
      <c r="D147" s="17"/>
      <c r="E147" s="27" t="s">
        <v>450</v>
      </c>
      <c r="F147" s="28" t="s">
        <v>1261</v>
      </c>
      <c r="G147" s="27" t="s">
        <v>33</v>
      </c>
      <c r="H147" s="29" t="s">
        <v>505</v>
      </c>
      <c r="I147" s="29"/>
      <c r="J147" s="33">
        <v>2</v>
      </c>
      <c r="K147" s="21">
        <v>45533</v>
      </c>
      <c r="L147" s="21">
        <f>IFERROR(WORKDAY.INTL(($K147-1),$J147,1,FESTIVOS[]),"")</f>
        <v>45534</v>
      </c>
      <c r="M147" s="37">
        <v>1</v>
      </c>
      <c r="N147" s="23">
        <v>0</v>
      </c>
      <c r="O147" s="22">
        <v>1</v>
      </c>
      <c r="P147" s="18" t="s">
        <v>35</v>
      </c>
      <c r="Q147" s="24" t="s">
        <v>30</v>
      </c>
      <c r="R147" s="30" t="str">
        <f>IF(Tabla43435678910[[#This Row],[Avance]]&lt;Tabla43435678910[[#This Row],[Actual]],"OK",IF(Tabla43435678910[[#This Row],[Avance]]&gt;Tabla43435678910[[#This Row],[Actual]],"ATENCIÓN","EJECUTADO"))</f>
        <v>EJECUTADO</v>
      </c>
    </row>
    <row r="148" spans="1:18" x14ac:dyDescent="0.25">
      <c r="A148" s="16">
        <v>142</v>
      </c>
      <c r="B148" s="18" t="s">
        <v>23</v>
      </c>
      <c r="C148" s="17">
        <v>45534</v>
      </c>
      <c r="D148" s="17"/>
      <c r="E148" s="27" t="s">
        <v>450</v>
      </c>
      <c r="F148" s="28" t="s">
        <v>1262</v>
      </c>
      <c r="G148" s="27" t="s">
        <v>33</v>
      </c>
      <c r="H148" s="29" t="s">
        <v>505</v>
      </c>
      <c r="I148" s="29"/>
      <c r="J148" s="33">
        <v>2</v>
      </c>
      <c r="K148" s="21">
        <v>45533</v>
      </c>
      <c r="L148" s="21">
        <f>IFERROR(WORKDAY.INTL(($K148-1),$J148,1,FESTIVOS[]),"")</f>
        <v>45534</v>
      </c>
      <c r="M148" s="37">
        <v>1</v>
      </c>
      <c r="N148" s="23">
        <v>0</v>
      </c>
      <c r="O148" s="22">
        <v>1</v>
      </c>
      <c r="P148" s="18" t="s">
        <v>35</v>
      </c>
      <c r="Q148" s="24" t="s">
        <v>30</v>
      </c>
      <c r="R148" s="30" t="str">
        <f>IF(Tabla43435678910[[#This Row],[Avance]]&lt;Tabla43435678910[[#This Row],[Actual]],"OK",IF(Tabla43435678910[[#This Row],[Avance]]&gt;Tabla43435678910[[#This Row],[Actual]],"ATENCIÓN","EJECUTADO"))</f>
        <v>EJECUTADO</v>
      </c>
    </row>
    <row r="149" spans="1:18" x14ac:dyDescent="0.25">
      <c r="A149" s="16">
        <v>143</v>
      </c>
      <c r="B149" s="18" t="s">
        <v>23</v>
      </c>
      <c r="C149" s="17">
        <v>45534</v>
      </c>
      <c r="D149" s="17"/>
      <c r="E149" s="27" t="s">
        <v>450</v>
      </c>
      <c r="F149" s="28" t="s">
        <v>1263</v>
      </c>
      <c r="G149" s="27" t="s">
        <v>33</v>
      </c>
      <c r="H149" s="29" t="s">
        <v>505</v>
      </c>
      <c r="I149" s="29"/>
      <c r="J149" s="33">
        <v>2</v>
      </c>
      <c r="K149" s="21">
        <v>45533</v>
      </c>
      <c r="L149" s="21">
        <f>IFERROR(WORKDAY.INTL(($K149-1),$J149,1,FESTIVOS[]),"")</f>
        <v>45534</v>
      </c>
      <c r="M149" s="37">
        <v>1</v>
      </c>
      <c r="N149" s="23">
        <v>0</v>
      </c>
      <c r="O149" s="22">
        <v>1</v>
      </c>
      <c r="P149" s="18" t="s">
        <v>35</v>
      </c>
      <c r="Q149" s="24" t="s">
        <v>30</v>
      </c>
      <c r="R149" s="30" t="str">
        <f>IF(Tabla43435678910[[#This Row],[Avance]]&lt;Tabla43435678910[[#This Row],[Actual]],"OK",IF(Tabla43435678910[[#This Row],[Avance]]&gt;Tabla43435678910[[#This Row],[Actual]],"ATENCIÓN","EJECUTADO"))</f>
        <v>EJECUTADO</v>
      </c>
    </row>
    <row r="150" spans="1:18" x14ac:dyDescent="0.25">
      <c r="A150" s="16">
        <v>144</v>
      </c>
      <c r="B150" s="18" t="s">
        <v>23</v>
      </c>
      <c r="C150" s="17"/>
      <c r="D150" s="17"/>
      <c r="E150" s="27"/>
      <c r="F150" s="28"/>
      <c r="G150" s="27"/>
      <c r="H150" s="29"/>
      <c r="I150" s="29"/>
      <c r="J150" s="33"/>
      <c r="K150" s="21"/>
      <c r="L150" s="21" t="str">
        <f>IFERROR(WORKDAY.INTL(($K150-1),$J150,1,FESTIVOS[]),"")</f>
        <v/>
      </c>
      <c r="M150" s="37" t="str">
        <f t="shared" ref="M150:M202" ca="1" si="2">IFERROR(((($I$3-$K150)/(L150-K150)*1)),"")</f>
        <v/>
      </c>
      <c r="N150" s="23"/>
      <c r="O150" s="22"/>
      <c r="P150" s="18" t="s">
        <v>35</v>
      </c>
      <c r="Q150" s="24" t="s">
        <v>30</v>
      </c>
      <c r="R150" s="30" t="str">
        <f ca="1">IF(Tabla43435678910[[#This Row],[Avance]]&lt;Tabla43435678910[[#This Row],[Actual]],"OK",IF(Tabla43435678910[[#This Row],[Avance]]&gt;Tabla43435678910[[#This Row],[Actual]],"ATENCIÓN","EJECUTADO"))</f>
        <v>EJECUTADO</v>
      </c>
    </row>
    <row r="151" spans="1:18" x14ac:dyDescent="0.25">
      <c r="A151" s="16">
        <v>145</v>
      </c>
      <c r="B151" s="18" t="s">
        <v>23</v>
      </c>
      <c r="C151" s="17"/>
      <c r="D151" s="17"/>
      <c r="E151" s="27"/>
      <c r="F151" s="28"/>
      <c r="G151" s="27"/>
      <c r="H151" s="29"/>
      <c r="I151" s="29"/>
      <c r="J151" s="33"/>
      <c r="K151" s="21"/>
      <c r="L151" s="21" t="str">
        <f>IFERROR(WORKDAY.INTL(($K151-1),$J151,1,FESTIVOS[]),"")</f>
        <v/>
      </c>
      <c r="M151" s="37" t="str">
        <f t="shared" ca="1" si="2"/>
        <v/>
      </c>
      <c r="N151" s="23"/>
      <c r="O151" s="22"/>
      <c r="P151" s="18" t="s">
        <v>35</v>
      </c>
      <c r="Q151" s="24" t="s">
        <v>30</v>
      </c>
      <c r="R151" s="30" t="str">
        <f ca="1">IF(Tabla43435678910[[#This Row],[Avance]]&lt;Tabla43435678910[[#This Row],[Actual]],"OK",IF(Tabla43435678910[[#This Row],[Avance]]&gt;Tabla43435678910[[#This Row],[Actual]],"ATENCIÓN","EJECUTADO"))</f>
        <v>EJECUTADO</v>
      </c>
    </row>
    <row r="152" spans="1:18" x14ac:dyDescent="0.25">
      <c r="A152" s="16">
        <v>146</v>
      </c>
      <c r="B152" s="18" t="s">
        <v>23</v>
      </c>
      <c r="C152" s="17"/>
      <c r="D152" s="17"/>
      <c r="E152" s="27"/>
      <c r="F152" s="28"/>
      <c r="G152" s="27"/>
      <c r="H152" s="29"/>
      <c r="I152" s="29"/>
      <c r="J152" s="33"/>
      <c r="K152" s="21"/>
      <c r="L152" s="21" t="str">
        <f>IFERROR(WORKDAY.INTL(($K152-1),$J152,1,FESTIVOS[]),"")</f>
        <v/>
      </c>
      <c r="M152" s="37" t="str">
        <f t="shared" ca="1" si="2"/>
        <v/>
      </c>
      <c r="N152" s="23"/>
      <c r="O152" s="22"/>
      <c r="P152" s="18" t="s">
        <v>35</v>
      </c>
      <c r="Q152" s="24" t="s">
        <v>30</v>
      </c>
      <c r="R152" s="30" t="str">
        <f ca="1">IF(Tabla43435678910[[#This Row],[Avance]]&lt;Tabla43435678910[[#This Row],[Actual]],"OK",IF(Tabla43435678910[[#This Row],[Avance]]&gt;Tabla43435678910[[#This Row],[Actual]],"ATENCIÓN","EJECUTADO"))</f>
        <v>EJECUTADO</v>
      </c>
    </row>
    <row r="153" spans="1:18" x14ac:dyDescent="0.25">
      <c r="A153" s="16">
        <v>147</v>
      </c>
      <c r="B153" s="18" t="s">
        <v>23</v>
      </c>
      <c r="C153" s="17"/>
      <c r="D153" s="17"/>
      <c r="E153" s="27"/>
      <c r="F153" s="28"/>
      <c r="G153" s="27"/>
      <c r="H153" s="29"/>
      <c r="I153" s="29"/>
      <c r="J153" s="33"/>
      <c r="K153" s="21"/>
      <c r="L153" s="21" t="str">
        <f>IFERROR(WORKDAY.INTL(($K153-1),$J153,1,FESTIVOS[]),"")</f>
        <v/>
      </c>
      <c r="M153" s="37" t="str">
        <f t="shared" ca="1" si="2"/>
        <v/>
      </c>
      <c r="N153" s="23"/>
      <c r="O153" s="22"/>
      <c r="P153" s="18" t="s">
        <v>35</v>
      </c>
      <c r="Q153" s="24" t="s">
        <v>30</v>
      </c>
      <c r="R153" s="30" t="str">
        <f ca="1">IF(Tabla43435678910[[#This Row],[Avance]]&lt;Tabla43435678910[[#This Row],[Actual]],"OK",IF(Tabla43435678910[[#This Row],[Avance]]&gt;Tabla43435678910[[#This Row],[Actual]],"ATENCIÓN","EJECUTADO"))</f>
        <v>EJECUTADO</v>
      </c>
    </row>
    <row r="154" spans="1:18" x14ac:dyDescent="0.25">
      <c r="A154" s="16">
        <v>148</v>
      </c>
      <c r="B154" s="18" t="s">
        <v>23</v>
      </c>
      <c r="C154" s="17"/>
      <c r="D154" s="17"/>
      <c r="E154" s="27"/>
      <c r="F154" s="28"/>
      <c r="G154" s="27"/>
      <c r="H154" s="29"/>
      <c r="I154" s="29"/>
      <c r="J154" s="33"/>
      <c r="K154" s="21"/>
      <c r="L154" s="21" t="str">
        <f>IFERROR(WORKDAY.INTL(($K154-1),$J154,1,FESTIVOS[]),"")</f>
        <v/>
      </c>
      <c r="M154" s="37" t="str">
        <f t="shared" ca="1" si="2"/>
        <v/>
      </c>
      <c r="N154" s="23"/>
      <c r="O154" s="22"/>
      <c r="P154" s="18" t="s">
        <v>35</v>
      </c>
      <c r="Q154" s="24" t="s">
        <v>30</v>
      </c>
      <c r="R154" s="30" t="str">
        <f ca="1">IF(Tabla43435678910[[#This Row],[Avance]]&lt;Tabla43435678910[[#This Row],[Actual]],"OK",IF(Tabla43435678910[[#This Row],[Avance]]&gt;Tabla43435678910[[#This Row],[Actual]],"ATENCIÓN","EJECUTADO"))</f>
        <v>EJECUTADO</v>
      </c>
    </row>
    <row r="155" spans="1:18" x14ac:dyDescent="0.25">
      <c r="A155" s="16">
        <v>149</v>
      </c>
      <c r="B155" s="18" t="s">
        <v>23</v>
      </c>
      <c r="C155" s="17"/>
      <c r="D155" s="17"/>
      <c r="E155" s="27"/>
      <c r="F155" s="28"/>
      <c r="G155" s="27"/>
      <c r="H155" s="29"/>
      <c r="I155" s="29"/>
      <c r="J155" s="33"/>
      <c r="K155" s="21"/>
      <c r="L155" s="21" t="str">
        <f>IFERROR(WORKDAY.INTL(($K155-1),$J155,1,FESTIVOS[]),"")</f>
        <v/>
      </c>
      <c r="M155" s="37" t="str">
        <f t="shared" ca="1" si="2"/>
        <v/>
      </c>
      <c r="N155" s="23"/>
      <c r="O155" s="22"/>
      <c r="P155" s="18" t="s">
        <v>35</v>
      </c>
      <c r="Q155" s="24" t="s">
        <v>30</v>
      </c>
      <c r="R155" s="30" t="str">
        <f ca="1">IF(Tabla43435678910[[#This Row],[Avance]]&lt;Tabla43435678910[[#This Row],[Actual]],"OK",IF(Tabla43435678910[[#This Row],[Avance]]&gt;Tabla43435678910[[#This Row],[Actual]],"ATENCIÓN","EJECUTADO"))</f>
        <v>EJECUTADO</v>
      </c>
    </row>
    <row r="156" spans="1:18" x14ac:dyDescent="0.25">
      <c r="A156" s="16">
        <v>150</v>
      </c>
      <c r="B156" s="18" t="s">
        <v>23</v>
      </c>
      <c r="C156" s="17"/>
      <c r="D156" s="17"/>
      <c r="E156" s="27"/>
      <c r="F156" s="28"/>
      <c r="G156" s="27"/>
      <c r="H156" s="29"/>
      <c r="I156" s="29"/>
      <c r="J156" s="33"/>
      <c r="K156" s="21"/>
      <c r="L156" s="21" t="str">
        <f>IFERROR(WORKDAY.INTL(($K156-1),$J156,1,FESTIVOS[]),"")</f>
        <v/>
      </c>
      <c r="M156" s="37" t="str">
        <f t="shared" ca="1" si="2"/>
        <v/>
      </c>
      <c r="N156" s="23"/>
      <c r="O156" s="22"/>
      <c r="P156" s="18" t="s">
        <v>35</v>
      </c>
      <c r="Q156" s="24" t="s">
        <v>30</v>
      </c>
      <c r="R156" s="30" t="str">
        <f ca="1">IF(Tabla43435678910[[#This Row],[Avance]]&lt;Tabla43435678910[[#This Row],[Actual]],"OK",IF(Tabla43435678910[[#This Row],[Avance]]&gt;Tabla43435678910[[#This Row],[Actual]],"ATENCIÓN","EJECUTADO"))</f>
        <v>EJECUTADO</v>
      </c>
    </row>
    <row r="157" spans="1:18" x14ac:dyDescent="0.25">
      <c r="A157" s="16">
        <v>151</v>
      </c>
      <c r="B157" s="18" t="s">
        <v>23</v>
      </c>
      <c r="C157" s="17"/>
      <c r="D157" s="17"/>
      <c r="E157" s="27"/>
      <c r="F157" s="28"/>
      <c r="G157" s="27"/>
      <c r="H157" s="29"/>
      <c r="I157" s="29"/>
      <c r="J157" s="33"/>
      <c r="K157" s="21"/>
      <c r="L157" s="21" t="str">
        <f>IFERROR(WORKDAY.INTL(($K157-1),$J157,1,FESTIVOS[]),"")</f>
        <v/>
      </c>
      <c r="M157" s="37" t="str">
        <f t="shared" ca="1" si="2"/>
        <v/>
      </c>
      <c r="N157" s="23"/>
      <c r="O157" s="22"/>
      <c r="P157" s="18" t="s">
        <v>35</v>
      </c>
      <c r="Q157" s="24" t="s">
        <v>30</v>
      </c>
      <c r="R157" s="30" t="str">
        <f ca="1">IF(Tabla43435678910[[#This Row],[Avance]]&lt;Tabla43435678910[[#This Row],[Actual]],"OK",IF(Tabla43435678910[[#This Row],[Avance]]&gt;Tabla43435678910[[#This Row],[Actual]],"ATENCIÓN","EJECUTADO"))</f>
        <v>EJECUTADO</v>
      </c>
    </row>
    <row r="158" spans="1:18" x14ac:dyDescent="0.25">
      <c r="A158" s="16">
        <v>152</v>
      </c>
      <c r="B158" s="18" t="s">
        <v>23</v>
      </c>
      <c r="C158" s="17"/>
      <c r="D158" s="17"/>
      <c r="E158" s="27"/>
      <c r="F158" s="28"/>
      <c r="G158" s="27"/>
      <c r="H158" s="29"/>
      <c r="I158" s="29"/>
      <c r="J158" s="33"/>
      <c r="K158" s="21"/>
      <c r="L158" s="21" t="str">
        <f>IFERROR(WORKDAY.INTL(($K158-1),$J158,1,FESTIVOS[]),"")</f>
        <v/>
      </c>
      <c r="M158" s="37" t="str">
        <f t="shared" ca="1" si="2"/>
        <v/>
      </c>
      <c r="N158" s="23"/>
      <c r="O158" s="22"/>
      <c r="P158" s="18" t="s">
        <v>35</v>
      </c>
      <c r="Q158" s="24" t="s">
        <v>30</v>
      </c>
      <c r="R158" s="30" t="str">
        <f ca="1">IF(Tabla43435678910[[#This Row],[Avance]]&lt;Tabla43435678910[[#This Row],[Actual]],"OK",IF(Tabla43435678910[[#This Row],[Avance]]&gt;Tabla43435678910[[#This Row],[Actual]],"ATENCIÓN","EJECUTADO"))</f>
        <v>EJECUTADO</v>
      </c>
    </row>
    <row r="159" spans="1:18" x14ac:dyDescent="0.25">
      <c r="A159" s="16">
        <v>153</v>
      </c>
      <c r="B159" s="18" t="s">
        <v>23</v>
      </c>
      <c r="C159" s="17"/>
      <c r="D159" s="17"/>
      <c r="E159" s="27"/>
      <c r="F159" s="28"/>
      <c r="G159" s="27"/>
      <c r="H159" s="29"/>
      <c r="I159" s="29"/>
      <c r="J159" s="33"/>
      <c r="K159" s="21"/>
      <c r="L159" s="21" t="str">
        <f>IFERROR(WORKDAY.INTL(($K159-1),$J159,1,FESTIVOS[]),"")</f>
        <v/>
      </c>
      <c r="M159" s="37" t="str">
        <f t="shared" ca="1" si="2"/>
        <v/>
      </c>
      <c r="N159" s="23"/>
      <c r="O159" s="22"/>
      <c r="P159" s="18" t="s">
        <v>35</v>
      </c>
      <c r="Q159" s="24" t="s">
        <v>30</v>
      </c>
      <c r="R159" s="30" t="str">
        <f ca="1">IF(Tabla43435678910[[#This Row],[Avance]]&lt;Tabla43435678910[[#This Row],[Actual]],"OK",IF(Tabla43435678910[[#This Row],[Avance]]&gt;Tabla43435678910[[#This Row],[Actual]],"ATENCIÓN","EJECUTADO"))</f>
        <v>EJECUTADO</v>
      </c>
    </row>
    <row r="160" spans="1:18" x14ac:dyDescent="0.25">
      <c r="A160" s="16">
        <v>154</v>
      </c>
      <c r="B160" s="18" t="s">
        <v>23</v>
      </c>
      <c r="C160" s="17"/>
      <c r="D160" s="17"/>
      <c r="E160" s="27"/>
      <c r="F160" s="28"/>
      <c r="G160" s="27"/>
      <c r="H160" s="29"/>
      <c r="I160" s="29"/>
      <c r="J160" s="33"/>
      <c r="K160" s="21"/>
      <c r="L160" s="21" t="str">
        <f>IFERROR(WORKDAY.INTL(($K160-1),$J160,1,FESTIVOS[]),"")</f>
        <v/>
      </c>
      <c r="M160" s="37" t="str">
        <f t="shared" ca="1" si="2"/>
        <v/>
      </c>
      <c r="N160" s="23"/>
      <c r="O160" s="22"/>
      <c r="P160" s="18" t="s">
        <v>35</v>
      </c>
      <c r="Q160" s="24" t="s">
        <v>30</v>
      </c>
      <c r="R160" s="30" t="str">
        <f ca="1">IF(Tabla43435678910[[#This Row],[Avance]]&lt;Tabla43435678910[[#This Row],[Actual]],"OK",IF(Tabla43435678910[[#This Row],[Avance]]&gt;Tabla43435678910[[#This Row],[Actual]],"ATENCIÓN","EJECUTADO"))</f>
        <v>EJECUTADO</v>
      </c>
    </row>
    <row r="161" spans="1:18" x14ac:dyDescent="0.25">
      <c r="A161" s="16">
        <v>155</v>
      </c>
      <c r="B161" s="18" t="s">
        <v>23</v>
      </c>
      <c r="C161" s="17"/>
      <c r="D161" s="17"/>
      <c r="E161" s="27"/>
      <c r="F161" s="28"/>
      <c r="G161" s="27"/>
      <c r="H161" s="29"/>
      <c r="I161" s="29"/>
      <c r="J161" s="33"/>
      <c r="K161" s="21"/>
      <c r="L161" s="21" t="str">
        <f>IFERROR(WORKDAY.INTL(($K161-1),$J161,1,FESTIVOS[]),"")</f>
        <v/>
      </c>
      <c r="M161" s="37" t="str">
        <f t="shared" ca="1" si="2"/>
        <v/>
      </c>
      <c r="N161" s="23"/>
      <c r="O161" s="22"/>
      <c r="P161" s="18" t="s">
        <v>35</v>
      </c>
      <c r="Q161" s="24" t="s">
        <v>30</v>
      </c>
      <c r="R161" s="30" t="str">
        <f ca="1">IF(Tabla43435678910[[#This Row],[Avance]]&lt;Tabla43435678910[[#This Row],[Actual]],"OK",IF(Tabla43435678910[[#This Row],[Avance]]&gt;Tabla43435678910[[#This Row],[Actual]],"ATENCIÓN","EJECUTADO"))</f>
        <v>EJECUTADO</v>
      </c>
    </row>
    <row r="162" spans="1:18" x14ac:dyDescent="0.25">
      <c r="A162" s="16">
        <v>156</v>
      </c>
      <c r="B162" s="18" t="s">
        <v>23</v>
      </c>
      <c r="C162" s="17"/>
      <c r="D162" s="17"/>
      <c r="E162" s="27"/>
      <c r="F162" s="28"/>
      <c r="G162" s="27"/>
      <c r="H162" s="29"/>
      <c r="I162" s="29"/>
      <c r="J162" s="33"/>
      <c r="K162" s="21"/>
      <c r="L162" s="21" t="str">
        <f>IFERROR(WORKDAY.INTL(($K162-1),$J162,1,FESTIVOS[]),"")</f>
        <v/>
      </c>
      <c r="M162" s="37" t="str">
        <f t="shared" ca="1" si="2"/>
        <v/>
      </c>
      <c r="N162" s="23"/>
      <c r="O162" s="22"/>
      <c r="P162" s="18" t="s">
        <v>35</v>
      </c>
      <c r="Q162" s="24" t="s">
        <v>30</v>
      </c>
      <c r="R162" s="30" t="str">
        <f ca="1">IF(Tabla43435678910[[#This Row],[Avance]]&lt;Tabla43435678910[[#This Row],[Actual]],"OK",IF(Tabla43435678910[[#This Row],[Avance]]&gt;Tabla43435678910[[#This Row],[Actual]],"ATENCIÓN","EJECUTADO"))</f>
        <v>EJECUTADO</v>
      </c>
    </row>
    <row r="163" spans="1:18" x14ac:dyDescent="0.25">
      <c r="A163" s="16">
        <v>157</v>
      </c>
      <c r="B163" s="18" t="s">
        <v>23</v>
      </c>
      <c r="C163" s="17"/>
      <c r="D163" s="17"/>
      <c r="E163" s="27"/>
      <c r="F163" s="28"/>
      <c r="G163" s="27"/>
      <c r="H163" s="29"/>
      <c r="I163" s="29"/>
      <c r="J163" s="33"/>
      <c r="K163" s="21"/>
      <c r="L163" s="21" t="str">
        <f>IFERROR(WORKDAY.INTL(($K163-1),$J163,1,FESTIVOS[]),"")</f>
        <v/>
      </c>
      <c r="M163" s="37" t="str">
        <f t="shared" ca="1" si="2"/>
        <v/>
      </c>
      <c r="N163" s="23"/>
      <c r="O163" s="22"/>
      <c r="P163" s="18" t="s">
        <v>35</v>
      </c>
      <c r="Q163" s="24" t="s">
        <v>30</v>
      </c>
      <c r="R163" s="30" t="str">
        <f ca="1">IF(Tabla43435678910[[#This Row],[Avance]]&lt;Tabla43435678910[[#This Row],[Actual]],"OK",IF(Tabla43435678910[[#This Row],[Avance]]&gt;Tabla43435678910[[#This Row],[Actual]],"ATENCIÓN","EJECUTADO"))</f>
        <v>EJECUTADO</v>
      </c>
    </row>
    <row r="164" spans="1:18" x14ac:dyDescent="0.25">
      <c r="A164" s="16">
        <v>158</v>
      </c>
      <c r="B164" s="18" t="s">
        <v>23</v>
      </c>
      <c r="C164" s="17"/>
      <c r="D164" s="17"/>
      <c r="E164" s="27"/>
      <c r="F164" s="28"/>
      <c r="G164" s="27"/>
      <c r="H164" s="29"/>
      <c r="I164" s="29"/>
      <c r="J164" s="33"/>
      <c r="K164" s="21"/>
      <c r="L164" s="21" t="str">
        <f>IFERROR(WORKDAY.INTL(($K164-1),$J164,1,FESTIVOS[]),"")</f>
        <v/>
      </c>
      <c r="M164" s="37" t="str">
        <f t="shared" ca="1" si="2"/>
        <v/>
      </c>
      <c r="N164" s="23"/>
      <c r="O164" s="22"/>
      <c r="P164" s="18" t="s">
        <v>35</v>
      </c>
      <c r="Q164" s="24" t="s">
        <v>30</v>
      </c>
      <c r="R164" s="30" t="str">
        <f ca="1">IF(Tabla43435678910[[#This Row],[Avance]]&lt;Tabla43435678910[[#This Row],[Actual]],"OK",IF(Tabla43435678910[[#This Row],[Avance]]&gt;Tabla43435678910[[#This Row],[Actual]],"ATENCIÓN","EJECUTADO"))</f>
        <v>EJECUTADO</v>
      </c>
    </row>
    <row r="165" spans="1:18" x14ac:dyDescent="0.25">
      <c r="A165" s="16">
        <v>159</v>
      </c>
      <c r="B165" s="18" t="s">
        <v>23</v>
      </c>
      <c r="C165" s="17"/>
      <c r="D165" s="17"/>
      <c r="E165" s="27"/>
      <c r="F165" s="28"/>
      <c r="G165" s="27"/>
      <c r="H165" s="29"/>
      <c r="I165" s="29"/>
      <c r="J165" s="33"/>
      <c r="K165" s="21"/>
      <c r="L165" s="21" t="str">
        <f>IFERROR(WORKDAY.INTL(($K165-1),$J165,1,FESTIVOS[]),"")</f>
        <v/>
      </c>
      <c r="M165" s="37" t="str">
        <f t="shared" ca="1" si="2"/>
        <v/>
      </c>
      <c r="N165" s="23"/>
      <c r="O165" s="22"/>
      <c r="P165" s="18" t="s">
        <v>35</v>
      </c>
      <c r="Q165" s="24" t="s">
        <v>30</v>
      </c>
      <c r="R165" s="30" t="str">
        <f ca="1">IF(Tabla43435678910[[#This Row],[Avance]]&lt;Tabla43435678910[[#This Row],[Actual]],"OK",IF(Tabla43435678910[[#This Row],[Avance]]&gt;Tabla43435678910[[#This Row],[Actual]],"ATENCIÓN","EJECUTADO"))</f>
        <v>EJECUTADO</v>
      </c>
    </row>
    <row r="166" spans="1:18" x14ac:dyDescent="0.25">
      <c r="A166" s="16">
        <v>160</v>
      </c>
      <c r="B166" s="18" t="s">
        <v>23</v>
      </c>
      <c r="C166" s="17"/>
      <c r="D166" s="17"/>
      <c r="E166" s="27"/>
      <c r="F166" s="28"/>
      <c r="G166" s="27"/>
      <c r="H166" s="29"/>
      <c r="I166" s="29"/>
      <c r="J166" s="33"/>
      <c r="K166" s="21"/>
      <c r="L166" s="21" t="str">
        <f>IFERROR(WORKDAY.INTL(($K166-1),$J166,1,FESTIVOS[]),"")</f>
        <v/>
      </c>
      <c r="M166" s="37" t="str">
        <f t="shared" ca="1" si="2"/>
        <v/>
      </c>
      <c r="N166" s="23"/>
      <c r="O166" s="22"/>
      <c r="P166" s="18" t="s">
        <v>35</v>
      </c>
      <c r="Q166" s="24" t="s">
        <v>30</v>
      </c>
      <c r="R166" s="30" t="str">
        <f ca="1">IF(Tabla43435678910[[#This Row],[Avance]]&lt;Tabla43435678910[[#This Row],[Actual]],"OK",IF(Tabla43435678910[[#This Row],[Avance]]&gt;Tabla43435678910[[#This Row],[Actual]],"ATENCIÓN","EJECUTADO"))</f>
        <v>EJECUTADO</v>
      </c>
    </row>
    <row r="167" spans="1:18" x14ac:dyDescent="0.25">
      <c r="A167" s="16">
        <v>161</v>
      </c>
      <c r="B167" s="18" t="s">
        <v>23</v>
      </c>
      <c r="C167" s="17"/>
      <c r="D167" s="17"/>
      <c r="E167" s="27"/>
      <c r="F167" s="28"/>
      <c r="G167" s="27"/>
      <c r="H167" s="29"/>
      <c r="I167" s="29"/>
      <c r="J167" s="33"/>
      <c r="K167" s="21"/>
      <c r="L167" s="21" t="str">
        <f>IFERROR(WORKDAY.INTL(($K167-1),$J167,1,FESTIVOS[]),"")</f>
        <v/>
      </c>
      <c r="M167" s="37" t="str">
        <f t="shared" ca="1" si="2"/>
        <v/>
      </c>
      <c r="N167" s="23"/>
      <c r="O167" s="22"/>
      <c r="P167" s="18" t="s">
        <v>35</v>
      </c>
      <c r="Q167" s="24" t="s">
        <v>30</v>
      </c>
      <c r="R167" s="30" t="str">
        <f ca="1">IF(Tabla43435678910[[#This Row],[Avance]]&lt;Tabla43435678910[[#This Row],[Actual]],"OK",IF(Tabla43435678910[[#This Row],[Avance]]&gt;Tabla43435678910[[#This Row],[Actual]],"ATENCIÓN","EJECUTADO"))</f>
        <v>EJECUTADO</v>
      </c>
    </row>
    <row r="168" spans="1:18" x14ac:dyDescent="0.25">
      <c r="A168" s="16">
        <v>162</v>
      </c>
      <c r="B168" s="18" t="s">
        <v>23</v>
      </c>
      <c r="C168" s="17"/>
      <c r="D168" s="17"/>
      <c r="E168" s="27"/>
      <c r="F168" s="28"/>
      <c r="G168" s="27"/>
      <c r="H168" s="29"/>
      <c r="I168" s="29"/>
      <c r="J168" s="33"/>
      <c r="K168" s="21"/>
      <c r="L168" s="21" t="str">
        <f>IFERROR(WORKDAY.INTL(($K168-1),$J168,1,FESTIVOS[]),"")</f>
        <v/>
      </c>
      <c r="M168" s="37" t="str">
        <f t="shared" ca="1" si="2"/>
        <v/>
      </c>
      <c r="N168" s="23"/>
      <c r="O168" s="22"/>
      <c r="P168" s="18" t="s">
        <v>35</v>
      </c>
      <c r="Q168" s="24" t="s">
        <v>30</v>
      </c>
      <c r="R168" s="30" t="str">
        <f ca="1">IF(Tabla43435678910[[#This Row],[Avance]]&lt;Tabla43435678910[[#This Row],[Actual]],"OK",IF(Tabla43435678910[[#This Row],[Avance]]&gt;Tabla43435678910[[#This Row],[Actual]],"ATENCIÓN","EJECUTADO"))</f>
        <v>EJECUTADO</v>
      </c>
    </row>
    <row r="169" spans="1:18" x14ac:dyDescent="0.25">
      <c r="A169" s="16">
        <v>163</v>
      </c>
      <c r="B169" s="18" t="s">
        <v>23</v>
      </c>
      <c r="C169" s="17"/>
      <c r="D169" s="17"/>
      <c r="E169" s="27"/>
      <c r="F169" s="28"/>
      <c r="G169" s="27"/>
      <c r="H169" s="29"/>
      <c r="I169" s="29"/>
      <c r="J169" s="33"/>
      <c r="K169" s="21"/>
      <c r="L169" s="21" t="str">
        <f>IFERROR(WORKDAY.INTL(($K169-1),$J169,1,FESTIVOS[]),"")</f>
        <v/>
      </c>
      <c r="M169" s="37" t="str">
        <f t="shared" ca="1" si="2"/>
        <v/>
      </c>
      <c r="N169" s="23"/>
      <c r="O169" s="22"/>
      <c r="P169" s="18" t="s">
        <v>35</v>
      </c>
      <c r="Q169" s="24" t="s">
        <v>30</v>
      </c>
      <c r="R169" s="30" t="str">
        <f ca="1">IF(Tabla43435678910[[#This Row],[Avance]]&lt;Tabla43435678910[[#This Row],[Actual]],"OK",IF(Tabla43435678910[[#This Row],[Avance]]&gt;Tabla43435678910[[#This Row],[Actual]],"ATENCIÓN","EJECUTADO"))</f>
        <v>EJECUTADO</v>
      </c>
    </row>
    <row r="170" spans="1:18" x14ac:dyDescent="0.25">
      <c r="A170" s="16">
        <v>164</v>
      </c>
      <c r="B170" s="18" t="s">
        <v>23</v>
      </c>
      <c r="C170" s="17"/>
      <c r="D170" s="17"/>
      <c r="E170" s="27"/>
      <c r="F170" s="28"/>
      <c r="G170" s="27"/>
      <c r="H170" s="29"/>
      <c r="I170" s="29"/>
      <c r="J170" s="33"/>
      <c r="K170" s="21"/>
      <c r="L170" s="21" t="str">
        <f>IFERROR(WORKDAY.INTL(($K170-1),$J170,1,FESTIVOS[]),"")</f>
        <v/>
      </c>
      <c r="M170" s="37" t="str">
        <f t="shared" ca="1" si="2"/>
        <v/>
      </c>
      <c r="N170" s="23"/>
      <c r="O170" s="22"/>
      <c r="P170" s="18" t="s">
        <v>35</v>
      </c>
      <c r="Q170" s="24" t="s">
        <v>30</v>
      </c>
      <c r="R170" s="30" t="str">
        <f ca="1">IF(Tabla43435678910[[#This Row],[Avance]]&lt;Tabla43435678910[[#This Row],[Actual]],"OK",IF(Tabla43435678910[[#This Row],[Avance]]&gt;Tabla43435678910[[#This Row],[Actual]],"ATENCIÓN","EJECUTADO"))</f>
        <v>EJECUTADO</v>
      </c>
    </row>
    <row r="171" spans="1:18" x14ac:dyDescent="0.25">
      <c r="A171" s="16">
        <v>165</v>
      </c>
      <c r="B171" s="18" t="s">
        <v>23</v>
      </c>
      <c r="C171" s="17"/>
      <c r="D171" s="17"/>
      <c r="E171" s="27"/>
      <c r="F171" s="28"/>
      <c r="G171" s="27"/>
      <c r="H171" s="29"/>
      <c r="I171" s="29"/>
      <c r="J171" s="33"/>
      <c r="K171" s="21"/>
      <c r="L171" s="21" t="str">
        <f>IFERROR(WORKDAY.INTL(($K171-1),$J171,1,FESTIVOS[]),"")</f>
        <v/>
      </c>
      <c r="M171" s="37" t="str">
        <f t="shared" ca="1" si="2"/>
        <v/>
      </c>
      <c r="N171" s="23"/>
      <c r="O171" s="22"/>
      <c r="P171" s="18" t="s">
        <v>35</v>
      </c>
      <c r="Q171" s="24" t="s">
        <v>30</v>
      </c>
      <c r="R171" s="30" t="str">
        <f ca="1">IF(Tabla43435678910[[#This Row],[Avance]]&lt;Tabla43435678910[[#This Row],[Actual]],"OK",IF(Tabla43435678910[[#This Row],[Avance]]&gt;Tabla43435678910[[#This Row],[Actual]],"ATENCIÓN","EJECUTADO"))</f>
        <v>EJECUTADO</v>
      </c>
    </row>
    <row r="172" spans="1:18" x14ac:dyDescent="0.25">
      <c r="A172" s="16">
        <v>166</v>
      </c>
      <c r="B172" s="18" t="s">
        <v>23</v>
      </c>
      <c r="C172" s="17"/>
      <c r="D172" s="17"/>
      <c r="E172" s="27"/>
      <c r="F172" s="28"/>
      <c r="G172" s="27"/>
      <c r="H172" s="29"/>
      <c r="I172" s="29"/>
      <c r="J172" s="33"/>
      <c r="K172" s="21"/>
      <c r="L172" s="21" t="str">
        <f>IFERROR(WORKDAY.INTL(($K172-1),$J172,1,FESTIVOS[]),"")</f>
        <v/>
      </c>
      <c r="M172" s="37" t="str">
        <f t="shared" ca="1" si="2"/>
        <v/>
      </c>
      <c r="N172" s="23"/>
      <c r="O172" s="22"/>
      <c r="P172" s="18" t="s">
        <v>35</v>
      </c>
      <c r="Q172" s="24" t="s">
        <v>30</v>
      </c>
      <c r="R172" s="30" t="str">
        <f ca="1">IF(Tabla43435678910[[#This Row],[Avance]]&lt;Tabla43435678910[[#This Row],[Actual]],"OK",IF(Tabla43435678910[[#This Row],[Avance]]&gt;Tabla43435678910[[#This Row],[Actual]],"ATENCIÓN","EJECUTADO"))</f>
        <v>EJECUTADO</v>
      </c>
    </row>
    <row r="173" spans="1:18" x14ac:dyDescent="0.25">
      <c r="A173" s="16">
        <v>167</v>
      </c>
      <c r="B173" s="18" t="s">
        <v>23</v>
      </c>
      <c r="C173" s="17"/>
      <c r="D173" s="17"/>
      <c r="E173" s="27"/>
      <c r="F173" s="28"/>
      <c r="G173" s="27"/>
      <c r="H173" s="29"/>
      <c r="I173" s="29"/>
      <c r="J173" s="33"/>
      <c r="K173" s="21"/>
      <c r="L173" s="21" t="str">
        <f>IFERROR(WORKDAY.INTL(($K173-1),$J173,1,FESTIVOS[]),"")</f>
        <v/>
      </c>
      <c r="M173" s="37" t="str">
        <f t="shared" ca="1" si="2"/>
        <v/>
      </c>
      <c r="N173" s="23"/>
      <c r="O173" s="22"/>
      <c r="P173" s="18" t="s">
        <v>35</v>
      </c>
      <c r="Q173" s="24" t="s">
        <v>30</v>
      </c>
      <c r="R173" s="30" t="str">
        <f ca="1">IF(Tabla43435678910[[#This Row],[Avance]]&lt;Tabla43435678910[[#This Row],[Actual]],"OK",IF(Tabla43435678910[[#This Row],[Avance]]&gt;Tabla43435678910[[#This Row],[Actual]],"ATENCIÓN","EJECUTADO"))</f>
        <v>EJECUTADO</v>
      </c>
    </row>
    <row r="174" spans="1:18" x14ac:dyDescent="0.25">
      <c r="A174" s="16">
        <v>168</v>
      </c>
      <c r="B174" s="18" t="s">
        <v>23</v>
      </c>
      <c r="C174" s="17"/>
      <c r="D174" s="17"/>
      <c r="E174" s="27"/>
      <c r="F174" s="28"/>
      <c r="G174" s="27"/>
      <c r="H174" s="29"/>
      <c r="I174" s="29"/>
      <c r="J174" s="33"/>
      <c r="K174" s="21"/>
      <c r="L174" s="21" t="str">
        <f>IFERROR(WORKDAY.INTL(($K174-1),$J174,1,FESTIVOS[]),"")</f>
        <v/>
      </c>
      <c r="M174" s="37" t="str">
        <f t="shared" ca="1" si="2"/>
        <v/>
      </c>
      <c r="N174" s="23"/>
      <c r="O174" s="22"/>
      <c r="P174" s="18" t="s">
        <v>35</v>
      </c>
      <c r="Q174" s="24" t="s">
        <v>30</v>
      </c>
      <c r="R174" s="30" t="str">
        <f ca="1">IF(Tabla43435678910[[#This Row],[Avance]]&lt;Tabla43435678910[[#This Row],[Actual]],"OK",IF(Tabla43435678910[[#This Row],[Avance]]&gt;Tabla43435678910[[#This Row],[Actual]],"ATENCIÓN","EJECUTADO"))</f>
        <v>EJECUTADO</v>
      </c>
    </row>
    <row r="175" spans="1:18" x14ac:dyDescent="0.25">
      <c r="A175" s="16">
        <v>169</v>
      </c>
      <c r="B175" s="18" t="s">
        <v>23</v>
      </c>
      <c r="C175" s="17"/>
      <c r="D175" s="17"/>
      <c r="E175" s="27"/>
      <c r="F175" s="28"/>
      <c r="G175" s="27"/>
      <c r="H175" s="29"/>
      <c r="I175" s="29"/>
      <c r="J175" s="33"/>
      <c r="K175" s="21"/>
      <c r="L175" s="21" t="str">
        <f>IFERROR(WORKDAY.INTL(($K175-1),$J175,1,FESTIVOS[]),"")</f>
        <v/>
      </c>
      <c r="M175" s="37" t="str">
        <f t="shared" ca="1" si="2"/>
        <v/>
      </c>
      <c r="N175" s="23"/>
      <c r="O175" s="22"/>
      <c r="P175" s="18" t="s">
        <v>35</v>
      </c>
      <c r="Q175" s="24" t="s">
        <v>30</v>
      </c>
      <c r="R175" s="30" t="str">
        <f ca="1">IF(Tabla43435678910[[#This Row],[Avance]]&lt;Tabla43435678910[[#This Row],[Actual]],"OK",IF(Tabla43435678910[[#This Row],[Avance]]&gt;Tabla43435678910[[#This Row],[Actual]],"ATENCIÓN","EJECUTADO"))</f>
        <v>EJECUTADO</v>
      </c>
    </row>
    <row r="176" spans="1:18" x14ac:dyDescent="0.25">
      <c r="A176" s="16">
        <v>170</v>
      </c>
      <c r="B176" s="18" t="s">
        <v>23</v>
      </c>
      <c r="C176" s="17"/>
      <c r="D176" s="17"/>
      <c r="E176" s="27"/>
      <c r="F176" s="28"/>
      <c r="G176" s="27"/>
      <c r="H176" s="29"/>
      <c r="I176" s="29"/>
      <c r="J176" s="33"/>
      <c r="K176" s="21"/>
      <c r="L176" s="21" t="str">
        <f>IFERROR(WORKDAY.INTL(($K176-1),$J176,1,FESTIVOS[]),"")</f>
        <v/>
      </c>
      <c r="M176" s="37" t="str">
        <f t="shared" ca="1" si="2"/>
        <v/>
      </c>
      <c r="N176" s="23"/>
      <c r="O176" s="22"/>
      <c r="P176" s="18" t="s">
        <v>35</v>
      </c>
      <c r="Q176" s="24" t="s">
        <v>30</v>
      </c>
      <c r="R176" s="30" t="str">
        <f ca="1">IF(Tabla43435678910[[#This Row],[Avance]]&lt;Tabla43435678910[[#This Row],[Actual]],"OK",IF(Tabla43435678910[[#This Row],[Avance]]&gt;Tabla43435678910[[#This Row],[Actual]],"ATENCIÓN","EJECUTADO"))</f>
        <v>EJECUTADO</v>
      </c>
    </row>
    <row r="177" spans="1:18" x14ac:dyDescent="0.25">
      <c r="A177" s="16">
        <v>171</v>
      </c>
      <c r="B177" s="18" t="s">
        <v>23</v>
      </c>
      <c r="C177" s="17"/>
      <c r="D177" s="17"/>
      <c r="E177" s="27"/>
      <c r="F177" s="28"/>
      <c r="G177" s="27"/>
      <c r="H177" s="29"/>
      <c r="I177" s="29"/>
      <c r="J177" s="33"/>
      <c r="K177" s="21"/>
      <c r="L177" s="21" t="str">
        <f>IFERROR(WORKDAY.INTL(($K177-1),$J177,1,FESTIVOS[]),"")</f>
        <v/>
      </c>
      <c r="M177" s="37" t="str">
        <f t="shared" ca="1" si="2"/>
        <v/>
      </c>
      <c r="N177" s="23"/>
      <c r="O177" s="22"/>
      <c r="P177" s="18" t="s">
        <v>35</v>
      </c>
      <c r="Q177" s="24" t="s">
        <v>30</v>
      </c>
      <c r="R177" s="30" t="str">
        <f ca="1">IF(Tabla43435678910[[#This Row],[Avance]]&lt;Tabla43435678910[[#This Row],[Actual]],"OK",IF(Tabla43435678910[[#This Row],[Avance]]&gt;Tabla43435678910[[#This Row],[Actual]],"ATENCIÓN","EJECUTADO"))</f>
        <v>EJECUTADO</v>
      </c>
    </row>
    <row r="178" spans="1:18" x14ac:dyDescent="0.25">
      <c r="A178" s="16">
        <v>172</v>
      </c>
      <c r="B178" s="18" t="s">
        <v>23</v>
      </c>
      <c r="C178" s="17"/>
      <c r="D178" s="17"/>
      <c r="E178" s="27"/>
      <c r="F178" s="28"/>
      <c r="G178" s="27"/>
      <c r="H178" s="29"/>
      <c r="I178" s="29"/>
      <c r="J178" s="33"/>
      <c r="K178" s="21"/>
      <c r="L178" s="21" t="str">
        <f>IFERROR(WORKDAY.INTL(($K178-1),$J178,1,FESTIVOS[]),"")</f>
        <v/>
      </c>
      <c r="M178" s="37" t="str">
        <f t="shared" ca="1" si="2"/>
        <v/>
      </c>
      <c r="N178" s="23"/>
      <c r="O178" s="22"/>
      <c r="P178" s="18" t="s">
        <v>35</v>
      </c>
      <c r="Q178" s="24" t="s">
        <v>30</v>
      </c>
      <c r="R178" s="30" t="str">
        <f ca="1">IF(Tabla43435678910[[#This Row],[Avance]]&lt;Tabla43435678910[[#This Row],[Actual]],"OK",IF(Tabla43435678910[[#This Row],[Avance]]&gt;Tabla43435678910[[#This Row],[Actual]],"ATENCIÓN","EJECUTADO"))</f>
        <v>EJECUTADO</v>
      </c>
    </row>
    <row r="179" spans="1:18" x14ac:dyDescent="0.25">
      <c r="A179" s="16">
        <v>173</v>
      </c>
      <c r="B179" s="18" t="s">
        <v>23</v>
      </c>
      <c r="C179" s="17"/>
      <c r="D179" s="17"/>
      <c r="E179" s="27"/>
      <c r="F179" s="28"/>
      <c r="G179" s="27"/>
      <c r="H179" s="29"/>
      <c r="I179" s="29"/>
      <c r="J179" s="33"/>
      <c r="K179" s="21"/>
      <c r="L179" s="21" t="str">
        <f>IFERROR(WORKDAY.INTL(($K179-1),$J179,1,FESTIVOS[]),"")</f>
        <v/>
      </c>
      <c r="M179" s="37" t="str">
        <f t="shared" ca="1" si="2"/>
        <v/>
      </c>
      <c r="N179" s="23"/>
      <c r="O179" s="22"/>
      <c r="P179" s="18" t="s">
        <v>35</v>
      </c>
      <c r="Q179" s="24" t="s">
        <v>30</v>
      </c>
      <c r="R179" s="30" t="str">
        <f ca="1">IF(Tabla43435678910[[#This Row],[Avance]]&lt;Tabla43435678910[[#This Row],[Actual]],"OK",IF(Tabla43435678910[[#This Row],[Avance]]&gt;Tabla43435678910[[#This Row],[Actual]],"ATENCIÓN","EJECUTADO"))</f>
        <v>EJECUTADO</v>
      </c>
    </row>
    <row r="180" spans="1:18" x14ac:dyDescent="0.25">
      <c r="A180" s="16">
        <v>174</v>
      </c>
      <c r="B180" s="18" t="s">
        <v>23</v>
      </c>
      <c r="C180" s="17"/>
      <c r="D180" s="17"/>
      <c r="E180" s="27"/>
      <c r="F180" s="28"/>
      <c r="G180" s="27"/>
      <c r="H180" s="29"/>
      <c r="I180" s="29"/>
      <c r="J180" s="33"/>
      <c r="K180" s="21"/>
      <c r="L180" s="21" t="str">
        <f>IFERROR(WORKDAY.INTL(($K180-1),$J180,1,FESTIVOS[]),"")</f>
        <v/>
      </c>
      <c r="M180" s="37" t="str">
        <f t="shared" ca="1" si="2"/>
        <v/>
      </c>
      <c r="N180" s="23"/>
      <c r="O180" s="22"/>
      <c r="P180" s="18" t="s">
        <v>35</v>
      </c>
      <c r="Q180" s="24" t="s">
        <v>30</v>
      </c>
      <c r="R180" s="30" t="str">
        <f ca="1">IF(Tabla43435678910[[#This Row],[Avance]]&lt;Tabla43435678910[[#This Row],[Actual]],"OK",IF(Tabla43435678910[[#This Row],[Avance]]&gt;Tabla43435678910[[#This Row],[Actual]],"ATENCIÓN","EJECUTADO"))</f>
        <v>EJECUTADO</v>
      </c>
    </row>
    <row r="181" spans="1:18" x14ac:dyDescent="0.25">
      <c r="A181" s="16">
        <v>175</v>
      </c>
      <c r="B181" s="18" t="s">
        <v>23</v>
      </c>
      <c r="C181" s="17"/>
      <c r="D181" s="17"/>
      <c r="E181" s="27"/>
      <c r="F181" s="28"/>
      <c r="G181" s="27"/>
      <c r="H181" s="29"/>
      <c r="I181" s="29"/>
      <c r="J181" s="33"/>
      <c r="K181" s="21"/>
      <c r="L181" s="21" t="str">
        <f>IFERROR(WORKDAY.INTL(($K181-1),$J181,1,FESTIVOS[]),"")</f>
        <v/>
      </c>
      <c r="M181" s="37" t="str">
        <f t="shared" ca="1" si="2"/>
        <v/>
      </c>
      <c r="N181" s="23"/>
      <c r="O181" s="22"/>
      <c r="P181" s="18" t="s">
        <v>35</v>
      </c>
      <c r="Q181" s="24" t="s">
        <v>30</v>
      </c>
      <c r="R181" s="30" t="str">
        <f ca="1">IF(Tabla43435678910[[#This Row],[Avance]]&lt;Tabla43435678910[[#This Row],[Actual]],"OK",IF(Tabla43435678910[[#This Row],[Avance]]&gt;Tabla43435678910[[#This Row],[Actual]],"ATENCIÓN","EJECUTADO"))</f>
        <v>EJECUTADO</v>
      </c>
    </row>
    <row r="182" spans="1:18" x14ac:dyDescent="0.25">
      <c r="A182" s="16">
        <v>176</v>
      </c>
      <c r="B182" s="18" t="s">
        <v>23</v>
      </c>
      <c r="C182" s="17"/>
      <c r="D182" s="17"/>
      <c r="E182" s="27"/>
      <c r="F182" s="28"/>
      <c r="G182" s="27"/>
      <c r="H182" s="29"/>
      <c r="I182" s="29"/>
      <c r="J182" s="33"/>
      <c r="K182" s="21"/>
      <c r="L182" s="21" t="str">
        <f>IFERROR(WORKDAY.INTL(($K182-1),$J182,1,FESTIVOS[]),"")</f>
        <v/>
      </c>
      <c r="M182" s="37" t="str">
        <f t="shared" ca="1" si="2"/>
        <v/>
      </c>
      <c r="N182" s="23"/>
      <c r="O182" s="22"/>
      <c r="P182" s="18" t="s">
        <v>35</v>
      </c>
      <c r="Q182" s="24" t="s">
        <v>30</v>
      </c>
      <c r="R182" s="30" t="str">
        <f ca="1">IF(Tabla43435678910[[#This Row],[Avance]]&lt;Tabla43435678910[[#This Row],[Actual]],"OK",IF(Tabla43435678910[[#This Row],[Avance]]&gt;Tabla43435678910[[#This Row],[Actual]],"ATENCIÓN","EJECUTADO"))</f>
        <v>EJECUTADO</v>
      </c>
    </row>
    <row r="183" spans="1:18" x14ac:dyDescent="0.25">
      <c r="A183" s="16">
        <v>177</v>
      </c>
      <c r="B183" s="18" t="s">
        <v>23</v>
      </c>
      <c r="C183" s="17"/>
      <c r="D183" s="17"/>
      <c r="E183" s="27"/>
      <c r="F183" s="28"/>
      <c r="G183" s="27"/>
      <c r="H183" s="29"/>
      <c r="I183" s="29"/>
      <c r="J183" s="33"/>
      <c r="K183" s="21"/>
      <c r="L183" s="21" t="str">
        <f>IFERROR(WORKDAY.INTL(($K183-1),$J183,1,FESTIVOS[]),"")</f>
        <v/>
      </c>
      <c r="M183" s="37" t="str">
        <f t="shared" ca="1" si="2"/>
        <v/>
      </c>
      <c r="N183" s="23"/>
      <c r="O183" s="22"/>
      <c r="P183" s="18" t="s">
        <v>35</v>
      </c>
      <c r="Q183" s="24" t="s">
        <v>30</v>
      </c>
      <c r="R183" s="30" t="str">
        <f ca="1">IF(Tabla43435678910[[#This Row],[Avance]]&lt;Tabla43435678910[[#This Row],[Actual]],"OK",IF(Tabla43435678910[[#This Row],[Avance]]&gt;Tabla43435678910[[#This Row],[Actual]],"ATENCIÓN","EJECUTADO"))</f>
        <v>EJECUTADO</v>
      </c>
    </row>
    <row r="184" spans="1:18" x14ac:dyDescent="0.25">
      <c r="A184" s="16">
        <v>178</v>
      </c>
      <c r="B184" s="18" t="s">
        <v>23</v>
      </c>
      <c r="C184" s="17"/>
      <c r="D184" s="17"/>
      <c r="E184" s="27"/>
      <c r="F184" s="28"/>
      <c r="G184" s="27"/>
      <c r="H184" s="29"/>
      <c r="I184" s="29"/>
      <c r="J184" s="33"/>
      <c r="K184" s="21"/>
      <c r="L184" s="21" t="str">
        <f>IFERROR(WORKDAY.INTL(($K184-1),$J184,1,FESTIVOS[]),"")</f>
        <v/>
      </c>
      <c r="M184" s="37" t="str">
        <f t="shared" ca="1" si="2"/>
        <v/>
      </c>
      <c r="N184" s="23"/>
      <c r="O184" s="22"/>
      <c r="P184" s="18" t="s">
        <v>35</v>
      </c>
      <c r="Q184" s="24" t="s">
        <v>30</v>
      </c>
      <c r="R184" s="30" t="str">
        <f ca="1">IF(Tabla43435678910[[#This Row],[Avance]]&lt;Tabla43435678910[[#This Row],[Actual]],"OK",IF(Tabla43435678910[[#This Row],[Avance]]&gt;Tabla43435678910[[#This Row],[Actual]],"ATENCIÓN","EJECUTADO"))</f>
        <v>EJECUTADO</v>
      </c>
    </row>
    <row r="185" spans="1:18" x14ac:dyDescent="0.25">
      <c r="A185" s="16">
        <v>179</v>
      </c>
      <c r="B185" s="18" t="s">
        <v>23</v>
      </c>
      <c r="C185" s="17"/>
      <c r="D185" s="17"/>
      <c r="E185" s="27"/>
      <c r="F185" s="28"/>
      <c r="G185" s="27"/>
      <c r="H185" s="29"/>
      <c r="I185" s="29"/>
      <c r="J185" s="33"/>
      <c r="K185" s="21"/>
      <c r="L185" s="21" t="str">
        <f>IFERROR(WORKDAY.INTL(($K185-1),$J185,1,FESTIVOS[]),"")</f>
        <v/>
      </c>
      <c r="M185" s="37" t="str">
        <f t="shared" ca="1" si="2"/>
        <v/>
      </c>
      <c r="N185" s="23"/>
      <c r="O185" s="22"/>
      <c r="P185" s="18" t="s">
        <v>35</v>
      </c>
      <c r="Q185" s="24" t="s">
        <v>30</v>
      </c>
      <c r="R185" s="30" t="str">
        <f ca="1">IF(Tabla43435678910[[#This Row],[Avance]]&lt;Tabla43435678910[[#This Row],[Actual]],"OK",IF(Tabla43435678910[[#This Row],[Avance]]&gt;Tabla43435678910[[#This Row],[Actual]],"ATENCIÓN","EJECUTADO"))</f>
        <v>EJECUTADO</v>
      </c>
    </row>
    <row r="186" spans="1:18" x14ac:dyDescent="0.25">
      <c r="A186" s="16">
        <v>180</v>
      </c>
      <c r="B186" s="18" t="s">
        <v>23</v>
      </c>
      <c r="C186" s="17"/>
      <c r="D186" s="17"/>
      <c r="E186" s="27"/>
      <c r="F186" s="28"/>
      <c r="G186" s="27"/>
      <c r="H186" s="29"/>
      <c r="I186" s="29"/>
      <c r="J186" s="33"/>
      <c r="K186" s="21"/>
      <c r="L186" s="21" t="str">
        <f>IFERROR(WORKDAY.INTL(($K186-1),$J186,1,FESTIVOS[]),"")</f>
        <v/>
      </c>
      <c r="M186" s="37" t="str">
        <f t="shared" ca="1" si="2"/>
        <v/>
      </c>
      <c r="N186" s="23"/>
      <c r="O186" s="22"/>
      <c r="P186" s="18" t="s">
        <v>35</v>
      </c>
      <c r="Q186" s="24" t="s">
        <v>30</v>
      </c>
      <c r="R186" s="30" t="str">
        <f ca="1">IF(Tabla43435678910[[#This Row],[Avance]]&lt;Tabla43435678910[[#This Row],[Actual]],"OK",IF(Tabla43435678910[[#This Row],[Avance]]&gt;Tabla43435678910[[#This Row],[Actual]],"ATENCIÓN","EJECUTADO"))</f>
        <v>EJECUTADO</v>
      </c>
    </row>
    <row r="187" spans="1:18" x14ac:dyDescent="0.25">
      <c r="A187" s="16">
        <v>181</v>
      </c>
      <c r="B187" s="18" t="s">
        <v>23</v>
      </c>
      <c r="C187" s="17"/>
      <c r="D187" s="17"/>
      <c r="E187" s="27"/>
      <c r="F187" s="28"/>
      <c r="G187" s="27"/>
      <c r="H187" s="29"/>
      <c r="I187" s="29"/>
      <c r="J187" s="33"/>
      <c r="K187" s="21"/>
      <c r="L187" s="21" t="str">
        <f>IFERROR(WORKDAY.INTL(($K187-1),$J187,1,FESTIVOS[]),"")</f>
        <v/>
      </c>
      <c r="M187" s="37" t="str">
        <f t="shared" ca="1" si="2"/>
        <v/>
      </c>
      <c r="N187" s="23"/>
      <c r="O187" s="22"/>
      <c r="P187" s="18" t="s">
        <v>35</v>
      </c>
      <c r="Q187" s="24" t="s">
        <v>30</v>
      </c>
      <c r="R187" s="30" t="str">
        <f ca="1">IF(Tabla43435678910[[#This Row],[Avance]]&lt;Tabla43435678910[[#This Row],[Actual]],"OK",IF(Tabla43435678910[[#This Row],[Avance]]&gt;Tabla43435678910[[#This Row],[Actual]],"ATENCIÓN","EJECUTADO"))</f>
        <v>EJECUTADO</v>
      </c>
    </row>
    <row r="188" spans="1:18" x14ac:dyDescent="0.25">
      <c r="A188" s="16">
        <v>182</v>
      </c>
      <c r="B188" s="18" t="s">
        <v>23</v>
      </c>
      <c r="C188" s="17"/>
      <c r="D188" s="17"/>
      <c r="E188" s="27"/>
      <c r="F188" s="28"/>
      <c r="G188" s="27"/>
      <c r="H188" s="29"/>
      <c r="I188" s="29"/>
      <c r="J188" s="33"/>
      <c r="K188" s="21"/>
      <c r="L188" s="21" t="str">
        <f>IFERROR(WORKDAY.INTL(($K188-1),$J188,1,FESTIVOS[]),"")</f>
        <v/>
      </c>
      <c r="M188" s="37" t="str">
        <f t="shared" ca="1" si="2"/>
        <v/>
      </c>
      <c r="N188" s="23"/>
      <c r="O188" s="22"/>
      <c r="P188" s="18" t="s">
        <v>35</v>
      </c>
      <c r="Q188" s="24" t="s">
        <v>30</v>
      </c>
      <c r="R188" s="30" t="str">
        <f ca="1">IF(Tabla43435678910[[#This Row],[Avance]]&lt;Tabla43435678910[[#This Row],[Actual]],"OK",IF(Tabla43435678910[[#This Row],[Avance]]&gt;Tabla43435678910[[#This Row],[Actual]],"ATENCIÓN","EJECUTADO"))</f>
        <v>EJECUTADO</v>
      </c>
    </row>
    <row r="189" spans="1:18" x14ac:dyDescent="0.25">
      <c r="A189" s="16">
        <v>183</v>
      </c>
      <c r="B189" s="18" t="s">
        <v>23</v>
      </c>
      <c r="C189" s="17"/>
      <c r="D189" s="17"/>
      <c r="E189" s="27"/>
      <c r="F189" s="28"/>
      <c r="G189" s="27"/>
      <c r="H189" s="29"/>
      <c r="I189" s="29"/>
      <c r="J189" s="33"/>
      <c r="K189" s="21"/>
      <c r="L189" s="21" t="str">
        <f>IFERROR(WORKDAY.INTL(($K189-1),$J189,1,FESTIVOS[]),"")</f>
        <v/>
      </c>
      <c r="M189" s="37" t="str">
        <f t="shared" ca="1" si="2"/>
        <v/>
      </c>
      <c r="N189" s="23"/>
      <c r="O189" s="22"/>
      <c r="P189" s="18" t="s">
        <v>35</v>
      </c>
      <c r="Q189" s="24" t="s">
        <v>30</v>
      </c>
      <c r="R189" s="30" t="str">
        <f ca="1">IF(Tabla43435678910[[#This Row],[Avance]]&lt;Tabla43435678910[[#This Row],[Actual]],"OK",IF(Tabla43435678910[[#This Row],[Avance]]&gt;Tabla43435678910[[#This Row],[Actual]],"ATENCIÓN","EJECUTADO"))</f>
        <v>EJECUTADO</v>
      </c>
    </row>
    <row r="190" spans="1:18" x14ac:dyDescent="0.25">
      <c r="A190" s="16">
        <v>184</v>
      </c>
      <c r="B190" s="18" t="s">
        <v>23</v>
      </c>
      <c r="C190" s="17"/>
      <c r="D190" s="17"/>
      <c r="E190" s="27"/>
      <c r="F190" s="28"/>
      <c r="G190" s="27"/>
      <c r="H190" s="29"/>
      <c r="I190" s="29"/>
      <c r="J190" s="33"/>
      <c r="K190" s="21"/>
      <c r="L190" s="21" t="str">
        <f>IFERROR(WORKDAY.INTL(($K190-1),$J190,1,FESTIVOS[]),"")</f>
        <v/>
      </c>
      <c r="M190" s="37" t="str">
        <f t="shared" ca="1" si="2"/>
        <v/>
      </c>
      <c r="N190" s="23"/>
      <c r="O190" s="22"/>
      <c r="P190" s="18" t="s">
        <v>35</v>
      </c>
      <c r="Q190" s="24" t="s">
        <v>30</v>
      </c>
      <c r="R190" s="30" t="str">
        <f ca="1">IF(Tabla43435678910[[#This Row],[Avance]]&lt;Tabla43435678910[[#This Row],[Actual]],"OK",IF(Tabla43435678910[[#This Row],[Avance]]&gt;Tabla43435678910[[#This Row],[Actual]],"ATENCIÓN","EJECUTADO"))</f>
        <v>EJECUTADO</v>
      </c>
    </row>
    <row r="191" spans="1:18" x14ac:dyDescent="0.25">
      <c r="A191" s="16">
        <v>185</v>
      </c>
      <c r="B191" s="18" t="s">
        <v>23</v>
      </c>
      <c r="C191" s="17"/>
      <c r="D191" s="17"/>
      <c r="E191" s="27"/>
      <c r="F191" s="28"/>
      <c r="G191" s="27"/>
      <c r="H191" s="29"/>
      <c r="I191" s="29"/>
      <c r="J191" s="33"/>
      <c r="K191" s="21"/>
      <c r="L191" s="21" t="str">
        <f>IFERROR(WORKDAY.INTL(($K191-1),$J191,1,FESTIVOS[]),"")</f>
        <v/>
      </c>
      <c r="M191" s="37" t="str">
        <f t="shared" ca="1" si="2"/>
        <v/>
      </c>
      <c r="N191" s="23"/>
      <c r="O191" s="22"/>
      <c r="P191" s="18" t="s">
        <v>35</v>
      </c>
      <c r="Q191" s="24" t="s">
        <v>30</v>
      </c>
      <c r="R191" s="30" t="str">
        <f ca="1">IF(Tabla43435678910[[#This Row],[Avance]]&lt;Tabla43435678910[[#This Row],[Actual]],"OK",IF(Tabla43435678910[[#This Row],[Avance]]&gt;Tabla43435678910[[#This Row],[Actual]],"ATENCIÓN","EJECUTADO"))</f>
        <v>EJECUTADO</v>
      </c>
    </row>
    <row r="192" spans="1:18" x14ac:dyDescent="0.25">
      <c r="A192" s="16">
        <v>186</v>
      </c>
      <c r="B192" s="18" t="s">
        <v>23</v>
      </c>
      <c r="C192" s="17"/>
      <c r="D192" s="17"/>
      <c r="E192" s="27"/>
      <c r="F192" s="28"/>
      <c r="G192" s="27"/>
      <c r="H192" s="29"/>
      <c r="I192" s="29"/>
      <c r="J192" s="33"/>
      <c r="K192" s="21"/>
      <c r="L192" s="21" t="str">
        <f>IFERROR(WORKDAY.INTL(($K192-1),$J192,1,FESTIVOS[]),"")</f>
        <v/>
      </c>
      <c r="M192" s="37" t="str">
        <f t="shared" ca="1" si="2"/>
        <v/>
      </c>
      <c r="N192" s="23"/>
      <c r="O192" s="22"/>
      <c r="P192" s="18" t="s">
        <v>35</v>
      </c>
      <c r="Q192" s="24" t="s">
        <v>30</v>
      </c>
      <c r="R192" s="30" t="str">
        <f ca="1">IF(Tabla43435678910[[#This Row],[Avance]]&lt;Tabla43435678910[[#This Row],[Actual]],"OK",IF(Tabla43435678910[[#This Row],[Avance]]&gt;Tabla43435678910[[#This Row],[Actual]],"ATENCIÓN","EJECUTADO"))</f>
        <v>EJECUTADO</v>
      </c>
    </row>
    <row r="193" spans="1:18" x14ac:dyDescent="0.25">
      <c r="A193" s="16">
        <v>187</v>
      </c>
      <c r="B193" s="18" t="s">
        <v>23</v>
      </c>
      <c r="C193" s="17"/>
      <c r="D193" s="17"/>
      <c r="E193" s="27"/>
      <c r="F193" s="28"/>
      <c r="G193" s="27"/>
      <c r="H193" s="29"/>
      <c r="I193" s="29"/>
      <c r="J193" s="33"/>
      <c r="K193" s="21"/>
      <c r="L193" s="21" t="str">
        <f>IFERROR(WORKDAY.INTL(($K193-1),$J193,1,FESTIVOS[]),"")</f>
        <v/>
      </c>
      <c r="M193" s="37" t="str">
        <f t="shared" ca="1" si="2"/>
        <v/>
      </c>
      <c r="N193" s="23"/>
      <c r="O193" s="22"/>
      <c r="P193" s="18" t="s">
        <v>35</v>
      </c>
      <c r="Q193" s="24" t="s">
        <v>30</v>
      </c>
      <c r="R193" s="30" t="str">
        <f ca="1">IF(Tabla43435678910[[#This Row],[Avance]]&lt;Tabla43435678910[[#This Row],[Actual]],"OK",IF(Tabla43435678910[[#This Row],[Avance]]&gt;Tabla43435678910[[#This Row],[Actual]],"ATENCIÓN","EJECUTADO"))</f>
        <v>EJECUTADO</v>
      </c>
    </row>
    <row r="194" spans="1:18" x14ac:dyDescent="0.25">
      <c r="A194" s="16">
        <v>188</v>
      </c>
      <c r="B194" s="18" t="s">
        <v>23</v>
      </c>
      <c r="C194" s="17"/>
      <c r="D194" s="17"/>
      <c r="E194" s="27"/>
      <c r="F194" s="28"/>
      <c r="G194" s="27"/>
      <c r="H194" s="29"/>
      <c r="I194" s="29"/>
      <c r="J194" s="33"/>
      <c r="K194" s="21"/>
      <c r="L194" s="21" t="str">
        <f>IFERROR(WORKDAY.INTL(($K194-1),$J194,1,FESTIVOS[]),"")</f>
        <v/>
      </c>
      <c r="M194" s="37" t="str">
        <f t="shared" ca="1" si="2"/>
        <v/>
      </c>
      <c r="N194" s="23"/>
      <c r="O194" s="22"/>
      <c r="P194" s="18" t="s">
        <v>35</v>
      </c>
      <c r="Q194" s="24" t="s">
        <v>30</v>
      </c>
      <c r="R194" s="30" t="str">
        <f ca="1">IF(Tabla43435678910[[#This Row],[Avance]]&lt;Tabla43435678910[[#This Row],[Actual]],"OK",IF(Tabla43435678910[[#This Row],[Avance]]&gt;Tabla43435678910[[#This Row],[Actual]],"ATENCIÓN","EJECUTADO"))</f>
        <v>EJECUTADO</v>
      </c>
    </row>
    <row r="195" spans="1:18" x14ac:dyDescent="0.25">
      <c r="A195" s="16">
        <v>189</v>
      </c>
      <c r="B195" s="18" t="s">
        <v>23</v>
      </c>
      <c r="C195" s="17"/>
      <c r="D195" s="17"/>
      <c r="E195" s="27"/>
      <c r="F195" s="28"/>
      <c r="G195" s="27"/>
      <c r="H195" s="29"/>
      <c r="I195" s="29"/>
      <c r="J195" s="33"/>
      <c r="K195" s="21"/>
      <c r="L195" s="21" t="str">
        <f>IFERROR(WORKDAY.INTL(($K195-1),$J195,1,FESTIVOS[]),"")</f>
        <v/>
      </c>
      <c r="M195" s="37" t="str">
        <f t="shared" ca="1" si="2"/>
        <v/>
      </c>
      <c r="N195" s="23"/>
      <c r="O195" s="22"/>
      <c r="P195" s="18" t="s">
        <v>35</v>
      </c>
      <c r="Q195" s="24" t="s">
        <v>30</v>
      </c>
      <c r="R195" s="30" t="str">
        <f ca="1">IF(Tabla43435678910[[#This Row],[Avance]]&lt;Tabla43435678910[[#This Row],[Actual]],"OK",IF(Tabla43435678910[[#This Row],[Avance]]&gt;Tabla43435678910[[#This Row],[Actual]],"ATENCIÓN","EJECUTADO"))</f>
        <v>EJECUTADO</v>
      </c>
    </row>
    <row r="196" spans="1:18" x14ac:dyDescent="0.25">
      <c r="A196" s="16">
        <v>190</v>
      </c>
      <c r="B196" s="18" t="s">
        <v>23</v>
      </c>
      <c r="C196" s="17"/>
      <c r="D196" s="17"/>
      <c r="E196" s="27"/>
      <c r="F196" s="28"/>
      <c r="G196" s="27"/>
      <c r="H196" s="29"/>
      <c r="I196" s="29"/>
      <c r="J196" s="33"/>
      <c r="K196" s="21"/>
      <c r="L196" s="21" t="str">
        <f>IFERROR(WORKDAY.INTL(($K196-1),$J196,1,FESTIVOS[]),"")</f>
        <v/>
      </c>
      <c r="M196" s="37" t="str">
        <f t="shared" ca="1" si="2"/>
        <v/>
      </c>
      <c r="N196" s="23"/>
      <c r="O196" s="22"/>
      <c r="P196" s="18" t="s">
        <v>35</v>
      </c>
      <c r="Q196" s="24" t="s">
        <v>30</v>
      </c>
      <c r="R196" s="30" t="str">
        <f ca="1">IF(Tabla43435678910[[#This Row],[Avance]]&lt;Tabla43435678910[[#This Row],[Actual]],"OK",IF(Tabla43435678910[[#This Row],[Avance]]&gt;Tabla43435678910[[#This Row],[Actual]],"ATENCIÓN","EJECUTADO"))</f>
        <v>EJECUTADO</v>
      </c>
    </row>
    <row r="197" spans="1:18" x14ac:dyDescent="0.25">
      <c r="A197" s="16">
        <v>191</v>
      </c>
      <c r="B197" s="18" t="s">
        <v>23</v>
      </c>
      <c r="C197" s="17"/>
      <c r="D197" s="17"/>
      <c r="E197" s="27"/>
      <c r="F197" s="28"/>
      <c r="G197" s="27"/>
      <c r="H197" s="29"/>
      <c r="I197" s="29"/>
      <c r="J197" s="33"/>
      <c r="K197" s="21"/>
      <c r="L197" s="21" t="str">
        <f>IFERROR(WORKDAY.INTL(($K197-1),$J197,1,FESTIVOS[]),"")</f>
        <v/>
      </c>
      <c r="M197" s="37" t="str">
        <f t="shared" ca="1" si="2"/>
        <v/>
      </c>
      <c r="N197" s="23"/>
      <c r="O197" s="22"/>
      <c r="P197" s="18" t="s">
        <v>35</v>
      </c>
      <c r="Q197" s="24" t="s">
        <v>30</v>
      </c>
      <c r="R197" s="30" t="str">
        <f ca="1">IF(Tabla43435678910[[#This Row],[Avance]]&lt;Tabla43435678910[[#This Row],[Actual]],"OK",IF(Tabla43435678910[[#This Row],[Avance]]&gt;Tabla43435678910[[#This Row],[Actual]],"ATENCIÓN","EJECUTADO"))</f>
        <v>EJECUTADO</v>
      </c>
    </row>
    <row r="198" spans="1:18" x14ac:dyDescent="0.25">
      <c r="A198" s="16">
        <v>192</v>
      </c>
      <c r="B198" s="18" t="s">
        <v>23</v>
      </c>
      <c r="C198" s="17"/>
      <c r="D198" s="17"/>
      <c r="E198" s="27"/>
      <c r="F198" s="28"/>
      <c r="G198" s="27"/>
      <c r="H198" s="29"/>
      <c r="I198" s="29"/>
      <c r="J198" s="33"/>
      <c r="K198" s="21"/>
      <c r="L198" s="21" t="str">
        <f>IFERROR(WORKDAY.INTL(($K198-1),$J198,1,FESTIVOS[]),"")</f>
        <v/>
      </c>
      <c r="M198" s="37" t="str">
        <f t="shared" ca="1" si="2"/>
        <v/>
      </c>
      <c r="N198" s="23"/>
      <c r="O198" s="22"/>
      <c r="P198" s="18" t="s">
        <v>35</v>
      </c>
      <c r="Q198" s="24" t="s">
        <v>30</v>
      </c>
      <c r="R198" s="30" t="str">
        <f ca="1">IF(Tabla43435678910[[#This Row],[Avance]]&lt;Tabla43435678910[[#This Row],[Actual]],"OK",IF(Tabla43435678910[[#This Row],[Avance]]&gt;Tabla43435678910[[#This Row],[Actual]],"ATENCIÓN","EJECUTADO"))</f>
        <v>EJECUTADO</v>
      </c>
    </row>
    <row r="199" spans="1:18" x14ac:dyDescent="0.25">
      <c r="A199" s="16">
        <v>193</v>
      </c>
      <c r="B199" s="18" t="s">
        <v>23</v>
      </c>
      <c r="C199" s="17"/>
      <c r="D199" s="17"/>
      <c r="E199" s="27"/>
      <c r="F199" s="28"/>
      <c r="G199" s="27"/>
      <c r="H199" s="29"/>
      <c r="I199" s="29"/>
      <c r="J199" s="33"/>
      <c r="K199" s="21"/>
      <c r="L199" s="21" t="str">
        <f>IFERROR(WORKDAY.INTL(($K199-1),$J199,1,FESTIVOS[]),"")</f>
        <v/>
      </c>
      <c r="M199" s="37" t="str">
        <f t="shared" ca="1" si="2"/>
        <v/>
      </c>
      <c r="N199" s="23"/>
      <c r="O199" s="22"/>
      <c r="P199" s="18" t="s">
        <v>35</v>
      </c>
      <c r="Q199" s="24" t="s">
        <v>30</v>
      </c>
      <c r="R199" s="30" t="str">
        <f ca="1">IF(Tabla43435678910[[#This Row],[Avance]]&lt;Tabla43435678910[[#This Row],[Actual]],"OK",IF(Tabla43435678910[[#This Row],[Avance]]&gt;Tabla43435678910[[#This Row],[Actual]],"ATENCIÓN","EJECUTADO"))</f>
        <v>EJECUTADO</v>
      </c>
    </row>
    <row r="200" spans="1:18" x14ac:dyDescent="0.25">
      <c r="A200" s="16">
        <v>194</v>
      </c>
      <c r="B200" s="18" t="s">
        <v>23</v>
      </c>
      <c r="C200" s="17"/>
      <c r="D200" s="17"/>
      <c r="E200" s="27"/>
      <c r="F200" s="28"/>
      <c r="G200" s="27"/>
      <c r="H200" s="29"/>
      <c r="I200" s="29"/>
      <c r="J200" s="33"/>
      <c r="K200" s="21"/>
      <c r="L200" s="21" t="str">
        <f>IFERROR(WORKDAY.INTL(($K200-1),$J200,1,FESTIVOS[]),"")</f>
        <v/>
      </c>
      <c r="M200" s="37" t="str">
        <f t="shared" ca="1" si="2"/>
        <v/>
      </c>
      <c r="N200" s="23"/>
      <c r="O200" s="22"/>
      <c r="P200" s="18" t="s">
        <v>35</v>
      </c>
      <c r="Q200" s="24" t="s">
        <v>30</v>
      </c>
      <c r="R200" s="30" t="str">
        <f ca="1">IF(Tabla43435678910[[#This Row],[Avance]]&lt;Tabla43435678910[[#This Row],[Actual]],"OK",IF(Tabla43435678910[[#This Row],[Avance]]&gt;Tabla43435678910[[#This Row],[Actual]],"ATENCIÓN","EJECUTADO"))</f>
        <v>EJECUTADO</v>
      </c>
    </row>
    <row r="201" spans="1:18" x14ac:dyDescent="0.25">
      <c r="A201" s="16">
        <v>195</v>
      </c>
      <c r="B201" s="18" t="s">
        <v>23</v>
      </c>
      <c r="C201" s="17"/>
      <c r="D201" s="17"/>
      <c r="E201" s="27"/>
      <c r="F201" s="28"/>
      <c r="G201" s="27"/>
      <c r="H201" s="29"/>
      <c r="I201" s="29"/>
      <c r="J201" s="33"/>
      <c r="K201" s="21"/>
      <c r="L201" s="21" t="str">
        <f>IFERROR(WORKDAY.INTL(($K201-1),$J201,1,FESTIVOS[]),"")</f>
        <v/>
      </c>
      <c r="M201" s="37" t="str">
        <f t="shared" ca="1" si="2"/>
        <v/>
      </c>
      <c r="N201" s="23"/>
      <c r="O201" s="22"/>
      <c r="P201" s="18" t="s">
        <v>35</v>
      </c>
      <c r="Q201" s="24" t="s">
        <v>30</v>
      </c>
      <c r="R201" s="30" t="str">
        <f ca="1">IF(Tabla43435678910[[#This Row],[Avance]]&lt;Tabla43435678910[[#This Row],[Actual]],"OK",IF(Tabla43435678910[[#This Row],[Avance]]&gt;Tabla43435678910[[#This Row],[Actual]],"ATENCIÓN","EJECUTADO"))</f>
        <v>EJECUTADO</v>
      </c>
    </row>
    <row r="202" spans="1:18" x14ac:dyDescent="0.25">
      <c r="A202" s="16">
        <v>196</v>
      </c>
      <c r="B202" s="18" t="s">
        <v>23</v>
      </c>
      <c r="C202" s="17"/>
      <c r="D202" s="17"/>
      <c r="E202" s="27"/>
      <c r="F202" s="28"/>
      <c r="G202" s="27"/>
      <c r="H202" s="29"/>
      <c r="I202" s="29"/>
      <c r="J202" s="33"/>
      <c r="K202" s="21"/>
      <c r="L202" s="21" t="str">
        <f>IFERROR(WORKDAY.INTL(($K202-1),$J202,1,FESTIVOS[]),"")</f>
        <v/>
      </c>
      <c r="M202" s="37" t="str">
        <f t="shared" ca="1" si="2"/>
        <v/>
      </c>
      <c r="N202" s="23"/>
      <c r="O202" s="22"/>
      <c r="P202" s="18" t="s">
        <v>35</v>
      </c>
      <c r="Q202" s="24" t="s">
        <v>30</v>
      </c>
      <c r="R202" s="30" t="str">
        <f ca="1">IF(Tabla43435678910[[#This Row],[Avance]]&lt;Tabla43435678910[[#This Row],[Actual]],"OK",IF(Tabla43435678910[[#This Row],[Avance]]&gt;Tabla43435678910[[#This Row],[Actual]],"ATENCIÓN","EJECUTADO"))</f>
        <v>EJECUTADO</v>
      </c>
    </row>
    <row r="203" spans="1:18" x14ac:dyDescent="0.25">
      <c r="A203" s="16">
        <v>197</v>
      </c>
      <c r="B203" s="18" t="s">
        <v>23</v>
      </c>
      <c r="C203" s="17"/>
      <c r="D203" s="17"/>
      <c r="E203" s="27"/>
      <c r="F203" s="28"/>
      <c r="G203" s="27"/>
      <c r="H203" s="29"/>
      <c r="I203" s="29"/>
      <c r="J203" s="33"/>
      <c r="K203" s="21"/>
      <c r="L203" s="21" t="str">
        <f>IFERROR(WORKDAY.INTL(($K203-1),$J203,1,FESTIVOS[]),"")</f>
        <v/>
      </c>
      <c r="M203" s="37" t="str">
        <f t="shared" ref="M203:M231" ca="1" si="3">IFERROR(((($I$3-$K203)/(L203-K203)*1)),"")</f>
        <v/>
      </c>
      <c r="N203" s="23"/>
      <c r="O203" s="22"/>
      <c r="P203" s="18" t="s">
        <v>35</v>
      </c>
      <c r="Q203" s="24" t="s">
        <v>30</v>
      </c>
      <c r="R203" s="30" t="str">
        <f ca="1">IF(Tabla43435678910[[#This Row],[Avance]]&lt;Tabla43435678910[[#This Row],[Actual]],"OK",IF(Tabla43435678910[[#This Row],[Avance]]&gt;Tabla43435678910[[#This Row],[Actual]],"ATENCIÓN","EJECUTADO"))</f>
        <v>EJECUTADO</v>
      </c>
    </row>
    <row r="204" spans="1:18" x14ac:dyDescent="0.25">
      <c r="A204" s="16">
        <v>198</v>
      </c>
      <c r="B204" s="18" t="s">
        <v>23</v>
      </c>
      <c r="C204" s="17"/>
      <c r="D204" s="17"/>
      <c r="E204" s="27"/>
      <c r="F204" s="28"/>
      <c r="G204" s="27"/>
      <c r="H204" s="29"/>
      <c r="I204" s="29"/>
      <c r="J204" s="33"/>
      <c r="K204" s="21"/>
      <c r="L204" s="21" t="str">
        <f>IFERROR(WORKDAY.INTL(($K204-1),$J204,1,FESTIVOS[]),"")</f>
        <v/>
      </c>
      <c r="M204" s="37" t="str">
        <f t="shared" ca="1" si="3"/>
        <v/>
      </c>
      <c r="N204" s="23"/>
      <c r="O204" s="22"/>
      <c r="P204" s="18" t="s">
        <v>35</v>
      </c>
      <c r="Q204" s="24" t="s">
        <v>30</v>
      </c>
      <c r="R204" s="30" t="str">
        <f ca="1">IF(Tabla43435678910[[#This Row],[Avance]]&lt;Tabla43435678910[[#This Row],[Actual]],"OK",IF(Tabla43435678910[[#This Row],[Avance]]&gt;Tabla43435678910[[#This Row],[Actual]],"ATENCIÓN","EJECUTADO"))</f>
        <v>EJECUTADO</v>
      </c>
    </row>
    <row r="205" spans="1:18" x14ac:dyDescent="0.25">
      <c r="A205" s="16">
        <v>199</v>
      </c>
      <c r="B205" s="18" t="s">
        <v>23</v>
      </c>
      <c r="C205" s="17"/>
      <c r="D205" s="17"/>
      <c r="E205" s="27"/>
      <c r="F205" s="28"/>
      <c r="G205" s="27"/>
      <c r="H205" s="29"/>
      <c r="I205" s="29"/>
      <c r="J205" s="33"/>
      <c r="K205" s="21"/>
      <c r="L205" s="21" t="str">
        <f>IFERROR(WORKDAY.INTL(($K205-1),$J205,1,FESTIVOS[]),"")</f>
        <v/>
      </c>
      <c r="M205" s="37" t="str">
        <f t="shared" ca="1" si="3"/>
        <v/>
      </c>
      <c r="N205" s="23"/>
      <c r="O205" s="22"/>
      <c r="P205" s="18" t="s">
        <v>35</v>
      </c>
      <c r="Q205" s="24" t="s">
        <v>30</v>
      </c>
      <c r="R205" s="30" t="str">
        <f ca="1">IF(Tabla43435678910[[#This Row],[Avance]]&lt;Tabla43435678910[[#This Row],[Actual]],"OK",IF(Tabla43435678910[[#This Row],[Avance]]&gt;Tabla43435678910[[#This Row],[Actual]],"ATENCIÓN","EJECUTADO"))</f>
        <v>EJECUTADO</v>
      </c>
    </row>
    <row r="206" spans="1:18" x14ac:dyDescent="0.25">
      <c r="A206" s="16">
        <v>200</v>
      </c>
      <c r="B206" s="18" t="s">
        <v>23</v>
      </c>
      <c r="C206" s="17"/>
      <c r="D206" s="17"/>
      <c r="E206" s="27"/>
      <c r="F206" s="28"/>
      <c r="G206" s="27"/>
      <c r="H206" s="29"/>
      <c r="I206" s="29"/>
      <c r="J206" s="33"/>
      <c r="K206" s="21"/>
      <c r="L206" s="21" t="str">
        <f>IFERROR(WORKDAY.INTL(($K206-1),$J206,1,FESTIVOS[]),"")</f>
        <v/>
      </c>
      <c r="M206" s="37" t="str">
        <f t="shared" ca="1" si="3"/>
        <v/>
      </c>
      <c r="N206" s="23"/>
      <c r="O206" s="22"/>
      <c r="P206" s="18" t="s">
        <v>35</v>
      </c>
      <c r="Q206" s="24" t="s">
        <v>30</v>
      </c>
      <c r="R206" s="30" t="str">
        <f ca="1">IF(Tabla43435678910[[#This Row],[Avance]]&lt;Tabla43435678910[[#This Row],[Actual]],"OK",IF(Tabla43435678910[[#This Row],[Avance]]&gt;Tabla43435678910[[#This Row],[Actual]],"ATENCIÓN","EJECUTADO"))</f>
        <v>EJECUTADO</v>
      </c>
    </row>
    <row r="207" spans="1:18" x14ac:dyDescent="0.25">
      <c r="A207" s="16">
        <v>201</v>
      </c>
      <c r="B207" s="18" t="s">
        <v>23</v>
      </c>
      <c r="C207" s="17"/>
      <c r="D207" s="17"/>
      <c r="E207" s="27"/>
      <c r="F207" s="28"/>
      <c r="G207" s="27"/>
      <c r="H207" s="29"/>
      <c r="I207" s="29"/>
      <c r="J207" s="33"/>
      <c r="K207" s="21"/>
      <c r="L207" s="21" t="str">
        <f>IFERROR(WORKDAY.INTL(($K207-1),$J207,1,FESTIVOS[]),"")</f>
        <v/>
      </c>
      <c r="M207" s="37" t="str">
        <f t="shared" ca="1" si="3"/>
        <v/>
      </c>
      <c r="N207" s="23"/>
      <c r="O207" s="22"/>
      <c r="P207" s="18" t="s">
        <v>35</v>
      </c>
      <c r="Q207" s="24" t="s">
        <v>30</v>
      </c>
      <c r="R207" s="30" t="str">
        <f ca="1">IF(Tabla43435678910[[#This Row],[Avance]]&lt;Tabla43435678910[[#This Row],[Actual]],"OK",IF(Tabla43435678910[[#This Row],[Avance]]&gt;Tabla43435678910[[#This Row],[Actual]],"ATENCIÓN","EJECUTADO"))</f>
        <v>EJECUTADO</v>
      </c>
    </row>
    <row r="208" spans="1:18" x14ac:dyDescent="0.25">
      <c r="A208" s="16">
        <v>202</v>
      </c>
      <c r="B208" s="18" t="s">
        <v>23</v>
      </c>
      <c r="C208" s="17"/>
      <c r="D208" s="17"/>
      <c r="E208" s="27"/>
      <c r="F208" s="28"/>
      <c r="G208" s="27"/>
      <c r="H208" s="29"/>
      <c r="I208" s="29"/>
      <c r="J208" s="33"/>
      <c r="K208" s="21"/>
      <c r="L208" s="21" t="str">
        <f>IFERROR(WORKDAY.INTL(($K208-1),$J208,1,FESTIVOS[]),"")</f>
        <v/>
      </c>
      <c r="M208" s="37" t="str">
        <f t="shared" ca="1" si="3"/>
        <v/>
      </c>
      <c r="N208" s="23"/>
      <c r="O208" s="22"/>
      <c r="P208" s="18" t="s">
        <v>35</v>
      </c>
      <c r="Q208" s="24" t="s">
        <v>30</v>
      </c>
      <c r="R208" s="30" t="str">
        <f ca="1">IF(Tabla43435678910[[#This Row],[Avance]]&lt;Tabla43435678910[[#This Row],[Actual]],"OK",IF(Tabla43435678910[[#This Row],[Avance]]&gt;Tabla43435678910[[#This Row],[Actual]],"ATENCIÓN","EJECUTADO"))</f>
        <v>EJECUTADO</v>
      </c>
    </row>
    <row r="209" spans="1:18" x14ac:dyDescent="0.25">
      <c r="A209" s="16">
        <v>203</v>
      </c>
      <c r="B209" s="18" t="s">
        <v>23</v>
      </c>
      <c r="C209" s="17"/>
      <c r="D209" s="17"/>
      <c r="E209" s="27"/>
      <c r="F209" s="28"/>
      <c r="G209" s="27"/>
      <c r="H209" s="29"/>
      <c r="I209" s="29"/>
      <c r="J209" s="33"/>
      <c r="K209" s="21"/>
      <c r="L209" s="21" t="str">
        <f>IFERROR(WORKDAY.INTL(($K209-1),$J209,1,FESTIVOS[]),"")</f>
        <v/>
      </c>
      <c r="M209" s="37" t="str">
        <f t="shared" ca="1" si="3"/>
        <v/>
      </c>
      <c r="N209" s="23"/>
      <c r="O209" s="22"/>
      <c r="P209" s="18" t="s">
        <v>35</v>
      </c>
      <c r="Q209" s="24" t="s">
        <v>30</v>
      </c>
      <c r="R209" s="30" t="str">
        <f ca="1">IF(Tabla43435678910[[#This Row],[Avance]]&lt;Tabla43435678910[[#This Row],[Actual]],"OK",IF(Tabla43435678910[[#This Row],[Avance]]&gt;Tabla43435678910[[#This Row],[Actual]],"ATENCIÓN","EJECUTADO"))</f>
        <v>EJECUTADO</v>
      </c>
    </row>
    <row r="210" spans="1:18" x14ac:dyDescent="0.25">
      <c r="A210" s="16">
        <v>204</v>
      </c>
      <c r="B210" s="18" t="s">
        <v>23</v>
      </c>
      <c r="C210" s="17"/>
      <c r="D210" s="17"/>
      <c r="E210" s="27"/>
      <c r="F210" s="28"/>
      <c r="G210" s="27"/>
      <c r="H210" s="29"/>
      <c r="I210" s="29"/>
      <c r="J210" s="33"/>
      <c r="K210" s="21"/>
      <c r="L210" s="21" t="str">
        <f>IFERROR(WORKDAY.INTL(($K210-1),$J210,1,FESTIVOS[]),"")</f>
        <v/>
      </c>
      <c r="M210" s="37" t="str">
        <f t="shared" ca="1" si="3"/>
        <v/>
      </c>
      <c r="N210" s="23"/>
      <c r="O210" s="22"/>
      <c r="P210" s="18" t="s">
        <v>35</v>
      </c>
      <c r="Q210" s="24" t="s">
        <v>30</v>
      </c>
      <c r="R210" s="30" t="str">
        <f ca="1">IF(Tabla43435678910[[#This Row],[Avance]]&lt;Tabla43435678910[[#This Row],[Actual]],"OK",IF(Tabla43435678910[[#This Row],[Avance]]&gt;Tabla43435678910[[#This Row],[Actual]],"ATENCIÓN","EJECUTADO"))</f>
        <v>EJECUTADO</v>
      </c>
    </row>
    <row r="211" spans="1:18" x14ac:dyDescent="0.25">
      <c r="A211" s="16">
        <v>205</v>
      </c>
      <c r="B211" s="18" t="s">
        <v>23</v>
      </c>
      <c r="C211" s="17"/>
      <c r="D211" s="17"/>
      <c r="E211" s="27"/>
      <c r="F211" s="28"/>
      <c r="G211" s="27"/>
      <c r="H211" s="29"/>
      <c r="I211" s="29"/>
      <c r="J211" s="33"/>
      <c r="K211" s="21"/>
      <c r="L211" s="21" t="str">
        <f>IFERROR(WORKDAY.INTL(($K211-1),$J211,1,FESTIVOS[]),"")</f>
        <v/>
      </c>
      <c r="M211" s="37" t="str">
        <f t="shared" ca="1" si="3"/>
        <v/>
      </c>
      <c r="N211" s="23"/>
      <c r="O211" s="22"/>
      <c r="P211" s="18" t="s">
        <v>35</v>
      </c>
      <c r="Q211" s="24" t="s">
        <v>30</v>
      </c>
      <c r="R211" s="30" t="str">
        <f ca="1">IF(Tabla43435678910[[#This Row],[Avance]]&lt;Tabla43435678910[[#This Row],[Actual]],"OK",IF(Tabla43435678910[[#This Row],[Avance]]&gt;Tabla43435678910[[#This Row],[Actual]],"ATENCIÓN","EJECUTADO"))</f>
        <v>EJECUTADO</v>
      </c>
    </row>
    <row r="212" spans="1:18" x14ac:dyDescent="0.25">
      <c r="A212" s="16">
        <v>206</v>
      </c>
      <c r="B212" s="18" t="s">
        <v>23</v>
      </c>
      <c r="C212" s="17"/>
      <c r="D212" s="17"/>
      <c r="E212" s="27"/>
      <c r="F212" s="28"/>
      <c r="G212" s="27"/>
      <c r="H212" s="29"/>
      <c r="I212" s="29"/>
      <c r="J212" s="33"/>
      <c r="K212" s="21"/>
      <c r="L212" s="21" t="str">
        <f>IFERROR(WORKDAY.INTL(($K212-1),$J212,1,FESTIVOS[]),"")</f>
        <v/>
      </c>
      <c r="M212" s="37" t="str">
        <f t="shared" ca="1" si="3"/>
        <v/>
      </c>
      <c r="N212" s="23"/>
      <c r="O212" s="22"/>
      <c r="P212" s="18" t="s">
        <v>35</v>
      </c>
      <c r="Q212" s="24" t="s">
        <v>30</v>
      </c>
      <c r="R212" s="30" t="str">
        <f ca="1">IF(Tabla43435678910[[#This Row],[Avance]]&lt;Tabla43435678910[[#This Row],[Actual]],"OK",IF(Tabla43435678910[[#This Row],[Avance]]&gt;Tabla43435678910[[#This Row],[Actual]],"ATENCIÓN","EJECUTADO"))</f>
        <v>EJECUTADO</v>
      </c>
    </row>
    <row r="213" spans="1:18" x14ac:dyDescent="0.25">
      <c r="A213" s="16">
        <v>207</v>
      </c>
      <c r="B213" s="18" t="s">
        <v>23</v>
      </c>
      <c r="C213" s="17"/>
      <c r="D213" s="17"/>
      <c r="E213" s="27"/>
      <c r="F213" s="28"/>
      <c r="G213" s="27"/>
      <c r="H213" s="29"/>
      <c r="I213" s="29"/>
      <c r="J213" s="33"/>
      <c r="K213" s="21"/>
      <c r="L213" s="21" t="str">
        <f>IFERROR(WORKDAY.INTL(($K213-1),$J213,1,FESTIVOS[]),"")</f>
        <v/>
      </c>
      <c r="M213" s="37" t="str">
        <f t="shared" ca="1" si="3"/>
        <v/>
      </c>
      <c r="N213" s="23"/>
      <c r="O213" s="22"/>
      <c r="P213" s="18" t="s">
        <v>35</v>
      </c>
      <c r="Q213" s="24" t="s">
        <v>30</v>
      </c>
      <c r="R213" s="30" t="str">
        <f ca="1">IF(Tabla43435678910[[#This Row],[Avance]]&lt;Tabla43435678910[[#This Row],[Actual]],"OK",IF(Tabla43435678910[[#This Row],[Avance]]&gt;Tabla43435678910[[#This Row],[Actual]],"ATENCIÓN","EJECUTADO"))</f>
        <v>EJECUTADO</v>
      </c>
    </row>
    <row r="214" spans="1:18" x14ac:dyDescent="0.25">
      <c r="A214" s="16">
        <v>208</v>
      </c>
      <c r="B214" s="18" t="s">
        <v>23</v>
      </c>
      <c r="C214" s="17"/>
      <c r="D214" s="17"/>
      <c r="E214" s="27"/>
      <c r="F214" s="28"/>
      <c r="G214" s="27"/>
      <c r="H214" s="29"/>
      <c r="I214" s="29"/>
      <c r="J214" s="33"/>
      <c r="K214" s="21"/>
      <c r="L214" s="21" t="str">
        <f>IFERROR(WORKDAY.INTL(($K214-1),$J214,1,FESTIVOS[]),"")</f>
        <v/>
      </c>
      <c r="M214" s="37" t="str">
        <f t="shared" ca="1" si="3"/>
        <v/>
      </c>
      <c r="N214" s="23"/>
      <c r="O214" s="22"/>
      <c r="P214" s="18" t="s">
        <v>35</v>
      </c>
      <c r="Q214" s="24" t="s">
        <v>30</v>
      </c>
      <c r="R214" s="30" t="str">
        <f ca="1">IF(Tabla43435678910[[#This Row],[Avance]]&lt;Tabla43435678910[[#This Row],[Actual]],"OK",IF(Tabla43435678910[[#This Row],[Avance]]&gt;Tabla43435678910[[#This Row],[Actual]],"ATENCIÓN","EJECUTADO"))</f>
        <v>EJECUTADO</v>
      </c>
    </row>
    <row r="215" spans="1:18" x14ac:dyDescent="0.25">
      <c r="A215" s="16">
        <v>209</v>
      </c>
      <c r="B215" s="18" t="s">
        <v>23</v>
      </c>
      <c r="C215" s="17"/>
      <c r="D215" s="17"/>
      <c r="E215" s="27"/>
      <c r="F215" s="28"/>
      <c r="G215" s="27"/>
      <c r="H215" s="29"/>
      <c r="I215" s="29"/>
      <c r="J215" s="33"/>
      <c r="K215" s="21"/>
      <c r="L215" s="21" t="str">
        <f>IFERROR(WORKDAY.INTL(($K215-1),$J215,1,FESTIVOS[]),"")</f>
        <v/>
      </c>
      <c r="M215" s="37" t="str">
        <f t="shared" ca="1" si="3"/>
        <v/>
      </c>
      <c r="N215" s="23"/>
      <c r="O215" s="22"/>
      <c r="P215" s="18" t="s">
        <v>35</v>
      </c>
      <c r="Q215" s="24" t="s">
        <v>30</v>
      </c>
      <c r="R215" s="30" t="str">
        <f ca="1">IF(Tabla43435678910[[#This Row],[Avance]]&lt;Tabla43435678910[[#This Row],[Actual]],"OK",IF(Tabla43435678910[[#This Row],[Avance]]&gt;Tabla43435678910[[#This Row],[Actual]],"ATENCIÓN","EJECUTADO"))</f>
        <v>EJECUTADO</v>
      </c>
    </row>
    <row r="216" spans="1:18" x14ac:dyDescent="0.25">
      <c r="A216" s="16">
        <v>210</v>
      </c>
      <c r="B216" s="18" t="s">
        <v>23</v>
      </c>
      <c r="C216" s="17"/>
      <c r="D216" s="17"/>
      <c r="E216" s="27"/>
      <c r="F216" s="28"/>
      <c r="G216" s="27"/>
      <c r="H216" s="29"/>
      <c r="I216" s="29"/>
      <c r="J216" s="33"/>
      <c r="K216" s="21"/>
      <c r="L216" s="21" t="str">
        <f>IFERROR(WORKDAY.INTL(($K216-1),$J216,1,FESTIVOS[]),"")</f>
        <v/>
      </c>
      <c r="M216" s="37" t="str">
        <f t="shared" ca="1" si="3"/>
        <v/>
      </c>
      <c r="N216" s="23"/>
      <c r="O216" s="22"/>
      <c r="P216" s="18" t="s">
        <v>35</v>
      </c>
      <c r="Q216" s="24" t="s">
        <v>30</v>
      </c>
      <c r="R216" s="30" t="str">
        <f ca="1">IF(Tabla43435678910[[#This Row],[Avance]]&lt;Tabla43435678910[[#This Row],[Actual]],"OK",IF(Tabla43435678910[[#This Row],[Avance]]&gt;Tabla43435678910[[#This Row],[Actual]],"ATENCIÓN","EJECUTADO"))</f>
        <v>EJECUTADO</v>
      </c>
    </row>
    <row r="217" spans="1:18" x14ac:dyDescent="0.25">
      <c r="A217" s="16">
        <v>211</v>
      </c>
      <c r="B217" s="18" t="s">
        <v>23</v>
      </c>
      <c r="C217" s="17"/>
      <c r="D217" s="17"/>
      <c r="E217" s="27"/>
      <c r="F217" s="28"/>
      <c r="G217" s="27"/>
      <c r="H217" s="29"/>
      <c r="I217" s="29"/>
      <c r="J217" s="33"/>
      <c r="K217" s="21"/>
      <c r="L217" s="21" t="str">
        <f>IFERROR(WORKDAY.INTL(($K217-1),$J217,1,FESTIVOS[]),"")</f>
        <v/>
      </c>
      <c r="M217" s="37" t="str">
        <f t="shared" ca="1" si="3"/>
        <v/>
      </c>
      <c r="N217" s="23"/>
      <c r="O217" s="22"/>
      <c r="P217" s="18" t="s">
        <v>35</v>
      </c>
      <c r="Q217" s="24" t="s">
        <v>30</v>
      </c>
      <c r="R217" s="30" t="str">
        <f ca="1">IF(Tabla43435678910[[#This Row],[Avance]]&lt;Tabla43435678910[[#This Row],[Actual]],"OK",IF(Tabla43435678910[[#This Row],[Avance]]&gt;Tabla43435678910[[#This Row],[Actual]],"ATENCIÓN","EJECUTADO"))</f>
        <v>EJECUTADO</v>
      </c>
    </row>
    <row r="218" spans="1:18" x14ac:dyDescent="0.25">
      <c r="A218" s="16">
        <v>212</v>
      </c>
      <c r="B218" s="18" t="s">
        <v>23</v>
      </c>
      <c r="C218" s="17"/>
      <c r="D218" s="17"/>
      <c r="E218" s="27"/>
      <c r="F218" s="28"/>
      <c r="G218" s="27"/>
      <c r="H218" s="29"/>
      <c r="I218" s="29"/>
      <c r="J218" s="33"/>
      <c r="K218" s="21"/>
      <c r="L218" s="21" t="str">
        <f>IFERROR(WORKDAY.INTL(($K218-1),$J218,1,FESTIVOS[]),"")</f>
        <v/>
      </c>
      <c r="M218" s="37" t="str">
        <f t="shared" ca="1" si="3"/>
        <v/>
      </c>
      <c r="N218" s="23"/>
      <c r="O218" s="22"/>
      <c r="P218" s="18" t="s">
        <v>35</v>
      </c>
      <c r="Q218" s="24" t="s">
        <v>30</v>
      </c>
      <c r="R218" s="30" t="str">
        <f ca="1">IF(Tabla43435678910[[#This Row],[Avance]]&lt;Tabla43435678910[[#This Row],[Actual]],"OK",IF(Tabla43435678910[[#This Row],[Avance]]&gt;Tabla43435678910[[#This Row],[Actual]],"ATENCIÓN","EJECUTADO"))</f>
        <v>EJECUTADO</v>
      </c>
    </row>
    <row r="219" spans="1:18" x14ac:dyDescent="0.25">
      <c r="A219" s="16">
        <v>213</v>
      </c>
      <c r="B219" s="18" t="s">
        <v>23</v>
      </c>
      <c r="C219" s="17"/>
      <c r="D219" s="17"/>
      <c r="E219" s="27"/>
      <c r="F219" s="28"/>
      <c r="G219" s="27"/>
      <c r="H219" s="29"/>
      <c r="I219" s="29"/>
      <c r="J219" s="33"/>
      <c r="K219" s="21"/>
      <c r="L219" s="21" t="str">
        <f>IFERROR(WORKDAY.INTL(($K219-1),$J219,1,FESTIVOS[]),"")</f>
        <v/>
      </c>
      <c r="M219" s="37" t="str">
        <f t="shared" ca="1" si="3"/>
        <v/>
      </c>
      <c r="N219" s="23"/>
      <c r="O219" s="22"/>
      <c r="P219" s="18" t="s">
        <v>35</v>
      </c>
      <c r="Q219" s="24" t="s">
        <v>30</v>
      </c>
      <c r="R219" s="30" t="str">
        <f ca="1">IF(Tabla43435678910[[#This Row],[Avance]]&lt;Tabla43435678910[[#This Row],[Actual]],"OK",IF(Tabla43435678910[[#This Row],[Avance]]&gt;Tabla43435678910[[#This Row],[Actual]],"ATENCIÓN","EJECUTADO"))</f>
        <v>EJECUTADO</v>
      </c>
    </row>
    <row r="220" spans="1:18" x14ac:dyDescent="0.25">
      <c r="A220" s="16">
        <v>214</v>
      </c>
      <c r="B220" s="18" t="s">
        <v>23</v>
      </c>
      <c r="C220" s="17"/>
      <c r="D220" s="17"/>
      <c r="E220" s="27"/>
      <c r="F220" s="28"/>
      <c r="G220" s="27"/>
      <c r="H220" s="29"/>
      <c r="I220" s="29"/>
      <c r="J220" s="33"/>
      <c r="K220" s="21"/>
      <c r="L220" s="21" t="str">
        <f>IFERROR(WORKDAY.INTL(($K220-1),$J220,1,FESTIVOS[]),"")</f>
        <v/>
      </c>
      <c r="M220" s="37" t="str">
        <f t="shared" ca="1" si="3"/>
        <v/>
      </c>
      <c r="N220" s="23"/>
      <c r="O220" s="22"/>
      <c r="P220" s="18" t="s">
        <v>35</v>
      </c>
      <c r="Q220" s="24" t="s">
        <v>30</v>
      </c>
      <c r="R220" s="30" t="str">
        <f ca="1">IF(Tabla43435678910[[#This Row],[Avance]]&lt;Tabla43435678910[[#This Row],[Actual]],"OK",IF(Tabla43435678910[[#This Row],[Avance]]&gt;Tabla43435678910[[#This Row],[Actual]],"ATENCIÓN","EJECUTADO"))</f>
        <v>EJECUTADO</v>
      </c>
    </row>
    <row r="221" spans="1:18" x14ac:dyDescent="0.25">
      <c r="A221" s="16">
        <v>215</v>
      </c>
      <c r="B221" s="18" t="s">
        <v>23</v>
      </c>
      <c r="C221" s="17"/>
      <c r="D221" s="17"/>
      <c r="E221" s="27"/>
      <c r="F221" s="28"/>
      <c r="G221" s="27"/>
      <c r="H221" s="29"/>
      <c r="I221" s="29"/>
      <c r="J221" s="33"/>
      <c r="K221" s="21"/>
      <c r="L221" s="21" t="str">
        <f>IFERROR(WORKDAY.INTL(($K221-1),$J221,1,FESTIVOS[]),"")</f>
        <v/>
      </c>
      <c r="M221" s="37" t="str">
        <f t="shared" ca="1" si="3"/>
        <v/>
      </c>
      <c r="N221" s="23"/>
      <c r="O221" s="22"/>
      <c r="P221" s="18" t="s">
        <v>35</v>
      </c>
      <c r="Q221" s="24" t="s">
        <v>30</v>
      </c>
      <c r="R221" s="30" t="str">
        <f ca="1">IF(Tabla43435678910[[#This Row],[Avance]]&lt;Tabla43435678910[[#This Row],[Actual]],"OK",IF(Tabla43435678910[[#This Row],[Avance]]&gt;Tabla43435678910[[#This Row],[Actual]],"ATENCIÓN","EJECUTADO"))</f>
        <v>EJECUTADO</v>
      </c>
    </row>
    <row r="222" spans="1:18" x14ac:dyDescent="0.25">
      <c r="A222" s="16">
        <v>216</v>
      </c>
      <c r="B222" s="18" t="s">
        <v>23</v>
      </c>
      <c r="C222" s="17"/>
      <c r="D222" s="17"/>
      <c r="E222" s="27"/>
      <c r="F222" s="28"/>
      <c r="G222" s="27"/>
      <c r="H222" s="29"/>
      <c r="I222" s="29"/>
      <c r="J222" s="33"/>
      <c r="K222" s="21"/>
      <c r="L222" s="21" t="str">
        <f>IFERROR(WORKDAY.INTL(($K222-1),$J222,1,FESTIVOS[]),"")</f>
        <v/>
      </c>
      <c r="M222" s="37" t="str">
        <f t="shared" ca="1" si="3"/>
        <v/>
      </c>
      <c r="N222" s="23"/>
      <c r="O222" s="22"/>
      <c r="P222" s="18" t="s">
        <v>35</v>
      </c>
      <c r="Q222" s="24" t="s">
        <v>30</v>
      </c>
      <c r="R222" s="30" t="str">
        <f ca="1">IF(Tabla43435678910[[#This Row],[Avance]]&lt;Tabla43435678910[[#This Row],[Actual]],"OK",IF(Tabla43435678910[[#This Row],[Avance]]&gt;Tabla43435678910[[#This Row],[Actual]],"ATENCIÓN","EJECUTADO"))</f>
        <v>EJECUTADO</v>
      </c>
    </row>
    <row r="223" spans="1:18" x14ac:dyDescent="0.25">
      <c r="A223" s="16">
        <v>217</v>
      </c>
      <c r="B223" s="18" t="s">
        <v>23</v>
      </c>
      <c r="C223" s="17"/>
      <c r="D223" s="17"/>
      <c r="E223" s="27"/>
      <c r="F223" s="28"/>
      <c r="G223" s="27"/>
      <c r="H223" s="29"/>
      <c r="I223" s="29"/>
      <c r="J223" s="33"/>
      <c r="K223" s="21"/>
      <c r="L223" s="21" t="str">
        <f>IFERROR(WORKDAY.INTL(($K223-1),$J223,1,FESTIVOS[]),"")</f>
        <v/>
      </c>
      <c r="M223" s="37" t="str">
        <f t="shared" ca="1" si="3"/>
        <v/>
      </c>
      <c r="N223" s="23"/>
      <c r="O223" s="22"/>
      <c r="P223" s="18" t="s">
        <v>35</v>
      </c>
      <c r="Q223" s="24" t="s">
        <v>30</v>
      </c>
      <c r="R223" s="30" t="str">
        <f ca="1">IF(Tabla43435678910[[#This Row],[Avance]]&lt;Tabla43435678910[[#This Row],[Actual]],"OK",IF(Tabla43435678910[[#This Row],[Avance]]&gt;Tabla43435678910[[#This Row],[Actual]],"ATENCIÓN","EJECUTADO"))</f>
        <v>EJECUTADO</v>
      </c>
    </row>
    <row r="224" spans="1:18" x14ac:dyDescent="0.25">
      <c r="A224" s="16">
        <v>218</v>
      </c>
      <c r="B224" s="18" t="s">
        <v>23</v>
      </c>
      <c r="C224" s="17"/>
      <c r="D224" s="17"/>
      <c r="E224" s="27"/>
      <c r="F224" s="28"/>
      <c r="G224" s="27"/>
      <c r="H224" s="29"/>
      <c r="I224" s="29"/>
      <c r="J224" s="33"/>
      <c r="K224" s="21"/>
      <c r="L224" s="21" t="str">
        <f>IFERROR(WORKDAY.INTL(($K224-1),$J224,1,FESTIVOS[]),"")</f>
        <v/>
      </c>
      <c r="M224" s="37" t="str">
        <f t="shared" ca="1" si="3"/>
        <v/>
      </c>
      <c r="N224" s="23"/>
      <c r="O224" s="22"/>
      <c r="P224" s="18" t="s">
        <v>35</v>
      </c>
      <c r="Q224" s="24" t="s">
        <v>30</v>
      </c>
      <c r="R224" s="30" t="str">
        <f ca="1">IF(Tabla43435678910[[#This Row],[Avance]]&lt;Tabla43435678910[[#This Row],[Actual]],"OK",IF(Tabla43435678910[[#This Row],[Avance]]&gt;Tabla43435678910[[#This Row],[Actual]],"ATENCIÓN","EJECUTADO"))</f>
        <v>EJECUTADO</v>
      </c>
    </row>
    <row r="225" spans="1:18" x14ac:dyDescent="0.25">
      <c r="A225" s="16">
        <v>219</v>
      </c>
      <c r="B225" s="18" t="s">
        <v>23</v>
      </c>
      <c r="C225" s="17"/>
      <c r="D225" s="17"/>
      <c r="E225" s="27"/>
      <c r="F225" s="28"/>
      <c r="G225" s="27"/>
      <c r="H225" s="29"/>
      <c r="I225" s="29"/>
      <c r="J225" s="33"/>
      <c r="K225" s="21"/>
      <c r="L225" s="21" t="str">
        <f>IFERROR(WORKDAY.INTL(($K225-1),$J225,1,FESTIVOS[]),"")</f>
        <v/>
      </c>
      <c r="M225" s="37" t="str">
        <f t="shared" ca="1" si="3"/>
        <v/>
      </c>
      <c r="N225" s="23"/>
      <c r="O225" s="22"/>
      <c r="P225" s="18" t="s">
        <v>35</v>
      </c>
      <c r="Q225" s="24" t="s">
        <v>30</v>
      </c>
      <c r="R225" s="30" t="str">
        <f ca="1">IF(Tabla43435678910[[#This Row],[Avance]]&lt;Tabla43435678910[[#This Row],[Actual]],"OK",IF(Tabla43435678910[[#This Row],[Avance]]&gt;Tabla43435678910[[#This Row],[Actual]],"ATENCIÓN","EJECUTADO"))</f>
        <v>EJECUTADO</v>
      </c>
    </row>
    <row r="226" spans="1:18" x14ac:dyDescent="0.25">
      <c r="A226" s="16">
        <v>220</v>
      </c>
      <c r="B226" s="18" t="s">
        <v>23</v>
      </c>
      <c r="C226" s="17"/>
      <c r="D226" s="17"/>
      <c r="E226" s="27"/>
      <c r="F226" s="28"/>
      <c r="G226" s="27"/>
      <c r="H226" s="29"/>
      <c r="I226" s="29"/>
      <c r="J226" s="33"/>
      <c r="K226" s="21"/>
      <c r="L226" s="21" t="str">
        <f>IFERROR(WORKDAY.INTL(($K226-1),$J226,1,FESTIVOS[]),"")</f>
        <v/>
      </c>
      <c r="M226" s="37" t="str">
        <f t="shared" ca="1" si="3"/>
        <v/>
      </c>
      <c r="N226" s="23"/>
      <c r="O226" s="22"/>
      <c r="P226" s="18" t="s">
        <v>35</v>
      </c>
      <c r="Q226" s="24" t="s">
        <v>30</v>
      </c>
      <c r="R226" s="30" t="str">
        <f ca="1">IF(Tabla43435678910[[#This Row],[Avance]]&lt;Tabla43435678910[[#This Row],[Actual]],"OK",IF(Tabla43435678910[[#This Row],[Avance]]&gt;Tabla43435678910[[#This Row],[Actual]],"ATENCIÓN","EJECUTADO"))</f>
        <v>EJECUTADO</v>
      </c>
    </row>
    <row r="227" spans="1:18" x14ac:dyDescent="0.25">
      <c r="A227" s="16">
        <v>221</v>
      </c>
      <c r="B227" s="18" t="s">
        <v>23</v>
      </c>
      <c r="C227" s="17"/>
      <c r="D227" s="17"/>
      <c r="E227" s="27"/>
      <c r="F227" s="28"/>
      <c r="G227" s="27"/>
      <c r="H227" s="29"/>
      <c r="I227" s="29"/>
      <c r="J227" s="33"/>
      <c r="K227" s="21"/>
      <c r="L227" s="21" t="str">
        <f>IFERROR(WORKDAY.INTL(($K227-1),$J227,1,FESTIVOS[]),"")</f>
        <v/>
      </c>
      <c r="M227" s="37" t="str">
        <f t="shared" ca="1" si="3"/>
        <v/>
      </c>
      <c r="N227" s="23"/>
      <c r="O227" s="22"/>
      <c r="P227" s="18" t="s">
        <v>35</v>
      </c>
      <c r="Q227" s="24" t="s">
        <v>30</v>
      </c>
      <c r="R227" s="30" t="str">
        <f ca="1">IF(Tabla43435678910[[#This Row],[Avance]]&lt;Tabla43435678910[[#This Row],[Actual]],"OK",IF(Tabla43435678910[[#This Row],[Avance]]&gt;Tabla43435678910[[#This Row],[Actual]],"ATENCIÓN","EJECUTADO"))</f>
        <v>EJECUTADO</v>
      </c>
    </row>
    <row r="228" spans="1:18" x14ac:dyDescent="0.25">
      <c r="A228" s="16">
        <v>222</v>
      </c>
      <c r="B228" s="18" t="s">
        <v>23</v>
      </c>
      <c r="C228" s="17"/>
      <c r="D228" s="17"/>
      <c r="E228" s="27"/>
      <c r="F228" s="28"/>
      <c r="G228" s="27"/>
      <c r="H228" s="29"/>
      <c r="I228" s="29"/>
      <c r="J228" s="33"/>
      <c r="K228" s="21"/>
      <c r="L228" s="21" t="str">
        <f>IFERROR(WORKDAY.INTL(($K228-1),$J228,1,FESTIVOS[]),"")</f>
        <v/>
      </c>
      <c r="M228" s="37" t="str">
        <f t="shared" ca="1" si="3"/>
        <v/>
      </c>
      <c r="N228" s="23"/>
      <c r="O228" s="22"/>
      <c r="P228" s="18" t="s">
        <v>35</v>
      </c>
      <c r="Q228" s="24" t="s">
        <v>30</v>
      </c>
      <c r="R228" s="30" t="str">
        <f ca="1">IF(Tabla43435678910[[#This Row],[Avance]]&lt;Tabla43435678910[[#This Row],[Actual]],"OK",IF(Tabla43435678910[[#This Row],[Avance]]&gt;Tabla43435678910[[#This Row],[Actual]],"ATENCIÓN","EJECUTADO"))</f>
        <v>EJECUTADO</v>
      </c>
    </row>
    <row r="229" spans="1:18" x14ac:dyDescent="0.25">
      <c r="A229" s="16">
        <v>223</v>
      </c>
      <c r="B229" s="18" t="s">
        <v>23</v>
      </c>
      <c r="C229" s="17"/>
      <c r="D229" s="17"/>
      <c r="E229" s="27"/>
      <c r="F229" s="28"/>
      <c r="G229" s="27"/>
      <c r="H229" s="29"/>
      <c r="I229" s="29"/>
      <c r="J229" s="33"/>
      <c r="K229" s="21"/>
      <c r="L229" s="21" t="str">
        <f>IFERROR(WORKDAY.INTL(($K229-1),$J229,1,FESTIVOS[]),"")</f>
        <v/>
      </c>
      <c r="M229" s="37" t="str">
        <f t="shared" ca="1" si="3"/>
        <v/>
      </c>
      <c r="N229" s="23"/>
      <c r="O229" s="22"/>
      <c r="P229" s="18" t="s">
        <v>35</v>
      </c>
      <c r="Q229" s="24" t="s">
        <v>30</v>
      </c>
      <c r="R229" s="30" t="str">
        <f ca="1">IF(Tabla43435678910[[#This Row],[Avance]]&lt;Tabla43435678910[[#This Row],[Actual]],"OK",IF(Tabla43435678910[[#This Row],[Avance]]&gt;Tabla43435678910[[#This Row],[Actual]],"ATENCIÓN","EJECUTADO"))</f>
        <v>EJECUTADO</v>
      </c>
    </row>
    <row r="230" spans="1:18" x14ac:dyDescent="0.25">
      <c r="A230" s="16">
        <v>224</v>
      </c>
      <c r="B230" s="18" t="s">
        <v>23</v>
      </c>
      <c r="C230" s="17"/>
      <c r="D230" s="17"/>
      <c r="E230" s="27"/>
      <c r="F230" s="28"/>
      <c r="G230" s="27"/>
      <c r="H230" s="29"/>
      <c r="I230" s="29"/>
      <c r="J230" s="33"/>
      <c r="K230" s="21"/>
      <c r="L230" s="21" t="str">
        <f>IFERROR(WORKDAY.INTL(($K230-1),$J230,1,FESTIVOS[]),"")</f>
        <v/>
      </c>
      <c r="M230" s="37" t="str">
        <f t="shared" ca="1" si="3"/>
        <v/>
      </c>
      <c r="N230" s="23"/>
      <c r="O230" s="22"/>
      <c r="P230" s="18" t="s">
        <v>35</v>
      </c>
      <c r="Q230" s="24" t="s">
        <v>30</v>
      </c>
      <c r="R230" s="30" t="str">
        <f ca="1">IF(Tabla43435678910[[#This Row],[Avance]]&lt;Tabla43435678910[[#This Row],[Actual]],"OK",IF(Tabla43435678910[[#This Row],[Avance]]&gt;Tabla43435678910[[#This Row],[Actual]],"ATENCIÓN","EJECUTADO"))</f>
        <v>EJECUTADO</v>
      </c>
    </row>
    <row r="231" spans="1:18" x14ac:dyDescent="0.25">
      <c r="A231" s="16">
        <v>225</v>
      </c>
      <c r="B231" s="18" t="s">
        <v>23</v>
      </c>
      <c r="C231" s="17"/>
      <c r="D231" s="17"/>
      <c r="E231" s="27"/>
      <c r="F231" s="28"/>
      <c r="G231" s="27"/>
      <c r="H231" s="29"/>
      <c r="I231" s="29"/>
      <c r="J231" s="33"/>
      <c r="K231" s="21"/>
      <c r="L231" s="21" t="str">
        <f>IFERROR(WORKDAY.INTL(($K231-1),$J231,1,FESTIVOS[]),"")</f>
        <v/>
      </c>
      <c r="M231" s="37" t="str">
        <f t="shared" ca="1" si="3"/>
        <v/>
      </c>
      <c r="N231" s="23"/>
      <c r="O231" s="22"/>
      <c r="P231" s="18" t="s">
        <v>35</v>
      </c>
      <c r="Q231" s="24" t="s">
        <v>30</v>
      </c>
      <c r="R231" s="30" t="str">
        <f ca="1">IF(Tabla43435678910[[#This Row],[Avance]]&lt;Tabla43435678910[[#This Row],[Actual]],"OK",IF(Tabla43435678910[[#This Row],[Avance]]&gt;Tabla43435678910[[#This Row],[Actual]],"ATENCIÓN","EJECUTADO"))</f>
        <v>EJECUTADO</v>
      </c>
    </row>
    <row r="232" spans="1:18" x14ac:dyDescent="0.25">
      <c r="A232" s="16" t="s">
        <v>215</v>
      </c>
      <c r="B232" s="16"/>
      <c r="C232" s="18"/>
      <c r="D232" s="18"/>
      <c r="E232" s="18"/>
      <c r="F232" s="16"/>
      <c r="G232" s="18"/>
      <c r="H232" s="29"/>
      <c r="I232" s="29"/>
      <c r="J232" s="16"/>
      <c r="K232" s="16"/>
      <c r="L232" s="16"/>
      <c r="M232" s="18"/>
      <c r="N232" s="23"/>
      <c r="O232" s="23"/>
      <c r="P232" s="18"/>
      <c r="Q232" s="18"/>
      <c r="R232" s="36">
        <f ca="1">SUBTOTAL(103,Tabla43435678910[Status])</f>
        <v>225</v>
      </c>
    </row>
  </sheetData>
  <mergeCells count="2">
    <mergeCell ref="J3:L3"/>
    <mergeCell ref="N3:O3"/>
  </mergeCells>
  <conditionalFormatting sqref="R7:R231">
    <cfRule type="cellIs" dxfId="14" priority="7" stopIfTrue="1" operator="equal">
      <formula>"EJECUTADO"</formula>
    </cfRule>
    <cfRule type="cellIs" dxfId="13" priority="8" stopIfTrue="1" operator="equal">
      <formula>"OK"</formula>
    </cfRule>
    <cfRule type="cellIs" dxfId="12" priority="9"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EL1048576"/>
  <sheetViews>
    <sheetView showGridLines="0" zoomScale="80" zoomScaleNormal="80" workbookViewId="0">
      <pane xSplit="4" ySplit="6" topLeftCell="E7" activePane="bottomRight" state="frozen"/>
      <selection pane="topRight" activeCell="H247" sqref="H247"/>
      <selection pane="bottomLeft" activeCell="H247" sqref="H247"/>
      <selection pane="bottomRight" activeCell="H247" sqref="H247"/>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4.90625" customWidth="1"/>
    <col min="9" max="9" width="16.90625" hidden="1" customWidth="1" outlineLevel="1"/>
    <col min="10" max="10" width="7.36328125" customWidth="1" collapsed="1"/>
    <col min="11" max="11" width="8.1796875" customWidth="1"/>
    <col min="12" max="12" width="9.81640625" customWidth="1"/>
    <col min="13" max="13" width="10.1796875" hidden="1"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36" customHeight="1" x14ac:dyDescent="0.6">
      <c r="A1" s="1" t="s">
        <v>1</v>
      </c>
      <c r="B1" s="1"/>
      <c r="C1" s="1"/>
      <c r="D1" s="1"/>
      <c r="E1" s="1"/>
      <c r="F1" s="1"/>
      <c r="G1" s="1"/>
      <c r="H1" s="2"/>
      <c r="I1" s="2"/>
      <c r="J1" s="1"/>
      <c r="K1" s="1"/>
      <c r="L1" s="1"/>
      <c r="M1" s="1"/>
      <c r="N1" s="39"/>
      <c r="O1" s="39"/>
      <c r="P1" s="1"/>
      <c r="Q1" s="1"/>
      <c r="R1" s="1"/>
    </row>
    <row r="2" spans="1:142" s="7" customFormat="1" ht="17.25" customHeight="1" thickBot="1" x14ac:dyDescent="0.3">
      <c r="A2" s="4" t="s">
        <v>2</v>
      </c>
      <c r="B2" s="4"/>
      <c r="C2" s="4"/>
      <c r="D2" s="4"/>
      <c r="E2" s="4"/>
      <c r="F2" s="4"/>
      <c r="G2" s="5"/>
      <c r="H2" s="6"/>
      <c r="I2" s="6"/>
      <c r="J2" s="5"/>
      <c r="K2" s="5"/>
      <c r="L2" s="5"/>
      <c r="M2" s="5"/>
      <c r="N2" s="40"/>
      <c r="O2" s="40"/>
      <c r="P2" s="5"/>
      <c r="Q2" s="5"/>
      <c r="R2" s="5"/>
    </row>
    <row r="3" spans="1:142" ht="9.7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5" customHeight="1"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13.5" customHeight="1" x14ac:dyDescent="0.25">
      <c r="S5" s="25"/>
    </row>
    <row r="6" spans="1:142" ht="36" customHeight="1" x14ac:dyDescent="0.25">
      <c r="A6" s="10" t="s">
        <v>5</v>
      </c>
      <c r="B6" s="10" t="s">
        <v>6</v>
      </c>
      <c r="C6" s="10" t="s">
        <v>7</v>
      </c>
      <c r="D6" s="11" t="s">
        <v>8</v>
      </c>
      <c r="E6" s="10" t="s">
        <v>9</v>
      </c>
      <c r="F6" s="10" t="s">
        <v>10</v>
      </c>
      <c r="G6" s="10" t="s">
        <v>11</v>
      </c>
      <c r="H6" s="10" t="s">
        <v>12</v>
      </c>
      <c r="I6" s="11" t="s">
        <v>13</v>
      </c>
      <c r="J6" s="10" t="s">
        <v>14</v>
      </c>
      <c r="K6" s="10" t="s">
        <v>15</v>
      </c>
      <c r="L6" s="10" t="s">
        <v>16</v>
      </c>
      <c r="M6" s="11" t="s">
        <v>17</v>
      </c>
      <c r="N6" s="41" t="s">
        <v>18</v>
      </c>
      <c r="O6" s="41" t="s">
        <v>19</v>
      </c>
      <c r="P6" s="10" t="s">
        <v>20</v>
      </c>
      <c r="Q6" s="11" t="s">
        <v>21</v>
      </c>
      <c r="R6" s="12" t="s">
        <v>22</v>
      </c>
    </row>
    <row r="7" spans="1:142" ht="58.5" customHeight="1" x14ac:dyDescent="0.25">
      <c r="A7" s="16">
        <v>1</v>
      </c>
      <c r="B7" s="18" t="s">
        <v>23</v>
      </c>
      <c r="C7" s="17">
        <v>45536</v>
      </c>
      <c r="D7" s="17" t="s">
        <v>29</v>
      </c>
      <c r="E7" s="18" t="s">
        <v>25</v>
      </c>
      <c r="F7" s="19" t="s">
        <v>26</v>
      </c>
      <c r="G7" s="18" t="s">
        <v>27</v>
      </c>
      <c r="H7" s="47" t="s">
        <v>617</v>
      </c>
      <c r="I7" s="20"/>
      <c r="J7" s="33">
        <v>21</v>
      </c>
      <c r="K7" s="21">
        <v>45536</v>
      </c>
      <c r="L7" s="21">
        <f>IFERROR(WORKDAY.INTL(($K7-1),$J7,1,FESTIVOS[]),"")</f>
        <v>45565</v>
      </c>
      <c r="M7" s="37">
        <f t="shared" ref="M7:M42" ca="1" si="0">IFERROR(((($I$3-$K7)/(L7-K7)*1)),"")</f>
        <v>24.448275862068964</v>
      </c>
      <c r="N7" s="23">
        <v>0.95</v>
      </c>
      <c r="O7" s="37">
        <v>1</v>
      </c>
      <c r="P7" s="23" t="s">
        <v>35</v>
      </c>
      <c r="Q7" s="24" t="s">
        <v>30</v>
      </c>
      <c r="R7" s="30" t="str">
        <f ca="1">IF(Tabla4343567891011[[#This Row],[Avance]]&lt;Tabla4343567891011[[#This Row],[Actual]],"OK",IF(Tabla4343567891011[[#This Row],[Avance]]&gt;Tabla4343567891011[[#This Row],[Actual]],"ATENCIÓN","EJECUTADO"))</f>
        <v>ATENCIÓN</v>
      </c>
    </row>
    <row r="8" spans="1:142" hidden="1" x14ac:dyDescent="0.25">
      <c r="A8" s="16">
        <v>2</v>
      </c>
      <c r="B8" s="18" t="s">
        <v>23</v>
      </c>
      <c r="C8" s="17">
        <v>45531</v>
      </c>
      <c r="D8" s="17"/>
      <c r="E8" s="27" t="s">
        <v>1264</v>
      </c>
      <c r="F8" s="28" t="s">
        <v>1257</v>
      </c>
      <c r="G8" s="27" t="s">
        <v>89</v>
      </c>
      <c r="H8" s="29" t="s">
        <v>789</v>
      </c>
      <c r="I8" s="29"/>
      <c r="J8" s="33">
        <v>21</v>
      </c>
      <c r="K8" s="21">
        <v>45530</v>
      </c>
      <c r="L8" s="21">
        <f>IFERROR(WORKDAY.INTL(($K8-1),$J8,1,FESTIVOS[]),"")</f>
        <v>45558</v>
      </c>
      <c r="M8" s="37">
        <f t="shared" ca="1" si="0"/>
        <v>25.535714285714285</v>
      </c>
      <c r="N8" s="23">
        <v>0.73</v>
      </c>
      <c r="O8" s="22">
        <v>1</v>
      </c>
      <c r="P8" s="18" t="s">
        <v>35</v>
      </c>
      <c r="Q8" s="24" t="s">
        <v>30</v>
      </c>
      <c r="R8" s="30" t="str">
        <f ca="1">IF(Tabla4343567891011[[#This Row],[Avance]]&lt;Tabla4343567891011[[#This Row],[Actual]],"OK",IF(Tabla4343567891011[[#This Row],[Avance]]&gt;Tabla4343567891011[[#This Row],[Actual]],"ATENCIÓN","EJECUTADO"))</f>
        <v>ATENCIÓN</v>
      </c>
    </row>
    <row r="9" spans="1:142" ht="15.6" hidden="1" x14ac:dyDescent="0.3">
      <c r="A9" s="16">
        <v>3</v>
      </c>
      <c r="B9" s="18" t="s">
        <v>23</v>
      </c>
      <c r="C9" s="17">
        <v>45537</v>
      </c>
      <c r="D9" s="17"/>
      <c r="E9" s="27" t="s">
        <v>39</v>
      </c>
      <c r="F9" s="55" t="s">
        <v>1265</v>
      </c>
      <c r="G9" s="27" t="s">
        <v>33</v>
      </c>
      <c r="H9" s="29" t="s">
        <v>1237</v>
      </c>
      <c r="I9" s="29"/>
      <c r="J9" s="33">
        <v>1</v>
      </c>
      <c r="K9" s="21">
        <v>45537</v>
      </c>
      <c r="L9" s="21">
        <f>IFERROR(WORKDAY.INTL(($K9-1),$J9,1,FESTIVOS[]),"")</f>
        <v>45537</v>
      </c>
      <c r="M9" s="37" t="str">
        <f t="shared" ca="1" si="0"/>
        <v/>
      </c>
      <c r="N9" s="23">
        <v>0</v>
      </c>
      <c r="O9" s="22">
        <v>1</v>
      </c>
      <c r="P9" s="18" t="s">
        <v>35</v>
      </c>
      <c r="Q9" s="24" t="s">
        <v>30</v>
      </c>
      <c r="R9" s="30" t="str">
        <f ca="1">IF(Tabla4343567891011[[#This Row],[Avance]]&lt;Tabla4343567891011[[#This Row],[Actual]],"OK",IF(Tabla4343567891011[[#This Row],[Avance]]&gt;Tabla4343567891011[[#This Row],[Actual]],"ATENCIÓN","EJECUTADO"))</f>
        <v>ATENCIÓN</v>
      </c>
    </row>
    <row r="10" spans="1:142" hidden="1" x14ac:dyDescent="0.25">
      <c r="A10" s="16">
        <v>4</v>
      </c>
      <c r="B10" s="18" t="s">
        <v>23</v>
      </c>
      <c r="C10" s="17">
        <v>45537</v>
      </c>
      <c r="D10" s="17"/>
      <c r="E10" s="27" t="s">
        <v>39</v>
      </c>
      <c r="F10" s="28" t="s">
        <v>263</v>
      </c>
      <c r="G10" s="27" t="s">
        <v>33</v>
      </c>
      <c r="H10" s="29" t="s">
        <v>1237</v>
      </c>
      <c r="I10" s="29"/>
      <c r="J10" s="33">
        <v>1</v>
      </c>
      <c r="K10" s="21">
        <v>45537</v>
      </c>
      <c r="L10" s="21">
        <f>IFERROR(WORKDAY.INTL(($K10-1),$J10,1,FESTIVOS[]),"")</f>
        <v>45537</v>
      </c>
      <c r="M10" s="37" t="str">
        <f t="shared" ca="1" si="0"/>
        <v/>
      </c>
      <c r="N10" s="23">
        <v>0</v>
      </c>
      <c r="O10" s="22">
        <v>1</v>
      </c>
      <c r="P10" s="18" t="s">
        <v>35</v>
      </c>
      <c r="Q10" s="24" t="s">
        <v>30</v>
      </c>
      <c r="R10" s="30" t="str">
        <f ca="1">IF(Tabla4343567891011[[#This Row],[Avance]]&lt;Tabla4343567891011[[#This Row],[Actual]],"OK",IF(Tabla4343567891011[[#This Row],[Avance]]&gt;Tabla4343567891011[[#This Row],[Actual]],"ATENCIÓN","EJECUTADO"))</f>
        <v>ATENCIÓN</v>
      </c>
    </row>
    <row r="11" spans="1:142" hidden="1" x14ac:dyDescent="0.25">
      <c r="A11" s="16">
        <v>5</v>
      </c>
      <c r="B11" s="18" t="s">
        <v>23</v>
      </c>
      <c r="C11" s="17">
        <v>45537</v>
      </c>
      <c r="D11" s="17"/>
      <c r="E11" s="27" t="s">
        <v>39</v>
      </c>
      <c r="F11" s="28" t="s">
        <v>558</v>
      </c>
      <c r="G11" s="27" t="s">
        <v>33</v>
      </c>
      <c r="H11" s="29" t="s">
        <v>1237</v>
      </c>
      <c r="I11" s="29"/>
      <c r="J11" s="33">
        <v>1</v>
      </c>
      <c r="K11" s="21">
        <v>45537</v>
      </c>
      <c r="L11" s="21">
        <f>IFERROR(WORKDAY.INTL(($K11-1),$J11,1,FESTIVOS[]),"")</f>
        <v>45537</v>
      </c>
      <c r="M11" s="37" t="str">
        <f t="shared" ca="1" si="0"/>
        <v/>
      </c>
      <c r="N11" s="23">
        <v>0</v>
      </c>
      <c r="O11" s="22">
        <v>1</v>
      </c>
      <c r="P11" s="18" t="s">
        <v>35</v>
      </c>
      <c r="Q11" s="24" t="s">
        <v>30</v>
      </c>
      <c r="R11" s="30" t="str">
        <f ca="1">IF(Tabla4343567891011[[#This Row],[Avance]]&lt;Tabla4343567891011[[#This Row],[Actual]],"OK",IF(Tabla4343567891011[[#This Row],[Avance]]&gt;Tabla4343567891011[[#This Row],[Actual]],"ATENCIÓN","EJECUTADO"))</f>
        <v>ATENCIÓN</v>
      </c>
    </row>
    <row r="12" spans="1:142" ht="17.25" hidden="1" customHeight="1" x14ac:dyDescent="0.25">
      <c r="A12" s="16">
        <v>6</v>
      </c>
      <c r="B12" s="18" t="s">
        <v>23</v>
      </c>
      <c r="C12" s="17">
        <v>45537</v>
      </c>
      <c r="D12" s="17"/>
      <c r="E12" s="27" t="s">
        <v>39</v>
      </c>
      <c r="F12" s="58" t="s">
        <v>1266</v>
      </c>
      <c r="G12" s="27" t="s">
        <v>33</v>
      </c>
      <c r="H12" s="29" t="s">
        <v>1237</v>
      </c>
      <c r="I12" s="29"/>
      <c r="J12" s="33">
        <v>2</v>
      </c>
      <c r="K12" s="21">
        <v>45536</v>
      </c>
      <c r="L12" s="21">
        <f>IFERROR(WORKDAY.INTL(($K12-1),$J12,1,FESTIVOS[]),"")</f>
        <v>45538</v>
      </c>
      <c r="M12" s="37">
        <f t="shared" ca="1" si="0"/>
        <v>354.5</v>
      </c>
      <c r="N12" s="23">
        <v>0.3</v>
      </c>
      <c r="O12" s="22">
        <v>1</v>
      </c>
      <c r="P12" s="18" t="s">
        <v>35</v>
      </c>
      <c r="Q12" s="24" t="s">
        <v>30</v>
      </c>
      <c r="R12" s="30" t="str">
        <f ca="1">IF(Tabla4343567891011[[#This Row],[Avance]]&lt;Tabla4343567891011[[#This Row],[Actual]],"OK",IF(Tabla4343567891011[[#This Row],[Avance]]&gt;Tabla4343567891011[[#This Row],[Actual]],"ATENCIÓN","EJECUTADO"))</f>
        <v>ATENCIÓN</v>
      </c>
    </row>
    <row r="13" spans="1:142" ht="39.6" hidden="1" x14ac:dyDescent="0.25">
      <c r="A13" s="16">
        <v>7</v>
      </c>
      <c r="B13" s="18" t="s">
        <v>23</v>
      </c>
      <c r="C13" s="17">
        <v>45537</v>
      </c>
      <c r="D13" s="17"/>
      <c r="E13" s="27" t="s">
        <v>39</v>
      </c>
      <c r="F13" s="38" t="s">
        <v>1267</v>
      </c>
      <c r="G13" s="27" t="s">
        <v>176</v>
      </c>
      <c r="H13" s="29" t="s">
        <v>505</v>
      </c>
      <c r="I13" s="29"/>
      <c r="J13" s="33">
        <v>1</v>
      </c>
      <c r="K13" s="21">
        <v>45537</v>
      </c>
      <c r="L13" s="21">
        <f>IFERROR(WORKDAY.INTL(($K13-1),$J13,1,FESTIVOS[]),"")</f>
        <v>45537</v>
      </c>
      <c r="M13" s="37" t="str">
        <f t="shared" ca="1" si="0"/>
        <v/>
      </c>
      <c r="N13" s="23">
        <v>0</v>
      </c>
      <c r="O13" s="22">
        <v>1</v>
      </c>
      <c r="P13" s="18" t="s">
        <v>35</v>
      </c>
      <c r="Q13" s="24" t="s">
        <v>30</v>
      </c>
      <c r="R13" s="30" t="str">
        <f ca="1">IF(Tabla4343567891011[[#This Row],[Avance]]&lt;Tabla4343567891011[[#This Row],[Actual]],"OK",IF(Tabla4343567891011[[#This Row],[Avance]]&gt;Tabla4343567891011[[#This Row],[Actual]],"ATENCIÓN","EJECUTADO"))</f>
        <v>ATENCIÓN</v>
      </c>
    </row>
    <row r="14" spans="1:142" ht="26.4" hidden="1" x14ac:dyDescent="0.25">
      <c r="A14" s="16">
        <v>8</v>
      </c>
      <c r="B14" s="18" t="s">
        <v>23</v>
      </c>
      <c r="C14" s="17">
        <v>45537</v>
      </c>
      <c r="D14" s="17"/>
      <c r="E14" s="27" t="s">
        <v>39</v>
      </c>
      <c r="F14" s="38" t="s">
        <v>1268</v>
      </c>
      <c r="G14" s="27" t="s">
        <v>33</v>
      </c>
      <c r="H14" s="29" t="s">
        <v>505</v>
      </c>
      <c r="I14" s="29"/>
      <c r="J14" s="33">
        <v>2</v>
      </c>
      <c r="K14" s="21">
        <v>45537</v>
      </c>
      <c r="L14" s="21">
        <f>IFERROR(WORKDAY.INTL(($K14-1),$J14,1,FESTIVOS[]),"")</f>
        <v>45538</v>
      </c>
      <c r="M14" s="37">
        <f t="shared" ca="1" si="0"/>
        <v>708</v>
      </c>
      <c r="N14" s="23">
        <v>0</v>
      </c>
      <c r="O14" s="22">
        <v>1</v>
      </c>
      <c r="P14" s="18" t="s">
        <v>35</v>
      </c>
      <c r="Q14" s="24" t="s">
        <v>30</v>
      </c>
      <c r="R14" s="30" t="str">
        <f ca="1">IF(Tabla4343567891011[[#This Row],[Avance]]&lt;Tabla4343567891011[[#This Row],[Actual]],"OK",IF(Tabla4343567891011[[#This Row],[Avance]]&gt;Tabla4343567891011[[#This Row],[Actual]],"ATENCIÓN","EJECUTADO"))</f>
        <v>ATENCIÓN</v>
      </c>
    </row>
    <row r="15" spans="1:142" ht="39.6" hidden="1" x14ac:dyDescent="0.25">
      <c r="A15" s="16">
        <v>9</v>
      </c>
      <c r="B15" s="18" t="s">
        <v>23</v>
      </c>
      <c r="C15" s="17">
        <v>45537</v>
      </c>
      <c r="D15" s="17"/>
      <c r="E15" s="27" t="s">
        <v>39</v>
      </c>
      <c r="F15" s="38" t="s">
        <v>1269</v>
      </c>
      <c r="G15" s="27" t="s">
        <v>33</v>
      </c>
      <c r="H15" s="29" t="s">
        <v>1270</v>
      </c>
      <c r="I15" s="29"/>
      <c r="J15" s="33">
        <v>2</v>
      </c>
      <c r="K15" s="21">
        <v>45536</v>
      </c>
      <c r="L15" s="21">
        <f>IFERROR(WORKDAY.INTL(($K15-1),$J15,1,FESTIVOS[]),"")</f>
        <v>45538</v>
      </c>
      <c r="M15" s="37">
        <f t="shared" ca="1" si="0"/>
        <v>354.5</v>
      </c>
      <c r="N15" s="23">
        <v>0.51</v>
      </c>
      <c r="O15" s="22">
        <v>1</v>
      </c>
      <c r="P15" s="18" t="s">
        <v>35</v>
      </c>
      <c r="Q15" s="24" t="s">
        <v>30</v>
      </c>
      <c r="R15" s="30" t="str">
        <f ca="1">IF(Tabla4343567891011[[#This Row],[Avance]]&lt;Tabla4343567891011[[#This Row],[Actual]],"OK",IF(Tabla4343567891011[[#This Row],[Avance]]&gt;Tabla4343567891011[[#This Row],[Actual]],"ATENCIÓN","EJECUTADO"))</f>
        <v>ATENCIÓN</v>
      </c>
    </row>
    <row r="16" spans="1:142" ht="39.6" hidden="1" x14ac:dyDescent="0.25">
      <c r="A16" s="16">
        <v>10</v>
      </c>
      <c r="B16" s="18" t="s">
        <v>23</v>
      </c>
      <c r="C16" s="17">
        <v>45537</v>
      </c>
      <c r="D16" s="17"/>
      <c r="E16" s="27" t="s">
        <v>39</v>
      </c>
      <c r="F16" s="38" t="s">
        <v>1269</v>
      </c>
      <c r="G16" s="27" t="s">
        <v>1104</v>
      </c>
      <c r="H16" s="29" t="s">
        <v>505</v>
      </c>
      <c r="I16" s="29"/>
      <c r="J16" s="33">
        <v>1</v>
      </c>
      <c r="K16" s="21">
        <v>45537</v>
      </c>
      <c r="L16" s="21">
        <f>IFERROR(WORKDAY.INTL(($K16-1),$J16,1,FESTIVOS[]),"")</f>
        <v>45537</v>
      </c>
      <c r="M16" s="37" t="str">
        <f t="shared" ca="1" si="0"/>
        <v/>
      </c>
      <c r="N16" s="23">
        <v>0</v>
      </c>
      <c r="O16" s="22">
        <v>1</v>
      </c>
      <c r="P16" s="18" t="s">
        <v>35</v>
      </c>
      <c r="Q16" s="24" t="s">
        <v>30</v>
      </c>
      <c r="R16" s="30" t="str">
        <f ca="1">IF(Tabla4343567891011[[#This Row],[Avance]]&lt;Tabla4343567891011[[#This Row],[Actual]],"OK",IF(Tabla4343567891011[[#This Row],[Avance]]&gt;Tabla4343567891011[[#This Row],[Actual]],"ATENCIÓN","EJECUTADO"))</f>
        <v>ATENCIÓN</v>
      </c>
    </row>
    <row r="17" spans="1:18" ht="39.6" hidden="1" x14ac:dyDescent="0.25">
      <c r="A17" s="16">
        <v>11</v>
      </c>
      <c r="B17" s="18" t="s">
        <v>23</v>
      </c>
      <c r="C17" s="17">
        <v>45538</v>
      </c>
      <c r="D17" s="17"/>
      <c r="E17" s="27" t="s">
        <v>39</v>
      </c>
      <c r="F17" s="38" t="s">
        <v>1269</v>
      </c>
      <c r="G17" s="27" t="s">
        <v>33</v>
      </c>
      <c r="H17" s="29" t="s">
        <v>505</v>
      </c>
      <c r="I17" s="29"/>
      <c r="J17" s="33">
        <v>2</v>
      </c>
      <c r="K17" s="21">
        <v>45537</v>
      </c>
      <c r="L17" s="21">
        <f>IFERROR(WORKDAY.INTL(($K17-1),$J17,1,FESTIVOS[]),"")</f>
        <v>45538</v>
      </c>
      <c r="M17" s="37">
        <f t="shared" ca="1" si="0"/>
        <v>708</v>
      </c>
      <c r="N17" s="23">
        <v>0</v>
      </c>
      <c r="O17" s="22">
        <v>1</v>
      </c>
      <c r="P17" s="18" t="s">
        <v>35</v>
      </c>
      <c r="Q17" s="24" t="s">
        <v>30</v>
      </c>
      <c r="R17" s="30" t="str">
        <f ca="1">IF(Tabla4343567891011[[#This Row],[Avance]]&lt;Tabla4343567891011[[#This Row],[Actual]],"OK",IF(Tabla4343567891011[[#This Row],[Avance]]&gt;Tabla4343567891011[[#This Row],[Actual]],"ATENCIÓN","EJECUTADO"))</f>
        <v>ATENCIÓN</v>
      </c>
    </row>
    <row r="18" spans="1:18" ht="39.6" hidden="1" x14ac:dyDescent="0.25">
      <c r="A18" s="16">
        <v>11</v>
      </c>
      <c r="B18" s="18" t="s">
        <v>23</v>
      </c>
      <c r="C18" s="17">
        <v>45538</v>
      </c>
      <c r="D18" s="17"/>
      <c r="E18" s="27" t="s">
        <v>39</v>
      </c>
      <c r="F18" s="38" t="s">
        <v>1269</v>
      </c>
      <c r="G18" s="27" t="s">
        <v>33</v>
      </c>
      <c r="H18" s="29" t="s">
        <v>112</v>
      </c>
      <c r="I18" s="29"/>
      <c r="J18" s="33">
        <v>2</v>
      </c>
      <c r="K18" s="21">
        <v>45537</v>
      </c>
      <c r="L18" s="21">
        <f>IFERROR(WORKDAY.INTL(($K18-1),$J18,1,FESTIVOS[]),"")</f>
        <v>45538</v>
      </c>
      <c r="M18" s="37">
        <f t="shared" ca="1" si="0"/>
        <v>708</v>
      </c>
      <c r="N18" s="23">
        <v>0</v>
      </c>
      <c r="O18" s="22">
        <v>1</v>
      </c>
      <c r="P18" s="18" t="s">
        <v>35</v>
      </c>
      <c r="Q18" s="24" t="s">
        <v>30</v>
      </c>
      <c r="R18" s="30" t="str">
        <f ca="1">IF(Tabla4343567891011[[#This Row],[Avance]]&lt;Tabla4343567891011[[#This Row],[Actual]],"OK",IF(Tabla4343567891011[[#This Row],[Avance]]&gt;Tabla4343567891011[[#This Row],[Actual]],"ATENCIÓN","EJECUTADO"))</f>
        <v>ATENCIÓN</v>
      </c>
    </row>
    <row r="19" spans="1:18" hidden="1" x14ac:dyDescent="0.25">
      <c r="A19" s="16"/>
      <c r="B19" s="18"/>
      <c r="C19" s="17">
        <v>49191</v>
      </c>
      <c r="D19" s="17"/>
      <c r="E19" s="27" t="s">
        <v>39</v>
      </c>
      <c r="F19" s="28" t="s">
        <v>265</v>
      </c>
      <c r="G19" s="27" t="s">
        <v>33</v>
      </c>
      <c r="H19" s="29" t="s">
        <v>1237</v>
      </c>
      <c r="I19" s="29"/>
      <c r="J19" s="33">
        <v>2</v>
      </c>
      <c r="K19" s="21">
        <v>45538</v>
      </c>
      <c r="L19" s="21">
        <f>IFERROR(WORKDAY.INTL(($K19-1),$J19,1,FESTIVOS[]),"")</f>
        <v>45539</v>
      </c>
      <c r="M19" s="37">
        <f t="shared" ca="1" si="0"/>
        <v>707</v>
      </c>
      <c r="N19" s="23">
        <v>0</v>
      </c>
      <c r="O19" s="22">
        <v>1</v>
      </c>
      <c r="P19" s="18" t="s">
        <v>35</v>
      </c>
      <c r="Q19" s="24" t="s">
        <v>30</v>
      </c>
      <c r="R19" s="30" t="str">
        <f ca="1">IF(Tabla4343567891011[[#This Row],[Avance]]&lt;Tabla4343567891011[[#This Row],[Actual]],"OK",IF(Tabla4343567891011[[#This Row],[Avance]]&gt;Tabla4343567891011[[#This Row],[Actual]],"ATENCIÓN","EJECUTADO"))</f>
        <v>ATENCIÓN</v>
      </c>
    </row>
    <row r="20" spans="1:18" hidden="1" x14ac:dyDescent="0.25">
      <c r="A20" s="16">
        <v>14</v>
      </c>
      <c r="B20" s="18" t="s">
        <v>23</v>
      </c>
      <c r="C20" s="17">
        <v>49191</v>
      </c>
      <c r="D20" s="17"/>
      <c r="E20" s="27" t="s">
        <v>39</v>
      </c>
      <c r="F20" s="28" t="s">
        <v>275</v>
      </c>
      <c r="G20" s="27" t="s">
        <v>33</v>
      </c>
      <c r="H20" s="29" t="s">
        <v>1237</v>
      </c>
      <c r="I20" s="29"/>
      <c r="J20" s="33">
        <v>2</v>
      </c>
      <c r="K20" s="21">
        <v>45538</v>
      </c>
      <c r="L20" s="21">
        <f>IFERROR(WORKDAY.INTL(($K20-1),$J20,1,FESTIVOS[]),"")</f>
        <v>45539</v>
      </c>
      <c r="M20" s="37">
        <f t="shared" ca="1" si="0"/>
        <v>707</v>
      </c>
      <c r="N20" s="23">
        <v>0</v>
      </c>
      <c r="O20" s="22">
        <v>1</v>
      </c>
      <c r="P20" s="18" t="s">
        <v>35</v>
      </c>
      <c r="Q20" s="24" t="s">
        <v>30</v>
      </c>
      <c r="R20" s="30" t="str">
        <f ca="1">IF(Tabla4343567891011[[#This Row],[Avance]]&lt;Tabla4343567891011[[#This Row],[Actual]],"OK",IF(Tabla4343567891011[[#This Row],[Avance]]&gt;Tabla4343567891011[[#This Row],[Actual]],"ATENCIÓN","EJECUTADO"))</f>
        <v>ATENCIÓN</v>
      </c>
    </row>
    <row r="21" spans="1:18" hidden="1" x14ac:dyDescent="0.25">
      <c r="A21" s="16">
        <v>15</v>
      </c>
      <c r="B21" s="18" t="s">
        <v>23</v>
      </c>
      <c r="C21" s="17">
        <v>49191</v>
      </c>
      <c r="D21" s="17"/>
      <c r="E21" s="27" t="s">
        <v>39</v>
      </c>
      <c r="F21" s="28" t="s">
        <v>273</v>
      </c>
      <c r="G21" s="27" t="s">
        <v>33</v>
      </c>
      <c r="H21" s="29" t="s">
        <v>1237</v>
      </c>
      <c r="I21" s="29"/>
      <c r="J21" s="33">
        <v>2</v>
      </c>
      <c r="K21" s="21">
        <v>45538</v>
      </c>
      <c r="L21" s="21">
        <f>IFERROR(WORKDAY.INTL(($K21-1),$J21,1,FESTIVOS[]),"")</f>
        <v>45539</v>
      </c>
      <c r="M21" s="37">
        <f t="shared" ca="1" si="0"/>
        <v>707</v>
      </c>
      <c r="N21" s="23">
        <v>0</v>
      </c>
      <c r="O21" s="22">
        <v>1</v>
      </c>
      <c r="P21" s="18" t="s">
        <v>35</v>
      </c>
      <c r="Q21" s="24" t="s">
        <v>30</v>
      </c>
      <c r="R21" s="30" t="str">
        <f ca="1">IF(Tabla4343567891011[[#This Row],[Avance]]&lt;Tabla4343567891011[[#This Row],[Actual]],"OK",IF(Tabla4343567891011[[#This Row],[Avance]]&gt;Tabla4343567891011[[#This Row],[Actual]],"ATENCIÓN","EJECUTADO"))</f>
        <v>ATENCIÓN</v>
      </c>
    </row>
    <row r="22" spans="1:18" hidden="1" x14ac:dyDescent="0.25">
      <c r="A22" s="16">
        <v>16</v>
      </c>
      <c r="B22" s="18" t="s">
        <v>23</v>
      </c>
      <c r="C22" s="17">
        <v>49191</v>
      </c>
      <c r="D22" s="17"/>
      <c r="E22" s="27" t="s">
        <v>39</v>
      </c>
      <c r="F22" s="28" t="s">
        <v>268</v>
      </c>
      <c r="G22" s="27" t="s">
        <v>33</v>
      </c>
      <c r="H22" s="29" t="s">
        <v>1237</v>
      </c>
      <c r="I22" s="29"/>
      <c r="J22" s="33">
        <v>2</v>
      </c>
      <c r="K22" s="21">
        <v>45538</v>
      </c>
      <c r="L22" s="21">
        <f>IFERROR(WORKDAY.INTL(($K22-1),$J22,1,FESTIVOS[]),"")</f>
        <v>45539</v>
      </c>
      <c r="M22" s="37">
        <f t="shared" ca="1" si="0"/>
        <v>707</v>
      </c>
      <c r="N22" s="23">
        <v>0</v>
      </c>
      <c r="O22" s="22">
        <v>1</v>
      </c>
      <c r="P22" s="18" t="s">
        <v>35</v>
      </c>
      <c r="Q22" s="24" t="s">
        <v>30</v>
      </c>
      <c r="R22" s="30" t="str">
        <f ca="1">IF(Tabla4343567891011[[#This Row],[Avance]]&lt;Tabla4343567891011[[#This Row],[Actual]],"OK",IF(Tabla4343567891011[[#This Row],[Avance]]&gt;Tabla4343567891011[[#This Row],[Actual]],"ATENCIÓN","EJECUTADO"))</f>
        <v>ATENCIÓN</v>
      </c>
    </row>
    <row r="23" spans="1:18" hidden="1" x14ac:dyDescent="0.25">
      <c r="A23" s="16">
        <v>17</v>
      </c>
      <c r="B23" s="18" t="s">
        <v>23</v>
      </c>
      <c r="C23" s="17">
        <v>49191</v>
      </c>
      <c r="D23" s="17"/>
      <c r="E23" s="27" t="s">
        <v>339</v>
      </c>
      <c r="F23" s="28" t="s">
        <v>1271</v>
      </c>
      <c r="G23" s="27" t="s">
        <v>33</v>
      </c>
      <c r="H23" s="29" t="s">
        <v>505</v>
      </c>
      <c r="I23" s="29"/>
      <c r="J23" s="33">
        <v>2</v>
      </c>
      <c r="K23" s="21">
        <v>45538</v>
      </c>
      <c r="L23" s="21">
        <f>IFERROR(WORKDAY.INTL(($K23-1),$J23,1,FESTIVOS[]),"")</f>
        <v>45539</v>
      </c>
      <c r="M23" s="37">
        <f t="shared" ca="1" si="0"/>
        <v>707</v>
      </c>
      <c r="N23" s="23">
        <v>0</v>
      </c>
      <c r="O23" s="22">
        <v>1</v>
      </c>
      <c r="P23" s="18" t="s">
        <v>35</v>
      </c>
      <c r="Q23" s="24" t="s">
        <v>30</v>
      </c>
      <c r="R23" s="30" t="str">
        <f ca="1">IF(Tabla4343567891011[[#This Row],[Avance]]&lt;Tabla4343567891011[[#This Row],[Actual]],"OK",IF(Tabla4343567891011[[#This Row],[Avance]]&gt;Tabla4343567891011[[#This Row],[Actual]],"ATENCIÓN","EJECUTADO"))</f>
        <v>ATENCIÓN</v>
      </c>
    </row>
    <row r="24" spans="1:18" hidden="1" x14ac:dyDescent="0.25">
      <c r="A24" s="16">
        <v>18</v>
      </c>
      <c r="B24" s="18" t="s">
        <v>23</v>
      </c>
      <c r="C24" s="17">
        <v>49191</v>
      </c>
      <c r="D24" s="17"/>
      <c r="E24" s="27" t="s">
        <v>339</v>
      </c>
      <c r="F24" s="28" t="s">
        <v>1272</v>
      </c>
      <c r="G24" s="27" t="s">
        <v>311</v>
      </c>
      <c r="H24" s="29" t="s">
        <v>505</v>
      </c>
      <c r="I24" s="29"/>
      <c r="J24" s="33">
        <v>2</v>
      </c>
      <c r="K24" s="21">
        <v>45538</v>
      </c>
      <c r="L24" s="21">
        <f>IFERROR(WORKDAY.INTL(($K24-1),$J24,1,FESTIVOS[]),"")</f>
        <v>45539</v>
      </c>
      <c r="M24" s="37">
        <f t="shared" ca="1" si="0"/>
        <v>707</v>
      </c>
      <c r="N24" s="23">
        <v>0</v>
      </c>
      <c r="O24" s="22">
        <v>1</v>
      </c>
      <c r="P24" s="18" t="s">
        <v>35</v>
      </c>
      <c r="Q24" s="24" t="s">
        <v>30</v>
      </c>
      <c r="R24" s="30" t="str">
        <f ca="1">IF(Tabla4343567891011[[#This Row],[Avance]]&lt;Tabla4343567891011[[#This Row],[Actual]],"OK",IF(Tabla4343567891011[[#This Row],[Avance]]&gt;Tabla4343567891011[[#This Row],[Actual]],"ATENCIÓN","EJECUTADO"))</f>
        <v>ATENCIÓN</v>
      </c>
    </row>
    <row r="25" spans="1:18" hidden="1" x14ac:dyDescent="0.25">
      <c r="A25" s="16">
        <v>19</v>
      </c>
      <c r="B25" s="18" t="s">
        <v>23</v>
      </c>
      <c r="C25" s="17">
        <v>49191</v>
      </c>
      <c r="D25" s="17"/>
      <c r="E25" s="27" t="s">
        <v>133</v>
      </c>
      <c r="F25" s="28" t="s">
        <v>1273</v>
      </c>
      <c r="G25" s="27" t="s">
        <v>1274</v>
      </c>
      <c r="H25" s="29" t="s">
        <v>679</v>
      </c>
      <c r="I25" s="29"/>
      <c r="J25" s="33">
        <v>5</v>
      </c>
      <c r="K25" s="21">
        <v>45538</v>
      </c>
      <c r="L25" s="21">
        <f>IFERROR(WORKDAY.INTL(($K25-1),$J25,1,FESTIVOS[]),"")</f>
        <v>45544</v>
      </c>
      <c r="M25" s="37">
        <f t="shared" ca="1" si="0"/>
        <v>117.83333333333333</v>
      </c>
      <c r="N25" s="23">
        <v>0.51</v>
      </c>
      <c r="O25" s="22">
        <v>1</v>
      </c>
      <c r="P25" s="18" t="s">
        <v>35</v>
      </c>
      <c r="Q25" s="24" t="s">
        <v>30</v>
      </c>
      <c r="R25" s="30" t="str">
        <f ca="1">IF(Tabla4343567891011[[#This Row],[Avance]]&lt;Tabla4343567891011[[#This Row],[Actual]],"OK",IF(Tabla4343567891011[[#This Row],[Avance]]&gt;Tabla4343567891011[[#This Row],[Actual]],"ATENCIÓN","EJECUTADO"))</f>
        <v>ATENCIÓN</v>
      </c>
    </row>
    <row r="26" spans="1:18" hidden="1" x14ac:dyDescent="0.25">
      <c r="A26" s="16">
        <v>20</v>
      </c>
      <c r="B26" s="18" t="s">
        <v>23</v>
      </c>
      <c r="C26" s="17">
        <v>45540</v>
      </c>
      <c r="D26" s="17"/>
      <c r="E26" s="27" t="s">
        <v>39</v>
      </c>
      <c r="F26" s="28" t="s">
        <v>724</v>
      </c>
      <c r="G26" s="27" t="s">
        <v>33</v>
      </c>
      <c r="H26" s="29" t="s">
        <v>1237</v>
      </c>
      <c r="I26" s="29"/>
      <c r="J26" s="33">
        <v>2</v>
      </c>
      <c r="K26" s="21">
        <v>45539</v>
      </c>
      <c r="L26" s="21">
        <f>IFERROR(WORKDAY.INTL(($K26-1),$J26,1,FESTIVOS[]),"")</f>
        <v>45540</v>
      </c>
      <c r="M26" s="37">
        <f t="shared" ca="1" si="0"/>
        <v>706</v>
      </c>
      <c r="N26" s="23">
        <v>0</v>
      </c>
      <c r="O26" s="22">
        <v>1</v>
      </c>
      <c r="P26" s="18" t="s">
        <v>35</v>
      </c>
      <c r="Q26" s="24" t="s">
        <v>30</v>
      </c>
      <c r="R26" s="30" t="str">
        <f ca="1">IF(Tabla4343567891011[[#This Row],[Avance]]&lt;Tabla4343567891011[[#This Row],[Actual]],"OK",IF(Tabla4343567891011[[#This Row],[Avance]]&gt;Tabla4343567891011[[#This Row],[Actual]],"ATENCIÓN","EJECUTADO"))</f>
        <v>ATENCIÓN</v>
      </c>
    </row>
    <row r="27" spans="1:18" hidden="1" x14ac:dyDescent="0.25">
      <c r="A27" s="16">
        <v>21</v>
      </c>
      <c r="B27" s="18" t="s">
        <v>23</v>
      </c>
      <c r="C27" s="17">
        <v>45540</v>
      </c>
      <c r="D27" s="17"/>
      <c r="E27" s="27" t="s">
        <v>39</v>
      </c>
      <c r="F27" s="28" t="s">
        <v>132</v>
      </c>
      <c r="G27" s="27" t="s">
        <v>33</v>
      </c>
      <c r="H27" s="29" t="s">
        <v>1237</v>
      </c>
      <c r="I27" s="29"/>
      <c r="J27" s="33">
        <v>2</v>
      </c>
      <c r="K27" s="21">
        <v>45539</v>
      </c>
      <c r="L27" s="21">
        <f>IFERROR(WORKDAY.INTL(($K27-1),$J27,1,FESTIVOS[]),"")</f>
        <v>45540</v>
      </c>
      <c r="M27" s="37">
        <f t="shared" ca="1" si="0"/>
        <v>706</v>
      </c>
      <c r="N27" s="23">
        <v>0</v>
      </c>
      <c r="O27" s="22">
        <v>1</v>
      </c>
      <c r="P27" s="18" t="s">
        <v>35</v>
      </c>
      <c r="Q27" s="24" t="s">
        <v>30</v>
      </c>
      <c r="R27" s="30" t="str">
        <f ca="1">IF(Tabla4343567891011[[#This Row],[Avance]]&lt;Tabla4343567891011[[#This Row],[Actual]],"OK",IF(Tabla4343567891011[[#This Row],[Avance]]&gt;Tabla4343567891011[[#This Row],[Actual]],"ATENCIÓN","EJECUTADO"))</f>
        <v>ATENCIÓN</v>
      </c>
    </row>
    <row r="28" spans="1:18" hidden="1" x14ac:dyDescent="0.25">
      <c r="A28" s="16">
        <v>22</v>
      </c>
      <c r="B28" s="18" t="s">
        <v>23</v>
      </c>
      <c r="C28" s="17">
        <v>45540</v>
      </c>
      <c r="D28" s="17"/>
      <c r="E28" s="27" t="s">
        <v>39</v>
      </c>
      <c r="F28" s="28" t="s">
        <v>110</v>
      </c>
      <c r="G28" s="27" t="s">
        <v>33</v>
      </c>
      <c r="H28" s="29" t="s">
        <v>1237</v>
      </c>
      <c r="I28" s="29"/>
      <c r="J28" s="33">
        <v>2</v>
      </c>
      <c r="K28" s="21">
        <v>45539</v>
      </c>
      <c r="L28" s="21">
        <f>IFERROR(WORKDAY.INTL(($K28-1),$J28,1,FESTIVOS[]),"")</f>
        <v>45540</v>
      </c>
      <c r="M28" s="37">
        <f t="shared" ca="1" si="0"/>
        <v>706</v>
      </c>
      <c r="N28" s="23">
        <v>0</v>
      </c>
      <c r="O28" s="22">
        <v>1</v>
      </c>
      <c r="P28" s="18" t="s">
        <v>35</v>
      </c>
      <c r="Q28" s="24" t="s">
        <v>30</v>
      </c>
      <c r="R28" s="30" t="str">
        <f ca="1">IF(Tabla4343567891011[[#This Row],[Avance]]&lt;Tabla4343567891011[[#This Row],[Actual]],"OK",IF(Tabla4343567891011[[#This Row],[Avance]]&gt;Tabla4343567891011[[#This Row],[Actual]],"ATENCIÓN","EJECUTADO"))</f>
        <v>ATENCIÓN</v>
      </c>
    </row>
    <row r="29" spans="1:18" hidden="1" x14ac:dyDescent="0.25">
      <c r="A29" s="16">
        <v>23</v>
      </c>
      <c r="B29" s="18" t="s">
        <v>23</v>
      </c>
      <c r="C29" s="17">
        <v>45540</v>
      </c>
      <c r="D29" s="17"/>
      <c r="E29" s="27" t="s">
        <v>39</v>
      </c>
      <c r="F29" s="28" t="s">
        <v>1057</v>
      </c>
      <c r="G29" s="27" t="s">
        <v>33</v>
      </c>
      <c r="H29" s="29" t="s">
        <v>1237</v>
      </c>
      <c r="I29" s="29"/>
      <c r="J29" s="33">
        <v>2</v>
      </c>
      <c r="K29" s="21">
        <v>45539</v>
      </c>
      <c r="L29" s="21">
        <f>IFERROR(WORKDAY.INTL(($K29-1),$J29,1,FESTIVOS[]),"")</f>
        <v>45540</v>
      </c>
      <c r="M29" s="37">
        <f t="shared" ca="1" si="0"/>
        <v>706</v>
      </c>
      <c r="N29" s="23">
        <v>0</v>
      </c>
      <c r="O29" s="22">
        <v>1</v>
      </c>
      <c r="P29" s="18" t="s">
        <v>35</v>
      </c>
      <c r="Q29" s="24" t="s">
        <v>30</v>
      </c>
      <c r="R29" s="30" t="str">
        <f ca="1">IF(Tabla4343567891011[[#This Row],[Avance]]&lt;Tabla4343567891011[[#This Row],[Actual]],"OK",IF(Tabla4343567891011[[#This Row],[Avance]]&gt;Tabla4343567891011[[#This Row],[Actual]],"ATENCIÓN","EJECUTADO"))</f>
        <v>ATENCIÓN</v>
      </c>
    </row>
    <row r="30" spans="1:18" ht="26.4" hidden="1" x14ac:dyDescent="0.25">
      <c r="A30" s="16">
        <v>24</v>
      </c>
      <c r="B30" s="18" t="s">
        <v>23</v>
      </c>
      <c r="C30" s="17">
        <v>45540</v>
      </c>
      <c r="D30" s="17"/>
      <c r="E30" s="27" t="s">
        <v>339</v>
      </c>
      <c r="F30" s="38" t="s">
        <v>1275</v>
      </c>
      <c r="G30" s="27" t="s">
        <v>523</v>
      </c>
      <c r="H30" s="29" t="s">
        <v>505</v>
      </c>
      <c r="I30" s="29"/>
      <c r="J30" s="33">
        <v>2</v>
      </c>
      <c r="K30" s="21">
        <v>45539</v>
      </c>
      <c r="L30" s="21">
        <f>IFERROR(WORKDAY.INTL(($K30-1),$J30,1,FESTIVOS[]),"")</f>
        <v>45540</v>
      </c>
      <c r="M30" s="37">
        <f t="shared" ca="1" si="0"/>
        <v>706</v>
      </c>
      <c r="N30" s="23">
        <v>0</v>
      </c>
      <c r="O30" s="22">
        <v>1</v>
      </c>
      <c r="P30" s="18" t="s">
        <v>35</v>
      </c>
      <c r="Q30" s="24" t="s">
        <v>30</v>
      </c>
      <c r="R30" s="30" t="str">
        <f ca="1">IF(Tabla4343567891011[[#This Row],[Avance]]&lt;Tabla4343567891011[[#This Row],[Actual]],"OK",IF(Tabla4343567891011[[#This Row],[Avance]]&gt;Tabla4343567891011[[#This Row],[Actual]],"ATENCIÓN","EJECUTADO"))</f>
        <v>ATENCIÓN</v>
      </c>
    </row>
    <row r="31" spans="1:18" hidden="1" x14ac:dyDescent="0.25">
      <c r="A31" s="16">
        <v>25</v>
      </c>
      <c r="B31" s="18" t="s">
        <v>23</v>
      </c>
      <c r="C31" s="17">
        <v>45540</v>
      </c>
      <c r="D31" s="17"/>
      <c r="E31" s="27" t="s">
        <v>339</v>
      </c>
      <c r="F31" s="28" t="s">
        <v>1276</v>
      </c>
      <c r="G31" s="27" t="s">
        <v>523</v>
      </c>
      <c r="H31" s="29" t="s">
        <v>505</v>
      </c>
      <c r="I31" s="29"/>
      <c r="J31" s="33">
        <v>2</v>
      </c>
      <c r="K31" s="21">
        <v>45539</v>
      </c>
      <c r="L31" s="21">
        <f>IFERROR(WORKDAY.INTL(($K31-1),$J31,1,FESTIVOS[]),"")</f>
        <v>45540</v>
      </c>
      <c r="M31" s="37">
        <f t="shared" ca="1" si="0"/>
        <v>706</v>
      </c>
      <c r="N31" s="23">
        <v>0</v>
      </c>
      <c r="O31" s="22">
        <v>1</v>
      </c>
      <c r="P31" s="18" t="s">
        <v>35</v>
      </c>
      <c r="Q31" s="24" t="s">
        <v>30</v>
      </c>
      <c r="R31" s="30" t="str">
        <f ca="1">IF(Tabla4343567891011[[#This Row],[Avance]]&lt;Tabla4343567891011[[#This Row],[Actual]],"OK",IF(Tabla4343567891011[[#This Row],[Avance]]&gt;Tabla4343567891011[[#This Row],[Actual]],"ATENCIÓN","EJECUTADO"))</f>
        <v>ATENCIÓN</v>
      </c>
    </row>
    <row r="32" spans="1:18" hidden="1" x14ac:dyDescent="0.25">
      <c r="A32" s="16">
        <v>26</v>
      </c>
      <c r="B32" s="18" t="s">
        <v>23</v>
      </c>
      <c r="C32" s="17">
        <v>45541</v>
      </c>
      <c r="D32" s="17"/>
      <c r="E32" s="27" t="s">
        <v>39</v>
      </c>
      <c r="F32" s="28" t="s">
        <v>284</v>
      </c>
      <c r="G32" s="27" t="s">
        <v>33</v>
      </c>
      <c r="H32" s="29" t="s">
        <v>1237</v>
      </c>
      <c r="I32" s="29"/>
      <c r="J32" s="33">
        <v>2</v>
      </c>
      <c r="K32" s="21">
        <v>45540</v>
      </c>
      <c r="L32" s="21">
        <f>IFERROR(WORKDAY.INTL(($K32-1),$J32,1,FESTIVOS[]),"")</f>
        <v>45541</v>
      </c>
      <c r="M32" s="37">
        <f t="shared" ca="1" si="0"/>
        <v>705</v>
      </c>
      <c r="N32" s="23">
        <v>0</v>
      </c>
      <c r="O32" s="22">
        <v>1</v>
      </c>
      <c r="P32" s="18" t="s">
        <v>35</v>
      </c>
      <c r="Q32" s="24" t="s">
        <v>30</v>
      </c>
      <c r="R32" s="30" t="str">
        <f ca="1">IF(Tabla4343567891011[[#This Row],[Avance]]&lt;Tabla4343567891011[[#This Row],[Actual]],"OK",IF(Tabla4343567891011[[#This Row],[Avance]]&gt;Tabla4343567891011[[#This Row],[Actual]],"ATENCIÓN","EJECUTADO"))</f>
        <v>ATENCIÓN</v>
      </c>
    </row>
    <row r="33" spans="1:18" hidden="1" x14ac:dyDescent="0.25">
      <c r="A33" s="16">
        <v>27</v>
      </c>
      <c r="B33" s="18" t="s">
        <v>23</v>
      </c>
      <c r="C33" s="17">
        <v>45541</v>
      </c>
      <c r="D33" s="17"/>
      <c r="E33" s="27" t="s">
        <v>39</v>
      </c>
      <c r="F33" s="28" t="s">
        <v>1088</v>
      </c>
      <c r="G33" s="27" t="s">
        <v>33</v>
      </c>
      <c r="H33" s="29" t="s">
        <v>1237</v>
      </c>
      <c r="I33" s="29"/>
      <c r="J33" s="33">
        <v>2</v>
      </c>
      <c r="K33" s="21">
        <v>45540</v>
      </c>
      <c r="L33" s="21">
        <f>IFERROR(WORKDAY.INTL(($K33-1),$J33,1,FESTIVOS[]),"")</f>
        <v>45541</v>
      </c>
      <c r="M33" s="37">
        <f t="shared" ca="1" si="0"/>
        <v>705</v>
      </c>
      <c r="N33" s="23">
        <v>0</v>
      </c>
      <c r="O33" s="22">
        <v>1</v>
      </c>
      <c r="P33" s="18" t="s">
        <v>35</v>
      </c>
      <c r="Q33" s="24" t="s">
        <v>30</v>
      </c>
      <c r="R33" s="30" t="str">
        <f ca="1">IF(Tabla4343567891011[[#This Row],[Avance]]&lt;Tabla4343567891011[[#This Row],[Actual]],"OK",IF(Tabla4343567891011[[#This Row],[Avance]]&gt;Tabla4343567891011[[#This Row],[Actual]],"ATENCIÓN","EJECUTADO"))</f>
        <v>ATENCIÓN</v>
      </c>
    </row>
    <row r="34" spans="1:18" hidden="1" x14ac:dyDescent="0.25">
      <c r="A34" s="16">
        <v>28</v>
      </c>
      <c r="B34" s="18" t="s">
        <v>23</v>
      </c>
      <c r="C34" s="17">
        <v>45541</v>
      </c>
      <c r="D34" s="17"/>
      <c r="E34" s="27" t="s">
        <v>39</v>
      </c>
      <c r="F34" s="28" t="s">
        <v>1106</v>
      </c>
      <c r="G34" s="27" t="s">
        <v>33</v>
      </c>
      <c r="H34" s="29" t="s">
        <v>1237</v>
      </c>
      <c r="I34" s="29"/>
      <c r="J34" s="33">
        <v>2</v>
      </c>
      <c r="K34" s="21">
        <v>45540</v>
      </c>
      <c r="L34" s="21">
        <f>IFERROR(WORKDAY.INTL(($K34-1),$J34,1,FESTIVOS[]),"")</f>
        <v>45541</v>
      </c>
      <c r="M34" s="37">
        <f t="shared" ca="1" si="0"/>
        <v>705</v>
      </c>
      <c r="N34" s="23">
        <v>0</v>
      </c>
      <c r="O34" s="22">
        <v>1</v>
      </c>
      <c r="P34" s="18" t="s">
        <v>35</v>
      </c>
      <c r="Q34" s="24" t="s">
        <v>30</v>
      </c>
      <c r="R34" s="30" t="str">
        <f ca="1">IF(Tabla4343567891011[[#This Row],[Avance]]&lt;Tabla4343567891011[[#This Row],[Actual]],"OK",IF(Tabla4343567891011[[#This Row],[Avance]]&gt;Tabla4343567891011[[#This Row],[Actual]],"ATENCIÓN","EJECUTADO"))</f>
        <v>ATENCIÓN</v>
      </c>
    </row>
    <row r="35" spans="1:18" hidden="1" x14ac:dyDescent="0.25">
      <c r="A35" s="16">
        <v>29</v>
      </c>
      <c r="B35" s="18" t="s">
        <v>23</v>
      </c>
      <c r="C35" s="17">
        <v>45541</v>
      </c>
      <c r="D35" s="17"/>
      <c r="E35" s="27" t="s">
        <v>339</v>
      </c>
      <c r="F35" s="28" t="s">
        <v>1277</v>
      </c>
      <c r="G35" s="27" t="s">
        <v>523</v>
      </c>
      <c r="H35" s="29" t="s">
        <v>505</v>
      </c>
      <c r="I35" s="29"/>
      <c r="J35" s="33">
        <v>2</v>
      </c>
      <c r="K35" s="21">
        <v>45540</v>
      </c>
      <c r="L35" s="21">
        <f>IFERROR(WORKDAY.INTL(($K35-1),$J35,1,FESTIVOS[]),"")</f>
        <v>45541</v>
      </c>
      <c r="M35" s="37">
        <f t="shared" ca="1" si="0"/>
        <v>705</v>
      </c>
      <c r="N35" s="23">
        <v>0</v>
      </c>
      <c r="O35" s="22">
        <v>1</v>
      </c>
      <c r="P35" s="18" t="s">
        <v>35</v>
      </c>
      <c r="Q35" s="24" t="s">
        <v>30</v>
      </c>
      <c r="R35" s="30" t="str">
        <f ca="1">IF(Tabla4343567891011[[#This Row],[Avance]]&lt;Tabla4343567891011[[#This Row],[Actual]],"OK",IF(Tabla4343567891011[[#This Row],[Avance]]&gt;Tabla4343567891011[[#This Row],[Actual]],"ATENCIÓN","EJECUTADO"))</f>
        <v>ATENCIÓN</v>
      </c>
    </row>
    <row r="36" spans="1:18" hidden="1" x14ac:dyDescent="0.25">
      <c r="A36" s="16">
        <v>30</v>
      </c>
      <c r="B36" s="18" t="s">
        <v>23</v>
      </c>
      <c r="C36" s="17">
        <v>45541</v>
      </c>
      <c r="D36" s="17"/>
      <c r="E36" s="27" t="s">
        <v>339</v>
      </c>
      <c r="F36" s="28" t="s">
        <v>1278</v>
      </c>
      <c r="G36" s="27" t="s">
        <v>523</v>
      </c>
      <c r="H36" s="29" t="s">
        <v>505</v>
      </c>
      <c r="I36" s="29"/>
      <c r="J36" s="33">
        <v>2</v>
      </c>
      <c r="K36" s="21">
        <v>45540</v>
      </c>
      <c r="L36" s="21">
        <f>IFERROR(WORKDAY.INTL(($K36-1),$J36,1,FESTIVOS[]),"")</f>
        <v>45541</v>
      </c>
      <c r="M36" s="37">
        <f t="shared" ca="1" si="0"/>
        <v>705</v>
      </c>
      <c r="N36" s="23">
        <v>0</v>
      </c>
      <c r="O36" s="22">
        <v>1</v>
      </c>
      <c r="P36" s="18" t="s">
        <v>35</v>
      </c>
      <c r="Q36" s="24" t="s">
        <v>30</v>
      </c>
      <c r="R36" s="30" t="str">
        <f ca="1">IF(Tabla4343567891011[[#This Row],[Avance]]&lt;Tabla4343567891011[[#This Row],[Actual]],"OK",IF(Tabla4343567891011[[#This Row],[Avance]]&gt;Tabla4343567891011[[#This Row],[Actual]],"ATENCIÓN","EJECUTADO"))</f>
        <v>ATENCIÓN</v>
      </c>
    </row>
    <row r="37" spans="1:18" hidden="1" x14ac:dyDescent="0.25">
      <c r="A37" s="16">
        <v>31</v>
      </c>
      <c r="B37" s="18" t="s">
        <v>23</v>
      </c>
      <c r="C37" s="17">
        <v>45541</v>
      </c>
      <c r="D37" s="17"/>
      <c r="E37" s="27" t="s">
        <v>339</v>
      </c>
      <c r="F37" s="28" t="s">
        <v>1279</v>
      </c>
      <c r="G37" s="27" t="s">
        <v>758</v>
      </c>
      <c r="H37" s="29" t="s">
        <v>505</v>
      </c>
      <c r="I37" s="29"/>
      <c r="J37" s="33">
        <v>2</v>
      </c>
      <c r="K37" s="21">
        <v>45540</v>
      </c>
      <c r="L37" s="21">
        <f>IFERROR(WORKDAY.INTL(($K37-1),$J37,1,FESTIVOS[]),"")</f>
        <v>45541</v>
      </c>
      <c r="M37" s="37">
        <f t="shared" ca="1" si="0"/>
        <v>705</v>
      </c>
      <c r="N37" s="23">
        <v>0</v>
      </c>
      <c r="O37" s="22">
        <v>1</v>
      </c>
      <c r="P37" s="18" t="s">
        <v>35</v>
      </c>
      <c r="Q37" s="24" t="s">
        <v>30</v>
      </c>
      <c r="R37" s="30" t="str">
        <f ca="1">IF(Tabla4343567891011[[#This Row],[Avance]]&lt;Tabla4343567891011[[#This Row],[Actual]],"OK",IF(Tabla4343567891011[[#This Row],[Avance]]&gt;Tabla4343567891011[[#This Row],[Actual]],"ATENCIÓN","EJECUTADO"))</f>
        <v>ATENCIÓN</v>
      </c>
    </row>
    <row r="38" spans="1:18" hidden="1" x14ac:dyDescent="0.25">
      <c r="A38" s="16">
        <v>32</v>
      </c>
      <c r="B38" s="18" t="s">
        <v>23</v>
      </c>
      <c r="C38" s="17">
        <v>45545</v>
      </c>
      <c r="D38" s="17"/>
      <c r="E38" s="27" t="s">
        <v>339</v>
      </c>
      <c r="F38" s="28" t="s">
        <v>1280</v>
      </c>
      <c r="G38" s="27" t="s">
        <v>311</v>
      </c>
      <c r="H38" s="29" t="s">
        <v>505</v>
      </c>
      <c r="I38" s="29"/>
      <c r="J38" s="33">
        <v>3</v>
      </c>
      <c r="K38" s="21">
        <v>45544</v>
      </c>
      <c r="L38" s="21">
        <f>IFERROR(WORKDAY.INTL(($K38-1),$J38,1,FESTIVOS[]),"")</f>
        <v>45546</v>
      </c>
      <c r="M38" s="37">
        <f t="shared" ca="1" si="0"/>
        <v>350.5</v>
      </c>
      <c r="N38" s="23">
        <v>0.68</v>
      </c>
      <c r="O38" s="22">
        <v>1</v>
      </c>
      <c r="P38" s="18" t="s">
        <v>35</v>
      </c>
      <c r="Q38" s="24" t="s">
        <v>30</v>
      </c>
      <c r="R38" s="30" t="str">
        <f ca="1">IF(Tabla4343567891011[[#This Row],[Avance]]&lt;Tabla4343567891011[[#This Row],[Actual]],"OK",IF(Tabla4343567891011[[#This Row],[Avance]]&gt;Tabla4343567891011[[#This Row],[Actual]],"ATENCIÓN","EJECUTADO"))</f>
        <v>ATENCIÓN</v>
      </c>
    </row>
    <row r="39" spans="1:18" hidden="1" x14ac:dyDescent="0.25">
      <c r="A39" s="16">
        <v>33</v>
      </c>
      <c r="B39" s="18" t="s">
        <v>23</v>
      </c>
      <c r="C39" s="17">
        <v>45545</v>
      </c>
      <c r="D39" s="17"/>
      <c r="E39" s="27" t="s">
        <v>339</v>
      </c>
      <c r="F39" s="28" t="s">
        <v>1281</v>
      </c>
      <c r="G39" s="27" t="s">
        <v>758</v>
      </c>
      <c r="H39" s="29" t="s">
        <v>505</v>
      </c>
      <c r="I39" s="29"/>
      <c r="J39" s="33">
        <v>5</v>
      </c>
      <c r="K39" s="21">
        <v>45544</v>
      </c>
      <c r="L39" s="21">
        <f>IFERROR(WORKDAY.INTL(($K39-1),$J39,1,FESTIVOS[]),"")</f>
        <v>45548</v>
      </c>
      <c r="M39" s="37">
        <f t="shared" ca="1" si="0"/>
        <v>175.25</v>
      </c>
      <c r="N39" s="23">
        <v>0.57999999999999996</v>
      </c>
      <c r="O39" s="22">
        <v>1</v>
      </c>
      <c r="P39" s="18" t="s">
        <v>35</v>
      </c>
      <c r="Q39" s="24" t="s">
        <v>30</v>
      </c>
      <c r="R39" s="30" t="str">
        <f ca="1">IF(Tabla4343567891011[[#This Row],[Avance]]&lt;Tabla4343567891011[[#This Row],[Actual]],"OK",IF(Tabla4343567891011[[#This Row],[Avance]]&gt;Tabla4343567891011[[#This Row],[Actual]],"ATENCIÓN","EJECUTADO"))</f>
        <v>ATENCIÓN</v>
      </c>
    </row>
    <row r="40" spans="1:18" hidden="1" x14ac:dyDescent="0.25">
      <c r="A40" s="16">
        <v>34</v>
      </c>
      <c r="B40" s="18" t="s">
        <v>23</v>
      </c>
      <c r="C40" s="17">
        <v>45545</v>
      </c>
      <c r="D40" s="17"/>
      <c r="E40" s="27" t="s">
        <v>39</v>
      </c>
      <c r="F40" s="28" t="s">
        <v>286</v>
      </c>
      <c r="G40" s="27" t="s">
        <v>33</v>
      </c>
      <c r="H40" s="29" t="s">
        <v>1189</v>
      </c>
      <c r="I40" s="29"/>
      <c r="J40" s="33">
        <v>6</v>
      </c>
      <c r="K40" s="21">
        <v>45541</v>
      </c>
      <c r="L40" s="21">
        <f>IFERROR(WORKDAY.INTL(($K40-1),$J40,1,FESTIVOS[]),"")</f>
        <v>45548</v>
      </c>
      <c r="M40" s="37">
        <f t="shared" ca="1" si="0"/>
        <v>100.57142857142857</v>
      </c>
      <c r="N40" s="23">
        <v>0.71</v>
      </c>
      <c r="O40" s="22">
        <v>1</v>
      </c>
      <c r="P40" s="18" t="s">
        <v>35</v>
      </c>
      <c r="Q40" s="24" t="s">
        <v>30</v>
      </c>
      <c r="R40" s="30" t="str">
        <f ca="1">IF(Tabla4343567891011[[#This Row],[Avance]]&lt;Tabla4343567891011[[#This Row],[Actual]],"OK",IF(Tabla4343567891011[[#This Row],[Avance]]&gt;Tabla4343567891011[[#This Row],[Actual]],"ATENCIÓN","EJECUTADO"))</f>
        <v>ATENCIÓN</v>
      </c>
    </row>
    <row r="41" spans="1:18" hidden="1" x14ac:dyDescent="0.25">
      <c r="A41" s="16">
        <v>35</v>
      </c>
      <c r="B41" s="18" t="s">
        <v>23</v>
      </c>
      <c r="C41" s="17">
        <v>45546</v>
      </c>
      <c r="D41" s="17"/>
      <c r="E41" s="27" t="s">
        <v>39</v>
      </c>
      <c r="F41" s="28" t="s">
        <v>62</v>
      </c>
      <c r="G41" s="27" t="s">
        <v>33</v>
      </c>
      <c r="H41" s="29" t="s">
        <v>1189</v>
      </c>
      <c r="I41" s="29"/>
      <c r="J41" s="33">
        <v>5</v>
      </c>
      <c r="K41" s="21">
        <v>45546</v>
      </c>
      <c r="L41" s="21">
        <f>IFERROR(WORKDAY.INTL(($K41-1),$J41,1,FESTIVOS[]),"")</f>
        <v>45552</v>
      </c>
      <c r="M41" s="37">
        <f t="shared" ca="1" si="0"/>
        <v>116.5</v>
      </c>
      <c r="N41" s="23">
        <v>0.34</v>
      </c>
      <c r="O41" s="22">
        <v>1</v>
      </c>
      <c r="P41" s="18" t="s">
        <v>35</v>
      </c>
      <c r="Q41" s="24" t="s">
        <v>30</v>
      </c>
      <c r="R41" s="30" t="str">
        <f ca="1">IF(Tabla4343567891011[[#This Row],[Avance]]&lt;Tabla4343567891011[[#This Row],[Actual]],"OK",IF(Tabla4343567891011[[#This Row],[Avance]]&gt;Tabla4343567891011[[#This Row],[Actual]],"ATENCIÓN","EJECUTADO"))</f>
        <v>ATENCIÓN</v>
      </c>
    </row>
    <row r="42" spans="1:18" x14ac:dyDescent="0.25">
      <c r="A42" s="16">
        <v>36</v>
      </c>
      <c r="B42" s="18" t="s">
        <v>23</v>
      </c>
      <c r="C42" s="17">
        <v>45547</v>
      </c>
      <c r="D42" s="17"/>
      <c r="E42" s="27" t="s">
        <v>133</v>
      </c>
      <c r="F42" s="28" t="s">
        <v>1257</v>
      </c>
      <c r="G42" s="27" t="s">
        <v>89</v>
      </c>
      <c r="H42" s="29" t="s">
        <v>679</v>
      </c>
      <c r="I42" s="29"/>
      <c r="J42" s="33">
        <v>23</v>
      </c>
      <c r="K42" s="21">
        <v>45546</v>
      </c>
      <c r="L42" s="21">
        <f>IFERROR(WORKDAY.INTL(($K42-1),$J42,1,FESTIVOS[]),"")</f>
        <v>45576</v>
      </c>
      <c r="M42" s="37">
        <f t="shared" ca="1" si="0"/>
        <v>23.3</v>
      </c>
      <c r="N42" s="23">
        <v>0.56000000000000005</v>
      </c>
      <c r="O42" s="22">
        <v>0.64</v>
      </c>
      <c r="P42" s="18" t="s">
        <v>35</v>
      </c>
      <c r="Q42" s="24" t="s">
        <v>30</v>
      </c>
      <c r="R42" s="30" t="str">
        <f ca="1">IF(Tabla4343567891011[[#This Row],[Avance]]&lt;Tabla4343567891011[[#This Row],[Actual]],"OK",IF(Tabla4343567891011[[#This Row],[Avance]]&gt;Tabla4343567891011[[#This Row],[Actual]],"ATENCIÓN","EJECUTADO"))</f>
        <v>ATENCIÓN</v>
      </c>
    </row>
    <row r="43" spans="1:18" hidden="1" x14ac:dyDescent="0.25">
      <c r="A43" s="16">
        <v>37</v>
      </c>
      <c r="B43" s="18" t="s">
        <v>23</v>
      </c>
      <c r="C43" s="17">
        <v>45547</v>
      </c>
      <c r="D43" s="17"/>
      <c r="E43" s="27" t="s">
        <v>339</v>
      </c>
      <c r="F43" s="28" t="s">
        <v>1282</v>
      </c>
      <c r="G43" s="27" t="s">
        <v>758</v>
      </c>
      <c r="H43" s="29" t="s">
        <v>505</v>
      </c>
      <c r="I43" s="29"/>
      <c r="J43" s="33">
        <v>6</v>
      </c>
      <c r="K43" s="21">
        <v>45546</v>
      </c>
      <c r="L43" s="21">
        <f>IFERROR(WORKDAY.INTL(($K43-1),$J43,1,FESTIVOS[]),"")</f>
        <v>45553</v>
      </c>
      <c r="M43" s="37">
        <v>1</v>
      </c>
      <c r="N43" s="23">
        <v>0.86</v>
      </c>
      <c r="O43" s="22">
        <v>1</v>
      </c>
      <c r="P43" s="18" t="s">
        <v>35</v>
      </c>
      <c r="Q43" s="24" t="s">
        <v>30</v>
      </c>
      <c r="R43" s="30" t="str">
        <f>IF(Tabla4343567891011[[#This Row],[Avance]]&lt;Tabla4343567891011[[#This Row],[Actual]],"OK",IF(Tabla4343567891011[[#This Row],[Avance]]&gt;Tabla4343567891011[[#This Row],[Actual]],"ATENCIÓN","EJECUTADO"))</f>
        <v>EJECUTADO</v>
      </c>
    </row>
    <row r="44" spans="1:18" hidden="1" x14ac:dyDescent="0.25">
      <c r="A44" s="16">
        <v>38</v>
      </c>
      <c r="B44" s="18" t="s">
        <v>23</v>
      </c>
      <c r="C44" s="17">
        <v>45548</v>
      </c>
      <c r="D44" s="17"/>
      <c r="E44" s="27" t="s">
        <v>39</v>
      </c>
      <c r="F44" s="28" t="s">
        <v>1283</v>
      </c>
      <c r="G44" s="27" t="s">
        <v>33</v>
      </c>
      <c r="H44" s="29" t="s">
        <v>1284</v>
      </c>
      <c r="I44" s="29"/>
      <c r="J44" s="33">
        <v>2</v>
      </c>
      <c r="K44" s="21">
        <v>45547</v>
      </c>
      <c r="L44" s="21">
        <f>IFERROR(WORKDAY.INTL(($K44-1),$J44,1,FESTIVOS[]),"")</f>
        <v>45548</v>
      </c>
      <c r="M44" s="37">
        <v>1</v>
      </c>
      <c r="N44" s="23">
        <v>0</v>
      </c>
      <c r="O44" s="22">
        <v>1</v>
      </c>
      <c r="P44" s="18" t="s">
        <v>35</v>
      </c>
      <c r="Q44" s="24" t="s">
        <v>30</v>
      </c>
      <c r="R44" s="30" t="str">
        <f>IF(Tabla4343567891011[[#This Row],[Avance]]&lt;Tabla4343567891011[[#This Row],[Actual]],"OK",IF(Tabla4343567891011[[#This Row],[Avance]]&gt;Tabla4343567891011[[#This Row],[Actual]],"ATENCIÓN","EJECUTADO"))</f>
        <v>EJECUTADO</v>
      </c>
    </row>
    <row r="45" spans="1:18" hidden="1" x14ac:dyDescent="0.25">
      <c r="A45" s="16">
        <v>39</v>
      </c>
      <c r="B45" s="18" t="s">
        <v>23</v>
      </c>
      <c r="C45" s="17">
        <v>45548</v>
      </c>
      <c r="D45" s="17"/>
      <c r="E45" s="27" t="s">
        <v>39</v>
      </c>
      <c r="F45" s="28" t="s">
        <v>1283</v>
      </c>
      <c r="G45" s="27" t="s">
        <v>33</v>
      </c>
      <c r="H45" s="29" t="s">
        <v>1285</v>
      </c>
      <c r="I45" s="29"/>
      <c r="J45" s="33">
        <v>2</v>
      </c>
      <c r="K45" s="21">
        <v>45547</v>
      </c>
      <c r="L45" s="21">
        <f>IFERROR(WORKDAY.INTL(($K45-1),$J45,1,FESTIVOS[]),"")</f>
        <v>45548</v>
      </c>
      <c r="M45" s="37">
        <v>1</v>
      </c>
      <c r="N45" s="23">
        <v>0</v>
      </c>
      <c r="O45" s="22">
        <v>1</v>
      </c>
      <c r="P45" s="18" t="s">
        <v>35</v>
      </c>
      <c r="Q45" s="24" t="s">
        <v>30</v>
      </c>
      <c r="R45" s="30" t="str">
        <f>IF(Tabla4343567891011[[#This Row],[Avance]]&lt;Tabla4343567891011[[#This Row],[Actual]],"OK",IF(Tabla4343567891011[[#This Row],[Avance]]&gt;Tabla4343567891011[[#This Row],[Actual]],"ATENCIÓN","EJECUTADO"))</f>
        <v>EJECUTADO</v>
      </c>
    </row>
    <row r="46" spans="1:18" hidden="1" x14ac:dyDescent="0.25">
      <c r="A46" s="16">
        <v>40</v>
      </c>
      <c r="B46" s="18" t="s">
        <v>23</v>
      </c>
      <c r="C46" s="17">
        <v>45552</v>
      </c>
      <c r="D46" s="17"/>
      <c r="E46" s="27" t="s">
        <v>39</v>
      </c>
      <c r="F46" s="28" t="s">
        <v>681</v>
      </c>
      <c r="G46" s="27" t="s">
        <v>33</v>
      </c>
      <c r="H46" s="29" t="s">
        <v>1189</v>
      </c>
      <c r="I46" s="29"/>
      <c r="J46" s="33">
        <v>2</v>
      </c>
      <c r="K46" s="21">
        <v>45551</v>
      </c>
      <c r="L46" s="21">
        <f>IFERROR(WORKDAY.INTL(($K46-1),$J46,1,FESTIVOS[]),"")</f>
        <v>45552</v>
      </c>
      <c r="M46" s="37">
        <v>1</v>
      </c>
      <c r="N46" s="23">
        <v>0</v>
      </c>
      <c r="O46" s="22">
        <v>1</v>
      </c>
      <c r="P46" s="18" t="s">
        <v>35</v>
      </c>
      <c r="Q46" s="24" t="s">
        <v>30</v>
      </c>
      <c r="R46" s="30" t="str">
        <f>IF(Tabla4343567891011[[#This Row],[Avance]]&lt;Tabla4343567891011[[#This Row],[Actual]],"OK",IF(Tabla4343567891011[[#This Row],[Avance]]&gt;Tabla4343567891011[[#This Row],[Actual]],"ATENCIÓN","EJECUTADO"))</f>
        <v>EJECUTADO</v>
      </c>
    </row>
    <row r="47" spans="1:18" hidden="1" x14ac:dyDescent="0.25">
      <c r="A47" s="16">
        <v>41</v>
      </c>
      <c r="B47" s="18" t="s">
        <v>23</v>
      </c>
      <c r="C47" s="17">
        <v>45552</v>
      </c>
      <c r="D47" s="17"/>
      <c r="E47" s="27" t="s">
        <v>39</v>
      </c>
      <c r="F47" s="28" t="s">
        <v>297</v>
      </c>
      <c r="G47" s="27" t="s">
        <v>33</v>
      </c>
      <c r="H47" s="29" t="s">
        <v>1189</v>
      </c>
      <c r="I47" s="29"/>
      <c r="J47" s="33">
        <v>3</v>
      </c>
      <c r="K47" s="21">
        <v>45551</v>
      </c>
      <c r="L47" s="21">
        <f>IFERROR(WORKDAY.INTL(($K47-1),$J47,1,FESTIVOS[]),"")</f>
        <v>45553</v>
      </c>
      <c r="M47" s="37">
        <v>1</v>
      </c>
      <c r="N47" s="23">
        <v>0.18</v>
      </c>
      <c r="O47" s="22">
        <v>1</v>
      </c>
      <c r="P47" s="18" t="s">
        <v>35</v>
      </c>
      <c r="Q47" s="24" t="s">
        <v>30</v>
      </c>
      <c r="R47" s="30" t="str">
        <f>IF(Tabla4343567891011[[#This Row],[Avance]]&lt;Tabla4343567891011[[#This Row],[Actual]],"OK",IF(Tabla4343567891011[[#This Row],[Avance]]&gt;Tabla4343567891011[[#This Row],[Actual]],"ATENCIÓN","EJECUTADO"))</f>
        <v>EJECUTADO</v>
      </c>
    </row>
    <row r="48" spans="1:18" hidden="1" x14ac:dyDescent="0.25">
      <c r="A48" s="16">
        <v>42</v>
      </c>
      <c r="B48" s="18" t="s">
        <v>23</v>
      </c>
      <c r="C48" s="17">
        <v>45552</v>
      </c>
      <c r="D48" s="17"/>
      <c r="E48" s="27" t="s">
        <v>339</v>
      </c>
      <c r="F48" s="28" t="s">
        <v>1286</v>
      </c>
      <c r="G48" s="27" t="s">
        <v>758</v>
      </c>
      <c r="H48" s="29" t="s">
        <v>1189</v>
      </c>
      <c r="I48" s="29"/>
      <c r="J48" s="33">
        <v>2</v>
      </c>
      <c r="K48" s="21">
        <v>45551</v>
      </c>
      <c r="L48" s="21">
        <f>IFERROR(WORKDAY.INTL(($K48-1),$J48,1,FESTIVOS[]),"")</f>
        <v>45552</v>
      </c>
      <c r="M48" s="37">
        <v>1</v>
      </c>
      <c r="N48" s="23">
        <v>0</v>
      </c>
      <c r="O48" s="22">
        <v>1</v>
      </c>
      <c r="P48" s="18" t="s">
        <v>35</v>
      </c>
      <c r="Q48" s="24" t="s">
        <v>30</v>
      </c>
      <c r="R48" s="30" t="str">
        <f>IF(Tabla4343567891011[[#This Row],[Avance]]&lt;Tabla4343567891011[[#This Row],[Actual]],"OK",IF(Tabla4343567891011[[#This Row],[Avance]]&gt;Tabla4343567891011[[#This Row],[Actual]],"ATENCIÓN","EJECUTADO"))</f>
        <v>EJECUTADO</v>
      </c>
    </row>
    <row r="49" spans="1:18" hidden="1" x14ac:dyDescent="0.25">
      <c r="A49" s="16">
        <v>43</v>
      </c>
      <c r="B49" s="18" t="s">
        <v>23</v>
      </c>
      <c r="C49" s="17">
        <v>45552</v>
      </c>
      <c r="D49" s="17"/>
      <c r="E49" s="27" t="s">
        <v>339</v>
      </c>
      <c r="F49" s="28" t="s">
        <v>1287</v>
      </c>
      <c r="G49" s="27" t="s">
        <v>758</v>
      </c>
      <c r="H49" s="29" t="s">
        <v>1189</v>
      </c>
      <c r="I49" s="29"/>
      <c r="J49" s="33">
        <v>2</v>
      </c>
      <c r="K49" s="21">
        <v>45551</v>
      </c>
      <c r="L49" s="21">
        <f>IFERROR(WORKDAY.INTL(($K49-1),$J49,1,FESTIVOS[]),"")</f>
        <v>45552</v>
      </c>
      <c r="M49" s="37">
        <v>1</v>
      </c>
      <c r="N49" s="23">
        <v>0</v>
      </c>
      <c r="O49" s="22">
        <v>1</v>
      </c>
      <c r="P49" s="18" t="s">
        <v>35</v>
      </c>
      <c r="Q49" s="24" t="s">
        <v>30</v>
      </c>
      <c r="R49" s="30" t="str">
        <f>IF(Tabla4343567891011[[#This Row],[Avance]]&lt;Tabla4343567891011[[#This Row],[Actual]],"OK",IF(Tabla4343567891011[[#This Row],[Avance]]&gt;Tabla4343567891011[[#This Row],[Actual]],"ATENCIÓN","EJECUTADO"))</f>
        <v>EJECUTADO</v>
      </c>
    </row>
    <row r="50" spans="1:18" hidden="1" x14ac:dyDescent="0.25">
      <c r="A50" s="16">
        <v>44</v>
      </c>
      <c r="B50" s="18" t="s">
        <v>23</v>
      </c>
      <c r="C50" s="17">
        <v>45553</v>
      </c>
      <c r="D50" s="17"/>
      <c r="E50" s="27" t="s">
        <v>39</v>
      </c>
      <c r="F50" s="28" t="s">
        <v>84</v>
      </c>
      <c r="G50" s="27" t="s">
        <v>33</v>
      </c>
      <c r="H50" s="29" t="s">
        <v>1189</v>
      </c>
      <c r="I50" s="29"/>
      <c r="J50" s="33">
        <v>2</v>
      </c>
      <c r="K50" s="21">
        <v>45552</v>
      </c>
      <c r="L50" s="21">
        <f>IFERROR(WORKDAY.INTL(($K50-1),$J50,1,FESTIVOS[]),"")</f>
        <v>45553</v>
      </c>
      <c r="M50" s="37">
        <v>1</v>
      </c>
      <c r="N50" s="23">
        <v>0</v>
      </c>
      <c r="O50" s="22">
        <v>1</v>
      </c>
      <c r="P50" s="18" t="s">
        <v>35</v>
      </c>
      <c r="Q50" s="24" t="s">
        <v>30</v>
      </c>
      <c r="R50" s="30" t="str">
        <f>IF(Tabla4343567891011[[#This Row],[Avance]]&lt;Tabla4343567891011[[#This Row],[Actual]],"OK",IF(Tabla4343567891011[[#This Row],[Avance]]&gt;Tabla4343567891011[[#This Row],[Actual]],"ATENCIÓN","EJECUTADO"))</f>
        <v>EJECUTADO</v>
      </c>
    </row>
    <row r="51" spans="1:18" hidden="1" x14ac:dyDescent="0.25">
      <c r="A51" s="16">
        <v>45</v>
      </c>
      <c r="B51" s="18" t="s">
        <v>23</v>
      </c>
      <c r="C51" s="17">
        <v>45553</v>
      </c>
      <c r="D51" s="17"/>
      <c r="E51" s="27" t="s">
        <v>39</v>
      </c>
      <c r="F51" s="28" t="s">
        <v>642</v>
      </c>
      <c r="G51" s="27" t="s">
        <v>33</v>
      </c>
      <c r="H51" s="29" t="s">
        <v>1189</v>
      </c>
      <c r="I51" s="29"/>
      <c r="J51" s="33">
        <v>4</v>
      </c>
      <c r="K51" s="21">
        <v>45552</v>
      </c>
      <c r="L51" s="21">
        <f>IFERROR(WORKDAY.INTL(($K51-1),$J51,1,FESTIVOS[]),"")</f>
        <v>45555</v>
      </c>
      <c r="M51" s="37">
        <v>1</v>
      </c>
      <c r="N51" s="23">
        <v>0.44</v>
      </c>
      <c r="O51" s="22">
        <v>1</v>
      </c>
      <c r="P51" s="18" t="s">
        <v>35</v>
      </c>
      <c r="Q51" s="24" t="s">
        <v>30</v>
      </c>
      <c r="R51" s="30" t="str">
        <f>IF(Tabla4343567891011[[#This Row],[Avance]]&lt;Tabla4343567891011[[#This Row],[Actual]],"OK",IF(Tabla4343567891011[[#This Row],[Avance]]&gt;Tabla4343567891011[[#This Row],[Actual]],"ATENCIÓN","EJECUTADO"))</f>
        <v>EJECUTADO</v>
      </c>
    </row>
    <row r="52" spans="1:18" ht="26.4" hidden="1" x14ac:dyDescent="0.25">
      <c r="A52" s="16">
        <v>46</v>
      </c>
      <c r="B52" s="18" t="s">
        <v>23</v>
      </c>
      <c r="C52" s="17">
        <v>45553</v>
      </c>
      <c r="D52" s="17"/>
      <c r="E52" s="27" t="s">
        <v>339</v>
      </c>
      <c r="F52" s="38" t="s">
        <v>1288</v>
      </c>
      <c r="G52" s="27" t="s">
        <v>758</v>
      </c>
      <c r="H52" s="29" t="s">
        <v>505</v>
      </c>
      <c r="I52" s="29"/>
      <c r="J52" s="33">
        <v>3</v>
      </c>
      <c r="K52" s="21">
        <v>45552</v>
      </c>
      <c r="L52" s="21">
        <f>IFERROR(WORKDAY.INTL(($K52-1),$J52,1,FESTIVOS[]),"")</f>
        <v>45554</v>
      </c>
      <c r="M52" s="37">
        <v>1</v>
      </c>
      <c r="N52" s="23">
        <v>0.8</v>
      </c>
      <c r="O52" s="22">
        <v>1</v>
      </c>
      <c r="P52" s="18" t="s">
        <v>35</v>
      </c>
      <c r="Q52" s="24" t="s">
        <v>30</v>
      </c>
      <c r="R52" s="30" t="str">
        <f>IF(Tabla4343567891011[[#This Row],[Avance]]&lt;Tabla4343567891011[[#This Row],[Actual]],"OK",IF(Tabla4343567891011[[#This Row],[Avance]]&gt;Tabla4343567891011[[#This Row],[Actual]],"ATENCIÓN","EJECUTADO"))</f>
        <v>EJECUTADO</v>
      </c>
    </row>
    <row r="53" spans="1:18" hidden="1" x14ac:dyDescent="0.25">
      <c r="A53" s="16">
        <v>47</v>
      </c>
      <c r="B53" s="18" t="s">
        <v>23</v>
      </c>
      <c r="C53" s="17">
        <v>45554</v>
      </c>
      <c r="D53" s="17"/>
      <c r="E53" s="27" t="s">
        <v>39</v>
      </c>
      <c r="F53" s="28" t="s">
        <v>761</v>
      </c>
      <c r="G53" s="27" t="s">
        <v>33</v>
      </c>
      <c r="H53" s="29" t="s">
        <v>1189</v>
      </c>
      <c r="I53" s="29"/>
      <c r="J53" s="33">
        <v>2</v>
      </c>
      <c r="K53" s="21">
        <v>45553</v>
      </c>
      <c r="L53" s="21">
        <f>IFERROR(WORKDAY.INTL(($K53-1),$J53,1,FESTIVOS[]),"")</f>
        <v>45554</v>
      </c>
      <c r="M53" s="37">
        <v>1</v>
      </c>
      <c r="N53" s="23">
        <v>0</v>
      </c>
      <c r="O53" s="22">
        <v>1</v>
      </c>
      <c r="P53" s="18" t="s">
        <v>35</v>
      </c>
      <c r="Q53" s="24" t="s">
        <v>30</v>
      </c>
      <c r="R53" s="30" t="str">
        <f>IF(Tabla4343567891011[[#This Row],[Avance]]&lt;Tabla4343567891011[[#This Row],[Actual]],"OK",IF(Tabla4343567891011[[#This Row],[Avance]]&gt;Tabla4343567891011[[#This Row],[Actual]],"ATENCIÓN","EJECUTADO"))</f>
        <v>EJECUTADO</v>
      </c>
    </row>
    <row r="54" spans="1:18" hidden="1" x14ac:dyDescent="0.25">
      <c r="A54" s="16">
        <v>48</v>
      </c>
      <c r="B54" s="18" t="s">
        <v>23</v>
      </c>
      <c r="C54" s="17">
        <v>45554</v>
      </c>
      <c r="D54" s="17"/>
      <c r="E54" s="27" t="s">
        <v>39</v>
      </c>
      <c r="F54" s="28" t="s">
        <v>401</v>
      </c>
      <c r="G54" s="27" t="s">
        <v>33</v>
      </c>
      <c r="H54" s="29" t="s">
        <v>1189</v>
      </c>
      <c r="I54" s="29"/>
      <c r="J54" s="33">
        <v>2</v>
      </c>
      <c r="K54" s="21">
        <v>45553</v>
      </c>
      <c r="L54" s="21">
        <f>IFERROR(WORKDAY.INTL(($K54-1),$J54,1,FESTIVOS[]),"")</f>
        <v>45554</v>
      </c>
      <c r="M54" s="37">
        <v>1</v>
      </c>
      <c r="N54" s="23">
        <v>0</v>
      </c>
      <c r="O54" s="22">
        <v>1</v>
      </c>
      <c r="P54" s="18" t="s">
        <v>35</v>
      </c>
      <c r="Q54" s="24" t="s">
        <v>30</v>
      </c>
      <c r="R54" s="30" t="str">
        <f>IF(Tabla4343567891011[[#This Row],[Avance]]&lt;Tabla4343567891011[[#This Row],[Actual]],"OK",IF(Tabla4343567891011[[#This Row],[Avance]]&gt;Tabla4343567891011[[#This Row],[Actual]],"ATENCIÓN","EJECUTADO"))</f>
        <v>EJECUTADO</v>
      </c>
    </row>
    <row r="55" spans="1:18" hidden="1" x14ac:dyDescent="0.25">
      <c r="A55" s="16">
        <v>49</v>
      </c>
      <c r="B55" s="18" t="s">
        <v>23</v>
      </c>
      <c r="C55" s="17">
        <v>45555</v>
      </c>
      <c r="D55" s="17"/>
      <c r="E55" s="27" t="s">
        <v>39</v>
      </c>
      <c r="F55" s="28" t="s">
        <v>640</v>
      </c>
      <c r="G55" s="27" t="s">
        <v>33</v>
      </c>
      <c r="H55" s="29" t="s">
        <v>1189</v>
      </c>
      <c r="I55" s="29"/>
      <c r="J55" s="33">
        <v>2</v>
      </c>
      <c r="K55" s="21">
        <v>45554</v>
      </c>
      <c r="L55" s="21">
        <f>IFERROR(WORKDAY.INTL(($K55-1),$J55,1,FESTIVOS[]),"")</f>
        <v>45555</v>
      </c>
      <c r="M55" s="37">
        <v>1</v>
      </c>
      <c r="N55" s="23">
        <v>0</v>
      </c>
      <c r="O55" s="22">
        <v>1</v>
      </c>
      <c r="P55" s="18" t="s">
        <v>35</v>
      </c>
      <c r="Q55" s="24" t="s">
        <v>30</v>
      </c>
      <c r="R55" s="30" t="str">
        <f>IF(Tabla4343567891011[[#This Row],[Avance]]&lt;Tabla4343567891011[[#This Row],[Actual]],"OK",IF(Tabla4343567891011[[#This Row],[Avance]]&gt;Tabla4343567891011[[#This Row],[Actual]],"ATENCIÓN","EJECUTADO"))</f>
        <v>EJECUTADO</v>
      </c>
    </row>
    <row r="56" spans="1:18" hidden="1" x14ac:dyDescent="0.25">
      <c r="A56" s="16">
        <v>50</v>
      </c>
      <c r="B56" s="18" t="s">
        <v>23</v>
      </c>
      <c r="C56" s="17">
        <v>45555</v>
      </c>
      <c r="D56" s="17"/>
      <c r="E56" s="27" t="s">
        <v>39</v>
      </c>
      <c r="F56" s="28" t="s">
        <v>734</v>
      </c>
      <c r="G56" s="27" t="s">
        <v>33</v>
      </c>
      <c r="H56" s="29" t="s">
        <v>1189</v>
      </c>
      <c r="I56" s="29"/>
      <c r="J56" s="33">
        <v>2</v>
      </c>
      <c r="K56" s="21">
        <v>45554</v>
      </c>
      <c r="L56" s="21">
        <f>IFERROR(WORKDAY.INTL(($K56-1),$J56,1,FESTIVOS[]),"")</f>
        <v>45555</v>
      </c>
      <c r="M56" s="37">
        <v>1</v>
      </c>
      <c r="N56" s="23">
        <v>0</v>
      </c>
      <c r="O56" s="22">
        <v>1</v>
      </c>
      <c r="P56" s="18" t="s">
        <v>35</v>
      </c>
      <c r="Q56" s="24" t="s">
        <v>30</v>
      </c>
      <c r="R56" s="30" t="str">
        <f>IF(Tabla4343567891011[[#This Row],[Avance]]&lt;Tabla4343567891011[[#This Row],[Actual]],"OK",IF(Tabla4343567891011[[#This Row],[Avance]]&gt;Tabla4343567891011[[#This Row],[Actual]],"ATENCIÓN","EJECUTADO"))</f>
        <v>EJECUTADO</v>
      </c>
    </row>
    <row r="57" spans="1:18" hidden="1" x14ac:dyDescent="0.25">
      <c r="A57" s="16">
        <v>51</v>
      </c>
      <c r="B57" s="18" t="s">
        <v>23</v>
      </c>
      <c r="C57" s="17">
        <v>45555</v>
      </c>
      <c r="D57" s="17"/>
      <c r="E57" s="27" t="s">
        <v>39</v>
      </c>
      <c r="F57" s="28" t="s">
        <v>735</v>
      </c>
      <c r="G57" s="27" t="s">
        <v>33</v>
      </c>
      <c r="H57" s="29" t="s">
        <v>1189</v>
      </c>
      <c r="I57" s="29"/>
      <c r="J57" s="33">
        <v>2</v>
      </c>
      <c r="K57" s="21">
        <v>45554</v>
      </c>
      <c r="L57" s="21">
        <f>IFERROR(WORKDAY.INTL(($K57-1),$J57,1,FESTIVOS[]),"")</f>
        <v>45555</v>
      </c>
      <c r="M57" s="37">
        <v>1</v>
      </c>
      <c r="N57" s="23">
        <v>0</v>
      </c>
      <c r="O57" s="22">
        <v>1</v>
      </c>
      <c r="P57" s="18" t="s">
        <v>35</v>
      </c>
      <c r="Q57" s="24" t="s">
        <v>30</v>
      </c>
      <c r="R57" s="30" t="str">
        <f>IF(Tabla4343567891011[[#This Row],[Avance]]&lt;Tabla4343567891011[[#This Row],[Actual]],"OK",IF(Tabla4343567891011[[#This Row],[Avance]]&gt;Tabla4343567891011[[#This Row],[Actual]],"ATENCIÓN","EJECUTADO"))</f>
        <v>EJECUTADO</v>
      </c>
    </row>
    <row r="58" spans="1:18" hidden="1" x14ac:dyDescent="0.25">
      <c r="A58" s="16">
        <v>52</v>
      </c>
      <c r="B58" s="18" t="s">
        <v>23</v>
      </c>
      <c r="C58" s="17">
        <v>45555</v>
      </c>
      <c r="D58" s="17"/>
      <c r="E58" s="27" t="s">
        <v>339</v>
      </c>
      <c r="F58" s="28" t="s">
        <v>1289</v>
      </c>
      <c r="G58" s="27" t="s">
        <v>758</v>
      </c>
      <c r="H58" s="29" t="s">
        <v>505</v>
      </c>
      <c r="I58" s="29"/>
      <c r="J58" s="33">
        <v>2</v>
      </c>
      <c r="K58" s="21">
        <v>45554</v>
      </c>
      <c r="L58" s="21">
        <f>IFERROR(WORKDAY.INTL(($K58-1),$J58,1,FESTIVOS[]),"")</f>
        <v>45555</v>
      </c>
      <c r="M58" s="37">
        <v>1</v>
      </c>
      <c r="N58" s="23">
        <v>0</v>
      </c>
      <c r="O58" s="22">
        <v>1</v>
      </c>
      <c r="P58" s="18" t="s">
        <v>35</v>
      </c>
      <c r="Q58" s="24" t="s">
        <v>30</v>
      </c>
      <c r="R58" s="30" t="str">
        <f>IF(Tabla4343567891011[[#This Row],[Avance]]&lt;Tabla4343567891011[[#This Row],[Actual]],"OK",IF(Tabla4343567891011[[#This Row],[Avance]]&gt;Tabla4343567891011[[#This Row],[Actual]],"ATENCIÓN","EJECUTADO"))</f>
        <v>EJECUTADO</v>
      </c>
    </row>
    <row r="59" spans="1:18" hidden="1" x14ac:dyDescent="0.25">
      <c r="A59" s="16">
        <v>53</v>
      </c>
      <c r="B59" s="18" t="s">
        <v>23</v>
      </c>
      <c r="C59" s="17">
        <v>45558</v>
      </c>
      <c r="D59" s="17"/>
      <c r="E59" s="27" t="s">
        <v>39</v>
      </c>
      <c r="F59" s="28" t="s">
        <v>262</v>
      </c>
      <c r="G59" s="27" t="s">
        <v>33</v>
      </c>
      <c r="H59" s="29" t="s">
        <v>1290</v>
      </c>
      <c r="I59" s="29"/>
      <c r="J59" s="33">
        <v>1</v>
      </c>
      <c r="K59" s="21">
        <v>45557</v>
      </c>
      <c r="L59" s="21">
        <f>IFERROR(WORKDAY.INTL(($K59-1),$J59,1,FESTIVOS[]),"")</f>
        <v>45558</v>
      </c>
      <c r="M59" s="37">
        <v>1</v>
      </c>
      <c r="N59" s="23">
        <v>0</v>
      </c>
      <c r="O59" s="22">
        <v>1</v>
      </c>
      <c r="P59" s="18" t="s">
        <v>35</v>
      </c>
      <c r="Q59" s="24" t="s">
        <v>30</v>
      </c>
      <c r="R59" s="30" t="str">
        <f>IF(Tabla4343567891011[[#This Row],[Avance]]&lt;Tabla4343567891011[[#This Row],[Actual]],"OK",IF(Tabla4343567891011[[#This Row],[Avance]]&gt;Tabla4343567891011[[#This Row],[Actual]],"ATENCIÓN","EJECUTADO"))</f>
        <v>EJECUTADO</v>
      </c>
    </row>
    <row r="60" spans="1:18" hidden="1" x14ac:dyDescent="0.25">
      <c r="A60" s="16">
        <v>54</v>
      </c>
      <c r="B60" s="18" t="s">
        <v>23</v>
      </c>
      <c r="C60" s="17">
        <v>45558</v>
      </c>
      <c r="D60" s="17"/>
      <c r="E60" s="27" t="s">
        <v>39</v>
      </c>
      <c r="F60" s="28" t="s">
        <v>87</v>
      </c>
      <c r="G60" s="27" t="s">
        <v>33</v>
      </c>
      <c r="H60" s="29" t="s">
        <v>1290</v>
      </c>
      <c r="I60" s="29"/>
      <c r="J60" s="33">
        <v>1</v>
      </c>
      <c r="K60" s="21">
        <v>45557</v>
      </c>
      <c r="L60" s="21">
        <f>IFERROR(WORKDAY.INTL(($K60-1),$J60,1,FESTIVOS[]),"")</f>
        <v>45558</v>
      </c>
      <c r="M60" s="37">
        <v>1</v>
      </c>
      <c r="N60" s="23">
        <v>0</v>
      </c>
      <c r="O60" s="22">
        <v>1</v>
      </c>
      <c r="P60" s="18" t="s">
        <v>35</v>
      </c>
      <c r="Q60" s="24" t="s">
        <v>30</v>
      </c>
      <c r="R60" s="30" t="str">
        <f>IF(Tabla4343567891011[[#This Row],[Avance]]&lt;Tabla4343567891011[[#This Row],[Actual]],"OK",IF(Tabla4343567891011[[#This Row],[Avance]]&gt;Tabla4343567891011[[#This Row],[Actual]],"ATENCIÓN","EJECUTADO"))</f>
        <v>EJECUTADO</v>
      </c>
    </row>
    <row r="61" spans="1:18" ht="14.25" hidden="1" customHeight="1" x14ac:dyDescent="0.25">
      <c r="A61" s="16">
        <v>55</v>
      </c>
      <c r="B61" s="18" t="s">
        <v>23</v>
      </c>
      <c r="C61" s="17">
        <v>45558</v>
      </c>
      <c r="D61" s="17"/>
      <c r="E61" s="27" t="s">
        <v>39</v>
      </c>
      <c r="F61" s="28" t="s">
        <v>32</v>
      </c>
      <c r="G61" s="27" t="s">
        <v>33</v>
      </c>
      <c r="H61" s="29" t="s">
        <v>1189</v>
      </c>
      <c r="I61" s="29"/>
      <c r="J61" s="33">
        <v>5</v>
      </c>
      <c r="K61" s="21">
        <v>45557</v>
      </c>
      <c r="L61" s="21">
        <f>IFERROR(WORKDAY.INTL(($K61-1),$J61,1,FESTIVOS[]),"")</f>
        <v>45562</v>
      </c>
      <c r="M61" s="37">
        <v>1</v>
      </c>
      <c r="N61" s="23">
        <v>0.81</v>
      </c>
      <c r="O61" s="22">
        <v>1</v>
      </c>
      <c r="P61" s="18" t="s">
        <v>35</v>
      </c>
      <c r="Q61" s="24" t="s">
        <v>30</v>
      </c>
      <c r="R61" s="30" t="str">
        <f>IF(Tabla4343567891011[[#This Row],[Avance]]&lt;Tabla4343567891011[[#This Row],[Actual]],"OK",IF(Tabla4343567891011[[#This Row],[Avance]]&gt;Tabla4343567891011[[#This Row],[Actual]],"ATENCIÓN","EJECUTADO"))</f>
        <v>EJECUTADO</v>
      </c>
    </row>
    <row r="62" spans="1:18" ht="26.4" x14ac:dyDescent="0.25">
      <c r="A62" s="16">
        <v>56</v>
      </c>
      <c r="B62" s="18" t="s">
        <v>23</v>
      </c>
      <c r="C62" s="17">
        <v>45558</v>
      </c>
      <c r="D62" s="17"/>
      <c r="E62" s="27" t="s">
        <v>1264</v>
      </c>
      <c r="F62" s="38" t="s">
        <v>1291</v>
      </c>
      <c r="G62" s="27" t="s">
        <v>758</v>
      </c>
      <c r="H62" s="29" t="s">
        <v>789</v>
      </c>
      <c r="I62" s="29"/>
      <c r="J62" s="33">
        <v>21</v>
      </c>
      <c r="K62" s="21">
        <v>45557</v>
      </c>
      <c r="L62" s="21">
        <f>IFERROR(WORKDAY.INTL(($K62-1),$J62,1,FESTIVOS[]),"")</f>
        <v>45586</v>
      </c>
      <c r="M62" s="37">
        <f t="shared" ref="M62:M76" ca="1" si="1">IFERROR(((($I$3-$K62)/(L62-K62)*1)),"")</f>
        <v>23.724137931034484</v>
      </c>
      <c r="N62" s="23">
        <v>0.2</v>
      </c>
      <c r="O62" s="22">
        <v>0.28000000000000003</v>
      </c>
      <c r="P62" s="18" t="s">
        <v>35</v>
      </c>
      <c r="Q62" s="24" t="s">
        <v>30</v>
      </c>
      <c r="R62" s="30" t="str">
        <f ca="1">IF(Tabla4343567891011[[#This Row],[Avance]]&lt;Tabla4343567891011[[#This Row],[Actual]],"OK",IF(Tabla4343567891011[[#This Row],[Avance]]&gt;Tabla4343567891011[[#This Row],[Actual]],"ATENCIÓN","EJECUTADO"))</f>
        <v>ATENCIÓN</v>
      </c>
    </row>
    <row r="63" spans="1:18" ht="26.4" hidden="1" x14ac:dyDescent="0.25">
      <c r="A63" s="16">
        <v>57</v>
      </c>
      <c r="B63" s="18" t="s">
        <v>23</v>
      </c>
      <c r="C63" s="17">
        <v>45558</v>
      </c>
      <c r="D63" s="17"/>
      <c r="E63" s="27" t="s">
        <v>339</v>
      </c>
      <c r="F63" s="38" t="s">
        <v>1292</v>
      </c>
      <c r="G63" s="27" t="s">
        <v>758</v>
      </c>
      <c r="H63" s="29" t="s">
        <v>505</v>
      </c>
      <c r="I63" s="29"/>
      <c r="J63" s="33">
        <v>2</v>
      </c>
      <c r="K63" s="21">
        <v>45557</v>
      </c>
      <c r="L63" s="21">
        <f>IFERROR(WORKDAY.INTL(($K63-1),$J63,1,FESTIVOS[]),"")</f>
        <v>45559</v>
      </c>
      <c r="M63" s="37">
        <f t="shared" ca="1" si="1"/>
        <v>344</v>
      </c>
      <c r="N63" s="23">
        <v>0.51</v>
      </c>
      <c r="O63" s="22">
        <v>1</v>
      </c>
      <c r="P63" s="18" t="s">
        <v>35</v>
      </c>
      <c r="Q63" s="24" t="s">
        <v>30</v>
      </c>
      <c r="R63" s="30" t="str">
        <f ca="1">IF(Tabla4343567891011[[#This Row],[Avance]]&lt;Tabla4343567891011[[#This Row],[Actual]],"OK",IF(Tabla4343567891011[[#This Row],[Avance]]&gt;Tabla4343567891011[[#This Row],[Actual]],"ATENCIÓN","EJECUTADO"))</f>
        <v>ATENCIÓN</v>
      </c>
    </row>
    <row r="64" spans="1:18" hidden="1" x14ac:dyDescent="0.25">
      <c r="A64" s="16">
        <v>58</v>
      </c>
      <c r="B64" s="18" t="s">
        <v>23</v>
      </c>
      <c r="C64" s="17">
        <v>45559</v>
      </c>
      <c r="D64" s="17"/>
      <c r="E64" s="27" t="s">
        <v>39</v>
      </c>
      <c r="F64" s="28" t="s">
        <v>289</v>
      </c>
      <c r="G64" s="27" t="s">
        <v>1274</v>
      </c>
      <c r="H64" s="29" t="s">
        <v>1293</v>
      </c>
      <c r="I64" s="29"/>
      <c r="J64" s="33">
        <v>3</v>
      </c>
      <c r="K64" s="21">
        <v>45558</v>
      </c>
      <c r="L64" s="21">
        <f>IFERROR(WORKDAY.INTL(($K64-1),$J64,1,FESTIVOS[]),"")</f>
        <v>45560</v>
      </c>
      <c r="M64" s="37">
        <f t="shared" ca="1" si="1"/>
        <v>343.5</v>
      </c>
      <c r="N64" s="23">
        <v>0.4</v>
      </c>
      <c r="O64" s="22">
        <v>1</v>
      </c>
      <c r="P64" s="18" t="s">
        <v>35</v>
      </c>
      <c r="Q64" s="24" t="s">
        <v>30</v>
      </c>
      <c r="R64" s="30" t="str">
        <f ca="1">IF(Tabla4343567891011[[#This Row],[Avance]]&lt;Tabla4343567891011[[#This Row],[Actual]],"OK",IF(Tabla4343567891011[[#This Row],[Avance]]&gt;Tabla4343567891011[[#This Row],[Actual]],"ATENCIÓN","EJECUTADO"))</f>
        <v>ATENCIÓN</v>
      </c>
    </row>
    <row r="65" spans="1:18" ht="26.4" hidden="1" x14ac:dyDescent="0.25">
      <c r="A65" s="16">
        <v>59</v>
      </c>
      <c r="B65" s="18" t="s">
        <v>23</v>
      </c>
      <c r="C65" s="17">
        <v>45559</v>
      </c>
      <c r="D65" s="17"/>
      <c r="E65" s="27" t="s">
        <v>339</v>
      </c>
      <c r="F65" s="38" t="s">
        <v>1294</v>
      </c>
      <c r="G65" s="27" t="s">
        <v>758</v>
      </c>
      <c r="H65" s="29" t="s">
        <v>505</v>
      </c>
      <c r="I65" s="29"/>
      <c r="J65" s="33">
        <v>3</v>
      </c>
      <c r="K65" s="21">
        <v>45558</v>
      </c>
      <c r="L65" s="21">
        <f>IFERROR(WORKDAY.INTL(($K65-1),$J65,1,FESTIVOS[]),"")</f>
        <v>45560</v>
      </c>
      <c r="M65" s="37">
        <f t="shared" ca="1" si="1"/>
        <v>343.5</v>
      </c>
      <c r="N65" s="23">
        <v>0.51</v>
      </c>
      <c r="O65" s="22">
        <v>1</v>
      </c>
      <c r="P65" s="18" t="s">
        <v>35</v>
      </c>
      <c r="Q65" s="24" t="s">
        <v>30</v>
      </c>
      <c r="R65" s="30" t="str">
        <f ca="1">IF(Tabla4343567891011[[#This Row],[Avance]]&lt;Tabla4343567891011[[#This Row],[Actual]],"OK",IF(Tabla4343567891011[[#This Row],[Avance]]&gt;Tabla4343567891011[[#This Row],[Actual]],"ATENCIÓN","EJECUTADO"))</f>
        <v>ATENCIÓN</v>
      </c>
    </row>
    <row r="66" spans="1:18" hidden="1" x14ac:dyDescent="0.25">
      <c r="A66" s="16">
        <v>60</v>
      </c>
      <c r="B66" s="18" t="s">
        <v>23</v>
      </c>
      <c r="C66" s="17">
        <v>45560</v>
      </c>
      <c r="D66" s="17"/>
      <c r="E66" s="27" t="s">
        <v>339</v>
      </c>
      <c r="F66" s="28" t="s">
        <v>1295</v>
      </c>
      <c r="G66" s="27" t="s">
        <v>758</v>
      </c>
      <c r="H66" s="29" t="s">
        <v>505</v>
      </c>
      <c r="I66" s="29"/>
      <c r="J66" s="33">
        <v>2</v>
      </c>
      <c r="K66" s="21">
        <v>45559</v>
      </c>
      <c r="L66" s="21">
        <f>IFERROR(WORKDAY.INTL(($K66-1),$J66,1,FESTIVOS[]),"")</f>
        <v>45560</v>
      </c>
      <c r="M66" s="37">
        <f t="shared" ca="1" si="1"/>
        <v>686</v>
      </c>
      <c r="N66" s="23">
        <v>0</v>
      </c>
      <c r="O66" s="22">
        <v>1</v>
      </c>
      <c r="P66" s="18" t="s">
        <v>35</v>
      </c>
      <c r="Q66" s="24" t="s">
        <v>30</v>
      </c>
      <c r="R66" s="30" t="str">
        <f ca="1">IF(Tabla4343567891011[[#This Row],[Avance]]&lt;Tabla4343567891011[[#This Row],[Actual]],"OK",IF(Tabla4343567891011[[#This Row],[Avance]]&gt;Tabla4343567891011[[#This Row],[Actual]],"ATENCIÓN","EJECUTADO"))</f>
        <v>ATENCIÓN</v>
      </c>
    </row>
    <row r="67" spans="1:18" hidden="1" x14ac:dyDescent="0.25">
      <c r="A67" s="16">
        <v>61</v>
      </c>
      <c r="B67" s="18" t="s">
        <v>23</v>
      </c>
      <c r="C67" s="17">
        <v>45561</v>
      </c>
      <c r="D67" s="17"/>
      <c r="E67" s="27" t="s">
        <v>39</v>
      </c>
      <c r="F67" s="28" t="s">
        <v>286</v>
      </c>
      <c r="G67" s="27" t="s">
        <v>33</v>
      </c>
      <c r="H67" s="29" t="s">
        <v>1296</v>
      </c>
      <c r="I67" s="29"/>
      <c r="J67" s="33">
        <v>2</v>
      </c>
      <c r="K67" s="21">
        <v>45560</v>
      </c>
      <c r="L67" s="21">
        <f>IFERROR(WORKDAY.INTL(($K67-1),$J67,1,FESTIVOS[]),"")</f>
        <v>45561</v>
      </c>
      <c r="M67" s="37">
        <f t="shared" ca="1" si="1"/>
        <v>685</v>
      </c>
      <c r="N67" s="23">
        <v>0</v>
      </c>
      <c r="O67" s="22">
        <v>1</v>
      </c>
      <c r="P67" s="18" t="s">
        <v>35</v>
      </c>
      <c r="Q67" s="24" t="s">
        <v>30</v>
      </c>
      <c r="R67" s="30" t="str">
        <f ca="1">IF(Tabla4343567891011[[#This Row],[Avance]]&lt;Tabla4343567891011[[#This Row],[Actual]],"OK",IF(Tabla4343567891011[[#This Row],[Avance]]&gt;Tabla4343567891011[[#This Row],[Actual]],"ATENCIÓN","EJECUTADO"))</f>
        <v>ATENCIÓN</v>
      </c>
    </row>
    <row r="68" spans="1:18" hidden="1" x14ac:dyDescent="0.25">
      <c r="A68" s="16">
        <v>62</v>
      </c>
      <c r="B68" s="18" t="s">
        <v>23</v>
      </c>
      <c r="C68" s="17">
        <v>45561</v>
      </c>
      <c r="D68" s="17"/>
      <c r="E68" s="27" t="s">
        <v>339</v>
      </c>
      <c r="F68" s="28" t="s">
        <v>1297</v>
      </c>
      <c r="G68" s="27" t="s">
        <v>758</v>
      </c>
      <c r="H68" s="29" t="s">
        <v>505</v>
      </c>
      <c r="I68" s="29"/>
      <c r="J68" s="33">
        <v>2</v>
      </c>
      <c r="K68" s="21">
        <v>45560</v>
      </c>
      <c r="L68" s="21">
        <f>IFERROR(WORKDAY.INTL(($K68-1),$J68,1,FESTIVOS[]),"")</f>
        <v>45561</v>
      </c>
      <c r="M68" s="37">
        <f t="shared" ca="1" si="1"/>
        <v>685</v>
      </c>
      <c r="N68" s="23">
        <v>0</v>
      </c>
      <c r="O68" s="22">
        <v>1</v>
      </c>
      <c r="P68" s="18" t="s">
        <v>35</v>
      </c>
      <c r="Q68" s="24" t="s">
        <v>30</v>
      </c>
      <c r="R68" s="30" t="str">
        <f ca="1">IF(Tabla4343567891011[[#This Row],[Avance]]&lt;Tabla4343567891011[[#This Row],[Actual]],"OK",IF(Tabla4343567891011[[#This Row],[Avance]]&gt;Tabla4343567891011[[#This Row],[Actual]],"ATENCIÓN","EJECUTADO"))</f>
        <v>ATENCIÓN</v>
      </c>
    </row>
    <row r="69" spans="1:18" hidden="1" x14ac:dyDescent="0.25">
      <c r="A69" s="16">
        <v>63</v>
      </c>
      <c r="B69" s="18" t="s">
        <v>23</v>
      </c>
      <c r="C69" s="17">
        <v>45562</v>
      </c>
      <c r="D69" s="17"/>
      <c r="E69" s="27" t="s">
        <v>39</v>
      </c>
      <c r="F69" s="28" t="s">
        <v>1298</v>
      </c>
      <c r="G69" s="27" t="s">
        <v>840</v>
      </c>
      <c r="H69" s="29" t="s">
        <v>226</v>
      </c>
      <c r="I69" s="29"/>
      <c r="J69" s="33">
        <v>1</v>
      </c>
      <c r="K69" s="21">
        <v>45562</v>
      </c>
      <c r="L69" s="21">
        <f>IFERROR(WORKDAY.INTL(($K69-1),$J69,1,FESTIVOS[]),"")</f>
        <v>45562</v>
      </c>
      <c r="M69" s="37" t="str">
        <f t="shared" ca="1" si="1"/>
        <v/>
      </c>
      <c r="N69" s="23">
        <v>1</v>
      </c>
      <c r="O69" s="22">
        <v>1</v>
      </c>
      <c r="P69" s="18" t="s">
        <v>35</v>
      </c>
      <c r="Q69" s="24" t="s">
        <v>30</v>
      </c>
      <c r="R69" s="30" t="str">
        <f ca="1">IF(Tabla4343567891011[[#This Row],[Avance]]&lt;Tabla4343567891011[[#This Row],[Actual]],"OK",IF(Tabla4343567891011[[#This Row],[Avance]]&gt;Tabla4343567891011[[#This Row],[Actual]],"ATENCIÓN","EJECUTADO"))</f>
        <v>ATENCIÓN</v>
      </c>
    </row>
    <row r="70" spans="1:18" x14ac:dyDescent="0.25">
      <c r="A70" s="16">
        <v>64</v>
      </c>
      <c r="B70" s="18" t="s">
        <v>23</v>
      </c>
      <c r="C70" s="17">
        <v>45565</v>
      </c>
      <c r="D70" s="17"/>
      <c r="E70" s="27" t="s">
        <v>39</v>
      </c>
      <c r="F70" s="28" t="s">
        <v>1299</v>
      </c>
      <c r="G70" s="27" t="s">
        <v>33</v>
      </c>
      <c r="H70" s="29" t="s">
        <v>1189</v>
      </c>
      <c r="I70" s="29"/>
      <c r="J70" s="33">
        <v>1</v>
      </c>
      <c r="K70" s="21">
        <v>45565</v>
      </c>
      <c r="L70" s="21">
        <f>IFERROR(WORKDAY.INTL(($K70-1),$J70,1,FESTIVOS[]),"")</f>
        <v>45565</v>
      </c>
      <c r="M70" s="37">
        <v>1</v>
      </c>
      <c r="N70" s="23">
        <v>0</v>
      </c>
      <c r="O70" s="22">
        <v>1</v>
      </c>
      <c r="P70" s="18" t="s">
        <v>35</v>
      </c>
      <c r="Q70" s="24" t="s">
        <v>30</v>
      </c>
      <c r="R70" s="30" t="str">
        <f>IF(Tabla4343567891011[[#This Row],[Avance]]&lt;Tabla4343567891011[[#This Row],[Actual]],"OK",IF(Tabla4343567891011[[#This Row],[Avance]]&gt;Tabla4343567891011[[#This Row],[Actual]],"ATENCIÓN","EJECUTADO"))</f>
        <v>EJECUTADO</v>
      </c>
    </row>
    <row r="71" spans="1:18" x14ac:dyDescent="0.25">
      <c r="A71" s="16">
        <v>65</v>
      </c>
      <c r="B71" s="18" t="s">
        <v>23</v>
      </c>
      <c r="C71" s="17">
        <v>45565</v>
      </c>
      <c r="D71" s="17"/>
      <c r="E71" s="27" t="s">
        <v>39</v>
      </c>
      <c r="F71" s="28" t="s">
        <v>1300</v>
      </c>
      <c r="G71" s="27" t="s">
        <v>33</v>
      </c>
      <c r="H71" s="29" t="s">
        <v>1189</v>
      </c>
      <c r="I71" s="29"/>
      <c r="J71" s="33">
        <v>1</v>
      </c>
      <c r="K71" s="21">
        <v>45565</v>
      </c>
      <c r="L71" s="21">
        <f>IFERROR(WORKDAY.INTL(($K71-1),$J71,1,FESTIVOS[]),"")</f>
        <v>45565</v>
      </c>
      <c r="M71" s="37">
        <v>1</v>
      </c>
      <c r="N71" s="23">
        <v>0</v>
      </c>
      <c r="O71" s="22">
        <v>1</v>
      </c>
      <c r="P71" s="18" t="s">
        <v>35</v>
      </c>
      <c r="Q71" s="24" t="s">
        <v>30</v>
      </c>
      <c r="R71" s="30" t="str">
        <f>IF(Tabla4343567891011[[#This Row],[Avance]]&lt;Tabla4343567891011[[#This Row],[Actual]],"OK",IF(Tabla4343567891011[[#This Row],[Avance]]&gt;Tabla4343567891011[[#This Row],[Actual]],"ATENCIÓN","EJECUTADO"))</f>
        <v>EJECUTADO</v>
      </c>
    </row>
    <row r="72" spans="1:18" x14ac:dyDescent="0.25">
      <c r="A72" s="16">
        <v>66</v>
      </c>
      <c r="B72" s="18" t="s">
        <v>23</v>
      </c>
      <c r="C72" s="17">
        <v>45565</v>
      </c>
      <c r="D72" s="17"/>
      <c r="E72" s="27" t="s">
        <v>39</v>
      </c>
      <c r="F72" s="28" t="s">
        <v>1301</v>
      </c>
      <c r="G72" s="27" t="s">
        <v>33</v>
      </c>
      <c r="H72" s="29" t="s">
        <v>1189</v>
      </c>
      <c r="I72" s="29"/>
      <c r="J72" s="33">
        <v>1</v>
      </c>
      <c r="K72" s="21">
        <v>45565</v>
      </c>
      <c r="L72" s="21">
        <f>IFERROR(WORKDAY.INTL(($K72-1),$J72,1,FESTIVOS[]),"")</f>
        <v>45565</v>
      </c>
      <c r="M72" s="37">
        <v>1</v>
      </c>
      <c r="N72" s="23">
        <v>0</v>
      </c>
      <c r="O72" s="22">
        <v>1</v>
      </c>
      <c r="P72" s="18" t="s">
        <v>35</v>
      </c>
      <c r="Q72" s="24" t="s">
        <v>30</v>
      </c>
      <c r="R72" s="30" t="str">
        <f>IF(Tabla4343567891011[[#This Row],[Avance]]&lt;Tabla4343567891011[[#This Row],[Actual]],"OK",IF(Tabla4343567891011[[#This Row],[Avance]]&gt;Tabla4343567891011[[#This Row],[Actual]],"ATENCIÓN","EJECUTADO"))</f>
        <v>EJECUTADO</v>
      </c>
    </row>
    <row r="73" spans="1:18" x14ac:dyDescent="0.25">
      <c r="A73" s="16">
        <v>67</v>
      </c>
      <c r="B73" s="18" t="s">
        <v>23</v>
      </c>
      <c r="C73" s="17">
        <v>45565</v>
      </c>
      <c r="D73" s="17"/>
      <c r="E73" s="27" t="s">
        <v>39</v>
      </c>
      <c r="F73" s="51" t="s">
        <v>110</v>
      </c>
      <c r="G73" s="27" t="s">
        <v>33</v>
      </c>
      <c r="H73" s="29" t="s">
        <v>1189</v>
      </c>
      <c r="I73" s="29"/>
      <c r="J73" s="33">
        <v>1</v>
      </c>
      <c r="K73" s="21">
        <v>45565</v>
      </c>
      <c r="L73" s="21">
        <f>IFERROR(WORKDAY.INTL(($K73-1),$J73,1,FESTIVOS[]),"")</f>
        <v>45565</v>
      </c>
      <c r="M73" s="37">
        <v>1</v>
      </c>
      <c r="N73" s="23">
        <v>0</v>
      </c>
      <c r="O73" s="22">
        <v>1</v>
      </c>
      <c r="P73" s="18" t="s">
        <v>35</v>
      </c>
      <c r="Q73" s="24" t="s">
        <v>30</v>
      </c>
      <c r="R73" s="30" t="str">
        <f>IF(Tabla4343567891011[[#This Row],[Avance]]&lt;Tabla4343567891011[[#This Row],[Actual]],"OK",IF(Tabla4343567891011[[#This Row],[Avance]]&gt;Tabla4343567891011[[#This Row],[Actual]],"ATENCIÓN","EJECUTADO"))</f>
        <v>EJECUTADO</v>
      </c>
    </row>
    <row r="74" spans="1:18" x14ac:dyDescent="0.25">
      <c r="A74" s="16">
        <v>68</v>
      </c>
      <c r="B74" s="18" t="s">
        <v>23</v>
      </c>
      <c r="C74" s="17">
        <v>45565</v>
      </c>
      <c r="D74" s="17"/>
      <c r="E74" s="27" t="s">
        <v>39</v>
      </c>
      <c r="F74" s="51" t="s">
        <v>1057</v>
      </c>
      <c r="G74" s="27" t="s">
        <v>33</v>
      </c>
      <c r="H74" s="29" t="s">
        <v>1189</v>
      </c>
      <c r="I74" s="29"/>
      <c r="J74" s="33">
        <v>1</v>
      </c>
      <c r="K74" s="21">
        <v>45565</v>
      </c>
      <c r="L74" s="21">
        <f>IFERROR(WORKDAY.INTL(($K74-1),$J74,1,FESTIVOS[]),"")</f>
        <v>45565</v>
      </c>
      <c r="M74" s="37">
        <v>1</v>
      </c>
      <c r="N74" s="23">
        <v>0</v>
      </c>
      <c r="O74" s="22">
        <v>1</v>
      </c>
      <c r="P74" s="18" t="s">
        <v>35</v>
      </c>
      <c r="Q74" s="24" t="s">
        <v>30</v>
      </c>
      <c r="R74" s="30" t="str">
        <f>IF(Tabla4343567891011[[#This Row],[Avance]]&lt;Tabla4343567891011[[#This Row],[Actual]],"OK",IF(Tabla4343567891011[[#This Row],[Avance]]&gt;Tabla4343567891011[[#This Row],[Actual]],"ATENCIÓN","EJECUTADO"))</f>
        <v>EJECUTADO</v>
      </c>
    </row>
    <row r="75" spans="1:18" x14ac:dyDescent="0.25">
      <c r="A75" s="16">
        <v>69</v>
      </c>
      <c r="B75" s="18" t="s">
        <v>23</v>
      </c>
      <c r="C75" s="17">
        <v>45565</v>
      </c>
      <c r="D75" s="17"/>
      <c r="E75" s="27" t="s">
        <v>39</v>
      </c>
      <c r="F75" s="28" t="s">
        <v>1302</v>
      </c>
      <c r="G75" s="27" t="s">
        <v>33</v>
      </c>
      <c r="H75" s="29" t="s">
        <v>1189</v>
      </c>
      <c r="I75" s="29"/>
      <c r="J75" s="33">
        <v>3</v>
      </c>
      <c r="K75" s="21">
        <v>45565</v>
      </c>
      <c r="L75" s="21">
        <f>IFERROR(WORKDAY.INTL(($K75-1),$J75,1,FESTIVOS[]),"")</f>
        <v>45567</v>
      </c>
      <c r="M75" s="37">
        <f t="shared" ca="1" si="1"/>
        <v>340</v>
      </c>
      <c r="N75" s="23">
        <v>0</v>
      </c>
      <c r="O75" s="22">
        <v>0.2</v>
      </c>
      <c r="P75" s="18" t="s">
        <v>35</v>
      </c>
      <c r="Q75" s="24" t="s">
        <v>30</v>
      </c>
      <c r="R75" s="30" t="str">
        <f ca="1">IF(Tabla4343567891011[[#This Row],[Avance]]&lt;Tabla4343567891011[[#This Row],[Actual]],"OK",IF(Tabla4343567891011[[#This Row],[Avance]]&gt;Tabla4343567891011[[#This Row],[Actual]],"ATENCIÓN","EJECUTADO"))</f>
        <v>ATENCIÓN</v>
      </c>
    </row>
    <row r="76" spans="1:18" x14ac:dyDescent="0.25">
      <c r="A76" s="16">
        <v>70</v>
      </c>
      <c r="B76" s="18" t="s">
        <v>23</v>
      </c>
      <c r="C76" s="17">
        <v>45565</v>
      </c>
      <c r="D76" s="17"/>
      <c r="E76" s="27" t="s">
        <v>39</v>
      </c>
      <c r="F76" s="60" t="s">
        <v>724</v>
      </c>
      <c r="G76" s="27" t="s">
        <v>33</v>
      </c>
      <c r="H76" s="29" t="s">
        <v>1189</v>
      </c>
      <c r="I76" s="29"/>
      <c r="J76" s="33">
        <v>3</v>
      </c>
      <c r="K76" s="21">
        <v>45565</v>
      </c>
      <c r="L76" s="21">
        <f>IFERROR(WORKDAY.INTL(($K76-1),$J76,1,FESTIVOS[]),"")</f>
        <v>45567</v>
      </c>
      <c r="M76" s="37">
        <f t="shared" ca="1" si="1"/>
        <v>340</v>
      </c>
      <c r="N76" s="23">
        <v>0</v>
      </c>
      <c r="O76" s="22">
        <v>0.2</v>
      </c>
      <c r="P76" s="18" t="s">
        <v>35</v>
      </c>
      <c r="Q76" s="24" t="s">
        <v>30</v>
      </c>
      <c r="R76" s="30" t="str">
        <f ca="1">IF(Tabla4343567891011[[#This Row],[Avance]]&lt;Tabla4343567891011[[#This Row],[Actual]],"OK",IF(Tabla4343567891011[[#This Row],[Avance]]&gt;Tabla4343567891011[[#This Row],[Actual]],"ATENCIÓN","EJECUTADO"))</f>
        <v>ATENCIÓN</v>
      </c>
    </row>
    <row r="77" spans="1:18" hidden="1" x14ac:dyDescent="0.25">
      <c r="A77" s="16">
        <v>71</v>
      </c>
      <c r="B77" s="18" t="s">
        <v>23</v>
      </c>
      <c r="C77" s="17"/>
      <c r="D77" s="17"/>
      <c r="E77" s="27"/>
      <c r="F77" s="28"/>
      <c r="G77" s="27"/>
      <c r="H77" s="29"/>
      <c r="I77" s="29"/>
      <c r="J77" s="33"/>
      <c r="K77" s="21"/>
      <c r="L77" s="21"/>
      <c r="M77" s="37"/>
      <c r="N77" s="23"/>
      <c r="O77" s="22"/>
      <c r="P77" s="18"/>
      <c r="Q77" s="24"/>
      <c r="R77" s="30" t="str">
        <f>IF(Tabla4343567891011[[#This Row],[Avance]]&lt;Tabla4343567891011[[#This Row],[Actual]],"OK",IF(Tabla4343567891011[[#This Row],[Avance]]&gt;Tabla4343567891011[[#This Row],[Actual]],"ATENCIÓN","EJECUTADO"))</f>
        <v>EJECUTADO</v>
      </c>
    </row>
    <row r="78" spans="1:18" hidden="1" x14ac:dyDescent="0.25">
      <c r="A78" s="16">
        <v>72</v>
      </c>
      <c r="B78" s="18" t="s">
        <v>23</v>
      </c>
      <c r="C78" s="17"/>
      <c r="D78" s="17"/>
      <c r="E78" s="27"/>
      <c r="F78" s="28"/>
      <c r="G78" s="27"/>
      <c r="H78" s="29"/>
      <c r="I78" s="29"/>
      <c r="J78" s="33"/>
      <c r="K78" s="21"/>
      <c r="L78" s="21" t="str">
        <f>IFERROR(WORKDAY.INTL(($K78-1),$J78,1,FESTIVOS[]),"")</f>
        <v/>
      </c>
      <c r="M78" s="37"/>
      <c r="N78" s="23"/>
      <c r="O78" s="22"/>
      <c r="P78" s="18"/>
      <c r="Q78" s="24"/>
      <c r="R78" s="30" t="str">
        <f>IF(Tabla4343567891011[[#This Row],[Avance]]&lt;Tabla4343567891011[[#This Row],[Actual]],"OK",IF(Tabla4343567891011[[#This Row],[Avance]]&gt;Tabla4343567891011[[#This Row],[Actual]],"ATENCIÓN","EJECUTADO"))</f>
        <v>EJECUTADO</v>
      </c>
    </row>
    <row r="79" spans="1:18" hidden="1" x14ac:dyDescent="0.25">
      <c r="A79" s="16">
        <v>73</v>
      </c>
      <c r="B79" s="18" t="s">
        <v>23</v>
      </c>
      <c r="C79" s="17"/>
      <c r="D79" s="17"/>
      <c r="E79" s="27"/>
      <c r="F79" s="28"/>
      <c r="G79" s="27"/>
      <c r="H79" s="29"/>
      <c r="I79" s="29"/>
      <c r="J79" s="33"/>
      <c r="K79" s="21"/>
      <c r="L79" s="21" t="str">
        <f>IFERROR(WORKDAY.INTL(($K79-1),$J79,1,FESTIVOS[]),"")</f>
        <v/>
      </c>
      <c r="M79" s="37"/>
      <c r="N79" s="23"/>
      <c r="O79" s="22"/>
      <c r="P79" s="18"/>
      <c r="Q79" s="24"/>
      <c r="R79" s="30" t="str">
        <f>IF(Tabla4343567891011[[#This Row],[Avance]]&lt;Tabla4343567891011[[#This Row],[Actual]],"OK",IF(Tabla4343567891011[[#This Row],[Avance]]&gt;Tabla4343567891011[[#This Row],[Actual]],"ATENCIÓN","EJECUTADO"))</f>
        <v>EJECUTADO</v>
      </c>
    </row>
    <row r="80" spans="1:18" hidden="1" x14ac:dyDescent="0.25">
      <c r="A80" s="16">
        <v>74</v>
      </c>
      <c r="B80" s="18" t="s">
        <v>23</v>
      </c>
      <c r="C80" s="17"/>
      <c r="D80" s="17"/>
      <c r="E80" s="27"/>
      <c r="F80" s="28"/>
      <c r="G80" s="27"/>
      <c r="H80" s="29"/>
      <c r="I80" s="29"/>
      <c r="J80" s="33"/>
      <c r="K80" s="21"/>
      <c r="L80" s="21" t="str">
        <f>IFERROR(WORKDAY.INTL(($K80-1),$J80,1,FESTIVOS[]),"")</f>
        <v/>
      </c>
      <c r="M80" s="37"/>
      <c r="N80" s="23"/>
      <c r="O80" s="22"/>
      <c r="P80" s="18"/>
      <c r="Q80" s="24"/>
      <c r="R80" s="30" t="str">
        <f>IF(Tabla4343567891011[[#This Row],[Avance]]&lt;Tabla4343567891011[[#This Row],[Actual]],"OK",IF(Tabla4343567891011[[#This Row],[Avance]]&gt;Tabla4343567891011[[#This Row],[Actual]],"ATENCIÓN","EJECUTADO"))</f>
        <v>EJECUTADO</v>
      </c>
    </row>
    <row r="81" spans="1:18" hidden="1" x14ac:dyDescent="0.25">
      <c r="A81" s="16">
        <v>75</v>
      </c>
      <c r="B81" s="18" t="s">
        <v>23</v>
      </c>
      <c r="C81" s="17"/>
      <c r="D81" s="17"/>
      <c r="E81" s="27"/>
      <c r="F81" s="28"/>
      <c r="G81" s="27"/>
      <c r="H81" s="29"/>
      <c r="I81" s="29"/>
      <c r="J81" s="33"/>
      <c r="K81" s="21"/>
      <c r="L81" s="21" t="str">
        <f>IFERROR(WORKDAY.INTL(($K81-1),$J81,1,FESTIVOS[]),"")</f>
        <v/>
      </c>
      <c r="M81" s="37"/>
      <c r="N81" s="23"/>
      <c r="O81" s="22"/>
      <c r="P81" s="18"/>
      <c r="Q81" s="24"/>
      <c r="R81" s="30" t="str">
        <f>IF(Tabla4343567891011[[#This Row],[Avance]]&lt;Tabla4343567891011[[#This Row],[Actual]],"OK",IF(Tabla4343567891011[[#This Row],[Avance]]&gt;Tabla4343567891011[[#This Row],[Actual]],"ATENCIÓN","EJECUTADO"))</f>
        <v>EJECUTADO</v>
      </c>
    </row>
    <row r="82" spans="1:18" hidden="1" x14ac:dyDescent="0.25">
      <c r="A82" s="16">
        <v>76</v>
      </c>
      <c r="B82" s="18" t="s">
        <v>23</v>
      </c>
      <c r="C82" s="17"/>
      <c r="D82" s="17"/>
      <c r="E82" s="27"/>
      <c r="F82" s="28"/>
      <c r="G82" s="27"/>
      <c r="H82" s="29"/>
      <c r="I82" s="29"/>
      <c r="J82" s="33"/>
      <c r="K82" s="21"/>
      <c r="L82" s="21" t="str">
        <f>IFERROR(WORKDAY.INTL(($K82-1),$J82,1,FESTIVOS[]),"")</f>
        <v/>
      </c>
      <c r="M82" s="37"/>
      <c r="N82" s="23"/>
      <c r="O82" s="22"/>
      <c r="P82" s="18"/>
      <c r="Q82" s="24"/>
      <c r="R82" s="30" t="str">
        <f>IF(Tabla4343567891011[[#This Row],[Avance]]&lt;Tabla4343567891011[[#This Row],[Actual]],"OK",IF(Tabla4343567891011[[#This Row],[Avance]]&gt;Tabla4343567891011[[#This Row],[Actual]],"ATENCIÓN","EJECUTADO"))</f>
        <v>EJECUTADO</v>
      </c>
    </row>
    <row r="83" spans="1:18" hidden="1" x14ac:dyDescent="0.25">
      <c r="A83" s="16">
        <v>77</v>
      </c>
      <c r="B83" s="18" t="s">
        <v>23</v>
      </c>
      <c r="C83" s="17"/>
      <c r="D83" s="17"/>
      <c r="E83" s="27"/>
      <c r="F83" s="28"/>
      <c r="G83" s="27"/>
      <c r="H83" s="29"/>
      <c r="I83" s="29"/>
      <c r="J83" s="33"/>
      <c r="K83" s="21"/>
      <c r="L83" s="21" t="str">
        <f>IFERROR(WORKDAY.INTL(($K83-1),$J83,1,FESTIVOS[]),"")</f>
        <v/>
      </c>
      <c r="M83" s="37"/>
      <c r="N83" s="23"/>
      <c r="O83" s="22"/>
      <c r="P83" s="18"/>
      <c r="Q83" s="24"/>
      <c r="R83" s="30" t="str">
        <f>IF(Tabla4343567891011[[#This Row],[Avance]]&lt;Tabla4343567891011[[#This Row],[Actual]],"OK",IF(Tabla4343567891011[[#This Row],[Avance]]&gt;Tabla4343567891011[[#This Row],[Actual]],"ATENCIÓN","EJECUTADO"))</f>
        <v>EJECUTADO</v>
      </c>
    </row>
    <row r="84" spans="1:18" hidden="1" x14ac:dyDescent="0.25">
      <c r="A84" s="16">
        <v>78</v>
      </c>
      <c r="B84" s="18" t="s">
        <v>23</v>
      </c>
      <c r="C84" s="17"/>
      <c r="D84" s="17"/>
      <c r="E84" s="27"/>
      <c r="F84" s="28"/>
      <c r="G84" s="27"/>
      <c r="H84" s="29"/>
      <c r="I84" s="29"/>
      <c r="J84" s="33"/>
      <c r="K84" s="21"/>
      <c r="L84" s="21" t="str">
        <f>IFERROR(WORKDAY.INTL(($K84-1),$J84,1,FESTIVOS[]),"")</f>
        <v/>
      </c>
      <c r="M84" s="37"/>
      <c r="N84" s="23"/>
      <c r="O84" s="22"/>
      <c r="P84" s="18"/>
      <c r="Q84" s="24"/>
      <c r="R84" s="30" t="str">
        <f>IF(Tabla4343567891011[[#This Row],[Avance]]&lt;Tabla4343567891011[[#This Row],[Actual]],"OK",IF(Tabla4343567891011[[#This Row],[Avance]]&gt;Tabla4343567891011[[#This Row],[Actual]],"ATENCIÓN","EJECUTADO"))</f>
        <v>EJECUTADO</v>
      </c>
    </row>
    <row r="85" spans="1:18" hidden="1" x14ac:dyDescent="0.25">
      <c r="A85" s="16">
        <v>79</v>
      </c>
      <c r="B85" s="18" t="s">
        <v>23</v>
      </c>
      <c r="C85" s="17"/>
      <c r="D85" s="17"/>
      <c r="E85" s="27"/>
      <c r="F85" s="28"/>
      <c r="G85" s="27"/>
      <c r="H85" s="29"/>
      <c r="I85" s="29"/>
      <c r="J85" s="33"/>
      <c r="K85" s="21"/>
      <c r="L85" s="21" t="str">
        <f>IFERROR(WORKDAY.INTL(($K85-1),$J85,1,FESTIVOS[]),"")</f>
        <v/>
      </c>
      <c r="M85" s="37"/>
      <c r="N85" s="23"/>
      <c r="O85" s="22"/>
      <c r="P85" s="18"/>
      <c r="Q85" s="24"/>
      <c r="R85" s="30" t="str">
        <f>IF(Tabla4343567891011[[#This Row],[Avance]]&lt;Tabla4343567891011[[#This Row],[Actual]],"OK",IF(Tabla4343567891011[[#This Row],[Avance]]&gt;Tabla4343567891011[[#This Row],[Actual]],"ATENCIÓN","EJECUTADO"))</f>
        <v>EJECUTADO</v>
      </c>
    </row>
    <row r="86" spans="1:18" hidden="1" x14ac:dyDescent="0.25">
      <c r="A86" s="16">
        <v>80</v>
      </c>
      <c r="B86" s="18" t="s">
        <v>23</v>
      </c>
      <c r="C86" s="17"/>
      <c r="D86" s="17"/>
      <c r="E86" s="27"/>
      <c r="F86" s="28"/>
      <c r="G86" s="27"/>
      <c r="H86" s="29"/>
      <c r="I86" s="29"/>
      <c r="J86" s="33"/>
      <c r="K86" s="21"/>
      <c r="L86" s="21" t="str">
        <f>IFERROR(WORKDAY.INTL(($K86-1),$J86,1,FESTIVOS[]),"")</f>
        <v/>
      </c>
      <c r="M86" s="37"/>
      <c r="N86" s="23"/>
      <c r="O86" s="22"/>
      <c r="P86" s="18"/>
      <c r="Q86" s="24"/>
      <c r="R86" s="30" t="str">
        <f>IF(Tabla4343567891011[[#This Row],[Avance]]&lt;Tabla4343567891011[[#This Row],[Actual]],"OK",IF(Tabla4343567891011[[#This Row],[Avance]]&gt;Tabla4343567891011[[#This Row],[Actual]],"ATENCIÓN","EJECUTADO"))</f>
        <v>EJECUTADO</v>
      </c>
    </row>
    <row r="87" spans="1:18" hidden="1" x14ac:dyDescent="0.25">
      <c r="A87" s="16">
        <v>81</v>
      </c>
      <c r="B87" s="18" t="s">
        <v>23</v>
      </c>
      <c r="C87" s="17"/>
      <c r="D87" s="17"/>
      <c r="E87" s="27"/>
      <c r="F87" s="28"/>
      <c r="G87" s="27"/>
      <c r="H87" s="29"/>
      <c r="I87" s="29"/>
      <c r="J87" s="33"/>
      <c r="K87" s="21"/>
      <c r="L87" s="21" t="str">
        <f>IFERROR(WORKDAY.INTL(($K87-1),$J87,1,FESTIVOS[]),"")</f>
        <v/>
      </c>
      <c r="M87" s="37"/>
      <c r="N87" s="23"/>
      <c r="O87" s="22"/>
      <c r="P87" s="18"/>
      <c r="Q87" s="24"/>
      <c r="R87" s="30" t="str">
        <f>IF(Tabla4343567891011[[#This Row],[Avance]]&lt;Tabla4343567891011[[#This Row],[Actual]],"OK",IF(Tabla4343567891011[[#This Row],[Avance]]&gt;Tabla4343567891011[[#This Row],[Actual]],"ATENCIÓN","EJECUTADO"))</f>
        <v>EJECUTADO</v>
      </c>
    </row>
    <row r="88" spans="1:18" hidden="1" x14ac:dyDescent="0.25">
      <c r="A88" s="16">
        <v>82</v>
      </c>
      <c r="B88" s="18" t="s">
        <v>23</v>
      </c>
      <c r="C88" s="17"/>
      <c r="D88" s="17"/>
      <c r="E88" s="27"/>
      <c r="F88" s="28"/>
      <c r="G88" s="27"/>
      <c r="H88" s="29"/>
      <c r="I88" s="29"/>
      <c r="J88" s="33"/>
      <c r="K88" s="21"/>
      <c r="L88" s="21" t="str">
        <f>IFERROR(WORKDAY.INTL(($K88-1),$J88,1,FESTIVOS[]),"")</f>
        <v/>
      </c>
      <c r="M88" s="37"/>
      <c r="N88" s="23"/>
      <c r="O88" s="22"/>
      <c r="P88" s="18"/>
      <c r="Q88" s="24"/>
      <c r="R88" s="30" t="str">
        <f>IF(Tabla4343567891011[[#This Row],[Avance]]&lt;Tabla4343567891011[[#This Row],[Actual]],"OK",IF(Tabla4343567891011[[#This Row],[Avance]]&gt;Tabla4343567891011[[#This Row],[Actual]],"ATENCIÓN","EJECUTADO"))</f>
        <v>EJECUTADO</v>
      </c>
    </row>
    <row r="89" spans="1:18" hidden="1" x14ac:dyDescent="0.25">
      <c r="A89" s="16">
        <v>83</v>
      </c>
      <c r="B89" s="18" t="s">
        <v>23</v>
      </c>
      <c r="C89" s="17"/>
      <c r="D89" s="17"/>
      <c r="E89" s="27"/>
      <c r="F89" s="28"/>
      <c r="G89" s="27"/>
      <c r="H89" s="29"/>
      <c r="I89" s="29"/>
      <c r="J89" s="33"/>
      <c r="K89" s="21"/>
      <c r="L89" s="21" t="str">
        <f>IFERROR(WORKDAY.INTL(($K89-1),$J89,1,FESTIVOS[]),"")</f>
        <v/>
      </c>
      <c r="M89" s="37"/>
      <c r="N89" s="23"/>
      <c r="O89" s="22"/>
      <c r="P89" s="18"/>
      <c r="Q89" s="24"/>
      <c r="R89" s="30" t="str">
        <f>IF(Tabla4343567891011[[#This Row],[Avance]]&lt;Tabla4343567891011[[#This Row],[Actual]],"OK",IF(Tabla4343567891011[[#This Row],[Avance]]&gt;Tabla4343567891011[[#This Row],[Actual]],"ATENCIÓN","EJECUTADO"))</f>
        <v>EJECUTADO</v>
      </c>
    </row>
    <row r="90" spans="1:18" hidden="1" x14ac:dyDescent="0.25">
      <c r="A90" s="16">
        <v>84</v>
      </c>
      <c r="B90" s="18" t="s">
        <v>23</v>
      </c>
      <c r="C90" s="17"/>
      <c r="D90" s="17"/>
      <c r="E90" s="27"/>
      <c r="F90" s="28"/>
      <c r="G90" s="27"/>
      <c r="H90" s="29"/>
      <c r="I90" s="29"/>
      <c r="J90" s="33"/>
      <c r="K90" s="21"/>
      <c r="L90" s="21" t="str">
        <f>IFERROR(WORKDAY.INTL(($K90-1),$J90,1,FESTIVOS[]),"")</f>
        <v/>
      </c>
      <c r="M90" s="37"/>
      <c r="N90" s="23"/>
      <c r="O90" s="22"/>
      <c r="P90" s="18"/>
      <c r="Q90" s="24"/>
      <c r="R90" s="30" t="str">
        <f>IF(Tabla4343567891011[[#This Row],[Avance]]&lt;Tabla4343567891011[[#This Row],[Actual]],"OK",IF(Tabla4343567891011[[#This Row],[Avance]]&gt;Tabla4343567891011[[#This Row],[Actual]],"ATENCIÓN","EJECUTADO"))</f>
        <v>EJECUTADO</v>
      </c>
    </row>
    <row r="91" spans="1:18" hidden="1" x14ac:dyDescent="0.25">
      <c r="A91" s="16">
        <v>85</v>
      </c>
      <c r="B91" s="18" t="s">
        <v>23</v>
      </c>
      <c r="C91" s="17"/>
      <c r="D91" s="17"/>
      <c r="E91" s="27"/>
      <c r="F91" s="28"/>
      <c r="G91" s="27"/>
      <c r="H91" s="29"/>
      <c r="I91" s="29"/>
      <c r="J91" s="33"/>
      <c r="K91" s="21"/>
      <c r="L91" s="21" t="str">
        <f>IFERROR(WORKDAY.INTL(($K91-1),$J91,1,FESTIVOS[]),"")</f>
        <v/>
      </c>
      <c r="M91" s="37" t="str">
        <f t="shared" ref="M91:M105" ca="1" si="2">IFERROR(((($I$3-$K91)/(L91-K91)*1)),"")</f>
        <v/>
      </c>
      <c r="N91" s="23"/>
      <c r="O91" s="22"/>
      <c r="P91" s="18" t="s">
        <v>35</v>
      </c>
      <c r="Q91" s="24" t="s">
        <v>30</v>
      </c>
      <c r="R91" s="30" t="str">
        <f ca="1">IF(Tabla4343567891011[[#This Row],[Avance]]&lt;Tabla4343567891011[[#This Row],[Actual]],"OK",IF(Tabla4343567891011[[#This Row],[Avance]]&gt;Tabla4343567891011[[#This Row],[Actual]],"ATENCIÓN","EJECUTADO"))</f>
        <v>EJECUTADO</v>
      </c>
    </row>
    <row r="92" spans="1:18" hidden="1" x14ac:dyDescent="0.25">
      <c r="A92" s="16">
        <v>86</v>
      </c>
      <c r="B92" s="18" t="s">
        <v>23</v>
      </c>
      <c r="C92" s="17"/>
      <c r="D92" s="17"/>
      <c r="E92" s="27"/>
      <c r="F92" s="28"/>
      <c r="G92" s="27"/>
      <c r="H92" s="29"/>
      <c r="I92" s="29"/>
      <c r="J92" s="33"/>
      <c r="K92" s="21"/>
      <c r="L92" s="21" t="str">
        <f>IFERROR(WORKDAY.INTL(($K92-1),$J92,1,FESTIVOS[]),"")</f>
        <v/>
      </c>
      <c r="M92" s="37" t="str">
        <f t="shared" ca="1" si="2"/>
        <v/>
      </c>
      <c r="N92" s="23"/>
      <c r="O92" s="22"/>
      <c r="P92" s="18" t="s">
        <v>35</v>
      </c>
      <c r="Q92" s="24" t="s">
        <v>30</v>
      </c>
      <c r="R92" s="30" t="str">
        <f ca="1">IF(Tabla4343567891011[[#This Row],[Avance]]&lt;Tabla4343567891011[[#This Row],[Actual]],"OK",IF(Tabla4343567891011[[#This Row],[Avance]]&gt;Tabla4343567891011[[#This Row],[Actual]],"ATENCIÓN","EJECUTADO"))</f>
        <v>EJECUTADO</v>
      </c>
    </row>
    <row r="93" spans="1:18" hidden="1" x14ac:dyDescent="0.25">
      <c r="A93" s="16">
        <v>87</v>
      </c>
      <c r="B93" s="18" t="s">
        <v>23</v>
      </c>
      <c r="C93" s="17"/>
      <c r="D93" s="17"/>
      <c r="E93" s="27"/>
      <c r="F93" s="28"/>
      <c r="G93" s="27"/>
      <c r="H93" s="29"/>
      <c r="I93" s="29"/>
      <c r="J93" s="33"/>
      <c r="K93" s="21"/>
      <c r="L93" s="21" t="str">
        <f>IFERROR(WORKDAY.INTL(($K93-1),$J93,1,FESTIVOS[]),"")</f>
        <v/>
      </c>
      <c r="M93" s="37" t="str">
        <f t="shared" ca="1" si="2"/>
        <v/>
      </c>
      <c r="N93" s="23"/>
      <c r="O93" s="22"/>
      <c r="P93" s="18" t="s">
        <v>35</v>
      </c>
      <c r="Q93" s="24" t="s">
        <v>30</v>
      </c>
      <c r="R93" s="30" t="str">
        <f ca="1">IF(Tabla4343567891011[[#This Row],[Avance]]&lt;Tabla4343567891011[[#This Row],[Actual]],"OK",IF(Tabla4343567891011[[#This Row],[Avance]]&gt;Tabla4343567891011[[#This Row],[Actual]],"ATENCIÓN","EJECUTADO"))</f>
        <v>EJECUTADO</v>
      </c>
    </row>
    <row r="94" spans="1:18" hidden="1" x14ac:dyDescent="0.25">
      <c r="A94" s="16">
        <v>88</v>
      </c>
      <c r="B94" s="18" t="s">
        <v>23</v>
      </c>
      <c r="C94" s="17"/>
      <c r="D94" s="17"/>
      <c r="E94" s="27"/>
      <c r="F94" s="28"/>
      <c r="G94" s="27"/>
      <c r="H94" s="29"/>
      <c r="I94" s="29"/>
      <c r="J94" s="33"/>
      <c r="K94" s="21"/>
      <c r="L94" s="21" t="str">
        <f>IFERROR(WORKDAY.INTL(($K94-1),$J94,1,FESTIVOS[]),"")</f>
        <v/>
      </c>
      <c r="M94" s="37" t="str">
        <f t="shared" ca="1" si="2"/>
        <v/>
      </c>
      <c r="N94" s="23"/>
      <c r="O94" s="22"/>
      <c r="P94" s="18" t="s">
        <v>35</v>
      </c>
      <c r="Q94" s="24" t="s">
        <v>30</v>
      </c>
      <c r="R94" s="30" t="str">
        <f ca="1">IF(Tabla4343567891011[[#This Row],[Avance]]&lt;Tabla4343567891011[[#This Row],[Actual]],"OK",IF(Tabla4343567891011[[#This Row],[Avance]]&gt;Tabla4343567891011[[#This Row],[Actual]],"ATENCIÓN","EJECUTADO"))</f>
        <v>EJECUTADO</v>
      </c>
    </row>
    <row r="95" spans="1:18" hidden="1" x14ac:dyDescent="0.25">
      <c r="A95" s="16">
        <v>89</v>
      </c>
      <c r="B95" s="18" t="s">
        <v>23</v>
      </c>
      <c r="C95" s="17"/>
      <c r="D95" s="17"/>
      <c r="E95" s="27"/>
      <c r="F95" s="28"/>
      <c r="G95" s="27"/>
      <c r="H95" s="29"/>
      <c r="I95" s="29"/>
      <c r="J95" s="33"/>
      <c r="K95" s="21"/>
      <c r="L95" s="21" t="str">
        <f>IFERROR(WORKDAY.INTL(($K95-1),$J95,1,FESTIVOS[]),"")</f>
        <v/>
      </c>
      <c r="M95" s="37" t="str">
        <f t="shared" ca="1" si="2"/>
        <v/>
      </c>
      <c r="N95" s="23"/>
      <c r="O95" s="22"/>
      <c r="P95" s="18" t="s">
        <v>35</v>
      </c>
      <c r="Q95" s="24" t="s">
        <v>30</v>
      </c>
      <c r="R95" s="30" t="str">
        <f ca="1">IF(Tabla4343567891011[[#This Row],[Avance]]&lt;Tabla4343567891011[[#This Row],[Actual]],"OK",IF(Tabla4343567891011[[#This Row],[Avance]]&gt;Tabla4343567891011[[#This Row],[Actual]],"ATENCIÓN","EJECUTADO"))</f>
        <v>EJECUTADO</v>
      </c>
    </row>
    <row r="96" spans="1:18" hidden="1" x14ac:dyDescent="0.25">
      <c r="A96" s="16">
        <v>90</v>
      </c>
      <c r="B96" s="18" t="s">
        <v>23</v>
      </c>
      <c r="C96" s="17"/>
      <c r="D96" s="17"/>
      <c r="E96" s="27"/>
      <c r="F96" s="28"/>
      <c r="G96" s="27"/>
      <c r="H96" s="29"/>
      <c r="I96" s="29"/>
      <c r="J96" s="33"/>
      <c r="K96" s="21"/>
      <c r="L96" s="21" t="str">
        <f>IFERROR(WORKDAY.INTL(($K96-1),$J96,1,FESTIVOS[]),"")</f>
        <v/>
      </c>
      <c r="M96" s="37" t="str">
        <f t="shared" ca="1" si="2"/>
        <v/>
      </c>
      <c r="N96" s="23"/>
      <c r="O96" s="22"/>
      <c r="P96" s="18" t="s">
        <v>35</v>
      </c>
      <c r="Q96" s="24" t="s">
        <v>30</v>
      </c>
      <c r="R96" s="30" t="str">
        <f ca="1">IF(Tabla4343567891011[[#This Row],[Avance]]&lt;Tabla4343567891011[[#This Row],[Actual]],"OK",IF(Tabla4343567891011[[#This Row],[Avance]]&gt;Tabla4343567891011[[#This Row],[Actual]],"ATENCIÓN","EJECUTADO"))</f>
        <v>EJECUTADO</v>
      </c>
    </row>
    <row r="97" spans="1:18" hidden="1" x14ac:dyDescent="0.25">
      <c r="A97" s="16">
        <v>91</v>
      </c>
      <c r="B97" s="18" t="s">
        <v>23</v>
      </c>
      <c r="C97" s="17"/>
      <c r="D97" s="17"/>
      <c r="E97" s="27"/>
      <c r="F97" s="28"/>
      <c r="G97" s="27"/>
      <c r="H97" s="29"/>
      <c r="I97" s="29"/>
      <c r="J97" s="33"/>
      <c r="K97" s="21"/>
      <c r="L97" s="21" t="str">
        <f>IFERROR(WORKDAY.INTL(($K97-1),$J97,1,FESTIVOS[]),"")</f>
        <v/>
      </c>
      <c r="M97" s="37" t="str">
        <f t="shared" ca="1" si="2"/>
        <v/>
      </c>
      <c r="N97" s="23"/>
      <c r="O97" s="22"/>
      <c r="P97" s="18" t="s">
        <v>35</v>
      </c>
      <c r="Q97" s="24" t="s">
        <v>30</v>
      </c>
      <c r="R97" s="30" t="str">
        <f ca="1">IF(Tabla4343567891011[[#This Row],[Avance]]&lt;Tabla4343567891011[[#This Row],[Actual]],"OK",IF(Tabla4343567891011[[#This Row],[Avance]]&gt;Tabla4343567891011[[#This Row],[Actual]],"ATENCIÓN","EJECUTADO"))</f>
        <v>EJECUTADO</v>
      </c>
    </row>
    <row r="98" spans="1:18" hidden="1" x14ac:dyDescent="0.25">
      <c r="A98" s="16">
        <v>92</v>
      </c>
      <c r="B98" s="18" t="s">
        <v>23</v>
      </c>
      <c r="C98" s="17"/>
      <c r="D98" s="17"/>
      <c r="E98" s="27"/>
      <c r="F98" s="28"/>
      <c r="G98" s="27"/>
      <c r="H98" s="29"/>
      <c r="I98" s="29"/>
      <c r="J98" s="33"/>
      <c r="K98" s="21"/>
      <c r="L98" s="21" t="str">
        <f>IFERROR(WORKDAY.INTL(($K98-1),$J98,1,FESTIVOS[]),"")</f>
        <v/>
      </c>
      <c r="M98" s="37" t="str">
        <f t="shared" ca="1" si="2"/>
        <v/>
      </c>
      <c r="N98" s="23"/>
      <c r="O98" s="22"/>
      <c r="P98" s="18" t="s">
        <v>35</v>
      </c>
      <c r="Q98" s="24" t="s">
        <v>30</v>
      </c>
      <c r="R98" s="30" t="str">
        <f ca="1">IF(Tabla4343567891011[[#This Row],[Avance]]&lt;Tabla4343567891011[[#This Row],[Actual]],"OK",IF(Tabla4343567891011[[#This Row],[Avance]]&gt;Tabla4343567891011[[#This Row],[Actual]],"ATENCIÓN","EJECUTADO"))</f>
        <v>EJECUTADO</v>
      </c>
    </row>
    <row r="99" spans="1:18" hidden="1" x14ac:dyDescent="0.25">
      <c r="A99" s="16">
        <v>93</v>
      </c>
      <c r="B99" s="18" t="s">
        <v>23</v>
      </c>
      <c r="C99" s="17"/>
      <c r="D99" s="17"/>
      <c r="E99" s="27"/>
      <c r="F99" s="28"/>
      <c r="G99" s="27"/>
      <c r="H99" s="29"/>
      <c r="I99" s="29"/>
      <c r="J99" s="33"/>
      <c r="K99" s="21"/>
      <c r="L99" s="21" t="str">
        <f>IFERROR(WORKDAY.INTL(($K99-1),$J99,1,FESTIVOS[]),"")</f>
        <v/>
      </c>
      <c r="M99" s="37" t="str">
        <f t="shared" ca="1" si="2"/>
        <v/>
      </c>
      <c r="N99" s="23"/>
      <c r="O99" s="22"/>
      <c r="P99" s="18" t="s">
        <v>35</v>
      </c>
      <c r="Q99" s="24" t="s">
        <v>30</v>
      </c>
      <c r="R99" s="30" t="str">
        <f ca="1">IF(Tabla4343567891011[[#This Row],[Avance]]&lt;Tabla4343567891011[[#This Row],[Actual]],"OK",IF(Tabla4343567891011[[#This Row],[Avance]]&gt;Tabla4343567891011[[#This Row],[Actual]],"ATENCIÓN","EJECUTADO"))</f>
        <v>EJECUTADO</v>
      </c>
    </row>
    <row r="100" spans="1:18" hidden="1" x14ac:dyDescent="0.25">
      <c r="A100" s="16">
        <v>94</v>
      </c>
      <c r="B100" s="18" t="s">
        <v>23</v>
      </c>
      <c r="C100" s="17"/>
      <c r="D100" s="17"/>
      <c r="E100" s="27"/>
      <c r="F100" s="28"/>
      <c r="G100" s="27"/>
      <c r="H100" s="29"/>
      <c r="I100" s="29"/>
      <c r="J100" s="33"/>
      <c r="K100" s="21"/>
      <c r="L100" s="21" t="str">
        <f>IFERROR(WORKDAY.INTL(($K100-1),$J100,1,FESTIVOS[]),"")</f>
        <v/>
      </c>
      <c r="M100" s="37" t="str">
        <f t="shared" ca="1" si="2"/>
        <v/>
      </c>
      <c r="N100" s="23"/>
      <c r="O100" s="22"/>
      <c r="P100" s="18" t="s">
        <v>35</v>
      </c>
      <c r="Q100" s="24" t="s">
        <v>30</v>
      </c>
      <c r="R100" s="30" t="str">
        <f ca="1">IF(Tabla4343567891011[[#This Row],[Avance]]&lt;Tabla4343567891011[[#This Row],[Actual]],"OK",IF(Tabla4343567891011[[#This Row],[Avance]]&gt;Tabla4343567891011[[#This Row],[Actual]],"ATENCIÓN","EJECUTADO"))</f>
        <v>EJECUTADO</v>
      </c>
    </row>
    <row r="101" spans="1:18" hidden="1" x14ac:dyDescent="0.25">
      <c r="A101" s="16">
        <v>95</v>
      </c>
      <c r="B101" s="18" t="s">
        <v>23</v>
      </c>
      <c r="C101" s="17"/>
      <c r="D101" s="17"/>
      <c r="E101" s="27"/>
      <c r="F101" s="28"/>
      <c r="G101" s="27"/>
      <c r="H101" s="29"/>
      <c r="I101" s="29"/>
      <c r="J101" s="33"/>
      <c r="K101" s="21"/>
      <c r="L101" s="21" t="str">
        <f>IFERROR(WORKDAY.INTL(($K101-1),$J101,1,FESTIVOS[]),"")</f>
        <v/>
      </c>
      <c r="M101" s="37" t="str">
        <f t="shared" ca="1" si="2"/>
        <v/>
      </c>
      <c r="N101" s="23"/>
      <c r="O101" s="22"/>
      <c r="P101" s="18" t="s">
        <v>35</v>
      </c>
      <c r="Q101" s="24" t="s">
        <v>30</v>
      </c>
      <c r="R101" s="30" t="str">
        <f ca="1">IF(Tabla4343567891011[[#This Row],[Avance]]&lt;Tabla4343567891011[[#This Row],[Actual]],"OK",IF(Tabla4343567891011[[#This Row],[Avance]]&gt;Tabla4343567891011[[#This Row],[Actual]],"ATENCIÓN","EJECUTADO"))</f>
        <v>EJECUTADO</v>
      </c>
    </row>
    <row r="102" spans="1:18" hidden="1" x14ac:dyDescent="0.25">
      <c r="A102" s="16">
        <v>96</v>
      </c>
      <c r="B102" s="18" t="s">
        <v>23</v>
      </c>
      <c r="C102" s="17"/>
      <c r="D102" s="17"/>
      <c r="E102" s="27"/>
      <c r="F102" s="28"/>
      <c r="G102" s="27"/>
      <c r="H102" s="29"/>
      <c r="I102" s="29"/>
      <c r="J102" s="33"/>
      <c r="K102" s="21"/>
      <c r="L102" s="21" t="str">
        <f>IFERROR(WORKDAY.INTL(($K102-1),$J102,1,FESTIVOS[]),"")</f>
        <v/>
      </c>
      <c r="M102" s="37" t="str">
        <f t="shared" ca="1" si="2"/>
        <v/>
      </c>
      <c r="N102" s="23"/>
      <c r="O102" s="22"/>
      <c r="P102" s="18" t="s">
        <v>35</v>
      </c>
      <c r="Q102" s="24" t="s">
        <v>30</v>
      </c>
      <c r="R102" s="30" t="str">
        <f ca="1">IF(Tabla4343567891011[[#This Row],[Avance]]&lt;Tabla4343567891011[[#This Row],[Actual]],"OK",IF(Tabla4343567891011[[#This Row],[Avance]]&gt;Tabla4343567891011[[#This Row],[Actual]],"ATENCIÓN","EJECUTADO"))</f>
        <v>EJECUTADO</v>
      </c>
    </row>
    <row r="103" spans="1:18" hidden="1" x14ac:dyDescent="0.25">
      <c r="A103" s="16">
        <v>97</v>
      </c>
      <c r="B103" s="18" t="s">
        <v>23</v>
      </c>
      <c r="C103" s="17"/>
      <c r="D103" s="17"/>
      <c r="E103" s="27"/>
      <c r="F103" s="28"/>
      <c r="G103" s="27"/>
      <c r="H103" s="29"/>
      <c r="I103" s="29"/>
      <c r="J103" s="33"/>
      <c r="K103" s="21"/>
      <c r="L103" s="21" t="str">
        <f>IFERROR(WORKDAY.INTL(($K103-1),$J103,1,FESTIVOS[]),"")</f>
        <v/>
      </c>
      <c r="M103" s="37" t="str">
        <f t="shared" ca="1" si="2"/>
        <v/>
      </c>
      <c r="N103" s="23"/>
      <c r="O103" s="22"/>
      <c r="P103" s="18" t="s">
        <v>35</v>
      </c>
      <c r="Q103" s="24" t="s">
        <v>30</v>
      </c>
      <c r="R103" s="30" t="str">
        <f ca="1">IF(Tabla4343567891011[[#This Row],[Avance]]&lt;Tabla4343567891011[[#This Row],[Actual]],"OK",IF(Tabla4343567891011[[#This Row],[Avance]]&gt;Tabla4343567891011[[#This Row],[Actual]],"ATENCIÓN","EJECUTADO"))</f>
        <v>EJECUTADO</v>
      </c>
    </row>
    <row r="104" spans="1:18" hidden="1" x14ac:dyDescent="0.25">
      <c r="A104" s="16">
        <v>98</v>
      </c>
      <c r="B104" s="18" t="s">
        <v>23</v>
      </c>
      <c r="C104" s="17"/>
      <c r="D104" s="17"/>
      <c r="E104" s="27"/>
      <c r="F104" s="28"/>
      <c r="G104" s="27"/>
      <c r="H104" s="29"/>
      <c r="I104" s="29"/>
      <c r="J104" s="33"/>
      <c r="K104" s="21"/>
      <c r="L104" s="21" t="str">
        <f>IFERROR(WORKDAY.INTL(($K104-1),$J104,1,FESTIVOS[]),"")</f>
        <v/>
      </c>
      <c r="M104" s="37" t="str">
        <f t="shared" ca="1" si="2"/>
        <v/>
      </c>
      <c r="N104" s="23"/>
      <c r="O104" s="22"/>
      <c r="P104" s="18" t="s">
        <v>35</v>
      </c>
      <c r="Q104" s="24" t="s">
        <v>30</v>
      </c>
      <c r="R104" s="30" t="str">
        <f ca="1">IF(Tabla4343567891011[[#This Row],[Avance]]&lt;Tabla4343567891011[[#This Row],[Actual]],"OK",IF(Tabla4343567891011[[#This Row],[Avance]]&gt;Tabla4343567891011[[#This Row],[Actual]],"ATENCIÓN","EJECUTADO"))</f>
        <v>EJECUTADO</v>
      </c>
    </row>
    <row r="105" spans="1:18" hidden="1" x14ac:dyDescent="0.25">
      <c r="A105" s="16">
        <v>99</v>
      </c>
      <c r="B105" s="18" t="s">
        <v>23</v>
      </c>
      <c r="C105" s="17"/>
      <c r="D105" s="17"/>
      <c r="E105" s="27"/>
      <c r="F105" s="28"/>
      <c r="G105" s="27"/>
      <c r="H105" s="29"/>
      <c r="I105" s="29"/>
      <c r="J105" s="33"/>
      <c r="K105" s="21"/>
      <c r="L105" s="21" t="str">
        <f>IFERROR(WORKDAY.INTL(($K105-1),$J105,1,FESTIVOS[]),"")</f>
        <v/>
      </c>
      <c r="M105" s="37" t="str">
        <f t="shared" ca="1" si="2"/>
        <v/>
      </c>
      <c r="N105" s="23"/>
      <c r="O105" s="22"/>
      <c r="P105" s="18" t="s">
        <v>35</v>
      </c>
      <c r="Q105" s="24" t="s">
        <v>30</v>
      </c>
      <c r="R105" s="30" t="str">
        <f ca="1">IF(Tabla4343567891011[[#This Row],[Avance]]&lt;Tabla4343567891011[[#This Row],[Actual]],"OK",IF(Tabla4343567891011[[#This Row],[Avance]]&gt;Tabla4343567891011[[#This Row],[Actual]],"ATENCIÓN","EJECUTADO"))</f>
        <v>EJECUTADO</v>
      </c>
    </row>
    <row r="106" spans="1:18" hidden="1" x14ac:dyDescent="0.25">
      <c r="A106" s="16">
        <v>100</v>
      </c>
      <c r="B106" s="18" t="s">
        <v>23</v>
      </c>
      <c r="C106" s="17"/>
      <c r="D106" s="17"/>
      <c r="E106" s="27"/>
      <c r="F106" s="28"/>
      <c r="G106" s="27"/>
      <c r="H106" s="29"/>
      <c r="I106" s="29"/>
      <c r="J106" s="33"/>
      <c r="K106" s="21"/>
      <c r="L106" s="21" t="str">
        <f>IFERROR(WORKDAY.INTL(($K106-1),$J106,1,FESTIVOS[]),"")</f>
        <v/>
      </c>
      <c r="M106" s="37" t="str">
        <f t="shared" ref="M106" ca="1" si="3">IFERROR(((($I$3-$K106)/(L106-K106)*1)),"")</f>
        <v/>
      </c>
      <c r="N106" s="23"/>
      <c r="O106" s="22"/>
      <c r="P106" s="18" t="s">
        <v>35</v>
      </c>
      <c r="Q106" s="24" t="s">
        <v>30</v>
      </c>
      <c r="R106" s="30" t="str">
        <f ca="1">IF(Tabla4343567891011[[#This Row],[Avance]]&lt;Tabla4343567891011[[#This Row],[Actual]],"OK",IF(Tabla4343567891011[[#This Row],[Avance]]&gt;Tabla4343567891011[[#This Row],[Actual]],"ATENCIÓN","EJECUTADO"))</f>
        <v>EJECUTADO</v>
      </c>
    </row>
    <row r="107" spans="1:18" x14ac:dyDescent="0.25">
      <c r="A107" s="16" t="s">
        <v>215</v>
      </c>
      <c r="B107" s="16"/>
      <c r="C107" s="18"/>
      <c r="D107" s="18"/>
      <c r="E107" s="18"/>
      <c r="F107" s="16"/>
      <c r="G107" s="18"/>
      <c r="H107" s="29"/>
      <c r="I107" s="29"/>
      <c r="J107" s="16"/>
      <c r="K107" s="16"/>
      <c r="L107" s="16"/>
      <c r="M107" s="18"/>
      <c r="N107" s="23"/>
      <c r="O107" s="23"/>
      <c r="P107" s="18"/>
      <c r="Q107" s="18"/>
      <c r="R107" s="36">
        <f ca="1">SUBTOTAL(103,Tabla4343567891011[Status])</f>
        <v>10</v>
      </c>
    </row>
    <row r="1048576" spans="3:3" x14ac:dyDescent="0.25">
      <c r="C1048576" s="59">
        <v>45545</v>
      </c>
    </row>
  </sheetData>
  <mergeCells count="2">
    <mergeCell ref="J3:L3"/>
    <mergeCell ref="N3:O3"/>
  </mergeCells>
  <phoneticPr fontId="38" type="noConversion"/>
  <conditionalFormatting sqref="R7:R106">
    <cfRule type="cellIs" dxfId="11" priority="1" stopIfTrue="1" operator="equal">
      <formula>"EJECUTADO"</formula>
    </cfRule>
    <cfRule type="cellIs" dxfId="10" priority="2" stopIfTrue="1" operator="equal">
      <formula>"OK"</formula>
    </cfRule>
    <cfRule type="cellIs" dxfId="9"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EL1048576"/>
  <sheetViews>
    <sheetView showGridLines="0" zoomScale="70" zoomScaleNormal="70" workbookViewId="0">
      <pane xSplit="4" ySplit="6" topLeftCell="E62" activePane="bottomRight" state="frozen"/>
      <selection pane="topRight" activeCell="E1" sqref="E1"/>
      <selection pane="bottomLeft" activeCell="A7" sqref="A7"/>
      <selection pane="bottomRight" activeCell="F106" sqref="F106"/>
    </sheetView>
  </sheetViews>
  <sheetFormatPr baseColWidth="10" defaultColWidth="11.90625" defaultRowHeight="15" outlineLevelCol="1" x14ac:dyDescent="0.25"/>
  <cols>
    <col min="1" max="1" width="3.36328125" customWidth="1"/>
    <col min="2" max="2" width="6.08984375" customWidth="1"/>
    <col min="3" max="3" width="9.1796875" customWidth="1"/>
    <col min="4" max="4" width="8" hidden="1" customWidth="1" outlineLevel="1"/>
    <col min="5" max="5" width="17.36328125" customWidth="1" collapsed="1"/>
    <col min="6" max="6" width="40.90625" customWidth="1"/>
    <col min="7" max="7" width="16" customWidth="1"/>
    <col min="8" max="8" width="44.90625" customWidth="1"/>
    <col min="9" max="9" width="16.90625" hidden="1" customWidth="1" outlineLevel="1"/>
    <col min="10" max="10" width="7.36328125" customWidth="1" collapsed="1"/>
    <col min="11" max="11" width="8.1796875" customWidth="1"/>
    <col min="12" max="12" width="9.81640625" customWidth="1"/>
    <col min="13" max="13" width="10.1796875" hidden="1" customWidth="1"/>
    <col min="14" max="14" width="7.81640625" style="42" customWidth="1"/>
    <col min="15" max="15" width="6.81640625" style="42" customWidth="1"/>
    <col min="16" max="16" width="10" customWidth="1"/>
    <col min="17" max="17" width="8.1796875" hidden="1" customWidth="1" outlineLevel="1"/>
    <col min="18" max="18" width="12.90625" customWidth="1" outlineLevel="1"/>
    <col min="19" max="19" width="1.90625" customWidth="1"/>
  </cols>
  <sheetData>
    <row r="1" spans="1:142" s="3" customFormat="1" ht="36" customHeight="1" x14ac:dyDescent="0.6">
      <c r="A1" s="1" t="s">
        <v>1</v>
      </c>
      <c r="B1" s="1"/>
      <c r="C1" s="1"/>
      <c r="D1" s="1"/>
      <c r="E1" s="1"/>
      <c r="F1" s="1"/>
      <c r="G1" s="1"/>
      <c r="H1" s="2"/>
      <c r="I1" s="2"/>
      <c r="J1" s="1"/>
      <c r="K1" s="1"/>
      <c r="L1" s="1"/>
      <c r="M1" s="1"/>
      <c r="N1" s="39"/>
      <c r="O1" s="39"/>
      <c r="P1" s="1"/>
      <c r="Q1" s="1"/>
      <c r="R1" s="1"/>
    </row>
    <row r="2" spans="1:142" s="7" customFormat="1" ht="17.25" customHeight="1" thickBot="1" x14ac:dyDescent="0.3">
      <c r="A2" s="4" t="s">
        <v>2</v>
      </c>
      <c r="B2" s="4"/>
      <c r="C2" s="4"/>
      <c r="D2" s="4"/>
      <c r="E2" s="4"/>
      <c r="F2" s="4"/>
      <c r="G2" s="5"/>
      <c r="H2" s="6"/>
      <c r="I2" s="6"/>
      <c r="J2" s="5"/>
      <c r="K2" s="5"/>
      <c r="L2" s="5"/>
      <c r="M2" s="5"/>
      <c r="N2" s="40"/>
      <c r="O2" s="40"/>
      <c r="P2" s="5"/>
      <c r="Q2" s="5"/>
      <c r="R2" s="5"/>
    </row>
    <row r="3" spans="1:142" ht="9.75" customHeight="1" x14ac:dyDescent="0.25">
      <c r="A3" s="3"/>
      <c r="B3" s="3"/>
      <c r="C3" s="3"/>
      <c r="D3" s="3"/>
      <c r="E3" s="3"/>
      <c r="F3" s="3"/>
      <c r="G3" s="3"/>
      <c r="I3" s="35">
        <f ca="1">TODAY()</f>
        <v>46245</v>
      </c>
      <c r="J3" s="139" t="s">
        <v>3</v>
      </c>
      <c r="K3" s="139"/>
      <c r="L3" s="139"/>
      <c r="M3" s="136"/>
      <c r="N3" s="139" t="s">
        <v>4</v>
      </c>
      <c r="O3" s="139"/>
      <c r="P3" s="136"/>
      <c r="Q3" s="8"/>
      <c r="R3" s="9"/>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row>
    <row r="4" spans="1:142" s="15" customFormat="1" ht="15" customHeight="1" x14ac:dyDescent="0.45">
      <c r="S4" s="13"/>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row>
    <row r="5" spans="1:142" s="26" customFormat="1" ht="13.5" customHeight="1" x14ac:dyDescent="0.25">
      <c r="S5" s="25"/>
    </row>
    <row r="6" spans="1:142" ht="36" customHeight="1" x14ac:dyDescent="0.25">
      <c r="A6" s="10" t="s">
        <v>5</v>
      </c>
      <c r="B6" s="10" t="s">
        <v>6</v>
      </c>
      <c r="C6" s="10" t="s">
        <v>7</v>
      </c>
      <c r="D6" s="11" t="s">
        <v>8</v>
      </c>
      <c r="E6" s="10" t="s">
        <v>9</v>
      </c>
      <c r="F6" s="10" t="s">
        <v>10</v>
      </c>
      <c r="G6" s="10" t="s">
        <v>11</v>
      </c>
      <c r="H6" s="10" t="s">
        <v>12</v>
      </c>
      <c r="I6" s="11" t="s">
        <v>13</v>
      </c>
      <c r="J6" s="10" t="s">
        <v>14</v>
      </c>
      <c r="K6" s="10" t="s">
        <v>15</v>
      </c>
      <c r="L6" s="10" t="s">
        <v>16</v>
      </c>
      <c r="M6" s="11" t="s">
        <v>17</v>
      </c>
      <c r="N6" s="41" t="s">
        <v>18</v>
      </c>
      <c r="O6" s="41" t="s">
        <v>19</v>
      </c>
      <c r="P6" s="10" t="s">
        <v>20</v>
      </c>
      <c r="Q6" s="11" t="s">
        <v>21</v>
      </c>
      <c r="R6" s="12" t="s">
        <v>22</v>
      </c>
    </row>
    <row r="7" spans="1:142" ht="58.5" customHeight="1" x14ac:dyDescent="0.25">
      <c r="A7" s="16">
        <v>1</v>
      </c>
      <c r="B7" s="18" t="s">
        <v>23</v>
      </c>
      <c r="C7" s="17">
        <v>45566</v>
      </c>
      <c r="D7" s="17" t="s">
        <v>29</v>
      </c>
      <c r="E7" s="18" t="s">
        <v>25</v>
      </c>
      <c r="F7" s="19" t="s">
        <v>26</v>
      </c>
      <c r="G7" s="18" t="s">
        <v>27</v>
      </c>
      <c r="H7" s="47" t="s">
        <v>617</v>
      </c>
      <c r="I7" s="20"/>
      <c r="J7" s="33">
        <v>23</v>
      </c>
      <c r="K7" s="21">
        <v>45566</v>
      </c>
      <c r="L7" s="21">
        <f>IFERROR(WORKDAY.INTL(($K7-1),$J7,1,FESTIVOS[]),"")</f>
        <v>45596</v>
      </c>
      <c r="M7" s="37">
        <f t="shared" ref="M7:M42" ca="1" si="0">IFERROR(((($I$3-$K7)/(L7-K7)*1)),"")</f>
        <v>22.633333333333333</v>
      </c>
      <c r="N7" s="23">
        <v>0.21</v>
      </c>
      <c r="O7" s="37">
        <v>0.24</v>
      </c>
      <c r="P7" s="23" t="s">
        <v>35</v>
      </c>
      <c r="Q7" s="24" t="s">
        <v>30</v>
      </c>
      <c r="R7" s="30" t="str">
        <f ca="1">IF(Tabla434356789101112[[#This Row],[Avance]]&lt;Tabla434356789101112[[#This Row],[Actual]],"OK",IF(Tabla434356789101112[[#This Row],[Avance]]&gt;Tabla434356789101112[[#This Row],[Actual]],"ATENCIÓN","EJECUTADO"))</f>
        <v>ATENCIÓN</v>
      </c>
    </row>
    <row r="8" spans="1:142" hidden="1" x14ac:dyDescent="0.25">
      <c r="A8" s="16">
        <v>2</v>
      </c>
      <c r="B8" s="18" t="s">
        <v>23</v>
      </c>
      <c r="C8" s="17">
        <v>45531</v>
      </c>
      <c r="D8" s="17"/>
      <c r="E8" s="27" t="s">
        <v>1264</v>
      </c>
      <c r="F8" s="28" t="s">
        <v>1257</v>
      </c>
      <c r="G8" s="27" t="s">
        <v>89</v>
      </c>
      <c r="H8" s="29" t="s">
        <v>789</v>
      </c>
      <c r="I8" s="29"/>
      <c r="J8" s="33">
        <v>21</v>
      </c>
      <c r="K8" s="21">
        <v>45530</v>
      </c>
      <c r="L8" s="21">
        <f>IFERROR(WORKDAY.INTL(($K8-1),$J8,1,FESTIVOS[]),"")</f>
        <v>45558</v>
      </c>
      <c r="M8" s="37">
        <f t="shared" ca="1" si="0"/>
        <v>25.535714285714285</v>
      </c>
      <c r="N8" s="23">
        <v>0.73</v>
      </c>
      <c r="O8" s="22">
        <v>1</v>
      </c>
      <c r="P8" s="18" t="s">
        <v>35</v>
      </c>
      <c r="Q8" s="24" t="s">
        <v>30</v>
      </c>
      <c r="R8" s="30" t="str">
        <f ca="1">IF(Tabla434356789101112[[#This Row],[Avance]]&lt;Tabla434356789101112[[#This Row],[Actual]],"OK",IF(Tabla434356789101112[[#This Row],[Avance]]&gt;Tabla434356789101112[[#This Row],[Actual]],"ATENCIÓN","EJECUTADO"))</f>
        <v>ATENCIÓN</v>
      </c>
    </row>
    <row r="9" spans="1:142" ht="15.6" hidden="1" x14ac:dyDescent="0.3">
      <c r="A9" s="16">
        <v>3</v>
      </c>
      <c r="B9" s="18" t="s">
        <v>23</v>
      </c>
      <c r="C9" s="17">
        <v>45537</v>
      </c>
      <c r="D9" s="17"/>
      <c r="E9" s="27" t="s">
        <v>39</v>
      </c>
      <c r="F9" s="55" t="s">
        <v>1265</v>
      </c>
      <c r="G9" s="27" t="s">
        <v>33</v>
      </c>
      <c r="H9" s="29" t="s">
        <v>1237</v>
      </c>
      <c r="I9" s="29"/>
      <c r="J9" s="33">
        <v>1</v>
      </c>
      <c r="K9" s="21">
        <v>45537</v>
      </c>
      <c r="L9" s="21">
        <f>IFERROR(WORKDAY.INTL(($K9-1),$J9,1,FESTIVOS[]),"")</f>
        <v>45537</v>
      </c>
      <c r="M9" s="37" t="str">
        <f t="shared" ca="1" si="0"/>
        <v/>
      </c>
      <c r="N9" s="23">
        <v>0</v>
      </c>
      <c r="O9" s="22">
        <v>1</v>
      </c>
      <c r="P9" s="18" t="s">
        <v>35</v>
      </c>
      <c r="Q9" s="24" t="s">
        <v>30</v>
      </c>
      <c r="R9" s="30" t="str">
        <f ca="1">IF(Tabla434356789101112[[#This Row],[Avance]]&lt;Tabla434356789101112[[#This Row],[Actual]],"OK",IF(Tabla434356789101112[[#This Row],[Avance]]&gt;Tabla434356789101112[[#This Row],[Actual]],"ATENCIÓN","EJECUTADO"))</f>
        <v>ATENCIÓN</v>
      </c>
    </row>
    <row r="10" spans="1:142" hidden="1" x14ac:dyDescent="0.25">
      <c r="A10" s="16">
        <v>4</v>
      </c>
      <c r="B10" s="18" t="s">
        <v>23</v>
      </c>
      <c r="C10" s="17">
        <v>45537</v>
      </c>
      <c r="D10" s="17"/>
      <c r="E10" s="27" t="s">
        <v>39</v>
      </c>
      <c r="F10" s="28" t="s">
        <v>263</v>
      </c>
      <c r="G10" s="27" t="s">
        <v>33</v>
      </c>
      <c r="H10" s="29" t="s">
        <v>1237</v>
      </c>
      <c r="I10" s="29"/>
      <c r="J10" s="33">
        <v>1</v>
      </c>
      <c r="K10" s="21">
        <v>45537</v>
      </c>
      <c r="L10" s="21">
        <f>IFERROR(WORKDAY.INTL(($K10-1),$J10,1,FESTIVOS[]),"")</f>
        <v>45537</v>
      </c>
      <c r="M10" s="37" t="str">
        <f t="shared" ca="1" si="0"/>
        <v/>
      </c>
      <c r="N10" s="23">
        <v>0</v>
      </c>
      <c r="O10" s="22">
        <v>1</v>
      </c>
      <c r="P10" s="18" t="s">
        <v>35</v>
      </c>
      <c r="Q10" s="24" t="s">
        <v>30</v>
      </c>
      <c r="R10" s="30" t="str">
        <f ca="1">IF(Tabla434356789101112[[#This Row],[Avance]]&lt;Tabla434356789101112[[#This Row],[Actual]],"OK",IF(Tabla434356789101112[[#This Row],[Avance]]&gt;Tabla434356789101112[[#This Row],[Actual]],"ATENCIÓN","EJECUTADO"))</f>
        <v>ATENCIÓN</v>
      </c>
    </row>
    <row r="11" spans="1:142" hidden="1" x14ac:dyDescent="0.25">
      <c r="A11" s="16">
        <v>5</v>
      </c>
      <c r="B11" s="18" t="s">
        <v>23</v>
      </c>
      <c r="C11" s="17">
        <v>45537</v>
      </c>
      <c r="D11" s="17"/>
      <c r="E11" s="27" t="s">
        <v>39</v>
      </c>
      <c r="F11" s="28" t="s">
        <v>558</v>
      </c>
      <c r="G11" s="27" t="s">
        <v>33</v>
      </c>
      <c r="H11" s="29" t="s">
        <v>1237</v>
      </c>
      <c r="I11" s="29"/>
      <c r="J11" s="33">
        <v>1</v>
      </c>
      <c r="K11" s="21">
        <v>45537</v>
      </c>
      <c r="L11" s="21">
        <f>IFERROR(WORKDAY.INTL(($K11-1),$J11,1,FESTIVOS[]),"")</f>
        <v>45537</v>
      </c>
      <c r="M11" s="37" t="str">
        <f t="shared" ca="1" si="0"/>
        <v/>
      </c>
      <c r="N11" s="23">
        <v>0</v>
      </c>
      <c r="O11" s="22">
        <v>1</v>
      </c>
      <c r="P11" s="18" t="s">
        <v>35</v>
      </c>
      <c r="Q11" s="24" t="s">
        <v>30</v>
      </c>
      <c r="R11" s="30" t="str">
        <f ca="1">IF(Tabla434356789101112[[#This Row],[Avance]]&lt;Tabla434356789101112[[#This Row],[Actual]],"OK",IF(Tabla434356789101112[[#This Row],[Avance]]&gt;Tabla434356789101112[[#This Row],[Actual]],"ATENCIÓN","EJECUTADO"))</f>
        <v>ATENCIÓN</v>
      </c>
    </row>
    <row r="12" spans="1:142" ht="17.25" hidden="1" customHeight="1" x14ac:dyDescent="0.25">
      <c r="A12" s="16">
        <v>6</v>
      </c>
      <c r="B12" s="18" t="s">
        <v>23</v>
      </c>
      <c r="C12" s="17">
        <v>45537</v>
      </c>
      <c r="D12" s="17"/>
      <c r="E12" s="27" t="s">
        <v>39</v>
      </c>
      <c r="F12" s="58" t="s">
        <v>1266</v>
      </c>
      <c r="G12" s="27" t="s">
        <v>33</v>
      </c>
      <c r="H12" s="29" t="s">
        <v>1237</v>
      </c>
      <c r="I12" s="29"/>
      <c r="J12" s="33">
        <v>2</v>
      </c>
      <c r="K12" s="21">
        <v>45536</v>
      </c>
      <c r="L12" s="21">
        <f>IFERROR(WORKDAY.INTL(($K12-1),$J12,1,FESTIVOS[]),"")</f>
        <v>45538</v>
      </c>
      <c r="M12" s="37">
        <f t="shared" ca="1" si="0"/>
        <v>354.5</v>
      </c>
      <c r="N12" s="23">
        <v>0.3</v>
      </c>
      <c r="O12" s="22">
        <v>1</v>
      </c>
      <c r="P12" s="18" t="s">
        <v>35</v>
      </c>
      <c r="Q12" s="24" t="s">
        <v>30</v>
      </c>
      <c r="R12" s="30" t="str">
        <f ca="1">IF(Tabla434356789101112[[#This Row],[Avance]]&lt;Tabla434356789101112[[#This Row],[Actual]],"OK",IF(Tabla434356789101112[[#This Row],[Avance]]&gt;Tabla434356789101112[[#This Row],[Actual]],"ATENCIÓN","EJECUTADO"))</f>
        <v>ATENCIÓN</v>
      </c>
    </row>
    <row r="13" spans="1:142" ht="39.6" hidden="1" x14ac:dyDescent="0.25">
      <c r="A13" s="16">
        <v>7</v>
      </c>
      <c r="B13" s="18" t="s">
        <v>23</v>
      </c>
      <c r="C13" s="17">
        <v>45537</v>
      </c>
      <c r="D13" s="17"/>
      <c r="E13" s="27" t="s">
        <v>39</v>
      </c>
      <c r="F13" s="38" t="s">
        <v>1267</v>
      </c>
      <c r="G13" s="27" t="s">
        <v>176</v>
      </c>
      <c r="H13" s="29" t="s">
        <v>505</v>
      </c>
      <c r="I13" s="29"/>
      <c r="J13" s="33">
        <v>1</v>
      </c>
      <c r="K13" s="21">
        <v>45537</v>
      </c>
      <c r="L13" s="21">
        <f>IFERROR(WORKDAY.INTL(($K13-1),$J13,1,FESTIVOS[]),"")</f>
        <v>45537</v>
      </c>
      <c r="M13" s="37" t="str">
        <f t="shared" ca="1" si="0"/>
        <v/>
      </c>
      <c r="N13" s="23">
        <v>0</v>
      </c>
      <c r="O13" s="22">
        <v>1</v>
      </c>
      <c r="P13" s="18" t="s">
        <v>35</v>
      </c>
      <c r="Q13" s="24" t="s">
        <v>30</v>
      </c>
      <c r="R13" s="30" t="str">
        <f ca="1">IF(Tabla434356789101112[[#This Row],[Avance]]&lt;Tabla434356789101112[[#This Row],[Actual]],"OK",IF(Tabla434356789101112[[#This Row],[Avance]]&gt;Tabla434356789101112[[#This Row],[Actual]],"ATENCIÓN","EJECUTADO"))</f>
        <v>ATENCIÓN</v>
      </c>
    </row>
    <row r="14" spans="1:142" ht="26.4" hidden="1" x14ac:dyDescent="0.25">
      <c r="A14" s="16">
        <v>8</v>
      </c>
      <c r="B14" s="18" t="s">
        <v>23</v>
      </c>
      <c r="C14" s="17">
        <v>45537</v>
      </c>
      <c r="D14" s="17"/>
      <c r="E14" s="27" t="s">
        <v>39</v>
      </c>
      <c r="F14" s="38" t="s">
        <v>1268</v>
      </c>
      <c r="G14" s="27" t="s">
        <v>33</v>
      </c>
      <c r="H14" s="29" t="s">
        <v>505</v>
      </c>
      <c r="I14" s="29"/>
      <c r="J14" s="33">
        <v>2</v>
      </c>
      <c r="K14" s="21">
        <v>45537</v>
      </c>
      <c r="L14" s="21">
        <f>IFERROR(WORKDAY.INTL(($K14-1),$J14,1,FESTIVOS[]),"")</f>
        <v>45538</v>
      </c>
      <c r="M14" s="37">
        <f t="shared" ca="1" si="0"/>
        <v>708</v>
      </c>
      <c r="N14" s="23">
        <v>0</v>
      </c>
      <c r="O14" s="22">
        <v>1</v>
      </c>
      <c r="P14" s="18" t="s">
        <v>35</v>
      </c>
      <c r="Q14" s="24" t="s">
        <v>30</v>
      </c>
      <c r="R14" s="30" t="str">
        <f ca="1">IF(Tabla434356789101112[[#This Row],[Avance]]&lt;Tabla434356789101112[[#This Row],[Actual]],"OK",IF(Tabla434356789101112[[#This Row],[Avance]]&gt;Tabla434356789101112[[#This Row],[Actual]],"ATENCIÓN","EJECUTADO"))</f>
        <v>ATENCIÓN</v>
      </c>
    </row>
    <row r="15" spans="1:142" ht="39.6" hidden="1" x14ac:dyDescent="0.25">
      <c r="A15" s="16">
        <v>9</v>
      </c>
      <c r="B15" s="18" t="s">
        <v>23</v>
      </c>
      <c r="C15" s="17">
        <v>45537</v>
      </c>
      <c r="D15" s="17"/>
      <c r="E15" s="27" t="s">
        <v>39</v>
      </c>
      <c r="F15" s="38" t="s">
        <v>1269</v>
      </c>
      <c r="G15" s="27" t="s">
        <v>33</v>
      </c>
      <c r="H15" s="29" t="s">
        <v>1270</v>
      </c>
      <c r="I15" s="29"/>
      <c r="J15" s="33">
        <v>2</v>
      </c>
      <c r="K15" s="21">
        <v>45536</v>
      </c>
      <c r="L15" s="21">
        <f>IFERROR(WORKDAY.INTL(($K15-1),$J15,1,FESTIVOS[]),"")</f>
        <v>45538</v>
      </c>
      <c r="M15" s="37">
        <f t="shared" ca="1" si="0"/>
        <v>354.5</v>
      </c>
      <c r="N15" s="23">
        <v>0.51</v>
      </c>
      <c r="O15" s="22">
        <v>1</v>
      </c>
      <c r="P15" s="18" t="s">
        <v>35</v>
      </c>
      <c r="Q15" s="24" t="s">
        <v>30</v>
      </c>
      <c r="R15" s="30" t="str">
        <f ca="1">IF(Tabla434356789101112[[#This Row],[Avance]]&lt;Tabla434356789101112[[#This Row],[Actual]],"OK",IF(Tabla434356789101112[[#This Row],[Avance]]&gt;Tabla434356789101112[[#This Row],[Actual]],"ATENCIÓN","EJECUTADO"))</f>
        <v>ATENCIÓN</v>
      </c>
    </row>
    <row r="16" spans="1:142" ht="39.6" hidden="1" x14ac:dyDescent="0.25">
      <c r="A16" s="16">
        <v>10</v>
      </c>
      <c r="B16" s="18" t="s">
        <v>23</v>
      </c>
      <c r="C16" s="17">
        <v>45537</v>
      </c>
      <c r="D16" s="17"/>
      <c r="E16" s="27" t="s">
        <v>39</v>
      </c>
      <c r="F16" s="38" t="s">
        <v>1269</v>
      </c>
      <c r="G16" s="27" t="s">
        <v>1104</v>
      </c>
      <c r="H16" s="29" t="s">
        <v>505</v>
      </c>
      <c r="I16" s="29"/>
      <c r="J16" s="33">
        <v>1</v>
      </c>
      <c r="K16" s="21">
        <v>45537</v>
      </c>
      <c r="L16" s="21">
        <f>IFERROR(WORKDAY.INTL(($K16-1),$J16,1,FESTIVOS[]),"")</f>
        <v>45537</v>
      </c>
      <c r="M16" s="37" t="str">
        <f t="shared" ca="1" si="0"/>
        <v/>
      </c>
      <c r="N16" s="23">
        <v>0</v>
      </c>
      <c r="O16" s="22">
        <v>1</v>
      </c>
      <c r="P16" s="18" t="s">
        <v>35</v>
      </c>
      <c r="Q16" s="24" t="s">
        <v>30</v>
      </c>
      <c r="R16" s="30" t="str">
        <f ca="1">IF(Tabla434356789101112[[#This Row],[Avance]]&lt;Tabla434356789101112[[#This Row],[Actual]],"OK",IF(Tabla434356789101112[[#This Row],[Avance]]&gt;Tabla434356789101112[[#This Row],[Actual]],"ATENCIÓN","EJECUTADO"))</f>
        <v>ATENCIÓN</v>
      </c>
    </row>
    <row r="17" spans="1:18" ht="39.6" hidden="1" x14ac:dyDescent="0.25">
      <c r="A17" s="16">
        <v>11</v>
      </c>
      <c r="B17" s="18" t="s">
        <v>23</v>
      </c>
      <c r="C17" s="17">
        <v>45538</v>
      </c>
      <c r="D17" s="17"/>
      <c r="E17" s="27" t="s">
        <v>39</v>
      </c>
      <c r="F17" s="38" t="s">
        <v>1269</v>
      </c>
      <c r="G17" s="27" t="s">
        <v>33</v>
      </c>
      <c r="H17" s="29" t="s">
        <v>505</v>
      </c>
      <c r="I17" s="29"/>
      <c r="J17" s="33">
        <v>2</v>
      </c>
      <c r="K17" s="21">
        <v>45537</v>
      </c>
      <c r="L17" s="21">
        <f>IFERROR(WORKDAY.INTL(($K17-1),$J17,1,FESTIVOS[]),"")</f>
        <v>45538</v>
      </c>
      <c r="M17" s="37">
        <f t="shared" ca="1" si="0"/>
        <v>708</v>
      </c>
      <c r="N17" s="23">
        <v>0</v>
      </c>
      <c r="O17" s="22">
        <v>1</v>
      </c>
      <c r="P17" s="18" t="s">
        <v>35</v>
      </c>
      <c r="Q17" s="24" t="s">
        <v>30</v>
      </c>
      <c r="R17" s="30" t="str">
        <f ca="1">IF(Tabla434356789101112[[#This Row],[Avance]]&lt;Tabla434356789101112[[#This Row],[Actual]],"OK",IF(Tabla434356789101112[[#This Row],[Avance]]&gt;Tabla434356789101112[[#This Row],[Actual]],"ATENCIÓN","EJECUTADO"))</f>
        <v>ATENCIÓN</v>
      </c>
    </row>
    <row r="18" spans="1:18" ht="39.6" hidden="1" x14ac:dyDescent="0.25">
      <c r="A18" s="16">
        <v>11</v>
      </c>
      <c r="B18" s="18" t="s">
        <v>23</v>
      </c>
      <c r="C18" s="17">
        <v>45538</v>
      </c>
      <c r="D18" s="17"/>
      <c r="E18" s="27" t="s">
        <v>39</v>
      </c>
      <c r="F18" s="38" t="s">
        <v>1269</v>
      </c>
      <c r="G18" s="27" t="s">
        <v>33</v>
      </c>
      <c r="H18" s="29" t="s">
        <v>112</v>
      </c>
      <c r="I18" s="29"/>
      <c r="J18" s="33">
        <v>2</v>
      </c>
      <c r="K18" s="21">
        <v>45537</v>
      </c>
      <c r="L18" s="21">
        <f>IFERROR(WORKDAY.INTL(($K18-1),$J18,1,FESTIVOS[]),"")</f>
        <v>45538</v>
      </c>
      <c r="M18" s="37">
        <f t="shared" ca="1" si="0"/>
        <v>708</v>
      </c>
      <c r="N18" s="23">
        <v>0</v>
      </c>
      <c r="O18" s="22">
        <v>1</v>
      </c>
      <c r="P18" s="18" t="s">
        <v>35</v>
      </c>
      <c r="Q18" s="24" t="s">
        <v>30</v>
      </c>
      <c r="R18" s="30" t="str">
        <f ca="1">IF(Tabla434356789101112[[#This Row],[Avance]]&lt;Tabla434356789101112[[#This Row],[Actual]],"OK",IF(Tabla434356789101112[[#This Row],[Avance]]&gt;Tabla434356789101112[[#This Row],[Actual]],"ATENCIÓN","EJECUTADO"))</f>
        <v>ATENCIÓN</v>
      </c>
    </row>
    <row r="19" spans="1:18" hidden="1" x14ac:dyDescent="0.25">
      <c r="A19" s="16"/>
      <c r="B19" s="18"/>
      <c r="C19" s="17">
        <v>49191</v>
      </c>
      <c r="D19" s="17"/>
      <c r="E19" s="27" t="s">
        <v>39</v>
      </c>
      <c r="F19" s="28" t="s">
        <v>265</v>
      </c>
      <c r="G19" s="27" t="s">
        <v>33</v>
      </c>
      <c r="H19" s="29" t="s">
        <v>1237</v>
      </c>
      <c r="I19" s="29"/>
      <c r="J19" s="33">
        <v>2</v>
      </c>
      <c r="K19" s="21">
        <v>45538</v>
      </c>
      <c r="L19" s="21">
        <f>IFERROR(WORKDAY.INTL(($K19-1),$J19,1,FESTIVOS[]),"")</f>
        <v>45539</v>
      </c>
      <c r="M19" s="37">
        <f t="shared" ca="1" si="0"/>
        <v>707</v>
      </c>
      <c r="N19" s="23">
        <v>0</v>
      </c>
      <c r="O19" s="22">
        <v>1</v>
      </c>
      <c r="P19" s="18" t="s">
        <v>35</v>
      </c>
      <c r="Q19" s="24" t="s">
        <v>30</v>
      </c>
      <c r="R19" s="30" t="str">
        <f ca="1">IF(Tabla434356789101112[[#This Row],[Avance]]&lt;Tabla434356789101112[[#This Row],[Actual]],"OK",IF(Tabla434356789101112[[#This Row],[Avance]]&gt;Tabla434356789101112[[#This Row],[Actual]],"ATENCIÓN","EJECUTADO"))</f>
        <v>ATENCIÓN</v>
      </c>
    </row>
    <row r="20" spans="1:18" hidden="1" x14ac:dyDescent="0.25">
      <c r="A20" s="16">
        <v>14</v>
      </c>
      <c r="B20" s="18" t="s">
        <v>23</v>
      </c>
      <c r="C20" s="17">
        <v>49191</v>
      </c>
      <c r="D20" s="17"/>
      <c r="E20" s="27" t="s">
        <v>39</v>
      </c>
      <c r="F20" s="28" t="s">
        <v>275</v>
      </c>
      <c r="G20" s="27" t="s">
        <v>33</v>
      </c>
      <c r="H20" s="29" t="s">
        <v>1237</v>
      </c>
      <c r="I20" s="29"/>
      <c r="J20" s="33">
        <v>2</v>
      </c>
      <c r="K20" s="21">
        <v>45538</v>
      </c>
      <c r="L20" s="21">
        <f>IFERROR(WORKDAY.INTL(($K20-1),$J20,1,FESTIVOS[]),"")</f>
        <v>45539</v>
      </c>
      <c r="M20" s="37">
        <f t="shared" ca="1" si="0"/>
        <v>707</v>
      </c>
      <c r="N20" s="23">
        <v>0</v>
      </c>
      <c r="O20" s="22">
        <v>1</v>
      </c>
      <c r="P20" s="18" t="s">
        <v>35</v>
      </c>
      <c r="Q20" s="24" t="s">
        <v>30</v>
      </c>
      <c r="R20" s="30" t="str">
        <f ca="1">IF(Tabla434356789101112[[#This Row],[Avance]]&lt;Tabla434356789101112[[#This Row],[Actual]],"OK",IF(Tabla434356789101112[[#This Row],[Avance]]&gt;Tabla434356789101112[[#This Row],[Actual]],"ATENCIÓN","EJECUTADO"))</f>
        <v>ATENCIÓN</v>
      </c>
    </row>
    <row r="21" spans="1:18" hidden="1" x14ac:dyDescent="0.25">
      <c r="A21" s="16">
        <v>15</v>
      </c>
      <c r="B21" s="18" t="s">
        <v>23</v>
      </c>
      <c r="C21" s="17">
        <v>49191</v>
      </c>
      <c r="D21" s="17"/>
      <c r="E21" s="27" t="s">
        <v>39</v>
      </c>
      <c r="F21" s="28" t="s">
        <v>273</v>
      </c>
      <c r="G21" s="27" t="s">
        <v>33</v>
      </c>
      <c r="H21" s="29" t="s">
        <v>1237</v>
      </c>
      <c r="I21" s="29"/>
      <c r="J21" s="33">
        <v>2</v>
      </c>
      <c r="K21" s="21">
        <v>45538</v>
      </c>
      <c r="L21" s="21">
        <f>IFERROR(WORKDAY.INTL(($K21-1),$J21,1,FESTIVOS[]),"")</f>
        <v>45539</v>
      </c>
      <c r="M21" s="37">
        <f t="shared" ca="1" si="0"/>
        <v>707</v>
      </c>
      <c r="N21" s="23">
        <v>0</v>
      </c>
      <c r="O21" s="22">
        <v>1</v>
      </c>
      <c r="P21" s="18" t="s">
        <v>35</v>
      </c>
      <c r="Q21" s="24" t="s">
        <v>30</v>
      </c>
      <c r="R21" s="30" t="str">
        <f ca="1">IF(Tabla434356789101112[[#This Row],[Avance]]&lt;Tabla434356789101112[[#This Row],[Actual]],"OK",IF(Tabla434356789101112[[#This Row],[Avance]]&gt;Tabla434356789101112[[#This Row],[Actual]],"ATENCIÓN","EJECUTADO"))</f>
        <v>ATENCIÓN</v>
      </c>
    </row>
    <row r="22" spans="1:18" hidden="1" x14ac:dyDescent="0.25">
      <c r="A22" s="16">
        <v>16</v>
      </c>
      <c r="B22" s="18" t="s">
        <v>23</v>
      </c>
      <c r="C22" s="17">
        <v>49191</v>
      </c>
      <c r="D22" s="17"/>
      <c r="E22" s="27" t="s">
        <v>39</v>
      </c>
      <c r="F22" s="28" t="s">
        <v>268</v>
      </c>
      <c r="G22" s="27" t="s">
        <v>33</v>
      </c>
      <c r="H22" s="29" t="s">
        <v>1237</v>
      </c>
      <c r="I22" s="29"/>
      <c r="J22" s="33">
        <v>2</v>
      </c>
      <c r="K22" s="21">
        <v>45538</v>
      </c>
      <c r="L22" s="21">
        <f>IFERROR(WORKDAY.INTL(($K22-1),$J22,1,FESTIVOS[]),"")</f>
        <v>45539</v>
      </c>
      <c r="M22" s="37">
        <f t="shared" ca="1" si="0"/>
        <v>707</v>
      </c>
      <c r="N22" s="23">
        <v>0</v>
      </c>
      <c r="O22" s="22">
        <v>1</v>
      </c>
      <c r="P22" s="18" t="s">
        <v>35</v>
      </c>
      <c r="Q22" s="24" t="s">
        <v>30</v>
      </c>
      <c r="R22" s="30" t="str">
        <f ca="1">IF(Tabla434356789101112[[#This Row],[Avance]]&lt;Tabla434356789101112[[#This Row],[Actual]],"OK",IF(Tabla434356789101112[[#This Row],[Avance]]&gt;Tabla434356789101112[[#This Row],[Actual]],"ATENCIÓN","EJECUTADO"))</f>
        <v>ATENCIÓN</v>
      </c>
    </row>
    <row r="23" spans="1:18" hidden="1" x14ac:dyDescent="0.25">
      <c r="A23" s="16">
        <v>17</v>
      </c>
      <c r="B23" s="18" t="s">
        <v>23</v>
      </c>
      <c r="C23" s="17">
        <v>49191</v>
      </c>
      <c r="D23" s="17"/>
      <c r="E23" s="27" t="s">
        <v>339</v>
      </c>
      <c r="F23" s="28" t="s">
        <v>1271</v>
      </c>
      <c r="G23" s="27" t="s">
        <v>33</v>
      </c>
      <c r="H23" s="29" t="s">
        <v>505</v>
      </c>
      <c r="I23" s="29"/>
      <c r="J23" s="33">
        <v>2</v>
      </c>
      <c r="K23" s="21">
        <v>45538</v>
      </c>
      <c r="L23" s="21">
        <f>IFERROR(WORKDAY.INTL(($K23-1),$J23,1,FESTIVOS[]),"")</f>
        <v>45539</v>
      </c>
      <c r="M23" s="37">
        <f t="shared" ca="1" si="0"/>
        <v>707</v>
      </c>
      <c r="N23" s="23">
        <v>0</v>
      </c>
      <c r="O23" s="22">
        <v>1</v>
      </c>
      <c r="P23" s="18" t="s">
        <v>35</v>
      </c>
      <c r="Q23" s="24" t="s">
        <v>30</v>
      </c>
      <c r="R23" s="30" t="str">
        <f ca="1">IF(Tabla434356789101112[[#This Row],[Avance]]&lt;Tabla434356789101112[[#This Row],[Actual]],"OK",IF(Tabla434356789101112[[#This Row],[Avance]]&gt;Tabla434356789101112[[#This Row],[Actual]],"ATENCIÓN","EJECUTADO"))</f>
        <v>ATENCIÓN</v>
      </c>
    </row>
    <row r="24" spans="1:18" hidden="1" x14ac:dyDescent="0.25">
      <c r="A24" s="16">
        <v>18</v>
      </c>
      <c r="B24" s="18" t="s">
        <v>23</v>
      </c>
      <c r="C24" s="17">
        <v>49191</v>
      </c>
      <c r="D24" s="17"/>
      <c r="E24" s="27" t="s">
        <v>339</v>
      </c>
      <c r="F24" s="28" t="s">
        <v>1272</v>
      </c>
      <c r="G24" s="27" t="s">
        <v>311</v>
      </c>
      <c r="H24" s="29" t="s">
        <v>505</v>
      </c>
      <c r="I24" s="29"/>
      <c r="J24" s="33">
        <v>2</v>
      </c>
      <c r="K24" s="21">
        <v>45538</v>
      </c>
      <c r="L24" s="21">
        <f>IFERROR(WORKDAY.INTL(($K24-1),$J24,1,FESTIVOS[]),"")</f>
        <v>45539</v>
      </c>
      <c r="M24" s="37">
        <f t="shared" ca="1" si="0"/>
        <v>707</v>
      </c>
      <c r="N24" s="23">
        <v>0</v>
      </c>
      <c r="O24" s="22">
        <v>1</v>
      </c>
      <c r="P24" s="18" t="s">
        <v>35</v>
      </c>
      <c r="Q24" s="24" t="s">
        <v>30</v>
      </c>
      <c r="R24" s="30" t="str">
        <f ca="1">IF(Tabla434356789101112[[#This Row],[Avance]]&lt;Tabla434356789101112[[#This Row],[Actual]],"OK",IF(Tabla434356789101112[[#This Row],[Avance]]&gt;Tabla434356789101112[[#This Row],[Actual]],"ATENCIÓN","EJECUTADO"))</f>
        <v>ATENCIÓN</v>
      </c>
    </row>
    <row r="25" spans="1:18" hidden="1" x14ac:dyDescent="0.25">
      <c r="A25" s="16">
        <v>19</v>
      </c>
      <c r="B25" s="18" t="s">
        <v>23</v>
      </c>
      <c r="C25" s="17">
        <v>49191</v>
      </c>
      <c r="D25" s="17"/>
      <c r="E25" s="27" t="s">
        <v>133</v>
      </c>
      <c r="F25" s="28" t="s">
        <v>1273</v>
      </c>
      <c r="G25" s="27" t="s">
        <v>1274</v>
      </c>
      <c r="H25" s="29" t="s">
        <v>679</v>
      </c>
      <c r="I25" s="29"/>
      <c r="J25" s="33">
        <v>5</v>
      </c>
      <c r="K25" s="21">
        <v>45538</v>
      </c>
      <c r="L25" s="21">
        <f>IFERROR(WORKDAY.INTL(($K25-1),$J25,1,FESTIVOS[]),"")</f>
        <v>45544</v>
      </c>
      <c r="M25" s="37">
        <f t="shared" ca="1" si="0"/>
        <v>117.83333333333333</v>
      </c>
      <c r="N25" s="23">
        <v>0.51</v>
      </c>
      <c r="O25" s="22">
        <v>1</v>
      </c>
      <c r="P25" s="18" t="s">
        <v>35</v>
      </c>
      <c r="Q25" s="24" t="s">
        <v>30</v>
      </c>
      <c r="R25" s="30" t="str">
        <f ca="1">IF(Tabla434356789101112[[#This Row],[Avance]]&lt;Tabla434356789101112[[#This Row],[Actual]],"OK",IF(Tabla434356789101112[[#This Row],[Avance]]&gt;Tabla434356789101112[[#This Row],[Actual]],"ATENCIÓN","EJECUTADO"))</f>
        <v>ATENCIÓN</v>
      </c>
    </row>
    <row r="26" spans="1:18" hidden="1" x14ac:dyDescent="0.25">
      <c r="A26" s="16">
        <v>20</v>
      </c>
      <c r="B26" s="18" t="s">
        <v>23</v>
      </c>
      <c r="C26" s="17">
        <v>45540</v>
      </c>
      <c r="D26" s="17"/>
      <c r="E26" s="27" t="s">
        <v>39</v>
      </c>
      <c r="F26" s="28" t="s">
        <v>724</v>
      </c>
      <c r="G26" s="27" t="s">
        <v>33</v>
      </c>
      <c r="H26" s="29" t="s">
        <v>1237</v>
      </c>
      <c r="I26" s="29"/>
      <c r="J26" s="33">
        <v>2</v>
      </c>
      <c r="K26" s="21">
        <v>45539</v>
      </c>
      <c r="L26" s="21">
        <f>IFERROR(WORKDAY.INTL(($K26-1),$J26,1,FESTIVOS[]),"")</f>
        <v>45540</v>
      </c>
      <c r="M26" s="37">
        <f t="shared" ca="1" si="0"/>
        <v>706</v>
      </c>
      <c r="N26" s="23">
        <v>0</v>
      </c>
      <c r="O26" s="22">
        <v>1</v>
      </c>
      <c r="P26" s="18" t="s">
        <v>35</v>
      </c>
      <c r="Q26" s="24" t="s">
        <v>30</v>
      </c>
      <c r="R26" s="30" t="str">
        <f ca="1">IF(Tabla434356789101112[[#This Row],[Avance]]&lt;Tabla434356789101112[[#This Row],[Actual]],"OK",IF(Tabla434356789101112[[#This Row],[Avance]]&gt;Tabla434356789101112[[#This Row],[Actual]],"ATENCIÓN","EJECUTADO"))</f>
        <v>ATENCIÓN</v>
      </c>
    </row>
    <row r="27" spans="1:18" hidden="1" x14ac:dyDescent="0.25">
      <c r="A27" s="16">
        <v>21</v>
      </c>
      <c r="B27" s="18" t="s">
        <v>23</v>
      </c>
      <c r="C27" s="17">
        <v>45540</v>
      </c>
      <c r="D27" s="17"/>
      <c r="E27" s="27" t="s">
        <v>39</v>
      </c>
      <c r="F27" s="28" t="s">
        <v>132</v>
      </c>
      <c r="G27" s="27" t="s">
        <v>33</v>
      </c>
      <c r="H27" s="29" t="s">
        <v>1237</v>
      </c>
      <c r="I27" s="29"/>
      <c r="J27" s="33">
        <v>2</v>
      </c>
      <c r="K27" s="21">
        <v>45539</v>
      </c>
      <c r="L27" s="21">
        <f>IFERROR(WORKDAY.INTL(($K27-1),$J27,1,FESTIVOS[]),"")</f>
        <v>45540</v>
      </c>
      <c r="M27" s="37">
        <f t="shared" ca="1" si="0"/>
        <v>706</v>
      </c>
      <c r="N27" s="23">
        <v>0</v>
      </c>
      <c r="O27" s="22">
        <v>1</v>
      </c>
      <c r="P27" s="18" t="s">
        <v>35</v>
      </c>
      <c r="Q27" s="24" t="s">
        <v>30</v>
      </c>
      <c r="R27" s="30" t="str">
        <f ca="1">IF(Tabla434356789101112[[#This Row],[Avance]]&lt;Tabla434356789101112[[#This Row],[Actual]],"OK",IF(Tabla434356789101112[[#This Row],[Avance]]&gt;Tabla434356789101112[[#This Row],[Actual]],"ATENCIÓN","EJECUTADO"))</f>
        <v>ATENCIÓN</v>
      </c>
    </row>
    <row r="28" spans="1:18" hidden="1" x14ac:dyDescent="0.25">
      <c r="A28" s="16">
        <v>22</v>
      </c>
      <c r="B28" s="18" t="s">
        <v>23</v>
      </c>
      <c r="C28" s="17">
        <v>45540</v>
      </c>
      <c r="D28" s="17"/>
      <c r="E28" s="27" t="s">
        <v>39</v>
      </c>
      <c r="F28" s="28" t="s">
        <v>110</v>
      </c>
      <c r="G28" s="27" t="s">
        <v>33</v>
      </c>
      <c r="H28" s="29" t="s">
        <v>1237</v>
      </c>
      <c r="I28" s="29"/>
      <c r="J28" s="33">
        <v>2</v>
      </c>
      <c r="K28" s="21">
        <v>45539</v>
      </c>
      <c r="L28" s="21">
        <f>IFERROR(WORKDAY.INTL(($K28-1),$J28,1,FESTIVOS[]),"")</f>
        <v>45540</v>
      </c>
      <c r="M28" s="37">
        <f t="shared" ca="1" si="0"/>
        <v>706</v>
      </c>
      <c r="N28" s="23">
        <v>0</v>
      </c>
      <c r="O28" s="22">
        <v>1</v>
      </c>
      <c r="P28" s="18" t="s">
        <v>35</v>
      </c>
      <c r="Q28" s="24" t="s">
        <v>30</v>
      </c>
      <c r="R28" s="30" t="str">
        <f ca="1">IF(Tabla434356789101112[[#This Row],[Avance]]&lt;Tabla434356789101112[[#This Row],[Actual]],"OK",IF(Tabla434356789101112[[#This Row],[Avance]]&gt;Tabla434356789101112[[#This Row],[Actual]],"ATENCIÓN","EJECUTADO"))</f>
        <v>ATENCIÓN</v>
      </c>
    </row>
    <row r="29" spans="1:18" hidden="1" x14ac:dyDescent="0.25">
      <c r="A29" s="16">
        <v>23</v>
      </c>
      <c r="B29" s="18" t="s">
        <v>23</v>
      </c>
      <c r="C29" s="17">
        <v>45540</v>
      </c>
      <c r="D29" s="17"/>
      <c r="E29" s="27" t="s">
        <v>39</v>
      </c>
      <c r="F29" s="28" t="s">
        <v>1057</v>
      </c>
      <c r="G29" s="27" t="s">
        <v>33</v>
      </c>
      <c r="H29" s="29" t="s">
        <v>1237</v>
      </c>
      <c r="I29" s="29"/>
      <c r="J29" s="33">
        <v>2</v>
      </c>
      <c r="K29" s="21">
        <v>45539</v>
      </c>
      <c r="L29" s="21">
        <f>IFERROR(WORKDAY.INTL(($K29-1),$J29,1,FESTIVOS[]),"")</f>
        <v>45540</v>
      </c>
      <c r="M29" s="37">
        <f t="shared" ca="1" si="0"/>
        <v>706</v>
      </c>
      <c r="N29" s="23">
        <v>0</v>
      </c>
      <c r="O29" s="22">
        <v>1</v>
      </c>
      <c r="P29" s="18" t="s">
        <v>35</v>
      </c>
      <c r="Q29" s="24" t="s">
        <v>30</v>
      </c>
      <c r="R29" s="30" t="str">
        <f ca="1">IF(Tabla434356789101112[[#This Row],[Avance]]&lt;Tabla434356789101112[[#This Row],[Actual]],"OK",IF(Tabla434356789101112[[#This Row],[Avance]]&gt;Tabla434356789101112[[#This Row],[Actual]],"ATENCIÓN","EJECUTADO"))</f>
        <v>ATENCIÓN</v>
      </c>
    </row>
    <row r="30" spans="1:18" ht="26.4" hidden="1" x14ac:dyDescent="0.25">
      <c r="A30" s="16">
        <v>24</v>
      </c>
      <c r="B30" s="18" t="s">
        <v>23</v>
      </c>
      <c r="C30" s="17">
        <v>45540</v>
      </c>
      <c r="D30" s="17"/>
      <c r="E30" s="27" t="s">
        <v>339</v>
      </c>
      <c r="F30" s="38" t="s">
        <v>1275</v>
      </c>
      <c r="G30" s="27" t="s">
        <v>523</v>
      </c>
      <c r="H30" s="29" t="s">
        <v>505</v>
      </c>
      <c r="I30" s="29"/>
      <c r="J30" s="33">
        <v>2</v>
      </c>
      <c r="K30" s="21">
        <v>45539</v>
      </c>
      <c r="L30" s="21">
        <f>IFERROR(WORKDAY.INTL(($K30-1),$J30,1,FESTIVOS[]),"")</f>
        <v>45540</v>
      </c>
      <c r="M30" s="37">
        <f t="shared" ca="1" si="0"/>
        <v>706</v>
      </c>
      <c r="N30" s="23">
        <v>0</v>
      </c>
      <c r="O30" s="22">
        <v>1</v>
      </c>
      <c r="P30" s="18" t="s">
        <v>35</v>
      </c>
      <c r="Q30" s="24" t="s">
        <v>30</v>
      </c>
      <c r="R30" s="30" t="str">
        <f ca="1">IF(Tabla434356789101112[[#This Row],[Avance]]&lt;Tabla434356789101112[[#This Row],[Actual]],"OK",IF(Tabla434356789101112[[#This Row],[Avance]]&gt;Tabla434356789101112[[#This Row],[Actual]],"ATENCIÓN","EJECUTADO"))</f>
        <v>ATENCIÓN</v>
      </c>
    </row>
    <row r="31" spans="1:18" hidden="1" x14ac:dyDescent="0.25">
      <c r="A31" s="16">
        <v>25</v>
      </c>
      <c r="B31" s="18" t="s">
        <v>23</v>
      </c>
      <c r="C31" s="17">
        <v>45540</v>
      </c>
      <c r="D31" s="17"/>
      <c r="E31" s="27" t="s">
        <v>339</v>
      </c>
      <c r="F31" s="28" t="s">
        <v>1276</v>
      </c>
      <c r="G31" s="27" t="s">
        <v>523</v>
      </c>
      <c r="H31" s="29" t="s">
        <v>505</v>
      </c>
      <c r="I31" s="29"/>
      <c r="J31" s="33">
        <v>2</v>
      </c>
      <c r="K31" s="21">
        <v>45539</v>
      </c>
      <c r="L31" s="21">
        <f>IFERROR(WORKDAY.INTL(($K31-1),$J31,1,FESTIVOS[]),"")</f>
        <v>45540</v>
      </c>
      <c r="M31" s="37">
        <f t="shared" ca="1" si="0"/>
        <v>706</v>
      </c>
      <c r="N31" s="23">
        <v>0</v>
      </c>
      <c r="O31" s="22">
        <v>1</v>
      </c>
      <c r="P31" s="18" t="s">
        <v>35</v>
      </c>
      <c r="Q31" s="24" t="s">
        <v>30</v>
      </c>
      <c r="R31" s="30" t="str">
        <f ca="1">IF(Tabla434356789101112[[#This Row],[Avance]]&lt;Tabla434356789101112[[#This Row],[Actual]],"OK",IF(Tabla434356789101112[[#This Row],[Avance]]&gt;Tabla434356789101112[[#This Row],[Actual]],"ATENCIÓN","EJECUTADO"))</f>
        <v>ATENCIÓN</v>
      </c>
    </row>
    <row r="32" spans="1:18" hidden="1" x14ac:dyDescent="0.25">
      <c r="A32" s="16">
        <v>26</v>
      </c>
      <c r="B32" s="18" t="s">
        <v>23</v>
      </c>
      <c r="C32" s="17">
        <v>45541</v>
      </c>
      <c r="D32" s="17"/>
      <c r="E32" s="27" t="s">
        <v>39</v>
      </c>
      <c r="F32" s="28" t="s">
        <v>284</v>
      </c>
      <c r="G32" s="27" t="s">
        <v>33</v>
      </c>
      <c r="H32" s="29" t="s">
        <v>1237</v>
      </c>
      <c r="I32" s="29"/>
      <c r="J32" s="33">
        <v>2</v>
      </c>
      <c r="K32" s="21">
        <v>45540</v>
      </c>
      <c r="L32" s="21">
        <f>IFERROR(WORKDAY.INTL(($K32-1),$J32,1,FESTIVOS[]),"")</f>
        <v>45541</v>
      </c>
      <c r="M32" s="37">
        <f t="shared" ca="1" si="0"/>
        <v>705</v>
      </c>
      <c r="N32" s="23">
        <v>0</v>
      </c>
      <c r="O32" s="22">
        <v>1</v>
      </c>
      <c r="P32" s="18" t="s">
        <v>35</v>
      </c>
      <c r="Q32" s="24" t="s">
        <v>30</v>
      </c>
      <c r="R32" s="30" t="str">
        <f ca="1">IF(Tabla434356789101112[[#This Row],[Avance]]&lt;Tabla434356789101112[[#This Row],[Actual]],"OK",IF(Tabla434356789101112[[#This Row],[Avance]]&gt;Tabla434356789101112[[#This Row],[Actual]],"ATENCIÓN","EJECUTADO"))</f>
        <v>ATENCIÓN</v>
      </c>
    </row>
    <row r="33" spans="1:18" hidden="1" x14ac:dyDescent="0.25">
      <c r="A33" s="16">
        <v>27</v>
      </c>
      <c r="B33" s="18" t="s">
        <v>23</v>
      </c>
      <c r="C33" s="17">
        <v>45541</v>
      </c>
      <c r="D33" s="17"/>
      <c r="E33" s="27" t="s">
        <v>39</v>
      </c>
      <c r="F33" s="28" t="s">
        <v>1088</v>
      </c>
      <c r="G33" s="27" t="s">
        <v>33</v>
      </c>
      <c r="H33" s="29" t="s">
        <v>1237</v>
      </c>
      <c r="I33" s="29"/>
      <c r="J33" s="33">
        <v>2</v>
      </c>
      <c r="K33" s="21">
        <v>45540</v>
      </c>
      <c r="L33" s="21">
        <f>IFERROR(WORKDAY.INTL(($K33-1),$J33,1,FESTIVOS[]),"")</f>
        <v>45541</v>
      </c>
      <c r="M33" s="37">
        <f t="shared" ca="1" si="0"/>
        <v>705</v>
      </c>
      <c r="N33" s="23">
        <v>0</v>
      </c>
      <c r="O33" s="22">
        <v>1</v>
      </c>
      <c r="P33" s="18" t="s">
        <v>35</v>
      </c>
      <c r="Q33" s="24" t="s">
        <v>30</v>
      </c>
      <c r="R33" s="30" t="str">
        <f ca="1">IF(Tabla434356789101112[[#This Row],[Avance]]&lt;Tabla434356789101112[[#This Row],[Actual]],"OK",IF(Tabla434356789101112[[#This Row],[Avance]]&gt;Tabla434356789101112[[#This Row],[Actual]],"ATENCIÓN","EJECUTADO"))</f>
        <v>ATENCIÓN</v>
      </c>
    </row>
    <row r="34" spans="1:18" hidden="1" x14ac:dyDescent="0.25">
      <c r="A34" s="16">
        <v>28</v>
      </c>
      <c r="B34" s="18" t="s">
        <v>23</v>
      </c>
      <c r="C34" s="17">
        <v>45541</v>
      </c>
      <c r="D34" s="17"/>
      <c r="E34" s="27" t="s">
        <v>39</v>
      </c>
      <c r="F34" s="28" t="s">
        <v>1106</v>
      </c>
      <c r="G34" s="27" t="s">
        <v>33</v>
      </c>
      <c r="H34" s="29" t="s">
        <v>1237</v>
      </c>
      <c r="I34" s="29"/>
      <c r="J34" s="33">
        <v>2</v>
      </c>
      <c r="K34" s="21">
        <v>45540</v>
      </c>
      <c r="L34" s="21">
        <f>IFERROR(WORKDAY.INTL(($K34-1),$J34,1,FESTIVOS[]),"")</f>
        <v>45541</v>
      </c>
      <c r="M34" s="37">
        <f t="shared" ca="1" si="0"/>
        <v>705</v>
      </c>
      <c r="N34" s="23">
        <v>0</v>
      </c>
      <c r="O34" s="22">
        <v>1</v>
      </c>
      <c r="P34" s="18" t="s">
        <v>35</v>
      </c>
      <c r="Q34" s="24" t="s">
        <v>30</v>
      </c>
      <c r="R34" s="30" t="str">
        <f ca="1">IF(Tabla434356789101112[[#This Row],[Avance]]&lt;Tabla434356789101112[[#This Row],[Actual]],"OK",IF(Tabla434356789101112[[#This Row],[Avance]]&gt;Tabla434356789101112[[#This Row],[Actual]],"ATENCIÓN","EJECUTADO"))</f>
        <v>ATENCIÓN</v>
      </c>
    </row>
    <row r="35" spans="1:18" hidden="1" x14ac:dyDescent="0.25">
      <c r="A35" s="16">
        <v>29</v>
      </c>
      <c r="B35" s="18" t="s">
        <v>23</v>
      </c>
      <c r="C35" s="17">
        <v>45541</v>
      </c>
      <c r="D35" s="17"/>
      <c r="E35" s="27" t="s">
        <v>339</v>
      </c>
      <c r="F35" s="28" t="s">
        <v>1277</v>
      </c>
      <c r="G35" s="27" t="s">
        <v>523</v>
      </c>
      <c r="H35" s="29" t="s">
        <v>505</v>
      </c>
      <c r="I35" s="29"/>
      <c r="J35" s="33">
        <v>2</v>
      </c>
      <c r="K35" s="21">
        <v>45540</v>
      </c>
      <c r="L35" s="21">
        <f>IFERROR(WORKDAY.INTL(($K35-1),$J35,1,FESTIVOS[]),"")</f>
        <v>45541</v>
      </c>
      <c r="M35" s="37">
        <f t="shared" ca="1" si="0"/>
        <v>705</v>
      </c>
      <c r="N35" s="23">
        <v>0</v>
      </c>
      <c r="O35" s="22">
        <v>1</v>
      </c>
      <c r="P35" s="18" t="s">
        <v>35</v>
      </c>
      <c r="Q35" s="24" t="s">
        <v>30</v>
      </c>
      <c r="R35" s="30" t="str">
        <f ca="1">IF(Tabla434356789101112[[#This Row],[Avance]]&lt;Tabla434356789101112[[#This Row],[Actual]],"OK",IF(Tabla434356789101112[[#This Row],[Avance]]&gt;Tabla434356789101112[[#This Row],[Actual]],"ATENCIÓN","EJECUTADO"))</f>
        <v>ATENCIÓN</v>
      </c>
    </row>
    <row r="36" spans="1:18" hidden="1" x14ac:dyDescent="0.25">
      <c r="A36" s="16">
        <v>30</v>
      </c>
      <c r="B36" s="18" t="s">
        <v>23</v>
      </c>
      <c r="C36" s="17">
        <v>45541</v>
      </c>
      <c r="D36" s="17"/>
      <c r="E36" s="27" t="s">
        <v>339</v>
      </c>
      <c r="F36" s="28" t="s">
        <v>1278</v>
      </c>
      <c r="G36" s="27" t="s">
        <v>523</v>
      </c>
      <c r="H36" s="29" t="s">
        <v>505</v>
      </c>
      <c r="I36" s="29"/>
      <c r="J36" s="33">
        <v>2</v>
      </c>
      <c r="K36" s="21">
        <v>45540</v>
      </c>
      <c r="L36" s="21">
        <f>IFERROR(WORKDAY.INTL(($K36-1),$J36,1,FESTIVOS[]),"")</f>
        <v>45541</v>
      </c>
      <c r="M36" s="37">
        <f t="shared" ca="1" si="0"/>
        <v>705</v>
      </c>
      <c r="N36" s="23">
        <v>0</v>
      </c>
      <c r="O36" s="22">
        <v>1</v>
      </c>
      <c r="P36" s="18" t="s">
        <v>35</v>
      </c>
      <c r="Q36" s="24" t="s">
        <v>30</v>
      </c>
      <c r="R36" s="30" t="str">
        <f ca="1">IF(Tabla434356789101112[[#This Row],[Avance]]&lt;Tabla434356789101112[[#This Row],[Actual]],"OK",IF(Tabla434356789101112[[#This Row],[Avance]]&gt;Tabla434356789101112[[#This Row],[Actual]],"ATENCIÓN","EJECUTADO"))</f>
        <v>ATENCIÓN</v>
      </c>
    </row>
    <row r="37" spans="1:18" hidden="1" x14ac:dyDescent="0.25">
      <c r="A37" s="16">
        <v>31</v>
      </c>
      <c r="B37" s="18" t="s">
        <v>23</v>
      </c>
      <c r="C37" s="17">
        <v>45541</v>
      </c>
      <c r="D37" s="17"/>
      <c r="E37" s="27" t="s">
        <v>339</v>
      </c>
      <c r="F37" s="28" t="s">
        <v>1279</v>
      </c>
      <c r="G37" s="27" t="s">
        <v>758</v>
      </c>
      <c r="H37" s="29" t="s">
        <v>505</v>
      </c>
      <c r="I37" s="29"/>
      <c r="J37" s="33">
        <v>2</v>
      </c>
      <c r="K37" s="21">
        <v>45540</v>
      </c>
      <c r="L37" s="21">
        <f>IFERROR(WORKDAY.INTL(($K37-1),$J37,1,FESTIVOS[]),"")</f>
        <v>45541</v>
      </c>
      <c r="M37" s="37">
        <f t="shared" ca="1" si="0"/>
        <v>705</v>
      </c>
      <c r="N37" s="23">
        <v>0</v>
      </c>
      <c r="O37" s="22">
        <v>1</v>
      </c>
      <c r="P37" s="18" t="s">
        <v>35</v>
      </c>
      <c r="Q37" s="24" t="s">
        <v>30</v>
      </c>
      <c r="R37" s="30" t="str">
        <f ca="1">IF(Tabla434356789101112[[#This Row],[Avance]]&lt;Tabla434356789101112[[#This Row],[Actual]],"OK",IF(Tabla434356789101112[[#This Row],[Avance]]&gt;Tabla434356789101112[[#This Row],[Actual]],"ATENCIÓN","EJECUTADO"))</f>
        <v>ATENCIÓN</v>
      </c>
    </row>
    <row r="38" spans="1:18" hidden="1" x14ac:dyDescent="0.25">
      <c r="A38" s="16">
        <v>32</v>
      </c>
      <c r="B38" s="18" t="s">
        <v>23</v>
      </c>
      <c r="C38" s="17">
        <v>45545</v>
      </c>
      <c r="D38" s="17"/>
      <c r="E38" s="27" t="s">
        <v>339</v>
      </c>
      <c r="F38" s="28" t="s">
        <v>1280</v>
      </c>
      <c r="G38" s="27" t="s">
        <v>311</v>
      </c>
      <c r="H38" s="29" t="s">
        <v>505</v>
      </c>
      <c r="I38" s="29"/>
      <c r="J38" s="33">
        <v>3</v>
      </c>
      <c r="K38" s="21">
        <v>45544</v>
      </c>
      <c r="L38" s="21">
        <f>IFERROR(WORKDAY.INTL(($K38-1),$J38,1,FESTIVOS[]),"")</f>
        <v>45546</v>
      </c>
      <c r="M38" s="37">
        <f t="shared" ca="1" si="0"/>
        <v>350.5</v>
      </c>
      <c r="N38" s="23">
        <v>0.68</v>
      </c>
      <c r="O38" s="22">
        <v>1</v>
      </c>
      <c r="P38" s="18" t="s">
        <v>35</v>
      </c>
      <c r="Q38" s="24" t="s">
        <v>30</v>
      </c>
      <c r="R38" s="30" t="str">
        <f ca="1">IF(Tabla434356789101112[[#This Row],[Avance]]&lt;Tabla434356789101112[[#This Row],[Actual]],"OK",IF(Tabla434356789101112[[#This Row],[Avance]]&gt;Tabla434356789101112[[#This Row],[Actual]],"ATENCIÓN","EJECUTADO"))</f>
        <v>ATENCIÓN</v>
      </c>
    </row>
    <row r="39" spans="1:18" hidden="1" x14ac:dyDescent="0.25">
      <c r="A39" s="16">
        <v>33</v>
      </c>
      <c r="B39" s="18" t="s">
        <v>23</v>
      </c>
      <c r="C39" s="17">
        <v>45545</v>
      </c>
      <c r="D39" s="17"/>
      <c r="E39" s="27" t="s">
        <v>339</v>
      </c>
      <c r="F39" s="28" t="s">
        <v>1281</v>
      </c>
      <c r="G39" s="27" t="s">
        <v>758</v>
      </c>
      <c r="H39" s="29" t="s">
        <v>505</v>
      </c>
      <c r="I39" s="29"/>
      <c r="J39" s="33">
        <v>5</v>
      </c>
      <c r="K39" s="21">
        <v>45544</v>
      </c>
      <c r="L39" s="21">
        <f>IFERROR(WORKDAY.INTL(($K39-1),$J39,1,FESTIVOS[]),"")</f>
        <v>45548</v>
      </c>
      <c r="M39" s="37">
        <f t="shared" ca="1" si="0"/>
        <v>175.25</v>
      </c>
      <c r="N39" s="23">
        <v>0.57999999999999996</v>
      </c>
      <c r="O39" s="22">
        <v>1</v>
      </c>
      <c r="P39" s="18" t="s">
        <v>35</v>
      </c>
      <c r="Q39" s="24" t="s">
        <v>30</v>
      </c>
      <c r="R39" s="30" t="str">
        <f ca="1">IF(Tabla434356789101112[[#This Row],[Avance]]&lt;Tabla434356789101112[[#This Row],[Actual]],"OK",IF(Tabla434356789101112[[#This Row],[Avance]]&gt;Tabla434356789101112[[#This Row],[Actual]],"ATENCIÓN","EJECUTADO"))</f>
        <v>ATENCIÓN</v>
      </c>
    </row>
    <row r="40" spans="1:18" hidden="1" x14ac:dyDescent="0.25">
      <c r="A40" s="16">
        <v>34</v>
      </c>
      <c r="B40" s="18" t="s">
        <v>23</v>
      </c>
      <c r="C40" s="17">
        <v>45545</v>
      </c>
      <c r="D40" s="17"/>
      <c r="E40" s="27" t="s">
        <v>39</v>
      </c>
      <c r="F40" s="28" t="s">
        <v>286</v>
      </c>
      <c r="G40" s="27" t="s">
        <v>33</v>
      </c>
      <c r="H40" s="29" t="s">
        <v>1189</v>
      </c>
      <c r="I40" s="29"/>
      <c r="J40" s="33">
        <v>6</v>
      </c>
      <c r="K40" s="21">
        <v>45541</v>
      </c>
      <c r="L40" s="21">
        <f>IFERROR(WORKDAY.INTL(($K40-1),$J40,1,FESTIVOS[]),"")</f>
        <v>45548</v>
      </c>
      <c r="M40" s="37">
        <f t="shared" ca="1" si="0"/>
        <v>100.57142857142857</v>
      </c>
      <c r="N40" s="23">
        <v>0.71</v>
      </c>
      <c r="O40" s="22">
        <v>1</v>
      </c>
      <c r="P40" s="18" t="s">
        <v>35</v>
      </c>
      <c r="Q40" s="24" t="s">
        <v>30</v>
      </c>
      <c r="R40" s="30" t="str">
        <f ca="1">IF(Tabla434356789101112[[#This Row],[Avance]]&lt;Tabla434356789101112[[#This Row],[Actual]],"OK",IF(Tabla434356789101112[[#This Row],[Avance]]&gt;Tabla434356789101112[[#This Row],[Actual]],"ATENCIÓN","EJECUTADO"))</f>
        <v>ATENCIÓN</v>
      </c>
    </row>
    <row r="41" spans="1:18" hidden="1" x14ac:dyDescent="0.25">
      <c r="A41" s="16">
        <v>35</v>
      </c>
      <c r="B41" s="18" t="s">
        <v>23</v>
      </c>
      <c r="C41" s="17">
        <v>45546</v>
      </c>
      <c r="D41" s="17"/>
      <c r="E41" s="27" t="s">
        <v>39</v>
      </c>
      <c r="F41" s="28" t="s">
        <v>62</v>
      </c>
      <c r="G41" s="27" t="s">
        <v>33</v>
      </c>
      <c r="H41" s="29" t="s">
        <v>1189</v>
      </c>
      <c r="I41" s="29"/>
      <c r="J41" s="33">
        <v>5</v>
      </c>
      <c r="K41" s="21">
        <v>45546</v>
      </c>
      <c r="L41" s="21">
        <f>IFERROR(WORKDAY.INTL(($K41-1),$J41,1,FESTIVOS[]),"")</f>
        <v>45552</v>
      </c>
      <c r="M41" s="37">
        <f t="shared" ca="1" si="0"/>
        <v>116.5</v>
      </c>
      <c r="N41" s="23">
        <v>0.34</v>
      </c>
      <c r="O41" s="22">
        <v>1</v>
      </c>
      <c r="P41" s="18" t="s">
        <v>35</v>
      </c>
      <c r="Q41" s="24" t="s">
        <v>30</v>
      </c>
      <c r="R41" s="30" t="str">
        <f ca="1">IF(Tabla434356789101112[[#This Row],[Avance]]&lt;Tabla434356789101112[[#This Row],[Actual]],"OK",IF(Tabla434356789101112[[#This Row],[Avance]]&gt;Tabla434356789101112[[#This Row],[Actual]],"ATENCIÓN","EJECUTADO"))</f>
        <v>ATENCIÓN</v>
      </c>
    </row>
    <row r="42" spans="1:18" x14ac:dyDescent="0.25">
      <c r="A42" s="16">
        <v>36</v>
      </c>
      <c r="B42" s="18" t="s">
        <v>23</v>
      </c>
      <c r="C42" s="17">
        <v>45547</v>
      </c>
      <c r="D42" s="17"/>
      <c r="E42" s="27" t="s">
        <v>133</v>
      </c>
      <c r="F42" s="28" t="s">
        <v>1257</v>
      </c>
      <c r="G42" s="27" t="s">
        <v>89</v>
      </c>
      <c r="H42" s="29" t="s">
        <v>679</v>
      </c>
      <c r="I42" s="29"/>
      <c r="J42" s="33">
        <v>23</v>
      </c>
      <c r="K42" s="21">
        <v>45546</v>
      </c>
      <c r="L42" s="21">
        <f>IFERROR(WORKDAY.INTL(($K42-1),$J42,1,FESTIVOS[]),"")</f>
        <v>45576</v>
      </c>
      <c r="M42" s="37">
        <f t="shared" ca="1" si="0"/>
        <v>23.3</v>
      </c>
      <c r="N42" s="23">
        <v>0.87</v>
      </c>
      <c r="O42" s="22">
        <v>0.91</v>
      </c>
      <c r="P42" s="18" t="s">
        <v>35</v>
      </c>
      <c r="Q42" s="24" t="s">
        <v>30</v>
      </c>
      <c r="R42" s="30" t="str">
        <f ca="1">IF(Tabla434356789101112[[#This Row],[Avance]]&lt;Tabla434356789101112[[#This Row],[Actual]],"OK",IF(Tabla434356789101112[[#This Row],[Avance]]&gt;Tabla434356789101112[[#This Row],[Actual]],"ATENCIÓN","EJECUTADO"))</f>
        <v>ATENCIÓN</v>
      </c>
    </row>
    <row r="43" spans="1:18" hidden="1" x14ac:dyDescent="0.25">
      <c r="A43" s="16">
        <v>37</v>
      </c>
      <c r="B43" s="18" t="s">
        <v>23</v>
      </c>
      <c r="C43" s="17">
        <v>45547</v>
      </c>
      <c r="D43" s="17"/>
      <c r="E43" s="27" t="s">
        <v>339</v>
      </c>
      <c r="F43" s="28" t="s">
        <v>1282</v>
      </c>
      <c r="G43" s="27" t="s">
        <v>758</v>
      </c>
      <c r="H43" s="29" t="s">
        <v>505</v>
      </c>
      <c r="I43" s="29"/>
      <c r="J43" s="33">
        <v>6</v>
      </c>
      <c r="K43" s="21">
        <v>45546</v>
      </c>
      <c r="L43" s="21">
        <f>IFERROR(WORKDAY.INTL(($K43-1),$J43,1,FESTIVOS[]),"")</f>
        <v>45553</v>
      </c>
      <c r="M43" s="37">
        <v>1</v>
      </c>
      <c r="N43" s="23">
        <v>0.86</v>
      </c>
      <c r="O43" s="22">
        <v>1</v>
      </c>
      <c r="P43" s="18" t="s">
        <v>35</v>
      </c>
      <c r="Q43" s="24" t="s">
        <v>30</v>
      </c>
      <c r="R43" s="30" t="str">
        <f>IF(Tabla434356789101112[[#This Row],[Avance]]&lt;Tabla434356789101112[[#This Row],[Actual]],"OK",IF(Tabla434356789101112[[#This Row],[Avance]]&gt;Tabla434356789101112[[#This Row],[Actual]],"ATENCIÓN","EJECUTADO"))</f>
        <v>EJECUTADO</v>
      </c>
    </row>
    <row r="44" spans="1:18" hidden="1" x14ac:dyDescent="0.25">
      <c r="A44" s="16">
        <v>38</v>
      </c>
      <c r="B44" s="18" t="s">
        <v>23</v>
      </c>
      <c r="C44" s="17">
        <v>45548</v>
      </c>
      <c r="D44" s="17"/>
      <c r="E44" s="27" t="s">
        <v>39</v>
      </c>
      <c r="F44" s="28" t="s">
        <v>1283</v>
      </c>
      <c r="G44" s="27" t="s">
        <v>33</v>
      </c>
      <c r="H44" s="29" t="s">
        <v>1284</v>
      </c>
      <c r="I44" s="29"/>
      <c r="J44" s="33">
        <v>2</v>
      </c>
      <c r="K44" s="21">
        <v>45547</v>
      </c>
      <c r="L44" s="21">
        <f>IFERROR(WORKDAY.INTL(($K44-1),$J44,1,FESTIVOS[]),"")</f>
        <v>45548</v>
      </c>
      <c r="M44" s="37">
        <v>1</v>
      </c>
      <c r="N44" s="23">
        <v>0</v>
      </c>
      <c r="O44" s="22">
        <v>1</v>
      </c>
      <c r="P44" s="18" t="s">
        <v>35</v>
      </c>
      <c r="Q44" s="24" t="s">
        <v>30</v>
      </c>
      <c r="R44" s="30" t="str">
        <f>IF(Tabla434356789101112[[#This Row],[Avance]]&lt;Tabla434356789101112[[#This Row],[Actual]],"OK",IF(Tabla434356789101112[[#This Row],[Avance]]&gt;Tabla434356789101112[[#This Row],[Actual]],"ATENCIÓN","EJECUTADO"))</f>
        <v>EJECUTADO</v>
      </c>
    </row>
    <row r="45" spans="1:18" hidden="1" x14ac:dyDescent="0.25">
      <c r="A45" s="16">
        <v>39</v>
      </c>
      <c r="B45" s="18" t="s">
        <v>23</v>
      </c>
      <c r="C45" s="17">
        <v>45548</v>
      </c>
      <c r="D45" s="17"/>
      <c r="E45" s="27" t="s">
        <v>39</v>
      </c>
      <c r="F45" s="28" t="s">
        <v>1283</v>
      </c>
      <c r="G45" s="27" t="s">
        <v>33</v>
      </c>
      <c r="H45" s="29" t="s">
        <v>1285</v>
      </c>
      <c r="I45" s="29"/>
      <c r="J45" s="33">
        <v>2</v>
      </c>
      <c r="K45" s="21">
        <v>45547</v>
      </c>
      <c r="L45" s="21">
        <f>IFERROR(WORKDAY.INTL(($K45-1),$J45,1,FESTIVOS[]),"")</f>
        <v>45548</v>
      </c>
      <c r="M45" s="37">
        <v>1</v>
      </c>
      <c r="N45" s="23">
        <v>0</v>
      </c>
      <c r="O45" s="22">
        <v>1</v>
      </c>
      <c r="P45" s="18" t="s">
        <v>35</v>
      </c>
      <c r="Q45" s="24" t="s">
        <v>30</v>
      </c>
      <c r="R45" s="30" t="str">
        <f>IF(Tabla434356789101112[[#This Row],[Avance]]&lt;Tabla434356789101112[[#This Row],[Actual]],"OK",IF(Tabla434356789101112[[#This Row],[Avance]]&gt;Tabla434356789101112[[#This Row],[Actual]],"ATENCIÓN","EJECUTADO"))</f>
        <v>EJECUTADO</v>
      </c>
    </row>
    <row r="46" spans="1:18" hidden="1" x14ac:dyDescent="0.25">
      <c r="A46" s="16">
        <v>40</v>
      </c>
      <c r="B46" s="18" t="s">
        <v>23</v>
      </c>
      <c r="C46" s="17">
        <v>45552</v>
      </c>
      <c r="D46" s="17"/>
      <c r="E46" s="27" t="s">
        <v>39</v>
      </c>
      <c r="F46" s="28" t="s">
        <v>681</v>
      </c>
      <c r="G46" s="27" t="s">
        <v>33</v>
      </c>
      <c r="H46" s="29" t="s">
        <v>1189</v>
      </c>
      <c r="I46" s="29"/>
      <c r="J46" s="33">
        <v>2</v>
      </c>
      <c r="K46" s="21">
        <v>45551</v>
      </c>
      <c r="L46" s="21">
        <f>IFERROR(WORKDAY.INTL(($K46-1),$J46,1,FESTIVOS[]),"")</f>
        <v>45552</v>
      </c>
      <c r="M46" s="37">
        <v>1</v>
      </c>
      <c r="N46" s="23">
        <v>0</v>
      </c>
      <c r="O46" s="22">
        <v>1</v>
      </c>
      <c r="P46" s="18" t="s">
        <v>35</v>
      </c>
      <c r="Q46" s="24" t="s">
        <v>30</v>
      </c>
      <c r="R46" s="30" t="str">
        <f>IF(Tabla434356789101112[[#This Row],[Avance]]&lt;Tabla434356789101112[[#This Row],[Actual]],"OK",IF(Tabla434356789101112[[#This Row],[Avance]]&gt;Tabla434356789101112[[#This Row],[Actual]],"ATENCIÓN","EJECUTADO"))</f>
        <v>EJECUTADO</v>
      </c>
    </row>
    <row r="47" spans="1:18" hidden="1" x14ac:dyDescent="0.25">
      <c r="A47" s="16">
        <v>41</v>
      </c>
      <c r="B47" s="18" t="s">
        <v>23</v>
      </c>
      <c r="C47" s="17">
        <v>45552</v>
      </c>
      <c r="D47" s="17"/>
      <c r="E47" s="27" t="s">
        <v>39</v>
      </c>
      <c r="F47" s="28" t="s">
        <v>297</v>
      </c>
      <c r="G47" s="27" t="s">
        <v>33</v>
      </c>
      <c r="H47" s="29" t="s">
        <v>1189</v>
      </c>
      <c r="I47" s="29"/>
      <c r="J47" s="33">
        <v>3</v>
      </c>
      <c r="K47" s="21">
        <v>45551</v>
      </c>
      <c r="L47" s="21">
        <f>IFERROR(WORKDAY.INTL(($K47-1),$J47,1,FESTIVOS[]),"")</f>
        <v>45553</v>
      </c>
      <c r="M47" s="37">
        <v>1</v>
      </c>
      <c r="N47" s="23">
        <v>0.18</v>
      </c>
      <c r="O47" s="22">
        <v>1</v>
      </c>
      <c r="P47" s="18" t="s">
        <v>35</v>
      </c>
      <c r="Q47" s="24" t="s">
        <v>30</v>
      </c>
      <c r="R47" s="30" t="str">
        <f>IF(Tabla434356789101112[[#This Row],[Avance]]&lt;Tabla434356789101112[[#This Row],[Actual]],"OK",IF(Tabla434356789101112[[#This Row],[Avance]]&gt;Tabla434356789101112[[#This Row],[Actual]],"ATENCIÓN","EJECUTADO"))</f>
        <v>EJECUTADO</v>
      </c>
    </row>
    <row r="48" spans="1:18" hidden="1" x14ac:dyDescent="0.25">
      <c r="A48" s="16">
        <v>42</v>
      </c>
      <c r="B48" s="18" t="s">
        <v>23</v>
      </c>
      <c r="C48" s="17">
        <v>45552</v>
      </c>
      <c r="D48" s="17"/>
      <c r="E48" s="27" t="s">
        <v>339</v>
      </c>
      <c r="F48" s="28" t="s">
        <v>1286</v>
      </c>
      <c r="G48" s="27" t="s">
        <v>758</v>
      </c>
      <c r="H48" s="29" t="s">
        <v>1189</v>
      </c>
      <c r="I48" s="29"/>
      <c r="J48" s="33">
        <v>2</v>
      </c>
      <c r="K48" s="21">
        <v>45551</v>
      </c>
      <c r="L48" s="21">
        <f>IFERROR(WORKDAY.INTL(($K48-1),$J48,1,FESTIVOS[]),"")</f>
        <v>45552</v>
      </c>
      <c r="M48" s="37">
        <v>1</v>
      </c>
      <c r="N48" s="23">
        <v>0</v>
      </c>
      <c r="O48" s="22">
        <v>1</v>
      </c>
      <c r="P48" s="18" t="s">
        <v>35</v>
      </c>
      <c r="Q48" s="24" t="s">
        <v>30</v>
      </c>
      <c r="R48" s="30" t="str">
        <f>IF(Tabla434356789101112[[#This Row],[Avance]]&lt;Tabla434356789101112[[#This Row],[Actual]],"OK",IF(Tabla434356789101112[[#This Row],[Avance]]&gt;Tabla434356789101112[[#This Row],[Actual]],"ATENCIÓN","EJECUTADO"))</f>
        <v>EJECUTADO</v>
      </c>
    </row>
    <row r="49" spans="1:18" hidden="1" x14ac:dyDescent="0.25">
      <c r="A49" s="16">
        <v>43</v>
      </c>
      <c r="B49" s="18" t="s">
        <v>23</v>
      </c>
      <c r="C49" s="17">
        <v>45552</v>
      </c>
      <c r="D49" s="17"/>
      <c r="E49" s="27" t="s">
        <v>339</v>
      </c>
      <c r="F49" s="28" t="s">
        <v>1287</v>
      </c>
      <c r="G49" s="27" t="s">
        <v>758</v>
      </c>
      <c r="H49" s="29" t="s">
        <v>1189</v>
      </c>
      <c r="I49" s="29"/>
      <c r="J49" s="33">
        <v>2</v>
      </c>
      <c r="K49" s="21">
        <v>45551</v>
      </c>
      <c r="L49" s="21">
        <f>IFERROR(WORKDAY.INTL(($K49-1),$J49,1,FESTIVOS[]),"")</f>
        <v>45552</v>
      </c>
      <c r="M49" s="37">
        <v>1</v>
      </c>
      <c r="N49" s="23">
        <v>0</v>
      </c>
      <c r="O49" s="22">
        <v>1</v>
      </c>
      <c r="P49" s="18" t="s">
        <v>35</v>
      </c>
      <c r="Q49" s="24" t="s">
        <v>30</v>
      </c>
      <c r="R49" s="30" t="str">
        <f>IF(Tabla434356789101112[[#This Row],[Avance]]&lt;Tabla434356789101112[[#This Row],[Actual]],"OK",IF(Tabla434356789101112[[#This Row],[Avance]]&gt;Tabla434356789101112[[#This Row],[Actual]],"ATENCIÓN","EJECUTADO"))</f>
        <v>EJECUTADO</v>
      </c>
    </row>
    <row r="50" spans="1:18" hidden="1" x14ac:dyDescent="0.25">
      <c r="A50" s="16">
        <v>44</v>
      </c>
      <c r="B50" s="18" t="s">
        <v>23</v>
      </c>
      <c r="C50" s="17">
        <v>45553</v>
      </c>
      <c r="D50" s="17"/>
      <c r="E50" s="27" t="s">
        <v>39</v>
      </c>
      <c r="F50" s="28" t="s">
        <v>84</v>
      </c>
      <c r="G50" s="27" t="s">
        <v>33</v>
      </c>
      <c r="H50" s="29" t="s">
        <v>1189</v>
      </c>
      <c r="I50" s="29"/>
      <c r="J50" s="33">
        <v>2</v>
      </c>
      <c r="K50" s="21">
        <v>45552</v>
      </c>
      <c r="L50" s="21">
        <f>IFERROR(WORKDAY.INTL(($K50-1),$J50,1,FESTIVOS[]),"")</f>
        <v>45553</v>
      </c>
      <c r="M50" s="37">
        <v>1</v>
      </c>
      <c r="N50" s="23">
        <v>0</v>
      </c>
      <c r="O50" s="22">
        <v>1</v>
      </c>
      <c r="P50" s="18" t="s">
        <v>35</v>
      </c>
      <c r="Q50" s="24" t="s">
        <v>30</v>
      </c>
      <c r="R50" s="30" t="str">
        <f>IF(Tabla434356789101112[[#This Row],[Avance]]&lt;Tabla434356789101112[[#This Row],[Actual]],"OK",IF(Tabla434356789101112[[#This Row],[Avance]]&gt;Tabla434356789101112[[#This Row],[Actual]],"ATENCIÓN","EJECUTADO"))</f>
        <v>EJECUTADO</v>
      </c>
    </row>
    <row r="51" spans="1:18" hidden="1" x14ac:dyDescent="0.25">
      <c r="A51" s="16">
        <v>45</v>
      </c>
      <c r="B51" s="18" t="s">
        <v>23</v>
      </c>
      <c r="C51" s="17">
        <v>45553</v>
      </c>
      <c r="D51" s="17"/>
      <c r="E51" s="27" t="s">
        <v>39</v>
      </c>
      <c r="F51" s="28" t="s">
        <v>642</v>
      </c>
      <c r="G51" s="27" t="s">
        <v>33</v>
      </c>
      <c r="H51" s="29" t="s">
        <v>1189</v>
      </c>
      <c r="I51" s="29"/>
      <c r="J51" s="33">
        <v>4</v>
      </c>
      <c r="K51" s="21">
        <v>45552</v>
      </c>
      <c r="L51" s="21">
        <f>IFERROR(WORKDAY.INTL(($K51-1),$J51,1,FESTIVOS[]),"")</f>
        <v>45555</v>
      </c>
      <c r="M51" s="37">
        <v>1</v>
      </c>
      <c r="N51" s="23">
        <v>0.44</v>
      </c>
      <c r="O51" s="22">
        <v>1</v>
      </c>
      <c r="P51" s="18" t="s">
        <v>35</v>
      </c>
      <c r="Q51" s="24" t="s">
        <v>30</v>
      </c>
      <c r="R51" s="30" t="str">
        <f>IF(Tabla434356789101112[[#This Row],[Avance]]&lt;Tabla434356789101112[[#This Row],[Actual]],"OK",IF(Tabla434356789101112[[#This Row],[Avance]]&gt;Tabla434356789101112[[#This Row],[Actual]],"ATENCIÓN","EJECUTADO"))</f>
        <v>EJECUTADO</v>
      </c>
    </row>
    <row r="52" spans="1:18" ht="26.4" hidden="1" x14ac:dyDescent="0.25">
      <c r="A52" s="16">
        <v>46</v>
      </c>
      <c r="B52" s="18" t="s">
        <v>23</v>
      </c>
      <c r="C52" s="17">
        <v>45553</v>
      </c>
      <c r="D52" s="17"/>
      <c r="E52" s="27" t="s">
        <v>339</v>
      </c>
      <c r="F52" s="38" t="s">
        <v>1288</v>
      </c>
      <c r="G52" s="27" t="s">
        <v>758</v>
      </c>
      <c r="H52" s="29" t="s">
        <v>505</v>
      </c>
      <c r="I52" s="29"/>
      <c r="J52" s="33">
        <v>3</v>
      </c>
      <c r="K52" s="21">
        <v>45552</v>
      </c>
      <c r="L52" s="21">
        <f>IFERROR(WORKDAY.INTL(($K52-1),$J52,1,FESTIVOS[]),"")</f>
        <v>45554</v>
      </c>
      <c r="M52" s="37">
        <v>1</v>
      </c>
      <c r="N52" s="23">
        <v>0.8</v>
      </c>
      <c r="O52" s="22">
        <v>1</v>
      </c>
      <c r="P52" s="18" t="s">
        <v>35</v>
      </c>
      <c r="Q52" s="24" t="s">
        <v>30</v>
      </c>
      <c r="R52" s="30" t="str">
        <f>IF(Tabla434356789101112[[#This Row],[Avance]]&lt;Tabla434356789101112[[#This Row],[Actual]],"OK",IF(Tabla434356789101112[[#This Row],[Avance]]&gt;Tabla434356789101112[[#This Row],[Actual]],"ATENCIÓN","EJECUTADO"))</f>
        <v>EJECUTADO</v>
      </c>
    </row>
    <row r="53" spans="1:18" hidden="1" x14ac:dyDescent="0.25">
      <c r="A53" s="16">
        <v>47</v>
      </c>
      <c r="B53" s="18" t="s">
        <v>23</v>
      </c>
      <c r="C53" s="17">
        <v>45554</v>
      </c>
      <c r="D53" s="17"/>
      <c r="E53" s="27" t="s">
        <v>39</v>
      </c>
      <c r="F53" s="28" t="s">
        <v>761</v>
      </c>
      <c r="G53" s="27" t="s">
        <v>33</v>
      </c>
      <c r="H53" s="29" t="s">
        <v>1189</v>
      </c>
      <c r="I53" s="29"/>
      <c r="J53" s="33">
        <v>2</v>
      </c>
      <c r="K53" s="21">
        <v>45553</v>
      </c>
      <c r="L53" s="21">
        <f>IFERROR(WORKDAY.INTL(($K53-1),$J53,1,FESTIVOS[]),"")</f>
        <v>45554</v>
      </c>
      <c r="M53" s="37">
        <v>1</v>
      </c>
      <c r="N53" s="23">
        <v>0</v>
      </c>
      <c r="O53" s="22">
        <v>1</v>
      </c>
      <c r="P53" s="18" t="s">
        <v>35</v>
      </c>
      <c r="Q53" s="24" t="s">
        <v>30</v>
      </c>
      <c r="R53" s="30" t="str">
        <f>IF(Tabla434356789101112[[#This Row],[Avance]]&lt;Tabla434356789101112[[#This Row],[Actual]],"OK",IF(Tabla434356789101112[[#This Row],[Avance]]&gt;Tabla434356789101112[[#This Row],[Actual]],"ATENCIÓN","EJECUTADO"))</f>
        <v>EJECUTADO</v>
      </c>
    </row>
    <row r="54" spans="1:18" hidden="1" x14ac:dyDescent="0.25">
      <c r="A54" s="16">
        <v>48</v>
      </c>
      <c r="B54" s="18" t="s">
        <v>23</v>
      </c>
      <c r="C54" s="17">
        <v>45554</v>
      </c>
      <c r="D54" s="17"/>
      <c r="E54" s="27" t="s">
        <v>39</v>
      </c>
      <c r="F54" s="28" t="s">
        <v>401</v>
      </c>
      <c r="G54" s="27" t="s">
        <v>33</v>
      </c>
      <c r="H54" s="29" t="s">
        <v>1189</v>
      </c>
      <c r="I54" s="29"/>
      <c r="J54" s="33">
        <v>2</v>
      </c>
      <c r="K54" s="21">
        <v>45553</v>
      </c>
      <c r="L54" s="21">
        <f>IFERROR(WORKDAY.INTL(($K54-1),$J54,1,FESTIVOS[]),"")</f>
        <v>45554</v>
      </c>
      <c r="M54" s="37">
        <v>1</v>
      </c>
      <c r="N54" s="23">
        <v>0</v>
      </c>
      <c r="O54" s="22">
        <v>1</v>
      </c>
      <c r="P54" s="18" t="s">
        <v>35</v>
      </c>
      <c r="Q54" s="24" t="s">
        <v>30</v>
      </c>
      <c r="R54" s="30" t="str">
        <f>IF(Tabla434356789101112[[#This Row],[Avance]]&lt;Tabla434356789101112[[#This Row],[Actual]],"OK",IF(Tabla434356789101112[[#This Row],[Avance]]&gt;Tabla434356789101112[[#This Row],[Actual]],"ATENCIÓN","EJECUTADO"))</f>
        <v>EJECUTADO</v>
      </c>
    </row>
    <row r="55" spans="1:18" hidden="1" x14ac:dyDescent="0.25">
      <c r="A55" s="16">
        <v>49</v>
      </c>
      <c r="B55" s="18" t="s">
        <v>23</v>
      </c>
      <c r="C55" s="17">
        <v>45555</v>
      </c>
      <c r="D55" s="17"/>
      <c r="E55" s="27" t="s">
        <v>39</v>
      </c>
      <c r="F55" s="28" t="s">
        <v>640</v>
      </c>
      <c r="G55" s="27" t="s">
        <v>33</v>
      </c>
      <c r="H55" s="29" t="s">
        <v>1189</v>
      </c>
      <c r="I55" s="29"/>
      <c r="J55" s="33">
        <v>2</v>
      </c>
      <c r="K55" s="21">
        <v>45554</v>
      </c>
      <c r="L55" s="21">
        <f>IFERROR(WORKDAY.INTL(($K55-1),$J55,1,FESTIVOS[]),"")</f>
        <v>45555</v>
      </c>
      <c r="M55" s="37">
        <v>1</v>
      </c>
      <c r="N55" s="23">
        <v>0</v>
      </c>
      <c r="O55" s="22">
        <v>1</v>
      </c>
      <c r="P55" s="18" t="s">
        <v>35</v>
      </c>
      <c r="Q55" s="24" t="s">
        <v>30</v>
      </c>
      <c r="R55" s="30" t="str">
        <f>IF(Tabla434356789101112[[#This Row],[Avance]]&lt;Tabla434356789101112[[#This Row],[Actual]],"OK",IF(Tabla434356789101112[[#This Row],[Avance]]&gt;Tabla434356789101112[[#This Row],[Actual]],"ATENCIÓN","EJECUTADO"))</f>
        <v>EJECUTADO</v>
      </c>
    </row>
    <row r="56" spans="1:18" hidden="1" x14ac:dyDescent="0.25">
      <c r="A56" s="16">
        <v>50</v>
      </c>
      <c r="B56" s="18" t="s">
        <v>23</v>
      </c>
      <c r="C56" s="17">
        <v>45555</v>
      </c>
      <c r="D56" s="17"/>
      <c r="E56" s="27" t="s">
        <v>39</v>
      </c>
      <c r="F56" s="28" t="s">
        <v>734</v>
      </c>
      <c r="G56" s="27" t="s">
        <v>33</v>
      </c>
      <c r="H56" s="29" t="s">
        <v>1189</v>
      </c>
      <c r="I56" s="29"/>
      <c r="J56" s="33">
        <v>2</v>
      </c>
      <c r="K56" s="21">
        <v>45554</v>
      </c>
      <c r="L56" s="21">
        <f>IFERROR(WORKDAY.INTL(($K56-1),$J56,1,FESTIVOS[]),"")</f>
        <v>45555</v>
      </c>
      <c r="M56" s="37">
        <v>1</v>
      </c>
      <c r="N56" s="23">
        <v>0</v>
      </c>
      <c r="O56" s="22">
        <v>1</v>
      </c>
      <c r="P56" s="18" t="s">
        <v>35</v>
      </c>
      <c r="Q56" s="24" t="s">
        <v>30</v>
      </c>
      <c r="R56" s="30" t="str">
        <f>IF(Tabla434356789101112[[#This Row],[Avance]]&lt;Tabla434356789101112[[#This Row],[Actual]],"OK",IF(Tabla434356789101112[[#This Row],[Avance]]&gt;Tabla434356789101112[[#This Row],[Actual]],"ATENCIÓN","EJECUTADO"))</f>
        <v>EJECUTADO</v>
      </c>
    </row>
    <row r="57" spans="1:18" hidden="1" x14ac:dyDescent="0.25">
      <c r="A57" s="16">
        <v>51</v>
      </c>
      <c r="B57" s="18" t="s">
        <v>23</v>
      </c>
      <c r="C57" s="17">
        <v>45555</v>
      </c>
      <c r="D57" s="17"/>
      <c r="E57" s="27" t="s">
        <v>39</v>
      </c>
      <c r="F57" s="28" t="s">
        <v>735</v>
      </c>
      <c r="G57" s="27" t="s">
        <v>33</v>
      </c>
      <c r="H57" s="29" t="s">
        <v>1189</v>
      </c>
      <c r="I57" s="29"/>
      <c r="J57" s="33">
        <v>2</v>
      </c>
      <c r="K57" s="21">
        <v>45554</v>
      </c>
      <c r="L57" s="21">
        <f>IFERROR(WORKDAY.INTL(($K57-1),$J57,1,FESTIVOS[]),"")</f>
        <v>45555</v>
      </c>
      <c r="M57" s="37">
        <v>1</v>
      </c>
      <c r="N57" s="23">
        <v>0</v>
      </c>
      <c r="O57" s="22">
        <v>1</v>
      </c>
      <c r="P57" s="18" t="s">
        <v>35</v>
      </c>
      <c r="Q57" s="24" t="s">
        <v>30</v>
      </c>
      <c r="R57" s="30" t="str">
        <f>IF(Tabla434356789101112[[#This Row],[Avance]]&lt;Tabla434356789101112[[#This Row],[Actual]],"OK",IF(Tabla434356789101112[[#This Row],[Avance]]&gt;Tabla434356789101112[[#This Row],[Actual]],"ATENCIÓN","EJECUTADO"))</f>
        <v>EJECUTADO</v>
      </c>
    </row>
    <row r="58" spans="1:18" hidden="1" x14ac:dyDescent="0.25">
      <c r="A58" s="16">
        <v>52</v>
      </c>
      <c r="B58" s="18" t="s">
        <v>23</v>
      </c>
      <c r="C58" s="17">
        <v>45555</v>
      </c>
      <c r="D58" s="17"/>
      <c r="E58" s="27" t="s">
        <v>339</v>
      </c>
      <c r="F58" s="28" t="s">
        <v>1289</v>
      </c>
      <c r="G58" s="27" t="s">
        <v>758</v>
      </c>
      <c r="H58" s="29" t="s">
        <v>505</v>
      </c>
      <c r="I58" s="29"/>
      <c r="J58" s="33">
        <v>2</v>
      </c>
      <c r="K58" s="21">
        <v>45554</v>
      </c>
      <c r="L58" s="21">
        <f>IFERROR(WORKDAY.INTL(($K58-1),$J58,1,FESTIVOS[]),"")</f>
        <v>45555</v>
      </c>
      <c r="M58" s="37">
        <v>1</v>
      </c>
      <c r="N58" s="23">
        <v>0</v>
      </c>
      <c r="O58" s="22">
        <v>1</v>
      </c>
      <c r="P58" s="18" t="s">
        <v>35</v>
      </c>
      <c r="Q58" s="24" t="s">
        <v>30</v>
      </c>
      <c r="R58" s="30" t="str">
        <f>IF(Tabla434356789101112[[#This Row],[Avance]]&lt;Tabla434356789101112[[#This Row],[Actual]],"OK",IF(Tabla434356789101112[[#This Row],[Avance]]&gt;Tabla434356789101112[[#This Row],[Actual]],"ATENCIÓN","EJECUTADO"))</f>
        <v>EJECUTADO</v>
      </c>
    </row>
    <row r="59" spans="1:18" hidden="1" x14ac:dyDescent="0.25">
      <c r="A59" s="16">
        <v>53</v>
      </c>
      <c r="B59" s="18" t="s">
        <v>23</v>
      </c>
      <c r="C59" s="17">
        <v>45558</v>
      </c>
      <c r="D59" s="17"/>
      <c r="E59" s="27" t="s">
        <v>39</v>
      </c>
      <c r="F59" s="28" t="s">
        <v>262</v>
      </c>
      <c r="G59" s="27" t="s">
        <v>33</v>
      </c>
      <c r="H59" s="29" t="s">
        <v>1290</v>
      </c>
      <c r="I59" s="29"/>
      <c r="J59" s="33">
        <v>1</v>
      </c>
      <c r="K59" s="21">
        <v>45557</v>
      </c>
      <c r="L59" s="21">
        <f>IFERROR(WORKDAY.INTL(($K59-1),$J59,1,FESTIVOS[]),"")</f>
        <v>45558</v>
      </c>
      <c r="M59" s="37">
        <v>1</v>
      </c>
      <c r="N59" s="23">
        <v>0</v>
      </c>
      <c r="O59" s="22">
        <v>1</v>
      </c>
      <c r="P59" s="18" t="s">
        <v>35</v>
      </c>
      <c r="Q59" s="24" t="s">
        <v>30</v>
      </c>
      <c r="R59" s="30" t="str">
        <f>IF(Tabla434356789101112[[#This Row],[Avance]]&lt;Tabla434356789101112[[#This Row],[Actual]],"OK",IF(Tabla434356789101112[[#This Row],[Avance]]&gt;Tabla434356789101112[[#This Row],[Actual]],"ATENCIÓN","EJECUTADO"))</f>
        <v>EJECUTADO</v>
      </c>
    </row>
    <row r="60" spans="1:18" hidden="1" x14ac:dyDescent="0.25">
      <c r="A60" s="16">
        <v>54</v>
      </c>
      <c r="B60" s="18" t="s">
        <v>23</v>
      </c>
      <c r="C60" s="17">
        <v>45558</v>
      </c>
      <c r="D60" s="17"/>
      <c r="E60" s="27" t="s">
        <v>39</v>
      </c>
      <c r="F60" s="28" t="s">
        <v>87</v>
      </c>
      <c r="G60" s="27" t="s">
        <v>33</v>
      </c>
      <c r="H60" s="29" t="s">
        <v>1290</v>
      </c>
      <c r="I60" s="29"/>
      <c r="J60" s="33">
        <v>1</v>
      </c>
      <c r="K60" s="21">
        <v>45557</v>
      </c>
      <c r="L60" s="21">
        <f>IFERROR(WORKDAY.INTL(($K60-1),$J60,1,FESTIVOS[]),"")</f>
        <v>45558</v>
      </c>
      <c r="M60" s="37">
        <v>1</v>
      </c>
      <c r="N60" s="23">
        <v>0</v>
      </c>
      <c r="O60" s="22">
        <v>1</v>
      </c>
      <c r="P60" s="18" t="s">
        <v>35</v>
      </c>
      <c r="Q60" s="24" t="s">
        <v>30</v>
      </c>
      <c r="R60" s="30" t="str">
        <f>IF(Tabla434356789101112[[#This Row],[Avance]]&lt;Tabla434356789101112[[#This Row],[Actual]],"OK",IF(Tabla434356789101112[[#This Row],[Avance]]&gt;Tabla434356789101112[[#This Row],[Actual]],"ATENCIÓN","EJECUTADO"))</f>
        <v>EJECUTADO</v>
      </c>
    </row>
    <row r="61" spans="1:18" ht="14.25" hidden="1" customHeight="1" x14ac:dyDescent="0.25">
      <c r="A61" s="16">
        <v>55</v>
      </c>
      <c r="B61" s="18" t="s">
        <v>23</v>
      </c>
      <c r="C61" s="17">
        <v>45558</v>
      </c>
      <c r="D61" s="17"/>
      <c r="E61" s="27" t="s">
        <v>39</v>
      </c>
      <c r="F61" s="28" t="s">
        <v>32</v>
      </c>
      <c r="G61" s="27" t="s">
        <v>33</v>
      </c>
      <c r="H61" s="29" t="s">
        <v>1189</v>
      </c>
      <c r="I61" s="29"/>
      <c r="J61" s="33">
        <v>5</v>
      </c>
      <c r="K61" s="21">
        <v>45557</v>
      </c>
      <c r="L61" s="21">
        <f>IFERROR(WORKDAY.INTL(($K61-1),$J61,1,FESTIVOS[]),"")</f>
        <v>45562</v>
      </c>
      <c r="M61" s="37">
        <v>1</v>
      </c>
      <c r="N61" s="23">
        <v>0.81</v>
      </c>
      <c r="O61" s="22">
        <v>1</v>
      </c>
      <c r="P61" s="18" t="s">
        <v>35</v>
      </c>
      <c r="Q61" s="24" t="s">
        <v>30</v>
      </c>
      <c r="R61" s="30" t="str">
        <f>IF(Tabla434356789101112[[#This Row],[Avance]]&lt;Tabla434356789101112[[#This Row],[Actual]],"OK",IF(Tabla434356789101112[[#This Row],[Avance]]&gt;Tabla434356789101112[[#This Row],[Actual]],"ATENCIÓN","EJECUTADO"))</f>
        <v>EJECUTADO</v>
      </c>
    </row>
    <row r="62" spans="1:18" ht="26.4" x14ac:dyDescent="0.25">
      <c r="A62" s="16">
        <v>56</v>
      </c>
      <c r="B62" s="18" t="s">
        <v>23</v>
      </c>
      <c r="C62" s="17">
        <v>45558</v>
      </c>
      <c r="D62" s="17"/>
      <c r="E62" s="27" t="s">
        <v>1264</v>
      </c>
      <c r="F62" s="38" t="s">
        <v>1291</v>
      </c>
      <c r="G62" s="27" t="s">
        <v>758</v>
      </c>
      <c r="H62" s="29" t="s">
        <v>789</v>
      </c>
      <c r="I62" s="29"/>
      <c r="J62" s="33">
        <v>21</v>
      </c>
      <c r="K62" s="21">
        <v>45557</v>
      </c>
      <c r="L62" s="21">
        <f>IFERROR(WORKDAY.INTL(($K62-1),$J62,1,FESTIVOS[]),"")</f>
        <v>45586</v>
      </c>
      <c r="M62" s="37">
        <f t="shared" ref="M62:M89" ca="1" si="1">IFERROR(((($I$3-$K62)/(L62-K62)*1)),"")</f>
        <v>23.724137931034484</v>
      </c>
      <c r="N62" s="23">
        <v>0.52</v>
      </c>
      <c r="O62" s="22">
        <v>0.56000000000000005</v>
      </c>
      <c r="P62" s="18" t="s">
        <v>35</v>
      </c>
      <c r="Q62" s="24" t="s">
        <v>30</v>
      </c>
      <c r="R62" s="30" t="str">
        <f ca="1">IF(Tabla434356789101112[[#This Row],[Avance]]&lt;Tabla434356789101112[[#This Row],[Actual]],"OK",IF(Tabla434356789101112[[#This Row],[Avance]]&gt;Tabla434356789101112[[#This Row],[Actual]],"ATENCIÓN","EJECUTADO"))</f>
        <v>ATENCIÓN</v>
      </c>
    </row>
    <row r="63" spans="1:18" ht="26.4" hidden="1" x14ac:dyDescent="0.25">
      <c r="A63" s="16">
        <v>57</v>
      </c>
      <c r="B63" s="18" t="s">
        <v>23</v>
      </c>
      <c r="C63" s="17">
        <v>45558</v>
      </c>
      <c r="D63" s="17"/>
      <c r="E63" s="27" t="s">
        <v>339</v>
      </c>
      <c r="F63" s="38" t="s">
        <v>1292</v>
      </c>
      <c r="G63" s="27" t="s">
        <v>758</v>
      </c>
      <c r="H63" s="29" t="s">
        <v>505</v>
      </c>
      <c r="I63" s="29"/>
      <c r="J63" s="33">
        <v>2</v>
      </c>
      <c r="K63" s="21">
        <v>45557</v>
      </c>
      <c r="L63" s="21">
        <f>IFERROR(WORKDAY.INTL(($K63-1),$J63,1,FESTIVOS[]),"")</f>
        <v>45559</v>
      </c>
      <c r="M63" s="37">
        <v>1</v>
      </c>
      <c r="N63" s="23">
        <v>0.51</v>
      </c>
      <c r="O63" s="22">
        <v>1</v>
      </c>
      <c r="P63" s="18" t="s">
        <v>35</v>
      </c>
      <c r="Q63" s="24" t="s">
        <v>30</v>
      </c>
      <c r="R63" s="30" t="str">
        <f>IF(Tabla434356789101112[[#This Row],[Avance]]&lt;Tabla434356789101112[[#This Row],[Actual]],"OK",IF(Tabla434356789101112[[#This Row],[Avance]]&gt;Tabla434356789101112[[#This Row],[Actual]],"ATENCIÓN","EJECUTADO"))</f>
        <v>EJECUTADO</v>
      </c>
    </row>
    <row r="64" spans="1:18" hidden="1" x14ac:dyDescent="0.25">
      <c r="A64" s="16">
        <v>58</v>
      </c>
      <c r="B64" s="18" t="s">
        <v>23</v>
      </c>
      <c r="C64" s="17">
        <v>45559</v>
      </c>
      <c r="D64" s="17"/>
      <c r="E64" s="27" t="s">
        <v>39</v>
      </c>
      <c r="F64" s="28" t="s">
        <v>289</v>
      </c>
      <c r="G64" s="27" t="s">
        <v>1274</v>
      </c>
      <c r="H64" s="29" t="s">
        <v>1293</v>
      </c>
      <c r="I64" s="29"/>
      <c r="J64" s="33">
        <v>3</v>
      </c>
      <c r="K64" s="21">
        <v>45558</v>
      </c>
      <c r="L64" s="21">
        <f>IFERROR(WORKDAY.INTL(($K64-1),$J64,1,FESTIVOS[]),"")</f>
        <v>45560</v>
      </c>
      <c r="M64" s="37">
        <v>1</v>
      </c>
      <c r="N64" s="23">
        <v>0.4</v>
      </c>
      <c r="O64" s="22">
        <v>1</v>
      </c>
      <c r="P64" s="18" t="s">
        <v>35</v>
      </c>
      <c r="Q64" s="24" t="s">
        <v>30</v>
      </c>
      <c r="R64" s="30" t="str">
        <f>IF(Tabla434356789101112[[#This Row],[Avance]]&lt;Tabla434356789101112[[#This Row],[Actual]],"OK",IF(Tabla434356789101112[[#This Row],[Avance]]&gt;Tabla434356789101112[[#This Row],[Actual]],"ATENCIÓN","EJECUTADO"))</f>
        <v>EJECUTADO</v>
      </c>
    </row>
    <row r="65" spans="1:18" ht="26.4" hidden="1" x14ac:dyDescent="0.25">
      <c r="A65" s="16">
        <v>59</v>
      </c>
      <c r="B65" s="18" t="s">
        <v>23</v>
      </c>
      <c r="C65" s="17">
        <v>45559</v>
      </c>
      <c r="D65" s="17"/>
      <c r="E65" s="27" t="s">
        <v>339</v>
      </c>
      <c r="F65" s="38" t="s">
        <v>1294</v>
      </c>
      <c r="G65" s="27" t="s">
        <v>758</v>
      </c>
      <c r="H65" s="29" t="s">
        <v>505</v>
      </c>
      <c r="I65" s="29"/>
      <c r="J65" s="33">
        <v>3</v>
      </c>
      <c r="K65" s="21">
        <v>45558</v>
      </c>
      <c r="L65" s="21">
        <f>IFERROR(WORKDAY.INTL(($K65-1),$J65,1,FESTIVOS[]),"")</f>
        <v>45560</v>
      </c>
      <c r="M65" s="37">
        <v>1</v>
      </c>
      <c r="N65" s="23">
        <v>0.51</v>
      </c>
      <c r="O65" s="22">
        <v>1</v>
      </c>
      <c r="P65" s="18" t="s">
        <v>35</v>
      </c>
      <c r="Q65" s="24" t="s">
        <v>30</v>
      </c>
      <c r="R65" s="30" t="str">
        <f>IF(Tabla434356789101112[[#This Row],[Avance]]&lt;Tabla434356789101112[[#This Row],[Actual]],"OK",IF(Tabla434356789101112[[#This Row],[Avance]]&gt;Tabla434356789101112[[#This Row],[Actual]],"ATENCIÓN","EJECUTADO"))</f>
        <v>EJECUTADO</v>
      </c>
    </row>
    <row r="66" spans="1:18" hidden="1" x14ac:dyDescent="0.25">
      <c r="A66" s="16">
        <v>60</v>
      </c>
      <c r="B66" s="18" t="s">
        <v>23</v>
      </c>
      <c r="C66" s="17">
        <v>45560</v>
      </c>
      <c r="D66" s="17"/>
      <c r="E66" s="27" t="s">
        <v>339</v>
      </c>
      <c r="F66" s="28" t="s">
        <v>1295</v>
      </c>
      <c r="G66" s="27" t="s">
        <v>758</v>
      </c>
      <c r="H66" s="29" t="s">
        <v>505</v>
      </c>
      <c r="I66" s="29"/>
      <c r="J66" s="33">
        <v>2</v>
      </c>
      <c r="K66" s="21">
        <v>45559</v>
      </c>
      <c r="L66" s="21">
        <f>IFERROR(WORKDAY.INTL(($K66-1),$J66,1,FESTIVOS[]),"")</f>
        <v>45560</v>
      </c>
      <c r="M66" s="37">
        <v>1</v>
      </c>
      <c r="N66" s="23">
        <v>0</v>
      </c>
      <c r="O66" s="22">
        <v>1</v>
      </c>
      <c r="P66" s="18" t="s">
        <v>35</v>
      </c>
      <c r="Q66" s="24" t="s">
        <v>30</v>
      </c>
      <c r="R66" s="30" t="str">
        <f>IF(Tabla434356789101112[[#This Row],[Avance]]&lt;Tabla434356789101112[[#This Row],[Actual]],"OK",IF(Tabla434356789101112[[#This Row],[Avance]]&gt;Tabla434356789101112[[#This Row],[Actual]],"ATENCIÓN","EJECUTADO"))</f>
        <v>EJECUTADO</v>
      </c>
    </row>
    <row r="67" spans="1:18" hidden="1" x14ac:dyDescent="0.25">
      <c r="A67" s="16">
        <v>61</v>
      </c>
      <c r="B67" s="18" t="s">
        <v>23</v>
      </c>
      <c r="C67" s="17">
        <v>45561</v>
      </c>
      <c r="D67" s="17"/>
      <c r="E67" s="27" t="s">
        <v>39</v>
      </c>
      <c r="F67" s="28" t="s">
        <v>286</v>
      </c>
      <c r="G67" s="27" t="s">
        <v>33</v>
      </c>
      <c r="H67" s="29" t="s">
        <v>1296</v>
      </c>
      <c r="I67" s="29"/>
      <c r="J67" s="33">
        <v>2</v>
      </c>
      <c r="K67" s="21">
        <v>45560</v>
      </c>
      <c r="L67" s="21">
        <f>IFERROR(WORKDAY.INTL(($K67-1),$J67,1,FESTIVOS[]),"")</f>
        <v>45561</v>
      </c>
      <c r="M67" s="37">
        <v>1</v>
      </c>
      <c r="N67" s="23">
        <v>0</v>
      </c>
      <c r="O67" s="22">
        <v>1</v>
      </c>
      <c r="P67" s="18" t="s">
        <v>35</v>
      </c>
      <c r="Q67" s="24" t="s">
        <v>30</v>
      </c>
      <c r="R67" s="30" t="str">
        <f>IF(Tabla434356789101112[[#This Row],[Avance]]&lt;Tabla434356789101112[[#This Row],[Actual]],"OK",IF(Tabla434356789101112[[#This Row],[Avance]]&gt;Tabla434356789101112[[#This Row],[Actual]],"ATENCIÓN","EJECUTADO"))</f>
        <v>EJECUTADO</v>
      </c>
    </row>
    <row r="68" spans="1:18" hidden="1" x14ac:dyDescent="0.25">
      <c r="A68" s="16">
        <v>62</v>
      </c>
      <c r="B68" s="18" t="s">
        <v>23</v>
      </c>
      <c r="C68" s="17">
        <v>45561</v>
      </c>
      <c r="D68" s="17"/>
      <c r="E68" s="27" t="s">
        <v>339</v>
      </c>
      <c r="F68" s="28" t="s">
        <v>1297</v>
      </c>
      <c r="G68" s="27" t="s">
        <v>758</v>
      </c>
      <c r="H68" s="29" t="s">
        <v>505</v>
      </c>
      <c r="I68" s="29"/>
      <c r="J68" s="33">
        <v>2</v>
      </c>
      <c r="K68" s="21">
        <v>45560</v>
      </c>
      <c r="L68" s="21">
        <f>IFERROR(WORKDAY.INTL(($K68-1),$J68,1,FESTIVOS[]),"")</f>
        <v>45561</v>
      </c>
      <c r="M68" s="37">
        <v>1</v>
      </c>
      <c r="N68" s="23">
        <v>0</v>
      </c>
      <c r="O68" s="22">
        <v>1</v>
      </c>
      <c r="P68" s="18" t="s">
        <v>35</v>
      </c>
      <c r="Q68" s="24" t="s">
        <v>30</v>
      </c>
      <c r="R68" s="30" t="str">
        <f>IF(Tabla434356789101112[[#This Row],[Avance]]&lt;Tabla434356789101112[[#This Row],[Actual]],"OK",IF(Tabla434356789101112[[#This Row],[Avance]]&gt;Tabla434356789101112[[#This Row],[Actual]],"ATENCIÓN","EJECUTADO"))</f>
        <v>EJECUTADO</v>
      </c>
    </row>
    <row r="69" spans="1:18" hidden="1" x14ac:dyDescent="0.25">
      <c r="A69" s="16">
        <v>63</v>
      </c>
      <c r="B69" s="18" t="s">
        <v>23</v>
      </c>
      <c r="C69" s="17">
        <v>45562</v>
      </c>
      <c r="D69" s="17"/>
      <c r="E69" s="27" t="s">
        <v>39</v>
      </c>
      <c r="F69" s="28" t="s">
        <v>1298</v>
      </c>
      <c r="G69" s="27" t="s">
        <v>840</v>
      </c>
      <c r="H69" s="29" t="s">
        <v>226</v>
      </c>
      <c r="I69" s="29"/>
      <c r="J69" s="33">
        <v>1</v>
      </c>
      <c r="K69" s="21">
        <v>45562</v>
      </c>
      <c r="L69" s="21">
        <f>IFERROR(WORKDAY.INTL(($K69-1),$J69,1,FESTIVOS[]),"")</f>
        <v>45562</v>
      </c>
      <c r="M69" s="37">
        <v>1</v>
      </c>
      <c r="N69" s="23">
        <v>1</v>
      </c>
      <c r="O69" s="22">
        <v>1</v>
      </c>
      <c r="P69" s="18" t="s">
        <v>35</v>
      </c>
      <c r="Q69" s="24" t="s">
        <v>30</v>
      </c>
      <c r="R69" s="30" t="str">
        <f>IF(Tabla434356789101112[[#This Row],[Avance]]&lt;Tabla434356789101112[[#This Row],[Actual]],"OK",IF(Tabla434356789101112[[#This Row],[Avance]]&gt;Tabla434356789101112[[#This Row],[Actual]],"ATENCIÓN","EJECUTADO"))</f>
        <v>EJECUTADO</v>
      </c>
    </row>
    <row r="70" spans="1:18" hidden="1" x14ac:dyDescent="0.25">
      <c r="A70" s="16">
        <v>64</v>
      </c>
      <c r="B70" s="18" t="s">
        <v>23</v>
      </c>
      <c r="C70" s="17">
        <v>45565</v>
      </c>
      <c r="D70" s="17"/>
      <c r="E70" s="27" t="s">
        <v>39</v>
      </c>
      <c r="F70" s="28" t="s">
        <v>1299</v>
      </c>
      <c r="G70" s="27" t="s">
        <v>33</v>
      </c>
      <c r="H70" s="29" t="s">
        <v>1189</v>
      </c>
      <c r="I70" s="29"/>
      <c r="J70" s="33">
        <v>1</v>
      </c>
      <c r="K70" s="21">
        <v>45565</v>
      </c>
      <c r="L70" s="21">
        <f>IFERROR(WORKDAY.INTL(($K70-1),$J70,1,FESTIVOS[]),"")</f>
        <v>45565</v>
      </c>
      <c r="M70" s="37">
        <v>1</v>
      </c>
      <c r="N70" s="23">
        <v>0</v>
      </c>
      <c r="O70" s="22">
        <v>1</v>
      </c>
      <c r="P70" s="18" t="s">
        <v>35</v>
      </c>
      <c r="Q70" s="24" t="s">
        <v>30</v>
      </c>
      <c r="R70" s="30" t="str">
        <f>IF(Tabla434356789101112[[#This Row],[Avance]]&lt;Tabla434356789101112[[#This Row],[Actual]],"OK",IF(Tabla434356789101112[[#This Row],[Avance]]&gt;Tabla434356789101112[[#This Row],[Actual]],"ATENCIÓN","EJECUTADO"))</f>
        <v>EJECUTADO</v>
      </c>
    </row>
    <row r="71" spans="1:18" hidden="1" x14ac:dyDescent="0.25">
      <c r="A71" s="16">
        <v>65</v>
      </c>
      <c r="B71" s="18" t="s">
        <v>23</v>
      </c>
      <c r="C71" s="17">
        <v>45565</v>
      </c>
      <c r="D71" s="17"/>
      <c r="E71" s="27" t="s">
        <v>39</v>
      </c>
      <c r="F71" s="28" t="s">
        <v>1300</v>
      </c>
      <c r="G71" s="27" t="s">
        <v>33</v>
      </c>
      <c r="H71" s="29" t="s">
        <v>1189</v>
      </c>
      <c r="I71" s="29"/>
      <c r="J71" s="33">
        <v>1</v>
      </c>
      <c r="K71" s="21">
        <v>45565</v>
      </c>
      <c r="L71" s="21">
        <f>IFERROR(WORKDAY.INTL(($K71-1),$J71,1,FESTIVOS[]),"")</f>
        <v>45565</v>
      </c>
      <c r="M71" s="37">
        <v>1</v>
      </c>
      <c r="N71" s="23">
        <v>0</v>
      </c>
      <c r="O71" s="22">
        <v>1</v>
      </c>
      <c r="P71" s="18" t="s">
        <v>35</v>
      </c>
      <c r="Q71" s="24" t="s">
        <v>30</v>
      </c>
      <c r="R71" s="30" t="str">
        <f>IF(Tabla434356789101112[[#This Row],[Avance]]&lt;Tabla434356789101112[[#This Row],[Actual]],"OK",IF(Tabla434356789101112[[#This Row],[Avance]]&gt;Tabla434356789101112[[#This Row],[Actual]],"ATENCIÓN","EJECUTADO"))</f>
        <v>EJECUTADO</v>
      </c>
    </row>
    <row r="72" spans="1:18" hidden="1" x14ac:dyDescent="0.25">
      <c r="A72" s="16">
        <v>66</v>
      </c>
      <c r="B72" s="18" t="s">
        <v>23</v>
      </c>
      <c r="C72" s="17">
        <v>45565</v>
      </c>
      <c r="D72" s="17"/>
      <c r="E72" s="27" t="s">
        <v>39</v>
      </c>
      <c r="F72" s="28" t="s">
        <v>1301</v>
      </c>
      <c r="G72" s="27" t="s">
        <v>33</v>
      </c>
      <c r="H72" s="29" t="s">
        <v>1189</v>
      </c>
      <c r="I72" s="29"/>
      <c r="J72" s="33">
        <v>1</v>
      </c>
      <c r="K72" s="21">
        <v>45565</v>
      </c>
      <c r="L72" s="21">
        <f>IFERROR(WORKDAY.INTL(($K72-1),$J72,1,FESTIVOS[]),"")</f>
        <v>45565</v>
      </c>
      <c r="M72" s="37">
        <v>1</v>
      </c>
      <c r="N72" s="23">
        <v>0</v>
      </c>
      <c r="O72" s="22">
        <v>1</v>
      </c>
      <c r="P72" s="18" t="s">
        <v>35</v>
      </c>
      <c r="Q72" s="24" t="s">
        <v>30</v>
      </c>
      <c r="R72" s="30" t="str">
        <f>IF(Tabla434356789101112[[#This Row],[Avance]]&lt;Tabla434356789101112[[#This Row],[Actual]],"OK",IF(Tabla434356789101112[[#This Row],[Avance]]&gt;Tabla434356789101112[[#This Row],[Actual]],"ATENCIÓN","EJECUTADO"))</f>
        <v>EJECUTADO</v>
      </c>
    </row>
    <row r="73" spans="1:18" hidden="1" x14ac:dyDescent="0.25">
      <c r="A73" s="16">
        <v>67</v>
      </c>
      <c r="B73" s="18" t="s">
        <v>23</v>
      </c>
      <c r="C73" s="17">
        <v>45565</v>
      </c>
      <c r="D73" s="17"/>
      <c r="E73" s="27" t="s">
        <v>39</v>
      </c>
      <c r="F73" s="51" t="s">
        <v>110</v>
      </c>
      <c r="G73" s="27" t="s">
        <v>33</v>
      </c>
      <c r="H73" s="29" t="s">
        <v>1189</v>
      </c>
      <c r="I73" s="29"/>
      <c r="J73" s="33">
        <v>1</v>
      </c>
      <c r="K73" s="21">
        <v>45565</v>
      </c>
      <c r="L73" s="21">
        <f>IFERROR(WORKDAY.INTL(($K73-1),$J73,1,FESTIVOS[]),"")</f>
        <v>45565</v>
      </c>
      <c r="M73" s="37">
        <v>1</v>
      </c>
      <c r="N73" s="23">
        <v>0</v>
      </c>
      <c r="O73" s="22">
        <v>1</v>
      </c>
      <c r="P73" s="18" t="s">
        <v>35</v>
      </c>
      <c r="Q73" s="24" t="s">
        <v>30</v>
      </c>
      <c r="R73" s="30" t="str">
        <f>IF(Tabla434356789101112[[#This Row],[Avance]]&lt;Tabla434356789101112[[#This Row],[Actual]],"OK",IF(Tabla434356789101112[[#This Row],[Avance]]&gt;Tabla434356789101112[[#This Row],[Actual]],"ATENCIÓN","EJECUTADO"))</f>
        <v>EJECUTADO</v>
      </c>
    </row>
    <row r="74" spans="1:18" hidden="1" x14ac:dyDescent="0.25">
      <c r="A74" s="16">
        <v>68</v>
      </c>
      <c r="B74" s="18" t="s">
        <v>23</v>
      </c>
      <c r="C74" s="17">
        <v>45565</v>
      </c>
      <c r="D74" s="17"/>
      <c r="E74" s="27" t="s">
        <v>39</v>
      </c>
      <c r="F74" s="51" t="s">
        <v>1057</v>
      </c>
      <c r="G74" s="27" t="s">
        <v>33</v>
      </c>
      <c r="H74" s="29" t="s">
        <v>1189</v>
      </c>
      <c r="I74" s="29"/>
      <c r="J74" s="33">
        <v>1</v>
      </c>
      <c r="K74" s="21">
        <v>45565</v>
      </c>
      <c r="L74" s="21">
        <f>IFERROR(WORKDAY.INTL(($K74-1),$J74,1,FESTIVOS[]),"")</f>
        <v>45565</v>
      </c>
      <c r="M74" s="37">
        <v>1</v>
      </c>
      <c r="N74" s="23">
        <v>0</v>
      </c>
      <c r="O74" s="22">
        <v>1</v>
      </c>
      <c r="P74" s="18" t="s">
        <v>35</v>
      </c>
      <c r="Q74" s="24" t="s">
        <v>30</v>
      </c>
      <c r="R74" s="30" t="str">
        <f>IF(Tabla434356789101112[[#This Row],[Avance]]&lt;Tabla434356789101112[[#This Row],[Actual]],"OK",IF(Tabla434356789101112[[#This Row],[Avance]]&gt;Tabla434356789101112[[#This Row],[Actual]],"ATENCIÓN","EJECUTADO"))</f>
        <v>EJECUTADO</v>
      </c>
    </row>
    <row r="75" spans="1:18" hidden="1" x14ac:dyDescent="0.25">
      <c r="A75" s="16">
        <v>69</v>
      </c>
      <c r="B75" s="18" t="s">
        <v>23</v>
      </c>
      <c r="C75" s="17">
        <v>45565</v>
      </c>
      <c r="D75" s="17"/>
      <c r="E75" s="27" t="s">
        <v>39</v>
      </c>
      <c r="F75" s="28" t="s">
        <v>1302</v>
      </c>
      <c r="G75" s="27" t="s">
        <v>33</v>
      </c>
      <c r="H75" s="29" t="s">
        <v>1189</v>
      </c>
      <c r="I75" s="29"/>
      <c r="J75" s="33">
        <v>3</v>
      </c>
      <c r="K75" s="21">
        <v>45565</v>
      </c>
      <c r="L75" s="21">
        <f>IFERROR(WORKDAY.INTL(($K75-1),$J75,1,FESTIVOS[]),"")</f>
        <v>45567</v>
      </c>
      <c r="M75" s="37">
        <v>1</v>
      </c>
      <c r="N75" s="23">
        <v>0.2</v>
      </c>
      <c r="O75" s="22">
        <v>1</v>
      </c>
      <c r="P75" s="18" t="s">
        <v>35</v>
      </c>
      <c r="Q75" s="24" t="s">
        <v>30</v>
      </c>
      <c r="R75" s="30" t="str">
        <f>IF(Tabla434356789101112[[#This Row],[Avance]]&lt;Tabla434356789101112[[#This Row],[Actual]],"OK",IF(Tabla434356789101112[[#This Row],[Avance]]&gt;Tabla434356789101112[[#This Row],[Actual]],"ATENCIÓN","EJECUTADO"))</f>
        <v>EJECUTADO</v>
      </c>
    </row>
    <row r="76" spans="1:18" hidden="1" x14ac:dyDescent="0.25">
      <c r="A76" s="16">
        <v>70</v>
      </c>
      <c r="B76" s="18" t="s">
        <v>23</v>
      </c>
      <c r="C76" s="17">
        <v>45565</v>
      </c>
      <c r="D76" s="17"/>
      <c r="E76" s="27" t="s">
        <v>39</v>
      </c>
      <c r="F76" s="60" t="s">
        <v>724</v>
      </c>
      <c r="G76" s="27" t="s">
        <v>33</v>
      </c>
      <c r="H76" s="29" t="s">
        <v>1189</v>
      </c>
      <c r="I76" s="29"/>
      <c r="J76" s="33">
        <v>3</v>
      </c>
      <c r="K76" s="21">
        <v>45565</v>
      </c>
      <c r="L76" s="21">
        <f>IFERROR(WORKDAY.INTL(($K76-1),$J76,1,FESTIVOS[]),"")</f>
        <v>45567</v>
      </c>
      <c r="M76" s="37">
        <v>1</v>
      </c>
      <c r="N76" s="23">
        <v>0.2</v>
      </c>
      <c r="O76" s="22">
        <v>1</v>
      </c>
      <c r="P76" s="18" t="s">
        <v>35</v>
      </c>
      <c r="Q76" s="24" t="s">
        <v>30</v>
      </c>
      <c r="R76" s="30" t="str">
        <f>IF(Tabla434356789101112[[#This Row],[Avance]]&lt;Tabla434356789101112[[#This Row],[Actual]],"OK",IF(Tabla434356789101112[[#This Row],[Avance]]&gt;Tabla434356789101112[[#This Row],[Actual]],"ATENCIÓN","EJECUTADO"))</f>
        <v>EJECUTADO</v>
      </c>
    </row>
    <row r="77" spans="1:18" hidden="1" x14ac:dyDescent="0.25">
      <c r="A77" s="16">
        <v>71</v>
      </c>
      <c r="B77" s="18" t="s">
        <v>23</v>
      </c>
      <c r="C77" s="17">
        <v>45567</v>
      </c>
      <c r="D77" s="17"/>
      <c r="E77" s="27" t="s">
        <v>39</v>
      </c>
      <c r="F77" s="28" t="s">
        <v>1303</v>
      </c>
      <c r="G77" s="27" t="s">
        <v>33</v>
      </c>
      <c r="H77" s="29" t="s">
        <v>1237</v>
      </c>
      <c r="I77" s="29"/>
      <c r="J77" s="33">
        <v>1</v>
      </c>
      <c r="K77" s="21">
        <v>45567</v>
      </c>
      <c r="L77" s="21">
        <f>IFERROR(WORKDAY.INTL(($K77-1),$J77,1,FESTIVOS[]),"")</f>
        <v>45567</v>
      </c>
      <c r="M77" s="37">
        <v>1</v>
      </c>
      <c r="N77" s="23">
        <v>0</v>
      </c>
      <c r="O77" s="22">
        <v>1</v>
      </c>
      <c r="P77" s="18" t="s">
        <v>35</v>
      </c>
      <c r="Q77" s="24" t="s">
        <v>30</v>
      </c>
      <c r="R77" s="30" t="str">
        <f>IF(Tabla434356789101112[[#This Row],[Avance]]&lt;Tabla434356789101112[[#This Row],[Actual]],"OK",IF(Tabla434356789101112[[#This Row],[Avance]]&gt;Tabla434356789101112[[#This Row],[Actual]],"ATENCIÓN","EJECUTADO"))</f>
        <v>EJECUTADO</v>
      </c>
    </row>
    <row r="78" spans="1:18" hidden="1" x14ac:dyDescent="0.25">
      <c r="A78" s="16">
        <v>72</v>
      </c>
      <c r="B78" s="18" t="s">
        <v>23</v>
      </c>
      <c r="C78" s="17">
        <v>45567</v>
      </c>
      <c r="D78" s="17"/>
      <c r="E78" s="27" t="s">
        <v>39</v>
      </c>
      <c r="F78" s="28" t="s">
        <v>1304</v>
      </c>
      <c r="G78" s="27" t="s">
        <v>33</v>
      </c>
      <c r="H78" s="29" t="s">
        <v>1305</v>
      </c>
      <c r="I78" s="29"/>
      <c r="J78" s="33">
        <v>1</v>
      </c>
      <c r="K78" s="21">
        <v>45567</v>
      </c>
      <c r="L78" s="21">
        <f>IFERROR(WORKDAY.INTL(($K78-1),$J78,1,FESTIVOS[]),"")</f>
        <v>45567</v>
      </c>
      <c r="M78" s="37">
        <v>1</v>
      </c>
      <c r="N78" s="23">
        <v>0</v>
      </c>
      <c r="O78" s="22">
        <v>1</v>
      </c>
      <c r="P78" s="18" t="s">
        <v>35</v>
      </c>
      <c r="Q78" s="24" t="s">
        <v>30</v>
      </c>
      <c r="R78" s="30" t="str">
        <f>IF(Tabla434356789101112[[#This Row],[Avance]]&lt;Tabla434356789101112[[#This Row],[Actual]],"OK",IF(Tabla434356789101112[[#This Row],[Avance]]&gt;Tabla434356789101112[[#This Row],[Actual]],"ATENCIÓN","EJECUTADO"))</f>
        <v>EJECUTADO</v>
      </c>
    </row>
    <row r="79" spans="1:18" hidden="1" x14ac:dyDescent="0.25">
      <c r="A79" s="16">
        <v>73</v>
      </c>
      <c r="B79" s="18" t="s">
        <v>23</v>
      </c>
      <c r="C79" s="17">
        <v>45567</v>
      </c>
      <c r="D79" s="17"/>
      <c r="E79" s="27" t="s">
        <v>39</v>
      </c>
      <c r="F79" s="28" t="s">
        <v>1304</v>
      </c>
      <c r="G79" s="27" t="s">
        <v>33</v>
      </c>
      <c r="H79" s="29" t="s">
        <v>1306</v>
      </c>
      <c r="I79" s="29"/>
      <c r="J79" s="33">
        <v>2</v>
      </c>
      <c r="K79" s="21">
        <v>45567</v>
      </c>
      <c r="L79" s="21">
        <f>IFERROR(WORKDAY.INTL(($K79-1),$J79,1,FESTIVOS[]),"")</f>
        <v>45568</v>
      </c>
      <c r="M79" s="37">
        <v>1</v>
      </c>
      <c r="N79" s="23">
        <v>0.8</v>
      </c>
      <c r="O79" s="22">
        <v>1</v>
      </c>
      <c r="P79" s="18" t="s">
        <v>35</v>
      </c>
      <c r="Q79" s="24" t="s">
        <v>30</v>
      </c>
      <c r="R79" s="30" t="str">
        <f>IF(Tabla434356789101112[[#This Row],[Avance]]&lt;Tabla434356789101112[[#This Row],[Actual]],"OK",IF(Tabla434356789101112[[#This Row],[Avance]]&gt;Tabla434356789101112[[#This Row],[Actual]],"ATENCIÓN","EJECUTADO"))</f>
        <v>EJECUTADO</v>
      </c>
    </row>
    <row r="80" spans="1:18" hidden="1" x14ac:dyDescent="0.25">
      <c r="A80" s="16">
        <v>74</v>
      </c>
      <c r="B80" s="18" t="s">
        <v>23</v>
      </c>
      <c r="C80" s="17">
        <v>45567</v>
      </c>
      <c r="D80" s="17"/>
      <c r="E80" s="27" t="s">
        <v>39</v>
      </c>
      <c r="F80" s="28" t="s">
        <v>1307</v>
      </c>
      <c r="G80" s="27" t="s">
        <v>33</v>
      </c>
      <c r="H80" s="29" t="s">
        <v>1189</v>
      </c>
      <c r="I80" s="29"/>
      <c r="J80" s="33">
        <v>1</v>
      </c>
      <c r="K80" s="21">
        <v>45567</v>
      </c>
      <c r="L80" s="21">
        <f>IFERROR(WORKDAY.INTL(($K80-1),$J80,1,FESTIVOS[]),"")</f>
        <v>45567</v>
      </c>
      <c r="M80" s="37">
        <v>1</v>
      </c>
      <c r="N80" s="23">
        <v>0</v>
      </c>
      <c r="O80" s="22">
        <v>1</v>
      </c>
      <c r="P80" s="18" t="s">
        <v>35</v>
      </c>
      <c r="Q80" s="24" t="s">
        <v>30</v>
      </c>
      <c r="R80" s="30" t="str">
        <f>IF(Tabla434356789101112[[#This Row],[Avance]]&lt;Tabla434356789101112[[#This Row],[Actual]],"OK",IF(Tabla434356789101112[[#This Row],[Avance]]&gt;Tabla434356789101112[[#This Row],[Actual]],"ATENCIÓN","EJECUTADO"))</f>
        <v>EJECUTADO</v>
      </c>
    </row>
    <row r="81" spans="1:18" hidden="1" x14ac:dyDescent="0.25">
      <c r="A81" s="16">
        <v>75</v>
      </c>
      <c r="B81" s="18" t="s">
        <v>23</v>
      </c>
      <c r="C81" s="17">
        <v>45567</v>
      </c>
      <c r="D81" s="17"/>
      <c r="E81" s="27" t="s">
        <v>39</v>
      </c>
      <c r="F81" s="28" t="s">
        <v>1308</v>
      </c>
      <c r="G81" s="27" t="s">
        <v>33</v>
      </c>
      <c r="H81" s="29" t="s">
        <v>1189</v>
      </c>
      <c r="I81" s="29"/>
      <c r="J81" s="33">
        <v>1</v>
      </c>
      <c r="K81" s="21">
        <v>45567</v>
      </c>
      <c r="L81" s="21">
        <f>IFERROR(WORKDAY.INTL(($K81-1),$J81,1,FESTIVOS[]),"")</f>
        <v>45567</v>
      </c>
      <c r="M81" s="37">
        <v>1</v>
      </c>
      <c r="N81" s="23">
        <v>0</v>
      </c>
      <c r="O81" s="22">
        <v>1</v>
      </c>
      <c r="P81" s="18" t="s">
        <v>35</v>
      </c>
      <c r="Q81" s="24" t="s">
        <v>30</v>
      </c>
      <c r="R81" s="30" t="str">
        <f>IF(Tabla434356789101112[[#This Row],[Avance]]&lt;Tabla434356789101112[[#This Row],[Actual]],"OK",IF(Tabla434356789101112[[#This Row],[Avance]]&gt;Tabla434356789101112[[#This Row],[Actual]],"ATENCIÓN","EJECUTADO"))</f>
        <v>EJECUTADO</v>
      </c>
    </row>
    <row r="82" spans="1:18" hidden="1" x14ac:dyDescent="0.25">
      <c r="A82" s="16">
        <v>76</v>
      </c>
      <c r="B82" s="18" t="s">
        <v>23</v>
      </c>
      <c r="C82" s="17">
        <v>45567</v>
      </c>
      <c r="D82" s="17"/>
      <c r="E82" s="27" t="s">
        <v>39</v>
      </c>
      <c r="F82" s="28" t="s">
        <v>1309</v>
      </c>
      <c r="G82" s="27" t="s">
        <v>33</v>
      </c>
      <c r="H82" s="29" t="s">
        <v>1189</v>
      </c>
      <c r="I82" s="29"/>
      <c r="J82" s="33">
        <v>1</v>
      </c>
      <c r="K82" s="21">
        <v>45567</v>
      </c>
      <c r="L82" s="21">
        <f>IFERROR(WORKDAY.INTL(($K82-1),$J82,1,FESTIVOS[]),"")</f>
        <v>45567</v>
      </c>
      <c r="M82" s="37">
        <v>1</v>
      </c>
      <c r="N82" s="23">
        <v>0</v>
      </c>
      <c r="O82" s="22">
        <v>1</v>
      </c>
      <c r="P82" s="18" t="s">
        <v>35</v>
      </c>
      <c r="Q82" s="24" t="s">
        <v>30</v>
      </c>
      <c r="R82" s="30" t="str">
        <f>IF(Tabla434356789101112[[#This Row],[Avance]]&lt;Tabla434356789101112[[#This Row],[Actual]],"OK",IF(Tabla434356789101112[[#This Row],[Avance]]&gt;Tabla434356789101112[[#This Row],[Actual]],"ATENCIÓN","EJECUTADO"))</f>
        <v>EJECUTADO</v>
      </c>
    </row>
    <row r="83" spans="1:18" ht="14.25" hidden="1" customHeight="1" x14ac:dyDescent="0.25">
      <c r="A83" s="16">
        <v>77</v>
      </c>
      <c r="B83" s="18" t="s">
        <v>23</v>
      </c>
      <c r="C83" s="17">
        <v>45567</v>
      </c>
      <c r="D83" s="17"/>
      <c r="E83" s="27" t="s">
        <v>39</v>
      </c>
      <c r="F83" s="60" t="s">
        <v>265</v>
      </c>
      <c r="G83" s="27" t="s">
        <v>33</v>
      </c>
      <c r="H83" s="29" t="s">
        <v>1189</v>
      </c>
      <c r="I83" s="29"/>
      <c r="J83" s="33">
        <v>2</v>
      </c>
      <c r="K83" s="21">
        <v>45567</v>
      </c>
      <c r="L83" s="21">
        <f>IFERROR(WORKDAY.INTL(($K83-1),$J83,1,FESTIVOS[]),"")</f>
        <v>45568</v>
      </c>
      <c r="M83" s="37">
        <v>1</v>
      </c>
      <c r="N83" s="23">
        <v>0</v>
      </c>
      <c r="O83" s="22">
        <v>1</v>
      </c>
      <c r="P83" s="18" t="s">
        <v>35</v>
      </c>
      <c r="Q83" s="24" t="s">
        <v>30</v>
      </c>
      <c r="R83" s="30" t="str">
        <f>IF(Tabla434356789101112[[#This Row],[Avance]]&lt;Tabla434356789101112[[#This Row],[Actual]],"OK",IF(Tabla434356789101112[[#This Row],[Avance]]&gt;Tabla434356789101112[[#This Row],[Actual]],"ATENCIÓN","EJECUTADO"))</f>
        <v>EJECUTADO</v>
      </c>
    </row>
    <row r="84" spans="1:18" hidden="1" x14ac:dyDescent="0.25">
      <c r="A84" s="16">
        <v>78</v>
      </c>
      <c r="B84" s="18" t="s">
        <v>23</v>
      </c>
      <c r="C84" s="17">
        <v>45568</v>
      </c>
      <c r="D84" s="17"/>
      <c r="E84" s="27" t="s">
        <v>39</v>
      </c>
      <c r="F84" s="28" t="s">
        <v>1310</v>
      </c>
      <c r="G84" s="27" t="s">
        <v>33</v>
      </c>
      <c r="H84" s="29" t="s">
        <v>1311</v>
      </c>
      <c r="I84" s="29"/>
      <c r="J84" s="33">
        <v>1</v>
      </c>
      <c r="K84" s="21">
        <v>45568</v>
      </c>
      <c r="L84" s="21">
        <f>IFERROR(WORKDAY.INTL(($K84-1),$J84,1,FESTIVOS[]),"")</f>
        <v>45568</v>
      </c>
      <c r="M84" s="37">
        <v>1</v>
      </c>
      <c r="N84" s="23">
        <v>0</v>
      </c>
      <c r="O84" s="22">
        <v>1</v>
      </c>
      <c r="P84" s="18" t="s">
        <v>35</v>
      </c>
      <c r="Q84" s="24" t="s">
        <v>30</v>
      </c>
      <c r="R84" s="30" t="str">
        <f>IF(Tabla434356789101112[[#This Row],[Avance]]&lt;Tabla434356789101112[[#This Row],[Actual]],"OK",IF(Tabla434356789101112[[#This Row],[Avance]]&gt;Tabla434356789101112[[#This Row],[Actual]],"ATENCIÓN","EJECUTADO"))</f>
        <v>EJECUTADO</v>
      </c>
    </row>
    <row r="85" spans="1:18" hidden="1" x14ac:dyDescent="0.25">
      <c r="A85" s="16">
        <v>79</v>
      </c>
      <c r="B85" s="18" t="s">
        <v>23</v>
      </c>
      <c r="C85" s="17">
        <v>45568</v>
      </c>
      <c r="D85" s="17"/>
      <c r="E85" s="27" t="s">
        <v>39</v>
      </c>
      <c r="F85" s="28" t="s">
        <v>1310</v>
      </c>
      <c r="G85" s="27" t="s">
        <v>33</v>
      </c>
      <c r="H85" s="29" t="s">
        <v>1306</v>
      </c>
      <c r="I85" s="29"/>
      <c r="J85" s="33">
        <v>1</v>
      </c>
      <c r="K85" s="21">
        <v>45568</v>
      </c>
      <c r="L85" s="21">
        <f>IFERROR(WORKDAY.INTL(($K85-1),$J85,1,FESTIVOS[]),"")</f>
        <v>45568</v>
      </c>
      <c r="M85" s="37">
        <v>1</v>
      </c>
      <c r="N85" s="23">
        <v>0</v>
      </c>
      <c r="O85" s="22">
        <v>1</v>
      </c>
      <c r="P85" s="18" t="s">
        <v>35</v>
      </c>
      <c r="Q85" s="24" t="s">
        <v>30</v>
      </c>
      <c r="R85" s="30" t="str">
        <f>IF(Tabla434356789101112[[#This Row],[Avance]]&lt;Tabla434356789101112[[#This Row],[Actual]],"OK",IF(Tabla434356789101112[[#This Row],[Avance]]&gt;Tabla434356789101112[[#This Row],[Actual]],"ATENCIÓN","EJECUTADO"))</f>
        <v>EJECUTADO</v>
      </c>
    </row>
    <row r="86" spans="1:18" hidden="1" x14ac:dyDescent="0.25">
      <c r="A86" s="16">
        <v>80</v>
      </c>
      <c r="B86" s="18" t="s">
        <v>23</v>
      </c>
      <c r="C86" s="17">
        <v>45568</v>
      </c>
      <c r="D86" s="17"/>
      <c r="E86" s="27" t="s">
        <v>39</v>
      </c>
      <c r="F86" s="28" t="s">
        <v>1312</v>
      </c>
      <c r="G86" s="27" t="s">
        <v>33</v>
      </c>
      <c r="H86" s="29" t="s">
        <v>1311</v>
      </c>
      <c r="I86" s="29"/>
      <c r="J86" s="33">
        <v>2</v>
      </c>
      <c r="K86" s="21">
        <v>45568</v>
      </c>
      <c r="L86" s="21">
        <f>IFERROR(WORKDAY.INTL(($K86-1),$J86,1,FESTIVOS[]),"")</f>
        <v>45569</v>
      </c>
      <c r="M86" s="37">
        <v>1</v>
      </c>
      <c r="N86" s="23">
        <v>0.15</v>
      </c>
      <c r="O86" s="22">
        <v>1</v>
      </c>
      <c r="P86" s="18" t="s">
        <v>35</v>
      </c>
      <c r="Q86" s="24" t="s">
        <v>30</v>
      </c>
      <c r="R86" s="30" t="str">
        <f>IF(Tabla434356789101112[[#This Row],[Avance]]&lt;Tabla434356789101112[[#This Row],[Actual]],"OK",IF(Tabla434356789101112[[#This Row],[Avance]]&gt;Tabla434356789101112[[#This Row],[Actual]],"ATENCIÓN","EJECUTADO"))</f>
        <v>EJECUTADO</v>
      </c>
    </row>
    <row r="87" spans="1:18" hidden="1" x14ac:dyDescent="0.25">
      <c r="A87" s="16">
        <v>81</v>
      </c>
      <c r="B87" s="18" t="s">
        <v>23</v>
      </c>
      <c r="C87" s="17">
        <v>45568</v>
      </c>
      <c r="D87" s="17"/>
      <c r="E87" s="27" t="s">
        <v>39</v>
      </c>
      <c r="F87" s="28" t="s">
        <v>1312</v>
      </c>
      <c r="G87" s="27" t="s">
        <v>33</v>
      </c>
      <c r="H87" s="29" t="s">
        <v>1306</v>
      </c>
      <c r="I87" s="29"/>
      <c r="J87" s="33">
        <v>2</v>
      </c>
      <c r="K87" s="21">
        <v>45568</v>
      </c>
      <c r="L87" s="21">
        <f>IFERROR(WORKDAY.INTL(($K87-1),$J87,1,FESTIVOS[]),"")</f>
        <v>45569</v>
      </c>
      <c r="M87" s="37">
        <v>1</v>
      </c>
      <c r="N87" s="23">
        <v>0.5</v>
      </c>
      <c r="O87" s="22">
        <v>1</v>
      </c>
      <c r="P87" s="18" t="s">
        <v>35</v>
      </c>
      <c r="Q87" s="24" t="s">
        <v>30</v>
      </c>
      <c r="R87" s="30" t="str">
        <f>IF(Tabla434356789101112[[#This Row],[Avance]]&lt;Tabla434356789101112[[#This Row],[Actual]],"OK",IF(Tabla434356789101112[[#This Row],[Avance]]&gt;Tabla434356789101112[[#This Row],[Actual]],"ATENCIÓN","EJECUTADO"))</f>
        <v>EJECUTADO</v>
      </c>
    </row>
    <row r="88" spans="1:18" hidden="1" x14ac:dyDescent="0.25">
      <c r="A88" s="16">
        <v>82</v>
      </c>
      <c r="B88" s="18" t="s">
        <v>23</v>
      </c>
      <c r="C88" s="17">
        <v>45568</v>
      </c>
      <c r="D88" s="17"/>
      <c r="E88" s="27" t="s">
        <v>39</v>
      </c>
      <c r="F88" s="28" t="s">
        <v>265</v>
      </c>
      <c r="G88" s="27" t="s">
        <v>33</v>
      </c>
      <c r="H88" s="29" t="s">
        <v>1189</v>
      </c>
      <c r="I88" s="29"/>
      <c r="J88" s="33">
        <v>1</v>
      </c>
      <c r="K88" s="21">
        <v>45568</v>
      </c>
      <c r="L88" s="21">
        <f>IFERROR(WORKDAY.INTL(($K88-1),$J88,1,FESTIVOS[]),"")</f>
        <v>45568</v>
      </c>
      <c r="M88" s="37">
        <v>1</v>
      </c>
      <c r="N88" s="23">
        <v>0</v>
      </c>
      <c r="O88" s="22">
        <v>1</v>
      </c>
      <c r="P88" s="18" t="s">
        <v>35</v>
      </c>
      <c r="Q88" s="24" t="s">
        <v>30</v>
      </c>
      <c r="R88" s="30" t="str">
        <f>IF(Tabla434356789101112[[#This Row],[Avance]]&lt;Tabla434356789101112[[#This Row],[Actual]],"OK",IF(Tabla434356789101112[[#This Row],[Avance]]&gt;Tabla434356789101112[[#This Row],[Actual]],"ATENCIÓN","EJECUTADO"))</f>
        <v>EJECUTADO</v>
      </c>
    </row>
    <row r="89" spans="1:18" x14ac:dyDescent="0.25">
      <c r="A89" s="16">
        <v>83</v>
      </c>
      <c r="B89" s="18" t="s">
        <v>23</v>
      </c>
      <c r="C89" s="17">
        <v>45568</v>
      </c>
      <c r="D89" s="17"/>
      <c r="E89" s="27" t="s">
        <v>39</v>
      </c>
      <c r="F89" s="28" t="s">
        <v>275</v>
      </c>
      <c r="G89" s="27" t="s">
        <v>33</v>
      </c>
      <c r="H89" s="29" t="s">
        <v>1189</v>
      </c>
      <c r="I89" s="29"/>
      <c r="J89" s="33">
        <v>7</v>
      </c>
      <c r="K89" s="21">
        <v>45568</v>
      </c>
      <c r="L89" s="21">
        <f>IFERROR(WORKDAY.INTL(($K89-1),$J89,1,FESTIVOS[]),"")</f>
        <v>45576</v>
      </c>
      <c r="M89" s="37">
        <f t="shared" ca="1" si="1"/>
        <v>84.625</v>
      </c>
      <c r="N89" s="23">
        <v>0</v>
      </c>
      <c r="O89" s="22">
        <v>0.67</v>
      </c>
      <c r="P89" s="18" t="s">
        <v>35</v>
      </c>
      <c r="Q89" s="24" t="s">
        <v>30</v>
      </c>
      <c r="R89" s="30" t="str">
        <f ca="1">IF(Tabla434356789101112[[#This Row],[Avance]]&lt;Tabla434356789101112[[#This Row],[Actual]],"OK",IF(Tabla434356789101112[[#This Row],[Avance]]&gt;Tabla434356789101112[[#This Row],[Actual]],"ATENCIÓN","EJECUTADO"))</f>
        <v>ATENCIÓN</v>
      </c>
    </row>
    <row r="90" spans="1:18" hidden="1" x14ac:dyDescent="0.25">
      <c r="A90" s="16">
        <v>84</v>
      </c>
      <c r="B90" s="18" t="s">
        <v>23</v>
      </c>
      <c r="C90" s="17">
        <v>45568</v>
      </c>
      <c r="D90" s="17"/>
      <c r="E90" s="27" t="s">
        <v>39</v>
      </c>
      <c r="F90" s="28" t="s">
        <v>1313</v>
      </c>
      <c r="G90" s="27" t="s">
        <v>89</v>
      </c>
      <c r="H90" s="29" t="s">
        <v>1314</v>
      </c>
      <c r="I90" s="29"/>
      <c r="J90" s="33">
        <v>2</v>
      </c>
      <c r="K90" s="21">
        <v>45568</v>
      </c>
      <c r="L90" s="21">
        <f>IFERROR(WORKDAY.INTL(($K90-1),$J90,1,FESTIVOS[]),"")</f>
        <v>45569</v>
      </c>
      <c r="M90" s="37">
        <v>1</v>
      </c>
      <c r="N90" s="23">
        <v>0.8</v>
      </c>
      <c r="O90" s="22">
        <v>1</v>
      </c>
      <c r="P90" s="18" t="s">
        <v>35</v>
      </c>
      <c r="Q90" s="24" t="s">
        <v>30</v>
      </c>
      <c r="R90" s="30" t="str">
        <f>IF(Tabla434356789101112[[#This Row],[Avance]]&lt;Tabla434356789101112[[#This Row],[Actual]],"OK",IF(Tabla434356789101112[[#This Row],[Avance]]&gt;Tabla434356789101112[[#This Row],[Actual]],"ATENCIÓN","EJECUTADO"))</f>
        <v>EJECUTADO</v>
      </c>
    </row>
    <row r="91" spans="1:18" hidden="1" x14ac:dyDescent="0.25">
      <c r="A91" s="16">
        <v>85</v>
      </c>
      <c r="B91" s="18" t="s">
        <v>23</v>
      </c>
      <c r="C91" s="17">
        <v>45569</v>
      </c>
      <c r="D91" s="17"/>
      <c r="E91" s="27" t="s">
        <v>39</v>
      </c>
      <c r="F91" s="28" t="s">
        <v>640</v>
      </c>
      <c r="G91" s="27" t="s">
        <v>33</v>
      </c>
      <c r="H91" s="29" t="s">
        <v>1311</v>
      </c>
      <c r="I91" s="29"/>
      <c r="J91" s="33">
        <v>1</v>
      </c>
      <c r="K91" s="21">
        <v>45569</v>
      </c>
      <c r="L91" s="21">
        <f>IFERROR(WORKDAY.INTL(($K91-1),$J91,1,FESTIVOS[]),"")</f>
        <v>45569</v>
      </c>
      <c r="M91" s="37">
        <v>1</v>
      </c>
      <c r="N91" s="23">
        <v>0</v>
      </c>
      <c r="O91" s="22">
        <v>1</v>
      </c>
      <c r="P91" s="18" t="s">
        <v>35</v>
      </c>
      <c r="Q91" s="24" t="s">
        <v>30</v>
      </c>
      <c r="R91" s="30" t="str">
        <f>IF(Tabla434356789101112[[#This Row],[Avance]]&lt;Tabla434356789101112[[#This Row],[Actual]],"OK",IF(Tabla434356789101112[[#This Row],[Avance]]&gt;Tabla434356789101112[[#This Row],[Actual]],"ATENCIÓN","EJECUTADO"))</f>
        <v>EJECUTADO</v>
      </c>
    </row>
    <row r="92" spans="1:18" hidden="1" x14ac:dyDescent="0.25">
      <c r="A92" s="16">
        <v>86</v>
      </c>
      <c r="B92" s="18" t="s">
        <v>23</v>
      </c>
      <c r="C92" s="17">
        <v>45569</v>
      </c>
      <c r="D92" s="17"/>
      <c r="E92" s="27" t="s">
        <v>39</v>
      </c>
      <c r="F92" s="28" t="s">
        <v>640</v>
      </c>
      <c r="G92" s="27" t="s">
        <v>33</v>
      </c>
      <c r="H92" s="29" t="s">
        <v>1306</v>
      </c>
      <c r="I92" s="29"/>
      <c r="J92" s="33">
        <v>1</v>
      </c>
      <c r="K92" s="21">
        <v>45569</v>
      </c>
      <c r="L92" s="21">
        <f>IFERROR(WORKDAY.INTL(($K92-1),$J92,1,FESTIVOS[]),"")</f>
        <v>45569</v>
      </c>
      <c r="M92" s="37">
        <v>1</v>
      </c>
      <c r="N92" s="23">
        <v>0</v>
      </c>
      <c r="O92" s="22">
        <v>1</v>
      </c>
      <c r="P92" s="18" t="s">
        <v>35</v>
      </c>
      <c r="Q92" s="24" t="s">
        <v>30</v>
      </c>
      <c r="R92" s="30" t="str">
        <f>IF(Tabla434356789101112[[#This Row],[Avance]]&lt;Tabla434356789101112[[#This Row],[Actual]],"OK",IF(Tabla434356789101112[[#This Row],[Avance]]&gt;Tabla434356789101112[[#This Row],[Actual]],"ATENCIÓN","EJECUTADO"))</f>
        <v>EJECUTADO</v>
      </c>
    </row>
    <row r="93" spans="1:18" ht="15.75" hidden="1" customHeight="1" x14ac:dyDescent="0.25">
      <c r="A93" s="16">
        <v>87</v>
      </c>
      <c r="B93" s="18" t="s">
        <v>23</v>
      </c>
      <c r="C93" s="17">
        <v>45569</v>
      </c>
      <c r="D93" s="17"/>
      <c r="E93" s="27" t="s">
        <v>39</v>
      </c>
      <c r="F93" s="28" t="s">
        <v>1315</v>
      </c>
      <c r="G93" s="27" t="s">
        <v>33</v>
      </c>
      <c r="H93" s="29" t="s">
        <v>1311</v>
      </c>
      <c r="I93" s="29"/>
      <c r="J93" s="33">
        <v>1</v>
      </c>
      <c r="K93" s="21">
        <v>45569</v>
      </c>
      <c r="L93" s="21">
        <f>IFERROR(WORKDAY.INTL(($K93-1),$J93,1,FESTIVOS[]),"")</f>
        <v>45569</v>
      </c>
      <c r="M93" s="37">
        <v>1</v>
      </c>
      <c r="N93" s="23">
        <v>0</v>
      </c>
      <c r="O93" s="22">
        <v>1</v>
      </c>
      <c r="P93" s="18" t="s">
        <v>35</v>
      </c>
      <c r="Q93" s="24" t="s">
        <v>30</v>
      </c>
      <c r="R93" s="30" t="str">
        <f>IF(Tabla434356789101112[[#This Row],[Avance]]&lt;Tabla434356789101112[[#This Row],[Actual]],"OK",IF(Tabla434356789101112[[#This Row],[Avance]]&gt;Tabla434356789101112[[#This Row],[Actual]],"ATENCIÓN","EJECUTADO"))</f>
        <v>EJECUTADO</v>
      </c>
    </row>
    <row r="94" spans="1:18" hidden="1" x14ac:dyDescent="0.25">
      <c r="A94" s="16">
        <v>88</v>
      </c>
      <c r="B94" s="18" t="s">
        <v>23</v>
      </c>
      <c r="C94" s="17">
        <v>45569</v>
      </c>
      <c r="D94" s="17"/>
      <c r="E94" s="27" t="s">
        <v>39</v>
      </c>
      <c r="F94" s="28" t="s">
        <v>1315</v>
      </c>
      <c r="G94" s="27" t="s">
        <v>33</v>
      </c>
      <c r="H94" s="29" t="s">
        <v>1306</v>
      </c>
      <c r="I94" s="29"/>
      <c r="J94" s="33">
        <v>1</v>
      </c>
      <c r="K94" s="21">
        <v>45569</v>
      </c>
      <c r="L94" s="21">
        <f>IFERROR(WORKDAY.INTL(($K94-1),$J94,1,FESTIVOS[]),"")</f>
        <v>45569</v>
      </c>
      <c r="M94" s="37">
        <v>1</v>
      </c>
      <c r="N94" s="23">
        <v>0</v>
      </c>
      <c r="O94" s="22">
        <v>1</v>
      </c>
      <c r="P94" s="18" t="s">
        <v>35</v>
      </c>
      <c r="Q94" s="24" t="s">
        <v>30</v>
      </c>
      <c r="R94" s="30" t="str">
        <f>IF(Tabla434356789101112[[#This Row],[Avance]]&lt;Tabla434356789101112[[#This Row],[Actual]],"OK",IF(Tabla434356789101112[[#This Row],[Avance]]&gt;Tabla434356789101112[[#This Row],[Actual]],"ATENCIÓN","EJECUTADO"))</f>
        <v>EJECUTADO</v>
      </c>
    </row>
    <row r="95" spans="1:18" hidden="1" x14ac:dyDescent="0.25">
      <c r="A95" s="16">
        <v>89</v>
      </c>
      <c r="B95" s="18" t="s">
        <v>23</v>
      </c>
      <c r="C95" s="17">
        <v>45572</v>
      </c>
      <c r="D95" s="17"/>
      <c r="E95" s="27" t="s">
        <v>39</v>
      </c>
      <c r="F95" s="28" t="s">
        <v>116</v>
      </c>
      <c r="G95" s="27" t="s">
        <v>33</v>
      </c>
      <c r="H95" s="29" t="s">
        <v>1305</v>
      </c>
      <c r="I95" s="29"/>
      <c r="J95" s="33">
        <v>1</v>
      </c>
      <c r="K95" s="21">
        <v>45571</v>
      </c>
      <c r="L95" s="21">
        <f>IFERROR(WORKDAY.INTL(($K95-1),$J95,1,FESTIVOS[]),"")</f>
        <v>45572</v>
      </c>
      <c r="M95" s="37">
        <v>1</v>
      </c>
      <c r="N95" s="23">
        <v>0</v>
      </c>
      <c r="O95" s="22">
        <v>1</v>
      </c>
      <c r="P95" s="18" t="s">
        <v>35</v>
      </c>
      <c r="Q95" s="24" t="s">
        <v>30</v>
      </c>
      <c r="R95" s="30" t="str">
        <f>IF(Tabla434356789101112[[#This Row],[Avance]]&lt;Tabla434356789101112[[#This Row],[Actual]],"OK",IF(Tabla434356789101112[[#This Row],[Avance]]&gt;Tabla434356789101112[[#This Row],[Actual]],"ATENCIÓN","EJECUTADO"))</f>
        <v>EJECUTADO</v>
      </c>
    </row>
    <row r="96" spans="1:18" hidden="1" x14ac:dyDescent="0.25">
      <c r="A96" s="16">
        <v>90</v>
      </c>
      <c r="B96" s="18" t="s">
        <v>23</v>
      </c>
      <c r="C96" s="17">
        <v>45572</v>
      </c>
      <c r="D96" s="17"/>
      <c r="E96" s="27" t="s">
        <v>39</v>
      </c>
      <c r="F96" s="28" t="s">
        <v>116</v>
      </c>
      <c r="G96" s="27" t="s">
        <v>33</v>
      </c>
      <c r="H96" s="29" t="s">
        <v>1316</v>
      </c>
      <c r="I96" s="29"/>
      <c r="J96" s="33">
        <v>1</v>
      </c>
      <c r="K96" s="21">
        <v>45571</v>
      </c>
      <c r="L96" s="21">
        <f>IFERROR(WORKDAY.INTL(($K96-1),$J96,1,FESTIVOS[]),"")</f>
        <v>45572</v>
      </c>
      <c r="M96" s="37">
        <v>1</v>
      </c>
      <c r="N96" s="23">
        <v>0</v>
      </c>
      <c r="O96" s="22">
        <v>1</v>
      </c>
      <c r="P96" s="18" t="s">
        <v>35</v>
      </c>
      <c r="Q96" s="24" t="s">
        <v>30</v>
      </c>
      <c r="R96" s="30" t="str">
        <f>IF(Tabla434356789101112[[#This Row],[Avance]]&lt;Tabla434356789101112[[#This Row],[Actual]],"OK",IF(Tabla434356789101112[[#This Row],[Avance]]&gt;Tabla434356789101112[[#This Row],[Actual]],"ATENCIÓN","EJECUTADO"))</f>
        <v>EJECUTADO</v>
      </c>
    </row>
    <row r="97" spans="1:18" x14ac:dyDescent="0.25">
      <c r="A97" s="16">
        <v>91</v>
      </c>
      <c r="B97" s="18" t="s">
        <v>23</v>
      </c>
      <c r="C97" s="17">
        <v>45572</v>
      </c>
      <c r="D97" s="17"/>
      <c r="E97" s="27" t="s">
        <v>39</v>
      </c>
      <c r="F97" s="28" t="s">
        <v>254</v>
      </c>
      <c r="G97" s="27" t="s">
        <v>33</v>
      </c>
      <c r="H97" s="29" t="s">
        <v>1305</v>
      </c>
      <c r="I97" s="29"/>
      <c r="J97" s="33">
        <v>2</v>
      </c>
      <c r="K97" s="21">
        <v>45571</v>
      </c>
      <c r="L97" s="21">
        <f>IFERROR(WORKDAY.INTL(($K97-1),$J97,1,FESTIVOS[]),"")</f>
        <v>45573</v>
      </c>
      <c r="M97" s="37">
        <v>1</v>
      </c>
      <c r="N97" s="23">
        <v>0.4</v>
      </c>
      <c r="O97" s="22">
        <v>1</v>
      </c>
      <c r="P97" s="18" t="s">
        <v>35</v>
      </c>
      <c r="Q97" s="24" t="s">
        <v>30</v>
      </c>
      <c r="R97" s="30" t="str">
        <f>IF(Tabla434356789101112[[#This Row],[Avance]]&lt;Tabla434356789101112[[#This Row],[Actual]],"OK",IF(Tabla434356789101112[[#This Row],[Avance]]&gt;Tabla434356789101112[[#This Row],[Actual]],"ATENCIÓN","EJECUTADO"))</f>
        <v>EJECUTADO</v>
      </c>
    </row>
    <row r="98" spans="1:18" x14ac:dyDescent="0.25">
      <c r="A98" s="16">
        <v>92</v>
      </c>
      <c r="B98" s="18" t="s">
        <v>23</v>
      </c>
      <c r="C98" s="17">
        <v>45572</v>
      </c>
      <c r="D98" s="17"/>
      <c r="E98" s="27" t="s">
        <v>39</v>
      </c>
      <c r="F98" s="28" t="s">
        <v>254</v>
      </c>
      <c r="G98" s="27" t="s">
        <v>33</v>
      </c>
      <c r="H98" s="29" t="s">
        <v>1316</v>
      </c>
      <c r="I98" s="29"/>
      <c r="J98" s="33">
        <v>2</v>
      </c>
      <c r="K98" s="21">
        <v>45571</v>
      </c>
      <c r="L98" s="21">
        <f>IFERROR(WORKDAY.INTL(($K98-1),$J98,1,FESTIVOS[]),"")</f>
        <v>45573</v>
      </c>
      <c r="M98" s="37">
        <v>1</v>
      </c>
      <c r="N98" s="23">
        <v>0.5</v>
      </c>
      <c r="O98" s="22">
        <v>1</v>
      </c>
      <c r="P98" s="18" t="s">
        <v>35</v>
      </c>
      <c r="Q98" s="24" t="s">
        <v>30</v>
      </c>
      <c r="R98" s="30" t="str">
        <f>IF(Tabla434356789101112[[#This Row],[Avance]]&lt;Tabla434356789101112[[#This Row],[Actual]],"OK",IF(Tabla434356789101112[[#This Row],[Avance]]&gt;Tabla434356789101112[[#This Row],[Actual]],"ATENCIÓN","EJECUTADO"))</f>
        <v>EJECUTADO</v>
      </c>
    </row>
    <row r="99" spans="1:18" x14ac:dyDescent="0.25">
      <c r="A99" s="16">
        <v>93</v>
      </c>
      <c r="B99" s="18" t="s">
        <v>23</v>
      </c>
      <c r="C99" s="17">
        <v>45572</v>
      </c>
      <c r="D99" s="17"/>
      <c r="E99" s="27" t="s">
        <v>621</v>
      </c>
      <c r="F99" s="38" t="s">
        <v>1317</v>
      </c>
      <c r="G99" s="27" t="s">
        <v>33</v>
      </c>
      <c r="H99" s="29" t="s">
        <v>1318</v>
      </c>
      <c r="I99" s="29"/>
      <c r="J99" s="33">
        <v>7</v>
      </c>
      <c r="K99" s="21">
        <v>45571</v>
      </c>
      <c r="L99" s="21">
        <f>IFERROR(WORKDAY.INTL(($K99-1),$J99,1,FESTIVOS[]),"")</f>
        <v>45580</v>
      </c>
      <c r="M99" s="37">
        <f t="shared" ref="M99" ca="1" si="2">IFERROR(((($I$3-$K99)/(L99-K99)*1)),"")</f>
        <v>74.888888888888886</v>
      </c>
      <c r="N99" s="23">
        <v>0.12</v>
      </c>
      <c r="O99" s="22">
        <v>0.23</v>
      </c>
      <c r="P99" s="18" t="s">
        <v>35</v>
      </c>
      <c r="Q99" s="24" t="s">
        <v>30</v>
      </c>
      <c r="R99" s="30" t="str">
        <f ca="1">IF(Tabla434356789101112[[#This Row],[Avance]]&lt;Tabla434356789101112[[#This Row],[Actual]],"OK",IF(Tabla434356789101112[[#This Row],[Avance]]&gt;Tabla434356789101112[[#This Row],[Actual]],"ATENCIÓN","EJECUTADO"))</f>
        <v>ATENCIÓN</v>
      </c>
    </row>
    <row r="100" spans="1:18" x14ac:dyDescent="0.25">
      <c r="A100" s="16">
        <v>94</v>
      </c>
      <c r="B100" s="18" t="s">
        <v>23</v>
      </c>
      <c r="C100" s="17">
        <v>45573</v>
      </c>
      <c r="D100" s="17"/>
      <c r="E100" s="27" t="s">
        <v>39</v>
      </c>
      <c r="F100" s="28" t="s">
        <v>262</v>
      </c>
      <c r="G100" s="27" t="s">
        <v>33</v>
      </c>
      <c r="H100" s="29" t="s">
        <v>1305</v>
      </c>
      <c r="I100" s="29"/>
      <c r="J100" s="33">
        <v>2</v>
      </c>
      <c r="K100" s="21">
        <v>45572</v>
      </c>
      <c r="L100" s="21">
        <f>IFERROR(WORKDAY.INTL(($K100-1),$J100,1,FESTIVOS[]),"")</f>
        <v>45573</v>
      </c>
      <c r="M100" s="37">
        <v>1</v>
      </c>
      <c r="N100" s="23">
        <v>0</v>
      </c>
      <c r="O100" s="22">
        <v>1</v>
      </c>
      <c r="P100" s="18" t="s">
        <v>35</v>
      </c>
      <c r="Q100" s="24" t="s">
        <v>30</v>
      </c>
      <c r="R100" s="30" t="str">
        <f>IF(Tabla434356789101112[[#This Row],[Avance]]&lt;Tabla434356789101112[[#This Row],[Actual]],"OK",IF(Tabla434356789101112[[#This Row],[Avance]]&gt;Tabla434356789101112[[#This Row],[Actual]],"ATENCIÓN","EJECUTADO"))</f>
        <v>EJECUTADO</v>
      </c>
    </row>
    <row r="101" spans="1:18" x14ac:dyDescent="0.25">
      <c r="A101" s="16">
        <v>95</v>
      </c>
      <c r="B101" s="18" t="s">
        <v>23</v>
      </c>
      <c r="C101" s="17">
        <v>45573</v>
      </c>
      <c r="D101" s="17"/>
      <c r="E101" s="27" t="s">
        <v>39</v>
      </c>
      <c r="F101" s="28" t="s">
        <v>262</v>
      </c>
      <c r="G101" s="27" t="s">
        <v>33</v>
      </c>
      <c r="H101" s="29" t="s">
        <v>1316</v>
      </c>
      <c r="I101" s="29"/>
      <c r="J101" s="33">
        <v>2</v>
      </c>
      <c r="K101" s="21">
        <v>45572</v>
      </c>
      <c r="L101" s="21">
        <f>IFERROR(WORKDAY.INTL(($K101-1),$J101,1,FESTIVOS[]),"")</f>
        <v>45573</v>
      </c>
      <c r="M101" s="37">
        <v>1</v>
      </c>
      <c r="N101" s="23">
        <v>0</v>
      </c>
      <c r="O101" s="22">
        <v>1</v>
      </c>
      <c r="P101" s="18" t="s">
        <v>35</v>
      </c>
      <c r="Q101" s="24" t="s">
        <v>30</v>
      </c>
      <c r="R101" s="30" t="str">
        <f>IF(Tabla434356789101112[[#This Row],[Avance]]&lt;Tabla434356789101112[[#This Row],[Actual]],"OK",IF(Tabla434356789101112[[#This Row],[Avance]]&gt;Tabla434356789101112[[#This Row],[Actual]],"ATENCIÓN","EJECUTADO"))</f>
        <v>EJECUTADO</v>
      </c>
    </row>
    <row r="102" spans="1:18" x14ac:dyDescent="0.25">
      <c r="A102" s="16">
        <v>96</v>
      </c>
      <c r="B102" s="18" t="s">
        <v>23</v>
      </c>
      <c r="C102" s="17">
        <v>45573</v>
      </c>
      <c r="D102" s="17"/>
      <c r="E102" s="27" t="s">
        <v>39</v>
      </c>
      <c r="F102" s="28" t="s">
        <v>261</v>
      </c>
      <c r="G102" s="27" t="s">
        <v>33</v>
      </c>
      <c r="H102" s="29" t="s">
        <v>1305</v>
      </c>
      <c r="I102" s="29"/>
      <c r="J102" s="33">
        <v>2</v>
      </c>
      <c r="K102" s="21">
        <v>45572</v>
      </c>
      <c r="L102" s="21">
        <f>IFERROR(WORKDAY.INTL(($K102-1),$J102,1,FESTIVOS[]),"")</f>
        <v>45573</v>
      </c>
      <c r="M102" s="37">
        <v>1</v>
      </c>
      <c r="N102" s="23">
        <v>0</v>
      </c>
      <c r="O102" s="22">
        <v>1</v>
      </c>
      <c r="P102" s="18" t="s">
        <v>35</v>
      </c>
      <c r="Q102" s="24" t="s">
        <v>30</v>
      </c>
      <c r="R102" s="30" t="str">
        <f>IF(Tabla434356789101112[[#This Row],[Avance]]&lt;Tabla434356789101112[[#This Row],[Actual]],"OK",IF(Tabla434356789101112[[#This Row],[Avance]]&gt;Tabla434356789101112[[#This Row],[Actual]],"ATENCIÓN","EJECUTADO"))</f>
        <v>EJECUTADO</v>
      </c>
    </row>
    <row r="103" spans="1:18" x14ac:dyDescent="0.25">
      <c r="A103" s="16">
        <v>97</v>
      </c>
      <c r="B103" s="18" t="s">
        <v>23</v>
      </c>
      <c r="C103" s="17">
        <v>45573</v>
      </c>
      <c r="D103" s="17"/>
      <c r="E103" s="27" t="s">
        <v>39</v>
      </c>
      <c r="F103" s="28" t="s">
        <v>261</v>
      </c>
      <c r="G103" s="27" t="s">
        <v>33</v>
      </c>
      <c r="H103" s="29" t="s">
        <v>1316</v>
      </c>
      <c r="I103" s="29"/>
      <c r="J103" s="33">
        <v>2</v>
      </c>
      <c r="K103" s="21">
        <v>45572</v>
      </c>
      <c r="L103" s="21">
        <f>IFERROR(WORKDAY.INTL(($K103-1),$J103,1,FESTIVOS[]),"")</f>
        <v>45573</v>
      </c>
      <c r="M103" s="37">
        <v>1</v>
      </c>
      <c r="N103" s="23">
        <v>0</v>
      </c>
      <c r="O103" s="22">
        <v>1</v>
      </c>
      <c r="P103" s="18" t="s">
        <v>35</v>
      </c>
      <c r="Q103" s="24" t="s">
        <v>30</v>
      </c>
      <c r="R103" s="30" t="str">
        <f>IF(Tabla434356789101112[[#This Row],[Avance]]&lt;Tabla434356789101112[[#This Row],[Actual]],"OK",IF(Tabla434356789101112[[#This Row],[Avance]]&gt;Tabla434356789101112[[#This Row],[Actual]],"ATENCIÓN","EJECUTADO"))</f>
        <v>EJECUTADO</v>
      </c>
    </row>
    <row r="104" spans="1:18" ht="26.4" x14ac:dyDescent="0.25">
      <c r="A104" s="16">
        <v>98</v>
      </c>
      <c r="B104" s="18" t="s">
        <v>23</v>
      </c>
      <c r="C104" s="17">
        <v>45573</v>
      </c>
      <c r="D104" s="17"/>
      <c r="E104" s="27" t="s">
        <v>1264</v>
      </c>
      <c r="F104" s="38" t="s">
        <v>1319</v>
      </c>
      <c r="G104" s="27" t="s">
        <v>33</v>
      </c>
      <c r="H104" s="29" t="s">
        <v>226</v>
      </c>
      <c r="I104" s="29"/>
      <c r="J104" s="33">
        <v>2</v>
      </c>
      <c r="K104" s="21">
        <v>45572</v>
      </c>
      <c r="L104" s="21">
        <f>IFERROR(WORKDAY.INTL(($K104-1),$J104,1,FESTIVOS[]),"")</f>
        <v>45573</v>
      </c>
      <c r="M104" s="37">
        <v>1</v>
      </c>
      <c r="N104" s="23">
        <v>0</v>
      </c>
      <c r="O104" s="22">
        <v>1</v>
      </c>
      <c r="P104" s="18" t="s">
        <v>35</v>
      </c>
      <c r="Q104" s="24" t="s">
        <v>30</v>
      </c>
      <c r="R104" s="30" t="str">
        <f>IF(Tabla434356789101112[[#This Row],[Avance]]&lt;Tabla434356789101112[[#This Row],[Actual]],"OK",IF(Tabla434356789101112[[#This Row],[Avance]]&gt;Tabla434356789101112[[#This Row],[Actual]],"ATENCIÓN","EJECUTADO"))</f>
        <v>EJECUTADO</v>
      </c>
    </row>
    <row r="105" spans="1:18" x14ac:dyDescent="0.25">
      <c r="A105" s="16">
        <v>99</v>
      </c>
      <c r="B105" s="18" t="s">
        <v>23</v>
      </c>
      <c r="C105" s="17">
        <v>45573</v>
      </c>
      <c r="D105" s="17"/>
      <c r="E105" s="27" t="s">
        <v>1264</v>
      </c>
      <c r="F105" s="28" t="s">
        <v>1320</v>
      </c>
      <c r="G105" s="27" t="s">
        <v>33</v>
      </c>
      <c r="H105" s="29" t="s">
        <v>226</v>
      </c>
      <c r="I105" s="29"/>
      <c r="J105" s="33">
        <v>2</v>
      </c>
      <c r="K105" s="21">
        <v>45572</v>
      </c>
      <c r="L105" s="21">
        <f>IFERROR(WORKDAY.INTL(($K105-1),$J105,1,FESTIVOS[]),"")</f>
        <v>45573</v>
      </c>
      <c r="M105" s="37">
        <v>1</v>
      </c>
      <c r="N105" s="23">
        <v>0</v>
      </c>
      <c r="O105" s="22">
        <v>1</v>
      </c>
      <c r="P105" s="18" t="s">
        <v>35</v>
      </c>
      <c r="Q105" s="24" t="s">
        <v>30</v>
      </c>
      <c r="R105" s="30" t="str">
        <f>IF(Tabla434356789101112[[#This Row],[Avance]]&lt;Tabla434356789101112[[#This Row],[Actual]],"OK",IF(Tabla434356789101112[[#This Row],[Avance]]&gt;Tabla434356789101112[[#This Row],[Actual]],"ATENCIÓN","EJECUTADO"))</f>
        <v>EJECUTADO</v>
      </c>
    </row>
    <row r="106" spans="1:18" x14ac:dyDescent="0.25">
      <c r="A106" s="16">
        <v>100</v>
      </c>
      <c r="B106" s="18" t="s">
        <v>23</v>
      </c>
      <c r="C106" s="17">
        <v>45573</v>
      </c>
      <c r="D106" s="17"/>
      <c r="E106" s="27" t="s">
        <v>339</v>
      </c>
      <c r="F106" s="28" t="s">
        <v>1321</v>
      </c>
      <c r="G106" s="27" t="s">
        <v>758</v>
      </c>
      <c r="H106" s="29" t="s">
        <v>505</v>
      </c>
      <c r="I106" s="29"/>
      <c r="J106" s="33">
        <v>2</v>
      </c>
      <c r="K106" s="21">
        <v>45572</v>
      </c>
      <c r="L106" s="21">
        <f>IFERROR(WORKDAY.INTL(($K106-1),$J106,1,FESTIVOS[]),"")</f>
        <v>45573</v>
      </c>
      <c r="M106" s="37">
        <v>1</v>
      </c>
      <c r="N106" s="23">
        <v>0</v>
      </c>
      <c r="O106" s="22">
        <v>1</v>
      </c>
      <c r="P106" s="18" t="s">
        <v>35</v>
      </c>
      <c r="Q106" s="24" t="s">
        <v>30</v>
      </c>
      <c r="R106" s="30" t="str">
        <f>IF(Tabla434356789101112[[#This Row],[Avance]]&lt;Tabla434356789101112[[#This Row],[Actual]],"OK",IF(Tabla434356789101112[[#This Row],[Avance]]&gt;Tabla434356789101112[[#This Row],[Actual]],"ATENCIÓN","EJECUTADO"))</f>
        <v>EJECUTADO</v>
      </c>
    </row>
    <row r="107" spans="1:18" x14ac:dyDescent="0.25">
      <c r="A107" s="16" t="s">
        <v>215</v>
      </c>
      <c r="B107" s="16"/>
      <c r="C107" s="18"/>
      <c r="D107" s="18"/>
      <c r="E107" s="18"/>
      <c r="F107" s="16"/>
      <c r="G107" s="18"/>
      <c r="H107" s="29"/>
      <c r="I107" s="29"/>
      <c r="J107" s="16"/>
      <c r="K107" s="16"/>
      <c r="L107" s="16"/>
      <c r="M107" s="18"/>
      <c r="N107" s="23"/>
      <c r="O107" s="23"/>
      <c r="P107" s="18"/>
      <c r="Q107" s="18"/>
      <c r="R107" s="36">
        <f ca="1">SUBTOTAL(103,Tabla434356789101112[Status])</f>
        <v>14</v>
      </c>
    </row>
    <row r="1048576" spans="3:3" x14ac:dyDescent="0.25">
      <c r="C1048576" s="59">
        <v>45545</v>
      </c>
    </row>
  </sheetData>
  <mergeCells count="2">
    <mergeCell ref="J3:L3"/>
    <mergeCell ref="N3:O3"/>
  </mergeCells>
  <conditionalFormatting sqref="R7:R106">
    <cfRule type="cellIs" dxfId="8" priority="1" stopIfTrue="1" operator="equal">
      <formula>"EJECUTADO"</formula>
    </cfRule>
    <cfRule type="cellIs" dxfId="7" priority="2" stopIfTrue="1" operator="equal">
      <formula>"OK"</formula>
    </cfRule>
    <cfRule type="cellIs" dxfId="6" priority="3" stopIfTrue="1" operator="equal">
      <formula>"ATENCIÓN"</formula>
    </cfRule>
  </conditionalFormatting>
  <pageMargins left="0.7" right="0.7" top="0.75" bottom="0.75" header="0.3" footer="0.3"/>
  <pageSetup orientation="portrait" horizontalDpi="360" verticalDpi="360" r:id="rId1"/>
  <headerFooter>
    <oddFooter>&amp;C_x000D_&amp;1#&amp;"Poppins"&amp;10&amp;K018374 Baker Hughes Confidential</oddFooter>
  </headerFooter>
  <legacy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R200"/>
  <sheetViews>
    <sheetView zoomScaleNormal="100" workbookViewId="0">
      <pane xSplit="2" topLeftCell="H1" activePane="topRight" state="frozen"/>
      <selection activeCell="H247" sqref="H247"/>
      <selection pane="topRight" activeCell="H247" sqref="H247"/>
    </sheetView>
  </sheetViews>
  <sheetFormatPr baseColWidth="10" defaultColWidth="11.54296875" defaultRowHeight="15" x14ac:dyDescent="0.25"/>
  <cols>
    <col min="1" max="1" width="4" customWidth="1"/>
    <col min="2" max="2" width="5.453125" customWidth="1"/>
    <col min="4" max="4" width="5" hidden="1" customWidth="1"/>
    <col min="5" max="5" width="17.08984375" customWidth="1"/>
    <col min="6" max="6" width="36.6328125" customWidth="1"/>
    <col min="7" max="7" width="9.1796875" customWidth="1"/>
    <col min="8" max="8" width="37.453125" customWidth="1"/>
    <col min="9" max="9" width="15.6328125" hidden="1" customWidth="1"/>
    <col min="11" max="11" width="9.1796875" customWidth="1"/>
    <col min="12" max="12" width="10.08984375" customWidth="1"/>
    <col min="13" max="13" width="8.90625" hidden="1" customWidth="1"/>
    <col min="14" max="14" width="8" customWidth="1"/>
    <col min="15" max="15" width="8.1796875" customWidth="1"/>
    <col min="16" max="16" width="9.1796875" customWidth="1"/>
    <col min="17" max="17" width="10.36328125" hidden="1" customWidth="1"/>
    <col min="18" max="18" width="8.54296875" customWidth="1"/>
  </cols>
  <sheetData>
    <row r="1" spans="1:18" ht="19.2" x14ac:dyDescent="0.6">
      <c r="A1" s="1" t="s">
        <v>1</v>
      </c>
      <c r="B1" s="1"/>
      <c r="C1" s="1"/>
      <c r="D1" s="1"/>
      <c r="E1" s="1"/>
      <c r="F1" s="1"/>
      <c r="G1" s="1"/>
      <c r="H1" s="2"/>
      <c r="I1" s="2"/>
      <c r="J1" s="1"/>
      <c r="K1" s="1"/>
      <c r="L1" s="1"/>
      <c r="M1" s="1"/>
      <c r="N1" s="39"/>
      <c r="O1" s="39"/>
      <c r="P1" s="1"/>
      <c r="Q1" s="1"/>
      <c r="R1" s="1"/>
    </row>
    <row r="2" spans="1:18" ht="27" thickBot="1" x14ac:dyDescent="0.3">
      <c r="A2" s="4" t="s">
        <v>2</v>
      </c>
      <c r="B2" s="4"/>
      <c r="C2" s="4"/>
      <c r="D2" s="4"/>
      <c r="E2" s="4"/>
      <c r="F2" s="4"/>
      <c r="G2" s="5"/>
      <c r="H2" s="6"/>
      <c r="I2" s="6"/>
      <c r="J2" s="5"/>
      <c r="K2" s="5"/>
      <c r="L2" s="5"/>
      <c r="M2" s="5"/>
      <c r="N2" s="40"/>
      <c r="O2" s="40"/>
      <c r="P2" s="5"/>
      <c r="Q2" s="5"/>
      <c r="R2" s="5"/>
    </row>
    <row r="3" spans="1:18" ht="17.399999999999999" x14ac:dyDescent="0.25">
      <c r="A3" s="3"/>
      <c r="B3" s="3"/>
      <c r="C3" s="3"/>
      <c r="D3" s="3"/>
      <c r="E3" s="3"/>
      <c r="F3" s="3"/>
      <c r="G3" s="3"/>
      <c r="I3" s="35">
        <f ca="1">TODAY()</f>
        <v>46245</v>
      </c>
      <c r="J3" s="139" t="s">
        <v>3</v>
      </c>
      <c r="K3" s="139"/>
      <c r="L3" s="139"/>
      <c r="M3" s="136"/>
      <c r="N3" s="139" t="s">
        <v>4</v>
      </c>
      <c r="O3" s="139"/>
      <c r="P3" s="136"/>
      <c r="Q3" s="8"/>
      <c r="R3" s="9"/>
    </row>
    <row r="4" spans="1:18" ht="39.6" x14ac:dyDescent="0.25">
      <c r="A4" s="10" t="s">
        <v>5</v>
      </c>
      <c r="B4" s="10" t="s">
        <v>6</v>
      </c>
      <c r="C4" s="10" t="s">
        <v>7</v>
      </c>
      <c r="D4" s="11" t="s">
        <v>8</v>
      </c>
      <c r="E4" s="10" t="s">
        <v>9</v>
      </c>
      <c r="F4" s="10" t="s">
        <v>10</v>
      </c>
      <c r="G4" s="10" t="s">
        <v>11</v>
      </c>
      <c r="H4" s="10" t="s">
        <v>12</v>
      </c>
      <c r="I4" s="11" t="s">
        <v>13</v>
      </c>
      <c r="J4" s="10" t="s">
        <v>14</v>
      </c>
      <c r="K4" s="10" t="s">
        <v>15</v>
      </c>
      <c r="L4" s="10" t="s">
        <v>16</v>
      </c>
      <c r="M4" s="11" t="s">
        <v>17</v>
      </c>
      <c r="N4" s="41" t="s">
        <v>18</v>
      </c>
      <c r="O4" s="41" t="s">
        <v>19</v>
      </c>
      <c r="P4" s="10" t="s">
        <v>20</v>
      </c>
      <c r="Q4" s="11" t="s">
        <v>21</v>
      </c>
      <c r="R4" s="62" t="s">
        <v>22</v>
      </c>
    </row>
    <row r="5" spans="1:18" ht="61.5" customHeight="1" x14ac:dyDescent="0.25">
      <c r="A5" s="16">
        <v>1</v>
      </c>
      <c r="B5" s="18" t="s">
        <v>23</v>
      </c>
      <c r="C5" s="17">
        <v>45566</v>
      </c>
      <c r="D5" s="17" t="s">
        <v>29</v>
      </c>
      <c r="E5" s="18" t="s">
        <v>25</v>
      </c>
      <c r="F5" s="19" t="s">
        <v>26</v>
      </c>
      <c r="G5" s="18" t="s">
        <v>27</v>
      </c>
      <c r="H5" s="47" t="s">
        <v>617</v>
      </c>
      <c r="I5" s="20"/>
      <c r="J5" s="33">
        <v>23</v>
      </c>
      <c r="K5" s="21">
        <v>45566</v>
      </c>
      <c r="L5" s="21">
        <f>IFERROR(WORKDAY.INTL(($K5-1),$J5,1,FESTIVOS[]),"")</f>
        <v>45596</v>
      </c>
      <c r="M5" s="37">
        <f t="shared" ref="M5:M36" ca="1" si="0">IFERROR(((($I$3-$K5)/(L5-K5)*1)),"")</f>
        <v>22.633333333333333</v>
      </c>
      <c r="N5" s="23">
        <v>0.97</v>
      </c>
      <c r="O5" s="37">
        <v>1</v>
      </c>
      <c r="P5" s="23" t="s">
        <v>35</v>
      </c>
      <c r="Q5" s="24" t="s">
        <v>30</v>
      </c>
      <c r="R5" s="61" t="str">
        <f ca="1">IF(Tabla43435678910111213[[#This Row],[Avance]]&lt;Tabla43435678910111213[[#This Row],[Actual]],"OK",IF(Tabla43435678910111213[[#This Row],[Avance]]&gt;Tabla43435678910111213[[#This Row],[Actual]],"ATENCIÓN","EJECUTADO"))</f>
        <v>ATENCIÓN</v>
      </c>
    </row>
    <row r="6" spans="1:18" hidden="1" x14ac:dyDescent="0.25">
      <c r="A6" s="16">
        <v>2</v>
      </c>
      <c r="B6" s="18" t="s">
        <v>23</v>
      </c>
      <c r="C6" s="17">
        <v>45531</v>
      </c>
      <c r="D6" s="17" t="s">
        <v>29</v>
      </c>
      <c r="E6" s="27" t="s">
        <v>1264</v>
      </c>
      <c r="F6" s="28" t="s">
        <v>1257</v>
      </c>
      <c r="G6" s="27" t="s">
        <v>89</v>
      </c>
      <c r="H6" s="29" t="s">
        <v>789</v>
      </c>
      <c r="I6" s="29"/>
      <c r="J6" s="33">
        <v>21</v>
      </c>
      <c r="K6" s="21">
        <v>45566</v>
      </c>
      <c r="L6" s="21">
        <f>IFERROR(WORKDAY.INTL(($K6-1),$J6,1,FESTIVOS[]),"")</f>
        <v>45594</v>
      </c>
      <c r="M6" s="37">
        <f t="shared" ca="1" si="0"/>
        <v>24.25</v>
      </c>
      <c r="N6" s="23">
        <v>0.73</v>
      </c>
      <c r="O6" s="22">
        <v>1</v>
      </c>
      <c r="P6" s="18" t="s">
        <v>35</v>
      </c>
      <c r="Q6" s="24" t="s">
        <v>30</v>
      </c>
      <c r="R6" s="61" t="str">
        <f ca="1">IF(Tabla43435678910111213[[#This Row],[Avance]]&lt;Tabla43435678910111213[[#This Row],[Actual]],"OK",IF(Tabla43435678910111213[[#This Row],[Avance]]&gt;Tabla43435678910111213[[#This Row],[Actual]],"ATENCIÓN","EJECUTADO"))</f>
        <v>ATENCIÓN</v>
      </c>
    </row>
    <row r="7" spans="1:18" ht="15.6" hidden="1" x14ac:dyDescent="0.3">
      <c r="A7" s="16">
        <v>3</v>
      </c>
      <c r="B7" s="18" t="s">
        <v>23</v>
      </c>
      <c r="C7" s="17">
        <v>45537</v>
      </c>
      <c r="D7" s="17" t="s">
        <v>29</v>
      </c>
      <c r="E7" s="27" t="s">
        <v>39</v>
      </c>
      <c r="F7" s="55" t="s">
        <v>1265</v>
      </c>
      <c r="G7" s="27" t="s">
        <v>33</v>
      </c>
      <c r="H7" s="29" t="s">
        <v>1237</v>
      </c>
      <c r="I7" s="29"/>
      <c r="J7" s="33">
        <v>1</v>
      </c>
      <c r="K7" s="21">
        <v>45566</v>
      </c>
      <c r="L7" s="21">
        <f>IFERROR(WORKDAY.INTL(($K7-1),$J7,1,FESTIVOS[]),"")</f>
        <v>45566</v>
      </c>
      <c r="M7" s="37" t="str">
        <f t="shared" ca="1" si="0"/>
        <v/>
      </c>
      <c r="N7" s="23">
        <v>0</v>
      </c>
      <c r="O7" s="22">
        <v>1</v>
      </c>
      <c r="P7" s="18" t="s">
        <v>35</v>
      </c>
      <c r="Q7" s="24" t="s">
        <v>30</v>
      </c>
      <c r="R7" s="61" t="str">
        <f ca="1">IF(Tabla43435678910111213[[#This Row],[Avance]]&lt;Tabla43435678910111213[[#This Row],[Actual]],"OK",IF(Tabla43435678910111213[[#This Row],[Avance]]&gt;Tabla43435678910111213[[#This Row],[Actual]],"ATENCIÓN","EJECUTADO"))</f>
        <v>ATENCIÓN</v>
      </c>
    </row>
    <row r="8" spans="1:18" hidden="1" x14ac:dyDescent="0.25">
      <c r="A8" s="16">
        <v>4</v>
      </c>
      <c r="B8" s="18" t="s">
        <v>23</v>
      </c>
      <c r="C8" s="17">
        <v>45537</v>
      </c>
      <c r="D8" s="17" t="s">
        <v>29</v>
      </c>
      <c r="E8" s="27" t="s">
        <v>39</v>
      </c>
      <c r="F8" s="28" t="s">
        <v>263</v>
      </c>
      <c r="G8" s="27" t="s">
        <v>33</v>
      </c>
      <c r="H8" s="29" t="s">
        <v>1237</v>
      </c>
      <c r="I8" s="29"/>
      <c r="J8" s="33">
        <v>1</v>
      </c>
      <c r="K8" s="21">
        <v>45566</v>
      </c>
      <c r="L8" s="21">
        <f>IFERROR(WORKDAY.INTL(($K8-1),$J8,1,FESTIVOS[]),"")</f>
        <v>45566</v>
      </c>
      <c r="M8" s="37" t="str">
        <f t="shared" ca="1" si="0"/>
        <v/>
      </c>
      <c r="N8" s="23">
        <v>0</v>
      </c>
      <c r="O8" s="22">
        <v>1</v>
      </c>
      <c r="P8" s="18" t="s">
        <v>35</v>
      </c>
      <c r="Q8" s="24" t="s">
        <v>30</v>
      </c>
      <c r="R8" s="61" t="str">
        <f ca="1">IF(Tabla43435678910111213[[#This Row],[Avance]]&lt;Tabla43435678910111213[[#This Row],[Actual]],"OK",IF(Tabla43435678910111213[[#This Row],[Avance]]&gt;Tabla43435678910111213[[#This Row],[Actual]],"ATENCIÓN","EJECUTADO"))</f>
        <v>ATENCIÓN</v>
      </c>
    </row>
    <row r="9" spans="1:18" hidden="1" x14ac:dyDescent="0.25">
      <c r="A9" s="16">
        <v>5</v>
      </c>
      <c r="B9" s="18" t="s">
        <v>23</v>
      </c>
      <c r="C9" s="17">
        <v>45537</v>
      </c>
      <c r="D9" s="17" t="s">
        <v>29</v>
      </c>
      <c r="E9" s="27" t="s">
        <v>39</v>
      </c>
      <c r="F9" s="28" t="s">
        <v>558</v>
      </c>
      <c r="G9" s="27" t="s">
        <v>33</v>
      </c>
      <c r="H9" s="29" t="s">
        <v>1237</v>
      </c>
      <c r="I9" s="29"/>
      <c r="J9" s="33">
        <v>1</v>
      </c>
      <c r="K9" s="21">
        <v>45566</v>
      </c>
      <c r="L9" s="21">
        <f>IFERROR(WORKDAY.INTL(($K9-1),$J9,1,FESTIVOS[]),"")</f>
        <v>45566</v>
      </c>
      <c r="M9" s="37" t="str">
        <f t="shared" ca="1" si="0"/>
        <v/>
      </c>
      <c r="N9" s="23">
        <v>0</v>
      </c>
      <c r="O9" s="22">
        <v>1</v>
      </c>
      <c r="P9" s="18" t="s">
        <v>35</v>
      </c>
      <c r="Q9" s="24" t="s">
        <v>30</v>
      </c>
      <c r="R9" s="61" t="str">
        <f ca="1">IF(Tabla43435678910111213[[#This Row],[Avance]]&lt;Tabla43435678910111213[[#This Row],[Actual]],"OK",IF(Tabla43435678910111213[[#This Row],[Avance]]&gt;Tabla43435678910111213[[#This Row],[Actual]],"ATENCIÓN","EJECUTADO"))</f>
        <v>ATENCIÓN</v>
      </c>
    </row>
    <row r="10" spans="1:18" ht="26.4" hidden="1" x14ac:dyDescent="0.25">
      <c r="A10" s="16">
        <v>6</v>
      </c>
      <c r="B10" s="18" t="s">
        <v>23</v>
      </c>
      <c r="C10" s="17">
        <v>45537</v>
      </c>
      <c r="D10" s="17" t="s">
        <v>29</v>
      </c>
      <c r="E10" s="27" t="s">
        <v>39</v>
      </c>
      <c r="F10" s="58" t="s">
        <v>1266</v>
      </c>
      <c r="G10" s="27" t="s">
        <v>33</v>
      </c>
      <c r="H10" s="29" t="s">
        <v>1237</v>
      </c>
      <c r="I10" s="29"/>
      <c r="J10" s="33">
        <v>2</v>
      </c>
      <c r="K10" s="21">
        <v>45566</v>
      </c>
      <c r="L10" s="21">
        <f>IFERROR(WORKDAY.INTL(($K10-1),$J10,1,FESTIVOS[]),"")</f>
        <v>45567</v>
      </c>
      <c r="M10" s="37">
        <f t="shared" ca="1" si="0"/>
        <v>679</v>
      </c>
      <c r="N10" s="23">
        <v>0.3</v>
      </c>
      <c r="O10" s="22">
        <v>1</v>
      </c>
      <c r="P10" s="18" t="s">
        <v>35</v>
      </c>
      <c r="Q10" s="24" t="s">
        <v>30</v>
      </c>
      <c r="R10" s="61" t="str">
        <f ca="1">IF(Tabla43435678910111213[[#This Row],[Avance]]&lt;Tabla43435678910111213[[#This Row],[Actual]],"OK",IF(Tabla43435678910111213[[#This Row],[Avance]]&gt;Tabla43435678910111213[[#This Row],[Actual]],"ATENCIÓN","EJECUTADO"))</f>
        <v>ATENCIÓN</v>
      </c>
    </row>
    <row r="11" spans="1:18" ht="39.6" hidden="1" x14ac:dyDescent="0.25">
      <c r="A11" s="16">
        <v>7</v>
      </c>
      <c r="B11" s="18" t="s">
        <v>23</v>
      </c>
      <c r="C11" s="17">
        <v>45537</v>
      </c>
      <c r="D11" s="17" t="s">
        <v>29</v>
      </c>
      <c r="E11" s="27" t="s">
        <v>39</v>
      </c>
      <c r="F11" s="38" t="s">
        <v>1267</v>
      </c>
      <c r="G11" s="27" t="s">
        <v>176</v>
      </c>
      <c r="H11" s="29" t="s">
        <v>505</v>
      </c>
      <c r="I11" s="29"/>
      <c r="J11" s="33">
        <v>1</v>
      </c>
      <c r="K11" s="21">
        <v>45566</v>
      </c>
      <c r="L11" s="21">
        <f>IFERROR(WORKDAY.INTL(($K11-1),$J11,1,FESTIVOS[]),"")</f>
        <v>45566</v>
      </c>
      <c r="M11" s="37" t="str">
        <f t="shared" ca="1" si="0"/>
        <v/>
      </c>
      <c r="N11" s="23">
        <v>0</v>
      </c>
      <c r="O11" s="22">
        <v>1</v>
      </c>
      <c r="P11" s="18" t="s">
        <v>35</v>
      </c>
      <c r="Q11" s="24" t="s">
        <v>30</v>
      </c>
      <c r="R11" s="61" t="str">
        <f ca="1">IF(Tabla43435678910111213[[#This Row],[Avance]]&lt;Tabla43435678910111213[[#This Row],[Actual]],"OK",IF(Tabla43435678910111213[[#This Row],[Avance]]&gt;Tabla43435678910111213[[#This Row],[Actual]],"ATENCIÓN","EJECUTADO"))</f>
        <v>ATENCIÓN</v>
      </c>
    </row>
    <row r="12" spans="1:18" ht="26.4" hidden="1" x14ac:dyDescent="0.25">
      <c r="A12" s="16">
        <v>8</v>
      </c>
      <c r="B12" s="18" t="s">
        <v>23</v>
      </c>
      <c r="C12" s="17">
        <v>45537</v>
      </c>
      <c r="D12" s="17" t="s">
        <v>29</v>
      </c>
      <c r="E12" s="27" t="s">
        <v>39</v>
      </c>
      <c r="F12" s="38" t="s">
        <v>1268</v>
      </c>
      <c r="G12" s="27" t="s">
        <v>33</v>
      </c>
      <c r="H12" s="29" t="s">
        <v>505</v>
      </c>
      <c r="I12" s="29"/>
      <c r="J12" s="33">
        <v>2</v>
      </c>
      <c r="K12" s="21">
        <v>45566</v>
      </c>
      <c r="L12" s="21">
        <f>IFERROR(WORKDAY.INTL(($K12-1),$J12,1,FESTIVOS[]),"")</f>
        <v>45567</v>
      </c>
      <c r="M12" s="37">
        <f t="shared" ca="1" si="0"/>
        <v>679</v>
      </c>
      <c r="N12" s="23">
        <v>0</v>
      </c>
      <c r="O12" s="22">
        <v>1</v>
      </c>
      <c r="P12" s="18" t="s">
        <v>35</v>
      </c>
      <c r="Q12" s="24" t="s">
        <v>30</v>
      </c>
      <c r="R12" s="61" t="str">
        <f ca="1">IF(Tabla43435678910111213[[#This Row],[Avance]]&lt;Tabla43435678910111213[[#This Row],[Actual]],"OK",IF(Tabla43435678910111213[[#This Row],[Avance]]&gt;Tabla43435678910111213[[#This Row],[Actual]],"ATENCIÓN","EJECUTADO"))</f>
        <v>ATENCIÓN</v>
      </c>
    </row>
    <row r="13" spans="1:18" ht="39.6" hidden="1" x14ac:dyDescent="0.25">
      <c r="A13" s="16">
        <v>9</v>
      </c>
      <c r="B13" s="18" t="s">
        <v>23</v>
      </c>
      <c r="C13" s="17">
        <v>45537</v>
      </c>
      <c r="D13" s="17" t="s">
        <v>29</v>
      </c>
      <c r="E13" s="27" t="s">
        <v>39</v>
      </c>
      <c r="F13" s="38" t="s">
        <v>1269</v>
      </c>
      <c r="G13" s="27" t="s">
        <v>33</v>
      </c>
      <c r="H13" s="29" t="s">
        <v>1270</v>
      </c>
      <c r="I13" s="29"/>
      <c r="J13" s="33">
        <v>2</v>
      </c>
      <c r="K13" s="21">
        <v>45566</v>
      </c>
      <c r="L13" s="21">
        <f>IFERROR(WORKDAY.INTL(($K13-1),$J13,1,FESTIVOS[]),"")</f>
        <v>45567</v>
      </c>
      <c r="M13" s="37">
        <f t="shared" ca="1" si="0"/>
        <v>679</v>
      </c>
      <c r="N13" s="23">
        <v>0.51</v>
      </c>
      <c r="O13" s="22">
        <v>1</v>
      </c>
      <c r="P13" s="18" t="s">
        <v>35</v>
      </c>
      <c r="Q13" s="24" t="s">
        <v>30</v>
      </c>
      <c r="R13" s="61" t="str">
        <f ca="1">IF(Tabla43435678910111213[[#This Row],[Avance]]&lt;Tabla43435678910111213[[#This Row],[Actual]],"OK",IF(Tabla43435678910111213[[#This Row],[Avance]]&gt;Tabla43435678910111213[[#This Row],[Actual]],"ATENCIÓN","EJECUTADO"))</f>
        <v>ATENCIÓN</v>
      </c>
    </row>
    <row r="14" spans="1:18" ht="39.6" hidden="1" x14ac:dyDescent="0.25">
      <c r="A14" s="16">
        <v>10</v>
      </c>
      <c r="B14" s="18" t="s">
        <v>23</v>
      </c>
      <c r="C14" s="17">
        <v>45537</v>
      </c>
      <c r="D14" s="17" t="s">
        <v>29</v>
      </c>
      <c r="E14" s="27" t="s">
        <v>39</v>
      </c>
      <c r="F14" s="38" t="s">
        <v>1269</v>
      </c>
      <c r="G14" s="27" t="s">
        <v>1104</v>
      </c>
      <c r="H14" s="29" t="s">
        <v>505</v>
      </c>
      <c r="I14" s="29"/>
      <c r="J14" s="33">
        <v>1</v>
      </c>
      <c r="K14" s="21">
        <v>45566</v>
      </c>
      <c r="L14" s="21">
        <f>IFERROR(WORKDAY.INTL(($K14-1),$J14,1,FESTIVOS[]),"")</f>
        <v>45566</v>
      </c>
      <c r="M14" s="37" t="str">
        <f t="shared" ca="1" si="0"/>
        <v/>
      </c>
      <c r="N14" s="23">
        <v>0</v>
      </c>
      <c r="O14" s="22">
        <v>1</v>
      </c>
      <c r="P14" s="18" t="s">
        <v>35</v>
      </c>
      <c r="Q14" s="24" t="s">
        <v>30</v>
      </c>
      <c r="R14" s="61" t="str">
        <f ca="1">IF(Tabla43435678910111213[[#This Row],[Avance]]&lt;Tabla43435678910111213[[#This Row],[Actual]],"OK",IF(Tabla43435678910111213[[#This Row],[Avance]]&gt;Tabla43435678910111213[[#This Row],[Actual]],"ATENCIÓN","EJECUTADO"))</f>
        <v>ATENCIÓN</v>
      </c>
    </row>
    <row r="15" spans="1:18" ht="39.6" hidden="1" x14ac:dyDescent="0.25">
      <c r="A15" s="16">
        <v>11</v>
      </c>
      <c r="B15" s="18" t="s">
        <v>23</v>
      </c>
      <c r="C15" s="17">
        <v>45538</v>
      </c>
      <c r="D15" s="17" t="s">
        <v>29</v>
      </c>
      <c r="E15" s="27" t="s">
        <v>39</v>
      </c>
      <c r="F15" s="38" t="s">
        <v>1269</v>
      </c>
      <c r="G15" s="27" t="s">
        <v>33</v>
      </c>
      <c r="H15" s="29" t="s">
        <v>505</v>
      </c>
      <c r="I15" s="29"/>
      <c r="J15" s="33">
        <v>2</v>
      </c>
      <c r="K15" s="21">
        <v>45566</v>
      </c>
      <c r="L15" s="21">
        <f>IFERROR(WORKDAY.INTL(($K15-1),$J15,1,FESTIVOS[]),"")</f>
        <v>45567</v>
      </c>
      <c r="M15" s="37">
        <f t="shared" ca="1" si="0"/>
        <v>679</v>
      </c>
      <c r="N15" s="23">
        <v>0</v>
      </c>
      <c r="O15" s="22">
        <v>1</v>
      </c>
      <c r="P15" s="18" t="s">
        <v>35</v>
      </c>
      <c r="Q15" s="24" t="s">
        <v>30</v>
      </c>
      <c r="R15" s="61" t="str">
        <f ca="1">IF(Tabla43435678910111213[[#This Row],[Avance]]&lt;Tabla43435678910111213[[#This Row],[Actual]],"OK",IF(Tabla43435678910111213[[#This Row],[Avance]]&gt;Tabla43435678910111213[[#This Row],[Actual]],"ATENCIÓN","EJECUTADO"))</f>
        <v>ATENCIÓN</v>
      </c>
    </row>
    <row r="16" spans="1:18" ht="39.6" hidden="1" x14ac:dyDescent="0.25">
      <c r="A16" s="16">
        <v>11</v>
      </c>
      <c r="B16" s="18" t="s">
        <v>23</v>
      </c>
      <c r="C16" s="17">
        <v>45538</v>
      </c>
      <c r="D16" s="17" t="s">
        <v>29</v>
      </c>
      <c r="E16" s="27" t="s">
        <v>39</v>
      </c>
      <c r="F16" s="38" t="s">
        <v>1269</v>
      </c>
      <c r="G16" s="27" t="s">
        <v>33</v>
      </c>
      <c r="H16" s="29" t="s">
        <v>112</v>
      </c>
      <c r="I16" s="29"/>
      <c r="J16" s="33">
        <v>2</v>
      </c>
      <c r="K16" s="21">
        <v>45566</v>
      </c>
      <c r="L16" s="21">
        <f>IFERROR(WORKDAY.INTL(($K16-1),$J16,1,FESTIVOS[]),"")</f>
        <v>45567</v>
      </c>
      <c r="M16" s="37">
        <f t="shared" ca="1" si="0"/>
        <v>679</v>
      </c>
      <c r="N16" s="23">
        <v>0</v>
      </c>
      <c r="O16" s="22">
        <v>1</v>
      </c>
      <c r="P16" s="18" t="s">
        <v>35</v>
      </c>
      <c r="Q16" s="24" t="s">
        <v>30</v>
      </c>
      <c r="R16" s="61" t="str">
        <f ca="1">IF(Tabla43435678910111213[[#This Row],[Avance]]&lt;Tabla43435678910111213[[#This Row],[Actual]],"OK",IF(Tabla43435678910111213[[#This Row],[Avance]]&gt;Tabla43435678910111213[[#This Row],[Actual]],"ATENCIÓN","EJECUTADO"))</f>
        <v>ATENCIÓN</v>
      </c>
    </row>
    <row r="17" spans="1:18" hidden="1" x14ac:dyDescent="0.25">
      <c r="A17" s="16"/>
      <c r="B17" s="18"/>
      <c r="C17" s="17">
        <v>49191</v>
      </c>
      <c r="D17" s="17" t="s">
        <v>29</v>
      </c>
      <c r="E17" s="27" t="s">
        <v>39</v>
      </c>
      <c r="F17" s="28" t="s">
        <v>265</v>
      </c>
      <c r="G17" s="27" t="s">
        <v>33</v>
      </c>
      <c r="H17" s="29" t="s">
        <v>1237</v>
      </c>
      <c r="I17" s="29"/>
      <c r="J17" s="33">
        <v>2</v>
      </c>
      <c r="K17" s="21">
        <v>45566</v>
      </c>
      <c r="L17" s="21">
        <f>IFERROR(WORKDAY.INTL(($K17-1),$J17,1,FESTIVOS[]),"")</f>
        <v>45567</v>
      </c>
      <c r="M17" s="37">
        <f t="shared" ca="1" si="0"/>
        <v>679</v>
      </c>
      <c r="N17" s="23">
        <v>0</v>
      </c>
      <c r="O17" s="22">
        <v>1</v>
      </c>
      <c r="P17" s="18" t="s">
        <v>35</v>
      </c>
      <c r="Q17" s="24" t="s">
        <v>30</v>
      </c>
      <c r="R17" s="61" t="str">
        <f ca="1">IF(Tabla43435678910111213[[#This Row],[Avance]]&lt;Tabla43435678910111213[[#This Row],[Actual]],"OK",IF(Tabla43435678910111213[[#This Row],[Avance]]&gt;Tabla43435678910111213[[#This Row],[Actual]],"ATENCIÓN","EJECUTADO"))</f>
        <v>ATENCIÓN</v>
      </c>
    </row>
    <row r="18" spans="1:18" hidden="1" x14ac:dyDescent="0.25">
      <c r="A18" s="16">
        <v>14</v>
      </c>
      <c r="B18" s="18" t="s">
        <v>23</v>
      </c>
      <c r="C18" s="17">
        <v>49191</v>
      </c>
      <c r="D18" s="17" t="s">
        <v>29</v>
      </c>
      <c r="E18" s="27" t="s">
        <v>39</v>
      </c>
      <c r="F18" s="28" t="s">
        <v>275</v>
      </c>
      <c r="G18" s="27" t="s">
        <v>33</v>
      </c>
      <c r="H18" s="29" t="s">
        <v>1237</v>
      </c>
      <c r="I18" s="29"/>
      <c r="J18" s="33">
        <v>2</v>
      </c>
      <c r="K18" s="21">
        <v>45566</v>
      </c>
      <c r="L18" s="21">
        <f>IFERROR(WORKDAY.INTL(($K18-1),$J18,1,FESTIVOS[]),"")</f>
        <v>45567</v>
      </c>
      <c r="M18" s="37">
        <f t="shared" ca="1" si="0"/>
        <v>679</v>
      </c>
      <c r="N18" s="23">
        <v>0</v>
      </c>
      <c r="O18" s="22">
        <v>1</v>
      </c>
      <c r="P18" s="18" t="s">
        <v>35</v>
      </c>
      <c r="Q18" s="24" t="s">
        <v>30</v>
      </c>
      <c r="R18" s="61" t="str">
        <f ca="1">IF(Tabla43435678910111213[[#This Row],[Avance]]&lt;Tabla43435678910111213[[#This Row],[Actual]],"OK",IF(Tabla43435678910111213[[#This Row],[Avance]]&gt;Tabla43435678910111213[[#This Row],[Actual]],"ATENCIÓN","EJECUTADO"))</f>
        <v>ATENCIÓN</v>
      </c>
    </row>
    <row r="19" spans="1:18" hidden="1" x14ac:dyDescent="0.25">
      <c r="A19" s="16">
        <v>15</v>
      </c>
      <c r="B19" s="18" t="s">
        <v>23</v>
      </c>
      <c r="C19" s="17">
        <v>49191</v>
      </c>
      <c r="D19" s="17" t="s">
        <v>29</v>
      </c>
      <c r="E19" s="27" t="s">
        <v>39</v>
      </c>
      <c r="F19" s="28" t="s">
        <v>273</v>
      </c>
      <c r="G19" s="27" t="s">
        <v>33</v>
      </c>
      <c r="H19" s="29" t="s">
        <v>1237</v>
      </c>
      <c r="I19" s="29"/>
      <c r="J19" s="33">
        <v>2</v>
      </c>
      <c r="K19" s="21">
        <v>45566</v>
      </c>
      <c r="L19" s="21">
        <f>IFERROR(WORKDAY.INTL(($K19-1),$J19,1,FESTIVOS[]),"")</f>
        <v>45567</v>
      </c>
      <c r="M19" s="37">
        <f t="shared" ca="1" si="0"/>
        <v>679</v>
      </c>
      <c r="N19" s="23">
        <v>0</v>
      </c>
      <c r="O19" s="22">
        <v>1</v>
      </c>
      <c r="P19" s="18" t="s">
        <v>35</v>
      </c>
      <c r="Q19" s="24" t="s">
        <v>30</v>
      </c>
      <c r="R19" s="61" t="str">
        <f ca="1">IF(Tabla43435678910111213[[#This Row],[Avance]]&lt;Tabla43435678910111213[[#This Row],[Actual]],"OK",IF(Tabla43435678910111213[[#This Row],[Avance]]&gt;Tabla43435678910111213[[#This Row],[Actual]],"ATENCIÓN","EJECUTADO"))</f>
        <v>ATENCIÓN</v>
      </c>
    </row>
    <row r="20" spans="1:18" hidden="1" x14ac:dyDescent="0.25">
      <c r="A20" s="16">
        <v>16</v>
      </c>
      <c r="B20" s="18" t="s">
        <v>23</v>
      </c>
      <c r="C20" s="17">
        <v>49191</v>
      </c>
      <c r="D20" s="17" t="s">
        <v>29</v>
      </c>
      <c r="E20" s="27" t="s">
        <v>39</v>
      </c>
      <c r="F20" s="28" t="s">
        <v>268</v>
      </c>
      <c r="G20" s="27" t="s">
        <v>33</v>
      </c>
      <c r="H20" s="29" t="s">
        <v>1237</v>
      </c>
      <c r="I20" s="29"/>
      <c r="J20" s="33">
        <v>2</v>
      </c>
      <c r="K20" s="21">
        <v>45566</v>
      </c>
      <c r="L20" s="21">
        <f>IFERROR(WORKDAY.INTL(($K20-1),$J20,1,FESTIVOS[]),"")</f>
        <v>45567</v>
      </c>
      <c r="M20" s="37">
        <f t="shared" ca="1" si="0"/>
        <v>679</v>
      </c>
      <c r="N20" s="23">
        <v>0</v>
      </c>
      <c r="O20" s="22">
        <v>1</v>
      </c>
      <c r="P20" s="18" t="s">
        <v>35</v>
      </c>
      <c r="Q20" s="24" t="s">
        <v>30</v>
      </c>
      <c r="R20" s="61" t="str">
        <f ca="1">IF(Tabla43435678910111213[[#This Row],[Avance]]&lt;Tabla43435678910111213[[#This Row],[Actual]],"OK",IF(Tabla43435678910111213[[#This Row],[Avance]]&gt;Tabla43435678910111213[[#This Row],[Actual]],"ATENCIÓN","EJECUTADO"))</f>
        <v>ATENCIÓN</v>
      </c>
    </row>
    <row r="21" spans="1:18" hidden="1" x14ac:dyDescent="0.25">
      <c r="A21" s="16">
        <v>17</v>
      </c>
      <c r="B21" s="18" t="s">
        <v>23</v>
      </c>
      <c r="C21" s="17">
        <v>49191</v>
      </c>
      <c r="D21" s="17" t="s">
        <v>29</v>
      </c>
      <c r="E21" s="27" t="s">
        <v>339</v>
      </c>
      <c r="F21" s="28" t="s">
        <v>1271</v>
      </c>
      <c r="G21" s="27" t="s">
        <v>33</v>
      </c>
      <c r="H21" s="29" t="s">
        <v>505</v>
      </c>
      <c r="I21" s="29"/>
      <c r="J21" s="33">
        <v>2</v>
      </c>
      <c r="K21" s="21">
        <v>45566</v>
      </c>
      <c r="L21" s="21">
        <f>IFERROR(WORKDAY.INTL(($K21-1),$J21,1,FESTIVOS[]),"")</f>
        <v>45567</v>
      </c>
      <c r="M21" s="37">
        <f t="shared" ca="1" si="0"/>
        <v>679</v>
      </c>
      <c r="N21" s="23">
        <v>0</v>
      </c>
      <c r="O21" s="22">
        <v>1</v>
      </c>
      <c r="P21" s="18" t="s">
        <v>35</v>
      </c>
      <c r="Q21" s="24" t="s">
        <v>30</v>
      </c>
      <c r="R21" s="61" t="str">
        <f ca="1">IF(Tabla43435678910111213[[#This Row],[Avance]]&lt;Tabla43435678910111213[[#This Row],[Actual]],"OK",IF(Tabla43435678910111213[[#This Row],[Avance]]&gt;Tabla43435678910111213[[#This Row],[Actual]],"ATENCIÓN","EJECUTADO"))</f>
        <v>ATENCIÓN</v>
      </c>
    </row>
    <row r="22" spans="1:18" hidden="1" x14ac:dyDescent="0.25">
      <c r="A22" s="16">
        <v>18</v>
      </c>
      <c r="B22" s="18" t="s">
        <v>23</v>
      </c>
      <c r="C22" s="17">
        <v>49191</v>
      </c>
      <c r="D22" s="17" t="s">
        <v>29</v>
      </c>
      <c r="E22" s="27" t="s">
        <v>339</v>
      </c>
      <c r="F22" s="28" t="s">
        <v>1272</v>
      </c>
      <c r="G22" s="27" t="s">
        <v>311</v>
      </c>
      <c r="H22" s="29" t="s">
        <v>505</v>
      </c>
      <c r="I22" s="29"/>
      <c r="J22" s="33">
        <v>2</v>
      </c>
      <c r="K22" s="21">
        <v>45566</v>
      </c>
      <c r="L22" s="21">
        <f>IFERROR(WORKDAY.INTL(($K22-1),$J22,1,FESTIVOS[]),"")</f>
        <v>45567</v>
      </c>
      <c r="M22" s="37">
        <f t="shared" ca="1" si="0"/>
        <v>679</v>
      </c>
      <c r="N22" s="23">
        <v>0</v>
      </c>
      <c r="O22" s="22">
        <v>1</v>
      </c>
      <c r="P22" s="18" t="s">
        <v>35</v>
      </c>
      <c r="Q22" s="24" t="s">
        <v>30</v>
      </c>
      <c r="R22" s="61" t="str">
        <f ca="1">IF(Tabla43435678910111213[[#This Row],[Avance]]&lt;Tabla43435678910111213[[#This Row],[Actual]],"OK",IF(Tabla43435678910111213[[#This Row],[Avance]]&gt;Tabla43435678910111213[[#This Row],[Actual]],"ATENCIÓN","EJECUTADO"))</f>
        <v>ATENCIÓN</v>
      </c>
    </row>
    <row r="23" spans="1:18" hidden="1" x14ac:dyDescent="0.25">
      <c r="A23" s="16">
        <v>19</v>
      </c>
      <c r="B23" s="18" t="s">
        <v>23</v>
      </c>
      <c r="C23" s="17">
        <v>49191</v>
      </c>
      <c r="D23" s="17" t="s">
        <v>29</v>
      </c>
      <c r="E23" s="27" t="s">
        <v>133</v>
      </c>
      <c r="F23" s="28" t="s">
        <v>1273</v>
      </c>
      <c r="G23" s="27" t="s">
        <v>1274</v>
      </c>
      <c r="H23" s="29" t="s">
        <v>679</v>
      </c>
      <c r="I23" s="29"/>
      <c r="J23" s="33">
        <v>5</v>
      </c>
      <c r="K23" s="21">
        <v>45566</v>
      </c>
      <c r="L23" s="21">
        <f>IFERROR(WORKDAY.INTL(($K23-1),$J23,1,FESTIVOS[]),"")</f>
        <v>45572</v>
      </c>
      <c r="M23" s="37">
        <f t="shared" ca="1" si="0"/>
        <v>113.16666666666667</v>
      </c>
      <c r="N23" s="23">
        <v>0.51</v>
      </c>
      <c r="O23" s="22">
        <v>1</v>
      </c>
      <c r="P23" s="18" t="s">
        <v>35</v>
      </c>
      <c r="Q23" s="24" t="s">
        <v>30</v>
      </c>
      <c r="R23" s="61" t="str">
        <f ca="1">IF(Tabla43435678910111213[[#This Row],[Avance]]&lt;Tabla43435678910111213[[#This Row],[Actual]],"OK",IF(Tabla43435678910111213[[#This Row],[Avance]]&gt;Tabla43435678910111213[[#This Row],[Actual]],"ATENCIÓN","EJECUTADO"))</f>
        <v>ATENCIÓN</v>
      </c>
    </row>
    <row r="24" spans="1:18" hidden="1" x14ac:dyDescent="0.25">
      <c r="A24" s="16">
        <v>20</v>
      </c>
      <c r="B24" s="18" t="s">
        <v>23</v>
      </c>
      <c r="C24" s="17">
        <v>45540</v>
      </c>
      <c r="D24" s="17" t="s">
        <v>29</v>
      </c>
      <c r="E24" s="27" t="s">
        <v>39</v>
      </c>
      <c r="F24" s="28" t="s">
        <v>724</v>
      </c>
      <c r="G24" s="27" t="s">
        <v>33</v>
      </c>
      <c r="H24" s="29" t="s">
        <v>1237</v>
      </c>
      <c r="I24" s="29"/>
      <c r="J24" s="33">
        <v>2</v>
      </c>
      <c r="K24" s="21">
        <v>45566</v>
      </c>
      <c r="L24" s="21">
        <f>IFERROR(WORKDAY.INTL(($K24-1),$J24,1,FESTIVOS[]),"")</f>
        <v>45567</v>
      </c>
      <c r="M24" s="37">
        <f t="shared" ca="1" si="0"/>
        <v>679</v>
      </c>
      <c r="N24" s="23">
        <v>0</v>
      </c>
      <c r="O24" s="22">
        <v>1</v>
      </c>
      <c r="P24" s="18" t="s">
        <v>35</v>
      </c>
      <c r="Q24" s="24" t="s">
        <v>30</v>
      </c>
      <c r="R24" s="61" t="str">
        <f ca="1">IF(Tabla43435678910111213[[#This Row],[Avance]]&lt;Tabla43435678910111213[[#This Row],[Actual]],"OK",IF(Tabla43435678910111213[[#This Row],[Avance]]&gt;Tabla43435678910111213[[#This Row],[Actual]],"ATENCIÓN","EJECUTADO"))</f>
        <v>ATENCIÓN</v>
      </c>
    </row>
    <row r="25" spans="1:18" hidden="1" x14ac:dyDescent="0.25">
      <c r="A25" s="16">
        <v>21</v>
      </c>
      <c r="B25" s="18" t="s">
        <v>23</v>
      </c>
      <c r="C25" s="17">
        <v>45540</v>
      </c>
      <c r="D25" s="17" t="s">
        <v>29</v>
      </c>
      <c r="E25" s="27" t="s">
        <v>39</v>
      </c>
      <c r="F25" s="28" t="s">
        <v>132</v>
      </c>
      <c r="G25" s="27" t="s">
        <v>33</v>
      </c>
      <c r="H25" s="29" t="s">
        <v>1237</v>
      </c>
      <c r="I25" s="29"/>
      <c r="J25" s="33">
        <v>2</v>
      </c>
      <c r="K25" s="21">
        <v>45566</v>
      </c>
      <c r="L25" s="21">
        <f>IFERROR(WORKDAY.INTL(($K25-1),$J25,1,FESTIVOS[]),"")</f>
        <v>45567</v>
      </c>
      <c r="M25" s="37">
        <f t="shared" ca="1" si="0"/>
        <v>679</v>
      </c>
      <c r="N25" s="23">
        <v>0</v>
      </c>
      <c r="O25" s="22">
        <v>1</v>
      </c>
      <c r="P25" s="18" t="s">
        <v>35</v>
      </c>
      <c r="Q25" s="24" t="s">
        <v>30</v>
      </c>
      <c r="R25" s="61" t="str">
        <f ca="1">IF(Tabla43435678910111213[[#This Row],[Avance]]&lt;Tabla43435678910111213[[#This Row],[Actual]],"OK",IF(Tabla43435678910111213[[#This Row],[Avance]]&gt;Tabla43435678910111213[[#This Row],[Actual]],"ATENCIÓN","EJECUTADO"))</f>
        <v>ATENCIÓN</v>
      </c>
    </row>
    <row r="26" spans="1:18" hidden="1" x14ac:dyDescent="0.25">
      <c r="A26" s="16">
        <v>22</v>
      </c>
      <c r="B26" s="18" t="s">
        <v>23</v>
      </c>
      <c r="C26" s="17">
        <v>45540</v>
      </c>
      <c r="D26" s="17" t="s">
        <v>29</v>
      </c>
      <c r="E26" s="27" t="s">
        <v>39</v>
      </c>
      <c r="F26" s="28" t="s">
        <v>110</v>
      </c>
      <c r="G26" s="27" t="s">
        <v>33</v>
      </c>
      <c r="H26" s="29" t="s">
        <v>1237</v>
      </c>
      <c r="I26" s="29"/>
      <c r="J26" s="33">
        <v>2</v>
      </c>
      <c r="K26" s="21">
        <v>45566</v>
      </c>
      <c r="L26" s="21">
        <f>IFERROR(WORKDAY.INTL(($K26-1),$J26,1,FESTIVOS[]),"")</f>
        <v>45567</v>
      </c>
      <c r="M26" s="37">
        <f t="shared" ca="1" si="0"/>
        <v>679</v>
      </c>
      <c r="N26" s="23">
        <v>0</v>
      </c>
      <c r="O26" s="22">
        <v>1</v>
      </c>
      <c r="P26" s="18" t="s">
        <v>35</v>
      </c>
      <c r="Q26" s="24" t="s">
        <v>30</v>
      </c>
      <c r="R26" s="61" t="str">
        <f ca="1">IF(Tabla43435678910111213[[#This Row],[Avance]]&lt;Tabla43435678910111213[[#This Row],[Actual]],"OK",IF(Tabla43435678910111213[[#This Row],[Avance]]&gt;Tabla43435678910111213[[#This Row],[Actual]],"ATENCIÓN","EJECUTADO"))</f>
        <v>ATENCIÓN</v>
      </c>
    </row>
    <row r="27" spans="1:18" hidden="1" x14ac:dyDescent="0.25">
      <c r="A27" s="16">
        <v>23</v>
      </c>
      <c r="B27" s="18" t="s">
        <v>23</v>
      </c>
      <c r="C27" s="17">
        <v>45540</v>
      </c>
      <c r="D27" s="17" t="s">
        <v>29</v>
      </c>
      <c r="E27" s="27" t="s">
        <v>39</v>
      </c>
      <c r="F27" s="28" t="s">
        <v>1057</v>
      </c>
      <c r="G27" s="27" t="s">
        <v>33</v>
      </c>
      <c r="H27" s="29" t="s">
        <v>1237</v>
      </c>
      <c r="I27" s="29"/>
      <c r="J27" s="33">
        <v>2</v>
      </c>
      <c r="K27" s="21">
        <v>45566</v>
      </c>
      <c r="L27" s="21">
        <f>IFERROR(WORKDAY.INTL(($K27-1),$J27,1,FESTIVOS[]),"")</f>
        <v>45567</v>
      </c>
      <c r="M27" s="37">
        <f t="shared" ca="1" si="0"/>
        <v>679</v>
      </c>
      <c r="N27" s="23">
        <v>0</v>
      </c>
      <c r="O27" s="22">
        <v>1</v>
      </c>
      <c r="P27" s="18" t="s">
        <v>35</v>
      </c>
      <c r="Q27" s="24" t="s">
        <v>30</v>
      </c>
      <c r="R27" s="61" t="str">
        <f ca="1">IF(Tabla43435678910111213[[#This Row],[Avance]]&lt;Tabla43435678910111213[[#This Row],[Actual]],"OK",IF(Tabla43435678910111213[[#This Row],[Avance]]&gt;Tabla43435678910111213[[#This Row],[Actual]],"ATENCIÓN","EJECUTADO"))</f>
        <v>ATENCIÓN</v>
      </c>
    </row>
    <row r="28" spans="1:18" ht="26.4" hidden="1" x14ac:dyDescent="0.25">
      <c r="A28" s="16">
        <v>24</v>
      </c>
      <c r="B28" s="18" t="s">
        <v>23</v>
      </c>
      <c r="C28" s="17">
        <v>45540</v>
      </c>
      <c r="D28" s="17" t="s">
        <v>29</v>
      </c>
      <c r="E28" s="27" t="s">
        <v>339</v>
      </c>
      <c r="F28" s="38" t="s">
        <v>1275</v>
      </c>
      <c r="G28" s="27" t="s">
        <v>523</v>
      </c>
      <c r="H28" s="29" t="s">
        <v>505</v>
      </c>
      <c r="I28" s="29"/>
      <c r="J28" s="33">
        <v>2</v>
      </c>
      <c r="K28" s="21">
        <v>45566</v>
      </c>
      <c r="L28" s="21">
        <f>IFERROR(WORKDAY.INTL(($K28-1),$J28,1,FESTIVOS[]),"")</f>
        <v>45567</v>
      </c>
      <c r="M28" s="37">
        <f t="shared" ca="1" si="0"/>
        <v>679</v>
      </c>
      <c r="N28" s="23">
        <v>0</v>
      </c>
      <c r="O28" s="22">
        <v>1</v>
      </c>
      <c r="P28" s="18" t="s">
        <v>35</v>
      </c>
      <c r="Q28" s="24" t="s">
        <v>30</v>
      </c>
      <c r="R28" s="61" t="str">
        <f ca="1">IF(Tabla43435678910111213[[#This Row],[Avance]]&lt;Tabla43435678910111213[[#This Row],[Actual]],"OK",IF(Tabla43435678910111213[[#This Row],[Avance]]&gt;Tabla43435678910111213[[#This Row],[Actual]],"ATENCIÓN","EJECUTADO"))</f>
        <v>ATENCIÓN</v>
      </c>
    </row>
    <row r="29" spans="1:18" hidden="1" x14ac:dyDescent="0.25">
      <c r="A29" s="16">
        <v>25</v>
      </c>
      <c r="B29" s="18" t="s">
        <v>23</v>
      </c>
      <c r="C29" s="17">
        <v>45540</v>
      </c>
      <c r="D29" s="17" t="s">
        <v>29</v>
      </c>
      <c r="E29" s="27" t="s">
        <v>339</v>
      </c>
      <c r="F29" s="28" t="s">
        <v>1276</v>
      </c>
      <c r="G29" s="27" t="s">
        <v>523</v>
      </c>
      <c r="H29" s="29" t="s">
        <v>505</v>
      </c>
      <c r="I29" s="29"/>
      <c r="J29" s="33">
        <v>2</v>
      </c>
      <c r="K29" s="21">
        <v>45566</v>
      </c>
      <c r="L29" s="21">
        <f>IFERROR(WORKDAY.INTL(($K29-1),$J29,1,FESTIVOS[]),"")</f>
        <v>45567</v>
      </c>
      <c r="M29" s="37">
        <f t="shared" ca="1" si="0"/>
        <v>679</v>
      </c>
      <c r="N29" s="23">
        <v>0</v>
      </c>
      <c r="O29" s="22">
        <v>1</v>
      </c>
      <c r="P29" s="18" t="s">
        <v>35</v>
      </c>
      <c r="Q29" s="24" t="s">
        <v>30</v>
      </c>
      <c r="R29" s="61" t="str">
        <f ca="1">IF(Tabla43435678910111213[[#This Row],[Avance]]&lt;Tabla43435678910111213[[#This Row],[Actual]],"OK",IF(Tabla43435678910111213[[#This Row],[Avance]]&gt;Tabla43435678910111213[[#This Row],[Actual]],"ATENCIÓN","EJECUTADO"))</f>
        <v>ATENCIÓN</v>
      </c>
    </row>
    <row r="30" spans="1:18" hidden="1" x14ac:dyDescent="0.25">
      <c r="A30" s="16">
        <v>26</v>
      </c>
      <c r="B30" s="18" t="s">
        <v>23</v>
      </c>
      <c r="C30" s="17">
        <v>45541</v>
      </c>
      <c r="D30" s="17" t="s">
        <v>29</v>
      </c>
      <c r="E30" s="27" t="s">
        <v>39</v>
      </c>
      <c r="F30" s="28" t="s">
        <v>284</v>
      </c>
      <c r="G30" s="27" t="s">
        <v>33</v>
      </c>
      <c r="H30" s="29" t="s">
        <v>1237</v>
      </c>
      <c r="I30" s="29"/>
      <c r="J30" s="33">
        <v>2</v>
      </c>
      <c r="K30" s="21">
        <v>45566</v>
      </c>
      <c r="L30" s="21">
        <f>IFERROR(WORKDAY.INTL(($K30-1),$J30,1,FESTIVOS[]),"")</f>
        <v>45567</v>
      </c>
      <c r="M30" s="37">
        <f t="shared" ca="1" si="0"/>
        <v>679</v>
      </c>
      <c r="N30" s="23">
        <v>0</v>
      </c>
      <c r="O30" s="22">
        <v>1</v>
      </c>
      <c r="P30" s="18" t="s">
        <v>35</v>
      </c>
      <c r="Q30" s="24" t="s">
        <v>30</v>
      </c>
      <c r="R30" s="61" t="str">
        <f ca="1">IF(Tabla43435678910111213[[#This Row],[Avance]]&lt;Tabla43435678910111213[[#This Row],[Actual]],"OK",IF(Tabla43435678910111213[[#This Row],[Avance]]&gt;Tabla43435678910111213[[#This Row],[Actual]],"ATENCIÓN","EJECUTADO"))</f>
        <v>ATENCIÓN</v>
      </c>
    </row>
    <row r="31" spans="1:18" hidden="1" x14ac:dyDescent="0.25">
      <c r="A31" s="16">
        <v>27</v>
      </c>
      <c r="B31" s="18" t="s">
        <v>23</v>
      </c>
      <c r="C31" s="17">
        <v>45541</v>
      </c>
      <c r="D31" s="17" t="s">
        <v>29</v>
      </c>
      <c r="E31" s="27" t="s">
        <v>39</v>
      </c>
      <c r="F31" s="28" t="s">
        <v>1088</v>
      </c>
      <c r="G31" s="27" t="s">
        <v>33</v>
      </c>
      <c r="H31" s="29" t="s">
        <v>1237</v>
      </c>
      <c r="I31" s="29"/>
      <c r="J31" s="33">
        <v>2</v>
      </c>
      <c r="K31" s="21">
        <v>45566</v>
      </c>
      <c r="L31" s="21">
        <f>IFERROR(WORKDAY.INTL(($K31-1),$J31,1,FESTIVOS[]),"")</f>
        <v>45567</v>
      </c>
      <c r="M31" s="37">
        <f t="shared" ca="1" si="0"/>
        <v>679</v>
      </c>
      <c r="N31" s="23">
        <v>0</v>
      </c>
      <c r="O31" s="22">
        <v>1</v>
      </c>
      <c r="P31" s="18" t="s">
        <v>35</v>
      </c>
      <c r="Q31" s="24" t="s">
        <v>30</v>
      </c>
      <c r="R31" s="61" t="str">
        <f ca="1">IF(Tabla43435678910111213[[#This Row],[Avance]]&lt;Tabla43435678910111213[[#This Row],[Actual]],"OK",IF(Tabla43435678910111213[[#This Row],[Avance]]&gt;Tabla43435678910111213[[#This Row],[Actual]],"ATENCIÓN","EJECUTADO"))</f>
        <v>ATENCIÓN</v>
      </c>
    </row>
    <row r="32" spans="1:18" hidden="1" x14ac:dyDescent="0.25">
      <c r="A32" s="16">
        <v>28</v>
      </c>
      <c r="B32" s="18" t="s">
        <v>23</v>
      </c>
      <c r="C32" s="17">
        <v>45541</v>
      </c>
      <c r="D32" s="17" t="s">
        <v>29</v>
      </c>
      <c r="E32" s="27" t="s">
        <v>39</v>
      </c>
      <c r="F32" s="28" t="s">
        <v>1106</v>
      </c>
      <c r="G32" s="27" t="s">
        <v>33</v>
      </c>
      <c r="H32" s="29" t="s">
        <v>1237</v>
      </c>
      <c r="I32" s="29"/>
      <c r="J32" s="33">
        <v>2</v>
      </c>
      <c r="K32" s="21">
        <v>45566</v>
      </c>
      <c r="L32" s="21">
        <f>IFERROR(WORKDAY.INTL(($K32-1),$J32,1,FESTIVOS[]),"")</f>
        <v>45567</v>
      </c>
      <c r="M32" s="37">
        <f t="shared" ca="1" si="0"/>
        <v>679</v>
      </c>
      <c r="N32" s="23">
        <v>0</v>
      </c>
      <c r="O32" s="22">
        <v>1</v>
      </c>
      <c r="P32" s="18" t="s">
        <v>35</v>
      </c>
      <c r="Q32" s="24" t="s">
        <v>30</v>
      </c>
      <c r="R32" s="61" t="str">
        <f ca="1">IF(Tabla43435678910111213[[#This Row],[Avance]]&lt;Tabla43435678910111213[[#This Row],[Actual]],"OK",IF(Tabla43435678910111213[[#This Row],[Avance]]&gt;Tabla43435678910111213[[#This Row],[Actual]],"ATENCIÓN","EJECUTADO"))</f>
        <v>ATENCIÓN</v>
      </c>
    </row>
    <row r="33" spans="1:18" hidden="1" x14ac:dyDescent="0.25">
      <c r="A33" s="16">
        <v>29</v>
      </c>
      <c r="B33" s="18" t="s">
        <v>23</v>
      </c>
      <c r="C33" s="17">
        <v>45541</v>
      </c>
      <c r="D33" s="17" t="s">
        <v>29</v>
      </c>
      <c r="E33" s="27" t="s">
        <v>339</v>
      </c>
      <c r="F33" s="28" t="s">
        <v>1277</v>
      </c>
      <c r="G33" s="27" t="s">
        <v>523</v>
      </c>
      <c r="H33" s="29" t="s">
        <v>505</v>
      </c>
      <c r="I33" s="29"/>
      <c r="J33" s="33">
        <v>2</v>
      </c>
      <c r="K33" s="21">
        <v>45566</v>
      </c>
      <c r="L33" s="21">
        <f>IFERROR(WORKDAY.INTL(($K33-1),$J33,1,FESTIVOS[]),"")</f>
        <v>45567</v>
      </c>
      <c r="M33" s="37">
        <f t="shared" ca="1" si="0"/>
        <v>679</v>
      </c>
      <c r="N33" s="23">
        <v>0</v>
      </c>
      <c r="O33" s="22">
        <v>1</v>
      </c>
      <c r="P33" s="18" t="s">
        <v>35</v>
      </c>
      <c r="Q33" s="24" t="s">
        <v>30</v>
      </c>
      <c r="R33" s="61" t="str">
        <f ca="1">IF(Tabla43435678910111213[[#This Row],[Avance]]&lt;Tabla43435678910111213[[#This Row],[Actual]],"OK",IF(Tabla43435678910111213[[#This Row],[Avance]]&gt;Tabla43435678910111213[[#This Row],[Actual]],"ATENCIÓN","EJECUTADO"))</f>
        <v>ATENCIÓN</v>
      </c>
    </row>
    <row r="34" spans="1:18" hidden="1" x14ac:dyDescent="0.25">
      <c r="A34" s="16">
        <v>30</v>
      </c>
      <c r="B34" s="18" t="s">
        <v>23</v>
      </c>
      <c r="C34" s="17">
        <v>45541</v>
      </c>
      <c r="D34" s="17" t="s">
        <v>29</v>
      </c>
      <c r="E34" s="27" t="s">
        <v>339</v>
      </c>
      <c r="F34" s="28" t="s">
        <v>1278</v>
      </c>
      <c r="G34" s="27" t="s">
        <v>523</v>
      </c>
      <c r="H34" s="29" t="s">
        <v>505</v>
      </c>
      <c r="I34" s="29"/>
      <c r="J34" s="33">
        <v>2</v>
      </c>
      <c r="K34" s="21">
        <v>45566</v>
      </c>
      <c r="L34" s="21">
        <f>IFERROR(WORKDAY.INTL(($K34-1),$J34,1,FESTIVOS[]),"")</f>
        <v>45567</v>
      </c>
      <c r="M34" s="37">
        <f t="shared" ca="1" si="0"/>
        <v>679</v>
      </c>
      <c r="N34" s="23">
        <v>0</v>
      </c>
      <c r="O34" s="22">
        <v>1</v>
      </c>
      <c r="P34" s="18" t="s">
        <v>35</v>
      </c>
      <c r="Q34" s="24" t="s">
        <v>30</v>
      </c>
      <c r="R34" s="61" t="str">
        <f ca="1">IF(Tabla43435678910111213[[#This Row],[Avance]]&lt;Tabla43435678910111213[[#This Row],[Actual]],"OK",IF(Tabla43435678910111213[[#This Row],[Avance]]&gt;Tabla43435678910111213[[#This Row],[Actual]],"ATENCIÓN","EJECUTADO"))</f>
        <v>ATENCIÓN</v>
      </c>
    </row>
    <row r="35" spans="1:18" hidden="1" x14ac:dyDescent="0.25">
      <c r="A35" s="16">
        <v>31</v>
      </c>
      <c r="B35" s="18" t="s">
        <v>23</v>
      </c>
      <c r="C35" s="17">
        <v>45541</v>
      </c>
      <c r="D35" s="17" t="s">
        <v>29</v>
      </c>
      <c r="E35" s="27" t="s">
        <v>339</v>
      </c>
      <c r="F35" s="28" t="s">
        <v>1279</v>
      </c>
      <c r="G35" s="27" t="s">
        <v>758</v>
      </c>
      <c r="H35" s="29" t="s">
        <v>505</v>
      </c>
      <c r="I35" s="29"/>
      <c r="J35" s="33">
        <v>2</v>
      </c>
      <c r="K35" s="21">
        <v>45566</v>
      </c>
      <c r="L35" s="21">
        <f>IFERROR(WORKDAY.INTL(($K35-1),$J35,1,FESTIVOS[]),"")</f>
        <v>45567</v>
      </c>
      <c r="M35" s="37">
        <f t="shared" ca="1" si="0"/>
        <v>679</v>
      </c>
      <c r="N35" s="23">
        <v>0</v>
      </c>
      <c r="O35" s="22">
        <v>1</v>
      </c>
      <c r="P35" s="18" t="s">
        <v>35</v>
      </c>
      <c r="Q35" s="24" t="s">
        <v>30</v>
      </c>
      <c r="R35" s="61" t="str">
        <f ca="1">IF(Tabla43435678910111213[[#This Row],[Avance]]&lt;Tabla43435678910111213[[#This Row],[Actual]],"OK",IF(Tabla43435678910111213[[#This Row],[Avance]]&gt;Tabla43435678910111213[[#This Row],[Actual]],"ATENCIÓN","EJECUTADO"))</f>
        <v>ATENCIÓN</v>
      </c>
    </row>
    <row r="36" spans="1:18" hidden="1" x14ac:dyDescent="0.25">
      <c r="A36" s="16">
        <v>32</v>
      </c>
      <c r="B36" s="18" t="s">
        <v>23</v>
      </c>
      <c r="C36" s="17">
        <v>45545</v>
      </c>
      <c r="D36" s="17" t="s">
        <v>29</v>
      </c>
      <c r="E36" s="27" t="s">
        <v>339</v>
      </c>
      <c r="F36" s="28" t="s">
        <v>1280</v>
      </c>
      <c r="G36" s="27" t="s">
        <v>311</v>
      </c>
      <c r="H36" s="29" t="s">
        <v>505</v>
      </c>
      <c r="I36" s="29"/>
      <c r="J36" s="33">
        <v>3</v>
      </c>
      <c r="K36" s="21">
        <v>45566</v>
      </c>
      <c r="L36" s="21">
        <f>IFERROR(WORKDAY.INTL(($K36-1),$J36,1,FESTIVOS[]),"")</f>
        <v>45568</v>
      </c>
      <c r="M36" s="37">
        <f t="shared" ca="1" si="0"/>
        <v>339.5</v>
      </c>
      <c r="N36" s="23">
        <v>0.68</v>
      </c>
      <c r="O36" s="22">
        <v>1</v>
      </c>
      <c r="P36" s="18" t="s">
        <v>35</v>
      </c>
      <c r="Q36" s="24" t="s">
        <v>30</v>
      </c>
      <c r="R36" s="61" t="str">
        <f ca="1">IF(Tabla43435678910111213[[#This Row],[Avance]]&lt;Tabla43435678910111213[[#This Row],[Actual]],"OK",IF(Tabla43435678910111213[[#This Row],[Avance]]&gt;Tabla43435678910111213[[#This Row],[Actual]],"ATENCIÓN","EJECUTADO"))</f>
        <v>ATENCIÓN</v>
      </c>
    </row>
    <row r="37" spans="1:18" hidden="1" x14ac:dyDescent="0.25">
      <c r="A37" s="16">
        <v>33</v>
      </c>
      <c r="B37" s="18" t="s">
        <v>23</v>
      </c>
      <c r="C37" s="17">
        <v>45545</v>
      </c>
      <c r="D37" s="17" t="s">
        <v>29</v>
      </c>
      <c r="E37" s="27" t="s">
        <v>339</v>
      </c>
      <c r="F37" s="28" t="s">
        <v>1281</v>
      </c>
      <c r="G37" s="27" t="s">
        <v>758</v>
      </c>
      <c r="H37" s="29" t="s">
        <v>505</v>
      </c>
      <c r="I37" s="29"/>
      <c r="J37" s="33">
        <v>5</v>
      </c>
      <c r="K37" s="21">
        <v>45566</v>
      </c>
      <c r="L37" s="21">
        <f>IFERROR(WORKDAY.INTL(($K37-1),$J37,1,FESTIVOS[]),"")</f>
        <v>45572</v>
      </c>
      <c r="M37" s="37">
        <f t="shared" ref="M37:M68" ca="1" si="1">IFERROR(((($I$3-$K37)/(L37-K37)*1)),"")</f>
        <v>113.16666666666667</v>
      </c>
      <c r="N37" s="23">
        <v>0.57999999999999996</v>
      </c>
      <c r="O37" s="22">
        <v>1</v>
      </c>
      <c r="P37" s="18" t="s">
        <v>35</v>
      </c>
      <c r="Q37" s="24" t="s">
        <v>30</v>
      </c>
      <c r="R37" s="61" t="str">
        <f ca="1">IF(Tabla43435678910111213[[#This Row],[Avance]]&lt;Tabla43435678910111213[[#This Row],[Actual]],"OK",IF(Tabla43435678910111213[[#This Row],[Avance]]&gt;Tabla43435678910111213[[#This Row],[Actual]],"ATENCIÓN","EJECUTADO"))</f>
        <v>ATENCIÓN</v>
      </c>
    </row>
    <row r="38" spans="1:18" hidden="1" x14ac:dyDescent="0.25">
      <c r="A38" s="16">
        <v>34</v>
      </c>
      <c r="B38" s="18" t="s">
        <v>23</v>
      </c>
      <c r="C38" s="17">
        <v>45545</v>
      </c>
      <c r="D38" s="17" t="s">
        <v>29</v>
      </c>
      <c r="E38" s="27" t="s">
        <v>39</v>
      </c>
      <c r="F38" s="28" t="s">
        <v>286</v>
      </c>
      <c r="G38" s="27" t="s">
        <v>33</v>
      </c>
      <c r="H38" s="29" t="s">
        <v>1189</v>
      </c>
      <c r="I38" s="29"/>
      <c r="J38" s="33">
        <v>6</v>
      </c>
      <c r="K38" s="21">
        <v>45566</v>
      </c>
      <c r="L38" s="21">
        <f>IFERROR(WORKDAY.INTL(($K38-1),$J38,1,FESTIVOS[]),"")</f>
        <v>45573</v>
      </c>
      <c r="M38" s="37">
        <f t="shared" ca="1" si="1"/>
        <v>97</v>
      </c>
      <c r="N38" s="23">
        <v>0.71</v>
      </c>
      <c r="O38" s="22">
        <v>1</v>
      </c>
      <c r="P38" s="18" t="s">
        <v>35</v>
      </c>
      <c r="Q38" s="24" t="s">
        <v>30</v>
      </c>
      <c r="R38" s="61" t="str">
        <f ca="1">IF(Tabla43435678910111213[[#This Row],[Avance]]&lt;Tabla43435678910111213[[#This Row],[Actual]],"OK",IF(Tabla43435678910111213[[#This Row],[Avance]]&gt;Tabla43435678910111213[[#This Row],[Actual]],"ATENCIÓN","EJECUTADO"))</f>
        <v>ATENCIÓN</v>
      </c>
    </row>
    <row r="39" spans="1:18" hidden="1" x14ac:dyDescent="0.25">
      <c r="A39" s="16">
        <v>35</v>
      </c>
      <c r="B39" s="18" t="s">
        <v>23</v>
      </c>
      <c r="C39" s="17">
        <v>45546</v>
      </c>
      <c r="D39" s="17" t="s">
        <v>29</v>
      </c>
      <c r="E39" s="27" t="s">
        <v>39</v>
      </c>
      <c r="F39" s="28" t="s">
        <v>62</v>
      </c>
      <c r="G39" s="27" t="s">
        <v>33</v>
      </c>
      <c r="H39" s="29" t="s">
        <v>1189</v>
      </c>
      <c r="I39" s="29"/>
      <c r="J39" s="33">
        <v>5</v>
      </c>
      <c r="K39" s="21">
        <v>45566</v>
      </c>
      <c r="L39" s="21">
        <f>IFERROR(WORKDAY.INTL(($K39-1),$J39,1,FESTIVOS[]),"")</f>
        <v>45572</v>
      </c>
      <c r="M39" s="37">
        <f t="shared" ca="1" si="1"/>
        <v>113.16666666666667</v>
      </c>
      <c r="N39" s="23">
        <v>0.34</v>
      </c>
      <c r="O39" s="22">
        <v>1</v>
      </c>
      <c r="P39" s="18" t="s">
        <v>35</v>
      </c>
      <c r="Q39" s="24" t="s">
        <v>30</v>
      </c>
      <c r="R39" s="61" t="str">
        <f ca="1">IF(Tabla43435678910111213[[#This Row],[Avance]]&lt;Tabla43435678910111213[[#This Row],[Actual]],"OK",IF(Tabla43435678910111213[[#This Row],[Avance]]&gt;Tabla43435678910111213[[#This Row],[Actual]],"ATENCIÓN","EJECUTADO"))</f>
        <v>ATENCIÓN</v>
      </c>
    </row>
    <row r="40" spans="1:18" hidden="1" x14ac:dyDescent="0.25">
      <c r="A40" s="16">
        <v>36</v>
      </c>
      <c r="B40" s="18" t="s">
        <v>23</v>
      </c>
      <c r="C40" s="17">
        <v>45547</v>
      </c>
      <c r="D40" s="17" t="s">
        <v>29</v>
      </c>
      <c r="E40" s="27" t="s">
        <v>133</v>
      </c>
      <c r="F40" s="28" t="s">
        <v>1257</v>
      </c>
      <c r="G40" s="27" t="s">
        <v>89</v>
      </c>
      <c r="H40" s="29" t="s">
        <v>679</v>
      </c>
      <c r="I40" s="29"/>
      <c r="J40" s="33">
        <v>23</v>
      </c>
      <c r="K40" s="21">
        <v>45566</v>
      </c>
      <c r="L40" s="21">
        <f>IFERROR(WORKDAY.INTL(($K40-1),$J40,1,FESTIVOS[]),"")</f>
        <v>45596</v>
      </c>
      <c r="M40" s="37">
        <f t="shared" ca="1" si="1"/>
        <v>22.633333333333333</v>
      </c>
      <c r="N40" s="23">
        <v>0.87</v>
      </c>
      <c r="O40" s="22">
        <v>0.91</v>
      </c>
      <c r="P40" s="18" t="s">
        <v>35</v>
      </c>
      <c r="Q40" s="24" t="s">
        <v>30</v>
      </c>
      <c r="R40" s="61" t="str">
        <f ca="1">IF(Tabla43435678910111213[[#This Row],[Avance]]&lt;Tabla43435678910111213[[#This Row],[Actual]],"OK",IF(Tabla43435678910111213[[#This Row],[Avance]]&gt;Tabla43435678910111213[[#This Row],[Actual]],"ATENCIÓN","EJECUTADO"))</f>
        <v>ATENCIÓN</v>
      </c>
    </row>
    <row r="41" spans="1:18" hidden="1" x14ac:dyDescent="0.25">
      <c r="A41" s="16">
        <v>37</v>
      </c>
      <c r="B41" s="18" t="s">
        <v>23</v>
      </c>
      <c r="C41" s="17">
        <v>45547</v>
      </c>
      <c r="D41" s="17" t="s">
        <v>29</v>
      </c>
      <c r="E41" s="27" t="s">
        <v>339</v>
      </c>
      <c r="F41" s="28" t="s">
        <v>1282</v>
      </c>
      <c r="G41" s="27" t="s">
        <v>758</v>
      </c>
      <c r="H41" s="29" t="s">
        <v>505</v>
      </c>
      <c r="I41" s="29"/>
      <c r="J41" s="33">
        <v>6</v>
      </c>
      <c r="K41" s="21">
        <v>45566</v>
      </c>
      <c r="L41" s="21">
        <f>IFERROR(WORKDAY.INTL(($K41-1),$J41,1,FESTIVOS[]),"")</f>
        <v>45573</v>
      </c>
      <c r="M41" s="37">
        <f t="shared" ca="1" si="1"/>
        <v>97</v>
      </c>
      <c r="N41" s="23">
        <v>0.86</v>
      </c>
      <c r="O41" s="22">
        <v>1</v>
      </c>
      <c r="P41" s="18" t="s">
        <v>35</v>
      </c>
      <c r="Q41" s="24" t="s">
        <v>30</v>
      </c>
      <c r="R41" s="61" t="str">
        <f ca="1">IF(Tabla43435678910111213[[#This Row],[Avance]]&lt;Tabla43435678910111213[[#This Row],[Actual]],"OK",IF(Tabla43435678910111213[[#This Row],[Avance]]&gt;Tabla43435678910111213[[#This Row],[Actual]],"ATENCIÓN","EJECUTADO"))</f>
        <v>ATENCIÓN</v>
      </c>
    </row>
    <row r="42" spans="1:18" hidden="1" x14ac:dyDescent="0.25">
      <c r="A42" s="16">
        <v>38</v>
      </c>
      <c r="B42" s="18" t="s">
        <v>23</v>
      </c>
      <c r="C42" s="17">
        <v>45548</v>
      </c>
      <c r="D42" s="17" t="s">
        <v>29</v>
      </c>
      <c r="E42" s="27" t="s">
        <v>39</v>
      </c>
      <c r="F42" s="28" t="s">
        <v>1283</v>
      </c>
      <c r="G42" s="27" t="s">
        <v>33</v>
      </c>
      <c r="H42" s="29" t="s">
        <v>1284</v>
      </c>
      <c r="I42" s="29"/>
      <c r="J42" s="33">
        <v>2</v>
      </c>
      <c r="K42" s="21">
        <v>45566</v>
      </c>
      <c r="L42" s="21">
        <f>IFERROR(WORKDAY.INTL(($K42-1),$J42,1,FESTIVOS[]),"")</f>
        <v>45567</v>
      </c>
      <c r="M42" s="37">
        <f t="shared" ca="1" si="1"/>
        <v>679</v>
      </c>
      <c r="N42" s="23">
        <v>0</v>
      </c>
      <c r="O42" s="22">
        <v>1</v>
      </c>
      <c r="P42" s="18" t="s">
        <v>35</v>
      </c>
      <c r="Q42" s="24" t="s">
        <v>30</v>
      </c>
      <c r="R42" s="61" t="str">
        <f ca="1">IF(Tabla43435678910111213[[#This Row],[Avance]]&lt;Tabla43435678910111213[[#This Row],[Actual]],"OK",IF(Tabla43435678910111213[[#This Row],[Avance]]&gt;Tabla43435678910111213[[#This Row],[Actual]],"ATENCIÓN","EJECUTADO"))</f>
        <v>ATENCIÓN</v>
      </c>
    </row>
    <row r="43" spans="1:18" hidden="1" x14ac:dyDescent="0.25">
      <c r="A43" s="16">
        <v>39</v>
      </c>
      <c r="B43" s="18" t="s">
        <v>23</v>
      </c>
      <c r="C43" s="17">
        <v>45548</v>
      </c>
      <c r="D43" s="17" t="s">
        <v>29</v>
      </c>
      <c r="E43" s="27" t="s">
        <v>39</v>
      </c>
      <c r="F43" s="28" t="s">
        <v>1283</v>
      </c>
      <c r="G43" s="27" t="s">
        <v>33</v>
      </c>
      <c r="H43" s="29" t="s">
        <v>1285</v>
      </c>
      <c r="I43" s="29"/>
      <c r="J43" s="33">
        <v>2</v>
      </c>
      <c r="K43" s="21">
        <v>45566</v>
      </c>
      <c r="L43" s="21">
        <f>IFERROR(WORKDAY.INTL(($K43-1),$J43,1,FESTIVOS[]),"")</f>
        <v>45567</v>
      </c>
      <c r="M43" s="37">
        <f t="shared" ca="1" si="1"/>
        <v>679</v>
      </c>
      <c r="N43" s="23">
        <v>0</v>
      </c>
      <c r="O43" s="22">
        <v>1</v>
      </c>
      <c r="P43" s="18" t="s">
        <v>35</v>
      </c>
      <c r="Q43" s="24" t="s">
        <v>30</v>
      </c>
      <c r="R43" s="61" t="str">
        <f ca="1">IF(Tabla43435678910111213[[#This Row],[Avance]]&lt;Tabla43435678910111213[[#This Row],[Actual]],"OK",IF(Tabla43435678910111213[[#This Row],[Avance]]&gt;Tabla43435678910111213[[#This Row],[Actual]],"ATENCIÓN","EJECUTADO"))</f>
        <v>ATENCIÓN</v>
      </c>
    </row>
    <row r="44" spans="1:18" hidden="1" x14ac:dyDescent="0.25">
      <c r="A44" s="16">
        <v>40</v>
      </c>
      <c r="B44" s="18" t="s">
        <v>23</v>
      </c>
      <c r="C44" s="17">
        <v>45552</v>
      </c>
      <c r="D44" s="17" t="s">
        <v>29</v>
      </c>
      <c r="E44" s="27" t="s">
        <v>39</v>
      </c>
      <c r="F44" s="28" t="s">
        <v>681</v>
      </c>
      <c r="G44" s="27" t="s">
        <v>33</v>
      </c>
      <c r="H44" s="29" t="s">
        <v>1189</v>
      </c>
      <c r="I44" s="29"/>
      <c r="J44" s="33">
        <v>2</v>
      </c>
      <c r="K44" s="21">
        <v>45566</v>
      </c>
      <c r="L44" s="21">
        <f>IFERROR(WORKDAY.INTL(($K44-1),$J44,1,FESTIVOS[]),"")</f>
        <v>45567</v>
      </c>
      <c r="M44" s="37">
        <f t="shared" ca="1" si="1"/>
        <v>679</v>
      </c>
      <c r="N44" s="23">
        <v>0</v>
      </c>
      <c r="O44" s="22">
        <v>1</v>
      </c>
      <c r="P44" s="18" t="s">
        <v>35</v>
      </c>
      <c r="Q44" s="24" t="s">
        <v>30</v>
      </c>
      <c r="R44" s="61" t="str">
        <f ca="1">IF(Tabla43435678910111213[[#This Row],[Avance]]&lt;Tabla43435678910111213[[#This Row],[Actual]],"OK",IF(Tabla43435678910111213[[#This Row],[Avance]]&gt;Tabla43435678910111213[[#This Row],[Actual]],"ATENCIÓN","EJECUTADO"))</f>
        <v>ATENCIÓN</v>
      </c>
    </row>
    <row r="45" spans="1:18" hidden="1" x14ac:dyDescent="0.25">
      <c r="A45" s="16">
        <v>41</v>
      </c>
      <c r="B45" s="18" t="s">
        <v>23</v>
      </c>
      <c r="C45" s="17">
        <v>45552</v>
      </c>
      <c r="D45" s="17" t="s">
        <v>29</v>
      </c>
      <c r="E45" s="27" t="s">
        <v>39</v>
      </c>
      <c r="F45" s="28" t="s">
        <v>297</v>
      </c>
      <c r="G45" s="27" t="s">
        <v>33</v>
      </c>
      <c r="H45" s="29" t="s">
        <v>1189</v>
      </c>
      <c r="I45" s="29"/>
      <c r="J45" s="33">
        <v>3</v>
      </c>
      <c r="K45" s="21">
        <v>45566</v>
      </c>
      <c r="L45" s="21">
        <f>IFERROR(WORKDAY.INTL(($K45-1),$J45,1,FESTIVOS[]),"")</f>
        <v>45568</v>
      </c>
      <c r="M45" s="37">
        <f t="shared" ca="1" si="1"/>
        <v>339.5</v>
      </c>
      <c r="N45" s="23">
        <v>0.18</v>
      </c>
      <c r="O45" s="22">
        <v>1</v>
      </c>
      <c r="P45" s="18" t="s">
        <v>35</v>
      </c>
      <c r="Q45" s="24" t="s">
        <v>30</v>
      </c>
      <c r="R45" s="61" t="str">
        <f ca="1">IF(Tabla43435678910111213[[#This Row],[Avance]]&lt;Tabla43435678910111213[[#This Row],[Actual]],"OK",IF(Tabla43435678910111213[[#This Row],[Avance]]&gt;Tabla43435678910111213[[#This Row],[Actual]],"ATENCIÓN","EJECUTADO"))</f>
        <v>ATENCIÓN</v>
      </c>
    </row>
    <row r="46" spans="1:18" hidden="1" x14ac:dyDescent="0.25">
      <c r="A46" s="16">
        <v>42</v>
      </c>
      <c r="B46" s="18" t="s">
        <v>23</v>
      </c>
      <c r="C46" s="17">
        <v>45552</v>
      </c>
      <c r="D46" s="17" t="s">
        <v>29</v>
      </c>
      <c r="E46" s="27" t="s">
        <v>339</v>
      </c>
      <c r="F46" s="28" t="s">
        <v>1286</v>
      </c>
      <c r="G46" s="27" t="s">
        <v>758</v>
      </c>
      <c r="H46" s="29" t="s">
        <v>1189</v>
      </c>
      <c r="I46" s="29"/>
      <c r="J46" s="33">
        <v>2</v>
      </c>
      <c r="K46" s="21">
        <v>45566</v>
      </c>
      <c r="L46" s="21">
        <f>IFERROR(WORKDAY.INTL(($K46-1),$J46,1,FESTIVOS[]),"")</f>
        <v>45567</v>
      </c>
      <c r="M46" s="37">
        <f t="shared" ca="1" si="1"/>
        <v>679</v>
      </c>
      <c r="N46" s="23">
        <v>0</v>
      </c>
      <c r="O46" s="22">
        <v>1</v>
      </c>
      <c r="P46" s="18" t="s">
        <v>35</v>
      </c>
      <c r="Q46" s="24" t="s">
        <v>30</v>
      </c>
      <c r="R46" s="61" t="str">
        <f ca="1">IF(Tabla43435678910111213[[#This Row],[Avance]]&lt;Tabla43435678910111213[[#This Row],[Actual]],"OK",IF(Tabla43435678910111213[[#This Row],[Avance]]&gt;Tabla43435678910111213[[#This Row],[Actual]],"ATENCIÓN","EJECUTADO"))</f>
        <v>ATENCIÓN</v>
      </c>
    </row>
    <row r="47" spans="1:18" hidden="1" x14ac:dyDescent="0.25">
      <c r="A47" s="16">
        <v>43</v>
      </c>
      <c r="B47" s="18" t="s">
        <v>23</v>
      </c>
      <c r="C47" s="17">
        <v>45552</v>
      </c>
      <c r="D47" s="17" t="s">
        <v>29</v>
      </c>
      <c r="E47" s="27" t="s">
        <v>339</v>
      </c>
      <c r="F47" s="28" t="s">
        <v>1287</v>
      </c>
      <c r="G47" s="27" t="s">
        <v>758</v>
      </c>
      <c r="H47" s="29" t="s">
        <v>1189</v>
      </c>
      <c r="I47" s="29"/>
      <c r="J47" s="33">
        <v>2</v>
      </c>
      <c r="K47" s="21">
        <v>45566</v>
      </c>
      <c r="L47" s="21">
        <f>IFERROR(WORKDAY.INTL(($K47-1),$J47,1,FESTIVOS[]),"")</f>
        <v>45567</v>
      </c>
      <c r="M47" s="37">
        <f t="shared" ca="1" si="1"/>
        <v>679</v>
      </c>
      <c r="N47" s="23">
        <v>0</v>
      </c>
      <c r="O47" s="22">
        <v>1</v>
      </c>
      <c r="P47" s="18" t="s">
        <v>35</v>
      </c>
      <c r="Q47" s="24" t="s">
        <v>30</v>
      </c>
      <c r="R47" s="61" t="str">
        <f ca="1">IF(Tabla43435678910111213[[#This Row],[Avance]]&lt;Tabla43435678910111213[[#This Row],[Actual]],"OK",IF(Tabla43435678910111213[[#This Row],[Avance]]&gt;Tabla43435678910111213[[#This Row],[Actual]],"ATENCIÓN","EJECUTADO"))</f>
        <v>ATENCIÓN</v>
      </c>
    </row>
    <row r="48" spans="1:18" hidden="1" x14ac:dyDescent="0.25">
      <c r="A48" s="16">
        <v>44</v>
      </c>
      <c r="B48" s="18" t="s">
        <v>23</v>
      </c>
      <c r="C48" s="17">
        <v>45553</v>
      </c>
      <c r="D48" s="17" t="s">
        <v>29</v>
      </c>
      <c r="E48" s="27" t="s">
        <v>39</v>
      </c>
      <c r="F48" s="28" t="s">
        <v>84</v>
      </c>
      <c r="G48" s="27" t="s">
        <v>33</v>
      </c>
      <c r="H48" s="29" t="s">
        <v>1189</v>
      </c>
      <c r="I48" s="29"/>
      <c r="J48" s="33">
        <v>2</v>
      </c>
      <c r="K48" s="21">
        <v>45566</v>
      </c>
      <c r="L48" s="21">
        <f>IFERROR(WORKDAY.INTL(($K48-1),$J48,1,FESTIVOS[]),"")</f>
        <v>45567</v>
      </c>
      <c r="M48" s="37">
        <f t="shared" ca="1" si="1"/>
        <v>679</v>
      </c>
      <c r="N48" s="23">
        <v>0</v>
      </c>
      <c r="O48" s="22">
        <v>1</v>
      </c>
      <c r="P48" s="18" t="s">
        <v>35</v>
      </c>
      <c r="Q48" s="24" t="s">
        <v>30</v>
      </c>
      <c r="R48" s="61" t="str">
        <f ca="1">IF(Tabla43435678910111213[[#This Row],[Avance]]&lt;Tabla43435678910111213[[#This Row],[Actual]],"OK",IF(Tabla43435678910111213[[#This Row],[Avance]]&gt;Tabla43435678910111213[[#This Row],[Actual]],"ATENCIÓN","EJECUTADO"))</f>
        <v>ATENCIÓN</v>
      </c>
    </row>
    <row r="49" spans="1:18" hidden="1" x14ac:dyDescent="0.25">
      <c r="A49" s="16">
        <v>45</v>
      </c>
      <c r="B49" s="18" t="s">
        <v>23</v>
      </c>
      <c r="C49" s="17">
        <v>45553</v>
      </c>
      <c r="D49" s="17" t="s">
        <v>29</v>
      </c>
      <c r="E49" s="27" t="s">
        <v>39</v>
      </c>
      <c r="F49" s="28" t="s">
        <v>642</v>
      </c>
      <c r="G49" s="27" t="s">
        <v>33</v>
      </c>
      <c r="H49" s="29" t="s">
        <v>1189</v>
      </c>
      <c r="I49" s="29"/>
      <c r="J49" s="33">
        <v>4</v>
      </c>
      <c r="K49" s="21">
        <v>45566</v>
      </c>
      <c r="L49" s="21">
        <f>IFERROR(WORKDAY.INTL(($K49-1),$J49,1,FESTIVOS[]),"")</f>
        <v>45569</v>
      </c>
      <c r="M49" s="37">
        <f t="shared" ca="1" si="1"/>
        <v>226.33333333333334</v>
      </c>
      <c r="N49" s="23">
        <v>0.44</v>
      </c>
      <c r="O49" s="22">
        <v>1</v>
      </c>
      <c r="P49" s="18" t="s">
        <v>35</v>
      </c>
      <c r="Q49" s="24" t="s">
        <v>30</v>
      </c>
      <c r="R49" s="61" t="str">
        <f ca="1">IF(Tabla43435678910111213[[#This Row],[Avance]]&lt;Tabla43435678910111213[[#This Row],[Actual]],"OK",IF(Tabla43435678910111213[[#This Row],[Avance]]&gt;Tabla43435678910111213[[#This Row],[Actual]],"ATENCIÓN","EJECUTADO"))</f>
        <v>ATENCIÓN</v>
      </c>
    </row>
    <row r="50" spans="1:18" ht="26.4" hidden="1" x14ac:dyDescent="0.25">
      <c r="A50" s="16">
        <v>46</v>
      </c>
      <c r="B50" s="18" t="s">
        <v>23</v>
      </c>
      <c r="C50" s="17">
        <v>45553</v>
      </c>
      <c r="D50" s="17" t="s">
        <v>29</v>
      </c>
      <c r="E50" s="27" t="s">
        <v>339</v>
      </c>
      <c r="F50" s="38" t="s">
        <v>1288</v>
      </c>
      <c r="G50" s="27" t="s">
        <v>758</v>
      </c>
      <c r="H50" s="29" t="s">
        <v>505</v>
      </c>
      <c r="I50" s="29"/>
      <c r="J50" s="33">
        <v>3</v>
      </c>
      <c r="K50" s="21">
        <v>45566</v>
      </c>
      <c r="L50" s="21">
        <f>IFERROR(WORKDAY.INTL(($K50-1),$J50,1,FESTIVOS[]),"")</f>
        <v>45568</v>
      </c>
      <c r="M50" s="37">
        <f t="shared" ca="1" si="1"/>
        <v>339.5</v>
      </c>
      <c r="N50" s="23">
        <v>0.8</v>
      </c>
      <c r="O50" s="22">
        <v>1</v>
      </c>
      <c r="P50" s="18" t="s">
        <v>35</v>
      </c>
      <c r="Q50" s="24" t="s">
        <v>30</v>
      </c>
      <c r="R50" s="61" t="str">
        <f ca="1">IF(Tabla43435678910111213[[#This Row],[Avance]]&lt;Tabla43435678910111213[[#This Row],[Actual]],"OK",IF(Tabla43435678910111213[[#This Row],[Avance]]&gt;Tabla43435678910111213[[#This Row],[Actual]],"ATENCIÓN","EJECUTADO"))</f>
        <v>ATENCIÓN</v>
      </c>
    </row>
    <row r="51" spans="1:18" hidden="1" x14ac:dyDescent="0.25">
      <c r="A51" s="16">
        <v>47</v>
      </c>
      <c r="B51" s="18" t="s">
        <v>23</v>
      </c>
      <c r="C51" s="17">
        <v>45554</v>
      </c>
      <c r="D51" s="17" t="s">
        <v>29</v>
      </c>
      <c r="E51" s="27" t="s">
        <v>39</v>
      </c>
      <c r="F51" s="28" t="s">
        <v>761</v>
      </c>
      <c r="G51" s="27" t="s">
        <v>33</v>
      </c>
      <c r="H51" s="29" t="s">
        <v>1189</v>
      </c>
      <c r="I51" s="29"/>
      <c r="J51" s="33">
        <v>2</v>
      </c>
      <c r="K51" s="21">
        <v>45566</v>
      </c>
      <c r="L51" s="21">
        <f>IFERROR(WORKDAY.INTL(($K51-1),$J51,1,FESTIVOS[]),"")</f>
        <v>45567</v>
      </c>
      <c r="M51" s="37">
        <f t="shared" ca="1" si="1"/>
        <v>679</v>
      </c>
      <c r="N51" s="23">
        <v>0</v>
      </c>
      <c r="O51" s="22">
        <v>1</v>
      </c>
      <c r="P51" s="18" t="s">
        <v>35</v>
      </c>
      <c r="Q51" s="24" t="s">
        <v>30</v>
      </c>
      <c r="R51" s="61" t="str">
        <f ca="1">IF(Tabla43435678910111213[[#This Row],[Avance]]&lt;Tabla43435678910111213[[#This Row],[Actual]],"OK",IF(Tabla43435678910111213[[#This Row],[Avance]]&gt;Tabla43435678910111213[[#This Row],[Actual]],"ATENCIÓN","EJECUTADO"))</f>
        <v>ATENCIÓN</v>
      </c>
    </row>
    <row r="52" spans="1:18" hidden="1" x14ac:dyDescent="0.25">
      <c r="A52" s="16">
        <v>48</v>
      </c>
      <c r="B52" s="18" t="s">
        <v>23</v>
      </c>
      <c r="C52" s="17">
        <v>45554</v>
      </c>
      <c r="D52" s="17" t="s">
        <v>29</v>
      </c>
      <c r="E52" s="27" t="s">
        <v>39</v>
      </c>
      <c r="F52" s="28" t="s">
        <v>401</v>
      </c>
      <c r="G52" s="27" t="s">
        <v>33</v>
      </c>
      <c r="H52" s="29" t="s">
        <v>1189</v>
      </c>
      <c r="I52" s="29"/>
      <c r="J52" s="33">
        <v>2</v>
      </c>
      <c r="K52" s="21">
        <v>45566</v>
      </c>
      <c r="L52" s="21">
        <f>IFERROR(WORKDAY.INTL(($K52-1),$J52,1,FESTIVOS[]),"")</f>
        <v>45567</v>
      </c>
      <c r="M52" s="37">
        <f t="shared" ca="1" si="1"/>
        <v>679</v>
      </c>
      <c r="N52" s="23">
        <v>0</v>
      </c>
      <c r="O52" s="22">
        <v>1</v>
      </c>
      <c r="P52" s="18" t="s">
        <v>35</v>
      </c>
      <c r="Q52" s="24" t="s">
        <v>30</v>
      </c>
      <c r="R52" s="61" t="str">
        <f ca="1">IF(Tabla43435678910111213[[#This Row],[Avance]]&lt;Tabla43435678910111213[[#This Row],[Actual]],"OK",IF(Tabla43435678910111213[[#This Row],[Avance]]&gt;Tabla43435678910111213[[#This Row],[Actual]],"ATENCIÓN","EJECUTADO"))</f>
        <v>ATENCIÓN</v>
      </c>
    </row>
    <row r="53" spans="1:18" hidden="1" x14ac:dyDescent="0.25">
      <c r="A53" s="16">
        <v>49</v>
      </c>
      <c r="B53" s="18" t="s">
        <v>23</v>
      </c>
      <c r="C53" s="17">
        <v>45555</v>
      </c>
      <c r="D53" s="17" t="s">
        <v>29</v>
      </c>
      <c r="E53" s="27" t="s">
        <v>39</v>
      </c>
      <c r="F53" s="28" t="s">
        <v>640</v>
      </c>
      <c r="G53" s="27" t="s">
        <v>33</v>
      </c>
      <c r="H53" s="29" t="s">
        <v>1189</v>
      </c>
      <c r="I53" s="29"/>
      <c r="J53" s="33">
        <v>2</v>
      </c>
      <c r="K53" s="21">
        <v>45566</v>
      </c>
      <c r="L53" s="21">
        <f>IFERROR(WORKDAY.INTL(($K53-1),$J53,1,FESTIVOS[]),"")</f>
        <v>45567</v>
      </c>
      <c r="M53" s="37">
        <f t="shared" ca="1" si="1"/>
        <v>679</v>
      </c>
      <c r="N53" s="23">
        <v>0</v>
      </c>
      <c r="O53" s="22">
        <v>1</v>
      </c>
      <c r="P53" s="18" t="s">
        <v>35</v>
      </c>
      <c r="Q53" s="24" t="s">
        <v>30</v>
      </c>
      <c r="R53" s="61" t="str">
        <f ca="1">IF(Tabla43435678910111213[[#This Row],[Avance]]&lt;Tabla43435678910111213[[#This Row],[Actual]],"OK",IF(Tabla43435678910111213[[#This Row],[Avance]]&gt;Tabla43435678910111213[[#This Row],[Actual]],"ATENCIÓN","EJECUTADO"))</f>
        <v>ATENCIÓN</v>
      </c>
    </row>
    <row r="54" spans="1:18" hidden="1" x14ac:dyDescent="0.25">
      <c r="A54" s="16">
        <v>50</v>
      </c>
      <c r="B54" s="18" t="s">
        <v>23</v>
      </c>
      <c r="C54" s="17">
        <v>45555</v>
      </c>
      <c r="D54" s="17" t="s">
        <v>29</v>
      </c>
      <c r="E54" s="27" t="s">
        <v>39</v>
      </c>
      <c r="F54" s="28" t="s">
        <v>734</v>
      </c>
      <c r="G54" s="27" t="s">
        <v>33</v>
      </c>
      <c r="H54" s="29" t="s">
        <v>1189</v>
      </c>
      <c r="I54" s="29"/>
      <c r="J54" s="33">
        <v>2</v>
      </c>
      <c r="K54" s="21">
        <v>45566</v>
      </c>
      <c r="L54" s="21">
        <f>IFERROR(WORKDAY.INTL(($K54-1),$J54,1,FESTIVOS[]),"")</f>
        <v>45567</v>
      </c>
      <c r="M54" s="37">
        <f t="shared" ca="1" si="1"/>
        <v>679</v>
      </c>
      <c r="N54" s="23">
        <v>0</v>
      </c>
      <c r="O54" s="22">
        <v>1</v>
      </c>
      <c r="P54" s="18" t="s">
        <v>35</v>
      </c>
      <c r="Q54" s="24" t="s">
        <v>30</v>
      </c>
      <c r="R54" s="61" t="str">
        <f ca="1">IF(Tabla43435678910111213[[#This Row],[Avance]]&lt;Tabla43435678910111213[[#This Row],[Actual]],"OK",IF(Tabla43435678910111213[[#This Row],[Avance]]&gt;Tabla43435678910111213[[#This Row],[Actual]],"ATENCIÓN","EJECUTADO"))</f>
        <v>ATENCIÓN</v>
      </c>
    </row>
    <row r="55" spans="1:18" hidden="1" x14ac:dyDescent="0.25">
      <c r="A55" s="16">
        <v>51</v>
      </c>
      <c r="B55" s="18" t="s">
        <v>23</v>
      </c>
      <c r="C55" s="17">
        <v>45555</v>
      </c>
      <c r="D55" s="17" t="s">
        <v>29</v>
      </c>
      <c r="E55" s="27" t="s">
        <v>39</v>
      </c>
      <c r="F55" s="28" t="s">
        <v>735</v>
      </c>
      <c r="G55" s="27" t="s">
        <v>33</v>
      </c>
      <c r="H55" s="29" t="s">
        <v>1189</v>
      </c>
      <c r="I55" s="29"/>
      <c r="J55" s="33">
        <v>2</v>
      </c>
      <c r="K55" s="21">
        <v>45566</v>
      </c>
      <c r="L55" s="21">
        <f>IFERROR(WORKDAY.INTL(($K55-1),$J55,1,FESTIVOS[]),"")</f>
        <v>45567</v>
      </c>
      <c r="M55" s="37">
        <f t="shared" ca="1" si="1"/>
        <v>679</v>
      </c>
      <c r="N55" s="23">
        <v>0</v>
      </c>
      <c r="O55" s="22">
        <v>1</v>
      </c>
      <c r="P55" s="18" t="s">
        <v>35</v>
      </c>
      <c r="Q55" s="24" t="s">
        <v>30</v>
      </c>
      <c r="R55" s="61" t="str">
        <f ca="1">IF(Tabla43435678910111213[[#This Row],[Avance]]&lt;Tabla43435678910111213[[#This Row],[Actual]],"OK",IF(Tabla43435678910111213[[#This Row],[Avance]]&gt;Tabla43435678910111213[[#This Row],[Actual]],"ATENCIÓN","EJECUTADO"))</f>
        <v>ATENCIÓN</v>
      </c>
    </row>
    <row r="56" spans="1:18" hidden="1" x14ac:dyDescent="0.25">
      <c r="A56" s="16">
        <v>52</v>
      </c>
      <c r="B56" s="18" t="s">
        <v>23</v>
      </c>
      <c r="C56" s="17">
        <v>45555</v>
      </c>
      <c r="D56" s="17" t="s">
        <v>29</v>
      </c>
      <c r="E56" s="27" t="s">
        <v>339</v>
      </c>
      <c r="F56" s="28" t="s">
        <v>1289</v>
      </c>
      <c r="G56" s="27" t="s">
        <v>758</v>
      </c>
      <c r="H56" s="29" t="s">
        <v>505</v>
      </c>
      <c r="I56" s="29"/>
      <c r="J56" s="33">
        <v>2</v>
      </c>
      <c r="K56" s="21">
        <v>45566</v>
      </c>
      <c r="L56" s="21">
        <f>IFERROR(WORKDAY.INTL(($K56-1),$J56,1,FESTIVOS[]),"")</f>
        <v>45567</v>
      </c>
      <c r="M56" s="37">
        <f t="shared" ca="1" si="1"/>
        <v>679</v>
      </c>
      <c r="N56" s="23">
        <v>0</v>
      </c>
      <c r="O56" s="22">
        <v>1</v>
      </c>
      <c r="P56" s="18" t="s">
        <v>35</v>
      </c>
      <c r="Q56" s="24" t="s">
        <v>30</v>
      </c>
      <c r="R56" s="61" t="str">
        <f ca="1">IF(Tabla43435678910111213[[#This Row],[Avance]]&lt;Tabla43435678910111213[[#This Row],[Actual]],"OK",IF(Tabla43435678910111213[[#This Row],[Avance]]&gt;Tabla43435678910111213[[#This Row],[Actual]],"ATENCIÓN","EJECUTADO"))</f>
        <v>ATENCIÓN</v>
      </c>
    </row>
    <row r="57" spans="1:18" hidden="1" x14ac:dyDescent="0.25">
      <c r="A57" s="16">
        <v>53</v>
      </c>
      <c r="B57" s="18" t="s">
        <v>23</v>
      </c>
      <c r="C57" s="17">
        <v>45558</v>
      </c>
      <c r="D57" s="17" t="s">
        <v>29</v>
      </c>
      <c r="E57" s="27" t="s">
        <v>39</v>
      </c>
      <c r="F57" s="28" t="s">
        <v>262</v>
      </c>
      <c r="G57" s="27" t="s">
        <v>33</v>
      </c>
      <c r="H57" s="29" t="s">
        <v>1290</v>
      </c>
      <c r="I57" s="29"/>
      <c r="J57" s="33">
        <v>1</v>
      </c>
      <c r="K57" s="21">
        <v>45566</v>
      </c>
      <c r="L57" s="21">
        <f>IFERROR(WORKDAY.INTL(($K57-1),$J57,1,FESTIVOS[]),"")</f>
        <v>45566</v>
      </c>
      <c r="M57" s="37" t="str">
        <f t="shared" ca="1" si="1"/>
        <v/>
      </c>
      <c r="N57" s="23">
        <v>0</v>
      </c>
      <c r="O57" s="22">
        <v>1</v>
      </c>
      <c r="P57" s="18" t="s">
        <v>35</v>
      </c>
      <c r="Q57" s="24" t="s">
        <v>30</v>
      </c>
      <c r="R57" s="61" t="str">
        <f ca="1">IF(Tabla43435678910111213[[#This Row],[Avance]]&lt;Tabla43435678910111213[[#This Row],[Actual]],"OK",IF(Tabla43435678910111213[[#This Row],[Avance]]&gt;Tabla43435678910111213[[#This Row],[Actual]],"ATENCIÓN","EJECUTADO"))</f>
        <v>ATENCIÓN</v>
      </c>
    </row>
    <row r="58" spans="1:18" hidden="1" x14ac:dyDescent="0.25">
      <c r="A58" s="16">
        <v>54</v>
      </c>
      <c r="B58" s="18" t="s">
        <v>23</v>
      </c>
      <c r="C58" s="17">
        <v>45558</v>
      </c>
      <c r="D58" s="17" t="s">
        <v>29</v>
      </c>
      <c r="E58" s="27" t="s">
        <v>39</v>
      </c>
      <c r="F58" s="28" t="s">
        <v>87</v>
      </c>
      <c r="G58" s="27" t="s">
        <v>33</v>
      </c>
      <c r="H58" s="29" t="s">
        <v>1290</v>
      </c>
      <c r="I58" s="29"/>
      <c r="J58" s="33">
        <v>1</v>
      </c>
      <c r="K58" s="21">
        <v>45566</v>
      </c>
      <c r="L58" s="21">
        <f>IFERROR(WORKDAY.INTL(($K58-1),$J58,1,FESTIVOS[]),"")</f>
        <v>45566</v>
      </c>
      <c r="M58" s="37" t="str">
        <f t="shared" ca="1" si="1"/>
        <v/>
      </c>
      <c r="N58" s="23">
        <v>0</v>
      </c>
      <c r="O58" s="22">
        <v>1</v>
      </c>
      <c r="P58" s="18" t="s">
        <v>35</v>
      </c>
      <c r="Q58" s="24" t="s">
        <v>30</v>
      </c>
      <c r="R58" s="61" t="str">
        <f ca="1">IF(Tabla43435678910111213[[#This Row],[Avance]]&lt;Tabla43435678910111213[[#This Row],[Actual]],"OK",IF(Tabla43435678910111213[[#This Row],[Avance]]&gt;Tabla43435678910111213[[#This Row],[Actual]],"ATENCIÓN","EJECUTADO"))</f>
        <v>ATENCIÓN</v>
      </c>
    </row>
    <row r="59" spans="1:18" hidden="1" x14ac:dyDescent="0.25">
      <c r="A59" s="16">
        <v>55</v>
      </c>
      <c r="B59" s="18" t="s">
        <v>23</v>
      </c>
      <c r="C59" s="17">
        <v>45558</v>
      </c>
      <c r="D59" s="17" t="s">
        <v>29</v>
      </c>
      <c r="E59" s="27" t="s">
        <v>39</v>
      </c>
      <c r="F59" s="28" t="s">
        <v>32</v>
      </c>
      <c r="G59" s="27" t="s">
        <v>33</v>
      </c>
      <c r="H59" s="29" t="s">
        <v>1189</v>
      </c>
      <c r="I59" s="29"/>
      <c r="J59" s="33">
        <v>5</v>
      </c>
      <c r="K59" s="21">
        <v>45566</v>
      </c>
      <c r="L59" s="21">
        <f>IFERROR(WORKDAY.INTL(($K59-1),$J59,1,FESTIVOS[]),"")</f>
        <v>45572</v>
      </c>
      <c r="M59" s="37">
        <f t="shared" ca="1" si="1"/>
        <v>113.16666666666667</v>
      </c>
      <c r="N59" s="23">
        <v>0.81</v>
      </c>
      <c r="O59" s="22">
        <v>1</v>
      </c>
      <c r="P59" s="18" t="s">
        <v>35</v>
      </c>
      <c r="Q59" s="24" t="s">
        <v>30</v>
      </c>
      <c r="R59" s="61" t="str">
        <f ca="1">IF(Tabla43435678910111213[[#This Row],[Avance]]&lt;Tabla43435678910111213[[#This Row],[Actual]],"OK",IF(Tabla43435678910111213[[#This Row],[Avance]]&gt;Tabla43435678910111213[[#This Row],[Actual]],"ATENCIÓN","EJECUTADO"))</f>
        <v>ATENCIÓN</v>
      </c>
    </row>
    <row r="60" spans="1:18" ht="26.4" hidden="1" x14ac:dyDescent="0.25">
      <c r="A60" s="16">
        <v>56</v>
      </c>
      <c r="B60" s="18" t="s">
        <v>23</v>
      </c>
      <c r="C60" s="17">
        <v>45558</v>
      </c>
      <c r="D60" s="17" t="s">
        <v>29</v>
      </c>
      <c r="E60" s="27" t="s">
        <v>1264</v>
      </c>
      <c r="F60" s="38" t="s">
        <v>1291</v>
      </c>
      <c r="G60" s="27" t="s">
        <v>758</v>
      </c>
      <c r="H60" s="29" t="s">
        <v>789</v>
      </c>
      <c r="I60" s="29"/>
      <c r="J60" s="33">
        <v>21</v>
      </c>
      <c r="K60" s="21">
        <v>45566</v>
      </c>
      <c r="L60" s="21">
        <f>IFERROR(WORKDAY.INTL(($K60-1),$J60,1,FESTIVOS[]),"")</f>
        <v>45594</v>
      </c>
      <c r="M60" s="37">
        <f t="shared" ca="1" si="1"/>
        <v>24.25</v>
      </c>
      <c r="N60" s="23">
        <v>0.52</v>
      </c>
      <c r="O60" s="22">
        <v>0.56000000000000005</v>
      </c>
      <c r="P60" s="18" t="s">
        <v>35</v>
      </c>
      <c r="Q60" s="24" t="s">
        <v>30</v>
      </c>
      <c r="R60" s="61" t="str">
        <f ca="1">IF(Tabla43435678910111213[[#This Row],[Avance]]&lt;Tabla43435678910111213[[#This Row],[Actual]],"OK",IF(Tabla43435678910111213[[#This Row],[Avance]]&gt;Tabla43435678910111213[[#This Row],[Actual]],"ATENCIÓN","EJECUTADO"))</f>
        <v>ATENCIÓN</v>
      </c>
    </row>
    <row r="61" spans="1:18" ht="26.4" hidden="1" x14ac:dyDescent="0.25">
      <c r="A61" s="16">
        <v>57</v>
      </c>
      <c r="B61" s="18" t="s">
        <v>23</v>
      </c>
      <c r="C61" s="17">
        <v>45558</v>
      </c>
      <c r="D61" s="17" t="s">
        <v>29</v>
      </c>
      <c r="E61" s="27" t="s">
        <v>339</v>
      </c>
      <c r="F61" s="38" t="s">
        <v>1292</v>
      </c>
      <c r="G61" s="27" t="s">
        <v>758</v>
      </c>
      <c r="H61" s="29" t="s">
        <v>505</v>
      </c>
      <c r="I61" s="29"/>
      <c r="J61" s="33">
        <v>2</v>
      </c>
      <c r="K61" s="21">
        <v>45566</v>
      </c>
      <c r="L61" s="21">
        <f>IFERROR(WORKDAY.INTL(($K61-1),$J61,1,FESTIVOS[]),"")</f>
        <v>45567</v>
      </c>
      <c r="M61" s="37">
        <f t="shared" ca="1" si="1"/>
        <v>679</v>
      </c>
      <c r="N61" s="23">
        <v>0.51</v>
      </c>
      <c r="O61" s="22">
        <v>1</v>
      </c>
      <c r="P61" s="18" t="s">
        <v>35</v>
      </c>
      <c r="Q61" s="24" t="s">
        <v>30</v>
      </c>
      <c r="R61" s="61" t="str">
        <f ca="1">IF(Tabla43435678910111213[[#This Row],[Avance]]&lt;Tabla43435678910111213[[#This Row],[Actual]],"OK",IF(Tabla43435678910111213[[#This Row],[Avance]]&gt;Tabla43435678910111213[[#This Row],[Actual]],"ATENCIÓN","EJECUTADO"))</f>
        <v>ATENCIÓN</v>
      </c>
    </row>
    <row r="62" spans="1:18" hidden="1" x14ac:dyDescent="0.25">
      <c r="A62" s="16">
        <v>58</v>
      </c>
      <c r="B62" s="18" t="s">
        <v>23</v>
      </c>
      <c r="C62" s="17">
        <v>45559</v>
      </c>
      <c r="D62" s="17" t="s">
        <v>29</v>
      </c>
      <c r="E62" s="27" t="s">
        <v>39</v>
      </c>
      <c r="F62" s="28" t="s">
        <v>289</v>
      </c>
      <c r="G62" s="27" t="s">
        <v>1274</v>
      </c>
      <c r="H62" s="29" t="s">
        <v>1293</v>
      </c>
      <c r="I62" s="29"/>
      <c r="J62" s="33">
        <v>3</v>
      </c>
      <c r="K62" s="21">
        <v>45566</v>
      </c>
      <c r="L62" s="21">
        <f>IFERROR(WORKDAY.INTL(($K62-1),$J62,1,FESTIVOS[]),"")</f>
        <v>45568</v>
      </c>
      <c r="M62" s="37">
        <f t="shared" ca="1" si="1"/>
        <v>339.5</v>
      </c>
      <c r="N62" s="23">
        <v>0.4</v>
      </c>
      <c r="O62" s="22">
        <v>1</v>
      </c>
      <c r="P62" s="18" t="s">
        <v>35</v>
      </c>
      <c r="Q62" s="24" t="s">
        <v>30</v>
      </c>
      <c r="R62" s="61" t="str">
        <f ca="1">IF(Tabla43435678910111213[[#This Row],[Avance]]&lt;Tabla43435678910111213[[#This Row],[Actual]],"OK",IF(Tabla43435678910111213[[#This Row],[Avance]]&gt;Tabla43435678910111213[[#This Row],[Actual]],"ATENCIÓN","EJECUTADO"))</f>
        <v>ATENCIÓN</v>
      </c>
    </row>
    <row r="63" spans="1:18" ht="26.4" hidden="1" x14ac:dyDescent="0.25">
      <c r="A63" s="16">
        <v>59</v>
      </c>
      <c r="B63" s="18" t="s">
        <v>23</v>
      </c>
      <c r="C63" s="17">
        <v>45559</v>
      </c>
      <c r="D63" s="17" t="s">
        <v>29</v>
      </c>
      <c r="E63" s="27" t="s">
        <v>339</v>
      </c>
      <c r="F63" s="38" t="s">
        <v>1294</v>
      </c>
      <c r="G63" s="27" t="s">
        <v>758</v>
      </c>
      <c r="H63" s="29" t="s">
        <v>505</v>
      </c>
      <c r="I63" s="29"/>
      <c r="J63" s="33">
        <v>3</v>
      </c>
      <c r="K63" s="21">
        <v>45566</v>
      </c>
      <c r="L63" s="21">
        <f>IFERROR(WORKDAY.INTL(($K63-1),$J63,1,FESTIVOS[]),"")</f>
        <v>45568</v>
      </c>
      <c r="M63" s="37">
        <f t="shared" ca="1" si="1"/>
        <v>339.5</v>
      </c>
      <c r="N63" s="23">
        <v>0.51</v>
      </c>
      <c r="O63" s="22">
        <v>1</v>
      </c>
      <c r="P63" s="18" t="s">
        <v>35</v>
      </c>
      <c r="Q63" s="24" t="s">
        <v>30</v>
      </c>
      <c r="R63" s="61" t="str">
        <f ca="1">IF(Tabla43435678910111213[[#This Row],[Avance]]&lt;Tabla43435678910111213[[#This Row],[Actual]],"OK",IF(Tabla43435678910111213[[#This Row],[Avance]]&gt;Tabla43435678910111213[[#This Row],[Actual]],"ATENCIÓN","EJECUTADO"))</f>
        <v>ATENCIÓN</v>
      </c>
    </row>
    <row r="64" spans="1:18" hidden="1" x14ac:dyDescent="0.25">
      <c r="A64" s="16">
        <v>60</v>
      </c>
      <c r="B64" s="18" t="s">
        <v>23</v>
      </c>
      <c r="C64" s="17">
        <v>45560</v>
      </c>
      <c r="D64" s="17" t="s">
        <v>29</v>
      </c>
      <c r="E64" s="27" t="s">
        <v>339</v>
      </c>
      <c r="F64" s="28" t="s">
        <v>1295</v>
      </c>
      <c r="G64" s="27" t="s">
        <v>758</v>
      </c>
      <c r="H64" s="29" t="s">
        <v>505</v>
      </c>
      <c r="I64" s="29"/>
      <c r="J64" s="33">
        <v>2</v>
      </c>
      <c r="K64" s="21">
        <v>45566</v>
      </c>
      <c r="L64" s="21">
        <f>IFERROR(WORKDAY.INTL(($K64-1),$J64,1,FESTIVOS[]),"")</f>
        <v>45567</v>
      </c>
      <c r="M64" s="37">
        <f t="shared" ca="1" si="1"/>
        <v>679</v>
      </c>
      <c r="N64" s="23">
        <v>0</v>
      </c>
      <c r="O64" s="22">
        <v>1</v>
      </c>
      <c r="P64" s="18" t="s">
        <v>35</v>
      </c>
      <c r="Q64" s="24" t="s">
        <v>30</v>
      </c>
      <c r="R64" s="61" t="str">
        <f ca="1">IF(Tabla43435678910111213[[#This Row],[Avance]]&lt;Tabla43435678910111213[[#This Row],[Actual]],"OK",IF(Tabla43435678910111213[[#This Row],[Avance]]&gt;Tabla43435678910111213[[#This Row],[Actual]],"ATENCIÓN","EJECUTADO"))</f>
        <v>ATENCIÓN</v>
      </c>
    </row>
    <row r="65" spans="1:18" hidden="1" x14ac:dyDescent="0.25">
      <c r="A65" s="16">
        <v>61</v>
      </c>
      <c r="B65" s="18" t="s">
        <v>23</v>
      </c>
      <c r="C65" s="17">
        <v>45561</v>
      </c>
      <c r="D65" s="17" t="s">
        <v>29</v>
      </c>
      <c r="E65" s="27" t="s">
        <v>39</v>
      </c>
      <c r="F65" s="28" t="s">
        <v>286</v>
      </c>
      <c r="G65" s="27" t="s">
        <v>33</v>
      </c>
      <c r="H65" s="29" t="s">
        <v>1296</v>
      </c>
      <c r="I65" s="29"/>
      <c r="J65" s="33">
        <v>2</v>
      </c>
      <c r="K65" s="21">
        <v>45566</v>
      </c>
      <c r="L65" s="21">
        <f>IFERROR(WORKDAY.INTL(($K65-1),$J65,1,FESTIVOS[]),"")</f>
        <v>45567</v>
      </c>
      <c r="M65" s="37">
        <f t="shared" ca="1" si="1"/>
        <v>679</v>
      </c>
      <c r="N65" s="23">
        <v>0</v>
      </c>
      <c r="O65" s="22">
        <v>1</v>
      </c>
      <c r="P65" s="18" t="s">
        <v>35</v>
      </c>
      <c r="Q65" s="24" t="s">
        <v>30</v>
      </c>
      <c r="R65" s="61" t="str">
        <f ca="1">IF(Tabla43435678910111213[[#This Row],[Avance]]&lt;Tabla43435678910111213[[#This Row],[Actual]],"OK",IF(Tabla43435678910111213[[#This Row],[Avance]]&gt;Tabla43435678910111213[[#This Row],[Actual]],"ATENCIÓN","EJECUTADO"))</f>
        <v>ATENCIÓN</v>
      </c>
    </row>
    <row r="66" spans="1:18" hidden="1" x14ac:dyDescent="0.25">
      <c r="A66" s="16">
        <v>62</v>
      </c>
      <c r="B66" s="18" t="s">
        <v>23</v>
      </c>
      <c r="C66" s="17">
        <v>45561</v>
      </c>
      <c r="D66" s="17" t="s">
        <v>29</v>
      </c>
      <c r="E66" s="27" t="s">
        <v>339</v>
      </c>
      <c r="F66" s="28" t="s">
        <v>1297</v>
      </c>
      <c r="G66" s="27" t="s">
        <v>758</v>
      </c>
      <c r="H66" s="29" t="s">
        <v>505</v>
      </c>
      <c r="I66" s="29"/>
      <c r="J66" s="33">
        <v>2</v>
      </c>
      <c r="K66" s="21">
        <v>45566</v>
      </c>
      <c r="L66" s="21">
        <f>IFERROR(WORKDAY.INTL(($K66-1),$J66,1,FESTIVOS[]),"")</f>
        <v>45567</v>
      </c>
      <c r="M66" s="37">
        <f t="shared" ca="1" si="1"/>
        <v>679</v>
      </c>
      <c r="N66" s="23">
        <v>0</v>
      </c>
      <c r="O66" s="22">
        <v>1</v>
      </c>
      <c r="P66" s="18" t="s">
        <v>35</v>
      </c>
      <c r="Q66" s="24" t="s">
        <v>30</v>
      </c>
      <c r="R66" s="61" t="str">
        <f ca="1">IF(Tabla43435678910111213[[#This Row],[Avance]]&lt;Tabla43435678910111213[[#This Row],[Actual]],"OK",IF(Tabla43435678910111213[[#This Row],[Avance]]&gt;Tabla43435678910111213[[#This Row],[Actual]],"ATENCIÓN","EJECUTADO"))</f>
        <v>ATENCIÓN</v>
      </c>
    </row>
    <row r="67" spans="1:18" hidden="1" x14ac:dyDescent="0.25">
      <c r="A67" s="16">
        <v>63</v>
      </c>
      <c r="B67" s="18" t="s">
        <v>23</v>
      </c>
      <c r="C67" s="17">
        <v>45562</v>
      </c>
      <c r="D67" s="17" t="s">
        <v>29</v>
      </c>
      <c r="E67" s="27" t="s">
        <v>39</v>
      </c>
      <c r="F67" s="28" t="s">
        <v>1298</v>
      </c>
      <c r="G67" s="27" t="s">
        <v>840</v>
      </c>
      <c r="H67" s="29" t="s">
        <v>226</v>
      </c>
      <c r="I67" s="29"/>
      <c r="J67" s="33">
        <v>1</v>
      </c>
      <c r="K67" s="21">
        <v>45566</v>
      </c>
      <c r="L67" s="21">
        <f>IFERROR(WORKDAY.INTL(($K67-1),$J67,1,FESTIVOS[]),"")</f>
        <v>45566</v>
      </c>
      <c r="M67" s="37" t="str">
        <f t="shared" ca="1" si="1"/>
        <v/>
      </c>
      <c r="N67" s="23">
        <v>1</v>
      </c>
      <c r="O67" s="22">
        <v>1</v>
      </c>
      <c r="P67" s="18" t="s">
        <v>35</v>
      </c>
      <c r="Q67" s="24" t="s">
        <v>30</v>
      </c>
      <c r="R67" s="61" t="str">
        <f ca="1">IF(Tabla43435678910111213[[#This Row],[Avance]]&lt;Tabla43435678910111213[[#This Row],[Actual]],"OK",IF(Tabla43435678910111213[[#This Row],[Avance]]&gt;Tabla43435678910111213[[#This Row],[Actual]],"ATENCIÓN","EJECUTADO"))</f>
        <v>ATENCIÓN</v>
      </c>
    </row>
    <row r="68" spans="1:18" hidden="1" x14ac:dyDescent="0.25">
      <c r="A68" s="16">
        <v>64</v>
      </c>
      <c r="B68" s="18" t="s">
        <v>23</v>
      </c>
      <c r="C68" s="17">
        <v>45565</v>
      </c>
      <c r="D68" s="17" t="s">
        <v>29</v>
      </c>
      <c r="E68" s="27" t="s">
        <v>39</v>
      </c>
      <c r="F68" s="28" t="s">
        <v>1299</v>
      </c>
      <c r="G68" s="27" t="s">
        <v>33</v>
      </c>
      <c r="H68" s="29" t="s">
        <v>1189</v>
      </c>
      <c r="I68" s="29"/>
      <c r="J68" s="33">
        <v>1</v>
      </c>
      <c r="K68" s="21">
        <v>45566</v>
      </c>
      <c r="L68" s="21">
        <f>IFERROR(WORKDAY.INTL(($K68-1),$J68,1,FESTIVOS[]),"")</f>
        <v>45566</v>
      </c>
      <c r="M68" s="37" t="str">
        <f t="shared" ca="1" si="1"/>
        <v/>
      </c>
      <c r="N68" s="23">
        <v>0</v>
      </c>
      <c r="O68" s="22">
        <v>1</v>
      </c>
      <c r="P68" s="18" t="s">
        <v>35</v>
      </c>
      <c r="Q68" s="24" t="s">
        <v>30</v>
      </c>
      <c r="R68" s="61" t="str">
        <f ca="1">IF(Tabla43435678910111213[[#This Row],[Avance]]&lt;Tabla43435678910111213[[#This Row],[Actual]],"OK",IF(Tabla43435678910111213[[#This Row],[Avance]]&gt;Tabla43435678910111213[[#This Row],[Actual]],"ATENCIÓN","EJECUTADO"))</f>
        <v>ATENCIÓN</v>
      </c>
    </row>
    <row r="69" spans="1:18" hidden="1" x14ac:dyDescent="0.25">
      <c r="A69" s="16">
        <v>65</v>
      </c>
      <c r="B69" s="18" t="s">
        <v>23</v>
      </c>
      <c r="C69" s="17">
        <v>45565</v>
      </c>
      <c r="D69" s="17" t="s">
        <v>29</v>
      </c>
      <c r="E69" s="27" t="s">
        <v>39</v>
      </c>
      <c r="F69" s="28" t="s">
        <v>1300</v>
      </c>
      <c r="G69" s="27" t="s">
        <v>33</v>
      </c>
      <c r="H69" s="29" t="s">
        <v>1189</v>
      </c>
      <c r="I69" s="29"/>
      <c r="J69" s="33">
        <v>1</v>
      </c>
      <c r="K69" s="21">
        <v>45566</v>
      </c>
      <c r="L69" s="21">
        <f>IFERROR(WORKDAY.INTL(($K69-1),$J69,1,FESTIVOS[]),"")</f>
        <v>45566</v>
      </c>
      <c r="M69" s="37" t="str">
        <f t="shared" ref="M69:M100" ca="1" si="2">IFERROR(((($I$3-$K69)/(L69-K69)*1)),"")</f>
        <v/>
      </c>
      <c r="N69" s="23">
        <v>0</v>
      </c>
      <c r="O69" s="22">
        <v>1</v>
      </c>
      <c r="P69" s="18" t="s">
        <v>35</v>
      </c>
      <c r="Q69" s="24" t="s">
        <v>30</v>
      </c>
      <c r="R69" s="61" t="str">
        <f ca="1">IF(Tabla43435678910111213[[#This Row],[Avance]]&lt;Tabla43435678910111213[[#This Row],[Actual]],"OK",IF(Tabla43435678910111213[[#This Row],[Avance]]&gt;Tabla43435678910111213[[#This Row],[Actual]],"ATENCIÓN","EJECUTADO"))</f>
        <v>ATENCIÓN</v>
      </c>
    </row>
    <row r="70" spans="1:18" hidden="1" x14ac:dyDescent="0.25">
      <c r="A70" s="16">
        <v>66</v>
      </c>
      <c r="B70" s="18" t="s">
        <v>23</v>
      </c>
      <c r="C70" s="17">
        <v>45565</v>
      </c>
      <c r="D70" s="17" t="s">
        <v>29</v>
      </c>
      <c r="E70" s="27" t="s">
        <v>39</v>
      </c>
      <c r="F70" s="28" t="s">
        <v>1301</v>
      </c>
      <c r="G70" s="27" t="s">
        <v>33</v>
      </c>
      <c r="H70" s="29" t="s">
        <v>1189</v>
      </c>
      <c r="I70" s="29"/>
      <c r="J70" s="33">
        <v>1</v>
      </c>
      <c r="K70" s="21">
        <v>45566</v>
      </c>
      <c r="L70" s="21">
        <f>IFERROR(WORKDAY.INTL(($K70-1),$J70,1,FESTIVOS[]),"")</f>
        <v>45566</v>
      </c>
      <c r="M70" s="37" t="str">
        <f t="shared" ca="1" si="2"/>
        <v/>
      </c>
      <c r="N70" s="23">
        <v>0</v>
      </c>
      <c r="O70" s="22">
        <v>1</v>
      </c>
      <c r="P70" s="18" t="s">
        <v>35</v>
      </c>
      <c r="Q70" s="24" t="s">
        <v>30</v>
      </c>
      <c r="R70" s="61" t="str">
        <f ca="1">IF(Tabla43435678910111213[[#This Row],[Avance]]&lt;Tabla43435678910111213[[#This Row],[Actual]],"OK",IF(Tabla43435678910111213[[#This Row],[Avance]]&gt;Tabla43435678910111213[[#This Row],[Actual]],"ATENCIÓN","EJECUTADO"))</f>
        <v>ATENCIÓN</v>
      </c>
    </row>
    <row r="71" spans="1:18" hidden="1" x14ac:dyDescent="0.25">
      <c r="A71" s="16">
        <v>67</v>
      </c>
      <c r="B71" s="18" t="s">
        <v>23</v>
      </c>
      <c r="C71" s="17">
        <v>45565</v>
      </c>
      <c r="D71" s="17" t="s">
        <v>29</v>
      </c>
      <c r="E71" s="27" t="s">
        <v>39</v>
      </c>
      <c r="F71" s="51" t="s">
        <v>110</v>
      </c>
      <c r="G71" s="27" t="s">
        <v>33</v>
      </c>
      <c r="H71" s="29" t="s">
        <v>1189</v>
      </c>
      <c r="I71" s="29"/>
      <c r="J71" s="33">
        <v>1</v>
      </c>
      <c r="K71" s="21">
        <v>45566</v>
      </c>
      <c r="L71" s="21">
        <f>IFERROR(WORKDAY.INTL(($K71-1),$J71,1,FESTIVOS[]),"")</f>
        <v>45566</v>
      </c>
      <c r="M71" s="37" t="str">
        <f t="shared" ca="1" si="2"/>
        <v/>
      </c>
      <c r="N71" s="23">
        <v>0</v>
      </c>
      <c r="O71" s="22">
        <v>1</v>
      </c>
      <c r="P71" s="18" t="s">
        <v>35</v>
      </c>
      <c r="Q71" s="24" t="s">
        <v>30</v>
      </c>
      <c r="R71" s="61" t="str">
        <f ca="1">IF(Tabla43435678910111213[[#This Row],[Avance]]&lt;Tabla43435678910111213[[#This Row],[Actual]],"OK",IF(Tabla43435678910111213[[#This Row],[Avance]]&gt;Tabla43435678910111213[[#This Row],[Actual]],"ATENCIÓN","EJECUTADO"))</f>
        <v>ATENCIÓN</v>
      </c>
    </row>
    <row r="72" spans="1:18" hidden="1" x14ac:dyDescent="0.25">
      <c r="A72" s="16">
        <v>68</v>
      </c>
      <c r="B72" s="18" t="s">
        <v>23</v>
      </c>
      <c r="C72" s="17">
        <v>45565</v>
      </c>
      <c r="D72" s="17" t="s">
        <v>29</v>
      </c>
      <c r="E72" s="27" t="s">
        <v>39</v>
      </c>
      <c r="F72" s="51" t="s">
        <v>1057</v>
      </c>
      <c r="G72" s="27" t="s">
        <v>33</v>
      </c>
      <c r="H72" s="29" t="s">
        <v>1189</v>
      </c>
      <c r="I72" s="29"/>
      <c r="J72" s="33">
        <v>1</v>
      </c>
      <c r="K72" s="21">
        <v>45566</v>
      </c>
      <c r="L72" s="21">
        <f>IFERROR(WORKDAY.INTL(($K72-1),$J72,1,FESTIVOS[]),"")</f>
        <v>45566</v>
      </c>
      <c r="M72" s="37" t="str">
        <f t="shared" ca="1" si="2"/>
        <v/>
      </c>
      <c r="N72" s="23">
        <v>0</v>
      </c>
      <c r="O72" s="22">
        <v>1</v>
      </c>
      <c r="P72" s="18" t="s">
        <v>35</v>
      </c>
      <c r="Q72" s="24" t="s">
        <v>30</v>
      </c>
      <c r="R72" s="61" t="str">
        <f ca="1">IF(Tabla43435678910111213[[#This Row],[Avance]]&lt;Tabla43435678910111213[[#This Row],[Actual]],"OK",IF(Tabla43435678910111213[[#This Row],[Avance]]&gt;Tabla43435678910111213[[#This Row],[Actual]],"ATENCIÓN","EJECUTADO"))</f>
        <v>ATENCIÓN</v>
      </c>
    </row>
    <row r="73" spans="1:18" hidden="1" x14ac:dyDescent="0.25">
      <c r="A73" s="16">
        <v>69</v>
      </c>
      <c r="B73" s="18" t="s">
        <v>23</v>
      </c>
      <c r="C73" s="17">
        <v>45565</v>
      </c>
      <c r="D73" s="17" t="s">
        <v>29</v>
      </c>
      <c r="E73" s="27" t="s">
        <v>39</v>
      </c>
      <c r="F73" s="28" t="s">
        <v>1302</v>
      </c>
      <c r="G73" s="27" t="s">
        <v>33</v>
      </c>
      <c r="H73" s="29" t="s">
        <v>1189</v>
      </c>
      <c r="I73" s="29"/>
      <c r="J73" s="33">
        <v>3</v>
      </c>
      <c r="K73" s="21">
        <v>45566</v>
      </c>
      <c r="L73" s="21">
        <f>IFERROR(WORKDAY.INTL(($K73-1),$J73,1,FESTIVOS[]),"")</f>
        <v>45568</v>
      </c>
      <c r="M73" s="37">
        <f t="shared" ca="1" si="2"/>
        <v>339.5</v>
      </c>
      <c r="N73" s="23">
        <v>0.2</v>
      </c>
      <c r="O73" s="22">
        <v>1</v>
      </c>
      <c r="P73" s="18" t="s">
        <v>35</v>
      </c>
      <c r="Q73" s="24" t="s">
        <v>30</v>
      </c>
      <c r="R73" s="61" t="str">
        <f ca="1">IF(Tabla43435678910111213[[#This Row],[Avance]]&lt;Tabla43435678910111213[[#This Row],[Actual]],"OK",IF(Tabla43435678910111213[[#This Row],[Avance]]&gt;Tabla43435678910111213[[#This Row],[Actual]],"ATENCIÓN","EJECUTADO"))</f>
        <v>ATENCIÓN</v>
      </c>
    </row>
    <row r="74" spans="1:18" hidden="1" x14ac:dyDescent="0.25">
      <c r="A74" s="16">
        <v>70</v>
      </c>
      <c r="B74" s="18" t="s">
        <v>23</v>
      </c>
      <c r="C74" s="17">
        <v>45565</v>
      </c>
      <c r="D74" s="17" t="s">
        <v>29</v>
      </c>
      <c r="E74" s="27" t="s">
        <v>39</v>
      </c>
      <c r="F74" s="60" t="s">
        <v>724</v>
      </c>
      <c r="G74" s="27" t="s">
        <v>33</v>
      </c>
      <c r="H74" s="29" t="s">
        <v>1189</v>
      </c>
      <c r="I74" s="29"/>
      <c r="J74" s="33">
        <v>3</v>
      </c>
      <c r="K74" s="21">
        <v>45566</v>
      </c>
      <c r="L74" s="21">
        <f>IFERROR(WORKDAY.INTL(($K74-1),$J74,1,FESTIVOS[]),"")</f>
        <v>45568</v>
      </c>
      <c r="M74" s="37">
        <f t="shared" ca="1" si="2"/>
        <v>339.5</v>
      </c>
      <c r="N74" s="23">
        <v>0.2</v>
      </c>
      <c r="O74" s="22">
        <v>1</v>
      </c>
      <c r="P74" s="18" t="s">
        <v>35</v>
      </c>
      <c r="Q74" s="24" t="s">
        <v>30</v>
      </c>
      <c r="R74" s="61" t="str">
        <f ca="1">IF(Tabla43435678910111213[[#This Row],[Avance]]&lt;Tabla43435678910111213[[#This Row],[Actual]],"OK",IF(Tabla43435678910111213[[#This Row],[Avance]]&gt;Tabla43435678910111213[[#This Row],[Actual]],"ATENCIÓN","EJECUTADO"))</f>
        <v>ATENCIÓN</v>
      </c>
    </row>
    <row r="75" spans="1:18" hidden="1" x14ac:dyDescent="0.25">
      <c r="A75" s="16">
        <v>71</v>
      </c>
      <c r="B75" s="18" t="s">
        <v>23</v>
      </c>
      <c r="C75" s="17">
        <v>45567</v>
      </c>
      <c r="D75" s="17" t="s">
        <v>29</v>
      </c>
      <c r="E75" s="27" t="s">
        <v>39</v>
      </c>
      <c r="F75" s="28" t="s">
        <v>1303</v>
      </c>
      <c r="G75" s="27" t="s">
        <v>33</v>
      </c>
      <c r="H75" s="29" t="s">
        <v>1237</v>
      </c>
      <c r="I75" s="29"/>
      <c r="J75" s="33">
        <v>1</v>
      </c>
      <c r="K75" s="21">
        <v>45566</v>
      </c>
      <c r="L75" s="21">
        <f>IFERROR(WORKDAY.INTL(($K75-1),$J75,1,FESTIVOS[]),"")</f>
        <v>45566</v>
      </c>
      <c r="M75" s="37" t="str">
        <f t="shared" ca="1" si="2"/>
        <v/>
      </c>
      <c r="N75" s="23">
        <v>0</v>
      </c>
      <c r="O75" s="22">
        <v>1</v>
      </c>
      <c r="P75" s="18" t="s">
        <v>35</v>
      </c>
      <c r="Q75" s="24" t="s">
        <v>30</v>
      </c>
      <c r="R75" s="61" t="str">
        <f ca="1">IF(Tabla43435678910111213[[#This Row],[Avance]]&lt;Tabla43435678910111213[[#This Row],[Actual]],"OK",IF(Tabla43435678910111213[[#This Row],[Avance]]&gt;Tabla43435678910111213[[#This Row],[Actual]],"ATENCIÓN","EJECUTADO"))</f>
        <v>ATENCIÓN</v>
      </c>
    </row>
    <row r="76" spans="1:18" hidden="1" x14ac:dyDescent="0.25">
      <c r="A76" s="16">
        <v>72</v>
      </c>
      <c r="B76" s="18" t="s">
        <v>23</v>
      </c>
      <c r="C76" s="17">
        <v>45567</v>
      </c>
      <c r="D76" s="17" t="s">
        <v>29</v>
      </c>
      <c r="E76" s="27" t="s">
        <v>39</v>
      </c>
      <c r="F76" s="28" t="s">
        <v>1304</v>
      </c>
      <c r="G76" s="27" t="s">
        <v>33</v>
      </c>
      <c r="H76" s="29" t="s">
        <v>1305</v>
      </c>
      <c r="I76" s="29"/>
      <c r="J76" s="33">
        <v>1</v>
      </c>
      <c r="K76" s="21">
        <v>45566</v>
      </c>
      <c r="L76" s="21">
        <f>IFERROR(WORKDAY.INTL(($K76-1),$J76,1,FESTIVOS[]),"")</f>
        <v>45566</v>
      </c>
      <c r="M76" s="37" t="str">
        <f t="shared" ca="1" si="2"/>
        <v/>
      </c>
      <c r="N76" s="23">
        <v>0</v>
      </c>
      <c r="O76" s="22">
        <v>1</v>
      </c>
      <c r="P76" s="18" t="s">
        <v>35</v>
      </c>
      <c r="Q76" s="24" t="s">
        <v>30</v>
      </c>
      <c r="R76" s="61" t="str">
        <f ca="1">IF(Tabla43435678910111213[[#This Row],[Avance]]&lt;Tabla43435678910111213[[#This Row],[Actual]],"OK",IF(Tabla43435678910111213[[#This Row],[Avance]]&gt;Tabla43435678910111213[[#This Row],[Actual]],"ATENCIÓN","EJECUTADO"))</f>
        <v>ATENCIÓN</v>
      </c>
    </row>
    <row r="77" spans="1:18" hidden="1" x14ac:dyDescent="0.25">
      <c r="A77" s="16">
        <v>73</v>
      </c>
      <c r="B77" s="18" t="s">
        <v>23</v>
      </c>
      <c r="C77" s="17">
        <v>45567</v>
      </c>
      <c r="D77" s="17" t="s">
        <v>29</v>
      </c>
      <c r="E77" s="27" t="s">
        <v>39</v>
      </c>
      <c r="F77" s="28" t="s">
        <v>1304</v>
      </c>
      <c r="G77" s="27" t="s">
        <v>33</v>
      </c>
      <c r="H77" s="29" t="s">
        <v>1306</v>
      </c>
      <c r="I77" s="29"/>
      <c r="J77" s="33">
        <v>2</v>
      </c>
      <c r="K77" s="21">
        <v>45566</v>
      </c>
      <c r="L77" s="21">
        <f>IFERROR(WORKDAY.INTL(($K77-1),$J77,1,FESTIVOS[]),"")</f>
        <v>45567</v>
      </c>
      <c r="M77" s="37">
        <f t="shared" ca="1" si="2"/>
        <v>679</v>
      </c>
      <c r="N77" s="23">
        <v>0.8</v>
      </c>
      <c r="O77" s="22">
        <v>1</v>
      </c>
      <c r="P77" s="18" t="s">
        <v>35</v>
      </c>
      <c r="Q77" s="24" t="s">
        <v>30</v>
      </c>
      <c r="R77" s="61" t="str">
        <f ca="1">IF(Tabla43435678910111213[[#This Row],[Avance]]&lt;Tabla43435678910111213[[#This Row],[Actual]],"OK",IF(Tabla43435678910111213[[#This Row],[Avance]]&gt;Tabla43435678910111213[[#This Row],[Actual]],"ATENCIÓN","EJECUTADO"))</f>
        <v>ATENCIÓN</v>
      </c>
    </row>
    <row r="78" spans="1:18" hidden="1" x14ac:dyDescent="0.25">
      <c r="A78" s="16">
        <v>74</v>
      </c>
      <c r="B78" s="18" t="s">
        <v>23</v>
      </c>
      <c r="C78" s="17">
        <v>45567</v>
      </c>
      <c r="D78" s="17" t="s">
        <v>29</v>
      </c>
      <c r="E78" s="27" t="s">
        <v>39</v>
      </c>
      <c r="F78" s="28" t="s">
        <v>1307</v>
      </c>
      <c r="G78" s="27" t="s">
        <v>33</v>
      </c>
      <c r="H78" s="29" t="s">
        <v>1189</v>
      </c>
      <c r="I78" s="29"/>
      <c r="J78" s="33">
        <v>1</v>
      </c>
      <c r="K78" s="21">
        <v>45566</v>
      </c>
      <c r="L78" s="21">
        <f>IFERROR(WORKDAY.INTL(($K78-1),$J78,1,FESTIVOS[]),"")</f>
        <v>45566</v>
      </c>
      <c r="M78" s="37" t="str">
        <f t="shared" ca="1" si="2"/>
        <v/>
      </c>
      <c r="N78" s="23">
        <v>0</v>
      </c>
      <c r="O78" s="22">
        <v>1</v>
      </c>
      <c r="P78" s="18" t="s">
        <v>35</v>
      </c>
      <c r="Q78" s="24" t="s">
        <v>30</v>
      </c>
      <c r="R78" s="61" t="str">
        <f ca="1">IF(Tabla43435678910111213[[#This Row],[Avance]]&lt;Tabla43435678910111213[[#This Row],[Actual]],"OK",IF(Tabla43435678910111213[[#This Row],[Avance]]&gt;Tabla43435678910111213[[#This Row],[Actual]],"ATENCIÓN","EJECUTADO"))</f>
        <v>ATENCIÓN</v>
      </c>
    </row>
    <row r="79" spans="1:18" hidden="1" x14ac:dyDescent="0.25">
      <c r="A79" s="16">
        <v>75</v>
      </c>
      <c r="B79" s="18" t="s">
        <v>23</v>
      </c>
      <c r="C79" s="17">
        <v>45567</v>
      </c>
      <c r="D79" s="17" t="s">
        <v>29</v>
      </c>
      <c r="E79" s="27" t="s">
        <v>39</v>
      </c>
      <c r="F79" s="28" t="s">
        <v>1308</v>
      </c>
      <c r="G79" s="27" t="s">
        <v>33</v>
      </c>
      <c r="H79" s="29" t="s">
        <v>1189</v>
      </c>
      <c r="I79" s="29"/>
      <c r="J79" s="33">
        <v>1</v>
      </c>
      <c r="K79" s="21">
        <v>45566</v>
      </c>
      <c r="L79" s="21">
        <f>IFERROR(WORKDAY.INTL(($K79-1),$J79,1,FESTIVOS[]),"")</f>
        <v>45566</v>
      </c>
      <c r="M79" s="37" t="str">
        <f t="shared" ca="1" si="2"/>
        <v/>
      </c>
      <c r="N79" s="23">
        <v>0</v>
      </c>
      <c r="O79" s="22">
        <v>1</v>
      </c>
      <c r="P79" s="18" t="s">
        <v>35</v>
      </c>
      <c r="Q79" s="24" t="s">
        <v>30</v>
      </c>
      <c r="R79" s="61" t="str">
        <f ca="1">IF(Tabla43435678910111213[[#This Row],[Avance]]&lt;Tabla43435678910111213[[#This Row],[Actual]],"OK",IF(Tabla43435678910111213[[#This Row],[Avance]]&gt;Tabla43435678910111213[[#This Row],[Actual]],"ATENCIÓN","EJECUTADO"))</f>
        <v>ATENCIÓN</v>
      </c>
    </row>
    <row r="80" spans="1:18" hidden="1" x14ac:dyDescent="0.25">
      <c r="A80" s="16">
        <v>76</v>
      </c>
      <c r="B80" s="18" t="s">
        <v>23</v>
      </c>
      <c r="C80" s="17">
        <v>45567</v>
      </c>
      <c r="D80" s="17" t="s">
        <v>29</v>
      </c>
      <c r="E80" s="27" t="s">
        <v>39</v>
      </c>
      <c r="F80" s="28" t="s">
        <v>1309</v>
      </c>
      <c r="G80" s="27" t="s">
        <v>33</v>
      </c>
      <c r="H80" s="29" t="s">
        <v>1189</v>
      </c>
      <c r="I80" s="29"/>
      <c r="J80" s="33">
        <v>1</v>
      </c>
      <c r="K80" s="21">
        <v>45566</v>
      </c>
      <c r="L80" s="21">
        <f>IFERROR(WORKDAY.INTL(($K80-1),$J80,1,FESTIVOS[]),"")</f>
        <v>45566</v>
      </c>
      <c r="M80" s="37" t="str">
        <f t="shared" ca="1" si="2"/>
        <v/>
      </c>
      <c r="N80" s="23">
        <v>0</v>
      </c>
      <c r="O80" s="22">
        <v>1</v>
      </c>
      <c r="P80" s="18" t="s">
        <v>35</v>
      </c>
      <c r="Q80" s="24" t="s">
        <v>30</v>
      </c>
      <c r="R80" s="61" t="str">
        <f ca="1">IF(Tabla43435678910111213[[#This Row],[Avance]]&lt;Tabla43435678910111213[[#This Row],[Actual]],"OK",IF(Tabla43435678910111213[[#This Row],[Avance]]&gt;Tabla43435678910111213[[#This Row],[Actual]],"ATENCIÓN","EJECUTADO"))</f>
        <v>ATENCIÓN</v>
      </c>
    </row>
    <row r="81" spans="1:18" hidden="1" x14ac:dyDescent="0.25">
      <c r="A81" s="16">
        <v>77</v>
      </c>
      <c r="B81" s="18" t="s">
        <v>23</v>
      </c>
      <c r="C81" s="17">
        <v>45567</v>
      </c>
      <c r="D81" s="17" t="s">
        <v>29</v>
      </c>
      <c r="E81" s="27" t="s">
        <v>39</v>
      </c>
      <c r="F81" s="60" t="s">
        <v>265</v>
      </c>
      <c r="G81" s="27" t="s">
        <v>33</v>
      </c>
      <c r="H81" s="29" t="s">
        <v>1189</v>
      </c>
      <c r="I81" s="29"/>
      <c r="J81" s="33">
        <v>2</v>
      </c>
      <c r="K81" s="21">
        <v>45566</v>
      </c>
      <c r="L81" s="21">
        <f>IFERROR(WORKDAY.INTL(($K81-1),$J81,1,FESTIVOS[]),"")</f>
        <v>45567</v>
      </c>
      <c r="M81" s="37">
        <f t="shared" ca="1" si="2"/>
        <v>679</v>
      </c>
      <c r="N81" s="23">
        <v>0</v>
      </c>
      <c r="O81" s="22">
        <v>1</v>
      </c>
      <c r="P81" s="18" t="s">
        <v>35</v>
      </c>
      <c r="Q81" s="24" t="s">
        <v>30</v>
      </c>
      <c r="R81" s="61" t="str">
        <f ca="1">IF(Tabla43435678910111213[[#This Row],[Avance]]&lt;Tabla43435678910111213[[#This Row],[Actual]],"OK",IF(Tabla43435678910111213[[#This Row],[Avance]]&gt;Tabla43435678910111213[[#This Row],[Actual]],"ATENCIÓN","EJECUTADO"))</f>
        <v>ATENCIÓN</v>
      </c>
    </row>
    <row r="82" spans="1:18" hidden="1" x14ac:dyDescent="0.25">
      <c r="A82" s="16">
        <v>78</v>
      </c>
      <c r="B82" s="18" t="s">
        <v>23</v>
      </c>
      <c r="C82" s="17">
        <v>45568</v>
      </c>
      <c r="D82" s="17" t="s">
        <v>29</v>
      </c>
      <c r="E82" s="27" t="s">
        <v>39</v>
      </c>
      <c r="F82" s="28" t="s">
        <v>1310</v>
      </c>
      <c r="G82" s="27" t="s">
        <v>33</v>
      </c>
      <c r="H82" s="29" t="s">
        <v>1311</v>
      </c>
      <c r="I82" s="29"/>
      <c r="J82" s="33">
        <v>1</v>
      </c>
      <c r="K82" s="21">
        <v>45566</v>
      </c>
      <c r="L82" s="21">
        <f>IFERROR(WORKDAY.INTL(($K82-1),$J82,1,FESTIVOS[]),"")</f>
        <v>45566</v>
      </c>
      <c r="M82" s="37" t="str">
        <f t="shared" ca="1" si="2"/>
        <v/>
      </c>
      <c r="N82" s="23">
        <v>0</v>
      </c>
      <c r="O82" s="22">
        <v>1</v>
      </c>
      <c r="P82" s="18" t="s">
        <v>35</v>
      </c>
      <c r="Q82" s="24" t="s">
        <v>30</v>
      </c>
      <c r="R82" s="61" t="str">
        <f ca="1">IF(Tabla43435678910111213[[#This Row],[Avance]]&lt;Tabla43435678910111213[[#This Row],[Actual]],"OK",IF(Tabla43435678910111213[[#This Row],[Avance]]&gt;Tabla43435678910111213[[#This Row],[Actual]],"ATENCIÓN","EJECUTADO"))</f>
        <v>ATENCIÓN</v>
      </c>
    </row>
    <row r="83" spans="1:18" hidden="1" x14ac:dyDescent="0.25">
      <c r="A83" s="16">
        <v>79</v>
      </c>
      <c r="B83" s="18" t="s">
        <v>23</v>
      </c>
      <c r="C83" s="17">
        <v>45568</v>
      </c>
      <c r="D83" s="17" t="s">
        <v>29</v>
      </c>
      <c r="E83" s="27" t="s">
        <v>39</v>
      </c>
      <c r="F83" s="28" t="s">
        <v>1310</v>
      </c>
      <c r="G83" s="27" t="s">
        <v>33</v>
      </c>
      <c r="H83" s="29" t="s">
        <v>1306</v>
      </c>
      <c r="I83" s="29"/>
      <c r="J83" s="33">
        <v>1</v>
      </c>
      <c r="K83" s="21">
        <v>45566</v>
      </c>
      <c r="L83" s="21">
        <f>IFERROR(WORKDAY.INTL(($K83-1),$J83,1,FESTIVOS[]),"")</f>
        <v>45566</v>
      </c>
      <c r="M83" s="37" t="str">
        <f t="shared" ca="1" si="2"/>
        <v/>
      </c>
      <c r="N83" s="23">
        <v>0</v>
      </c>
      <c r="O83" s="22">
        <v>1</v>
      </c>
      <c r="P83" s="18" t="s">
        <v>35</v>
      </c>
      <c r="Q83" s="24" t="s">
        <v>30</v>
      </c>
      <c r="R83" s="61" t="str">
        <f ca="1">IF(Tabla43435678910111213[[#This Row],[Avance]]&lt;Tabla43435678910111213[[#This Row],[Actual]],"OK",IF(Tabla43435678910111213[[#This Row],[Avance]]&gt;Tabla43435678910111213[[#This Row],[Actual]],"ATENCIÓN","EJECUTADO"))</f>
        <v>ATENCIÓN</v>
      </c>
    </row>
    <row r="84" spans="1:18" hidden="1" x14ac:dyDescent="0.25">
      <c r="A84" s="16">
        <v>80</v>
      </c>
      <c r="B84" s="18" t="s">
        <v>23</v>
      </c>
      <c r="C84" s="17">
        <v>45568</v>
      </c>
      <c r="D84" s="17" t="s">
        <v>29</v>
      </c>
      <c r="E84" s="27" t="s">
        <v>39</v>
      </c>
      <c r="F84" s="28" t="s">
        <v>1312</v>
      </c>
      <c r="G84" s="27" t="s">
        <v>33</v>
      </c>
      <c r="H84" s="29" t="s">
        <v>1311</v>
      </c>
      <c r="I84" s="29"/>
      <c r="J84" s="33">
        <v>2</v>
      </c>
      <c r="K84" s="21">
        <v>45566</v>
      </c>
      <c r="L84" s="21">
        <f>IFERROR(WORKDAY.INTL(($K84-1),$J84,1,FESTIVOS[]),"")</f>
        <v>45567</v>
      </c>
      <c r="M84" s="37">
        <f t="shared" ca="1" si="2"/>
        <v>679</v>
      </c>
      <c r="N84" s="23">
        <v>0.15</v>
      </c>
      <c r="O84" s="22">
        <v>1</v>
      </c>
      <c r="P84" s="18" t="s">
        <v>35</v>
      </c>
      <c r="Q84" s="24" t="s">
        <v>30</v>
      </c>
      <c r="R84" s="61" t="str">
        <f ca="1">IF(Tabla43435678910111213[[#This Row],[Avance]]&lt;Tabla43435678910111213[[#This Row],[Actual]],"OK",IF(Tabla43435678910111213[[#This Row],[Avance]]&gt;Tabla43435678910111213[[#This Row],[Actual]],"ATENCIÓN","EJECUTADO"))</f>
        <v>ATENCIÓN</v>
      </c>
    </row>
    <row r="85" spans="1:18" hidden="1" x14ac:dyDescent="0.25">
      <c r="A85" s="16">
        <v>81</v>
      </c>
      <c r="B85" s="18" t="s">
        <v>23</v>
      </c>
      <c r="C85" s="17">
        <v>45568</v>
      </c>
      <c r="D85" s="17" t="s">
        <v>29</v>
      </c>
      <c r="E85" s="27" t="s">
        <v>39</v>
      </c>
      <c r="F85" s="28" t="s">
        <v>1312</v>
      </c>
      <c r="G85" s="27" t="s">
        <v>33</v>
      </c>
      <c r="H85" s="29" t="s">
        <v>1306</v>
      </c>
      <c r="I85" s="29"/>
      <c r="J85" s="33">
        <v>2</v>
      </c>
      <c r="K85" s="21">
        <v>45566</v>
      </c>
      <c r="L85" s="21">
        <f>IFERROR(WORKDAY.INTL(($K85-1),$J85,1,FESTIVOS[]),"")</f>
        <v>45567</v>
      </c>
      <c r="M85" s="37">
        <f t="shared" ca="1" si="2"/>
        <v>679</v>
      </c>
      <c r="N85" s="23">
        <v>0.5</v>
      </c>
      <c r="O85" s="22">
        <v>1</v>
      </c>
      <c r="P85" s="18" t="s">
        <v>35</v>
      </c>
      <c r="Q85" s="24" t="s">
        <v>30</v>
      </c>
      <c r="R85" s="61" t="str">
        <f ca="1">IF(Tabla43435678910111213[[#This Row],[Avance]]&lt;Tabla43435678910111213[[#This Row],[Actual]],"OK",IF(Tabla43435678910111213[[#This Row],[Avance]]&gt;Tabla43435678910111213[[#This Row],[Actual]],"ATENCIÓN","EJECUTADO"))</f>
        <v>ATENCIÓN</v>
      </c>
    </row>
    <row r="86" spans="1:18" hidden="1" x14ac:dyDescent="0.25">
      <c r="A86" s="16">
        <v>82</v>
      </c>
      <c r="B86" s="18" t="s">
        <v>23</v>
      </c>
      <c r="C86" s="17">
        <v>45568</v>
      </c>
      <c r="D86" s="17" t="s">
        <v>29</v>
      </c>
      <c r="E86" s="27" t="s">
        <v>39</v>
      </c>
      <c r="F86" s="28" t="s">
        <v>265</v>
      </c>
      <c r="G86" s="27" t="s">
        <v>33</v>
      </c>
      <c r="H86" s="29" t="s">
        <v>1189</v>
      </c>
      <c r="I86" s="29"/>
      <c r="J86" s="33">
        <v>1</v>
      </c>
      <c r="K86" s="21">
        <v>45566</v>
      </c>
      <c r="L86" s="21">
        <f>IFERROR(WORKDAY.INTL(($K86-1),$J86,1,FESTIVOS[]),"")</f>
        <v>45566</v>
      </c>
      <c r="M86" s="37" t="str">
        <f t="shared" ca="1" si="2"/>
        <v/>
      </c>
      <c r="N86" s="23">
        <v>0</v>
      </c>
      <c r="O86" s="22">
        <v>1</v>
      </c>
      <c r="P86" s="18" t="s">
        <v>35</v>
      </c>
      <c r="Q86" s="24" t="s">
        <v>30</v>
      </c>
      <c r="R86" s="61" t="str">
        <f ca="1">IF(Tabla43435678910111213[[#This Row],[Avance]]&lt;Tabla43435678910111213[[#This Row],[Actual]],"OK",IF(Tabla43435678910111213[[#This Row],[Avance]]&gt;Tabla43435678910111213[[#This Row],[Actual]],"ATENCIÓN","EJECUTADO"))</f>
        <v>ATENCIÓN</v>
      </c>
    </row>
    <row r="87" spans="1:18" hidden="1" x14ac:dyDescent="0.25">
      <c r="A87" s="16">
        <v>83</v>
      </c>
      <c r="B87" s="18" t="s">
        <v>23</v>
      </c>
      <c r="C87" s="17">
        <v>45568</v>
      </c>
      <c r="D87" s="17" t="s">
        <v>29</v>
      </c>
      <c r="E87" s="27" t="s">
        <v>39</v>
      </c>
      <c r="F87" s="28" t="s">
        <v>275</v>
      </c>
      <c r="G87" s="27" t="s">
        <v>33</v>
      </c>
      <c r="H87" s="29" t="s">
        <v>1189</v>
      </c>
      <c r="I87" s="29"/>
      <c r="J87" s="33">
        <v>7</v>
      </c>
      <c r="K87" s="21">
        <v>45566</v>
      </c>
      <c r="L87" s="21">
        <f>IFERROR(WORKDAY.INTL(($K87-1),$J87,1,FESTIVOS[]),"")</f>
        <v>45574</v>
      </c>
      <c r="M87" s="37">
        <f t="shared" ca="1" si="2"/>
        <v>84.875</v>
      </c>
      <c r="N87" s="23">
        <v>0</v>
      </c>
      <c r="O87" s="22">
        <v>0.67</v>
      </c>
      <c r="P87" s="18" t="s">
        <v>35</v>
      </c>
      <c r="Q87" s="24" t="s">
        <v>30</v>
      </c>
      <c r="R87" s="61" t="str">
        <f ca="1">IF(Tabla43435678910111213[[#This Row],[Avance]]&lt;Tabla43435678910111213[[#This Row],[Actual]],"OK",IF(Tabla43435678910111213[[#This Row],[Avance]]&gt;Tabla43435678910111213[[#This Row],[Actual]],"ATENCIÓN","EJECUTADO"))</f>
        <v>ATENCIÓN</v>
      </c>
    </row>
    <row r="88" spans="1:18" hidden="1" x14ac:dyDescent="0.25">
      <c r="A88" s="16">
        <v>84</v>
      </c>
      <c r="B88" s="18" t="s">
        <v>23</v>
      </c>
      <c r="C88" s="17">
        <v>45568</v>
      </c>
      <c r="D88" s="17" t="s">
        <v>29</v>
      </c>
      <c r="E88" s="27" t="s">
        <v>39</v>
      </c>
      <c r="F88" s="28" t="s">
        <v>1313</v>
      </c>
      <c r="G88" s="27" t="s">
        <v>89</v>
      </c>
      <c r="H88" s="29" t="s">
        <v>1314</v>
      </c>
      <c r="I88" s="29"/>
      <c r="J88" s="33">
        <v>2</v>
      </c>
      <c r="K88" s="21">
        <v>45566</v>
      </c>
      <c r="L88" s="21">
        <f>IFERROR(WORKDAY.INTL(($K88-1),$J88,1,FESTIVOS[]),"")</f>
        <v>45567</v>
      </c>
      <c r="M88" s="37">
        <f t="shared" ca="1" si="2"/>
        <v>679</v>
      </c>
      <c r="N88" s="23">
        <v>0.8</v>
      </c>
      <c r="O88" s="22">
        <v>1</v>
      </c>
      <c r="P88" s="18" t="s">
        <v>35</v>
      </c>
      <c r="Q88" s="24" t="s">
        <v>30</v>
      </c>
      <c r="R88" s="61" t="str">
        <f ca="1">IF(Tabla43435678910111213[[#This Row],[Avance]]&lt;Tabla43435678910111213[[#This Row],[Actual]],"OK",IF(Tabla43435678910111213[[#This Row],[Avance]]&gt;Tabla43435678910111213[[#This Row],[Actual]],"ATENCIÓN","EJECUTADO"))</f>
        <v>ATENCIÓN</v>
      </c>
    </row>
    <row r="89" spans="1:18" hidden="1" x14ac:dyDescent="0.25">
      <c r="A89" s="16">
        <v>85</v>
      </c>
      <c r="B89" s="18" t="s">
        <v>23</v>
      </c>
      <c r="C89" s="17">
        <v>45569</v>
      </c>
      <c r="D89" s="17" t="s">
        <v>29</v>
      </c>
      <c r="E89" s="27" t="s">
        <v>39</v>
      </c>
      <c r="F89" s="28" t="s">
        <v>640</v>
      </c>
      <c r="G89" s="27" t="s">
        <v>33</v>
      </c>
      <c r="H89" s="29" t="s">
        <v>1311</v>
      </c>
      <c r="I89" s="29"/>
      <c r="J89" s="33">
        <v>1</v>
      </c>
      <c r="K89" s="21">
        <v>45566</v>
      </c>
      <c r="L89" s="21">
        <f>IFERROR(WORKDAY.INTL(($K89-1),$J89,1,FESTIVOS[]),"")</f>
        <v>45566</v>
      </c>
      <c r="M89" s="37" t="str">
        <f t="shared" ca="1" si="2"/>
        <v/>
      </c>
      <c r="N89" s="23">
        <v>0</v>
      </c>
      <c r="O89" s="22">
        <v>1</v>
      </c>
      <c r="P89" s="18" t="s">
        <v>35</v>
      </c>
      <c r="Q89" s="24" t="s">
        <v>30</v>
      </c>
      <c r="R89" s="61" t="str">
        <f ca="1">IF(Tabla43435678910111213[[#This Row],[Avance]]&lt;Tabla43435678910111213[[#This Row],[Actual]],"OK",IF(Tabla43435678910111213[[#This Row],[Avance]]&gt;Tabla43435678910111213[[#This Row],[Actual]],"ATENCIÓN","EJECUTADO"))</f>
        <v>ATENCIÓN</v>
      </c>
    </row>
    <row r="90" spans="1:18" hidden="1" x14ac:dyDescent="0.25">
      <c r="A90" s="16">
        <v>86</v>
      </c>
      <c r="B90" s="18" t="s">
        <v>23</v>
      </c>
      <c r="C90" s="17">
        <v>45569</v>
      </c>
      <c r="D90" s="17" t="s">
        <v>29</v>
      </c>
      <c r="E90" s="27" t="s">
        <v>39</v>
      </c>
      <c r="F90" s="28" t="s">
        <v>640</v>
      </c>
      <c r="G90" s="27" t="s">
        <v>33</v>
      </c>
      <c r="H90" s="29" t="s">
        <v>1306</v>
      </c>
      <c r="I90" s="29"/>
      <c r="J90" s="33">
        <v>1</v>
      </c>
      <c r="K90" s="21">
        <v>45566</v>
      </c>
      <c r="L90" s="21">
        <f>IFERROR(WORKDAY.INTL(($K90-1),$J90,1,FESTIVOS[]),"")</f>
        <v>45566</v>
      </c>
      <c r="M90" s="37" t="str">
        <f t="shared" ca="1" si="2"/>
        <v/>
      </c>
      <c r="N90" s="23">
        <v>0</v>
      </c>
      <c r="O90" s="22">
        <v>1</v>
      </c>
      <c r="P90" s="18" t="s">
        <v>35</v>
      </c>
      <c r="Q90" s="24" t="s">
        <v>30</v>
      </c>
      <c r="R90" s="61" t="str">
        <f ca="1">IF(Tabla43435678910111213[[#This Row],[Avance]]&lt;Tabla43435678910111213[[#This Row],[Actual]],"OK",IF(Tabla43435678910111213[[#This Row],[Avance]]&gt;Tabla43435678910111213[[#This Row],[Actual]],"ATENCIÓN","EJECUTADO"))</f>
        <v>ATENCIÓN</v>
      </c>
    </row>
    <row r="91" spans="1:18" hidden="1" x14ac:dyDescent="0.25">
      <c r="A91" s="16">
        <v>87</v>
      </c>
      <c r="B91" s="18" t="s">
        <v>23</v>
      </c>
      <c r="C91" s="17">
        <v>45569</v>
      </c>
      <c r="D91" s="17" t="s">
        <v>29</v>
      </c>
      <c r="E91" s="27" t="s">
        <v>39</v>
      </c>
      <c r="F91" s="28" t="s">
        <v>1315</v>
      </c>
      <c r="G91" s="27" t="s">
        <v>33</v>
      </c>
      <c r="H91" s="29" t="s">
        <v>1311</v>
      </c>
      <c r="I91" s="29"/>
      <c r="J91" s="33">
        <v>1</v>
      </c>
      <c r="K91" s="21">
        <v>45566</v>
      </c>
      <c r="L91" s="21">
        <f>IFERROR(WORKDAY.INTL(($K91-1),$J91,1,FESTIVOS[]),"")</f>
        <v>45566</v>
      </c>
      <c r="M91" s="37" t="str">
        <f t="shared" ca="1" si="2"/>
        <v/>
      </c>
      <c r="N91" s="23">
        <v>0</v>
      </c>
      <c r="O91" s="22">
        <v>1</v>
      </c>
      <c r="P91" s="18" t="s">
        <v>35</v>
      </c>
      <c r="Q91" s="24" t="s">
        <v>30</v>
      </c>
      <c r="R91" s="61" t="str">
        <f ca="1">IF(Tabla43435678910111213[[#This Row],[Avance]]&lt;Tabla43435678910111213[[#This Row],[Actual]],"OK",IF(Tabla43435678910111213[[#This Row],[Avance]]&gt;Tabla43435678910111213[[#This Row],[Actual]],"ATENCIÓN","EJECUTADO"))</f>
        <v>ATENCIÓN</v>
      </c>
    </row>
    <row r="92" spans="1:18" hidden="1" x14ac:dyDescent="0.25">
      <c r="A92" s="16">
        <v>88</v>
      </c>
      <c r="B92" s="18" t="s">
        <v>23</v>
      </c>
      <c r="C92" s="17">
        <v>45569</v>
      </c>
      <c r="D92" s="17" t="s">
        <v>29</v>
      </c>
      <c r="E92" s="27" t="s">
        <v>39</v>
      </c>
      <c r="F92" s="28" t="s">
        <v>1315</v>
      </c>
      <c r="G92" s="27" t="s">
        <v>33</v>
      </c>
      <c r="H92" s="29" t="s">
        <v>1306</v>
      </c>
      <c r="I92" s="29"/>
      <c r="J92" s="33">
        <v>1</v>
      </c>
      <c r="K92" s="21">
        <v>45566</v>
      </c>
      <c r="L92" s="21">
        <f>IFERROR(WORKDAY.INTL(($K92-1),$J92,1,FESTIVOS[]),"")</f>
        <v>45566</v>
      </c>
      <c r="M92" s="37" t="str">
        <f t="shared" ca="1" si="2"/>
        <v/>
      </c>
      <c r="N92" s="23">
        <v>0</v>
      </c>
      <c r="O92" s="22">
        <v>1</v>
      </c>
      <c r="P92" s="18" t="s">
        <v>35</v>
      </c>
      <c r="Q92" s="24" t="s">
        <v>30</v>
      </c>
      <c r="R92" s="61" t="str">
        <f ca="1">IF(Tabla43435678910111213[[#This Row],[Avance]]&lt;Tabla43435678910111213[[#This Row],[Actual]],"OK",IF(Tabla43435678910111213[[#This Row],[Avance]]&gt;Tabla43435678910111213[[#This Row],[Actual]],"ATENCIÓN","EJECUTADO"))</f>
        <v>ATENCIÓN</v>
      </c>
    </row>
    <row r="93" spans="1:18" hidden="1" x14ac:dyDescent="0.25">
      <c r="A93" s="16">
        <v>89</v>
      </c>
      <c r="B93" s="18" t="s">
        <v>23</v>
      </c>
      <c r="C93" s="17">
        <v>45572</v>
      </c>
      <c r="D93" s="17" t="s">
        <v>29</v>
      </c>
      <c r="E93" s="27" t="s">
        <v>39</v>
      </c>
      <c r="F93" s="28" t="s">
        <v>116</v>
      </c>
      <c r="G93" s="27" t="s">
        <v>33</v>
      </c>
      <c r="H93" s="29" t="s">
        <v>1305</v>
      </c>
      <c r="I93" s="29"/>
      <c r="J93" s="33">
        <v>1</v>
      </c>
      <c r="K93" s="21">
        <v>45566</v>
      </c>
      <c r="L93" s="21">
        <f>IFERROR(WORKDAY.INTL(($K93-1),$J93,1,FESTIVOS[]),"")</f>
        <v>45566</v>
      </c>
      <c r="M93" s="37" t="str">
        <f t="shared" ca="1" si="2"/>
        <v/>
      </c>
      <c r="N93" s="23">
        <v>0</v>
      </c>
      <c r="O93" s="22">
        <v>1</v>
      </c>
      <c r="P93" s="18" t="s">
        <v>35</v>
      </c>
      <c r="Q93" s="24" t="s">
        <v>30</v>
      </c>
      <c r="R93" s="61" t="str">
        <f ca="1">IF(Tabla43435678910111213[[#This Row],[Avance]]&lt;Tabla43435678910111213[[#This Row],[Actual]],"OK",IF(Tabla43435678910111213[[#This Row],[Avance]]&gt;Tabla43435678910111213[[#This Row],[Actual]],"ATENCIÓN","EJECUTADO"))</f>
        <v>ATENCIÓN</v>
      </c>
    </row>
    <row r="94" spans="1:18" hidden="1" x14ac:dyDescent="0.25">
      <c r="A94" s="16">
        <v>90</v>
      </c>
      <c r="B94" s="18" t="s">
        <v>23</v>
      </c>
      <c r="C94" s="17">
        <v>45572</v>
      </c>
      <c r="D94" s="17" t="s">
        <v>29</v>
      </c>
      <c r="E94" s="27" t="s">
        <v>39</v>
      </c>
      <c r="F94" s="28" t="s">
        <v>116</v>
      </c>
      <c r="G94" s="27" t="s">
        <v>33</v>
      </c>
      <c r="H94" s="29" t="s">
        <v>1316</v>
      </c>
      <c r="I94" s="29"/>
      <c r="J94" s="33">
        <v>1</v>
      </c>
      <c r="K94" s="21">
        <v>45566</v>
      </c>
      <c r="L94" s="21">
        <f>IFERROR(WORKDAY.INTL(($K94-1),$J94,1,FESTIVOS[]),"")</f>
        <v>45566</v>
      </c>
      <c r="M94" s="37" t="str">
        <f t="shared" ca="1" si="2"/>
        <v/>
      </c>
      <c r="N94" s="23">
        <v>0</v>
      </c>
      <c r="O94" s="22">
        <v>1</v>
      </c>
      <c r="P94" s="18" t="s">
        <v>35</v>
      </c>
      <c r="Q94" s="24" t="s">
        <v>30</v>
      </c>
      <c r="R94" s="61" t="str">
        <f ca="1">IF(Tabla43435678910111213[[#This Row],[Avance]]&lt;Tabla43435678910111213[[#This Row],[Actual]],"OK",IF(Tabla43435678910111213[[#This Row],[Avance]]&gt;Tabla43435678910111213[[#This Row],[Actual]],"ATENCIÓN","EJECUTADO"))</f>
        <v>ATENCIÓN</v>
      </c>
    </row>
    <row r="95" spans="1:18" hidden="1" x14ac:dyDescent="0.25">
      <c r="A95" s="16">
        <v>91</v>
      </c>
      <c r="B95" s="18" t="s">
        <v>23</v>
      </c>
      <c r="C95" s="17">
        <v>45572</v>
      </c>
      <c r="D95" s="17" t="s">
        <v>29</v>
      </c>
      <c r="E95" s="27" t="s">
        <v>39</v>
      </c>
      <c r="F95" s="28" t="s">
        <v>254</v>
      </c>
      <c r="G95" s="27" t="s">
        <v>33</v>
      </c>
      <c r="H95" s="29" t="s">
        <v>1305</v>
      </c>
      <c r="I95" s="29"/>
      <c r="J95" s="33">
        <v>2</v>
      </c>
      <c r="K95" s="21">
        <v>45566</v>
      </c>
      <c r="L95" s="21">
        <f>IFERROR(WORKDAY.INTL(($K95-1),$J95,1,FESTIVOS[]),"")</f>
        <v>45567</v>
      </c>
      <c r="M95" s="37">
        <f t="shared" ca="1" si="2"/>
        <v>679</v>
      </c>
      <c r="N95" s="23">
        <v>0.4</v>
      </c>
      <c r="O95" s="22">
        <v>1</v>
      </c>
      <c r="P95" s="18" t="s">
        <v>35</v>
      </c>
      <c r="Q95" s="24" t="s">
        <v>30</v>
      </c>
      <c r="R95" s="61" t="str">
        <f ca="1">IF(Tabla43435678910111213[[#This Row],[Avance]]&lt;Tabla43435678910111213[[#This Row],[Actual]],"OK",IF(Tabla43435678910111213[[#This Row],[Avance]]&gt;Tabla43435678910111213[[#This Row],[Actual]],"ATENCIÓN","EJECUTADO"))</f>
        <v>ATENCIÓN</v>
      </c>
    </row>
    <row r="96" spans="1:18" hidden="1" x14ac:dyDescent="0.25">
      <c r="A96" s="16">
        <v>92</v>
      </c>
      <c r="B96" s="18" t="s">
        <v>23</v>
      </c>
      <c r="C96" s="17">
        <v>45572</v>
      </c>
      <c r="D96" s="17" t="s">
        <v>29</v>
      </c>
      <c r="E96" s="27" t="s">
        <v>39</v>
      </c>
      <c r="F96" s="28" t="s">
        <v>254</v>
      </c>
      <c r="G96" s="27" t="s">
        <v>33</v>
      </c>
      <c r="H96" s="29" t="s">
        <v>1316</v>
      </c>
      <c r="I96" s="29"/>
      <c r="J96" s="33">
        <v>2</v>
      </c>
      <c r="K96" s="21">
        <v>45566</v>
      </c>
      <c r="L96" s="21">
        <f>IFERROR(WORKDAY.INTL(($K96-1),$J96,1,FESTIVOS[]),"")</f>
        <v>45567</v>
      </c>
      <c r="M96" s="37">
        <f t="shared" ca="1" si="2"/>
        <v>679</v>
      </c>
      <c r="N96" s="23">
        <v>0.5</v>
      </c>
      <c r="O96" s="22">
        <v>1</v>
      </c>
      <c r="P96" s="18" t="s">
        <v>35</v>
      </c>
      <c r="Q96" s="24" t="s">
        <v>30</v>
      </c>
      <c r="R96" s="61" t="str">
        <f ca="1">IF(Tabla43435678910111213[[#This Row],[Avance]]&lt;Tabla43435678910111213[[#This Row],[Actual]],"OK",IF(Tabla43435678910111213[[#This Row],[Avance]]&gt;Tabla43435678910111213[[#This Row],[Actual]],"ATENCIÓN","EJECUTADO"))</f>
        <v>ATENCIÓN</v>
      </c>
    </row>
    <row r="97" spans="1:18" hidden="1" x14ac:dyDescent="0.25">
      <c r="A97" s="16">
        <v>36</v>
      </c>
      <c r="B97" s="18" t="s">
        <v>23</v>
      </c>
      <c r="C97" s="17">
        <v>45566</v>
      </c>
      <c r="D97" s="17" t="s">
        <v>29</v>
      </c>
      <c r="E97" s="27" t="s">
        <v>133</v>
      </c>
      <c r="F97" s="28" t="s">
        <v>1257</v>
      </c>
      <c r="G97" s="27" t="s">
        <v>89</v>
      </c>
      <c r="H97" s="29" t="s">
        <v>679</v>
      </c>
      <c r="I97" s="29"/>
      <c r="J97" s="33">
        <v>15</v>
      </c>
      <c r="K97" s="21">
        <v>45566</v>
      </c>
      <c r="L97" s="21">
        <f>IFERROR(WORKDAY.INTL(($K97-1),$J97,1,FESTIVOS[]),"")</f>
        <v>45586</v>
      </c>
      <c r="M97" s="37">
        <f t="shared" ca="1" si="2"/>
        <v>33.950000000000003</v>
      </c>
      <c r="N97" s="23"/>
      <c r="O97" s="22"/>
      <c r="P97" s="18"/>
      <c r="Q97" s="24"/>
      <c r="R97" s="61" t="str">
        <f ca="1">IF(Tabla43435678910111213[[#This Row],[Avance]]&lt;Tabla43435678910111213[[#This Row],[Actual]],"OK",IF(Tabla43435678910111213[[#This Row],[Avance]]&gt;Tabla43435678910111213[[#This Row],[Actual]],"ATENCIÓN","EJECUTADO"))</f>
        <v>ATENCIÓN</v>
      </c>
    </row>
    <row r="98" spans="1:18" ht="26.25" hidden="1" customHeight="1" x14ac:dyDescent="0.25">
      <c r="A98" s="16">
        <v>93</v>
      </c>
      <c r="B98" s="18" t="s">
        <v>23</v>
      </c>
      <c r="C98" s="17">
        <v>45572</v>
      </c>
      <c r="D98" s="17" t="s">
        <v>29</v>
      </c>
      <c r="E98" s="27" t="s">
        <v>621</v>
      </c>
      <c r="F98" s="38" t="s">
        <v>1317</v>
      </c>
      <c r="G98" s="27" t="s">
        <v>33</v>
      </c>
      <c r="H98" s="29" t="s">
        <v>1318</v>
      </c>
      <c r="I98" s="29"/>
      <c r="J98" s="33">
        <v>8</v>
      </c>
      <c r="K98" s="21">
        <v>45571</v>
      </c>
      <c r="L98" s="21">
        <f>IFERROR(WORKDAY.INTL(($K98-1),$J98,1,FESTIVOS[]),"")</f>
        <v>45581</v>
      </c>
      <c r="M98" s="37">
        <f t="shared" ca="1" si="2"/>
        <v>67.400000000000006</v>
      </c>
      <c r="N98" s="23">
        <v>0.89</v>
      </c>
      <c r="O98" s="22">
        <v>1</v>
      </c>
      <c r="P98" s="18" t="s">
        <v>35</v>
      </c>
      <c r="Q98" s="24" t="s">
        <v>30</v>
      </c>
      <c r="R98" s="61" t="str">
        <f ca="1">IF(Tabla43435678910111213[[#This Row],[Avance]]&lt;Tabla43435678910111213[[#This Row],[Actual]],"OK",IF(Tabla43435678910111213[[#This Row],[Avance]]&gt;Tabla43435678910111213[[#This Row],[Actual]],"ATENCIÓN","EJECUTADO"))</f>
        <v>ATENCIÓN</v>
      </c>
    </row>
    <row r="99" spans="1:18" hidden="1" x14ac:dyDescent="0.25">
      <c r="A99" s="16">
        <v>94</v>
      </c>
      <c r="B99" s="18" t="s">
        <v>883</v>
      </c>
      <c r="C99" s="17">
        <v>45573</v>
      </c>
      <c r="D99" s="17" t="s">
        <v>29</v>
      </c>
      <c r="E99" s="27" t="s">
        <v>39</v>
      </c>
      <c r="F99" s="28" t="s">
        <v>262</v>
      </c>
      <c r="G99" s="27" t="s">
        <v>33</v>
      </c>
      <c r="H99" s="29" t="s">
        <v>1305</v>
      </c>
      <c r="I99" s="29"/>
      <c r="J99" s="33">
        <v>2</v>
      </c>
      <c r="K99" s="21">
        <v>45572</v>
      </c>
      <c r="L99" s="21">
        <f>IFERROR(WORKDAY.INTL(($K99-1),$J99,1,FESTIVOS[]),"")</f>
        <v>45573</v>
      </c>
      <c r="M99" s="37">
        <f t="shared" ca="1" si="2"/>
        <v>673</v>
      </c>
      <c r="N99" s="23">
        <v>0</v>
      </c>
      <c r="O99" s="22">
        <v>1</v>
      </c>
      <c r="P99" s="18" t="s">
        <v>35</v>
      </c>
      <c r="Q99" s="24" t="s">
        <v>30</v>
      </c>
      <c r="R99" s="61" t="str">
        <f ca="1">IF(Tabla43435678910111213[[#This Row],[Avance]]&lt;Tabla43435678910111213[[#This Row],[Actual]],"OK",IF(Tabla43435678910111213[[#This Row],[Avance]]&gt;Tabla43435678910111213[[#This Row],[Actual]],"ATENCIÓN","EJECUTADO"))</f>
        <v>ATENCIÓN</v>
      </c>
    </row>
    <row r="100" spans="1:18" hidden="1" x14ac:dyDescent="0.25">
      <c r="A100" s="16">
        <v>95</v>
      </c>
      <c r="B100" s="18" t="s">
        <v>884</v>
      </c>
      <c r="C100" s="17">
        <v>45573</v>
      </c>
      <c r="D100" s="17" t="s">
        <v>29</v>
      </c>
      <c r="E100" s="27" t="s">
        <v>39</v>
      </c>
      <c r="F100" s="28" t="s">
        <v>262</v>
      </c>
      <c r="G100" s="27" t="s">
        <v>33</v>
      </c>
      <c r="H100" s="29" t="s">
        <v>1316</v>
      </c>
      <c r="I100" s="29"/>
      <c r="J100" s="33">
        <v>2</v>
      </c>
      <c r="K100" s="21">
        <v>45573</v>
      </c>
      <c r="L100" s="21">
        <f>IFERROR(WORKDAY.INTL(($K100-1),$J100,1,FESTIVOS[]),"")</f>
        <v>45574</v>
      </c>
      <c r="M100" s="37">
        <f t="shared" ca="1" si="2"/>
        <v>672</v>
      </c>
      <c r="N100" s="23">
        <v>0</v>
      </c>
      <c r="O100" s="22">
        <v>1</v>
      </c>
      <c r="P100" s="18" t="s">
        <v>35</v>
      </c>
      <c r="Q100" s="24" t="s">
        <v>30</v>
      </c>
      <c r="R100" s="61" t="str">
        <f ca="1">IF(Tabla43435678910111213[[#This Row],[Avance]]&lt;Tabla43435678910111213[[#This Row],[Actual]],"OK",IF(Tabla43435678910111213[[#This Row],[Avance]]&gt;Tabla43435678910111213[[#This Row],[Actual]],"ATENCIÓN","EJECUTADO"))</f>
        <v>ATENCIÓN</v>
      </c>
    </row>
    <row r="101" spans="1:18" hidden="1" x14ac:dyDescent="0.25">
      <c r="A101" s="16">
        <v>96</v>
      </c>
      <c r="B101" s="18" t="s">
        <v>885</v>
      </c>
      <c r="C101" s="17">
        <v>45573</v>
      </c>
      <c r="D101" s="17" t="s">
        <v>29</v>
      </c>
      <c r="E101" s="27" t="s">
        <v>39</v>
      </c>
      <c r="F101" s="28" t="s">
        <v>261</v>
      </c>
      <c r="G101" s="27" t="s">
        <v>33</v>
      </c>
      <c r="H101" s="29" t="s">
        <v>1305</v>
      </c>
      <c r="I101" s="29"/>
      <c r="J101" s="33">
        <v>2</v>
      </c>
      <c r="K101" s="21">
        <v>45574</v>
      </c>
      <c r="L101" s="21">
        <f>IFERROR(WORKDAY.INTL(($K101-1),$J101,1,FESTIVOS[]),"")</f>
        <v>45575</v>
      </c>
      <c r="M101" s="37">
        <f t="shared" ref="M101:M132" ca="1" si="3">IFERROR(((($I$3-$K101)/(L101-K101)*1)),"")</f>
        <v>671</v>
      </c>
      <c r="N101" s="23">
        <v>0</v>
      </c>
      <c r="O101" s="22">
        <v>1</v>
      </c>
      <c r="P101" s="18" t="s">
        <v>35</v>
      </c>
      <c r="Q101" s="24" t="s">
        <v>30</v>
      </c>
      <c r="R101" s="61" t="str">
        <f ca="1">IF(Tabla43435678910111213[[#This Row],[Avance]]&lt;Tabla43435678910111213[[#This Row],[Actual]],"OK",IF(Tabla43435678910111213[[#This Row],[Avance]]&gt;Tabla43435678910111213[[#This Row],[Actual]],"ATENCIÓN","EJECUTADO"))</f>
        <v>ATENCIÓN</v>
      </c>
    </row>
    <row r="102" spans="1:18" hidden="1" x14ac:dyDescent="0.25">
      <c r="A102" s="16">
        <v>97</v>
      </c>
      <c r="B102" s="18" t="s">
        <v>886</v>
      </c>
      <c r="C102" s="17">
        <v>45573</v>
      </c>
      <c r="D102" s="17" t="s">
        <v>29</v>
      </c>
      <c r="E102" s="27" t="s">
        <v>39</v>
      </c>
      <c r="F102" s="28" t="s">
        <v>261</v>
      </c>
      <c r="G102" s="27" t="s">
        <v>33</v>
      </c>
      <c r="H102" s="29" t="s">
        <v>1316</v>
      </c>
      <c r="I102" s="29"/>
      <c r="J102" s="33">
        <v>2</v>
      </c>
      <c r="K102" s="21">
        <v>45575</v>
      </c>
      <c r="L102" s="21">
        <f>IFERROR(WORKDAY.INTL(($K102-1),$J102,1,FESTIVOS[]),"")</f>
        <v>45576</v>
      </c>
      <c r="M102" s="37">
        <f t="shared" ca="1" si="3"/>
        <v>670</v>
      </c>
      <c r="N102" s="23">
        <v>0</v>
      </c>
      <c r="O102" s="22">
        <v>1</v>
      </c>
      <c r="P102" s="18" t="s">
        <v>35</v>
      </c>
      <c r="Q102" s="24" t="s">
        <v>30</v>
      </c>
      <c r="R102" s="61" t="str">
        <f ca="1">IF(Tabla43435678910111213[[#This Row],[Avance]]&lt;Tabla43435678910111213[[#This Row],[Actual]],"OK",IF(Tabla43435678910111213[[#This Row],[Avance]]&gt;Tabla43435678910111213[[#This Row],[Actual]],"ATENCIÓN","EJECUTADO"))</f>
        <v>ATENCIÓN</v>
      </c>
    </row>
    <row r="103" spans="1:18" ht="26.4" hidden="1" x14ac:dyDescent="0.25">
      <c r="A103" s="16">
        <v>98</v>
      </c>
      <c r="B103" s="18" t="s">
        <v>887</v>
      </c>
      <c r="C103" s="17">
        <v>45573</v>
      </c>
      <c r="D103" s="17" t="s">
        <v>29</v>
      </c>
      <c r="E103" s="27" t="s">
        <v>1264</v>
      </c>
      <c r="F103" s="38" t="s">
        <v>1319</v>
      </c>
      <c r="G103" s="27" t="s">
        <v>33</v>
      </c>
      <c r="H103" s="29" t="s">
        <v>226</v>
      </c>
      <c r="I103" s="29"/>
      <c r="J103" s="33">
        <v>2</v>
      </c>
      <c r="K103" s="21">
        <v>45576</v>
      </c>
      <c r="L103" s="21">
        <f>IFERROR(WORKDAY.INTL(($K103-1),$J103,1,FESTIVOS[]),"")</f>
        <v>45579</v>
      </c>
      <c r="M103" s="37">
        <f t="shared" ca="1" si="3"/>
        <v>223</v>
      </c>
      <c r="N103" s="23">
        <v>0</v>
      </c>
      <c r="O103" s="22">
        <v>1</v>
      </c>
      <c r="P103" s="18" t="s">
        <v>35</v>
      </c>
      <c r="Q103" s="24" t="s">
        <v>30</v>
      </c>
      <c r="R103" s="61" t="str">
        <f ca="1">IF(Tabla43435678910111213[[#This Row],[Avance]]&lt;Tabla43435678910111213[[#This Row],[Actual]],"OK",IF(Tabla43435678910111213[[#This Row],[Avance]]&gt;Tabla43435678910111213[[#This Row],[Actual]],"ATENCIÓN","EJECUTADO"))</f>
        <v>ATENCIÓN</v>
      </c>
    </row>
    <row r="104" spans="1:18" hidden="1" x14ac:dyDescent="0.25">
      <c r="A104" s="16">
        <v>99</v>
      </c>
      <c r="B104" s="18" t="s">
        <v>888</v>
      </c>
      <c r="C104" s="17">
        <v>45573</v>
      </c>
      <c r="D104" s="17" t="s">
        <v>29</v>
      </c>
      <c r="E104" s="27" t="s">
        <v>1264</v>
      </c>
      <c r="F104" s="28" t="s">
        <v>1320</v>
      </c>
      <c r="G104" s="27" t="s">
        <v>33</v>
      </c>
      <c r="H104" s="29" t="s">
        <v>226</v>
      </c>
      <c r="I104" s="29"/>
      <c r="J104" s="33">
        <v>2</v>
      </c>
      <c r="K104" s="21">
        <v>45577</v>
      </c>
      <c r="L104" s="21">
        <f>IFERROR(WORKDAY.INTL(($K104-1),$J104,1,FESTIVOS[]),"")</f>
        <v>45580</v>
      </c>
      <c r="M104" s="37">
        <f t="shared" ca="1" si="3"/>
        <v>222.66666666666666</v>
      </c>
      <c r="N104" s="23">
        <v>0</v>
      </c>
      <c r="O104" s="22">
        <v>1</v>
      </c>
      <c r="P104" s="18" t="s">
        <v>35</v>
      </c>
      <c r="Q104" s="24" t="s">
        <v>30</v>
      </c>
      <c r="R104" s="61" t="str">
        <f ca="1">IF(Tabla43435678910111213[[#This Row],[Avance]]&lt;Tabla43435678910111213[[#This Row],[Actual]],"OK",IF(Tabla43435678910111213[[#This Row],[Avance]]&gt;Tabla43435678910111213[[#This Row],[Actual]],"ATENCIÓN","EJECUTADO"))</f>
        <v>ATENCIÓN</v>
      </c>
    </row>
    <row r="105" spans="1:18" hidden="1" x14ac:dyDescent="0.25">
      <c r="A105" s="16">
        <v>100</v>
      </c>
      <c r="B105" s="18" t="s">
        <v>889</v>
      </c>
      <c r="C105" s="17">
        <v>45573</v>
      </c>
      <c r="D105" s="17" t="s">
        <v>29</v>
      </c>
      <c r="E105" s="27" t="s">
        <v>339</v>
      </c>
      <c r="F105" s="28" t="s">
        <v>1321</v>
      </c>
      <c r="G105" s="27" t="s">
        <v>758</v>
      </c>
      <c r="H105" s="29" t="s">
        <v>505</v>
      </c>
      <c r="I105" s="29"/>
      <c r="J105" s="33">
        <v>2</v>
      </c>
      <c r="K105" s="21">
        <v>45578</v>
      </c>
      <c r="L105" s="21">
        <f>IFERROR(WORKDAY.INTL(($K105-1),$J105,1,FESTIVOS[]),"")</f>
        <v>45580</v>
      </c>
      <c r="M105" s="37">
        <f t="shared" ca="1" si="3"/>
        <v>333.5</v>
      </c>
      <c r="N105" s="23">
        <v>0</v>
      </c>
      <c r="O105" s="22">
        <v>1</v>
      </c>
      <c r="P105" s="18" t="s">
        <v>35</v>
      </c>
      <c r="Q105" s="24" t="s">
        <v>30</v>
      </c>
      <c r="R105" s="61" t="str">
        <f ca="1">IF(Tabla43435678910111213[[#This Row],[Avance]]&lt;Tabla43435678910111213[[#This Row],[Actual]],"OK",IF(Tabla43435678910111213[[#This Row],[Avance]]&gt;Tabla43435678910111213[[#This Row],[Actual]],"ATENCIÓN","EJECUTADO"))</f>
        <v>ATENCIÓN</v>
      </c>
    </row>
    <row r="106" spans="1:18" hidden="1" x14ac:dyDescent="0.25">
      <c r="A106" s="16">
        <v>101</v>
      </c>
      <c r="B106" s="18" t="s">
        <v>23</v>
      </c>
      <c r="C106" s="17">
        <v>45574</v>
      </c>
      <c r="D106" s="17" t="s">
        <v>29</v>
      </c>
      <c r="E106" s="27" t="s">
        <v>39</v>
      </c>
      <c r="F106" s="28" t="s">
        <v>457</v>
      </c>
      <c r="G106" s="27" t="s">
        <v>33</v>
      </c>
      <c r="H106" s="29" t="s">
        <v>1322</v>
      </c>
      <c r="I106" s="29"/>
      <c r="J106" s="33">
        <v>1</v>
      </c>
      <c r="K106" s="21">
        <v>45574</v>
      </c>
      <c r="L106" s="21">
        <f>IFERROR(WORKDAY.INTL(($K106-1),$J106,1,FESTIVOS[]),"")</f>
        <v>45574</v>
      </c>
      <c r="M106" s="37" t="str">
        <f t="shared" ca="1" si="3"/>
        <v/>
      </c>
      <c r="N106" s="23">
        <v>0</v>
      </c>
      <c r="O106" s="22">
        <v>1</v>
      </c>
      <c r="P106" s="18" t="s">
        <v>35</v>
      </c>
      <c r="Q106" s="24" t="s">
        <v>30</v>
      </c>
      <c r="R106" s="61" t="str">
        <f ca="1">IF(Tabla43435678910111213[[#This Row],[Avance]]&lt;Tabla43435678910111213[[#This Row],[Actual]],"OK",IF(Tabla43435678910111213[[#This Row],[Avance]]&gt;Tabla43435678910111213[[#This Row],[Actual]],"ATENCIÓN","EJECUTADO"))</f>
        <v>ATENCIÓN</v>
      </c>
    </row>
    <row r="107" spans="1:18" hidden="1" x14ac:dyDescent="0.25">
      <c r="A107" s="16">
        <v>102</v>
      </c>
      <c r="B107" s="18" t="s">
        <v>23</v>
      </c>
      <c r="C107" s="17">
        <v>45574</v>
      </c>
      <c r="D107" s="17"/>
      <c r="E107" s="27" t="s">
        <v>39</v>
      </c>
      <c r="F107" s="28" t="s">
        <v>457</v>
      </c>
      <c r="G107" s="27" t="s">
        <v>33</v>
      </c>
      <c r="H107" s="29" t="s">
        <v>1323</v>
      </c>
      <c r="I107" s="29"/>
      <c r="J107" s="33">
        <v>1</v>
      </c>
      <c r="K107" s="21">
        <v>45574</v>
      </c>
      <c r="L107" s="21">
        <f>IFERROR(WORKDAY.INTL(($K107-1),$J107,1,FESTIVOS[]),"")</f>
        <v>45574</v>
      </c>
      <c r="M107" s="37" t="str">
        <f t="shared" ca="1" si="3"/>
        <v/>
      </c>
      <c r="N107" s="23">
        <v>0</v>
      </c>
      <c r="O107" s="22">
        <v>1</v>
      </c>
      <c r="P107" s="18" t="s">
        <v>35</v>
      </c>
      <c r="Q107" s="24" t="s">
        <v>30</v>
      </c>
      <c r="R107" s="61" t="str">
        <f ca="1">IF(Tabla43435678910111213[[#This Row],[Avance]]&lt;Tabla43435678910111213[[#This Row],[Actual]],"OK",IF(Tabla43435678910111213[[#This Row],[Avance]]&gt;Tabla43435678910111213[[#This Row],[Actual]],"ATENCIÓN","EJECUTADO"))</f>
        <v>ATENCIÓN</v>
      </c>
    </row>
    <row r="108" spans="1:18" hidden="1" x14ac:dyDescent="0.25">
      <c r="A108" s="16">
        <v>103</v>
      </c>
      <c r="B108" s="18" t="s">
        <v>23</v>
      </c>
      <c r="C108" s="17">
        <v>45574</v>
      </c>
      <c r="D108" s="17"/>
      <c r="E108" s="27" t="s">
        <v>39</v>
      </c>
      <c r="F108" s="28" t="s">
        <v>711</v>
      </c>
      <c r="G108" s="27" t="s">
        <v>33</v>
      </c>
      <c r="H108" s="29" t="s">
        <v>1322</v>
      </c>
      <c r="I108" s="29"/>
      <c r="J108" s="33">
        <v>1</v>
      </c>
      <c r="K108" s="21">
        <v>45574</v>
      </c>
      <c r="L108" s="21">
        <f>IFERROR(WORKDAY.INTL(($K108-1),$J108,1,FESTIVOS[]),"")</f>
        <v>45574</v>
      </c>
      <c r="M108" s="37" t="str">
        <f t="shared" ca="1" si="3"/>
        <v/>
      </c>
      <c r="N108" s="23">
        <v>0</v>
      </c>
      <c r="O108" s="22">
        <v>1</v>
      </c>
      <c r="P108" s="18" t="s">
        <v>35</v>
      </c>
      <c r="Q108" s="24" t="s">
        <v>30</v>
      </c>
      <c r="R108" s="61" t="str">
        <f ca="1">IF(Tabla43435678910111213[[#This Row],[Avance]]&lt;Tabla43435678910111213[[#This Row],[Actual]],"OK",IF(Tabla43435678910111213[[#This Row],[Avance]]&gt;Tabla43435678910111213[[#This Row],[Actual]],"ATENCIÓN","EJECUTADO"))</f>
        <v>ATENCIÓN</v>
      </c>
    </row>
    <row r="109" spans="1:18" hidden="1" x14ac:dyDescent="0.25">
      <c r="A109" s="16">
        <v>104</v>
      </c>
      <c r="B109" s="18" t="s">
        <v>23</v>
      </c>
      <c r="C109" s="17">
        <v>45574</v>
      </c>
      <c r="D109" s="17"/>
      <c r="E109" s="27" t="s">
        <v>39</v>
      </c>
      <c r="F109" s="28" t="s">
        <v>711</v>
      </c>
      <c r="G109" s="27" t="s">
        <v>33</v>
      </c>
      <c r="H109" s="29" t="s">
        <v>1323</v>
      </c>
      <c r="I109" s="29"/>
      <c r="J109" s="33">
        <v>1</v>
      </c>
      <c r="K109" s="21">
        <v>45574</v>
      </c>
      <c r="L109" s="21">
        <f>IFERROR(WORKDAY.INTL(($K109-1),$J109,1,FESTIVOS[]),"")</f>
        <v>45574</v>
      </c>
      <c r="M109" s="37" t="str">
        <f t="shared" ca="1" si="3"/>
        <v/>
      </c>
      <c r="N109" s="23">
        <v>0</v>
      </c>
      <c r="O109" s="22">
        <v>1</v>
      </c>
      <c r="P109" s="18" t="s">
        <v>35</v>
      </c>
      <c r="Q109" s="24" t="s">
        <v>30</v>
      </c>
      <c r="R109" s="61" t="str">
        <f ca="1">IF(Tabla43435678910111213[[#This Row],[Avance]]&lt;Tabla43435678910111213[[#This Row],[Actual]],"OK",IF(Tabla43435678910111213[[#This Row],[Avance]]&gt;Tabla43435678910111213[[#This Row],[Actual]],"ATENCIÓN","EJECUTADO"))</f>
        <v>ATENCIÓN</v>
      </c>
    </row>
    <row r="110" spans="1:18" hidden="1" x14ac:dyDescent="0.25">
      <c r="A110" s="16">
        <v>105</v>
      </c>
      <c r="B110" s="18" t="s">
        <v>23</v>
      </c>
      <c r="C110" s="17">
        <v>45574</v>
      </c>
      <c r="D110" s="17"/>
      <c r="E110" s="27" t="s">
        <v>39</v>
      </c>
      <c r="F110" s="28" t="s">
        <v>690</v>
      </c>
      <c r="G110" s="27" t="s">
        <v>33</v>
      </c>
      <c r="H110" s="29" t="s">
        <v>1322</v>
      </c>
      <c r="I110" s="29"/>
      <c r="J110" s="33">
        <v>1</v>
      </c>
      <c r="K110" s="21">
        <v>45574</v>
      </c>
      <c r="L110" s="21">
        <f>IFERROR(WORKDAY.INTL(($K110-1),$J110,1,FESTIVOS[]),"")</f>
        <v>45574</v>
      </c>
      <c r="M110" s="37" t="str">
        <f t="shared" ca="1" si="3"/>
        <v/>
      </c>
      <c r="N110" s="23">
        <v>0</v>
      </c>
      <c r="O110" s="22">
        <v>1</v>
      </c>
      <c r="P110" s="18" t="s">
        <v>35</v>
      </c>
      <c r="Q110" s="24" t="s">
        <v>30</v>
      </c>
      <c r="R110" s="61" t="str">
        <f ca="1">IF(Tabla43435678910111213[[#This Row],[Avance]]&lt;Tabla43435678910111213[[#This Row],[Actual]],"OK",IF(Tabla43435678910111213[[#This Row],[Avance]]&gt;Tabla43435678910111213[[#This Row],[Actual]],"ATENCIÓN","EJECUTADO"))</f>
        <v>ATENCIÓN</v>
      </c>
    </row>
    <row r="111" spans="1:18" hidden="1" x14ac:dyDescent="0.25">
      <c r="A111" s="16">
        <v>106</v>
      </c>
      <c r="B111" s="18" t="s">
        <v>23</v>
      </c>
      <c r="C111" s="17">
        <v>45574</v>
      </c>
      <c r="D111" s="17"/>
      <c r="E111" s="27" t="s">
        <v>39</v>
      </c>
      <c r="F111" s="28" t="s">
        <v>690</v>
      </c>
      <c r="G111" s="27" t="s">
        <v>33</v>
      </c>
      <c r="H111" s="29" t="s">
        <v>1323</v>
      </c>
      <c r="I111" s="29"/>
      <c r="J111" s="33">
        <v>1</v>
      </c>
      <c r="K111" s="21">
        <v>45574</v>
      </c>
      <c r="L111" s="21">
        <f>IFERROR(WORKDAY.INTL(($K111-1),$J111,1,FESTIVOS[]),"")</f>
        <v>45574</v>
      </c>
      <c r="M111" s="37" t="str">
        <f t="shared" ca="1" si="3"/>
        <v/>
      </c>
      <c r="N111" s="23">
        <v>0</v>
      </c>
      <c r="O111" s="22">
        <v>1</v>
      </c>
      <c r="P111" s="18" t="s">
        <v>35</v>
      </c>
      <c r="Q111" s="24" t="s">
        <v>30</v>
      </c>
      <c r="R111" s="61" t="str">
        <f ca="1">IF(Tabla43435678910111213[[#This Row],[Avance]]&lt;Tabla43435678910111213[[#This Row],[Actual]],"OK",IF(Tabla43435678910111213[[#This Row],[Avance]]&gt;Tabla43435678910111213[[#This Row],[Actual]],"ATENCIÓN","EJECUTADO"))</f>
        <v>ATENCIÓN</v>
      </c>
    </row>
    <row r="112" spans="1:18" hidden="1" x14ac:dyDescent="0.25">
      <c r="A112" s="16">
        <v>107</v>
      </c>
      <c r="B112" s="18" t="s">
        <v>23</v>
      </c>
      <c r="C112" s="17">
        <v>45574</v>
      </c>
      <c r="D112" s="17"/>
      <c r="E112" s="27" t="s">
        <v>39</v>
      </c>
      <c r="F112" s="28" t="s">
        <v>691</v>
      </c>
      <c r="G112" s="27" t="s">
        <v>33</v>
      </c>
      <c r="H112" s="29" t="s">
        <v>1322</v>
      </c>
      <c r="I112" s="29"/>
      <c r="J112" s="33">
        <v>1</v>
      </c>
      <c r="K112" s="21">
        <v>45574</v>
      </c>
      <c r="L112" s="21">
        <f>IFERROR(WORKDAY.INTL(($K112-1),$J112,1,FESTIVOS[]),"")</f>
        <v>45574</v>
      </c>
      <c r="M112" s="37" t="str">
        <f t="shared" ca="1" si="3"/>
        <v/>
      </c>
      <c r="N112" s="23">
        <v>0</v>
      </c>
      <c r="O112" s="22">
        <v>1</v>
      </c>
      <c r="P112" s="18" t="s">
        <v>35</v>
      </c>
      <c r="Q112" s="24" t="s">
        <v>30</v>
      </c>
      <c r="R112" s="61" t="str">
        <f ca="1">IF(Tabla43435678910111213[[#This Row],[Avance]]&lt;Tabla43435678910111213[[#This Row],[Actual]],"OK",IF(Tabla43435678910111213[[#This Row],[Avance]]&gt;Tabla43435678910111213[[#This Row],[Actual]],"ATENCIÓN","EJECUTADO"))</f>
        <v>ATENCIÓN</v>
      </c>
    </row>
    <row r="113" spans="1:18" hidden="1" x14ac:dyDescent="0.25">
      <c r="A113" s="16">
        <v>108</v>
      </c>
      <c r="B113" s="18" t="s">
        <v>23</v>
      </c>
      <c r="C113" s="17">
        <v>45574</v>
      </c>
      <c r="D113" s="17"/>
      <c r="E113" s="27" t="s">
        <v>39</v>
      </c>
      <c r="F113" s="28" t="s">
        <v>691</v>
      </c>
      <c r="G113" s="27" t="s">
        <v>33</v>
      </c>
      <c r="H113" s="29" t="s">
        <v>1323</v>
      </c>
      <c r="I113" s="29"/>
      <c r="J113" s="33">
        <v>1</v>
      </c>
      <c r="K113" s="21">
        <v>45574</v>
      </c>
      <c r="L113" s="21">
        <f>IFERROR(WORKDAY.INTL(($K113-1),$J113,1,FESTIVOS[]),"")</f>
        <v>45574</v>
      </c>
      <c r="M113" s="37" t="str">
        <f t="shared" ca="1" si="3"/>
        <v/>
      </c>
      <c r="N113" s="23">
        <v>0</v>
      </c>
      <c r="O113" s="22">
        <v>1</v>
      </c>
      <c r="P113" s="18" t="s">
        <v>35</v>
      </c>
      <c r="Q113" s="24" t="s">
        <v>30</v>
      </c>
      <c r="R113" s="61" t="str">
        <f ca="1">IF(Tabla43435678910111213[[#This Row],[Avance]]&lt;Tabla43435678910111213[[#This Row],[Actual]],"OK",IF(Tabla43435678910111213[[#This Row],[Avance]]&gt;Tabla43435678910111213[[#This Row],[Actual]],"ATENCIÓN","EJECUTADO"))</f>
        <v>ATENCIÓN</v>
      </c>
    </row>
    <row r="114" spans="1:18" hidden="1" x14ac:dyDescent="0.25">
      <c r="A114" s="16">
        <v>109</v>
      </c>
      <c r="B114" s="18" t="s">
        <v>23</v>
      </c>
      <c r="C114" s="17">
        <v>45574</v>
      </c>
      <c r="D114" s="17"/>
      <c r="E114" s="27" t="s">
        <v>39</v>
      </c>
      <c r="F114" s="28" t="s">
        <v>458</v>
      </c>
      <c r="G114" s="27" t="s">
        <v>33</v>
      </c>
      <c r="H114" s="29" t="s">
        <v>1322</v>
      </c>
      <c r="I114" s="29"/>
      <c r="J114" s="33">
        <v>1</v>
      </c>
      <c r="K114" s="21">
        <v>45574</v>
      </c>
      <c r="L114" s="21">
        <f>IFERROR(WORKDAY.INTL(($K114-1),$J114,1,FESTIVOS[]),"")</f>
        <v>45574</v>
      </c>
      <c r="M114" s="37" t="str">
        <f t="shared" ca="1" si="3"/>
        <v/>
      </c>
      <c r="N114" s="23">
        <v>0</v>
      </c>
      <c r="O114" s="22">
        <v>1</v>
      </c>
      <c r="P114" s="18" t="s">
        <v>35</v>
      </c>
      <c r="Q114" s="24" t="s">
        <v>30</v>
      </c>
      <c r="R114" s="61" t="str">
        <f ca="1">IF(Tabla43435678910111213[[#This Row],[Avance]]&lt;Tabla43435678910111213[[#This Row],[Actual]],"OK",IF(Tabla43435678910111213[[#This Row],[Avance]]&gt;Tabla43435678910111213[[#This Row],[Actual]],"ATENCIÓN","EJECUTADO"))</f>
        <v>ATENCIÓN</v>
      </c>
    </row>
    <row r="115" spans="1:18" hidden="1" x14ac:dyDescent="0.25">
      <c r="A115" s="16">
        <v>110</v>
      </c>
      <c r="B115" s="18" t="s">
        <v>23</v>
      </c>
      <c r="C115" s="17">
        <v>45574</v>
      </c>
      <c r="D115" s="17"/>
      <c r="E115" s="27" t="s">
        <v>39</v>
      </c>
      <c r="F115" s="28" t="s">
        <v>458</v>
      </c>
      <c r="G115" s="27" t="s">
        <v>33</v>
      </c>
      <c r="H115" s="29" t="s">
        <v>1323</v>
      </c>
      <c r="I115" s="29"/>
      <c r="J115" s="33">
        <v>1</v>
      </c>
      <c r="K115" s="21">
        <v>45574</v>
      </c>
      <c r="L115" s="21">
        <f>IFERROR(WORKDAY.INTL(($K115-1),$J115,1,FESTIVOS[]),"")</f>
        <v>45574</v>
      </c>
      <c r="M115" s="37" t="str">
        <f t="shared" ca="1" si="3"/>
        <v/>
      </c>
      <c r="N115" s="23">
        <v>0</v>
      </c>
      <c r="O115" s="22">
        <v>1</v>
      </c>
      <c r="P115" s="18" t="s">
        <v>35</v>
      </c>
      <c r="Q115" s="24" t="s">
        <v>30</v>
      </c>
      <c r="R115" s="61" t="str">
        <f ca="1">IF(Tabla43435678910111213[[#This Row],[Avance]]&lt;Tabla43435678910111213[[#This Row],[Actual]],"OK",IF(Tabla43435678910111213[[#This Row],[Avance]]&gt;Tabla43435678910111213[[#This Row],[Actual]],"ATENCIÓN","EJECUTADO"))</f>
        <v>ATENCIÓN</v>
      </c>
    </row>
    <row r="116" spans="1:18" hidden="1" x14ac:dyDescent="0.25">
      <c r="A116" s="16">
        <v>111</v>
      </c>
      <c r="B116" s="18" t="s">
        <v>23</v>
      </c>
      <c r="C116" s="17">
        <v>45574</v>
      </c>
      <c r="D116" s="17"/>
      <c r="E116" s="27" t="s">
        <v>1264</v>
      </c>
      <c r="F116" s="28" t="s">
        <v>1324</v>
      </c>
      <c r="G116" s="27" t="s">
        <v>1325</v>
      </c>
      <c r="H116" s="29" t="s">
        <v>1326</v>
      </c>
      <c r="I116" s="29"/>
      <c r="J116" s="33">
        <v>1</v>
      </c>
      <c r="K116" s="21">
        <v>45574</v>
      </c>
      <c r="L116" s="21">
        <f>IFERROR(WORKDAY.INTL(($K116-1),$J116,1,FESTIVOS[]),"")</f>
        <v>45574</v>
      </c>
      <c r="M116" s="37" t="str">
        <f t="shared" ca="1" si="3"/>
        <v/>
      </c>
      <c r="N116" s="23">
        <v>0</v>
      </c>
      <c r="O116" s="22">
        <v>1</v>
      </c>
      <c r="P116" s="18" t="s">
        <v>35</v>
      </c>
      <c r="Q116" s="24" t="s">
        <v>30</v>
      </c>
      <c r="R116" s="61" t="str">
        <f ca="1">IF(Tabla43435678910111213[[#This Row],[Avance]]&lt;Tabla43435678910111213[[#This Row],[Actual]],"OK",IF(Tabla43435678910111213[[#This Row],[Avance]]&gt;Tabla43435678910111213[[#This Row],[Actual]],"ATENCIÓN","EJECUTADO"))</f>
        <v>ATENCIÓN</v>
      </c>
    </row>
    <row r="117" spans="1:18" hidden="1" x14ac:dyDescent="0.25">
      <c r="A117" s="16">
        <v>112</v>
      </c>
      <c r="B117" s="18" t="s">
        <v>23</v>
      </c>
      <c r="C117" s="17">
        <v>45574</v>
      </c>
      <c r="D117" s="17"/>
      <c r="E117" s="27" t="s">
        <v>1264</v>
      </c>
      <c r="F117" s="28" t="s">
        <v>1094</v>
      </c>
      <c r="G117" s="28" t="s">
        <v>1327</v>
      </c>
      <c r="H117" s="29" t="s">
        <v>1328</v>
      </c>
      <c r="I117" s="29"/>
      <c r="J117" s="33">
        <v>1</v>
      </c>
      <c r="K117" s="21">
        <v>45574</v>
      </c>
      <c r="L117" s="21">
        <f>IFERROR(WORKDAY.INTL(($K117-1),$J117,1,FESTIVOS[]),"")</f>
        <v>45574</v>
      </c>
      <c r="M117" s="37" t="str">
        <f t="shared" ca="1" si="3"/>
        <v/>
      </c>
      <c r="N117" s="23">
        <v>0</v>
      </c>
      <c r="O117" s="22">
        <v>1</v>
      </c>
      <c r="P117" s="18" t="s">
        <v>35</v>
      </c>
      <c r="Q117" s="24" t="s">
        <v>30</v>
      </c>
      <c r="R117" s="61" t="str">
        <f ca="1">IF(Tabla43435678910111213[[#This Row],[Avance]]&lt;Tabla43435678910111213[[#This Row],[Actual]],"OK",IF(Tabla43435678910111213[[#This Row],[Avance]]&gt;Tabla43435678910111213[[#This Row],[Actual]],"ATENCIÓN","EJECUTADO"))</f>
        <v>ATENCIÓN</v>
      </c>
    </row>
    <row r="118" spans="1:18" hidden="1" x14ac:dyDescent="0.25">
      <c r="A118" s="16">
        <v>113</v>
      </c>
      <c r="B118" s="18" t="s">
        <v>23</v>
      </c>
      <c r="C118" s="17">
        <v>45574</v>
      </c>
      <c r="D118" s="17"/>
      <c r="E118" s="27" t="s">
        <v>1264</v>
      </c>
      <c r="F118" s="28" t="s">
        <v>1329</v>
      </c>
      <c r="G118" s="27" t="s">
        <v>33</v>
      </c>
      <c r="H118" s="29" t="s">
        <v>1330</v>
      </c>
      <c r="I118" s="29"/>
      <c r="J118" s="33">
        <v>1</v>
      </c>
      <c r="K118" s="21">
        <v>45574</v>
      </c>
      <c r="L118" s="21">
        <f>IFERROR(WORKDAY.INTL(($K118-1),$J118,1,FESTIVOS[]),"")</f>
        <v>45574</v>
      </c>
      <c r="M118" s="37" t="str">
        <f t="shared" ca="1" si="3"/>
        <v/>
      </c>
      <c r="N118" s="23">
        <v>0</v>
      </c>
      <c r="O118" s="22">
        <v>1</v>
      </c>
      <c r="P118" s="18" t="s">
        <v>35</v>
      </c>
      <c r="Q118" s="24" t="s">
        <v>30</v>
      </c>
      <c r="R118" s="61" t="str">
        <f ca="1">IF(Tabla43435678910111213[[#This Row],[Avance]]&lt;Tabla43435678910111213[[#This Row],[Actual]],"OK",IF(Tabla43435678910111213[[#This Row],[Avance]]&gt;Tabla43435678910111213[[#This Row],[Actual]],"ATENCIÓN","EJECUTADO"))</f>
        <v>ATENCIÓN</v>
      </c>
    </row>
    <row r="119" spans="1:18" ht="26.4" hidden="1" x14ac:dyDescent="0.25">
      <c r="A119" s="16">
        <v>114</v>
      </c>
      <c r="B119" s="18" t="s">
        <v>23</v>
      </c>
      <c r="C119" s="17">
        <v>45574</v>
      </c>
      <c r="D119" s="17"/>
      <c r="E119" s="27" t="s">
        <v>339</v>
      </c>
      <c r="F119" s="38" t="s">
        <v>1331</v>
      </c>
      <c r="G119" s="27" t="s">
        <v>300</v>
      </c>
      <c r="H119" s="29" t="s">
        <v>505</v>
      </c>
      <c r="I119" s="29"/>
      <c r="J119" s="33">
        <v>6</v>
      </c>
      <c r="K119" s="21">
        <v>45574</v>
      </c>
      <c r="L119" s="21">
        <f>IFERROR(WORKDAY.INTL(($K119-1),$J119,1,FESTIVOS[]),"")</f>
        <v>45581</v>
      </c>
      <c r="M119" s="37">
        <f t="shared" ca="1" si="3"/>
        <v>95.857142857142861</v>
      </c>
      <c r="N119" s="23">
        <v>0.89</v>
      </c>
      <c r="O119" s="22">
        <v>1</v>
      </c>
      <c r="P119" s="18" t="s">
        <v>35</v>
      </c>
      <c r="Q119" s="24" t="s">
        <v>30</v>
      </c>
      <c r="R119" s="61" t="str">
        <f ca="1">IF(Tabla43435678910111213[[#This Row],[Avance]]&lt;Tabla43435678910111213[[#This Row],[Actual]],"OK",IF(Tabla43435678910111213[[#This Row],[Avance]]&gt;Tabla43435678910111213[[#This Row],[Actual]],"ATENCIÓN","EJECUTADO"))</f>
        <v>ATENCIÓN</v>
      </c>
    </row>
    <row r="120" spans="1:18" hidden="1" x14ac:dyDescent="0.25">
      <c r="A120" s="16">
        <v>115</v>
      </c>
      <c r="B120" s="18" t="s">
        <v>23</v>
      </c>
      <c r="C120" s="17">
        <v>45575</v>
      </c>
      <c r="D120" s="17"/>
      <c r="E120" s="27" t="s">
        <v>39</v>
      </c>
      <c r="F120" s="28" t="s">
        <v>114</v>
      </c>
      <c r="G120" s="27" t="s">
        <v>33</v>
      </c>
      <c r="H120" s="29" t="s">
        <v>1305</v>
      </c>
      <c r="I120" s="29"/>
      <c r="J120" s="33">
        <v>2</v>
      </c>
      <c r="K120" s="21">
        <v>45574</v>
      </c>
      <c r="L120" s="21">
        <f>IFERROR(WORKDAY.INTL(($K120-1),$J120,1,FESTIVOS[]),"")</f>
        <v>45575</v>
      </c>
      <c r="M120" s="37">
        <f t="shared" ca="1" si="3"/>
        <v>671</v>
      </c>
      <c r="N120" s="23">
        <v>0</v>
      </c>
      <c r="O120" s="22">
        <v>1</v>
      </c>
      <c r="P120" s="18" t="s">
        <v>35</v>
      </c>
      <c r="Q120" s="24" t="s">
        <v>30</v>
      </c>
      <c r="R120" s="61" t="str">
        <f ca="1">IF(Tabla43435678910111213[[#This Row],[Avance]]&lt;Tabla43435678910111213[[#This Row],[Actual]],"OK",IF(Tabla43435678910111213[[#This Row],[Avance]]&gt;Tabla43435678910111213[[#This Row],[Actual]],"ATENCIÓN","EJECUTADO"))</f>
        <v>ATENCIÓN</v>
      </c>
    </row>
    <row r="121" spans="1:18" hidden="1" x14ac:dyDescent="0.25">
      <c r="A121" s="16">
        <v>116</v>
      </c>
      <c r="B121" s="18" t="s">
        <v>23</v>
      </c>
      <c r="C121" s="17">
        <v>45575</v>
      </c>
      <c r="D121" s="17"/>
      <c r="E121" s="27" t="s">
        <v>39</v>
      </c>
      <c r="F121" s="28" t="s">
        <v>114</v>
      </c>
      <c r="G121" s="27" t="s">
        <v>33</v>
      </c>
      <c r="H121" s="29" t="s">
        <v>1316</v>
      </c>
      <c r="I121" s="29"/>
      <c r="J121" s="33">
        <v>2</v>
      </c>
      <c r="K121" s="21">
        <v>45574</v>
      </c>
      <c r="L121" s="21">
        <f>IFERROR(WORKDAY.INTL(($K121-1),$J121,1,FESTIVOS[]),"")</f>
        <v>45575</v>
      </c>
      <c r="M121" s="37">
        <f t="shared" ca="1" si="3"/>
        <v>671</v>
      </c>
      <c r="N121" s="23">
        <v>0</v>
      </c>
      <c r="O121" s="22">
        <v>1</v>
      </c>
      <c r="P121" s="18" t="s">
        <v>35</v>
      </c>
      <c r="Q121" s="24" t="s">
        <v>30</v>
      </c>
      <c r="R121" s="61" t="str">
        <f ca="1">IF(Tabla43435678910111213[[#This Row],[Avance]]&lt;Tabla43435678910111213[[#This Row],[Actual]],"OK",IF(Tabla43435678910111213[[#This Row],[Avance]]&gt;Tabla43435678910111213[[#This Row],[Actual]],"ATENCIÓN","EJECUTADO"))</f>
        <v>ATENCIÓN</v>
      </c>
    </row>
    <row r="122" spans="1:18" hidden="1" x14ac:dyDescent="0.25">
      <c r="A122" s="16">
        <v>117</v>
      </c>
      <c r="B122" s="18" t="s">
        <v>23</v>
      </c>
      <c r="C122" s="17">
        <v>45575</v>
      </c>
      <c r="D122" s="17"/>
      <c r="E122" s="27" t="s">
        <v>39</v>
      </c>
      <c r="F122" s="28" t="s">
        <v>712</v>
      </c>
      <c r="G122" s="27" t="s">
        <v>33</v>
      </c>
      <c r="H122" s="29" t="s">
        <v>1305</v>
      </c>
      <c r="I122" s="29"/>
      <c r="J122" s="33">
        <v>2</v>
      </c>
      <c r="K122" s="21">
        <v>45574</v>
      </c>
      <c r="L122" s="21">
        <f>IFERROR(WORKDAY.INTL(($K122-1),$J122,1,FESTIVOS[]),"")</f>
        <v>45575</v>
      </c>
      <c r="M122" s="37">
        <f t="shared" ca="1" si="3"/>
        <v>671</v>
      </c>
      <c r="N122" s="23">
        <v>0</v>
      </c>
      <c r="O122" s="22">
        <v>1</v>
      </c>
      <c r="P122" s="18" t="s">
        <v>35</v>
      </c>
      <c r="Q122" s="24" t="s">
        <v>30</v>
      </c>
      <c r="R122" s="61" t="str">
        <f ca="1">IF(Tabla43435678910111213[[#This Row],[Avance]]&lt;Tabla43435678910111213[[#This Row],[Actual]],"OK",IF(Tabla43435678910111213[[#This Row],[Avance]]&gt;Tabla43435678910111213[[#This Row],[Actual]],"ATENCIÓN","EJECUTADO"))</f>
        <v>ATENCIÓN</v>
      </c>
    </row>
    <row r="123" spans="1:18" hidden="1" x14ac:dyDescent="0.25">
      <c r="A123" s="16">
        <v>118</v>
      </c>
      <c r="B123" s="18" t="s">
        <v>23</v>
      </c>
      <c r="C123" s="17">
        <v>45575</v>
      </c>
      <c r="D123" s="17"/>
      <c r="E123" s="27" t="s">
        <v>39</v>
      </c>
      <c r="F123" s="28" t="s">
        <v>712</v>
      </c>
      <c r="G123" s="27" t="s">
        <v>33</v>
      </c>
      <c r="H123" s="29" t="s">
        <v>1316</v>
      </c>
      <c r="I123" s="29"/>
      <c r="J123" s="33">
        <v>2</v>
      </c>
      <c r="K123" s="21">
        <v>45574</v>
      </c>
      <c r="L123" s="21">
        <f>IFERROR(WORKDAY.INTL(($K123-1),$J123,1,FESTIVOS[]),"")</f>
        <v>45575</v>
      </c>
      <c r="M123" s="37">
        <f t="shared" ca="1" si="3"/>
        <v>671</v>
      </c>
      <c r="N123" s="23">
        <v>0</v>
      </c>
      <c r="O123" s="22">
        <v>1</v>
      </c>
      <c r="P123" s="18" t="s">
        <v>35</v>
      </c>
      <c r="Q123" s="24" t="s">
        <v>30</v>
      </c>
      <c r="R123" s="61" t="str">
        <f ca="1">IF(Tabla43435678910111213[[#This Row],[Avance]]&lt;Tabla43435678910111213[[#This Row],[Actual]],"OK",IF(Tabla43435678910111213[[#This Row],[Avance]]&gt;Tabla43435678910111213[[#This Row],[Actual]],"ATENCIÓN","EJECUTADO"))</f>
        <v>ATENCIÓN</v>
      </c>
    </row>
    <row r="124" spans="1:18" hidden="1" x14ac:dyDescent="0.25">
      <c r="A124" s="16">
        <v>119</v>
      </c>
      <c r="B124" s="18" t="s">
        <v>23</v>
      </c>
      <c r="C124" s="17">
        <v>45575</v>
      </c>
      <c r="D124" s="17"/>
      <c r="E124" s="27" t="s">
        <v>39</v>
      </c>
      <c r="F124" s="28" t="s">
        <v>638</v>
      </c>
      <c r="G124" s="27" t="s">
        <v>33</v>
      </c>
      <c r="H124" s="29" t="s">
        <v>1305</v>
      </c>
      <c r="I124" s="29"/>
      <c r="J124" s="33">
        <v>2</v>
      </c>
      <c r="K124" s="21">
        <v>45574</v>
      </c>
      <c r="L124" s="21">
        <f>IFERROR(WORKDAY.INTL(($K124-1),$J124,1,FESTIVOS[]),"")</f>
        <v>45575</v>
      </c>
      <c r="M124" s="37">
        <f t="shared" ca="1" si="3"/>
        <v>671</v>
      </c>
      <c r="N124" s="23">
        <v>0</v>
      </c>
      <c r="O124" s="22">
        <v>1</v>
      </c>
      <c r="P124" s="18" t="s">
        <v>35</v>
      </c>
      <c r="Q124" s="24" t="s">
        <v>30</v>
      </c>
      <c r="R124" s="61" t="str">
        <f ca="1">IF(Tabla43435678910111213[[#This Row],[Avance]]&lt;Tabla43435678910111213[[#This Row],[Actual]],"OK",IF(Tabla43435678910111213[[#This Row],[Avance]]&gt;Tabla43435678910111213[[#This Row],[Actual]],"ATENCIÓN","EJECUTADO"))</f>
        <v>ATENCIÓN</v>
      </c>
    </row>
    <row r="125" spans="1:18" hidden="1" x14ac:dyDescent="0.25">
      <c r="A125" s="16">
        <v>120</v>
      </c>
      <c r="B125" s="18" t="s">
        <v>23</v>
      </c>
      <c r="C125" s="17">
        <v>45575</v>
      </c>
      <c r="D125" s="17"/>
      <c r="E125" s="27" t="s">
        <v>39</v>
      </c>
      <c r="F125" s="28" t="s">
        <v>638</v>
      </c>
      <c r="G125" s="27" t="s">
        <v>33</v>
      </c>
      <c r="H125" s="29" t="s">
        <v>1316</v>
      </c>
      <c r="I125" s="29"/>
      <c r="J125" s="33">
        <v>2</v>
      </c>
      <c r="K125" s="21">
        <v>45574</v>
      </c>
      <c r="L125" s="21">
        <f>IFERROR(WORKDAY.INTL(($K125-1),$J125,1,FESTIVOS[]),"")</f>
        <v>45575</v>
      </c>
      <c r="M125" s="37">
        <f t="shared" ca="1" si="3"/>
        <v>671</v>
      </c>
      <c r="N125" s="23">
        <v>0</v>
      </c>
      <c r="O125" s="22">
        <v>1</v>
      </c>
      <c r="P125" s="18" t="s">
        <v>35</v>
      </c>
      <c r="Q125" s="24" t="s">
        <v>30</v>
      </c>
      <c r="R125" s="61" t="str">
        <f ca="1">IF(Tabla43435678910111213[[#This Row],[Avance]]&lt;Tabla43435678910111213[[#This Row],[Actual]],"OK",IF(Tabla43435678910111213[[#This Row],[Avance]]&gt;Tabla43435678910111213[[#This Row],[Actual]],"ATENCIÓN","EJECUTADO"))</f>
        <v>ATENCIÓN</v>
      </c>
    </row>
    <row r="126" spans="1:18" hidden="1" x14ac:dyDescent="0.25">
      <c r="A126" s="16">
        <v>121</v>
      </c>
      <c r="B126" s="18" t="s">
        <v>23</v>
      </c>
      <c r="C126" s="17">
        <v>45575</v>
      </c>
      <c r="D126" s="17"/>
      <c r="E126" s="27" t="s">
        <v>39</v>
      </c>
      <c r="F126" s="28" t="s">
        <v>561</v>
      </c>
      <c r="G126" s="27" t="s">
        <v>33</v>
      </c>
      <c r="H126" s="29" t="s">
        <v>1305</v>
      </c>
      <c r="I126" s="29"/>
      <c r="J126" s="33">
        <v>2</v>
      </c>
      <c r="K126" s="21">
        <v>45574</v>
      </c>
      <c r="L126" s="21">
        <f>IFERROR(WORKDAY.INTL(($K126-1),$J126,1,FESTIVOS[]),"")</f>
        <v>45575</v>
      </c>
      <c r="M126" s="37">
        <f t="shared" ca="1" si="3"/>
        <v>671</v>
      </c>
      <c r="N126" s="23">
        <v>0</v>
      </c>
      <c r="O126" s="22">
        <v>1</v>
      </c>
      <c r="P126" s="18" t="s">
        <v>35</v>
      </c>
      <c r="Q126" s="24" t="s">
        <v>30</v>
      </c>
      <c r="R126" s="61" t="str">
        <f ca="1">IF(Tabla43435678910111213[[#This Row],[Avance]]&lt;Tabla43435678910111213[[#This Row],[Actual]],"OK",IF(Tabla43435678910111213[[#This Row],[Avance]]&gt;Tabla43435678910111213[[#This Row],[Actual]],"ATENCIÓN","EJECUTADO"))</f>
        <v>ATENCIÓN</v>
      </c>
    </row>
    <row r="127" spans="1:18" hidden="1" x14ac:dyDescent="0.25">
      <c r="A127" s="16">
        <v>122</v>
      </c>
      <c r="B127" s="18" t="s">
        <v>23</v>
      </c>
      <c r="C127" s="17">
        <v>45575</v>
      </c>
      <c r="D127" s="17"/>
      <c r="E127" s="27" t="s">
        <v>39</v>
      </c>
      <c r="F127" s="28" t="s">
        <v>561</v>
      </c>
      <c r="G127" s="27" t="s">
        <v>33</v>
      </c>
      <c r="H127" s="29" t="s">
        <v>1316</v>
      </c>
      <c r="I127" s="29"/>
      <c r="J127" s="33">
        <v>2</v>
      </c>
      <c r="K127" s="21">
        <v>45574</v>
      </c>
      <c r="L127" s="21">
        <f>IFERROR(WORKDAY.INTL(($K127-1),$J127,1,FESTIVOS[]),"")</f>
        <v>45575</v>
      </c>
      <c r="M127" s="37">
        <f t="shared" ca="1" si="3"/>
        <v>671</v>
      </c>
      <c r="N127" s="23">
        <v>0</v>
      </c>
      <c r="O127" s="22">
        <v>1</v>
      </c>
      <c r="P127" s="18" t="s">
        <v>35</v>
      </c>
      <c r="Q127" s="24" t="s">
        <v>30</v>
      </c>
      <c r="R127" s="61" t="str">
        <f ca="1">IF(Tabla43435678910111213[[#This Row],[Avance]]&lt;Tabla43435678910111213[[#This Row],[Actual]],"OK",IF(Tabla43435678910111213[[#This Row],[Avance]]&gt;Tabla43435678910111213[[#This Row],[Actual]],"ATENCIÓN","EJECUTADO"))</f>
        <v>ATENCIÓN</v>
      </c>
    </row>
    <row r="128" spans="1:18" hidden="1" x14ac:dyDescent="0.25">
      <c r="A128" s="16">
        <v>123</v>
      </c>
      <c r="B128" s="18" t="s">
        <v>23</v>
      </c>
      <c r="C128" s="17">
        <v>45575</v>
      </c>
      <c r="D128" s="17"/>
      <c r="E128" s="27" t="s">
        <v>39</v>
      </c>
      <c r="F128" s="28" t="s">
        <v>455</v>
      </c>
      <c r="G128" s="27" t="s">
        <v>33</v>
      </c>
      <c r="H128" s="29" t="s">
        <v>1305</v>
      </c>
      <c r="I128" s="29"/>
      <c r="J128" s="33">
        <v>2</v>
      </c>
      <c r="K128" s="21">
        <v>45574</v>
      </c>
      <c r="L128" s="21">
        <f>IFERROR(WORKDAY.INTL(($K128-1),$J128,1,FESTIVOS[]),"")</f>
        <v>45575</v>
      </c>
      <c r="M128" s="37">
        <f t="shared" ca="1" si="3"/>
        <v>671</v>
      </c>
      <c r="N128" s="23">
        <v>0</v>
      </c>
      <c r="O128" s="22">
        <v>1</v>
      </c>
      <c r="P128" s="18" t="s">
        <v>35</v>
      </c>
      <c r="Q128" s="24" t="s">
        <v>30</v>
      </c>
      <c r="R128" s="61" t="str">
        <f ca="1">IF(Tabla43435678910111213[[#This Row],[Avance]]&lt;Tabla43435678910111213[[#This Row],[Actual]],"OK",IF(Tabla43435678910111213[[#This Row],[Avance]]&gt;Tabla43435678910111213[[#This Row],[Actual]],"ATENCIÓN","EJECUTADO"))</f>
        <v>ATENCIÓN</v>
      </c>
    </row>
    <row r="129" spans="1:18" hidden="1" x14ac:dyDescent="0.25">
      <c r="A129" s="16">
        <v>124</v>
      </c>
      <c r="B129" s="18" t="s">
        <v>23</v>
      </c>
      <c r="C129" s="17">
        <v>45575</v>
      </c>
      <c r="D129" s="17"/>
      <c r="E129" s="27" t="s">
        <v>1264</v>
      </c>
      <c r="F129" s="28" t="s">
        <v>1332</v>
      </c>
      <c r="G129" s="27" t="s">
        <v>33</v>
      </c>
      <c r="H129" s="29" t="s">
        <v>1284</v>
      </c>
      <c r="I129" s="29"/>
      <c r="J129" s="33">
        <v>2</v>
      </c>
      <c r="K129" s="21">
        <v>45574</v>
      </c>
      <c r="L129" s="21">
        <f>IFERROR(WORKDAY.INTL(($K129-1),$J129,1,FESTIVOS[]),"")</f>
        <v>45575</v>
      </c>
      <c r="M129" s="37">
        <f t="shared" ca="1" si="3"/>
        <v>671</v>
      </c>
      <c r="N129" s="23">
        <v>0</v>
      </c>
      <c r="O129" s="22">
        <v>1</v>
      </c>
      <c r="P129" s="18" t="s">
        <v>35</v>
      </c>
      <c r="Q129" s="24" t="s">
        <v>30</v>
      </c>
      <c r="R129" s="61" t="str">
        <f ca="1">IF(Tabla43435678910111213[[#This Row],[Avance]]&lt;Tabla43435678910111213[[#This Row],[Actual]],"OK",IF(Tabla43435678910111213[[#This Row],[Avance]]&gt;Tabla43435678910111213[[#This Row],[Actual]],"ATENCIÓN","EJECUTADO"))</f>
        <v>ATENCIÓN</v>
      </c>
    </row>
    <row r="130" spans="1:18" hidden="1" x14ac:dyDescent="0.25">
      <c r="A130" s="16">
        <v>125</v>
      </c>
      <c r="B130" s="18" t="s">
        <v>23</v>
      </c>
      <c r="C130" s="17">
        <v>45575</v>
      </c>
      <c r="D130" s="17"/>
      <c r="E130" s="27" t="s">
        <v>1264</v>
      </c>
      <c r="F130" s="28" t="s">
        <v>1332</v>
      </c>
      <c r="G130" s="27" t="s">
        <v>33</v>
      </c>
      <c r="H130" s="29" t="s">
        <v>789</v>
      </c>
      <c r="I130" s="29"/>
      <c r="J130" s="33">
        <v>5</v>
      </c>
      <c r="K130" s="21">
        <v>45574</v>
      </c>
      <c r="L130" s="21">
        <f>IFERROR(WORKDAY.INTL(($K130-1),$J130,1,FESTIVOS[]),"")</f>
        <v>45580</v>
      </c>
      <c r="M130" s="37">
        <f t="shared" ca="1" si="3"/>
        <v>111.83333333333333</v>
      </c>
      <c r="N130" s="23">
        <v>0.3</v>
      </c>
      <c r="O130" s="22">
        <v>1</v>
      </c>
      <c r="P130" s="18" t="s">
        <v>35</v>
      </c>
      <c r="Q130" s="24" t="s">
        <v>30</v>
      </c>
      <c r="R130" s="61" t="str">
        <f ca="1">IF(Tabla43435678910111213[[#This Row],[Avance]]&lt;Tabla43435678910111213[[#This Row],[Actual]],"OK",IF(Tabla43435678910111213[[#This Row],[Avance]]&gt;Tabla43435678910111213[[#This Row],[Actual]],"ATENCIÓN","EJECUTADO"))</f>
        <v>ATENCIÓN</v>
      </c>
    </row>
    <row r="131" spans="1:18" ht="26.4" hidden="1" x14ac:dyDescent="0.25">
      <c r="A131" s="16">
        <v>126</v>
      </c>
      <c r="B131" s="18" t="s">
        <v>23</v>
      </c>
      <c r="C131" s="17">
        <v>45576</v>
      </c>
      <c r="D131" s="17"/>
      <c r="E131" s="27" t="s">
        <v>1264</v>
      </c>
      <c r="F131" s="38" t="s">
        <v>1333</v>
      </c>
      <c r="G131" s="27" t="s">
        <v>33</v>
      </c>
      <c r="H131" s="29" t="s">
        <v>226</v>
      </c>
      <c r="I131" s="29"/>
      <c r="J131" s="33">
        <v>2</v>
      </c>
      <c r="K131" s="21">
        <v>45575</v>
      </c>
      <c r="L131" s="21">
        <f>IFERROR(WORKDAY.INTL(($K131-1),$J131,1,FESTIVOS[]),"")</f>
        <v>45576</v>
      </c>
      <c r="M131" s="37">
        <f t="shared" ca="1" si="3"/>
        <v>670</v>
      </c>
      <c r="N131" s="23">
        <v>0</v>
      </c>
      <c r="O131" s="22">
        <v>1</v>
      </c>
      <c r="P131" s="18" t="s">
        <v>35</v>
      </c>
      <c r="Q131" s="24" t="s">
        <v>30</v>
      </c>
      <c r="R131" s="61" t="str">
        <f ca="1">IF(Tabla43435678910111213[[#This Row],[Avance]]&lt;Tabla43435678910111213[[#This Row],[Actual]],"OK",IF(Tabla43435678910111213[[#This Row],[Avance]]&gt;Tabla43435678910111213[[#This Row],[Actual]],"ATENCIÓN","EJECUTADO"))</f>
        <v>ATENCIÓN</v>
      </c>
    </row>
    <row r="132" spans="1:18" hidden="1" x14ac:dyDescent="0.25">
      <c r="A132" s="16">
        <v>127</v>
      </c>
      <c r="B132" s="18" t="s">
        <v>23</v>
      </c>
      <c r="C132" s="17">
        <v>45576</v>
      </c>
      <c r="D132" s="17"/>
      <c r="E132" s="27" t="s">
        <v>39</v>
      </c>
      <c r="F132" s="28" t="s">
        <v>286</v>
      </c>
      <c r="G132" s="27" t="s">
        <v>33</v>
      </c>
      <c r="H132" s="29" t="s">
        <v>1305</v>
      </c>
      <c r="I132" s="29"/>
      <c r="J132" s="33">
        <v>6</v>
      </c>
      <c r="K132" s="21">
        <v>45575</v>
      </c>
      <c r="L132" s="21">
        <f>IFERROR(WORKDAY.INTL(($K132-1),$J132,1,FESTIVOS[]),"")</f>
        <v>45582</v>
      </c>
      <c r="M132" s="37">
        <f t="shared" ca="1" si="3"/>
        <v>95.714285714285708</v>
      </c>
      <c r="N132" s="23">
        <v>0.57999999999999996</v>
      </c>
      <c r="O132" s="22">
        <v>0.72</v>
      </c>
      <c r="P132" s="18" t="s">
        <v>35</v>
      </c>
      <c r="Q132" s="24" t="s">
        <v>30</v>
      </c>
      <c r="R132" s="61" t="str">
        <f ca="1">IF(Tabla43435678910111213[[#This Row],[Avance]]&lt;Tabla43435678910111213[[#This Row],[Actual]],"OK",IF(Tabla43435678910111213[[#This Row],[Avance]]&gt;Tabla43435678910111213[[#This Row],[Actual]],"ATENCIÓN","EJECUTADO"))</f>
        <v>ATENCIÓN</v>
      </c>
    </row>
    <row r="133" spans="1:18" hidden="1" x14ac:dyDescent="0.25">
      <c r="A133" s="16">
        <v>128</v>
      </c>
      <c r="B133" s="18" t="s">
        <v>23</v>
      </c>
      <c r="C133" s="17">
        <v>45576</v>
      </c>
      <c r="D133" s="17"/>
      <c r="E133" s="27" t="s">
        <v>39</v>
      </c>
      <c r="F133" s="28" t="s">
        <v>286</v>
      </c>
      <c r="G133" s="27" t="s">
        <v>33</v>
      </c>
      <c r="H133" s="29" t="s">
        <v>1316</v>
      </c>
      <c r="I133" s="63" t="s">
        <v>1334</v>
      </c>
      <c r="J133" s="33">
        <v>10</v>
      </c>
      <c r="K133" s="21">
        <v>45575</v>
      </c>
      <c r="L133" s="21">
        <f>IFERROR(WORKDAY.INTL(($K133-1),$J133,1,FESTIVOS[]),"")</f>
        <v>45588</v>
      </c>
      <c r="M133" s="37">
        <f t="shared" ref="M133:M155" ca="1" si="4">IFERROR(((($I$3-$K133)/(L133-K133)*1)),"")</f>
        <v>51.53846153846154</v>
      </c>
      <c r="N133" s="23">
        <v>0.85</v>
      </c>
      <c r="O133" s="22">
        <v>1</v>
      </c>
      <c r="P133" s="18" t="s">
        <v>35</v>
      </c>
      <c r="Q133" s="24" t="s">
        <v>30</v>
      </c>
      <c r="R133" s="61" t="str">
        <f ca="1">IF(Tabla43435678910111213[[#This Row],[Avance]]&lt;Tabla43435678910111213[[#This Row],[Actual]],"OK",IF(Tabla43435678910111213[[#This Row],[Avance]]&gt;Tabla43435678910111213[[#This Row],[Actual]],"ATENCIÓN","EJECUTADO"))</f>
        <v>ATENCIÓN</v>
      </c>
    </row>
    <row r="134" spans="1:18" hidden="1" x14ac:dyDescent="0.25">
      <c r="A134" s="16">
        <v>129</v>
      </c>
      <c r="B134" s="18" t="s">
        <v>23</v>
      </c>
      <c r="C134" s="17">
        <v>45579</v>
      </c>
      <c r="D134" s="17"/>
      <c r="E134" s="27" t="s">
        <v>1264</v>
      </c>
      <c r="F134" s="28" t="s">
        <v>1335</v>
      </c>
      <c r="G134" s="27" t="s">
        <v>33</v>
      </c>
      <c r="H134" s="29" t="s">
        <v>1284</v>
      </c>
      <c r="I134" s="29"/>
      <c r="J134" s="33">
        <v>1</v>
      </c>
      <c r="K134" s="21">
        <v>45578</v>
      </c>
      <c r="L134" s="21">
        <f>IFERROR(WORKDAY.INTL(($K134-1),$J134,1,FESTIVOS[]),"")</f>
        <v>45579</v>
      </c>
      <c r="M134" s="37">
        <f t="shared" ca="1" si="4"/>
        <v>667</v>
      </c>
      <c r="N134" s="23">
        <v>0</v>
      </c>
      <c r="O134" s="22">
        <v>1</v>
      </c>
      <c r="P134" s="18" t="s">
        <v>35</v>
      </c>
      <c r="Q134" s="24" t="s">
        <v>30</v>
      </c>
      <c r="R134" s="61" t="str">
        <f ca="1">IF(Tabla43435678910111213[[#This Row],[Avance]]&lt;Tabla43435678910111213[[#This Row],[Actual]],"OK",IF(Tabla43435678910111213[[#This Row],[Avance]]&gt;Tabla43435678910111213[[#This Row],[Actual]],"ATENCIÓN","EJECUTADO"))</f>
        <v>ATENCIÓN</v>
      </c>
    </row>
    <row r="135" spans="1:18" hidden="1" x14ac:dyDescent="0.25">
      <c r="A135" s="16">
        <v>130</v>
      </c>
      <c r="B135" s="18" t="s">
        <v>23</v>
      </c>
      <c r="C135" s="17">
        <v>45579</v>
      </c>
      <c r="D135" s="17"/>
      <c r="E135" s="27" t="s">
        <v>1264</v>
      </c>
      <c r="F135" s="28" t="s">
        <v>1336</v>
      </c>
      <c r="G135" s="27" t="s">
        <v>33</v>
      </c>
      <c r="H135" s="29" t="s">
        <v>1284</v>
      </c>
      <c r="I135" s="29"/>
      <c r="J135" s="33">
        <v>1</v>
      </c>
      <c r="K135" s="21">
        <v>45578</v>
      </c>
      <c r="L135" s="21">
        <f>IFERROR(WORKDAY.INTL(($K135-1),$J135,1,FESTIVOS[]),"")</f>
        <v>45579</v>
      </c>
      <c r="M135" s="37">
        <f t="shared" ca="1" si="4"/>
        <v>667</v>
      </c>
      <c r="N135" s="23">
        <v>0</v>
      </c>
      <c r="O135" s="22">
        <v>1</v>
      </c>
      <c r="P135" s="18" t="s">
        <v>35</v>
      </c>
      <c r="Q135" s="24" t="s">
        <v>30</v>
      </c>
      <c r="R135" s="61" t="str">
        <f ca="1">IF(Tabla43435678910111213[[#This Row],[Avance]]&lt;Tabla43435678910111213[[#This Row],[Actual]],"OK",IF(Tabla43435678910111213[[#This Row],[Avance]]&gt;Tabla43435678910111213[[#This Row],[Actual]],"ATENCIÓN","EJECUTADO"))</f>
        <v>ATENCIÓN</v>
      </c>
    </row>
    <row r="136" spans="1:18" hidden="1" x14ac:dyDescent="0.25">
      <c r="A136" s="16">
        <v>131</v>
      </c>
      <c r="B136" s="18" t="s">
        <v>23</v>
      </c>
      <c r="C136" s="17">
        <v>45580</v>
      </c>
      <c r="D136" s="17"/>
      <c r="E136" s="27" t="s">
        <v>621</v>
      </c>
      <c r="F136" s="28" t="s">
        <v>455</v>
      </c>
      <c r="G136" s="27" t="s">
        <v>33</v>
      </c>
      <c r="H136" s="29" t="s">
        <v>1284</v>
      </c>
      <c r="I136" s="29"/>
      <c r="J136" s="33">
        <v>11</v>
      </c>
      <c r="K136" s="21">
        <v>45579</v>
      </c>
      <c r="L136" s="21">
        <f>IFERROR(WORKDAY.INTL(($K136-1),$J136,1,FESTIVOS[]),"")</f>
        <v>45593</v>
      </c>
      <c r="M136" s="37">
        <v>1</v>
      </c>
      <c r="N136" s="23">
        <v>0.74</v>
      </c>
      <c r="O136" s="22">
        <v>1</v>
      </c>
      <c r="P136" s="18" t="s">
        <v>35</v>
      </c>
      <c r="Q136" s="24" t="s">
        <v>30</v>
      </c>
      <c r="R136" s="61" t="str">
        <f>IF(Tabla43435678910111213[[#This Row],[Avance]]&lt;Tabla43435678910111213[[#This Row],[Actual]],"OK",IF(Tabla43435678910111213[[#This Row],[Avance]]&gt;Tabla43435678910111213[[#This Row],[Actual]],"ATENCIÓN","EJECUTADO"))</f>
        <v>EJECUTADO</v>
      </c>
    </row>
    <row r="137" spans="1:18" x14ac:dyDescent="0.25">
      <c r="A137" s="16">
        <v>132</v>
      </c>
      <c r="B137" s="18" t="s">
        <v>23</v>
      </c>
      <c r="C137" s="17">
        <v>45580</v>
      </c>
      <c r="D137" s="17"/>
      <c r="E137" s="27" t="s">
        <v>1264</v>
      </c>
      <c r="F137" s="28" t="s">
        <v>1337</v>
      </c>
      <c r="G137" s="27" t="s">
        <v>33</v>
      </c>
      <c r="H137" s="29" t="s">
        <v>789</v>
      </c>
      <c r="I137" s="29"/>
      <c r="J137" s="33">
        <v>20</v>
      </c>
      <c r="K137" s="21">
        <v>45579</v>
      </c>
      <c r="L137" s="21">
        <f>IFERROR(WORKDAY.INTL(($K137-1),$J137,1,FESTIVOS[]),"")</f>
        <v>45604</v>
      </c>
      <c r="M137" s="37">
        <f t="shared" ca="1" si="4"/>
        <v>26.64</v>
      </c>
      <c r="N137" s="23">
        <v>0.84</v>
      </c>
      <c r="O137" s="22">
        <v>0.75</v>
      </c>
      <c r="P137" s="18" t="s">
        <v>35</v>
      </c>
      <c r="Q137" s="24" t="s">
        <v>30</v>
      </c>
      <c r="R137" s="61" t="str">
        <f ca="1">IF(Tabla43435678910111213[[#This Row],[Avance]]&lt;Tabla43435678910111213[[#This Row],[Actual]],"OK",IF(Tabla43435678910111213[[#This Row],[Avance]]&gt;Tabla43435678910111213[[#This Row],[Actual]],"ATENCIÓN","EJECUTADO"))</f>
        <v>ATENCIÓN</v>
      </c>
    </row>
    <row r="138" spans="1:18" hidden="1" x14ac:dyDescent="0.25">
      <c r="A138" s="16">
        <v>133</v>
      </c>
      <c r="B138" s="18" t="s">
        <v>23</v>
      </c>
      <c r="C138" s="17">
        <v>45580</v>
      </c>
      <c r="D138" s="17"/>
      <c r="E138" s="27" t="s">
        <v>39</v>
      </c>
      <c r="F138" s="28" t="s">
        <v>284</v>
      </c>
      <c r="G138" s="27" t="s">
        <v>33</v>
      </c>
      <c r="H138" s="29" t="s">
        <v>1338</v>
      </c>
      <c r="I138" s="29"/>
      <c r="J138" s="33">
        <v>2</v>
      </c>
      <c r="K138" s="21">
        <v>45579</v>
      </c>
      <c r="L138" s="21">
        <f>IFERROR(WORKDAY.INTL(($K138-1),$J138,1,FESTIVOS[]),"")</f>
        <v>45580</v>
      </c>
      <c r="M138" s="37">
        <f t="shared" ca="1" si="4"/>
        <v>666</v>
      </c>
      <c r="N138" s="23">
        <v>0</v>
      </c>
      <c r="O138" s="22">
        <v>1</v>
      </c>
      <c r="P138" s="18" t="s">
        <v>35</v>
      </c>
      <c r="Q138" s="24" t="s">
        <v>30</v>
      </c>
      <c r="R138" s="61" t="str">
        <f ca="1">IF(Tabla43435678910111213[[#This Row],[Avance]]&lt;Tabla43435678910111213[[#This Row],[Actual]],"OK",IF(Tabla43435678910111213[[#This Row],[Avance]]&gt;Tabla43435678910111213[[#This Row],[Actual]],"ATENCIÓN","EJECUTADO"))</f>
        <v>ATENCIÓN</v>
      </c>
    </row>
    <row r="139" spans="1:18" ht="26.4" hidden="1" x14ac:dyDescent="0.25">
      <c r="A139" s="16">
        <v>134</v>
      </c>
      <c r="B139" s="18" t="s">
        <v>23</v>
      </c>
      <c r="C139" s="17">
        <v>45581</v>
      </c>
      <c r="D139" s="17"/>
      <c r="E139" s="27" t="s">
        <v>339</v>
      </c>
      <c r="F139" s="38" t="s">
        <v>1339</v>
      </c>
      <c r="G139" s="27" t="s">
        <v>33</v>
      </c>
      <c r="H139" s="29" t="s">
        <v>505</v>
      </c>
      <c r="I139" s="29"/>
      <c r="J139" s="33">
        <v>2</v>
      </c>
      <c r="K139" s="21">
        <v>45580</v>
      </c>
      <c r="L139" s="21">
        <f>IFERROR(WORKDAY.INTL(($K139-1),$J139,1,FESTIVOS[]),"")</f>
        <v>45581</v>
      </c>
      <c r="M139" s="37">
        <f t="shared" ca="1" si="4"/>
        <v>665</v>
      </c>
      <c r="N139" s="23">
        <v>0</v>
      </c>
      <c r="O139" s="22">
        <v>1</v>
      </c>
      <c r="P139" s="18" t="s">
        <v>35</v>
      </c>
      <c r="Q139" s="24" t="s">
        <v>30</v>
      </c>
      <c r="R139" s="61" t="str">
        <f ca="1">IF(Tabla43435678910111213[[#This Row],[Avance]]&lt;Tabla43435678910111213[[#This Row],[Actual]],"OK",IF(Tabla43435678910111213[[#This Row],[Avance]]&gt;Tabla43435678910111213[[#This Row],[Actual]],"ATENCIÓN","EJECUTADO"))</f>
        <v>ATENCIÓN</v>
      </c>
    </row>
    <row r="140" spans="1:18" ht="26.4" hidden="1" x14ac:dyDescent="0.25">
      <c r="A140" s="16">
        <v>135</v>
      </c>
      <c r="B140" s="18" t="s">
        <v>23</v>
      </c>
      <c r="C140" s="17">
        <v>45581</v>
      </c>
      <c r="D140" s="17"/>
      <c r="E140" s="27" t="s">
        <v>339</v>
      </c>
      <c r="F140" s="38" t="s">
        <v>1340</v>
      </c>
      <c r="G140" s="27" t="s">
        <v>33</v>
      </c>
      <c r="H140" s="29" t="s">
        <v>505</v>
      </c>
      <c r="I140" s="29"/>
      <c r="J140" s="33">
        <v>3</v>
      </c>
      <c r="K140" s="21">
        <v>45580</v>
      </c>
      <c r="L140" s="21">
        <f>IFERROR(WORKDAY.INTL(($K140-1),$J140,1,FESTIVOS[]),"")</f>
        <v>45582</v>
      </c>
      <c r="M140" s="37">
        <f t="shared" ca="1" si="4"/>
        <v>332.5</v>
      </c>
      <c r="N140" s="23">
        <v>0.2</v>
      </c>
      <c r="O140" s="22">
        <v>1</v>
      </c>
      <c r="P140" s="18" t="s">
        <v>35</v>
      </c>
      <c r="Q140" s="24" t="s">
        <v>30</v>
      </c>
      <c r="R140" s="61" t="str">
        <f ca="1">IF(Tabla43435678910111213[[#This Row],[Avance]]&lt;Tabla43435678910111213[[#This Row],[Actual]],"OK",IF(Tabla43435678910111213[[#This Row],[Avance]]&gt;Tabla43435678910111213[[#This Row],[Actual]],"ATENCIÓN","EJECUTADO"))</f>
        <v>ATENCIÓN</v>
      </c>
    </row>
    <row r="141" spans="1:18" hidden="1" x14ac:dyDescent="0.25">
      <c r="A141" s="16">
        <v>136</v>
      </c>
      <c r="B141" s="18" t="s">
        <v>23</v>
      </c>
      <c r="C141" s="17">
        <v>45581</v>
      </c>
      <c r="D141" s="17"/>
      <c r="E141" s="27" t="s">
        <v>39</v>
      </c>
      <c r="F141" s="28" t="s">
        <v>265</v>
      </c>
      <c r="G141" s="27" t="s">
        <v>33</v>
      </c>
      <c r="H141" s="29" t="s">
        <v>1189</v>
      </c>
      <c r="I141" s="29"/>
      <c r="J141" s="33">
        <v>2</v>
      </c>
      <c r="K141" s="21">
        <v>45580</v>
      </c>
      <c r="L141" s="21">
        <f>IFERROR(WORKDAY.INTL(($K141-1),$J141,1,FESTIVOS[]),"")</f>
        <v>45581</v>
      </c>
      <c r="M141" s="37">
        <f t="shared" ca="1" si="4"/>
        <v>665</v>
      </c>
      <c r="N141" s="23">
        <v>0</v>
      </c>
      <c r="O141" s="22">
        <v>1</v>
      </c>
      <c r="P141" s="18" t="s">
        <v>35</v>
      </c>
      <c r="Q141" s="24" t="s">
        <v>30</v>
      </c>
      <c r="R141" s="61" t="str">
        <f ca="1">IF(Tabla43435678910111213[[#This Row],[Avance]]&lt;Tabla43435678910111213[[#This Row],[Actual]],"OK",IF(Tabla43435678910111213[[#This Row],[Avance]]&gt;Tabla43435678910111213[[#This Row],[Actual]],"ATENCIÓN","EJECUTADO"))</f>
        <v>ATENCIÓN</v>
      </c>
    </row>
    <row r="142" spans="1:18" hidden="1" x14ac:dyDescent="0.25">
      <c r="A142" s="16">
        <v>137</v>
      </c>
      <c r="B142" s="18" t="s">
        <v>23</v>
      </c>
      <c r="C142" s="17">
        <v>45581</v>
      </c>
      <c r="D142" s="17"/>
      <c r="E142" s="27" t="s">
        <v>39</v>
      </c>
      <c r="F142" s="28" t="s">
        <v>275</v>
      </c>
      <c r="G142" s="27" t="s">
        <v>33</v>
      </c>
      <c r="H142" s="29" t="s">
        <v>1189</v>
      </c>
      <c r="I142" s="29"/>
      <c r="J142" s="33">
        <v>2</v>
      </c>
      <c r="K142" s="21">
        <v>45580</v>
      </c>
      <c r="L142" s="21">
        <f>IFERROR(WORKDAY.INTL(($K142-1),$J142,1,FESTIVOS[]),"")</f>
        <v>45581</v>
      </c>
      <c r="M142" s="37">
        <f t="shared" ca="1" si="4"/>
        <v>665</v>
      </c>
      <c r="N142" s="23">
        <v>0</v>
      </c>
      <c r="O142" s="22">
        <v>1</v>
      </c>
      <c r="P142" s="18" t="s">
        <v>35</v>
      </c>
      <c r="Q142" s="24" t="s">
        <v>30</v>
      </c>
      <c r="R142" s="61" t="str">
        <f ca="1">IF(Tabla43435678910111213[[#This Row],[Avance]]&lt;Tabla43435678910111213[[#This Row],[Actual]],"OK",IF(Tabla43435678910111213[[#This Row],[Avance]]&gt;Tabla43435678910111213[[#This Row],[Actual]],"ATENCIÓN","EJECUTADO"))</f>
        <v>ATENCIÓN</v>
      </c>
    </row>
    <row r="143" spans="1:18" hidden="1" x14ac:dyDescent="0.25">
      <c r="A143" s="16">
        <v>138</v>
      </c>
      <c r="B143" s="18" t="s">
        <v>23</v>
      </c>
      <c r="C143" s="17">
        <v>45581</v>
      </c>
      <c r="D143" s="17"/>
      <c r="E143" s="27" t="s">
        <v>39</v>
      </c>
      <c r="F143" s="28" t="s">
        <v>267</v>
      </c>
      <c r="G143" s="27" t="s">
        <v>33</v>
      </c>
      <c r="H143" s="29" t="s">
        <v>1189</v>
      </c>
      <c r="I143" s="29"/>
      <c r="J143" s="33">
        <v>2</v>
      </c>
      <c r="K143" s="21">
        <v>45580</v>
      </c>
      <c r="L143" s="21">
        <f>IFERROR(WORKDAY.INTL(($K143-1),$J143,1,FESTIVOS[]),"")</f>
        <v>45581</v>
      </c>
      <c r="M143" s="37">
        <f t="shared" ca="1" si="4"/>
        <v>665</v>
      </c>
      <c r="N143" s="23">
        <v>0</v>
      </c>
      <c r="O143" s="22">
        <v>1</v>
      </c>
      <c r="P143" s="18" t="s">
        <v>35</v>
      </c>
      <c r="Q143" s="24" t="s">
        <v>30</v>
      </c>
      <c r="R143" s="61" t="str">
        <f ca="1">IF(Tabla43435678910111213[[#This Row],[Avance]]&lt;Tabla43435678910111213[[#This Row],[Actual]],"OK",IF(Tabla43435678910111213[[#This Row],[Avance]]&gt;Tabla43435678910111213[[#This Row],[Actual]],"ATENCIÓN","EJECUTADO"))</f>
        <v>ATENCIÓN</v>
      </c>
    </row>
    <row r="144" spans="1:18" hidden="1" x14ac:dyDescent="0.25">
      <c r="A144" s="16">
        <v>139</v>
      </c>
      <c r="B144" s="18" t="s">
        <v>23</v>
      </c>
      <c r="C144" s="17">
        <v>45581</v>
      </c>
      <c r="D144" s="17"/>
      <c r="E144" s="27" t="s">
        <v>39</v>
      </c>
      <c r="F144" s="28" t="s">
        <v>268</v>
      </c>
      <c r="G144" s="27" t="s">
        <v>33</v>
      </c>
      <c r="H144" s="29" t="s">
        <v>1189</v>
      </c>
      <c r="I144" s="29"/>
      <c r="J144" s="33">
        <v>2</v>
      </c>
      <c r="K144" s="21">
        <v>45580</v>
      </c>
      <c r="L144" s="21">
        <f>IFERROR(WORKDAY.INTL(($K144-1),$J144,1,FESTIVOS[]),"")</f>
        <v>45581</v>
      </c>
      <c r="M144" s="37">
        <f t="shared" ca="1" si="4"/>
        <v>665</v>
      </c>
      <c r="N144" s="23">
        <v>0</v>
      </c>
      <c r="O144" s="22">
        <v>1</v>
      </c>
      <c r="P144" s="18" t="s">
        <v>35</v>
      </c>
      <c r="Q144" s="24" t="s">
        <v>30</v>
      </c>
      <c r="R144" s="61" t="str">
        <f ca="1">IF(Tabla43435678910111213[[#This Row],[Avance]]&lt;Tabla43435678910111213[[#This Row],[Actual]],"OK",IF(Tabla43435678910111213[[#This Row],[Avance]]&gt;Tabla43435678910111213[[#This Row],[Actual]],"ATENCIÓN","EJECUTADO"))</f>
        <v>ATENCIÓN</v>
      </c>
    </row>
    <row r="145" spans="1:18" x14ac:dyDescent="0.25">
      <c r="A145" s="16">
        <v>140</v>
      </c>
      <c r="B145" s="18" t="s">
        <v>23</v>
      </c>
      <c r="C145" s="17">
        <v>45582</v>
      </c>
      <c r="D145" s="17"/>
      <c r="E145" s="27" t="s">
        <v>621</v>
      </c>
      <c r="F145" s="28" t="s">
        <v>1341</v>
      </c>
      <c r="G145" s="27" t="s">
        <v>33</v>
      </c>
      <c r="H145" s="29" t="s">
        <v>1342</v>
      </c>
      <c r="I145" s="29"/>
      <c r="J145" s="33">
        <v>15</v>
      </c>
      <c r="K145" s="21">
        <v>45581</v>
      </c>
      <c r="L145" s="21">
        <f>IFERROR(WORKDAY.INTL(($K145-1),$J145,1,FESTIVOS[]),"")</f>
        <v>45601</v>
      </c>
      <c r="M145" s="37">
        <f t="shared" ca="1" si="4"/>
        <v>33.200000000000003</v>
      </c>
      <c r="N145" s="23">
        <v>0.66</v>
      </c>
      <c r="O145" s="22">
        <v>0.76</v>
      </c>
      <c r="P145" s="18" t="s">
        <v>35</v>
      </c>
      <c r="Q145" s="24" t="s">
        <v>30</v>
      </c>
      <c r="R145" s="61" t="str">
        <f ca="1">IF(Tabla43435678910111213[[#This Row],[Avance]]&lt;Tabla43435678910111213[[#This Row],[Actual]],"OK",IF(Tabla43435678910111213[[#This Row],[Avance]]&gt;Tabla43435678910111213[[#This Row],[Actual]],"ATENCIÓN","EJECUTADO"))</f>
        <v>ATENCIÓN</v>
      </c>
    </row>
    <row r="146" spans="1:18" hidden="1" x14ac:dyDescent="0.25">
      <c r="A146" s="16">
        <v>141</v>
      </c>
      <c r="B146" s="18" t="s">
        <v>23</v>
      </c>
      <c r="C146" s="17">
        <v>45582</v>
      </c>
      <c r="D146" s="17"/>
      <c r="E146" s="27" t="s">
        <v>39</v>
      </c>
      <c r="F146" s="28" t="s">
        <v>114</v>
      </c>
      <c r="G146" s="27" t="s">
        <v>33</v>
      </c>
      <c r="H146" s="29" t="s">
        <v>1343</v>
      </c>
      <c r="I146" s="29"/>
      <c r="J146" s="33">
        <v>2</v>
      </c>
      <c r="K146" s="21">
        <v>45581</v>
      </c>
      <c r="L146" s="21">
        <f>IFERROR(WORKDAY.INTL(($K146-1),$J146,1,FESTIVOS[]),"")</f>
        <v>45582</v>
      </c>
      <c r="M146" s="37">
        <f t="shared" ca="1" si="4"/>
        <v>664</v>
      </c>
      <c r="N146" s="23">
        <v>0</v>
      </c>
      <c r="O146" s="22">
        <v>1</v>
      </c>
      <c r="P146" s="18" t="s">
        <v>35</v>
      </c>
      <c r="Q146" s="24" t="s">
        <v>30</v>
      </c>
      <c r="R146" s="61" t="str">
        <f ca="1">IF(Tabla43435678910111213[[#This Row],[Avance]]&lt;Tabla43435678910111213[[#This Row],[Actual]],"OK",IF(Tabla43435678910111213[[#This Row],[Avance]]&gt;Tabla43435678910111213[[#This Row],[Actual]],"ATENCIÓN","EJECUTADO"))</f>
        <v>ATENCIÓN</v>
      </c>
    </row>
    <row r="147" spans="1:18" hidden="1" x14ac:dyDescent="0.25">
      <c r="A147" s="16">
        <v>142</v>
      </c>
      <c r="B147" s="18" t="s">
        <v>23</v>
      </c>
      <c r="C147" s="17">
        <v>45582</v>
      </c>
      <c r="D147" s="17"/>
      <c r="E147" s="27" t="s">
        <v>39</v>
      </c>
      <c r="F147" s="28" t="s">
        <v>266</v>
      </c>
      <c r="G147" s="27" t="s">
        <v>33</v>
      </c>
      <c r="H147" s="29" t="s">
        <v>1343</v>
      </c>
      <c r="I147" s="29"/>
      <c r="J147" s="33">
        <v>2</v>
      </c>
      <c r="K147" s="21">
        <v>45581</v>
      </c>
      <c r="L147" s="21">
        <f>IFERROR(WORKDAY.INTL(($K147-1),$J147,1,FESTIVOS[]),"")</f>
        <v>45582</v>
      </c>
      <c r="M147" s="37">
        <f t="shared" ca="1" si="4"/>
        <v>664</v>
      </c>
      <c r="N147" s="23">
        <v>0</v>
      </c>
      <c r="O147" s="22">
        <v>1</v>
      </c>
      <c r="P147" s="18" t="s">
        <v>35</v>
      </c>
      <c r="Q147" s="24" t="s">
        <v>30</v>
      </c>
      <c r="R147" s="61" t="str">
        <f ca="1">IF(Tabla43435678910111213[[#This Row],[Avance]]&lt;Tabla43435678910111213[[#This Row],[Actual]],"OK",IF(Tabla43435678910111213[[#This Row],[Avance]]&gt;Tabla43435678910111213[[#This Row],[Actual]],"ATENCIÓN","EJECUTADO"))</f>
        <v>ATENCIÓN</v>
      </c>
    </row>
    <row r="148" spans="1:18" hidden="1" x14ac:dyDescent="0.25">
      <c r="A148" s="16">
        <v>143</v>
      </c>
      <c r="B148" s="18" t="s">
        <v>23</v>
      </c>
      <c r="C148" s="17">
        <v>45582</v>
      </c>
      <c r="D148" s="17"/>
      <c r="E148" s="27" t="s">
        <v>39</v>
      </c>
      <c r="F148" s="28" t="s">
        <v>273</v>
      </c>
      <c r="G148" s="27" t="s">
        <v>33</v>
      </c>
      <c r="H148" s="29" t="s">
        <v>1343</v>
      </c>
      <c r="I148" s="29"/>
      <c r="J148" s="33">
        <v>2</v>
      </c>
      <c r="K148" s="21">
        <v>45581</v>
      </c>
      <c r="L148" s="21">
        <f>IFERROR(WORKDAY.INTL(($K148-1),$J148,1,FESTIVOS[]),"")</f>
        <v>45582</v>
      </c>
      <c r="M148" s="37">
        <f t="shared" ca="1" si="4"/>
        <v>664</v>
      </c>
      <c r="N148" s="23">
        <v>0</v>
      </c>
      <c r="O148" s="22">
        <v>1</v>
      </c>
      <c r="P148" s="18" t="s">
        <v>35</v>
      </c>
      <c r="Q148" s="24" t="s">
        <v>30</v>
      </c>
      <c r="R148" s="61" t="str">
        <f ca="1">IF(Tabla43435678910111213[[#This Row],[Avance]]&lt;Tabla43435678910111213[[#This Row],[Actual]],"OK",IF(Tabla43435678910111213[[#This Row],[Avance]]&gt;Tabla43435678910111213[[#This Row],[Actual]],"ATENCIÓN","EJECUTADO"))</f>
        <v>ATENCIÓN</v>
      </c>
    </row>
    <row r="149" spans="1:18" hidden="1" x14ac:dyDescent="0.25">
      <c r="A149" s="16">
        <v>144</v>
      </c>
      <c r="B149" s="18" t="s">
        <v>23</v>
      </c>
      <c r="C149" s="17">
        <v>45582</v>
      </c>
      <c r="D149" s="17"/>
      <c r="E149" s="27" t="s">
        <v>39</v>
      </c>
      <c r="F149" s="28" t="s">
        <v>269</v>
      </c>
      <c r="G149" s="27" t="s">
        <v>33</v>
      </c>
      <c r="H149" s="29" t="s">
        <v>1343</v>
      </c>
      <c r="I149" s="29"/>
      <c r="J149" s="33">
        <v>2</v>
      </c>
      <c r="K149" s="21">
        <v>45581</v>
      </c>
      <c r="L149" s="21">
        <f>IFERROR(WORKDAY.INTL(($K149-1),$J149,1,FESTIVOS[]),"")</f>
        <v>45582</v>
      </c>
      <c r="M149" s="37">
        <f t="shared" ca="1" si="4"/>
        <v>664</v>
      </c>
      <c r="N149" s="23">
        <v>0</v>
      </c>
      <c r="O149" s="22">
        <v>1</v>
      </c>
      <c r="P149" s="18" t="s">
        <v>35</v>
      </c>
      <c r="Q149" s="24" t="s">
        <v>30</v>
      </c>
      <c r="R149" s="61" t="str">
        <f ca="1">IF(Tabla43435678910111213[[#This Row],[Avance]]&lt;Tabla43435678910111213[[#This Row],[Actual]],"OK",IF(Tabla43435678910111213[[#This Row],[Avance]]&gt;Tabla43435678910111213[[#This Row],[Actual]],"ATENCIÓN","EJECUTADO"))</f>
        <v>ATENCIÓN</v>
      </c>
    </row>
    <row r="150" spans="1:18" hidden="1" x14ac:dyDescent="0.25">
      <c r="A150" s="16">
        <v>145</v>
      </c>
      <c r="B150" s="18" t="s">
        <v>23</v>
      </c>
      <c r="C150" s="17">
        <v>45583</v>
      </c>
      <c r="D150" s="17"/>
      <c r="E150" s="27" t="s">
        <v>621</v>
      </c>
      <c r="F150" s="28" t="s">
        <v>1317</v>
      </c>
      <c r="G150" s="27" t="s">
        <v>33</v>
      </c>
      <c r="H150" s="29" t="s">
        <v>1344</v>
      </c>
      <c r="I150" s="29"/>
      <c r="J150" s="33">
        <v>2</v>
      </c>
      <c r="K150" s="21">
        <v>45582</v>
      </c>
      <c r="L150" s="21">
        <f>IFERROR(WORKDAY.INTL(($K150-1),$J150,1,FESTIVOS[]),"")</f>
        <v>45583</v>
      </c>
      <c r="M150" s="37">
        <f t="shared" ca="1" si="4"/>
        <v>663</v>
      </c>
      <c r="N150" s="23">
        <v>0</v>
      </c>
      <c r="O150" s="22">
        <v>1</v>
      </c>
      <c r="P150" s="18" t="s">
        <v>35</v>
      </c>
      <c r="Q150" s="24" t="s">
        <v>30</v>
      </c>
      <c r="R150" s="61" t="str">
        <f ca="1">IF(Tabla43435678910111213[[#This Row],[Avance]]&lt;Tabla43435678910111213[[#This Row],[Actual]],"OK",IF(Tabla43435678910111213[[#This Row],[Avance]]&gt;Tabla43435678910111213[[#This Row],[Actual]],"ATENCIÓN","EJECUTADO"))</f>
        <v>ATENCIÓN</v>
      </c>
    </row>
    <row r="151" spans="1:18" ht="26.4" hidden="1" x14ac:dyDescent="0.25">
      <c r="A151" s="16">
        <v>146</v>
      </c>
      <c r="B151" s="18" t="s">
        <v>23</v>
      </c>
      <c r="C151" s="17">
        <v>45583</v>
      </c>
      <c r="D151" s="17"/>
      <c r="E151" s="27" t="s">
        <v>339</v>
      </c>
      <c r="F151" s="38" t="s">
        <v>1345</v>
      </c>
      <c r="G151" s="27" t="s">
        <v>758</v>
      </c>
      <c r="H151" s="29" t="s">
        <v>505</v>
      </c>
      <c r="I151" s="29"/>
      <c r="J151" s="33">
        <v>4</v>
      </c>
      <c r="K151" s="21">
        <v>45582</v>
      </c>
      <c r="L151" s="21">
        <f>IFERROR(WORKDAY.INTL(($K151-1),$J151,1,FESTIVOS[]),"")</f>
        <v>45587</v>
      </c>
      <c r="M151" s="37">
        <f t="shared" ca="1" si="4"/>
        <v>132.6</v>
      </c>
      <c r="N151" s="23">
        <v>0.81</v>
      </c>
      <c r="O151" s="22">
        <v>1</v>
      </c>
      <c r="P151" s="18" t="s">
        <v>35</v>
      </c>
      <c r="Q151" s="24" t="s">
        <v>30</v>
      </c>
      <c r="R151" s="61" t="str">
        <f ca="1">IF(Tabla43435678910111213[[#This Row],[Avance]]&lt;Tabla43435678910111213[[#This Row],[Actual]],"OK",IF(Tabla43435678910111213[[#This Row],[Avance]]&gt;Tabla43435678910111213[[#This Row],[Actual]],"ATENCIÓN","EJECUTADO"))</f>
        <v>ATENCIÓN</v>
      </c>
    </row>
    <row r="152" spans="1:18" hidden="1" x14ac:dyDescent="0.25">
      <c r="A152" s="16">
        <v>147</v>
      </c>
      <c r="B152" s="18" t="s">
        <v>23</v>
      </c>
      <c r="C152" s="17">
        <v>45583</v>
      </c>
      <c r="D152" s="17"/>
      <c r="E152" s="27" t="s">
        <v>39</v>
      </c>
      <c r="F152" s="28" t="s">
        <v>1346</v>
      </c>
      <c r="G152" s="27" t="s">
        <v>33</v>
      </c>
      <c r="H152" s="29" t="s">
        <v>1347</v>
      </c>
      <c r="I152" s="29"/>
      <c r="J152" s="33">
        <v>3</v>
      </c>
      <c r="K152" s="21">
        <v>45582</v>
      </c>
      <c r="L152" s="21">
        <f>IFERROR(WORKDAY.INTL(($K152-1),$J152,1,FESTIVOS[]),"")</f>
        <v>45586</v>
      </c>
      <c r="M152" s="37">
        <f t="shared" ca="1" si="4"/>
        <v>165.75</v>
      </c>
      <c r="N152" s="23">
        <v>0.6</v>
      </c>
      <c r="O152" s="22">
        <v>1</v>
      </c>
      <c r="P152" s="18" t="s">
        <v>35</v>
      </c>
      <c r="Q152" s="24" t="s">
        <v>30</v>
      </c>
      <c r="R152" s="61" t="str">
        <f ca="1">IF(Tabla43435678910111213[[#This Row],[Avance]]&lt;Tabla43435678910111213[[#This Row],[Actual]],"OK",IF(Tabla43435678910111213[[#This Row],[Avance]]&gt;Tabla43435678910111213[[#This Row],[Actual]],"ATENCIÓN","EJECUTADO"))</f>
        <v>ATENCIÓN</v>
      </c>
    </row>
    <row r="153" spans="1:18" ht="26.4" hidden="1" x14ac:dyDescent="0.25">
      <c r="A153" s="16">
        <v>148</v>
      </c>
      <c r="B153" s="18" t="s">
        <v>23</v>
      </c>
      <c r="C153" s="17">
        <v>45586</v>
      </c>
      <c r="D153" s="17"/>
      <c r="E153" s="27" t="s">
        <v>339</v>
      </c>
      <c r="F153" s="38" t="s">
        <v>1348</v>
      </c>
      <c r="G153" s="27" t="s">
        <v>758</v>
      </c>
      <c r="H153" s="29" t="s">
        <v>505</v>
      </c>
      <c r="I153" s="29"/>
      <c r="J153" s="33">
        <v>5</v>
      </c>
      <c r="K153" s="21">
        <v>45585</v>
      </c>
      <c r="L153" s="21">
        <f>IFERROR(WORKDAY.INTL(($K153-1),$J153,1,FESTIVOS[]),"")</f>
        <v>45590</v>
      </c>
      <c r="M153" s="37">
        <v>1</v>
      </c>
      <c r="N153" s="23">
        <v>0.9</v>
      </c>
      <c r="O153" s="22">
        <v>1</v>
      </c>
      <c r="P153" s="18" t="s">
        <v>35</v>
      </c>
      <c r="Q153" s="24" t="s">
        <v>30</v>
      </c>
      <c r="R153" s="61" t="str">
        <f>IF(Tabla43435678910111213[[#This Row],[Avance]]&lt;Tabla43435678910111213[[#This Row],[Actual]],"OK",IF(Tabla43435678910111213[[#This Row],[Avance]]&gt;Tabla43435678910111213[[#This Row],[Actual]],"ATENCIÓN","EJECUTADO"))</f>
        <v>EJECUTADO</v>
      </c>
    </row>
    <row r="154" spans="1:18" hidden="1" x14ac:dyDescent="0.25">
      <c r="A154" s="16">
        <v>149</v>
      </c>
      <c r="B154" s="18" t="s">
        <v>23</v>
      </c>
      <c r="C154" s="17">
        <v>45586</v>
      </c>
      <c r="D154" s="17"/>
      <c r="E154" s="27" t="s">
        <v>39</v>
      </c>
      <c r="F154" s="28" t="s">
        <v>541</v>
      </c>
      <c r="G154" s="27" t="s">
        <v>33</v>
      </c>
      <c r="H154" s="29" t="s">
        <v>1349</v>
      </c>
      <c r="I154" s="29"/>
      <c r="J154" s="33">
        <v>1</v>
      </c>
      <c r="K154" s="21">
        <v>45585</v>
      </c>
      <c r="L154" s="21">
        <f>IFERROR(WORKDAY.INTL(($K154-1),$J154,1,FESTIVOS[]),"")</f>
        <v>45586</v>
      </c>
      <c r="M154" s="37">
        <f t="shared" ca="1" si="4"/>
        <v>660</v>
      </c>
      <c r="N154" s="23">
        <v>0</v>
      </c>
      <c r="O154" s="22">
        <v>1</v>
      </c>
      <c r="P154" s="18" t="s">
        <v>35</v>
      </c>
      <c r="Q154" s="24" t="s">
        <v>30</v>
      </c>
      <c r="R154" s="61" t="str">
        <f ca="1">IF(Tabla43435678910111213[[#This Row],[Avance]]&lt;Tabla43435678910111213[[#This Row],[Actual]],"OK",IF(Tabla43435678910111213[[#This Row],[Avance]]&gt;Tabla43435678910111213[[#This Row],[Actual]],"ATENCIÓN","EJECUTADO"))</f>
        <v>ATENCIÓN</v>
      </c>
    </row>
    <row r="155" spans="1:18" hidden="1" x14ac:dyDescent="0.25">
      <c r="A155" s="16">
        <v>150</v>
      </c>
      <c r="B155" s="18" t="s">
        <v>23</v>
      </c>
      <c r="C155" s="17">
        <v>45586</v>
      </c>
      <c r="D155" s="17"/>
      <c r="E155" s="27" t="s">
        <v>39</v>
      </c>
      <c r="F155" s="28" t="s">
        <v>1350</v>
      </c>
      <c r="G155" s="27" t="s">
        <v>33</v>
      </c>
      <c r="H155" s="29" t="s">
        <v>1284</v>
      </c>
      <c r="I155" s="29"/>
      <c r="J155" s="33">
        <v>2</v>
      </c>
      <c r="K155" s="21">
        <v>45585</v>
      </c>
      <c r="L155" s="21">
        <f>IFERROR(WORKDAY.INTL(($K155-1),$J155,1,FESTIVOS[]),"")</f>
        <v>45587</v>
      </c>
      <c r="M155" s="37">
        <f t="shared" ca="1" si="4"/>
        <v>330</v>
      </c>
      <c r="N155" s="23">
        <v>0.33</v>
      </c>
      <c r="O155" s="22">
        <v>1</v>
      </c>
      <c r="P155" s="18" t="s">
        <v>35</v>
      </c>
      <c r="Q155" s="24" t="s">
        <v>30</v>
      </c>
      <c r="R155" s="61" t="str">
        <f ca="1">IF(Tabla43435678910111213[[#This Row],[Avance]]&lt;Tabla43435678910111213[[#This Row],[Actual]],"OK",IF(Tabla43435678910111213[[#This Row],[Avance]]&gt;Tabla43435678910111213[[#This Row],[Actual]],"ATENCIÓN","EJECUTADO"))</f>
        <v>ATENCIÓN</v>
      </c>
    </row>
    <row r="156" spans="1:18" hidden="1" x14ac:dyDescent="0.25">
      <c r="A156" s="16">
        <v>151</v>
      </c>
      <c r="B156" s="18" t="s">
        <v>23</v>
      </c>
      <c r="C156" s="17">
        <v>45587</v>
      </c>
      <c r="D156" s="17"/>
      <c r="E156" s="27" t="s">
        <v>621</v>
      </c>
      <c r="F156" s="28" t="s">
        <v>1351</v>
      </c>
      <c r="G156" s="27" t="s">
        <v>33</v>
      </c>
      <c r="H156" s="29" t="s">
        <v>1270</v>
      </c>
      <c r="I156" s="29"/>
      <c r="J156" s="33">
        <v>5</v>
      </c>
      <c r="K156" s="21">
        <v>45586</v>
      </c>
      <c r="L156" s="21">
        <f>IFERROR(WORKDAY.INTL(($K156-1),$J156,1,FESTIVOS[]),"")</f>
        <v>45590</v>
      </c>
      <c r="M156" s="37">
        <v>1</v>
      </c>
      <c r="N156" s="23">
        <v>0.7</v>
      </c>
      <c r="O156" s="22">
        <v>1</v>
      </c>
      <c r="P156" s="18" t="s">
        <v>35</v>
      </c>
      <c r="Q156" s="24" t="s">
        <v>30</v>
      </c>
      <c r="R156" s="61" t="str">
        <f>IF(Tabla43435678910111213[[#This Row],[Avance]]&lt;Tabla43435678910111213[[#This Row],[Actual]],"OK",IF(Tabla43435678910111213[[#This Row],[Avance]]&gt;Tabla43435678910111213[[#This Row],[Actual]],"ATENCIÓN","EJECUTADO"))</f>
        <v>EJECUTADO</v>
      </c>
    </row>
    <row r="157" spans="1:18" hidden="1" x14ac:dyDescent="0.25">
      <c r="A157" s="16">
        <v>152</v>
      </c>
      <c r="B157" s="18" t="s">
        <v>23</v>
      </c>
      <c r="C157" s="17">
        <v>45588</v>
      </c>
      <c r="D157" s="17"/>
      <c r="E157" s="27" t="s">
        <v>621</v>
      </c>
      <c r="F157" s="28" t="s">
        <v>1352</v>
      </c>
      <c r="G157" s="27" t="s">
        <v>33</v>
      </c>
      <c r="H157" s="29" t="s">
        <v>1270</v>
      </c>
      <c r="I157" s="29"/>
      <c r="J157" s="33">
        <v>3</v>
      </c>
      <c r="K157" s="21">
        <v>45587</v>
      </c>
      <c r="L157" s="21">
        <f>IFERROR(WORKDAY.INTL(($K157-1),$J157,1,FESTIVOS[]),"")</f>
        <v>45589</v>
      </c>
      <c r="M157" s="37">
        <v>1</v>
      </c>
      <c r="N157" s="23">
        <v>0.8</v>
      </c>
      <c r="O157" s="22">
        <v>1</v>
      </c>
      <c r="P157" s="18" t="s">
        <v>35</v>
      </c>
      <c r="Q157" s="24" t="s">
        <v>30</v>
      </c>
      <c r="R157" s="61" t="str">
        <f>IF(Tabla43435678910111213[[#This Row],[Avance]]&lt;Tabla43435678910111213[[#This Row],[Actual]],"OK",IF(Tabla43435678910111213[[#This Row],[Avance]]&gt;Tabla43435678910111213[[#This Row],[Actual]],"ATENCIÓN","EJECUTADO"))</f>
        <v>EJECUTADO</v>
      </c>
    </row>
    <row r="158" spans="1:18" hidden="1" x14ac:dyDescent="0.25">
      <c r="A158" s="16">
        <v>153</v>
      </c>
      <c r="B158" s="18" t="s">
        <v>23</v>
      </c>
      <c r="C158" s="17">
        <v>45588</v>
      </c>
      <c r="D158" s="17"/>
      <c r="E158" s="27" t="s">
        <v>1264</v>
      </c>
      <c r="F158" s="28" t="s">
        <v>1353</v>
      </c>
      <c r="G158" s="27" t="s">
        <v>33</v>
      </c>
      <c r="H158" s="29" t="s">
        <v>789</v>
      </c>
      <c r="I158" s="29"/>
      <c r="J158" s="33">
        <v>6</v>
      </c>
      <c r="K158" s="21">
        <v>45587</v>
      </c>
      <c r="L158" s="21">
        <f>IFERROR(WORKDAY.INTL(($K158-1),$J158,1,FESTIVOS[]),"")</f>
        <v>45594</v>
      </c>
      <c r="M158" s="37">
        <v>1</v>
      </c>
      <c r="N158" s="23">
        <v>0.55000000000000004</v>
      </c>
      <c r="O158" s="22">
        <v>1</v>
      </c>
      <c r="P158" s="18" t="s">
        <v>35</v>
      </c>
      <c r="Q158" s="24" t="s">
        <v>30</v>
      </c>
      <c r="R158" s="61" t="str">
        <f>IF(Tabla43435678910111213[[#This Row],[Avance]]&lt;Tabla43435678910111213[[#This Row],[Actual]],"OK",IF(Tabla43435678910111213[[#This Row],[Avance]]&gt;Tabla43435678910111213[[#This Row],[Actual]],"ATENCIÓN","EJECUTADO"))</f>
        <v>EJECUTADO</v>
      </c>
    </row>
    <row r="159" spans="1:18" hidden="1" x14ac:dyDescent="0.25">
      <c r="A159" s="16">
        <v>154</v>
      </c>
      <c r="B159" s="18" t="s">
        <v>23</v>
      </c>
      <c r="C159" s="17">
        <v>45589</v>
      </c>
      <c r="D159" s="17"/>
      <c r="E159" s="27" t="s">
        <v>39</v>
      </c>
      <c r="F159" s="28" t="s">
        <v>262</v>
      </c>
      <c r="G159" s="27" t="s">
        <v>33</v>
      </c>
      <c r="H159" s="29" t="s">
        <v>1354</v>
      </c>
      <c r="I159" s="29"/>
      <c r="J159" s="33">
        <v>2</v>
      </c>
      <c r="K159" s="21">
        <v>45587</v>
      </c>
      <c r="L159" s="21">
        <f>IFERROR(WORKDAY.INTL(($K159-1),$J159,1,FESTIVOS[]),"")</f>
        <v>45588</v>
      </c>
      <c r="M159" s="37">
        <v>1</v>
      </c>
      <c r="N159" s="23">
        <v>0</v>
      </c>
      <c r="O159" s="22">
        <v>1</v>
      </c>
      <c r="P159" s="18" t="s">
        <v>35</v>
      </c>
      <c r="Q159" s="24" t="s">
        <v>30</v>
      </c>
      <c r="R159" s="61" t="str">
        <f>IF(Tabla43435678910111213[[#This Row],[Avance]]&lt;Tabla43435678910111213[[#This Row],[Actual]],"OK",IF(Tabla43435678910111213[[#This Row],[Avance]]&gt;Tabla43435678910111213[[#This Row],[Actual]],"ATENCIÓN","EJECUTADO"))</f>
        <v>EJECUTADO</v>
      </c>
    </row>
    <row r="160" spans="1:18" hidden="1" x14ac:dyDescent="0.25">
      <c r="A160" s="16">
        <v>155</v>
      </c>
      <c r="B160" s="18" t="s">
        <v>23</v>
      </c>
      <c r="C160" s="17">
        <v>45590</v>
      </c>
      <c r="D160" s="17"/>
      <c r="E160" s="27" t="s">
        <v>39</v>
      </c>
      <c r="F160" s="28" t="s">
        <v>262</v>
      </c>
      <c r="G160" s="27" t="s">
        <v>33</v>
      </c>
      <c r="H160" s="29" t="s">
        <v>1189</v>
      </c>
      <c r="I160" s="29"/>
      <c r="J160" s="33">
        <v>2</v>
      </c>
      <c r="K160" s="21">
        <v>45587</v>
      </c>
      <c r="L160" s="21">
        <f>IFERROR(WORKDAY.INTL(($K160-1),$J160,1,FESTIVOS[]),"")</f>
        <v>45588</v>
      </c>
      <c r="M160" s="37">
        <v>1</v>
      </c>
      <c r="N160" s="23">
        <v>0</v>
      </c>
      <c r="O160" s="22">
        <v>1</v>
      </c>
      <c r="P160" s="18" t="s">
        <v>35</v>
      </c>
      <c r="Q160" s="24" t="s">
        <v>30</v>
      </c>
      <c r="R160" s="61" t="str">
        <f>IF(Tabla43435678910111213[[#This Row],[Avance]]&lt;Tabla43435678910111213[[#This Row],[Actual]],"OK",IF(Tabla43435678910111213[[#This Row],[Avance]]&gt;Tabla43435678910111213[[#This Row],[Actual]],"ATENCIÓN","EJECUTADO"))</f>
        <v>EJECUTADO</v>
      </c>
    </row>
    <row r="161" spans="1:18" hidden="1" x14ac:dyDescent="0.25">
      <c r="A161" s="16">
        <v>156</v>
      </c>
      <c r="B161" s="18" t="s">
        <v>23</v>
      </c>
      <c r="C161" s="17">
        <v>45591</v>
      </c>
      <c r="D161" s="17"/>
      <c r="E161" s="27" t="s">
        <v>39</v>
      </c>
      <c r="F161" s="28" t="s">
        <v>263</v>
      </c>
      <c r="G161" s="27" t="s">
        <v>33</v>
      </c>
      <c r="H161" s="29" t="s">
        <v>1189</v>
      </c>
      <c r="I161" s="29"/>
      <c r="J161" s="33">
        <v>2</v>
      </c>
      <c r="K161" s="21">
        <v>45587</v>
      </c>
      <c r="L161" s="21">
        <f>IFERROR(WORKDAY.INTL(($K161-1),$J161,1,FESTIVOS[]),"")</f>
        <v>45588</v>
      </c>
      <c r="M161" s="37">
        <v>1</v>
      </c>
      <c r="N161" s="23">
        <v>0</v>
      </c>
      <c r="O161" s="22">
        <v>1</v>
      </c>
      <c r="P161" s="18" t="s">
        <v>35</v>
      </c>
      <c r="Q161" s="24" t="s">
        <v>30</v>
      </c>
      <c r="R161" s="61" t="str">
        <f>IF(Tabla43435678910111213[[#This Row],[Avance]]&lt;Tabla43435678910111213[[#This Row],[Actual]],"OK",IF(Tabla43435678910111213[[#This Row],[Avance]]&gt;Tabla43435678910111213[[#This Row],[Actual]],"ATENCIÓN","EJECUTADO"))</f>
        <v>EJECUTADO</v>
      </c>
    </row>
    <row r="162" spans="1:18" hidden="1" x14ac:dyDescent="0.25">
      <c r="A162" s="16">
        <v>157</v>
      </c>
      <c r="B162" s="18" t="s">
        <v>23</v>
      </c>
      <c r="C162" s="17">
        <v>45592</v>
      </c>
      <c r="D162" s="17"/>
      <c r="E162" s="27" t="s">
        <v>39</v>
      </c>
      <c r="F162" s="28" t="s">
        <v>557</v>
      </c>
      <c r="G162" s="27" t="s">
        <v>33</v>
      </c>
      <c r="H162" s="29" t="s">
        <v>1189</v>
      </c>
      <c r="I162" s="29"/>
      <c r="J162" s="33">
        <v>2</v>
      </c>
      <c r="K162" s="21">
        <v>45587</v>
      </c>
      <c r="L162" s="21">
        <f>IFERROR(WORKDAY.INTL(($K162-1),$J162,1,FESTIVOS[]),"")</f>
        <v>45588</v>
      </c>
      <c r="M162" s="37">
        <v>1</v>
      </c>
      <c r="N162" s="23">
        <v>0</v>
      </c>
      <c r="O162" s="22">
        <v>1</v>
      </c>
      <c r="P162" s="18" t="s">
        <v>35</v>
      </c>
      <c r="Q162" s="24" t="s">
        <v>30</v>
      </c>
      <c r="R162" s="61" t="str">
        <f>IF(Tabla43435678910111213[[#This Row],[Avance]]&lt;Tabla43435678910111213[[#This Row],[Actual]],"OK",IF(Tabla43435678910111213[[#This Row],[Avance]]&gt;Tabla43435678910111213[[#This Row],[Actual]],"ATENCIÓN","EJECUTADO"))</f>
        <v>EJECUTADO</v>
      </c>
    </row>
    <row r="163" spans="1:18" hidden="1" x14ac:dyDescent="0.25">
      <c r="A163" s="16">
        <v>158</v>
      </c>
      <c r="B163" s="18" t="s">
        <v>23</v>
      </c>
      <c r="C163" s="17">
        <v>45589</v>
      </c>
      <c r="D163" s="17"/>
      <c r="E163" s="27" t="s">
        <v>339</v>
      </c>
      <c r="F163" s="28" t="s">
        <v>1355</v>
      </c>
      <c r="G163" s="27" t="s">
        <v>758</v>
      </c>
      <c r="H163" s="29" t="s">
        <v>505</v>
      </c>
      <c r="I163" s="29"/>
      <c r="J163" s="33">
        <v>2</v>
      </c>
      <c r="K163" s="21">
        <v>45588</v>
      </c>
      <c r="L163" s="21">
        <f>IFERROR(WORKDAY.INTL(($K163-1),$J163,1,FESTIVOS[]),"")</f>
        <v>45589</v>
      </c>
      <c r="M163" s="37">
        <v>1</v>
      </c>
      <c r="N163" s="23">
        <v>0</v>
      </c>
      <c r="O163" s="22">
        <v>1</v>
      </c>
      <c r="P163" s="18" t="s">
        <v>35</v>
      </c>
      <c r="Q163" s="24" t="s">
        <v>30</v>
      </c>
      <c r="R163" s="61" t="str">
        <f>IF(Tabla43435678910111213[[#This Row],[Avance]]&lt;Tabla43435678910111213[[#This Row],[Actual]],"OK",IF(Tabla43435678910111213[[#This Row],[Avance]]&gt;Tabla43435678910111213[[#This Row],[Actual]],"ATENCIÓN","EJECUTADO"))</f>
        <v>EJECUTADO</v>
      </c>
    </row>
    <row r="164" spans="1:18" hidden="1" x14ac:dyDescent="0.25">
      <c r="A164" s="16">
        <v>159</v>
      </c>
      <c r="B164" s="18" t="s">
        <v>23</v>
      </c>
      <c r="C164" s="17">
        <v>45589</v>
      </c>
      <c r="D164" s="17"/>
      <c r="E164" s="27" t="s">
        <v>39</v>
      </c>
      <c r="F164" s="28" t="s">
        <v>557</v>
      </c>
      <c r="G164" s="27" t="s">
        <v>33</v>
      </c>
      <c r="H164" s="29" t="s">
        <v>1189</v>
      </c>
      <c r="I164" s="29"/>
      <c r="J164" s="33">
        <v>2</v>
      </c>
      <c r="K164" s="21">
        <v>45588</v>
      </c>
      <c r="L164" s="21">
        <f>IFERROR(WORKDAY.INTL(($K164-1),$J164,1,FESTIVOS[]),"")</f>
        <v>45589</v>
      </c>
      <c r="M164" s="37">
        <v>1</v>
      </c>
      <c r="N164" s="23">
        <v>0</v>
      </c>
      <c r="O164" s="22">
        <v>1</v>
      </c>
      <c r="P164" s="18" t="s">
        <v>35</v>
      </c>
      <c r="Q164" s="24" t="s">
        <v>30</v>
      </c>
      <c r="R164" s="61" t="str">
        <f>IF(Tabla43435678910111213[[#This Row],[Avance]]&lt;Tabla43435678910111213[[#This Row],[Actual]],"OK",IF(Tabla43435678910111213[[#This Row],[Avance]]&gt;Tabla43435678910111213[[#This Row],[Actual]],"ATENCIÓN","EJECUTADO"))</f>
        <v>EJECUTADO</v>
      </c>
    </row>
    <row r="165" spans="1:18" hidden="1" x14ac:dyDescent="0.25">
      <c r="A165" s="16">
        <v>160</v>
      </c>
      <c r="B165" s="18" t="s">
        <v>23</v>
      </c>
      <c r="C165" s="17">
        <v>45589</v>
      </c>
      <c r="D165" s="17"/>
      <c r="E165" s="27" t="s">
        <v>39</v>
      </c>
      <c r="F165" s="28" t="s">
        <v>793</v>
      </c>
      <c r="G165" s="27" t="s">
        <v>33</v>
      </c>
      <c r="H165" s="29" t="s">
        <v>1189</v>
      </c>
      <c r="I165" s="29"/>
      <c r="J165" s="33">
        <v>3</v>
      </c>
      <c r="K165" s="21">
        <v>45588</v>
      </c>
      <c r="L165" s="21">
        <f>IFERROR(WORKDAY.INTL(($K165-1),$J165,1,FESTIVOS[]),"")</f>
        <v>45590</v>
      </c>
      <c r="M165" s="37">
        <v>1</v>
      </c>
      <c r="N165" s="23">
        <v>0</v>
      </c>
      <c r="O165" s="22">
        <v>1</v>
      </c>
      <c r="P165" s="18" t="s">
        <v>35</v>
      </c>
      <c r="Q165" s="24" t="s">
        <v>30</v>
      </c>
      <c r="R165" s="61" t="str">
        <f>IF(Tabla43435678910111213[[#This Row],[Avance]]&lt;Tabla43435678910111213[[#This Row],[Actual]],"OK",IF(Tabla43435678910111213[[#This Row],[Avance]]&gt;Tabla43435678910111213[[#This Row],[Actual]],"ATENCIÓN","EJECUTADO"))</f>
        <v>EJECUTADO</v>
      </c>
    </row>
    <row r="166" spans="1:18" hidden="1" x14ac:dyDescent="0.25">
      <c r="A166" s="16">
        <v>161</v>
      </c>
      <c r="B166" s="18" t="s">
        <v>23</v>
      </c>
      <c r="C166" s="17">
        <v>45590</v>
      </c>
      <c r="D166" s="17"/>
      <c r="E166" s="27" t="s">
        <v>39</v>
      </c>
      <c r="F166" s="28" t="s">
        <v>521</v>
      </c>
      <c r="G166" s="27" t="s">
        <v>33</v>
      </c>
      <c r="H166" s="29" t="s">
        <v>1189</v>
      </c>
      <c r="I166" s="29"/>
      <c r="J166" s="33">
        <v>3</v>
      </c>
      <c r="K166" s="21">
        <v>45589</v>
      </c>
      <c r="L166" s="21">
        <f>IFERROR(WORKDAY.INTL(($K166-1),$J166,1,FESTIVOS[]),"")</f>
        <v>45593</v>
      </c>
      <c r="M166" s="37">
        <v>1</v>
      </c>
      <c r="N166" s="23">
        <v>0.8</v>
      </c>
      <c r="O166" s="22">
        <v>1</v>
      </c>
      <c r="P166" s="18" t="s">
        <v>35</v>
      </c>
      <c r="Q166" s="24" t="s">
        <v>30</v>
      </c>
      <c r="R166" s="61" t="str">
        <f>IF(Tabla43435678910111213[[#This Row],[Avance]]&lt;Tabla43435678910111213[[#This Row],[Actual]],"OK",IF(Tabla43435678910111213[[#This Row],[Avance]]&gt;Tabla43435678910111213[[#This Row],[Actual]],"ATENCIÓN","EJECUTADO"))</f>
        <v>EJECUTADO</v>
      </c>
    </row>
    <row r="167" spans="1:18" hidden="1" x14ac:dyDescent="0.25">
      <c r="A167" s="16">
        <v>162</v>
      </c>
      <c r="B167" s="18" t="s">
        <v>23</v>
      </c>
      <c r="C167" s="17">
        <v>45593</v>
      </c>
      <c r="D167" s="17"/>
      <c r="E167" s="27" t="s">
        <v>39</v>
      </c>
      <c r="F167" s="28" t="s">
        <v>1356</v>
      </c>
      <c r="G167" s="27" t="s">
        <v>33</v>
      </c>
      <c r="H167" s="29" t="s">
        <v>1189</v>
      </c>
      <c r="I167" s="29"/>
      <c r="J167" s="33">
        <v>1</v>
      </c>
      <c r="K167" s="21">
        <v>45592</v>
      </c>
      <c r="L167" s="21">
        <f>IFERROR(WORKDAY.INTL(($K167-1),$J167,1,FESTIVOS[]),"")</f>
        <v>45593</v>
      </c>
      <c r="M167" s="37">
        <v>1</v>
      </c>
      <c r="N167" s="23">
        <v>0</v>
      </c>
      <c r="O167" s="22">
        <v>1</v>
      </c>
      <c r="P167" s="18" t="s">
        <v>35</v>
      </c>
      <c r="Q167" s="24" t="s">
        <v>30</v>
      </c>
      <c r="R167" s="61" t="str">
        <f>IF(Tabla43435678910111213[[#This Row],[Avance]]&lt;Tabla43435678910111213[[#This Row],[Actual]],"OK",IF(Tabla43435678910111213[[#This Row],[Avance]]&gt;Tabla43435678910111213[[#This Row],[Actual]],"ATENCIÓN","EJECUTADO"))</f>
        <v>EJECUTADO</v>
      </c>
    </row>
    <row r="168" spans="1:18" ht="26.4" hidden="1" x14ac:dyDescent="0.25">
      <c r="A168" s="16">
        <v>163</v>
      </c>
      <c r="B168" s="18" t="s">
        <v>23</v>
      </c>
      <c r="C168" s="17">
        <v>45593</v>
      </c>
      <c r="D168" s="17"/>
      <c r="E168" s="27" t="s">
        <v>339</v>
      </c>
      <c r="F168" s="38" t="s">
        <v>1357</v>
      </c>
      <c r="G168" s="27" t="s">
        <v>33</v>
      </c>
      <c r="H168" s="29" t="s">
        <v>505</v>
      </c>
      <c r="I168" s="29"/>
      <c r="J168" s="33">
        <v>1</v>
      </c>
      <c r="K168" s="21">
        <v>45592</v>
      </c>
      <c r="L168" s="21">
        <f>IFERROR(WORKDAY.INTL(($K168-1),$J168,1,FESTIVOS[]),"")</f>
        <v>45593</v>
      </c>
      <c r="M168" s="37">
        <v>1</v>
      </c>
      <c r="N168" s="23">
        <v>0</v>
      </c>
      <c r="O168" s="22">
        <v>1</v>
      </c>
      <c r="P168" s="18" t="s">
        <v>35</v>
      </c>
      <c r="Q168" s="24" t="s">
        <v>30</v>
      </c>
      <c r="R168" s="61" t="str">
        <f>IF(Tabla43435678910111213[[#This Row],[Avance]]&lt;Tabla43435678910111213[[#This Row],[Actual]],"OK",IF(Tabla43435678910111213[[#This Row],[Avance]]&gt;Tabla43435678910111213[[#This Row],[Actual]],"ATENCIÓN","EJECUTADO"))</f>
        <v>EJECUTADO</v>
      </c>
    </row>
    <row r="169" spans="1:18" x14ac:dyDescent="0.25">
      <c r="A169" s="16">
        <v>164</v>
      </c>
      <c r="B169" s="18" t="s">
        <v>23</v>
      </c>
      <c r="C169" s="17">
        <v>45593</v>
      </c>
      <c r="D169" s="17"/>
      <c r="E169" s="27" t="s">
        <v>621</v>
      </c>
      <c r="F169" s="28" t="s">
        <v>1358</v>
      </c>
      <c r="G169" s="27" t="s">
        <v>33</v>
      </c>
      <c r="H169" s="29" t="s">
        <v>1270</v>
      </c>
      <c r="I169" s="29"/>
      <c r="J169" s="33">
        <v>4</v>
      </c>
      <c r="K169" s="21">
        <v>45592</v>
      </c>
      <c r="L169" s="21">
        <f>IFERROR(WORKDAY.INTL(($K169-1),$J169,1,FESTIVOS[]),"")</f>
        <v>45596</v>
      </c>
      <c r="M169" s="37">
        <v>1</v>
      </c>
      <c r="N169" s="23">
        <v>0.9</v>
      </c>
      <c r="O169" s="22">
        <v>1</v>
      </c>
      <c r="P169" s="18" t="s">
        <v>35</v>
      </c>
      <c r="Q169" s="24" t="s">
        <v>30</v>
      </c>
      <c r="R169" s="61" t="str">
        <f>IF(Tabla43435678910111213[[#This Row],[Avance]]&lt;Tabla43435678910111213[[#This Row],[Actual]],"OK",IF(Tabla43435678910111213[[#This Row],[Avance]]&gt;Tabla43435678910111213[[#This Row],[Actual]],"ATENCIÓN","EJECUTADO"))</f>
        <v>EJECUTADO</v>
      </c>
    </row>
    <row r="170" spans="1:18" hidden="1" x14ac:dyDescent="0.25">
      <c r="A170" s="16">
        <v>165</v>
      </c>
      <c r="B170" s="18" t="s">
        <v>23</v>
      </c>
      <c r="C170" s="17">
        <v>45594</v>
      </c>
      <c r="D170" s="17"/>
      <c r="E170" s="27" t="s">
        <v>39</v>
      </c>
      <c r="F170" s="28" t="s">
        <v>1359</v>
      </c>
      <c r="G170" s="27" t="s">
        <v>33</v>
      </c>
      <c r="H170" s="29" t="s">
        <v>1189</v>
      </c>
      <c r="I170" s="29"/>
      <c r="J170" s="33">
        <v>2</v>
      </c>
      <c r="K170" s="21">
        <v>45592</v>
      </c>
      <c r="L170" s="21">
        <f>IFERROR(WORKDAY.INTL(($K170-1),$J170,1,FESTIVOS[]),"")</f>
        <v>45594</v>
      </c>
      <c r="M170" s="37">
        <v>1</v>
      </c>
      <c r="N170" s="23">
        <v>0</v>
      </c>
      <c r="O170" s="22">
        <v>1</v>
      </c>
      <c r="P170" s="18" t="s">
        <v>35</v>
      </c>
      <c r="Q170" s="24" t="s">
        <v>30</v>
      </c>
      <c r="R170" s="61" t="str">
        <f>IF(Tabla43435678910111213[[#This Row],[Avance]]&lt;Tabla43435678910111213[[#This Row],[Actual]],"OK",IF(Tabla43435678910111213[[#This Row],[Avance]]&gt;Tabla43435678910111213[[#This Row],[Actual]],"ATENCIÓN","EJECUTADO"))</f>
        <v>EJECUTADO</v>
      </c>
    </row>
    <row r="171" spans="1:18" hidden="1" x14ac:dyDescent="0.25">
      <c r="A171" s="16">
        <v>166</v>
      </c>
      <c r="B171" s="18" t="s">
        <v>23</v>
      </c>
      <c r="C171" s="17">
        <v>45594</v>
      </c>
      <c r="D171" s="17"/>
      <c r="E171" s="27" t="s">
        <v>339</v>
      </c>
      <c r="F171" s="28" t="s">
        <v>1360</v>
      </c>
      <c r="G171" s="27" t="s">
        <v>33</v>
      </c>
      <c r="H171" s="29" t="s">
        <v>505</v>
      </c>
      <c r="I171" s="29"/>
      <c r="J171" s="33">
        <v>2</v>
      </c>
      <c r="K171" s="21">
        <v>45592</v>
      </c>
      <c r="L171" s="21">
        <f>IFERROR(WORKDAY.INTL(($K171-1),$J171,1,FESTIVOS[]),"")</f>
        <v>45594</v>
      </c>
      <c r="M171" s="37">
        <v>1</v>
      </c>
      <c r="N171" s="23">
        <v>0</v>
      </c>
      <c r="O171" s="22">
        <v>1</v>
      </c>
      <c r="P171" s="18" t="s">
        <v>35</v>
      </c>
      <c r="Q171" s="24" t="s">
        <v>30</v>
      </c>
      <c r="R171" s="61" t="str">
        <f>IF(Tabla43435678910111213[[#This Row],[Avance]]&lt;Tabla43435678910111213[[#This Row],[Actual]],"OK",IF(Tabla43435678910111213[[#This Row],[Avance]]&gt;Tabla43435678910111213[[#This Row],[Actual]],"ATENCIÓN","EJECUTADO"))</f>
        <v>EJECUTADO</v>
      </c>
    </row>
    <row r="172" spans="1:18" hidden="1" x14ac:dyDescent="0.25">
      <c r="A172" s="16">
        <v>167</v>
      </c>
      <c r="B172" s="18" t="s">
        <v>23</v>
      </c>
      <c r="C172" s="17">
        <v>45595</v>
      </c>
      <c r="D172" s="17"/>
      <c r="E172" s="27" t="s">
        <v>39</v>
      </c>
      <c r="F172" s="28" t="s">
        <v>1361</v>
      </c>
      <c r="G172" s="27" t="s">
        <v>33</v>
      </c>
      <c r="H172" s="29" t="s">
        <v>226</v>
      </c>
      <c r="I172" s="29"/>
      <c r="J172" s="33">
        <v>2</v>
      </c>
      <c r="K172" s="21">
        <v>45594</v>
      </c>
      <c r="L172" s="21">
        <f>IFERROR(WORKDAY.INTL(($K172-1),$J172,1,FESTIVOS[]),"")</f>
        <v>45595</v>
      </c>
      <c r="M172" s="37">
        <v>1</v>
      </c>
      <c r="N172" s="23">
        <v>0</v>
      </c>
      <c r="O172" s="22">
        <v>1</v>
      </c>
      <c r="P172" s="18" t="s">
        <v>35</v>
      </c>
      <c r="Q172" s="24" t="s">
        <v>30</v>
      </c>
      <c r="R172" s="61" t="str">
        <f>IF(Tabla43435678910111213[[#This Row],[Avance]]&lt;Tabla43435678910111213[[#This Row],[Actual]],"OK",IF(Tabla43435678910111213[[#This Row],[Avance]]&gt;Tabla43435678910111213[[#This Row],[Actual]],"ATENCIÓN","EJECUTADO"))</f>
        <v>EJECUTADO</v>
      </c>
    </row>
    <row r="173" spans="1:18" x14ac:dyDescent="0.25">
      <c r="A173" s="16">
        <v>168</v>
      </c>
      <c r="B173" s="18" t="s">
        <v>23</v>
      </c>
      <c r="C173" s="17">
        <v>45595</v>
      </c>
      <c r="D173" s="17"/>
      <c r="E173" s="27" t="s">
        <v>39</v>
      </c>
      <c r="F173" s="28" t="s">
        <v>254</v>
      </c>
      <c r="G173" s="27" t="s">
        <v>33</v>
      </c>
      <c r="H173" s="29" t="s">
        <v>1189</v>
      </c>
      <c r="I173" s="29"/>
      <c r="J173" s="33">
        <v>3</v>
      </c>
      <c r="K173" s="21">
        <v>45594</v>
      </c>
      <c r="L173" s="21">
        <f>IFERROR(WORKDAY.INTL(($K173-1),$J173,1,FESTIVOS[]),"")</f>
        <v>45596</v>
      </c>
      <c r="M173" s="37">
        <v>1</v>
      </c>
      <c r="N173" s="23">
        <v>0.3</v>
      </c>
      <c r="O173" s="22">
        <v>1</v>
      </c>
      <c r="P173" s="18" t="s">
        <v>35</v>
      </c>
      <c r="Q173" s="24" t="s">
        <v>30</v>
      </c>
      <c r="R173" s="61" t="str">
        <f>IF(Tabla43435678910111213[[#This Row],[Avance]]&lt;Tabla43435678910111213[[#This Row],[Actual]],"OK",IF(Tabla43435678910111213[[#This Row],[Avance]]&gt;Tabla43435678910111213[[#This Row],[Actual]],"ATENCIÓN","EJECUTADO"))</f>
        <v>EJECUTADO</v>
      </c>
    </row>
    <row r="174" spans="1:18" hidden="1" x14ac:dyDescent="0.25">
      <c r="A174" s="16">
        <v>169</v>
      </c>
      <c r="B174" s="18" t="s">
        <v>23</v>
      </c>
      <c r="C174" s="17">
        <v>45595</v>
      </c>
      <c r="D174" s="17"/>
      <c r="E174" s="27" t="s">
        <v>621</v>
      </c>
      <c r="F174" s="28" t="s">
        <v>1360</v>
      </c>
      <c r="G174" s="27" t="s">
        <v>33</v>
      </c>
      <c r="H174" s="29" t="s">
        <v>1189</v>
      </c>
      <c r="I174" s="29"/>
      <c r="J174" s="33">
        <v>2</v>
      </c>
      <c r="K174" s="21">
        <v>45594</v>
      </c>
      <c r="L174" s="21">
        <f>IFERROR(WORKDAY.INTL(($K174-1),$J174,1,FESTIVOS[]),"")</f>
        <v>45595</v>
      </c>
      <c r="M174" s="37">
        <v>1</v>
      </c>
      <c r="N174" s="23">
        <v>0</v>
      </c>
      <c r="O174" s="22">
        <v>1</v>
      </c>
      <c r="P174" s="18" t="s">
        <v>35</v>
      </c>
      <c r="Q174" s="24" t="s">
        <v>30</v>
      </c>
      <c r="R174" s="61" t="str">
        <f>IF(Tabla43435678910111213[[#This Row],[Avance]]&lt;Tabla43435678910111213[[#This Row],[Actual]],"OK",IF(Tabla43435678910111213[[#This Row],[Avance]]&gt;Tabla43435678910111213[[#This Row],[Actual]],"ATENCIÓN","EJECUTADO"))</f>
        <v>EJECUTADO</v>
      </c>
    </row>
    <row r="175" spans="1:18" hidden="1" x14ac:dyDescent="0.25">
      <c r="A175" s="16">
        <v>170</v>
      </c>
      <c r="B175" s="18" t="s">
        <v>23</v>
      </c>
      <c r="C175" s="17">
        <v>45595</v>
      </c>
      <c r="D175" s="17"/>
      <c r="E175" s="27" t="s">
        <v>1264</v>
      </c>
      <c r="F175" s="28" t="s">
        <v>1362</v>
      </c>
      <c r="G175" s="27" t="s">
        <v>758</v>
      </c>
      <c r="H175" s="29" t="s">
        <v>1189</v>
      </c>
      <c r="I175" s="29"/>
      <c r="J175" s="33">
        <v>2</v>
      </c>
      <c r="K175" s="21">
        <v>45594</v>
      </c>
      <c r="L175" s="21">
        <f>IFERROR(WORKDAY.INTL(($K175-1),$J175,1,FESTIVOS[]),"")</f>
        <v>45595</v>
      </c>
      <c r="M175" s="37">
        <v>1</v>
      </c>
      <c r="N175" s="23">
        <v>0</v>
      </c>
      <c r="O175" s="22">
        <v>1</v>
      </c>
      <c r="P175" s="18" t="s">
        <v>35</v>
      </c>
      <c r="Q175" s="24" t="s">
        <v>30</v>
      </c>
      <c r="R175" s="61" t="str">
        <f>IF(Tabla43435678910111213[[#This Row],[Avance]]&lt;Tabla43435678910111213[[#This Row],[Actual]],"OK",IF(Tabla43435678910111213[[#This Row],[Avance]]&gt;Tabla43435678910111213[[#This Row],[Actual]],"ATENCIÓN","EJECUTADO"))</f>
        <v>EJECUTADO</v>
      </c>
    </row>
    <row r="176" spans="1:18" hidden="1" x14ac:dyDescent="0.25">
      <c r="A176" s="16">
        <v>171</v>
      </c>
      <c r="B176" s="18" t="s">
        <v>23</v>
      </c>
      <c r="C176" s="17">
        <v>45595</v>
      </c>
      <c r="D176" s="17"/>
      <c r="E176" s="27" t="s">
        <v>1264</v>
      </c>
      <c r="F176" s="28" t="s">
        <v>1363</v>
      </c>
      <c r="G176" s="27" t="s">
        <v>758</v>
      </c>
      <c r="H176" s="29" t="s">
        <v>1189</v>
      </c>
      <c r="I176" s="29"/>
      <c r="J176" s="33">
        <v>2</v>
      </c>
      <c r="K176" s="21">
        <v>45594</v>
      </c>
      <c r="L176" s="21">
        <f>IFERROR(WORKDAY.INTL(($K176-1),$J176,1,FESTIVOS[]),"")</f>
        <v>45595</v>
      </c>
      <c r="M176" s="37">
        <v>1</v>
      </c>
      <c r="N176" s="23">
        <v>0</v>
      </c>
      <c r="O176" s="22">
        <v>1</v>
      </c>
      <c r="P176" s="18" t="s">
        <v>35</v>
      </c>
      <c r="Q176" s="24" t="s">
        <v>30</v>
      </c>
      <c r="R176" s="61" t="str">
        <f>IF(Tabla43435678910111213[[#This Row],[Avance]]&lt;Tabla43435678910111213[[#This Row],[Actual]],"OK",IF(Tabla43435678910111213[[#This Row],[Avance]]&gt;Tabla43435678910111213[[#This Row],[Actual]],"ATENCIÓN","EJECUTADO"))</f>
        <v>EJECUTADO</v>
      </c>
    </row>
    <row r="177" spans="1:18" x14ac:dyDescent="0.25">
      <c r="A177" s="16">
        <v>172</v>
      </c>
      <c r="B177" s="18" t="s">
        <v>23</v>
      </c>
      <c r="C177" s="17">
        <v>45596</v>
      </c>
      <c r="D177" s="17"/>
      <c r="E177" s="27" t="s">
        <v>39</v>
      </c>
      <c r="F177" s="28" t="s">
        <v>116</v>
      </c>
      <c r="G177" s="27" t="s">
        <v>33</v>
      </c>
      <c r="H177" s="29" t="s">
        <v>1189</v>
      </c>
      <c r="I177" s="29"/>
      <c r="J177" s="33">
        <v>2</v>
      </c>
      <c r="K177" s="21">
        <v>45595</v>
      </c>
      <c r="L177" s="21">
        <f>IFERROR(WORKDAY.INTL(($K177-1),$J177,1,FESTIVOS[]),"")</f>
        <v>45596</v>
      </c>
      <c r="M177" s="37">
        <v>1</v>
      </c>
      <c r="N177" s="23">
        <v>0</v>
      </c>
      <c r="O177" s="22">
        <v>1</v>
      </c>
      <c r="P177" s="18" t="s">
        <v>35</v>
      </c>
      <c r="Q177" s="24" t="s">
        <v>30</v>
      </c>
      <c r="R177" s="61" t="str">
        <f>IF(Tabla43435678910111213[[#This Row],[Avance]]&lt;Tabla43435678910111213[[#This Row],[Actual]],"OK",IF(Tabla43435678910111213[[#This Row],[Avance]]&gt;Tabla43435678910111213[[#This Row],[Actual]],"ATENCIÓN","EJECUTADO"))</f>
        <v>EJECUTADO</v>
      </c>
    </row>
    <row r="178" spans="1:18" x14ac:dyDescent="0.25">
      <c r="A178" s="16">
        <v>173</v>
      </c>
      <c r="B178" s="18" t="s">
        <v>23</v>
      </c>
      <c r="C178" s="17">
        <v>45596</v>
      </c>
      <c r="D178" s="17"/>
      <c r="E178" s="27" t="s">
        <v>621</v>
      </c>
      <c r="F178" s="28" t="s">
        <v>1364</v>
      </c>
      <c r="G178" s="27" t="s">
        <v>33</v>
      </c>
      <c r="H178" s="29" t="s">
        <v>1270</v>
      </c>
      <c r="I178" s="29"/>
      <c r="J178" s="33">
        <v>7</v>
      </c>
      <c r="K178" s="21">
        <v>45595</v>
      </c>
      <c r="L178" s="21">
        <f>IFERROR(WORKDAY.INTL(($K178-1),$J178,1,FESTIVOS[]),"")</f>
        <v>45603</v>
      </c>
      <c r="M178" s="37">
        <f t="shared" ref="M178:M196" ca="1" si="5">IFERROR(((($I$3-$K178)/(L178-K178)*1)),"")</f>
        <v>81.25</v>
      </c>
      <c r="N178" s="23">
        <v>0</v>
      </c>
      <c r="O178" s="22">
        <v>0.15</v>
      </c>
      <c r="P178" s="18" t="s">
        <v>35</v>
      </c>
      <c r="Q178" s="24" t="s">
        <v>30</v>
      </c>
      <c r="R178" s="61" t="str">
        <f ca="1">IF(Tabla43435678910111213[[#This Row],[Avance]]&lt;Tabla43435678910111213[[#This Row],[Actual]],"OK",IF(Tabla43435678910111213[[#This Row],[Avance]]&gt;Tabla43435678910111213[[#This Row],[Actual]],"ATENCIÓN","EJECUTADO"))</f>
        <v>ATENCIÓN</v>
      </c>
    </row>
    <row r="179" spans="1:18" hidden="1" x14ac:dyDescent="0.25">
      <c r="A179" s="16">
        <v>174</v>
      </c>
      <c r="B179" s="18" t="s">
        <v>23</v>
      </c>
      <c r="C179" s="17"/>
      <c r="D179" s="17"/>
      <c r="E179" s="27"/>
      <c r="F179" s="28"/>
      <c r="G179" s="27"/>
      <c r="H179" s="29"/>
      <c r="I179" s="29"/>
      <c r="J179" s="33"/>
      <c r="K179" s="21"/>
      <c r="L179" s="21" t="str">
        <f>IFERROR(WORKDAY.INTL(($K179-1),$J179,1,FESTIVOS[]),"")</f>
        <v/>
      </c>
      <c r="M179" s="37" t="str">
        <f t="shared" ca="1" si="5"/>
        <v/>
      </c>
      <c r="N179" s="23"/>
      <c r="O179" s="22"/>
      <c r="P179" s="18" t="s">
        <v>35</v>
      </c>
      <c r="Q179" s="24" t="s">
        <v>30</v>
      </c>
      <c r="R179" s="61" t="str">
        <f ca="1">IF(Tabla43435678910111213[[#This Row],[Avance]]&lt;Tabla43435678910111213[[#This Row],[Actual]],"OK",IF(Tabla43435678910111213[[#This Row],[Avance]]&gt;Tabla43435678910111213[[#This Row],[Actual]],"ATENCIÓN","EJECUTADO"))</f>
        <v>EJECUTADO</v>
      </c>
    </row>
    <row r="180" spans="1:18" hidden="1" x14ac:dyDescent="0.25">
      <c r="A180" s="16">
        <v>175</v>
      </c>
      <c r="B180" s="18" t="s">
        <v>23</v>
      </c>
      <c r="C180" s="17"/>
      <c r="D180" s="17"/>
      <c r="E180" s="27"/>
      <c r="F180" s="28"/>
      <c r="G180" s="27"/>
      <c r="H180" s="29"/>
      <c r="I180" s="29"/>
      <c r="J180" s="33"/>
      <c r="K180" s="21"/>
      <c r="L180" s="21" t="str">
        <f>IFERROR(WORKDAY.INTL(($K180-1),$J180,1,FESTIVOS[]),"")</f>
        <v/>
      </c>
      <c r="M180" s="37" t="str">
        <f t="shared" ca="1" si="5"/>
        <v/>
      </c>
      <c r="N180" s="23"/>
      <c r="O180" s="22"/>
      <c r="P180" s="18" t="s">
        <v>35</v>
      </c>
      <c r="Q180" s="24" t="s">
        <v>30</v>
      </c>
      <c r="R180" s="61" t="str">
        <f ca="1">IF(Tabla43435678910111213[[#This Row],[Avance]]&lt;Tabla43435678910111213[[#This Row],[Actual]],"OK",IF(Tabla43435678910111213[[#This Row],[Avance]]&gt;Tabla43435678910111213[[#This Row],[Actual]],"ATENCIÓN","EJECUTADO"))</f>
        <v>EJECUTADO</v>
      </c>
    </row>
    <row r="181" spans="1:18" hidden="1" x14ac:dyDescent="0.25">
      <c r="A181" s="16">
        <v>176</v>
      </c>
      <c r="B181" s="18" t="s">
        <v>23</v>
      </c>
      <c r="C181" s="17"/>
      <c r="D181" s="17"/>
      <c r="E181" s="27"/>
      <c r="F181" s="28"/>
      <c r="G181" s="27"/>
      <c r="H181" s="29"/>
      <c r="I181" s="29"/>
      <c r="J181" s="33"/>
      <c r="K181" s="21"/>
      <c r="L181" s="21" t="str">
        <f>IFERROR(WORKDAY.INTL(($K181-1),$J181,1,FESTIVOS[]),"")</f>
        <v/>
      </c>
      <c r="M181" s="37" t="str">
        <f t="shared" ca="1" si="5"/>
        <v/>
      </c>
      <c r="N181" s="23"/>
      <c r="O181" s="22"/>
      <c r="P181" s="18" t="s">
        <v>35</v>
      </c>
      <c r="Q181" s="24" t="s">
        <v>30</v>
      </c>
      <c r="R181" s="61" t="str">
        <f ca="1">IF(Tabla43435678910111213[[#This Row],[Avance]]&lt;Tabla43435678910111213[[#This Row],[Actual]],"OK",IF(Tabla43435678910111213[[#This Row],[Avance]]&gt;Tabla43435678910111213[[#This Row],[Actual]],"ATENCIÓN","EJECUTADO"))</f>
        <v>EJECUTADO</v>
      </c>
    </row>
    <row r="182" spans="1:18" hidden="1" x14ac:dyDescent="0.25">
      <c r="A182" s="16">
        <v>177</v>
      </c>
      <c r="B182" s="18" t="s">
        <v>23</v>
      </c>
      <c r="C182" s="17"/>
      <c r="D182" s="17"/>
      <c r="E182" s="27"/>
      <c r="F182" s="28"/>
      <c r="G182" s="27"/>
      <c r="H182" s="29"/>
      <c r="I182" s="29"/>
      <c r="J182" s="33"/>
      <c r="K182" s="21"/>
      <c r="L182" s="21" t="str">
        <f>IFERROR(WORKDAY.INTL(($K182-1),$J182,1,FESTIVOS[]),"")</f>
        <v/>
      </c>
      <c r="M182" s="37" t="str">
        <f t="shared" ca="1" si="5"/>
        <v/>
      </c>
      <c r="N182" s="23"/>
      <c r="O182" s="22"/>
      <c r="P182" s="18" t="s">
        <v>35</v>
      </c>
      <c r="Q182" s="24" t="s">
        <v>30</v>
      </c>
      <c r="R182" s="61" t="str">
        <f ca="1">IF(Tabla43435678910111213[[#This Row],[Avance]]&lt;Tabla43435678910111213[[#This Row],[Actual]],"OK",IF(Tabla43435678910111213[[#This Row],[Avance]]&gt;Tabla43435678910111213[[#This Row],[Actual]],"ATENCIÓN","EJECUTADO"))</f>
        <v>EJECUTADO</v>
      </c>
    </row>
    <row r="183" spans="1:18" hidden="1" x14ac:dyDescent="0.25">
      <c r="A183" s="16">
        <v>178</v>
      </c>
      <c r="B183" s="18" t="s">
        <v>23</v>
      </c>
      <c r="C183" s="17"/>
      <c r="D183" s="17"/>
      <c r="E183" s="27"/>
      <c r="F183" s="28"/>
      <c r="G183" s="27"/>
      <c r="H183" s="29"/>
      <c r="I183" s="29"/>
      <c r="J183" s="33"/>
      <c r="K183" s="21"/>
      <c r="L183" s="21" t="str">
        <f>IFERROR(WORKDAY.INTL(($K183-1),$J183,1,FESTIVOS[]),"")</f>
        <v/>
      </c>
      <c r="M183" s="37" t="str">
        <f t="shared" ca="1" si="5"/>
        <v/>
      </c>
      <c r="N183" s="23"/>
      <c r="O183" s="22"/>
      <c r="P183" s="18" t="s">
        <v>35</v>
      </c>
      <c r="Q183" s="24" t="s">
        <v>30</v>
      </c>
      <c r="R183" s="61" t="str">
        <f ca="1">IF(Tabla43435678910111213[[#This Row],[Avance]]&lt;Tabla43435678910111213[[#This Row],[Actual]],"OK",IF(Tabla43435678910111213[[#This Row],[Avance]]&gt;Tabla43435678910111213[[#This Row],[Actual]],"ATENCIÓN","EJECUTADO"))</f>
        <v>EJECUTADO</v>
      </c>
    </row>
    <row r="184" spans="1:18" hidden="1" x14ac:dyDescent="0.25">
      <c r="A184" s="16">
        <v>179</v>
      </c>
      <c r="B184" s="18" t="s">
        <v>23</v>
      </c>
      <c r="C184" s="17"/>
      <c r="D184" s="17"/>
      <c r="E184" s="27"/>
      <c r="F184" s="28"/>
      <c r="G184" s="27"/>
      <c r="H184" s="29"/>
      <c r="I184" s="29"/>
      <c r="J184" s="33"/>
      <c r="K184" s="21"/>
      <c r="L184" s="21" t="str">
        <f>IFERROR(WORKDAY.INTL(($K184-1),$J184,1,FESTIVOS[]),"")</f>
        <v/>
      </c>
      <c r="M184" s="37" t="str">
        <f t="shared" ca="1" si="5"/>
        <v/>
      </c>
      <c r="N184" s="23"/>
      <c r="O184" s="22"/>
      <c r="P184" s="18" t="s">
        <v>35</v>
      </c>
      <c r="Q184" s="24" t="s">
        <v>30</v>
      </c>
      <c r="R184" s="61" t="str">
        <f ca="1">IF(Tabla43435678910111213[[#This Row],[Avance]]&lt;Tabla43435678910111213[[#This Row],[Actual]],"OK",IF(Tabla43435678910111213[[#This Row],[Avance]]&gt;Tabla43435678910111213[[#This Row],[Actual]],"ATENCIÓN","EJECUTADO"))</f>
        <v>EJECUTADO</v>
      </c>
    </row>
    <row r="185" spans="1:18" hidden="1" x14ac:dyDescent="0.25">
      <c r="A185" s="16">
        <v>180</v>
      </c>
      <c r="B185" s="18" t="s">
        <v>23</v>
      </c>
      <c r="C185" s="17"/>
      <c r="D185" s="17"/>
      <c r="E185" s="27"/>
      <c r="F185" s="28"/>
      <c r="G185" s="27"/>
      <c r="H185" s="29"/>
      <c r="I185" s="29"/>
      <c r="J185" s="33"/>
      <c r="K185" s="21"/>
      <c r="L185" s="21" t="str">
        <f>IFERROR(WORKDAY.INTL(($K185-1),$J185,1,FESTIVOS[]),"")</f>
        <v/>
      </c>
      <c r="M185" s="37" t="str">
        <f t="shared" ca="1" si="5"/>
        <v/>
      </c>
      <c r="N185" s="23"/>
      <c r="O185" s="22"/>
      <c r="P185" s="18" t="s">
        <v>35</v>
      </c>
      <c r="Q185" s="24" t="s">
        <v>30</v>
      </c>
      <c r="R185" s="61" t="str">
        <f ca="1">IF(Tabla43435678910111213[[#This Row],[Avance]]&lt;Tabla43435678910111213[[#This Row],[Actual]],"OK",IF(Tabla43435678910111213[[#This Row],[Avance]]&gt;Tabla43435678910111213[[#This Row],[Actual]],"ATENCIÓN","EJECUTADO"))</f>
        <v>EJECUTADO</v>
      </c>
    </row>
    <row r="186" spans="1:18" hidden="1" x14ac:dyDescent="0.25">
      <c r="A186" s="16">
        <v>181</v>
      </c>
      <c r="B186" s="18" t="s">
        <v>23</v>
      </c>
      <c r="C186" s="17"/>
      <c r="D186" s="17"/>
      <c r="E186" s="27"/>
      <c r="F186" s="28"/>
      <c r="G186" s="27"/>
      <c r="H186" s="29"/>
      <c r="I186" s="29"/>
      <c r="J186" s="33"/>
      <c r="K186" s="21"/>
      <c r="L186" s="21" t="str">
        <f>IFERROR(WORKDAY.INTL(($K186-1),$J186,1,FESTIVOS[]),"")</f>
        <v/>
      </c>
      <c r="M186" s="37" t="str">
        <f t="shared" ca="1" si="5"/>
        <v/>
      </c>
      <c r="N186" s="23"/>
      <c r="O186" s="22"/>
      <c r="P186" s="18" t="s">
        <v>35</v>
      </c>
      <c r="Q186" s="24" t="s">
        <v>30</v>
      </c>
      <c r="R186" s="61" t="str">
        <f ca="1">IF(Tabla43435678910111213[[#This Row],[Avance]]&lt;Tabla43435678910111213[[#This Row],[Actual]],"OK",IF(Tabla43435678910111213[[#This Row],[Avance]]&gt;Tabla43435678910111213[[#This Row],[Actual]],"ATENCIÓN","EJECUTADO"))</f>
        <v>EJECUTADO</v>
      </c>
    </row>
    <row r="187" spans="1:18" hidden="1" x14ac:dyDescent="0.25">
      <c r="A187" s="16">
        <v>182</v>
      </c>
      <c r="B187" s="18" t="s">
        <v>23</v>
      </c>
      <c r="C187" s="17"/>
      <c r="D187" s="17"/>
      <c r="E187" s="27"/>
      <c r="F187" s="28"/>
      <c r="G187" s="27"/>
      <c r="H187" s="29"/>
      <c r="I187" s="29"/>
      <c r="J187" s="33"/>
      <c r="K187" s="21"/>
      <c r="L187" s="21" t="str">
        <f>IFERROR(WORKDAY.INTL(($K187-1),$J187,1,FESTIVOS[]),"")</f>
        <v/>
      </c>
      <c r="M187" s="37" t="str">
        <f t="shared" ca="1" si="5"/>
        <v/>
      </c>
      <c r="N187" s="23"/>
      <c r="O187" s="22"/>
      <c r="P187" s="18" t="s">
        <v>35</v>
      </c>
      <c r="Q187" s="24" t="s">
        <v>30</v>
      </c>
      <c r="R187" s="61" t="str">
        <f ca="1">IF(Tabla43435678910111213[[#This Row],[Avance]]&lt;Tabla43435678910111213[[#This Row],[Actual]],"OK",IF(Tabla43435678910111213[[#This Row],[Avance]]&gt;Tabla43435678910111213[[#This Row],[Actual]],"ATENCIÓN","EJECUTADO"))</f>
        <v>EJECUTADO</v>
      </c>
    </row>
    <row r="188" spans="1:18" hidden="1" x14ac:dyDescent="0.25">
      <c r="A188" s="16">
        <v>183</v>
      </c>
      <c r="B188" s="18" t="s">
        <v>23</v>
      </c>
      <c r="C188" s="17"/>
      <c r="D188" s="17"/>
      <c r="E188" s="27"/>
      <c r="F188" s="28"/>
      <c r="G188" s="27"/>
      <c r="H188" s="29"/>
      <c r="I188" s="29"/>
      <c r="J188" s="33"/>
      <c r="K188" s="21"/>
      <c r="L188" s="21" t="str">
        <f>IFERROR(WORKDAY.INTL(($K188-1),$J188,1,FESTIVOS[]),"")</f>
        <v/>
      </c>
      <c r="M188" s="37" t="str">
        <f t="shared" ca="1" si="5"/>
        <v/>
      </c>
      <c r="N188" s="23"/>
      <c r="O188" s="22"/>
      <c r="P188" s="18" t="s">
        <v>35</v>
      </c>
      <c r="Q188" s="24" t="s">
        <v>30</v>
      </c>
      <c r="R188" s="61" t="str">
        <f ca="1">IF(Tabla43435678910111213[[#This Row],[Avance]]&lt;Tabla43435678910111213[[#This Row],[Actual]],"OK",IF(Tabla43435678910111213[[#This Row],[Avance]]&gt;Tabla43435678910111213[[#This Row],[Actual]],"ATENCIÓN","EJECUTADO"))</f>
        <v>EJECUTADO</v>
      </c>
    </row>
    <row r="189" spans="1:18" hidden="1" x14ac:dyDescent="0.25">
      <c r="A189" s="16">
        <v>184</v>
      </c>
      <c r="B189" s="18" t="s">
        <v>23</v>
      </c>
      <c r="C189" s="17"/>
      <c r="D189" s="17"/>
      <c r="E189" s="27"/>
      <c r="F189" s="28"/>
      <c r="G189" s="27"/>
      <c r="H189" s="29"/>
      <c r="I189" s="29"/>
      <c r="J189" s="33"/>
      <c r="K189" s="21"/>
      <c r="L189" s="21" t="str">
        <f>IFERROR(WORKDAY.INTL(($K189-1),$J189,1,FESTIVOS[]),"")</f>
        <v/>
      </c>
      <c r="M189" s="37" t="str">
        <f t="shared" ca="1" si="5"/>
        <v/>
      </c>
      <c r="N189" s="23"/>
      <c r="O189" s="22"/>
      <c r="P189" s="18" t="s">
        <v>35</v>
      </c>
      <c r="Q189" s="24" t="s">
        <v>30</v>
      </c>
      <c r="R189" s="61" t="str">
        <f ca="1">IF(Tabla43435678910111213[[#This Row],[Avance]]&lt;Tabla43435678910111213[[#This Row],[Actual]],"OK",IF(Tabla43435678910111213[[#This Row],[Avance]]&gt;Tabla43435678910111213[[#This Row],[Actual]],"ATENCIÓN","EJECUTADO"))</f>
        <v>EJECUTADO</v>
      </c>
    </row>
    <row r="190" spans="1:18" hidden="1" x14ac:dyDescent="0.25">
      <c r="A190" s="16">
        <v>185</v>
      </c>
      <c r="B190" s="18" t="s">
        <v>23</v>
      </c>
      <c r="C190" s="17"/>
      <c r="D190" s="17"/>
      <c r="E190" s="27"/>
      <c r="F190" s="28"/>
      <c r="G190" s="27"/>
      <c r="H190" s="29"/>
      <c r="I190" s="29"/>
      <c r="J190" s="33"/>
      <c r="K190" s="21"/>
      <c r="L190" s="21" t="str">
        <f>IFERROR(WORKDAY.INTL(($K190-1),$J190,1,FESTIVOS[]),"")</f>
        <v/>
      </c>
      <c r="M190" s="37" t="str">
        <f t="shared" ca="1" si="5"/>
        <v/>
      </c>
      <c r="N190" s="23"/>
      <c r="O190" s="22"/>
      <c r="P190" s="18" t="s">
        <v>35</v>
      </c>
      <c r="Q190" s="24" t="s">
        <v>30</v>
      </c>
      <c r="R190" s="61" t="str">
        <f ca="1">IF(Tabla43435678910111213[[#This Row],[Avance]]&lt;Tabla43435678910111213[[#This Row],[Actual]],"OK",IF(Tabla43435678910111213[[#This Row],[Avance]]&gt;Tabla43435678910111213[[#This Row],[Actual]],"ATENCIÓN","EJECUTADO"))</f>
        <v>EJECUTADO</v>
      </c>
    </row>
    <row r="191" spans="1:18" hidden="1" x14ac:dyDescent="0.25">
      <c r="A191" s="16">
        <v>186</v>
      </c>
      <c r="B191" s="18" t="s">
        <v>23</v>
      </c>
      <c r="C191" s="17"/>
      <c r="D191" s="17"/>
      <c r="E191" s="27"/>
      <c r="F191" s="28"/>
      <c r="G191" s="27"/>
      <c r="H191" s="29"/>
      <c r="I191" s="29"/>
      <c r="J191" s="33"/>
      <c r="K191" s="21"/>
      <c r="L191" s="21" t="str">
        <f>IFERROR(WORKDAY.INTL(($K191-1),$J191,1,FESTIVOS[]),"")</f>
        <v/>
      </c>
      <c r="M191" s="37" t="str">
        <f t="shared" ca="1" si="5"/>
        <v/>
      </c>
      <c r="N191" s="23"/>
      <c r="O191" s="22"/>
      <c r="P191" s="18" t="s">
        <v>35</v>
      </c>
      <c r="Q191" s="24" t="s">
        <v>30</v>
      </c>
      <c r="R191" s="61" t="str">
        <f ca="1">IF(Tabla43435678910111213[[#This Row],[Avance]]&lt;Tabla43435678910111213[[#This Row],[Actual]],"OK",IF(Tabla43435678910111213[[#This Row],[Avance]]&gt;Tabla43435678910111213[[#This Row],[Actual]],"ATENCIÓN","EJECUTADO"))</f>
        <v>EJECUTADO</v>
      </c>
    </row>
    <row r="192" spans="1:18" hidden="1" x14ac:dyDescent="0.25">
      <c r="A192" s="16">
        <v>187</v>
      </c>
      <c r="B192" s="18" t="s">
        <v>23</v>
      </c>
      <c r="C192" s="17"/>
      <c r="D192" s="17"/>
      <c r="E192" s="27"/>
      <c r="F192" s="28"/>
      <c r="G192" s="27"/>
      <c r="H192" s="29"/>
      <c r="I192" s="29"/>
      <c r="J192" s="33"/>
      <c r="K192" s="21"/>
      <c r="L192" s="21" t="str">
        <f>IFERROR(WORKDAY.INTL(($K192-1),$J192,1,FESTIVOS[]),"")</f>
        <v/>
      </c>
      <c r="M192" s="37" t="str">
        <f t="shared" ca="1" si="5"/>
        <v/>
      </c>
      <c r="N192" s="23"/>
      <c r="O192" s="22"/>
      <c r="P192" s="18" t="s">
        <v>35</v>
      </c>
      <c r="Q192" s="24" t="s">
        <v>30</v>
      </c>
      <c r="R192" s="61" t="str">
        <f ca="1">IF(Tabla43435678910111213[[#This Row],[Avance]]&lt;Tabla43435678910111213[[#This Row],[Actual]],"OK",IF(Tabla43435678910111213[[#This Row],[Avance]]&gt;Tabla43435678910111213[[#This Row],[Actual]],"ATENCIÓN","EJECUTADO"))</f>
        <v>EJECUTADO</v>
      </c>
    </row>
    <row r="193" spans="1:18" hidden="1" x14ac:dyDescent="0.25">
      <c r="A193" s="16">
        <v>188</v>
      </c>
      <c r="B193" s="18" t="s">
        <v>23</v>
      </c>
      <c r="C193" s="17"/>
      <c r="D193" s="17"/>
      <c r="E193" s="27"/>
      <c r="F193" s="28"/>
      <c r="G193" s="27"/>
      <c r="H193" s="29"/>
      <c r="I193" s="29"/>
      <c r="J193" s="33"/>
      <c r="K193" s="21"/>
      <c r="L193" s="21" t="str">
        <f>IFERROR(WORKDAY.INTL(($K193-1),$J193,1,FESTIVOS[]),"")</f>
        <v/>
      </c>
      <c r="M193" s="37" t="str">
        <f t="shared" ca="1" si="5"/>
        <v/>
      </c>
      <c r="N193" s="23"/>
      <c r="O193" s="22"/>
      <c r="P193" s="18" t="s">
        <v>35</v>
      </c>
      <c r="Q193" s="24" t="s">
        <v>30</v>
      </c>
      <c r="R193" s="61" t="str">
        <f ca="1">IF(Tabla43435678910111213[[#This Row],[Avance]]&lt;Tabla43435678910111213[[#This Row],[Actual]],"OK",IF(Tabla43435678910111213[[#This Row],[Avance]]&gt;Tabla43435678910111213[[#This Row],[Actual]],"ATENCIÓN","EJECUTADO"))</f>
        <v>EJECUTADO</v>
      </c>
    </row>
    <row r="194" spans="1:18" hidden="1" x14ac:dyDescent="0.25">
      <c r="A194" s="16">
        <v>189</v>
      </c>
      <c r="B194" s="18" t="s">
        <v>23</v>
      </c>
      <c r="C194" s="17"/>
      <c r="D194" s="17"/>
      <c r="E194" s="27"/>
      <c r="F194" s="28"/>
      <c r="G194" s="27"/>
      <c r="H194" s="29"/>
      <c r="I194" s="29"/>
      <c r="J194" s="33"/>
      <c r="K194" s="21"/>
      <c r="L194" s="21" t="str">
        <f>IFERROR(WORKDAY.INTL(($K194-1),$J194,1,FESTIVOS[]),"")</f>
        <v/>
      </c>
      <c r="M194" s="37" t="str">
        <f t="shared" ca="1" si="5"/>
        <v/>
      </c>
      <c r="N194" s="23"/>
      <c r="O194" s="22"/>
      <c r="P194" s="18" t="s">
        <v>35</v>
      </c>
      <c r="Q194" s="24" t="s">
        <v>30</v>
      </c>
      <c r="R194" s="61" t="str">
        <f ca="1">IF(Tabla43435678910111213[[#This Row],[Avance]]&lt;Tabla43435678910111213[[#This Row],[Actual]],"OK",IF(Tabla43435678910111213[[#This Row],[Avance]]&gt;Tabla43435678910111213[[#This Row],[Actual]],"ATENCIÓN","EJECUTADO"))</f>
        <v>EJECUTADO</v>
      </c>
    </row>
    <row r="195" spans="1:18" hidden="1" x14ac:dyDescent="0.25">
      <c r="A195" s="16">
        <v>190</v>
      </c>
      <c r="B195" s="18" t="s">
        <v>23</v>
      </c>
      <c r="C195" s="17"/>
      <c r="D195" s="17"/>
      <c r="E195" s="27"/>
      <c r="F195" s="28"/>
      <c r="G195" s="27"/>
      <c r="H195" s="29"/>
      <c r="I195" s="29"/>
      <c r="J195" s="33"/>
      <c r="K195" s="21"/>
      <c r="L195" s="21" t="str">
        <f>IFERROR(WORKDAY.INTL(($K195-1),$J195,1,FESTIVOS[]),"")</f>
        <v/>
      </c>
      <c r="M195" s="37" t="str">
        <f t="shared" ca="1" si="5"/>
        <v/>
      </c>
      <c r="N195" s="23"/>
      <c r="O195" s="22"/>
      <c r="P195" s="18" t="s">
        <v>35</v>
      </c>
      <c r="Q195" s="24" t="s">
        <v>30</v>
      </c>
      <c r="R195" s="61" t="str">
        <f ca="1">IF(Tabla43435678910111213[[#This Row],[Avance]]&lt;Tabla43435678910111213[[#This Row],[Actual]],"OK",IF(Tabla43435678910111213[[#This Row],[Avance]]&gt;Tabla43435678910111213[[#This Row],[Actual]],"ATENCIÓN","EJECUTADO"))</f>
        <v>EJECUTADO</v>
      </c>
    </row>
    <row r="196" spans="1:18" hidden="1" x14ac:dyDescent="0.25">
      <c r="A196" s="16">
        <v>191</v>
      </c>
      <c r="B196" s="18" t="s">
        <v>23</v>
      </c>
      <c r="C196" s="17"/>
      <c r="D196" s="17"/>
      <c r="E196" s="27"/>
      <c r="F196" s="28"/>
      <c r="G196" s="27"/>
      <c r="H196" s="29"/>
      <c r="I196" s="29"/>
      <c r="J196" s="33"/>
      <c r="K196" s="21"/>
      <c r="L196" s="21" t="str">
        <f>IFERROR(WORKDAY.INTL(($K196-1),$J196,1,FESTIVOS[]),"")</f>
        <v/>
      </c>
      <c r="M196" s="37" t="str">
        <f t="shared" ca="1" si="5"/>
        <v/>
      </c>
      <c r="N196" s="23"/>
      <c r="O196" s="22"/>
      <c r="P196" s="18" t="s">
        <v>35</v>
      </c>
      <c r="Q196" s="24" t="s">
        <v>30</v>
      </c>
      <c r="R196" s="61" t="str">
        <f ca="1">IF(Tabla43435678910111213[[#This Row],[Avance]]&lt;Tabla43435678910111213[[#This Row],[Actual]],"OK",IF(Tabla43435678910111213[[#This Row],[Avance]]&gt;Tabla43435678910111213[[#This Row],[Actual]],"ATENCIÓN","EJECUTADO"))</f>
        <v>EJECUTADO</v>
      </c>
    </row>
    <row r="197" spans="1:18" hidden="1" x14ac:dyDescent="0.25">
      <c r="A197" s="16">
        <v>192</v>
      </c>
      <c r="B197" s="18" t="s">
        <v>23</v>
      </c>
      <c r="C197" s="17"/>
      <c r="D197" s="17"/>
      <c r="E197" s="27"/>
      <c r="F197" s="28"/>
      <c r="G197" s="27"/>
      <c r="H197" s="29"/>
      <c r="I197" s="29"/>
      <c r="J197" s="33"/>
      <c r="K197" s="21"/>
      <c r="L197" s="21" t="str">
        <f>IFERROR(WORKDAY.INTL(($K197-1),$J197,1,FESTIVOS[]),"")</f>
        <v/>
      </c>
      <c r="M197" s="37" t="str">
        <f t="shared" ref="M197:M199" ca="1" si="6">IFERROR(((($I$3-$K197)/(L197-K197)*1)),"")</f>
        <v/>
      </c>
      <c r="N197" s="23"/>
      <c r="O197" s="22"/>
      <c r="P197" s="18" t="s">
        <v>35</v>
      </c>
      <c r="Q197" s="24" t="s">
        <v>30</v>
      </c>
      <c r="R197" s="61" t="str">
        <f ca="1">IF(Tabla43435678910111213[[#This Row],[Avance]]&lt;Tabla43435678910111213[[#This Row],[Actual]],"OK",IF(Tabla43435678910111213[[#This Row],[Avance]]&gt;Tabla43435678910111213[[#This Row],[Actual]],"ATENCIÓN","EJECUTADO"))</f>
        <v>EJECUTADO</v>
      </c>
    </row>
    <row r="198" spans="1:18" hidden="1" x14ac:dyDescent="0.25">
      <c r="A198" s="16">
        <v>193</v>
      </c>
      <c r="B198" s="18" t="s">
        <v>23</v>
      </c>
      <c r="C198" s="17"/>
      <c r="D198" s="17"/>
      <c r="E198" s="27"/>
      <c r="F198" s="28"/>
      <c r="G198" s="27"/>
      <c r="H198" s="29"/>
      <c r="I198" s="29"/>
      <c r="J198" s="33"/>
      <c r="K198" s="21"/>
      <c r="L198" s="21" t="str">
        <f>IFERROR(WORKDAY.INTL(($K198-1),$J198,1,FESTIVOS[]),"")</f>
        <v/>
      </c>
      <c r="M198" s="37" t="str">
        <f t="shared" ca="1" si="6"/>
        <v/>
      </c>
      <c r="N198" s="23"/>
      <c r="O198" s="22"/>
      <c r="P198" s="18" t="s">
        <v>35</v>
      </c>
      <c r="Q198" s="24" t="s">
        <v>30</v>
      </c>
      <c r="R198" s="61" t="str">
        <f ca="1">IF(Tabla43435678910111213[[#This Row],[Avance]]&lt;Tabla43435678910111213[[#This Row],[Actual]],"OK",IF(Tabla43435678910111213[[#This Row],[Avance]]&gt;Tabla43435678910111213[[#This Row],[Actual]],"ATENCIÓN","EJECUTADO"))</f>
        <v>EJECUTADO</v>
      </c>
    </row>
    <row r="199" spans="1:18" hidden="1" x14ac:dyDescent="0.25">
      <c r="A199" s="16">
        <v>194</v>
      </c>
      <c r="B199" s="18" t="s">
        <v>23</v>
      </c>
      <c r="C199" s="17"/>
      <c r="D199" s="17"/>
      <c r="E199" s="27"/>
      <c r="F199" s="28"/>
      <c r="G199" s="27"/>
      <c r="H199" s="29"/>
      <c r="I199" s="29"/>
      <c r="J199" s="33"/>
      <c r="K199" s="21"/>
      <c r="L199" s="21" t="str">
        <f>IFERROR(WORKDAY.INTL(($K199-1),$J199,1,FESTIVOS[]),"")</f>
        <v/>
      </c>
      <c r="M199" s="37" t="str">
        <f t="shared" ca="1" si="6"/>
        <v/>
      </c>
      <c r="N199" s="23"/>
      <c r="O199" s="22"/>
      <c r="P199" s="18" t="s">
        <v>35</v>
      </c>
      <c r="Q199" s="24" t="s">
        <v>30</v>
      </c>
      <c r="R199" s="61" t="str">
        <f ca="1">IF(Tabla43435678910111213[[#This Row],[Avance]]&lt;Tabla43435678910111213[[#This Row],[Actual]],"OK",IF(Tabla43435678910111213[[#This Row],[Avance]]&gt;Tabla43435678910111213[[#This Row],[Actual]],"ATENCIÓN","EJECUTADO"))</f>
        <v>EJECUTADO</v>
      </c>
    </row>
    <row r="200" spans="1:18" x14ac:dyDescent="0.25">
      <c r="A200" s="16" t="s">
        <v>215</v>
      </c>
      <c r="B200" s="16"/>
      <c r="C200" s="18"/>
      <c r="D200" s="18"/>
      <c r="E200" s="18"/>
      <c r="F200" s="16"/>
      <c r="G200" s="18"/>
      <c r="H200" s="29"/>
      <c r="I200" s="29"/>
      <c r="J200" s="16"/>
      <c r="K200" s="16"/>
      <c r="L200" s="16"/>
      <c r="M200" s="18"/>
      <c r="N200" s="23"/>
      <c r="O200" s="23"/>
      <c r="P200" s="18"/>
      <c r="Q200" s="18"/>
      <c r="R200" s="36">
        <f ca="1">SUBTOTAL(103,Tabla43435678910111213[Status])</f>
        <v>7</v>
      </c>
    </row>
  </sheetData>
  <mergeCells count="2">
    <mergeCell ref="J3:L3"/>
    <mergeCell ref="N3:O3"/>
  </mergeCells>
  <phoneticPr fontId="38" type="noConversion"/>
  <conditionalFormatting sqref="R5:R199">
    <cfRule type="cellIs" dxfId="5" priority="1" stopIfTrue="1" operator="equal">
      <formula>"EJECUTADO"</formula>
    </cfRule>
    <cfRule type="cellIs" dxfId="4" priority="2" stopIfTrue="1" operator="equal">
      <formula>"OK"</formula>
    </cfRule>
    <cfRule type="cellIs" dxfId="3" priority="3" stopIfTrue="1" operator="equal">
      <formula>"ATENCIÓN"</formula>
    </cfRule>
  </conditionalFormatting>
  <pageMargins left="0.7" right="0.7" top="0.75" bottom="0.75" header="0.3" footer="0.3"/>
  <ignoredErrors>
    <ignoredError sqref="M159:M162 M175:M176" calculatedColumn="1"/>
  </ignoredErrors>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R321"/>
  <sheetViews>
    <sheetView zoomScale="99" zoomScaleNormal="90" workbookViewId="0">
      <pane xSplit="2" topLeftCell="C1" activePane="topRight" state="frozen"/>
      <selection activeCell="H247" sqref="H247"/>
      <selection pane="topRight" activeCell="H247" sqref="H247"/>
    </sheetView>
  </sheetViews>
  <sheetFormatPr baseColWidth="10" defaultColWidth="11.54296875" defaultRowHeight="15" x14ac:dyDescent="0.25"/>
  <cols>
    <col min="1" max="1" width="4" customWidth="1"/>
    <col min="2" max="2" width="5.453125" customWidth="1"/>
    <col min="4" max="4" width="5" hidden="1" customWidth="1"/>
    <col min="5" max="5" width="17.08984375" customWidth="1"/>
    <col min="6" max="6" width="37.36328125" customWidth="1"/>
    <col min="7" max="7" width="9.1796875" customWidth="1"/>
    <col min="8" max="8" width="37.453125" customWidth="1"/>
    <col min="9" max="9" width="17.453125" customWidth="1"/>
    <col min="11" max="11" width="9.1796875" customWidth="1"/>
    <col min="12" max="12" width="10.81640625" customWidth="1"/>
    <col min="13" max="13" width="11.453125" customWidth="1"/>
    <col min="14" max="14" width="8" customWidth="1"/>
    <col min="15" max="15" width="8.1796875" customWidth="1"/>
    <col min="16" max="16" width="9.1796875" customWidth="1"/>
    <col min="17" max="17" width="10.36328125" customWidth="1"/>
    <col min="18" max="18" width="10.453125" style="67" customWidth="1"/>
  </cols>
  <sheetData>
    <row r="1" spans="1:18" ht="19.2" x14ac:dyDescent="0.6">
      <c r="A1" s="1" t="s">
        <v>1</v>
      </c>
      <c r="B1" s="1"/>
      <c r="C1" s="1"/>
      <c r="D1" s="1"/>
      <c r="E1" s="1"/>
      <c r="F1" s="1"/>
      <c r="G1" s="1"/>
      <c r="H1" s="2"/>
      <c r="I1" s="2"/>
      <c r="J1" s="1"/>
      <c r="K1" s="1"/>
      <c r="L1" s="1"/>
      <c r="M1" s="1"/>
      <c r="N1" s="39"/>
      <c r="O1" s="39"/>
      <c r="P1" s="1"/>
      <c r="Q1" s="1"/>
      <c r="R1" s="1"/>
    </row>
    <row r="2" spans="1:18" ht="27" thickBot="1" x14ac:dyDescent="0.3">
      <c r="A2" s="4" t="s">
        <v>2</v>
      </c>
      <c r="B2" s="4"/>
      <c r="C2" s="4"/>
      <c r="D2" s="4"/>
      <c r="E2" s="4"/>
      <c r="F2" s="4"/>
      <c r="G2" s="5"/>
      <c r="H2" s="6"/>
      <c r="I2" s="6"/>
      <c r="J2" s="5"/>
      <c r="K2" s="5"/>
      <c r="L2" s="5"/>
      <c r="M2" s="5"/>
      <c r="N2" s="40"/>
      <c r="O2" s="40"/>
      <c r="P2" s="5"/>
      <c r="Q2" s="5"/>
      <c r="R2" s="64"/>
    </row>
    <row r="3" spans="1:18" ht="17.399999999999999" x14ac:dyDescent="0.25">
      <c r="A3" s="3"/>
      <c r="B3" s="3"/>
      <c r="C3" s="3"/>
      <c r="D3" s="3"/>
      <c r="E3" s="3"/>
      <c r="F3" s="3"/>
      <c r="G3" s="3"/>
      <c r="I3" s="35">
        <f ca="1">TODAY()</f>
        <v>46245</v>
      </c>
      <c r="J3" s="139" t="s">
        <v>3</v>
      </c>
      <c r="K3" s="139"/>
      <c r="L3" s="139"/>
      <c r="M3" s="136"/>
      <c r="N3" s="139" t="s">
        <v>4</v>
      </c>
      <c r="O3" s="139"/>
      <c r="P3" s="136"/>
      <c r="Q3" s="8"/>
      <c r="R3" s="9"/>
    </row>
    <row r="4" spans="1:18" ht="39.6" x14ac:dyDescent="0.25">
      <c r="A4" s="10" t="s">
        <v>5</v>
      </c>
      <c r="B4" s="10" t="s">
        <v>6</v>
      </c>
      <c r="C4" s="10" t="s">
        <v>7</v>
      </c>
      <c r="D4" s="11" t="s">
        <v>8</v>
      </c>
      <c r="E4" s="10" t="s">
        <v>9</v>
      </c>
      <c r="F4" s="10" t="s">
        <v>10</v>
      </c>
      <c r="G4" s="10" t="s">
        <v>11</v>
      </c>
      <c r="H4" s="10" t="s">
        <v>12</v>
      </c>
      <c r="I4" s="11" t="s">
        <v>13</v>
      </c>
      <c r="J4" s="10" t="s">
        <v>14</v>
      </c>
      <c r="K4" s="10" t="s">
        <v>15</v>
      </c>
      <c r="L4" s="10" t="s">
        <v>16</v>
      </c>
      <c r="M4" s="11" t="s">
        <v>17</v>
      </c>
      <c r="N4" s="41" t="s">
        <v>18</v>
      </c>
      <c r="O4" s="41" t="s">
        <v>19</v>
      </c>
      <c r="P4" s="10" t="s">
        <v>20</v>
      </c>
      <c r="Q4" s="11" t="s">
        <v>21</v>
      </c>
      <c r="R4" s="62" t="s">
        <v>22</v>
      </c>
    </row>
    <row r="5" spans="1:18" ht="61.5" customHeight="1" x14ac:dyDescent="0.25">
      <c r="A5" s="16">
        <v>1</v>
      </c>
      <c r="B5" s="18" t="s">
        <v>23</v>
      </c>
      <c r="C5" s="17">
        <v>45597</v>
      </c>
      <c r="D5" s="17" t="s">
        <v>29</v>
      </c>
      <c r="E5" s="18" t="s">
        <v>25</v>
      </c>
      <c r="F5" s="19" t="s">
        <v>26</v>
      </c>
      <c r="G5" s="18" t="s">
        <v>27</v>
      </c>
      <c r="H5" s="47" t="s">
        <v>617</v>
      </c>
      <c r="I5" s="20"/>
      <c r="J5" s="33">
        <v>22</v>
      </c>
      <c r="K5" s="21">
        <v>45596</v>
      </c>
      <c r="L5" s="21">
        <f>IFERROR(WORKDAY.INTL(($K5-1),$J5,1,FESTIVOS[]),"")</f>
        <v>45625</v>
      </c>
      <c r="M5" s="37">
        <f t="shared" ref="M5:M68" ca="1" si="0">IFERROR(((($I$3-$K5)/(L5-K5)*1)),"")</f>
        <v>22.379310344827587</v>
      </c>
      <c r="N5" s="23">
        <v>0.97</v>
      </c>
      <c r="O5" s="37">
        <v>1</v>
      </c>
      <c r="P5" s="23" t="s">
        <v>35</v>
      </c>
      <c r="Q5" s="24" t="s">
        <v>30</v>
      </c>
      <c r="R5" s="65" t="str">
        <f ca="1">IF(Tabla4343567891011121314[[#This Row],[Avance]]&lt;Tabla4343567891011121314[[#This Row],[Actual]],"OK",IF(Tabla4343567891011121314[[#This Row],[Avance]]&gt;Tabla4343567891011121314[[#This Row],[Actual]],"ATENCIÓN","EJECUTADO"))</f>
        <v>ATENCIÓN</v>
      </c>
    </row>
    <row r="6" spans="1:18" hidden="1" x14ac:dyDescent="0.25">
      <c r="A6" s="16">
        <v>2</v>
      </c>
      <c r="B6" s="18" t="s">
        <v>23</v>
      </c>
      <c r="C6" s="17">
        <v>45531</v>
      </c>
      <c r="D6" s="17" t="s">
        <v>29</v>
      </c>
      <c r="E6" s="27" t="s">
        <v>1264</v>
      </c>
      <c r="F6" s="28" t="s">
        <v>1257</v>
      </c>
      <c r="G6" s="27" t="s">
        <v>89</v>
      </c>
      <c r="H6" s="29" t="s">
        <v>789</v>
      </c>
      <c r="I6" s="29"/>
      <c r="J6" s="33">
        <v>21</v>
      </c>
      <c r="K6" s="21">
        <v>45566</v>
      </c>
      <c r="L6" s="21">
        <f>IFERROR(WORKDAY.INTL(($K6-1),$J6,1,FESTIVOS[]),"")</f>
        <v>45594</v>
      </c>
      <c r="M6" s="37">
        <f t="shared" ca="1" si="0"/>
        <v>24.25</v>
      </c>
      <c r="N6" s="23">
        <v>0.73</v>
      </c>
      <c r="O6" s="22">
        <v>1</v>
      </c>
      <c r="P6" s="18" t="s">
        <v>35</v>
      </c>
      <c r="Q6" s="24" t="s">
        <v>30</v>
      </c>
      <c r="R6" s="65" t="str">
        <f ca="1">IF(Tabla4343567891011121314[[#This Row],[Avance]]&lt;Tabla4343567891011121314[[#This Row],[Actual]],"OK",IF(Tabla4343567891011121314[[#This Row],[Avance]]&gt;Tabla4343567891011121314[[#This Row],[Actual]],"ATENCIÓN","EJECUTADO"))</f>
        <v>ATENCIÓN</v>
      </c>
    </row>
    <row r="7" spans="1:18" ht="15.6" hidden="1" x14ac:dyDescent="0.3">
      <c r="A7" s="16">
        <v>3</v>
      </c>
      <c r="B7" s="18" t="s">
        <v>23</v>
      </c>
      <c r="C7" s="17">
        <v>45537</v>
      </c>
      <c r="D7" s="17" t="s">
        <v>29</v>
      </c>
      <c r="E7" s="27" t="s">
        <v>39</v>
      </c>
      <c r="F7" s="55" t="s">
        <v>1265</v>
      </c>
      <c r="G7" s="27" t="s">
        <v>33</v>
      </c>
      <c r="H7" s="29" t="s">
        <v>1237</v>
      </c>
      <c r="I7" s="29"/>
      <c r="J7" s="33">
        <v>1</v>
      </c>
      <c r="K7" s="21">
        <v>45566</v>
      </c>
      <c r="L7" s="21">
        <f>IFERROR(WORKDAY.INTL(($K7-1),$J7,1,FESTIVOS[]),"")</f>
        <v>45566</v>
      </c>
      <c r="M7" s="37" t="str">
        <f t="shared" ca="1" si="0"/>
        <v/>
      </c>
      <c r="N7" s="23">
        <v>0</v>
      </c>
      <c r="O7" s="22">
        <v>1</v>
      </c>
      <c r="P7" s="18" t="s">
        <v>35</v>
      </c>
      <c r="Q7" s="24" t="s">
        <v>30</v>
      </c>
      <c r="R7" s="65" t="str">
        <f ca="1">IF(Tabla4343567891011121314[[#This Row],[Avance]]&lt;Tabla4343567891011121314[[#This Row],[Actual]],"OK",IF(Tabla4343567891011121314[[#This Row],[Avance]]&gt;Tabla4343567891011121314[[#This Row],[Actual]],"ATENCIÓN","EJECUTADO"))</f>
        <v>ATENCIÓN</v>
      </c>
    </row>
    <row r="8" spans="1:18" hidden="1" x14ac:dyDescent="0.25">
      <c r="A8" s="16">
        <v>4</v>
      </c>
      <c r="B8" s="18" t="s">
        <v>23</v>
      </c>
      <c r="C8" s="17">
        <v>45537</v>
      </c>
      <c r="D8" s="17" t="s">
        <v>29</v>
      </c>
      <c r="E8" s="27" t="s">
        <v>39</v>
      </c>
      <c r="F8" s="28" t="s">
        <v>263</v>
      </c>
      <c r="G8" s="27" t="s">
        <v>33</v>
      </c>
      <c r="H8" s="29" t="s">
        <v>1237</v>
      </c>
      <c r="I8" s="29"/>
      <c r="J8" s="33">
        <v>1</v>
      </c>
      <c r="K8" s="21">
        <v>45566</v>
      </c>
      <c r="L8" s="21">
        <f>IFERROR(WORKDAY.INTL(($K8-1),$J8,1,FESTIVOS[]),"")</f>
        <v>45566</v>
      </c>
      <c r="M8" s="37" t="str">
        <f t="shared" ca="1" si="0"/>
        <v/>
      </c>
      <c r="N8" s="23">
        <v>0</v>
      </c>
      <c r="O8" s="22">
        <v>1</v>
      </c>
      <c r="P8" s="18" t="s">
        <v>35</v>
      </c>
      <c r="Q8" s="24" t="s">
        <v>30</v>
      </c>
      <c r="R8" s="65" t="str">
        <f ca="1">IF(Tabla4343567891011121314[[#This Row],[Avance]]&lt;Tabla4343567891011121314[[#This Row],[Actual]],"OK",IF(Tabla4343567891011121314[[#This Row],[Avance]]&gt;Tabla4343567891011121314[[#This Row],[Actual]],"ATENCIÓN","EJECUTADO"))</f>
        <v>ATENCIÓN</v>
      </c>
    </row>
    <row r="9" spans="1:18" hidden="1" x14ac:dyDescent="0.25">
      <c r="A9" s="16">
        <v>5</v>
      </c>
      <c r="B9" s="18" t="s">
        <v>23</v>
      </c>
      <c r="C9" s="17">
        <v>45537</v>
      </c>
      <c r="D9" s="17" t="s">
        <v>29</v>
      </c>
      <c r="E9" s="27" t="s">
        <v>39</v>
      </c>
      <c r="F9" s="28" t="s">
        <v>558</v>
      </c>
      <c r="G9" s="27" t="s">
        <v>33</v>
      </c>
      <c r="H9" s="29" t="s">
        <v>1237</v>
      </c>
      <c r="I9" s="29"/>
      <c r="J9" s="33">
        <v>1</v>
      </c>
      <c r="K9" s="21">
        <v>45566</v>
      </c>
      <c r="L9" s="21">
        <f>IFERROR(WORKDAY.INTL(($K9-1),$J9,1,FESTIVOS[]),"")</f>
        <v>45566</v>
      </c>
      <c r="M9" s="37" t="str">
        <f t="shared" ca="1" si="0"/>
        <v/>
      </c>
      <c r="N9" s="23">
        <v>0</v>
      </c>
      <c r="O9" s="22">
        <v>1</v>
      </c>
      <c r="P9" s="18" t="s">
        <v>35</v>
      </c>
      <c r="Q9" s="24" t="s">
        <v>30</v>
      </c>
      <c r="R9" s="65" t="str">
        <f ca="1">IF(Tabla4343567891011121314[[#This Row],[Avance]]&lt;Tabla4343567891011121314[[#This Row],[Actual]],"OK",IF(Tabla4343567891011121314[[#This Row],[Avance]]&gt;Tabla4343567891011121314[[#This Row],[Actual]],"ATENCIÓN","EJECUTADO"))</f>
        <v>ATENCIÓN</v>
      </c>
    </row>
    <row r="10" spans="1:18" ht="26.4" hidden="1" x14ac:dyDescent="0.25">
      <c r="A10" s="16">
        <v>6</v>
      </c>
      <c r="B10" s="18" t="s">
        <v>23</v>
      </c>
      <c r="C10" s="17">
        <v>45537</v>
      </c>
      <c r="D10" s="17" t="s">
        <v>29</v>
      </c>
      <c r="E10" s="27" t="s">
        <v>39</v>
      </c>
      <c r="F10" s="58" t="s">
        <v>1266</v>
      </c>
      <c r="G10" s="27" t="s">
        <v>33</v>
      </c>
      <c r="H10" s="29" t="s">
        <v>1237</v>
      </c>
      <c r="I10" s="29"/>
      <c r="J10" s="33">
        <v>2</v>
      </c>
      <c r="K10" s="21">
        <v>45566</v>
      </c>
      <c r="L10" s="21">
        <f>IFERROR(WORKDAY.INTL(($K10-1),$J10,1,FESTIVOS[]),"")</f>
        <v>45567</v>
      </c>
      <c r="M10" s="37">
        <f t="shared" ca="1" si="0"/>
        <v>679</v>
      </c>
      <c r="N10" s="23">
        <v>0.3</v>
      </c>
      <c r="O10" s="22">
        <v>1</v>
      </c>
      <c r="P10" s="18" t="s">
        <v>35</v>
      </c>
      <c r="Q10" s="24" t="s">
        <v>30</v>
      </c>
      <c r="R10" s="65" t="str">
        <f ca="1">IF(Tabla4343567891011121314[[#This Row],[Avance]]&lt;Tabla4343567891011121314[[#This Row],[Actual]],"OK",IF(Tabla4343567891011121314[[#This Row],[Avance]]&gt;Tabla4343567891011121314[[#This Row],[Actual]],"ATENCIÓN","EJECUTADO"))</f>
        <v>ATENCIÓN</v>
      </c>
    </row>
    <row r="11" spans="1:18" ht="39.6" hidden="1" x14ac:dyDescent="0.25">
      <c r="A11" s="16">
        <v>7</v>
      </c>
      <c r="B11" s="18" t="s">
        <v>23</v>
      </c>
      <c r="C11" s="17">
        <v>45537</v>
      </c>
      <c r="D11" s="17" t="s">
        <v>29</v>
      </c>
      <c r="E11" s="27" t="s">
        <v>39</v>
      </c>
      <c r="F11" s="38" t="s">
        <v>1267</v>
      </c>
      <c r="G11" s="27" t="s">
        <v>176</v>
      </c>
      <c r="H11" s="29" t="s">
        <v>505</v>
      </c>
      <c r="I11" s="29"/>
      <c r="J11" s="33">
        <v>1</v>
      </c>
      <c r="K11" s="21">
        <v>45566</v>
      </c>
      <c r="L11" s="21">
        <f>IFERROR(WORKDAY.INTL(($K11-1),$J11,1,FESTIVOS[]),"")</f>
        <v>45566</v>
      </c>
      <c r="M11" s="37" t="str">
        <f t="shared" ca="1" si="0"/>
        <v/>
      </c>
      <c r="N11" s="23">
        <v>0</v>
      </c>
      <c r="O11" s="22">
        <v>1</v>
      </c>
      <c r="P11" s="18" t="s">
        <v>35</v>
      </c>
      <c r="Q11" s="24" t="s">
        <v>30</v>
      </c>
      <c r="R11" s="65" t="str">
        <f ca="1">IF(Tabla4343567891011121314[[#This Row],[Avance]]&lt;Tabla4343567891011121314[[#This Row],[Actual]],"OK",IF(Tabla4343567891011121314[[#This Row],[Avance]]&gt;Tabla4343567891011121314[[#This Row],[Actual]],"ATENCIÓN","EJECUTADO"))</f>
        <v>ATENCIÓN</v>
      </c>
    </row>
    <row r="12" spans="1:18" ht="26.4" hidden="1" x14ac:dyDescent="0.25">
      <c r="A12" s="16">
        <v>8</v>
      </c>
      <c r="B12" s="18" t="s">
        <v>23</v>
      </c>
      <c r="C12" s="17">
        <v>45537</v>
      </c>
      <c r="D12" s="17" t="s">
        <v>29</v>
      </c>
      <c r="E12" s="27" t="s">
        <v>39</v>
      </c>
      <c r="F12" s="38" t="s">
        <v>1268</v>
      </c>
      <c r="G12" s="27" t="s">
        <v>33</v>
      </c>
      <c r="H12" s="29" t="s">
        <v>505</v>
      </c>
      <c r="I12" s="29"/>
      <c r="J12" s="33">
        <v>2</v>
      </c>
      <c r="K12" s="21">
        <v>45566</v>
      </c>
      <c r="L12" s="21">
        <f>IFERROR(WORKDAY.INTL(($K12-1),$J12,1,FESTIVOS[]),"")</f>
        <v>45567</v>
      </c>
      <c r="M12" s="37">
        <f t="shared" ca="1" si="0"/>
        <v>679</v>
      </c>
      <c r="N12" s="23">
        <v>0</v>
      </c>
      <c r="O12" s="22">
        <v>1</v>
      </c>
      <c r="P12" s="18" t="s">
        <v>35</v>
      </c>
      <c r="Q12" s="24" t="s">
        <v>30</v>
      </c>
      <c r="R12" s="65" t="str">
        <f ca="1">IF(Tabla4343567891011121314[[#This Row],[Avance]]&lt;Tabla4343567891011121314[[#This Row],[Actual]],"OK",IF(Tabla4343567891011121314[[#This Row],[Avance]]&gt;Tabla4343567891011121314[[#This Row],[Actual]],"ATENCIÓN","EJECUTADO"))</f>
        <v>ATENCIÓN</v>
      </c>
    </row>
    <row r="13" spans="1:18" ht="39.6" hidden="1" x14ac:dyDescent="0.25">
      <c r="A13" s="16">
        <v>9</v>
      </c>
      <c r="B13" s="18" t="s">
        <v>23</v>
      </c>
      <c r="C13" s="17">
        <v>45537</v>
      </c>
      <c r="D13" s="17" t="s">
        <v>29</v>
      </c>
      <c r="E13" s="27" t="s">
        <v>39</v>
      </c>
      <c r="F13" s="38" t="s">
        <v>1269</v>
      </c>
      <c r="G13" s="27" t="s">
        <v>33</v>
      </c>
      <c r="H13" s="29" t="s">
        <v>1270</v>
      </c>
      <c r="I13" s="29"/>
      <c r="J13" s="33">
        <v>2</v>
      </c>
      <c r="K13" s="21">
        <v>45566</v>
      </c>
      <c r="L13" s="21">
        <f>IFERROR(WORKDAY.INTL(($K13-1),$J13,1,FESTIVOS[]),"")</f>
        <v>45567</v>
      </c>
      <c r="M13" s="37">
        <f t="shared" ca="1" si="0"/>
        <v>679</v>
      </c>
      <c r="N13" s="23">
        <v>0.51</v>
      </c>
      <c r="O13" s="22">
        <v>1</v>
      </c>
      <c r="P13" s="18" t="s">
        <v>35</v>
      </c>
      <c r="Q13" s="24" t="s">
        <v>30</v>
      </c>
      <c r="R13" s="65" t="str">
        <f ca="1">IF(Tabla4343567891011121314[[#This Row],[Avance]]&lt;Tabla4343567891011121314[[#This Row],[Actual]],"OK",IF(Tabla4343567891011121314[[#This Row],[Avance]]&gt;Tabla4343567891011121314[[#This Row],[Actual]],"ATENCIÓN","EJECUTADO"))</f>
        <v>ATENCIÓN</v>
      </c>
    </row>
    <row r="14" spans="1:18" ht="39.6" hidden="1" x14ac:dyDescent="0.25">
      <c r="A14" s="16">
        <v>10</v>
      </c>
      <c r="B14" s="18" t="s">
        <v>23</v>
      </c>
      <c r="C14" s="17">
        <v>45537</v>
      </c>
      <c r="D14" s="17" t="s">
        <v>29</v>
      </c>
      <c r="E14" s="27" t="s">
        <v>39</v>
      </c>
      <c r="F14" s="38" t="s">
        <v>1269</v>
      </c>
      <c r="G14" s="27" t="s">
        <v>1104</v>
      </c>
      <c r="H14" s="29" t="s">
        <v>505</v>
      </c>
      <c r="I14" s="29"/>
      <c r="J14" s="33">
        <v>1</v>
      </c>
      <c r="K14" s="21">
        <v>45566</v>
      </c>
      <c r="L14" s="21">
        <f>IFERROR(WORKDAY.INTL(($K14-1),$J14,1,FESTIVOS[]),"")</f>
        <v>45566</v>
      </c>
      <c r="M14" s="37" t="str">
        <f t="shared" ca="1" si="0"/>
        <v/>
      </c>
      <c r="N14" s="23">
        <v>0</v>
      </c>
      <c r="O14" s="22">
        <v>1</v>
      </c>
      <c r="P14" s="18" t="s">
        <v>35</v>
      </c>
      <c r="Q14" s="24" t="s">
        <v>30</v>
      </c>
      <c r="R14" s="65" t="str">
        <f ca="1">IF(Tabla4343567891011121314[[#This Row],[Avance]]&lt;Tabla4343567891011121314[[#This Row],[Actual]],"OK",IF(Tabla4343567891011121314[[#This Row],[Avance]]&gt;Tabla4343567891011121314[[#This Row],[Actual]],"ATENCIÓN","EJECUTADO"))</f>
        <v>ATENCIÓN</v>
      </c>
    </row>
    <row r="15" spans="1:18" ht="39.6" hidden="1" x14ac:dyDescent="0.25">
      <c r="A15" s="16">
        <v>11</v>
      </c>
      <c r="B15" s="18" t="s">
        <v>23</v>
      </c>
      <c r="C15" s="17">
        <v>45538</v>
      </c>
      <c r="D15" s="17" t="s">
        <v>29</v>
      </c>
      <c r="E15" s="27" t="s">
        <v>39</v>
      </c>
      <c r="F15" s="38" t="s">
        <v>1269</v>
      </c>
      <c r="G15" s="27" t="s">
        <v>33</v>
      </c>
      <c r="H15" s="29" t="s">
        <v>505</v>
      </c>
      <c r="I15" s="29"/>
      <c r="J15" s="33">
        <v>2</v>
      </c>
      <c r="K15" s="21">
        <v>45566</v>
      </c>
      <c r="L15" s="21">
        <f>IFERROR(WORKDAY.INTL(($K15-1),$J15,1,FESTIVOS[]),"")</f>
        <v>45567</v>
      </c>
      <c r="M15" s="37">
        <f t="shared" ca="1" si="0"/>
        <v>679</v>
      </c>
      <c r="N15" s="23">
        <v>0</v>
      </c>
      <c r="O15" s="22">
        <v>1</v>
      </c>
      <c r="P15" s="18" t="s">
        <v>35</v>
      </c>
      <c r="Q15" s="24" t="s">
        <v>30</v>
      </c>
      <c r="R15" s="65" t="str">
        <f ca="1">IF(Tabla4343567891011121314[[#This Row],[Avance]]&lt;Tabla4343567891011121314[[#This Row],[Actual]],"OK",IF(Tabla4343567891011121314[[#This Row],[Avance]]&gt;Tabla4343567891011121314[[#This Row],[Actual]],"ATENCIÓN","EJECUTADO"))</f>
        <v>ATENCIÓN</v>
      </c>
    </row>
    <row r="16" spans="1:18" ht="39.6" hidden="1" x14ac:dyDescent="0.25">
      <c r="A16" s="16">
        <v>11</v>
      </c>
      <c r="B16" s="18" t="s">
        <v>23</v>
      </c>
      <c r="C16" s="17">
        <v>45538</v>
      </c>
      <c r="D16" s="17" t="s">
        <v>29</v>
      </c>
      <c r="E16" s="27" t="s">
        <v>39</v>
      </c>
      <c r="F16" s="38" t="s">
        <v>1269</v>
      </c>
      <c r="G16" s="27" t="s">
        <v>33</v>
      </c>
      <c r="H16" s="29" t="s">
        <v>112</v>
      </c>
      <c r="I16" s="29"/>
      <c r="J16" s="33">
        <v>2</v>
      </c>
      <c r="K16" s="21">
        <v>45566</v>
      </c>
      <c r="L16" s="21">
        <f>IFERROR(WORKDAY.INTL(($K16-1),$J16,1,FESTIVOS[]),"")</f>
        <v>45567</v>
      </c>
      <c r="M16" s="37">
        <f t="shared" ca="1" si="0"/>
        <v>679</v>
      </c>
      <c r="N16" s="23">
        <v>0</v>
      </c>
      <c r="O16" s="22">
        <v>1</v>
      </c>
      <c r="P16" s="18" t="s">
        <v>35</v>
      </c>
      <c r="Q16" s="24" t="s">
        <v>30</v>
      </c>
      <c r="R16" s="65" t="str">
        <f ca="1">IF(Tabla4343567891011121314[[#This Row],[Avance]]&lt;Tabla4343567891011121314[[#This Row],[Actual]],"OK",IF(Tabla4343567891011121314[[#This Row],[Avance]]&gt;Tabla4343567891011121314[[#This Row],[Actual]],"ATENCIÓN","EJECUTADO"))</f>
        <v>ATENCIÓN</v>
      </c>
    </row>
    <row r="17" spans="1:18" hidden="1" x14ac:dyDescent="0.25">
      <c r="A17" s="16"/>
      <c r="B17" s="18"/>
      <c r="C17" s="17">
        <v>49191</v>
      </c>
      <c r="D17" s="17" t="s">
        <v>29</v>
      </c>
      <c r="E17" s="27" t="s">
        <v>39</v>
      </c>
      <c r="F17" s="28" t="s">
        <v>265</v>
      </c>
      <c r="G17" s="27" t="s">
        <v>33</v>
      </c>
      <c r="H17" s="29" t="s">
        <v>1237</v>
      </c>
      <c r="I17" s="29"/>
      <c r="J17" s="33">
        <v>2</v>
      </c>
      <c r="K17" s="21">
        <v>45566</v>
      </c>
      <c r="L17" s="21">
        <f>IFERROR(WORKDAY.INTL(($K17-1),$J17,1,FESTIVOS[]),"")</f>
        <v>45567</v>
      </c>
      <c r="M17" s="37">
        <f t="shared" ca="1" si="0"/>
        <v>679</v>
      </c>
      <c r="N17" s="23">
        <v>0</v>
      </c>
      <c r="O17" s="22">
        <v>1</v>
      </c>
      <c r="P17" s="18" t="s">
        <v>35</v>
      </c>
      <c r="Q17" s="24" t="s">
        <v>30</v>
      </c>
      <c r="R17" s="65" t="str">
        <f ca="1">IF(Tabla4343567891011121314[[#This Row],[Avance]]&lt;Tabla4343567891011121314[[#This Row],[Actual]],"OK",IF(Tabla4343567891011121314[[#This Row],[Avance]]&gt;Tabla4343567891011121314[[#This Row],[Actual]],"ATENCIÓN","EJECUTADO"))</f>
        <v>ATENCIÓN</v>
      </c>
    </row>
    <row r="18" spans="1:18" hidden="1" x14ac:dyDescent="0.25">
      <c r="A18" s="16">
        <v>14</v>
      </c>
      <c r="B18" s="18" t="s">
        <v>23</v>
      </c>
      <c r="C18" s="17">
        <v>49191</v>
      </c>
      <c r="D18" s="17" t="s">
        <v>29</v>
      </c>
      <c r="E18" s="27" t="s">
        <v>39</v>
      </c>
      <c r="F18" s="28" t="s">
        <v>275</v>
      </c>
      <c r="G18" s="27" t="s">
        <v>33</v>
      </c>
      <c r="H18" s="29" t="s">
        <v>1237</v>
      </c>
      <c r="I18" s="29"/>
      <c r="J18" s="33">
        <v>2</v>
      </c>
      <c r="K18" s="21">
        <v>45566</v>
      </c>
      <c r="L18" s="21">
        <f>IFERROR(WORKDAY.INTL(($K18-1),$J18,1,FESTIVOS[]),"")</f>
        <v>45567</v>
      </c>
      <c r="M18" s="37">
        <f t="shared" ca="1" si="0"/>
        <v>679</v>
      </c>
      <c r="N18" s="23">
        <v>0</v>
      </c>
      <c r="O18" s="22">
        <v>1</v>
      </c>
      <c r="P18" s="18" t="s">
        <v>35</v>
      </c>
      <c r="Q18" s="24" t="s">
        <v>30</v>
      </c>
      <c r="R18" s="65" t="str">
        <f ca="1">IF(Tabla4343567891011121314[[#This Row],[Avance]]&lt;Tabla4343567891011121314[[#This Row],[Actual]],"OK",IF(Tabla4343567891011121314[[#This Row],[Avance]]&gt;Tabla4343567891011121314[[#This Row],[Actual]],"ATENCIÓN","EJECUTADO"))</f>
        <v>ATENCIÓN</v>
      </c>
    </row>
    <row r="19" spans="1:18" hidden="1" x14ac:dyDescent="0.25">
      <c r="A19" s="16">
        <v>15</v>
      </c>
      <c r="B19" s="18" t="s">
        <v>23</v>
      </c>
      <c r="C19" s="17">
        <v>49191</v>
      </c>
      <c r="D19" s="17" t="s">
        <v>29</v>
      </c>
      <c r="E19" s="27" t="s">
        <v>39</v>
      </c>
      <c r="F19" s="28" t="s">
        <v>273</v>
      </c>
      <c r="G19" s="27" t="s">
        <v>33</v>
      </c>
      <c r="H19" s="29" t="s">
        <v>1237</v>
      </c>
      <c r="I19" s="29"/>
      <c r="J19" s="33">
        <v>2</v>
      </c>
      <c r="K19" s="21">
        <v>45566</v>
      </c>
      <c r="L19" s="21">
        <f>IFERROR(WORKDAY.INTL(($K19-1),$J19,1,FESTIVOS[]),"")</f>
        <v>45567</v>
      </c>
      <c r="M19" s="37">
        <f t="shared" ca="1" si="0"/>
        <v>679</v>
      </c>
      <c r="N19" s="23">
        <v>0</v>
      </c>
      <c r="O19" s="22">
        <v>1</v>
      </c>
      <c r="P19" s="18" t="s">
        <v>35</v>
      </c>
      <c r="Q19" s="24" t="s">
        <v>30</v>
      </c>
      <c r="R19" s="65" t="str">
        <f ca="1">IF(Tabla4343567891011121314[[#This Row],[Avance]]&lt;Tabla4343567891011121314[[#This Row],[Actual]],"OK",IF(Tabla4343567891011121314[[#This Row],[Avance]]&gt;Tabla4343567891011121314[[#This Row],[Actual]],"ATENCIÓN","EJECUTADO"))</f>
        <v>ATENCIÓN</v>
      </c>
    </row>
    <row r="20" spans="1:18" hidden="1" x14ac:dyDescent="0.25">
      <c r="A20" s="16">
        <v>16</v>
      </c>
      <c r="B20" s="18" t="s">
        <v>23</v>
      </c>
      <c r="C20" s="17">
        <v>49191</v>
      </c>
      <c r="D20" s="17" t="s">
        <v>29</v>
      </c>
      <c r="E20" s="27" t="s">
        <v>39</v>
      </c>
      <c r="F20" s="28" t="s">
        <v>268</v>
      </c>
      <c r="G20" s="27" t="s">
        <v>33</v>
      </c>
      <c r="H20" s="29" t="s">
        <v>1237</v>
      </c>
      <c r="I20" s="29"/>
      <c r="J20" s="33">
        <v>2</v>
      </c>
      <c r="K20" s="21">
        <v>45566</v>
      </c>
      <c r="L20" s="21">
        <f>IFERROR(WORKDAY.INTL(($K20-1),$J20,1,FESTIVOS[]),"")</f>
        <v>45567</v>
      </c>
      <c r="M20" s="37">
        <f t="shared" ca="1" si="0"/>
        <v>679</v>
      </c>
      <c r="N20" s="23">
        <v>0</v>
      </c>
      <c r="O20" s="22">
        <v>1</v>
      </c>
      <c r="P20" s="18" t="s">
        <v>35</v>
      </c>
      <c r="Q20" s="24" t="s">
        <v>30</v>
      </c>
      <c r="R20" s="65" t="str">
        <f ca="1">IF(Tabla4343567891011121314[[#This Row],[Avance]]&lt;Tabla4343567891011121314[[#This Row],[Actual]],"OK",IF(Tabla4343567891011121314[[#This Row],[Avance]]&gt;Tabla4343567891011121314[[#This Row],[Actual]],"ATENCIÓN","EJECUTADO"))</f>
        <v>ATENCIÓN</v>
      </c>
    </row>
    <row r="21" spans="1:18" hidden="1" x14ac:dyDescent="0.25">
      <c r="A21" s="16">
        <v>17</v>
      </c>
      <c r="B21" s="18" t="s">
        <v>23</v>
      </c>
      <c r="C21" s="17">
        <v>49191</v>
      </c>
      <c r="D21" s="17" t="s">
        <v>29</v>
      </c>
      <c r="E21" s="27" t="s">
        <v>339</v>
      </c>
      <c r="F21" s="28" t="s">
        <v>1271</v>
      </c>
      <c r="G21" s="27" t="s">
        <v>33</v>
      </c>
      <c r="H21" s="29" t="s">
        <v>505</v>
      </c>
      <c r="I21" s="29"/>
      <c r="J21" s="33">
        <v>2</v>
      </c>
      <c r="K21" s="21">
        <v>45566</v>
      </c>
      <c r="L21" s="21">
        <f>IFERROR(WORKDAY.INTL(($K21-1),$J21,1,FESTIVOS[]),"")</f>
        <v>45567</v>
      </c>
      <c r="M21" s="37">
        <f t="shared" ca="1" si="0"/>
        <v>679</v>
      </c>
      <c r="N21" s="23">
        <v>0</v>
      </c>
      <c r="O21" s="22">
        <v>1</v>
      </c>
      <c r="P21" s="18" t="s">
        <v>35</v>
      </c>
      <c r="Q21" s="24" t="s">
        <v>30</v>
      </c>
      <c r="R21" s="65" t="str">
        <f ca="1">IF(Tabla4343567891011121314[[#This Row],[Avance]]&lt;Tabla4343567891011121314[[#This Row],[Actual]],"OK",IF(Tabla4343567891011121314[[#This Row],[Avance]]&gt;Tabla4343567891011121314[[#This Row],[Actual]],"ATENCIÓN","EJECUTADO"))</f>
        <v>ATENCIÓN</v>
      </c>
    </row>
    <row r="22" spans="1:18" hidden="1" x14ac:dyDescent="0.25">
      <c r="A22" s="16">
        <v>18</v>
      </c>
      <c r="B22" s="18" t="s">
        <v>23</v>
      </c>
      <c r="C22" s="17">
        <v>49191</v>
      </c>
      <c r="D22" s="17" t="s">
        <v>29</v>
      </c>
      <c r="E22" s="27" t="s">
        <v>339</v>
      </c>
      <c r="F22" s="28" t="s">
        <v>1272</v>
      </c>
      <c r="G22" s="27" t="s">
        <v>311</v>
      </c>
      <c r="H22" s="29" t="s">
        <v>505</v>
      </c>
      <c r="I22" s="29"/>
      <c r="J22" s="33">
        <v>2</v>
      </c>
      <c r="K22" s="21">
        <v>45566</v>
      </c>
      <c r="L22" s="21">
        <f>IFERROR(WORKDAY.INTL(($K22-1),$J22,1,FESTIVOS[]),"")</f>
        <v>45567</v>
      </c>
      <c r="M22" s="37">
        <f t="shared" ca="1" si="0"/>
        <v>679</v>
      </c>
      <c r="N22" s="23">
        <v>0</v>
      </c>
      <c r="O22" s="22">
        <v>1</v>
      </c>
      <c r="P22" s="18" t="s">
        <v>35</v>
      </c>
      <c r="Q22" s="24" t="s">
        <v>30</v>
      </c>
      <c r="R22" s="65" t="str">
        <f ca="1">IF(Tabla4343567891011121314[[#This Row],[Avance]]&lt;Tabla4343567891011121314[[#This Row],[Actual]],"OK",IF(Tabla4343567891011121314[[#This Row],[Avance]]&gt;Tabla4343567891011121314[[#This Row],[Actual]],"ATENCIÓN","EJECUTADO"))</f>
        <v>ATENCIÓN</v>
      </c>
    </row>
    <row r="23" spans="1:18" hidden="1" x14ac:dyDescent="0.25">
      <c r="A23" s="16">
        <v>19</v>
      </c>
      <c r="B23" s="18" t="s">
        <v>23</v>
      </c>
      <c r="C23" s="17">
        <v>49191</v>
      </c>
      <c r="D23" s="17" t="s">
        <v>29</v>
      </c>
      <c r="E23" s="27" t="s">
        <v>133</v>
      </c>
      <c r="F23" s="28" t="s">
        <v>1273</v>
      </c>
      <c r="G23" s="27" t="s">
        <v>1274</v>
      </c>
      <c r="H23" s="29" t="s">
        <v>679</v>
      </c>
      <c r="I23" s="29"/>
      <c r="J23" s="33">
        <v>5</v>
      </c>
      <c r="K23" s="21">
        <v>45566</v>
      </c>
      <c r="L23" s="21">
        <f>IFERROR(WORKDAY.INTL(($K23-1),$J23,1,FESTIVOS[]),"")</f>
        <v>45572</v>
      </c>
      <c r="M23" s="37">
        <f t="shared" ca="1" si="0"/>
        <v>113.16666666666667</v>
      </c>
      <c r="N23" s="23">
        <v>0.51</v>
      </c>
      <c r="O23" s="22">
        <v>1</v>
      </c>
      <c r="P23" s="18" t="s">
        <v>35</v>
      </c>
      <c r="Q23" s="24" t="s">
        <v>30</v>
      </c>
      <c r="R23" s="65" t="str">
        <f ca="1">IF(Tabla4343567891011121314[[#This Row],[Avance]]&lt;Tabla4343567891011121314[[#This Row],[Actual]],"OK",IF(Tabla4343567891011121314[[#This Row],[Avance]]&gt;Tabla4343567891011121314[[#This Row],[Actual]],"ATENCIÓN","EJECUTADO"))</f>
        <v>ATENCIÓN</v>
      </c>
    </row>
    <row r="24" spans="1:18" hidden="1" x14ac:dyDescent="0.25">
      <c r="A24" s="16">
        <v>20</v>
      </c>
      <c r="B24" s="18" t="s">
        <v>23</v>
      </c>
      <c r="C24" s="17">
        <v>45540</v>
      </c>
      <c r="D24" s="17" t="s">
        <v>29</v>
      </c>
      <c r="E24" s="27" t="s">
        <v>39</v>
      </c>
      <c r="F24" s="28" t="s">
        <v>724</v>
      </c>
      <c r="G24" s="27" t="s">
        <v>33</v>
      </c>
      <c r="H24" s="29" t="s">
        <v>1237</v>
      </c>
      <c r="I24" s="29"/>
      <c r="J24" s="33">
        <v>2</v>
      </c>
      <c r="K24" s="21">
        <v>45566</v>
      </c>
      <c r="L24" s="21">
        <f>IFERROR(WORKDAY.INTL(($K24-1),$J24,1,FESTIVOS[]),"")</f>
        <v>45567</v>
      </c>
      <c r="M24" s="37">
        <f t="shared" ca="1" si="0"/>
        <v>679</v>
      </c>
      <c r="N24" s="23">
        <v>0</v>
      </c>
      <c r="O24" s="22">
        <v>1</v>
      </c>
      <c r="P24" s="18" t="s">
        <v>35</v>
      </c>
      <c r="Q24" s="24" t="s">
        <v>30</v>
      </c>
      <c r="R24" s="65" t="str">
        <f ca="1">IF(Tabla4343567891011121314[[#This Row],[Avance]]&lt;Tabla4343567891011121314[[#This Row],[Actual]],"OK",IF(Tabla4343567891011121314[[#This Row],[Avance]]&gt;Tabla4343567891011121314[[#This Row],[Actual]],"ATENCIÓN","EJECUTADO"))</f>
        <v>ATENCIÓN</v>
      </c>
    </row>
    <row r="25" spans="1:18" hidden="1" x14ac:dyDescent="0.25">
      <c r="A25" s="16">
        <v>21</v>
      </c>
      <c r="B25" s="18" t="s">
        <v>23</v>
      </c>
      <c r="C25" s="17">
        <v>45540</v>
      </c>
      <c r="D25" s="17" t="s">
        <v>29</v>
      </c>
      <c r="E25" s="27" t="s">
        <v>39</v>
      </c>
      <c r="F25" s="28" t="s">
        <v>132</v>
      </c>
      <c r="G25" s="27" t="s">
        <v>33</v>
      </c>
      <c r="H25" s="29" t="s">
        <v>1237</v>
      </c>
      <c r="I25" s="29"/>
      <c r="J25" s="33">
        <v>2</v>
      </c>
      <c r="K25" s="21">
        <v>45566</v>
      </c>
      <c r="L25" s="21">
        <f>IFERROR(WORKDAY.INTL(($K25-1),$J25,1,FESTIVOS[]),"")</f>
        <v>45567</v>
      </c>
      <c r="M25" s="37">
        <f t="shared" ca="1" si="0"/>
        <v>679</v>
      </c>
      <c r="N25" s="23">
        <v>0</v>
      </c>
      <c r="O25" s="22">
        <v>1</v>
      </c>
      <c r="P25" s="18" t="s">
        <v>35</v>
      </c>
      <c r="Q25" s="24" t="s">
        <v>30</v>
      </c>
      <c r="R25" s="65" t="str">
        <f ca="1">IF(Tabla4343567891011121314[[#This Row],[Avance]]&lt;Tabla4343567891011121314[[#This Row],[Actual]],"OK",IF(Tabla4343567891011121314[[#This Row],[Avance]]&gt;Tabla4343567891011121314[[#This Row],[Actual]],"ATENCIÓN","EJECUTADO"))</f>
        <v>ATENCIÓN</v>
      </c>
    </row>
    <row r="26" spans="1:18" hidden="1" x14ac:dyDescent="0.25">
      <c r="A26" s="16">
        <v>22</v>
      </c>
      <c r="B26" s="18" t="s">
        <v>23</v>
      </c>
      <c r="C26" s="17">
        <v>45540</v>
      </c>
      <c r="D26" s="17" t="s">
        <v>29</v>
      </c>
      <c r="E26" s="27" t="s">
        <v>39</v>
      </c>
      <c r="F26" s="28" t="s">
        <v>110</v>
      </c>
      <c r="G26" s="27" t="s">
        <v>33</v>
      </c>
      <c r="H26" s="29" t="s">
        <v>1237</v>
      </c>
      <c r="I26" s="29"/>
      <c r="J26" s="33">
        <v>2</v>
      </c>
      <c r="K26" s="21">
        <v>45566</v>
      </c>
      <c r="L26" s="21">
        <f>IFERROR(WORKDAY.INTL(($K26-1),$J26,1,FESTIVOS[]),"")</f>
        <v>45567</v>
      </c>
      <c r="M26" s="37">
        <f t="shared" ca="1" si="0"/>
        <v>679</v>
      </c>
      <c r="N26" s="23">
        <v>0</v>
      </c>
      <c r="O26" s="22">
        <v>1</v>
      </c>
      <c r="P26" s="18" t="s">
        <v>35</v>
      </c>
      <c r="Q26" s="24" t="s">
        <v>30</v>
      </c>
      <c r="R26" s="65" t="str">
        <f ca="1">IF(Tabla4343567891011121314[[#This Row],[Avance]]&lt;Tabla4343567891011121314[[#This Row],[Actual]],"OK",IF(Tabla4343567891011121314[[#This Row],[Avance]]&gt;Tabla4343567891011121314[[#This Row],[Actual]],"ATENCIÓN","EJECUTADO"))</f>
        <v>ATENCIÓN</v>
      </c>
    </row>
    <row r="27" spans="1:18" hidden="1" x14ac:dyDescent="0.25">
      <c r="A27" s="16">
        <v>23</v>
      </c>
      <c r="B27" s="18" t="s">
        <v>23</v>
      </c>
      <c r="C27" s="17">
        <v>45540</v>
      </c>
      <c r="D27" s="17" t="s">
        <v>29</v>
      </c>
      <c r="E27" s="27" t="s">
        <v>39</v>
      </c>
      <c r="F27" s="28" t="s">
        <v>1057</v>
      </c>
      <c r="G27" s="27" t="s">
        <v>33</v>
      </c>
      <c r="H27" s="29" t="s">
        <v>1237</v>
      </c>
      <c r="I27" s="29"/>
      <c r="J27" s="33">
        <v>2</v>
      </c>
      <c r="K27" s="21">
        <v>45566</v>
      </c>
      <c r="L27" s="21">
        <f>IFERROR(WORKDAY.INTL(($K27-1),$J27,1,FESTIVOS[]),"")</f>
        <v>45567</v>
      </c>
      <c r="M27" s="37">
        <f t="shared" ca="1" si="0"/>
        <v>679</v>
      </c>
      <c r="N27" s="23">
        <v>0</v>
      </c>
      <c r="O27" s="22">
        <v>1</v>
      </c>
      <c r="P27" s="18" t="s">
        <v>35</v>
      </c>
      <c r="Q27" s="24" t="s">
        <v>30</v>
      </c>
      <c r="R27" s="65" t="str">
        <f ca="1">IF(Tabla4343567891011121314[[#This Row],[Avance]]&lt;Tabla4343567891011121314[[#This Row],[Actual]],"OK",IF(Tabla4343567891011121314[[#This Row],[Avance]]&gt;Tabla4343567891011121314[[#This Row],[Actual]],"ATENCIÓN","EJECUTADO"))</f>
        <v>ATENCIÓN</v>
      </c>
    </row>
    <row r="28" spans="1:18" ht="26.4" hidden="1" x14ac:dyDescent="0.25">
      <c r="A28" s="16">
        <v>24</v>
      </c>
      <c r="B28" s="18" t="s">
        <v>23</v>
      </c>
      <c r="C28" s="17">
        <v>45540</v>
      </c>
      <c r="D28" s="17" t="s">
        <v>29</v>
      </c>
      <c r="E28" s="27" t="s">
        <v>339</v>
      </c>
      <c r="F28" s="38" t="s">
        <v>1275</v>
      </c>
      <c r="G28" s="27" t="s">
        <v>523</v>
      </c>
      <c r="H28" s="29" t="s">
        <v>505</v>
      </c>
      <c r="I28" s="29"/>
      <c r="J28" s="33">
        <v>2</v>
      </c>
      <c r="K28" s="21">
        <v>45566</v>
      </c>
      <c r="L28" s="21">
        <f>IFERROR(WORKDAY.INTL(($K28-1),$J28,1,FESTIVOS[]),"")</f>
        <v>45567</v>
      </c>
      <c r="M28" s="37">
        <f t="shared" ca="1" si="0"/>
        <v>679</v>
      </c>
      <c r="N28" s="23">
        <v>0</v>
      </c>
      <c r="O28" s="22">
        <v>1</v>
      </c>
      <c r="P28" s="18" t="s">
        <v>35</v>
      </c>
      <c r="Q28" s="24" t="s">
        <v>30</v>
      </c>
      <c r="R28" s="65" t="str">
        <f ca="1">IF(Tabla4343567891011121314[[#This Row],[Avance]]&lt;Tabla4343567891011121314[[#This Row],[Actual]],"OK",IF(Tabla4343567891011121314[[#This Row],[Avance]]&gt;Tabla4343567891011121314[[#This Row],[Actual]],"ATENCIÓN","EJECUTADO"))</f>
        <v>ATENCIÓN</v>
      </c>
    </row>
    <row r="29" spans="1:18" hidden="1" x14ac:dyDescent="0.25">
      <c r="A29" s="16">
        <v>25</v>
      </c>
      <c r="B29" s="18" t="s">
        <v>23</v>
      </c>
      <c r="C29" s="17">
        <v>45540</v>
      </c>
      <c r="D29" s="17" t="s">
        <v>29</v>
      </c>
      <c r="E29" s="27" t="s">
        <v>339</v>
      </c>
      <c r="F29" s="28" t="s">
        <v>1276</v>
      </c>
      <c r="G29" s="27" t="s">
        <v>523</v>
      </c>
      <c r="H29" s="29" t="s">
        <v>505</v>
      </c>
      <c r="I29" s="29"/>
      <c r="J29" s="33">
        <v>2</v>
      </c>
      <c r="K29" s="21">
        <v>45566</v>
      </c>
      <c r="L29" s="21">
        <f>IFERROR(WORKDAY.INTL(($K29-1),$J29,1,FESTIVOS[]),"")</f>
        <v>45567</v>
      </c>
      <c r="M29" s="37">
        <f t="shared" ca="1" si="0"/>
        <v>679</v>
      </c>
      <c r="N29" s="23">
        <v>0</v>
      </c>
      <c r="O29" s="22">
        <v>1</v>
      </c>
      <c r="P29" s="18" t="s">
        <v>35</v>
      </c>
      <c r="Q29" s="24" t="s">
        <v>30</v>
      </c>
      <c r="R29" s="65" t="str">
        <f ca="1">IF(Tabla4343567891011121314[[#This Row],[Avance]]&lt;Tabla4343567891011121314[[#This Row],[Actual]],"OK",IF(Tabla4343567891011121314[[#This Row],[Avance]]&gt;Tabla4343567891011121314[[#This Row],[Actual]],"ATENCIÓN","EJECUTADO"))</f>
        <v>ATENCIÓN</v>
      </c>
    </row>
    <row r="30" spans="1:18" hidden="1" x14ac:dyDescent="0.25">
      <c r="A30" s="16">
        <v>26</v>
      </c>
      <c r="B30" s="18" t="s">
        <v>23</v>
      </c>
      <c r="C30" s="17">
        <v>45541</v>
      </c>
      <c r="D30" s="17" t="s">
        <v>29</v>
      </c>
      <c r="E30" s="27" t="s">
        <v>39</v>
      </c>
      <c r="F30" s="28" t="s">
        <v>284</v>
      </c>
      <c r="G30" s="27" t="s">
        <v>33</v>
      </c>
      <c r="H30" s="29" t="s">
        <v>1237</v>
      </c>
      <c r="I30" s="29"/>
      <c r="J30" s="33">
        <v>2</v>
      </c>
      <c r="K30" s="21">
        <v>45566</v>
      </c>
      <c r="L30" s="21">
        <f>IFERROR(WORKDAY.INTL(($K30-1),$J30,1,FESTIVOS[]),"")</f>
        <v>45567</v>
      </c>
      <c r="M30" s="37">
        <f t="shared" ca="1" si="0"/>
        <v>679</v>
      </c>
      <c r="N30" s="23">
        <v>0</v>
      </c>
      <c r="O30" s="22">
        <v>1</v>
      </c>
      <c r="P30" s="18" t="s">
        <v>35</v>
      </c>
      <c r="Q30" s="24" t="s">
        <v>30</v>
      </c>
      <c r="R30" s="65" t="str">
        <f ca="1">IF(Tabla4343567891011121314[[#This Row],[Avance]]&lt;Tabla4343567891011121314[[#This Row],[Actual]],"OK",IF(Tabla4343567891011121314[[#This Row],[Avance]]&gt;Tabla4343567891011121314[[#This Row],[Actual]],"ATENCIÓN","EJECUTADO"))</f>
        <v>ATENCIÓN</v>
      </c>
    </row>
    <row r="31" spans="1:18" hidden="1" x14ac:dyDescent="0.25">
      <c r="A31" s="16">
        <v>27</v>
      </c>
      <c r="B31" s="18" t="s">
        <v>23</v>
      </c>
      <c r="C31" s="17">
        <v>45541</v>
      </c>
      <c r="D31" s="17" t="s">
        <v>29</v>
      </c>
      <c r="E31" s="27" t="s">
        <v>39</v>
      </c>
      <c r="F31" s="28" t="s">
        <v>1088</v>
      </c>
      <c r="G31" s="27" t="s">
        <v>33</v>
      </c>
      <c r="H31" s="29" t="s">
        <v>1237</v>
      </c>
      <c r="I31" s="29"/>
      <c r="J31" s="33">
        <v>2</v>
      </c>
      <c r="K31" s="21">
        <v>45566</v>
      </c>
      <c r="L31" s="21">
        <f>IFERROR(WORKDAY.INTL(($K31-1),$J31,1,FESTIVOS[]),"")</f>
        <v>45567</v>
      </c>
      <c r="M31" s="37">
        <f t="shared" ca="1" si="0"/>
        <v>679</v>
      </c>
      <c r="N31" s="23">
        <v>0</v>
      </c>
      <c r="O31" s="22">
        <v>1</v>
      </c>
      <c r="P31" s="18" t="s">
        <v>35</v>
      </c>
      <c r="Q31" s="24" t="s">
        <v>30</v>
      </c>
      <c r="R31" s="65" t="str">
        <f ca="1">IF(Tabla4343567891011121314[[#This Row],[Avance]]&lt;Tabla4343567891011121314[[#This Row],[Actual]],"OK",IF(Tabla4343567891011121314[[#This Row],[Avance]]&gt;Tabla4343567891011121314[[#This Row],[Actual]],"ATENCIÓN","EJECUTADO"))</f>
        <v>ATENCIÓN</v>
      </c>
    </row>
    <row r="32" spans="1:18" hidden="1" x14ac:dyDescent="0.25">
      <c r="A32" s="16">
        <v>28</v>
      </c>
      <c r="B32" s="18" t="s">
        <v>23</v>
      </c>
      <c r="C32" s="17">
        <v>45541</v>
      </c>
      <c r="D32" s="17" t="s">
        <v>29</v>
      </c>
      <c r="E32" s="27" t="s">
        <v>39</v>
      </c>
      <c r="F32" s="28" t="s">
        <v>1106</v>
      </c>
      <c r="G32" s="27" t="s">
        <v>33</v>
      </c>
      <c r="H32" s="29" t="s">
        <v>1237</v>
      </c>
      <c r="I32" s="29"/>
      <c r="J32" s="33">
        <v>2</v>
      </c>
      <c r="K32" s="21">
        <v>45566</v>
      </c>
      <c r="L32" s="21">
        <f>IFERROR(WORKDAY.INTL(($K32-1),$J32,1,FESTIVOS[]),"")</f>
        <v>45567</v>
      </c>
      <c r="M32" s="37">
        <f t="shared" ca="1" si="0"/>
        <v>679</v>
      </c>
      <c r="N32" s="23">
        <v>0</v>
      </c>
      <c r="O32" s="22">
        <v>1</v>
      </c>
      <c r="P32" s="18" t="s">
        <v>35</v>
      </c>
      <c r="Q32" s="24" t="s">
        <v>30</v>
      </c>
      <c r="R32" s="65" t="str">
        <f ca="1">IF(Tabla4343567891011121314[[#This Row],[Avance]]&lt;Tabla4343567891011121314[[#This Row],[Actual]],"OK",IF(Tabla4343567891011121314[[#This Row],[Avance]]&gt;Tabla4343567891011121314[[#This Row],[Actual]],"ATENCIÓN","EJECUTADO"))</f>
        <v>ATENCIÓN</v>
      </c>
    </row>
    <row r="33" spans="1:18" hidden="1" x14ac:dyDescent="0.25">
      <c r="A33" s="16">
        <v>29</v>
      </c>
      <c r="B33" s="18" t="s">
        <v>23</v>
      </c>
      <c r="C33" s="17">
        <v>45541</v>
      </c>
      <c r="D33" s="17" t="s">
        <v>29</v>
      </c>
      <c r="E33" s="27" t="s">
        <v>339</v>
      </c>
      <c r="F33" s="28" t="s">
        <v>1277</v>
      </c>
      <c r="G33" s="27" t="s">
        <v>523</v>
      </c>
      <c r="H33" s="29" t="s">
        <v>505</v>
      </c>
      <c r="I33" s="29"/>
      <c r="J33" s="33">
        <v>2</v>
      </c>
      <c r="K33" s="21">
        <v>45566</v>
      </c>
      <c r="L33" s="21">
        <f>IFERROR(WORKDAY.INTL(($K33-1),$J33,1,FESTIVOS[]),"")</f>
        <v>45567</v>
      </c>
      <c r="M33" s="37">
        <f t="shared" ca="1" si="0"/>
        <v>679</v>
      </c>
      <c r="N33" s="23">
        <v>0</v>
      </c>
      <c r="O33" s="22">
        <v>1</v>
      </c>
      <c r="P33" s="18" t="s">
        <v>35</v>
      </c>
      <c r="Q33" s="24" t="s">
        <v>30</v>
      </c>
      <c r="R33" s="65" t="str">
        <f ca="1">IF(Tabla4343567891011121314[[#This Row],[Avance]]&lt;Tabla4343567891011121314[[#This Row],[Actual]],"OK",IF(Tabla4343567891011121314[[#This Row],[Avance]]&gt;Tabla4343567891011121314[[#This Row],[Actual]],"ATENCIÓN","EJECUTADO"))</f>
        <v>ATENCIÓN</v>
      </c>
    </row>
    <row r="34" spans="1:18" hidden="1" x14ac:dyDescent="0.25">
      <c r="A34" s="16">
        <v>30</v>
      </c>
      <c r="B34" s="18" t="s">
        <v>23</v>
      </c>
      <c r="C34" s="17">
        <v>45541</v>
      </c>
      <c r="D34" s="17" t="s">
        <v>29</v>
      </c>
      <c r="E34" s="27" t="s">
        <v>339</v>
      </c>
      <c r="F34" s="28" t="s">
        <v>1278</v>
      </c>
      <c r="G34" s="27" t="s">
        <v>523</v>
      </c>
      <c r="H34" s="29" t="s">
        <v>505</v>
      </c>
      <c r="I34" s="29"/>
      <c r="J34" s="33">
        <v>2</v>
      </c>
      <c r="K34" s="21">
        <v>45566</v>
      </c>
      <c r="L34" s="21">
        <f>IFERROR(WORKDAY.INTL(($K34-1),$J34,1,FESTIVOS[]),"")</f>
        <v>45567</v>
      </c>
      <c r="M34" s="37">
        <f t="shared" ca="1" si="0"/>
        <v>679</v>
      </c>
      <c r="N34" s="23">
        <v>0</v>
      </c>
      <c r="O34" s="22">
        <v>1</v>
      </c>
      <c r="P34" s="18" t="s">
        <v>35</v>
      </c>
      <c r="Q34" s="24" t="s">
        <v>30</v>
      </c>
      <c r="R34" s="65" t="str">
        <f ca="1">IF(Tabla4343567891011121314[[#This Row],[Avance]]&lt;Tabla4343567891011121314[[#This Row],[Actual]],"OK",IF(Tabla4343567891011121314[[#This Row],[Avance]]&gt;Tabla4343567891011121314[[#This Row],[Actual]],"ATENCIÓN","EJECUTADO"))</f>
        <v>ATENCIÓN</v>
      </c>
    </row>
    <row r="35" spans="1:18" hidden="1" x14ac:dyDescent="0.25">
      <c r="A35" s="16">
        <v>31</v>
      </c>
      <c r="B35" s="18" t="s">
        <v>23</v>
      </c>
      <c r="C35" s="17">
        <v>45541</v>
      </c>
      <c r="D35" s="17" t="s">
        <v>29</v>
      </c>
      <c r="E35" s="27" t="s">
        <v>339</v>
      </c>
      <c r="F35" s="28" t="s">
        <v>1279</v>
      </c>
      <c r="G35" s="27" t="s">
        <v>758</v>
      </c>
      <c r="H35" s="29" t="s">
        <v>505</v>
      </c>
      <c r="I35" s="29"/>
      <c r="J35" s="33">
        <v>2</v>
      </c>
      <c r="K35" s="21">
        <v>45566</v>
      </c>
      <c r="L35" s="21">
        <f>IFERROR(WORKDAY.INTL(($K35-1),$J35,1,FESTIVOS[]),"")</f>
        <v>45567</v>
      </c>
      <c r="M35" s="37">
        <f t="shared" ca="1" si="0"/>
        <v>679</v>
      </c>
      <c r="N35" s="23">
        <v>0</v>
      </c>
      <c r="O35" s="22">
        <v>1</v>
      </c>
      <c r="P35" s="18" t="s">
        <v>35</v>
      </c>
      <c r="Q35" s="24" t="s">
        <v>30</v>
      </c>
      <c r="R35" s="65" t="str">
        <f ca="1">IF(Tabla4343567891011121314[[#This Row],[Avance]]&lt;Tabla4343567891011121314[[#This Row],[Actual]],"OK",IF(Tabla4343567891011121314[[#This Row],[Avance]]&gt;Tabla4343567891011121314[[#This Row],[Actual]],"ATENCIÓN","EJECUTADO"))</f>
        <v>ATENCIÓN</v>
      </c>
    </row>
    <row r="36" spans="1:18" hidden="1" x14ac:dyDescent="0.25">
      <c r="A36" s="16">
        <v>32</v>
      </c>
      <c r="B36" s="18" t="s">
        <v>23</v>
      </c>
      <c r="C36" s="17">
        <v>45545</v>
      </c>
      <c r="D36" s="17" t="s">
        <v>29</v>
      </c>
      <c r="E36" s="27" t="s">
        <v>339</v>
      </c>
      <c r="F36" s="28" t="s">
        <v>1280</v>
      </c>
      <c r="G36" s="27" t="s">
        <v>311</v>
      </c>
      <c r="H36" s="29" t="s">
        <v>505</v>
      </c>
      <c r="I36" s="29"/>
      <c r="J36" s="33">
        <v>3</v>
      </c>
      <c r="K36" s="21">
        <v>45566</v>
      </c>
      <c r="L36" s="21">
        <f>IFERROR(WORKDAY.INTL(($K36-1),$J36,1,FESTIVOS[]),"")</f>
        <v>45568</v>
      </c>
      <c r="M36" s="37">
        <f t="shared" ca="1" si="0"/>
        <v>339.5</v>
      </c>
      <c r="N36" s="23">
        <v>0.68</v>
      </c>
      <c r="O36" s="22">
        <v>1</v>
      </c>
      <c r="P36" s="18" t="s">
        <v>35</v>
      </c>
      <c r="Q36" s="24" t="s">
        <v>30</v>
      </c>
      <c r="R36" s="65" t="str">
        <f ca="1">IF(Tabla4343567891011121314[[#This Row],[Avance]]&lt;Tabla4343567891011121314[[#This Row],[Actual]],"OK",IF(Tabla4343567891011121314[[#This Row],[Avance]]&gt;Tabla4343567891011121314[[#This Row],[Actual]],"ATENCIÓN","EJECUTADO"))</f>
        <v>ATENCIÓN</v>
      </c>
    </row>
    <row r="37" spans="1:18" hidden="1" x14ac:dyDescent="0.25">
      <c r="A37" s="16">
        <v>33</v>
      </c>
      <c r="B37" s="18" t="s">
        <v>23</v>
      </c>
      <c r="C37" s="17">
        <v>45545</v>
      </c>
      <c r="D37" s="17" t="s">
        <v>29</v>
      </c>
      <c r="E37" s="27" t="s">
        <v>339</v>
      </c>
      <c r="F37" s="28" t="s">
        <v>1281</v>
      </c>
      <c r="G37" s="27" t="s">
        <v>758</v>
      </c>
      <c r="H37" s="29" t="s">
        <v>505</v>
      </c>
      <c r="I37" s="29"/>
      <c r="J37" s="33">
        <v>5</v>
      </c>
      <c r="K37" s="21">
        <v>45566</v>
      </c>
      <c r="L37" s="21">
        <f>IFERROR(WORKDAY.INTL(($K37-1),$J37,1,FESTIVOS[]),"")</f>
        <v>45572</v>
      </c>
      <c r="M37" s="37">
        <f t="shared" ca="1" si="0"/>
        <v>113.16666666666667</v>
      </c>
      <c r="N37" s="23">
        <v>0.57999999999999996</v>
      </c>
      <c r="O37" s="22">
        <v>1</v>
      </c>
      <c r="P37" s="18" t="s">
        <v>35</v>
      </c>
      <c r="Q37" s="24" t="s">
        <v>30</v>
      </c>
      <c r="R37" s="65" t="str">
        <f ca="1">IF(Tabla4343567891011121314[[#This Row],[Avance]]&lt;Tabla4343567891011121314[[#This Row],[Actual]],"OK",IF(Tabla4343567891011121314[[#This Row],[Avance]]&gt;Tabla4343567891011121314[[#This Row],[Actual]],"ATENCIÓN","EJECUTADO"))</f>
        <v>ATENCIÓN</v>
      </c>
    </row>
    <row r="38" spans="1:18" hidden="1" x14ac:dyDescent="0.25">
      <c r="A38" s="16">
        <v>34</v>
      </c>
      <c r="B38" s="18" t="s">
        <v>23</v>
      </c>
      <c r="C38" s="17">
        <v>45545</v>
      </c>
      <c r="D38" s="17" t="s">
        <v>29</v>
      </c>
      <c r="E38" s="27" t="s">
        <v>39</v>
      </c>
      <c r="F38" s="28" t="s">
        <v>286</v>
      </c>
      <c r="G38" s="27" t="s">
        <v>33</v>
      </c>
      <c r="H38" s="29" t="s">
        <v>1189</v>
      </c>
      <c r="I38" s="29"/>
      <c r="J38" s="33">
        <v>6</v>
      </c>
      <c r="K38" s="21">
        <v>45566</v>
      </c>
      <c r="L38" s="21">
        <f>IFERROR(WORKDAY.INTL(($K38-1),$J38,1,FESTIVOS[]),"")</f>
        <v>45573</v>
      </c>
      <c r="M38" s="37">
        <f t="shared" ca="1" si="0"/>
        <v>97</v>
      </c>
      <c r="N38" s="23">
        <v>0.71</v>
      </c>
      <c r="O38" s="22">
        <v>1</v>
      </c>
      <c r="P38" s="18" t="s">
        <v>35</v>
      </c>
      <c r="Q38" s="24" t="s">
        <v>30</v>
      </c>
      <c r="R38" s="65" t="str">
        <f ca="1">IF(Tabla4343567891011121314[[#This Row],[Avance]]&lt;Tabla4343567891011121314[[#This Row],[Actual]],"OK",IF(Tabla4343567891011121314[[#This Row],[Avance]]&gt;Tabla4343567891011121314[[#This Row],[Actual]],"ATENCIÓN","EJECUTADO"))</f>
        <v>ATENCIÓN</v>
      </c>
    </row>
    <row r="39" spans="1:18" hidden="1" x14ac:dyDescent="0.25">
      <c r="A39" s="16">
        <v>35</v>
      </c>
      <c r="B39" s="18" t="s">
        <v>23</v>
      </c>
      <c r="C39" s="17">
        <v>45546</v>
      </c>
      <c r="D39" s="17" t="s">
        <v>29</v>
      </c>
      <c r="E39" s="27" t="s">
        <v>39</v>
      </c>
      <c r="F39" s="28" t="s">
        <v>62</v>
      </c>
      <c r="G39" s="27" t="s">
        <v>33</v>
      </c>
      <c r="H39" s="29" t="s">
        <v>1189</v>
      </c>
      <c r="I39" s="29"/>
      <c r="J39" s="33">
        <v>5</v>
      </c>
      <c r="K39" s="21">
        <v>45566</v>
      </c>
      <c r="L39" s="21">
        <f>IFERROR(WORKDAY.INTL(($K39-1),$J39,1,FESTIVOS[]),"")</f>
        <v>45572</v>
      </c>
      <c r="M39" s="37">
        <f t="shared" ca="1" si="0"/>
        <v>113.16666666666667</v>
      </c>
      <c r="N39" s="23">
        <v>0.34</v>
      </c>
      <c r="O39" s="22">
        <v>1</v>
      </c>
      <c r="P39" s="18" t="s">
        <v>35</v>
      </c>
      <c r="Q39" s="24" t="s">
        <v>30</v>
      </c>
      <c r="R39" s="65" t="str">
        <f ca="1">IF(Tabla4343567891011121314[[#This Row],[Avance]]&lt;Tabla4343567891011121314[[#This Row],[Actual]],"OK",IF(Tabla4343567891011121314[[#This Row],[Avance]]&gt;Tabla4343567891011121314[[#This Row],[Actual]],"ATENCIÓN","EJECUTADO"))</f>
        <v>ATENCIÓN</v>
      </c>
    </row>
    <row r="40" spans="1:18" hidden="1" x14ac:dyDescent="0.25">
      <c r="A40" s="16">
        <v>36</v>
      </c>
      <c r="B40" s="18" t="s">
        <v>23</v>
      </c>
      <c r="C40" s="17">
        <v>45547</v>
      </c>
      <c r="D40" s="17" t="s">
        <v>29</v>
      </c>
      <c r="E40" s="27" t="s">
        <v>133</v>
      </c>
      <c r="F40" s="28" t="s">
        <v>1257</v>
      </c>
      <c r="G40" s="27" t="s">
        <v>89</v>
      </c>
      <c r="H40" s="29" t="s">
        <v>679</v>
      </c>
      <c r="I40" s="29"/>
      <c r="J40" s="33">
        <v>23</v>
      </c>
      <c r="K40" s="21">
        <v>45566</v>
      </c>
      <c r="L40" s="21">
        <f>IFERROR(WORKDAY.INTL(($K40-1),$J40,1,FESTIVOS[]),"")</f>
        <v>45596</v>
      </c>
      <c r="M40" s="37">
        <f t="shared" ca="1" si="0"/>
        <v>22.633333333333333</v>
      </c>
      <c r="N40" s="23">
        <v>0.87</v>
      </c>
      <c r="O40" s="22">
        <v>0.91</v>
      </c>
      <c r="P40" s="18" t="s">
        <v>35</v>
      </c>
      <c r="Q40" s="24" t="s">
        <v>30</v>
      </c>
      <c r="R40" s="65" t="str">
        <f ca="1">IF(Tabla4343567891011121314[[#This Row],[Avance]]&lt;Tabla4343567891011121314[[#This Row],[Actual]],"OK",IF(Tabla4343567891011121314[[#This Row],[Avance]]&gt;Tabla4343567891011121314[[#This Row],[Actual]],"ATENCIÓN","EJECUTADO"))</f>
        <v>ATENCIÓN</v>
      </c>
    </row>
    <row r="41" spans="1:18" hidden="1" x14ac:dyDescent="0.25">
      <c r="A41" s="16">
        <v>37</v>
      </c>
      <c r="B41" s="18" t="s">
        <v>23</v>
      </c>
      <c r="C41" s="17">
        <v>45547</v>
      </c>
      <c r="D41" s="17" t="s">
        <v>29</v>
      </c>
      <c r="E41" s="27" t="s">
        <v>339</v>
      </c>
      <c r="F41" s="28" t="s">
        <v>1282</v>
      </c>
      <c r="G41" s="27" t="s">
        <v>758</v>
      </c>
      <c r="H41" s="29" t="s">
        <v>505</v>
      </c>
      <c r="I41" s="29"/>
      <c r="J41" s="33">
        <v>6</v>
      </c>
      <c r="K41" s="21">
        <v>45566</v>
      </c>
      <c r="L41" s="21">
        <f>IFERROR(WORKDAY.INTL(($K41-1),$J41,1,FESTIVOS[]),"")</f>
        <v>45573</v>
      </c>
      <c r="M41" s="37">
        <f t="shared" ca="1" si="0"/>
        <v>97</v>
      </c>
      <c r="N41" s="23">
        <v>0.86</v>
      </c>
      <c r="O41" s="22">
        <v>1</v>
      </c>
      <c r="P41" s="18" t="s">
        <v>35</v>
      </c>
      <c r="Q41" s="24" t="s">
        <v>30</v>
      </c>
      <c r="R41" s="65" t="str">
        <f ca="1">IF(Tabla4343567891011121314[[#This Row],[Avance]]&lt;Tabla4343567891011121314[[#This Row],[Actual]],"OK",IF(Tabla4343567891011121314[[#This Row],[Avance]]&gt;Tabla4343567891011121314[[#This Row],[Actual]],"ATENCIÓN","EJECUTADO"))</f>
        <v>ATENCIÓN</v>
      </c>
    </row>
    <row r="42" spans="1:18" hidden="1" x14ac:dyDescent="0.25">
      <c r="A42" s="16">
        <v>38</v>
      </c>
      <c r="B42" s="18" t="s">
        <v>23</v>
      </c>
      <c r="C42" s="17">
        <v>45548</v>
      </c>
      <c r="D42" s="17" t="s">
        <v>29</v>
      </c>
      <c r="E42" s="27" t="s">
        <v>39</v>
      </c>
      <c r="F42" s="28" t="s">
        <v>1283</v>
      </c>
      <c r="G42" s="27" t="s">
        <v>33</v>
      </c>
      <c r="H42" s="29" t="s">
        <v>1284</v>
      </c>
      <c r="I42" s="29"/>
      <c r="J42" s="33">
        <v>2</v>
      </c>
      <c r="K42" s="21">
        <v>45566</v>
      </c>
      <c r="L42" s="21">
        <f>IFERROR(WORKDAY.INTL(($K42-1),$J42,1,FESTIVOS[]),"")</f>
        <v>45567</v>
      </c>
      <c r="M42" s="37">
        <f t="shared" ca="1" si="0"/>
        <v>679</v>
      </c>
      <c r="N42" s="23">
        <v>0</v>
      </c>
      <c r="O42" s="22">
        <v>1</v>
      </c>
      <c r="P42" s="18" t="s">
        <v>35</v>
      </c>
      <c r="Q42" s="24" t="s">
        <v>30</v>
      </c>
      <c r="R42" s="65" t="str">
        <f ca="1">IF(Tabla4343567891011121314[[#This Row],[Avance]]&lt;Tabla4343567891011121314[[#This Row],[Actual]],"OK",IF(Tabla4343567891011121314[[#This Row],[Avance]]&gt;Tabla4343567891011121314[[#This Row],[Actual]],"ATENCIÓN","EJECUTADO"))</f>
        <v>ATENCIÓN</v>
      </c>
    </row>
    <row r="43" spans="1:18" hidden="1" x14ac:dyDescent="0.25">
      <c r="A43" s="16">
        <v>39</v>
      </c>
      <c r="B43" s="18" t="s">
        <v>23</v>
      </c>
      <c r="C43" s="17">
        <v>45548</v>
      </c>
      <c r="D43" s="17" t="s">
        <v>29</v>
      </c>
      <c r="E43" s="27" t="s">
        <v>39</v>
      </c>
      <c r="F43" s="28" t="s">
        <v>1283</v>
      </c>
      <c r="G43" s="27" t="s">
        <v>33</v>
      </c>
      <c r="H43" s="29" t="s">
        <v>1285</v>
      </c>
      <c r="I43" s="29"/>
      <c r="J43" s="33">
        <v>2</v>
      </c>
      <c r="K43" s="21">
        <v>45566</v>
      </c>
      <c r="L43" s="21">
        <f>IFERROR(WORKDAY.INTL(($K43-1),$J43,1,FESTIVOS[]),"")</f>
        <v>45567</v>
      </c>
      <c r="M43" s="37">
        <f t="shared" ca="1" si="0"/>
        <v>679</v>
      </c>
      <c r="N43" s="23">
        <v>0</v>
      </c>
      <c r="O43" s="22">
        <v>1</v>
      </c>
      <c r="P43" s="18" t="s">
        <v>35</v>
      </c>
      <c r="Q43" s="24" t="s">
        <v>30</v>
      </c>
      <c r="R43" s="65" t="str">
        <f ca="1">IF(Tabla4343567891011121314[[#This Row],[Avance]]&lt;Tabla4343567891011121314[[#This Row],[Actual]],"OK",IF(Tabla4343567891011121314[[#This Row],[Avance]]&gt;Tabla4343567891011121314[[#This Row],[Actual]],"ATENCIÓN","EJECUTADO"))</f>
        <v>ATENCIÓN</v>
      </c>
    </row>
    <row r="44" spans="1:18" hidden="1" x14ac:dyDescent="0.25">
      <c r="A44" s="16">
        <v>40</v>
      </c>
      <c r="B44" s="18" t="s">
        <v>23</v>
      </c>
      <c r="C44" s="17">
        <v>45552</v>
      </c>
      <c r="D44" s="17" t="s">
        <v>29</v>
      </c>
      <c r="E44" s="27" t="s">
        <v>39</v>
      </c>
      <c r="F44" s="28" t="s">
        <v>681</v>
      </c>
      <c r="G44" s="27" t="s">
        <v>33</v>
      </c>
      <c r="H44" s="29" t="s">
        <v>1189</v>
      </c>
      <c r="I44" s="29"/>
      <c r="J44" s="33">
        <v>2</v>
      </c>
      <c r="K44" s="21">
        <v>45566</v>
      </c>
      <c r="L44" s="21">
        <f>IFERROR(WORKDAY.INTL(($K44-1),$J44,1,FESTIVOS[]),"")</f>
        <v>45567</v>
      </c>
      <c r="M44" s="37">
        <f t="shared" ca="1" si="0"/>
        <v>679</v>
      </c>
      <c r="N44" s="23">
        <v>0</v>
      </c>
      <c r="O44" s="22">
        <v>1</v>
      </c>
      <c r="P44" s="18" t="s">
        <v>35</v>
      </c>
      <c r="Q44" s="24" t="s">
        <v>30</v>
      </c>
      <c r="R44" s="65" t="str">
        <f ca="1">IF(Tabla4343567891011121314[[#This Row],[Avance]]&lt;Tabla4343567891011121314[[#This Row],[Actual]],"OK",IF(Tabla4343567891011121314[[#This Row],[Avance]]&gt;Tabla4343567891011121314[[#This Row],[Actual]],"ATENCIÓN","EJECUTADO"))</f>
        <v>ATENCIÓN</v>
      </c>
    </row>
    <row r="45" spans="1:18" hidden="1" x14ac:dyDescent="0.25">
      <c r="A45" s="16">
        <v>41</v>
      </c>
      <c r="B45" s="18" t="s">
        <v>23</v>
      </c>
      <c r="C45" s="17">
        <v>45552</v>
      </c>
      <c r="D45" s="17" t="s">
        <v>29</v>
      </c>
      <c r="E45" s="27" t="s">
        <v>39</v>
      </c>
      <c r="F45" s="28" t="s">
        <v>297</v>
      </c>
      <c r="G45" s="27" t="s">
        <v>33</v>
      </c>
      <c r="H45" s="29" t="s">
        <v>1189</v>
      </c>
      <c r="I45" s="29"/>
      <c r="J45" s="33">
        <v>3</v>
      </c>
      <c r="K45" s="21">
        <v>45566</v>
      </c>
      <c r="L45" s="21">
        <f>IFERROR(WORKDAY.INTL(($K45-1),$J45,1,FESTIVOS[]),"")</f>
        <v>45568</v>
      </c>
      <c r="M45" s="37">
        <f t="shared" ca="1" si="0"/>
        <v>339.5</v>
      </c>
      <c r="N45" s="23">
        <v>0.18</v>
      </c>
      <c r="O45" s="22">
        <v>1</v>
      </c>
      <c r="P45" s="18" t="s">
        <v>35</v>
      </c>
      <c r="Q45" s="24" t="s">
        <v>30</v>
      </c>
      <c r="R45" s="65" t="str">
        <f ca="1">IF(Tabla4343567891011121314[[#This Row],[Avance]]&lt;Tabla4343567891011121314[[#This Row],[Actual]],"OK",IF(Tabla4343567891011121314[[#This Row],[Avance]]&gt;Tabla4343567891011121314[[#This Row],[Actual]],"ATENCIÓN","EJECUTADO"))</f>
        <v>ATENCIÓN</v>
      </c>
    </row>
    <row r="46" spans="1:18" hidden="1" x14ac:dyDescent="0.25">
      <c r="A46" s="16">
        <v>42</v>
      </c>
      <c r="B46" s="18" t="s">
        <v>23</v>
      </c>
      <c r="C46" s="17">
        <v>45552</v>
      </c>
      <c r="D46" s="17" t="s">
        <v>29</v>
      </c>
      <c r="E46" s="27" t="s">
        <v>339</v>
      </c>
      <c r="F46" s="28" t="s">
        <v>1286</v>
      </c>
      <c r="G46" s="27" t="s">
        <v>758</v>
      </c>
      <c r="H46" s="29" t="s">
        <v>1189</v>
      </c>
      <c r="I46" s="29"/>
      <c r="J46" s="33">
        <v>2</v>
      </c>
      <c r="K46" s="21">
        <v>45566</v>
      </c>
      <c r="L46" s="21">
        <f>IFERROR(WORKDAY.INTL(($K46-1),$J46,1,FESTIVOS[]),"")</f>
        <v>45567</v>
      </c>
      <c r="M46" s="37">
        <f t="shared" ca="1" si="0"/>
        <v>679</v>
      </c>
      <c r="N46" s="23">
        <v>0</v>
      </c>
      <c r="O46" s="22">
        <v>1</v>
      </c>
      <c r="P46" s="18" t="s">
        <v>35</v>
      </c>
      <c r="Q46" s="24" t="s">
        <v>30</v>
      </c>
      <c r="R46" s="65" t="str">
        <f ca="1">IF(Tabla4343567891011121314[[#This Row],[Avance]]&lt;Tabla4343567891011121314[[#This Row],[Actual]],"OK",IF(Tabla4343567891011121314[[#This Row],[Avance]]&gt;Tabla4343567891011121314[[#This Row],[Actual]],"ATENCIÓN","EJECUTADO"))</f>
        <v>ATENCIÓN</v>
      </c>
    </row>
    <row r="47" spans="1:18" hidden="1" x14ac:dyDescent="0.25">
      <c r="A47" s="16">
        <v>43</v>
      </c>
      <c r="B47" s="18" t="s">
        <v>23</v>
      </c>
      <c r="C47" s="17">
        <v>45552</v>
      </c>
      <c r="D47" s="17" t="s">
        <v>29</v>
      </c>
      <c r="E47" s="27" t="s">
        <v>339</v>
      </c>
      <c r="F47" s="28" t="s">
        <v>1287</v>
      </c>
      <c r="G47" s="27" t="s">
        <v>758</v>
      </c>
      <c r="H47" s="29" t="s">
        <v>1189</v>
      </c>
      <c r="I47" s="29"/>
      <c r="J47" s="33">
        <v>2</v>
      </c>
      <c r="K47" s="21">
        <v>45566</v>
      </c>
      <c r="L47" s="21">
        <f>IFERROR(WORKDAY.INTL(($K47-1),$J47,1,FESTIVOS[]),"")</f>
        <v>45567</v>
      </c>
      <c r="M47" s="37">
        <f t="shared" ca="1" si="0"/>
        <v>679</v>
      </c>
      <c r="N47" s="23">
        <v>0</v>
      </c>
      <c r="O47" s="22">
        <v>1</v>
      </c>
      <c r="P47" s="18" t="s">
        <v>35</v>
      </c>
      <c r="Q47" s="24" t="s">
        <v>30</v>
      </c>
      <c r="R47" s="65" t="str">
        <f ca="1">IF(Tabla4343567891011121314[[#This Row],[Avance]]&lt;Tabla4343567891011121314[[#This Row],[Actual]],"OK",IF(Tabla4343567891011121314[[#This Row],[Avance]]&gt;Tabla4343567891011121314[[#This Row],[Actual]],"ATENCIÓN","EJECUTADO"))</f>
        <v>ATENCIÓN</v>
      </c>
    </row>
    <row r="48" spans="1:18" hidden="1" x14ac:dyDescent="0.25">
      <c r="A48" s="16">
        <v>44</v>
      </c>
      <c r="B48" s="18" t="s">
        <v>23</v>
      </c>
      <c r="C48" s="17">
        <v>45553</v>
      </c>
      <c r="D48" s="17" t="s">
        <v>29</v>
      </c>
      <c r="E48" s="27" t="s">
        <v>39</v>
      </c>
      <c r="F48" s="28" t="s">
        <v>84</v>
      </c>
      <c r="G48" s="27" t="s">
        <v>33</v>
      </c>
      <c r="H48" s="29" t="s">
        <v>1189</v>
      </c>
      <c r="I48" s="29"/>
      <c r="J48" s="33">
        <v>2</v>
      </c>
      <c r="K48" s="21">
        <v>45566</v>
      </c>
      <c r="L48" s="21">
        <f>IFERROR(WORKDAY.INTL(($K48-1),$J48,1,FESTIVOS[]),"")</f>
        <v>45567</v>
      </c>
      <c r="M48" s="37">
        <f t="shared" ca="1" si="0"/>
        <v>679</v>
      </c>
      <c r="N48" s="23">
        <v>0</v>
      </c>
      <c r="O48" s="22">
        <v>1</v>
      </c>
      <c r="P48" s="18" t="s">
        <v>35</v>
      </c>
      <c r="Q48" s="24" t="s">
        <v>30</v>
      </c>
      <c r="R48" s="65" t="str">
        <f ca="1">IF(Tabla4343567891011121314[[#This Row],[Avance]]&lt;Tabla4343567891011121314[[#This Row],[Actual]],"OK",IF(Tabla4343567891011121314[[#This Row],[Avance]]&gt;Tabla4343567891011121314[[#This Row],[Actual]],"ATENCIÓN","EJECUTADO"))</f>
        <v>ATENCIÓN</v>
      </c>
    </row>
    <row r="49" spans="1:18" hidden="1" x14ac:dyDescent="0.25">
      <c r="A49" s="16">
        <v>45</v>
      </c>
      <c r="B49" s="18" t="s">
        <v>23</v>
      </c>
      <c r="C49" s="17">
        <v>45553</v>
      </c>
      <c r="D49" s="17" t="s">
        <v>29</v>
      </c>
      <c r="E49" s="27" t="s">
        <v>39</v>
      </c>
      <c r="F49" s="28" t="s">
        <v>642</v>
      </c>
      <c r="G49" s="27" t="s">
        <v>33</v>
      </c>
      <c r="H49" s="29" t="s">
        <v>1189</v>
      </c>
      <c r="I49" s="29"/>
      <c r="J49" s="33">
        <v>4</v>
      </c>
      <c r="K49" s="21">
        <v>45566</v>
      </c>
      <c r="L49" s="21">
        <f>IFERROR(WORKDAY.INTL(($K49-1),$J49,1,FESTIVOS[]),"")</f>
        <v>45569</v>
      </c>
      <c r="M49" s="37">
        <f t="shared" ca="1" si="0"/>
        <v>226.33333333333334</v>
      </c>
      <c r="N49" s="23">
        <v>0.44</v>
      </c>
      <c r="O49" s="22">
        <v>1</v>
      </c>
      <c r="P49" s="18" t="s">
        <v>35</v>
      </c>
      <c r="Q49" s="24" t="s">
        <v>30</v>
      </c>
      <c r="R49" s="65" t="str">
        <f ca="1">IF(Tabla4343567891011121314[[#This Row],[Avance]]&lt;Tabla4343567891011121314[[#This Row],[Actual]],"OK",IF(Tabla4343567891011121314[[#This Row],[Avance]]&gt;Tabla4343567891011121314[[#This Row],[Actual]],"ATENCIÓN","EJECUTADO"))</f>
        <v>ATENCIÓN</v>
      </c>
    </row>
    <row r="50" spans="1:18" ht="26.4" hidden="1" x14ac:dyDescent="0.25">
      <c r="A50" s="16">
        <v>46</v>
      </c>
      <c r="B50" s="18" t="s">
        <v>23</v>
      </c>
      <c r="C50" s="17">
        <v>45553</v>
      </c>
      <c r="D50" s="17" t="s">
        <v>29</v>
      </c>
      <c r="E50" s="27" t="s">
        <v>339</v>
      </c>
      <c r="F50" s="38" t="s">
        <v>1288</v>
      </c>
      <c r="G50" s="27" t="s">
        <v>758</v>
      </c>
      <c r="H50" s="29" t="s">
        <v>505</v>
      </c>
      <c r="I50" s="29"/>
      <c r="J50" s="33">
        <v>3</v>
      </c>
      <c r="K50" s="21">
        <v>45566</v>
      </c>
      <c r="L50" s="21">
        <f>IFERROR(WORKDAY.INTL(($K50-1),$J50,1,FESTIVOS[]),"")</f>
        <v>45568</v>
      </c>
      <c r="M50" s="37">
        <f t="shared" ca="1" si="0"/>
        <v>339.5</v>
      </c>
      <c r="N50" s="23">
        <v>0.8</v>
      </c>
      <c r="O50" s="22">
        <v>1</v>
      </c>
      <c r="P50" s="18" t="s">
        <v>35</v>
      </c>
      <c r="Q50" s="24" t="s">
        <v>30</v>
      </c>
      <c r="R50" s="65" t="str">
        <f ca="1">IF(Tabla4343567891011121314[[#This Row],[Avance]]&lt;Tabla4343567891011121314[[#This Row],[Actual]],"OK",IF(Tabla4343567891011121314[[#This Row],[Avance]]&gt;Tabla4343567891011121314[[#This Row],[Actual]],"ATENCIÓN","EJECUTADO"))</f>
        <v>ATENCIÓN</v>
      </c>
    </row>
    <row r="51" spans="1:18" hidden="1" x14ac:dyDescent="0.25">
      <c r="A51" s="16">
        <v>47</v>
      </c>
      <c r="B51" s="18" t="s">
        <v>23</v>
      </c>
      <c r="C51" s="17">
        <v>45554</v>
      </c>
      <c r="D51" s="17" t="s">
        <v>29</v>
      </c>
      <c r="E51" s="27" t="s">
        <v>39</v>
      </c>
      <c r="F51" s="28" t="s">
        <v>761</v>
      </c>
      <c r="G51" s="27" t="s">
        <v>33</v>
      </c>
      <c r="H51" s="29" t="s">
        <v>1189</v>
      </c>
      <c r="I51" s="29"/>
      <c r="J51" s="33">
        <v>2</v>
      </c>
      <c r="K51" s="21">
        <v>45566</v>
      </c>
      <c r="L51" s="21">
        <f>IFERROR(WORKDAY.INTL(($K51-1),$J51,1,FESTIVOS[]),"")</f>
        <v>45567</v>
      </c>
      <c r="M51" s="37">
        <f t="shared" ca="1" si="0"/>
        <v>679</v>
      </c>
      <c r="N51" s="23">
        <v>0</v>
      </c>
      <c r="O51" s="22">
        <v>1</v>
      </c>
      <c r="P51" s="18" t="s">
        <v>35</v>
      </c>
      <c r="Q51" s="24" t="s">
        <v>30</v>
      </c>
      <c r="R51" s="65" t="str">
        <f ca="1">IF(Tabla4343567891011121314[[#This Row],[Avance]]&lt;Tabla4343567891011121314[[#This Row],[Actual]],"OK",IF(Tabla4343567891011121314[[#This Row],[Avance]]&gt;Tabla4343567891011121314[[#This Row],[Actual]],"ATENCIÓN","EJECUTADO"))</f>
        <v>ATENCIÓN</v>
      </c>
    </row>
    <row r="52" spans="1:18" hidden="1" x14ac:dyDescent="0.25">
      <c r="A52" s="16">
        <v>48</v>
      </c>
      <c r="B52" s="18" t="s">
        <v>23</v>
      </c>
      <c r="C52" s="17">
        <v>45554</v>
      </c>
      <c r="D52" s="17" t="s">
        <v>29</v>
      </c>
      <c r="E52" s="27" t="s">
        <v>39</v>
      </c>
      <c r="F52" s="28" t="s">
        <v>401</v>
      </c>
      <c r="G52" s="27" t="s">
        <v>33</v>
      </c>
      <c r="H52" s="29" t="s">
        <v>1189</v>
      </c>
      <c r="I52" s="29"/>
      <c r="J52" s="33">
        <v>2</v>
      </c>
      <c r="K52" s="21">
        <v>45566</v>
      </c>
      <c r="L52" s="21">
        <f>IFERROR(WORKDAY.INTL(($K52-1),$J52,1,FESTIVOS[]),"")</f>
        <v>45567</v>
      </c>
      <c r="M52" s="37">
        <f t="shared" ca="1" si="0"/>
        <v>679</v>
      </c>
      <c r="N52" s="23">
        <v>0</v>
      </c>
      <c r="O52" s="22">
        <v>1</v>
      </c>
      <c r="P52" s="18" t="s">
        <v>35</v>
      </c>
      <c r="Q52" s="24" t="s">
        <v>30</v>
      </c>
      <c r="R52" s="65" t="str">
        <f ca="1">IF(Tabla4343567891011121314[[#This Row],[Avance]]&lt;Tabla4343567891011121314[[#This Row],[Actual]],"OK",IF(Tabla4343567891011121314[[#This Row],[Avance]]&gt;Tabla4343567891011121314[[#This Row],[Actual]],"ATENCIÓN","EJECUTADO"))</f>
        <v>ATENCIÓN</v>
      </c>
    </row>
    <row r="53" spans="1:18" hidden="1" x14ac:dyDescent="0.25">
      <c r="A53" s="16">
        <v>49</v>
      </c>
      <c r="B53" s="18" t="s">
        <v>23</v>
      </c>
      <c r="C53" s="17">
        <v>45555</v>
      </c>
      <c r="D53" s="17" t="s">
        <v>29</v>
      </c>
      <c r="E53" s="27" t="s">
        <v>39</v>
      </c>
      <c r="F53" s="28" t="s">
        <v>640</v>
      </c>
      <c r="G53" s="27" t="s">
        <v>33</v>
      </c>
      <c r="H53" s="29" t="s">
        <v>1189</v>
      </c>
      <c r="I53" s="29"/>
      <c r="J53" s="33">
        <v>2</v>
      </c>
      <c r="K53" s="21">
        <v>45566</v>
      </c>
      <c r="L53" s="21">
        <f>IFERROR(WORKDAY.INTL(($K53-1),$J53,1,FESTIVOS[]),"")</f>
        <v>45567</v>
      </c>
      <c r="M53" s="37">
        <f t="shared" ca="1" si="0"/>
        <v>679</v>
      </c>
      <c r="N53" s="23">
        <v>0</v>
      </c>
      <c r="O53" s="22">
        <v>1</v>
      </c>
      <c r="P53" s="18" t="s">
        <v>35</v>
      </c>
      <c r="Q53" s="24" t="s">
        <v>30</v>
      </c>
      <c r="R53" s="65" t="str">
        <f ca="1">IF(Tabla4343567891011121314[[#This Row],[Avance]]&lt;Tabla4343567891011121314[[#This Row],[Actual]],"OK",IF(Tabla4343567891011121314[[#This Row],[Avance]]&gt;Tabla4343567891011121314[[#This Row],[Actual]],"ATENCIÓN","EJECUTADO"))</f>
        <v>ATENCIÓN</v>
      </c>
    </row>
    <row r="54" spans="1:18" hidden="1" x14ac:dyDescent="0.25">
      <c r="A54" s="16">
        <v>50</v>
      </c>
      <c r="B54" s="18" t="s">
        <v>23</v>
      </c>
      <c r="C54" s="17">
        <v>45555</v>
      </c>
      <c r="D54" s="17" t="s">
        <v>29</v>
      </c>
      <c r="E54" s="27" t="s">
        <v>39</v>
      </c>
      <c r="F54" s="28" t="s">
        <v>734</v>
      </c>
      <c r="G54" s="27" t="s">
        <v>33</v>
      </c>
      <c r="H54" s="29" t="s">
        <v>1189</v>
      </c>
      <c r="I54" s="29"/>
      <c r="J54" s="33">
        <v>2</v>
      </c>
      <c r="K54" s="21">
        <v>45566</v>
      </c>
      <c r="L54" s="21">
        <f>IFERROR(WORKDAY.INTL(($K54-1),$J54,1,FESTIVOS[]),"")</f>
        <v>45567</v>
      </c>
      <c r="M54" s="37">
        <f t="shared" ca="1" si="0"/>
        <v>679</v>
      </c>
      <c r="N54" s="23">
        <v>0</v>
      </c>
      <c r="O54" s="22">
        <v>1</v>
      </c>
      <c r="P54" s="18" t="s">
        <v>35</v>
      </c>
      <c r="Q54" s="24" t="s">
        <v>30</v>
      </c>
      <c r="R54" s="65" t="str">
        <f ca="1">IF(Tabla4343567891011121314[[#This Row],[Avance]]&lt;Tabla4343567891011121314[[#This Row],[Actual]],"OK",IF(Tabla4343567891011121314[[#This Row],[Avance]]&gt;Tabla4343567891011121314[[#This Row],[Actual]],"ATENCIÓN","EJECUTADO"))</f>
        <v>ATENCIÓN</v>
      </c>
    </row>
    <row r="55" spans="1:18" hidden="1" x14ac:dyDescent="0.25">
      <c r="A55" s="16">
        <v>51</v>
      </c>
      <c r="B55" s="18" t="s">
        <v>23</v>
      </c>
      <c r="C55" s="17">
        <v>45555</v>
      </c>
      <c r="D55" s="17" t="s">
        <v>29</v>
      </c>
      <c r="E55" s="27" t="s">
        <v>39</v>
      </c>
      <c r="F55" s="28" t="s">
        <v>735</v>
      </c>
      <c r="G55" s="27" t="s">
        <v>33</v>
      </c>
      <c r="H55" s="29" t="s">
        <v>1189</v>
      </c>
      <c r="I55" s="29"/>
      <c r="J55" s="33">
        <v>2</v>
      </c>
      <c r="K55" s="21">
        <v>45566</v>
      </c>
      <c r="L55" s="21">
        <f>IFERROR(WORKDAY.INTL(($K55-1),$J55,1,FESTIVOS[]),"")</f>
        <v>45567</v>
      </c>
      <c r="M55" s="37">
        <f t="shared" ca="1" si="0"/>
        <v>679</v>
      </c>
      <c r="N55" s="23">
        <v>0</v>
      </c>
      <c r="O55" s="22">
        <v>1</v>
      </c>
      <c r="P55" s="18" t="s">
        <v>35</v>
      </c>
      <c r="Q55" s="24" t="s">
        <v>30</v>
      </c>
      <c r="R55" s="65" t="str">
        <f ca="1">IF(Tabla4343567891011121314[[#This Row],[Avance]]&lt;Tabla4343567891011121314[[#This Row],[Actual]],"OK",IF(Tabla4343567891011121314[[#This Row],[Avance]]&gt;Tabla4343567891011121314[[#This Row],[Actual]],"ATENCIÓN","EJECUTADO"))</f>
        <v>ATENCIÓN</v>
      </c>
    </row>
    <row r="56" spans="1:18" hidden="1" x14ac:dyDescent="0.25">
      <c r="A56" s="16">
        <v>52</v>
      </c>
      <c r="B56" s="18" t="s">
        <v>23</v>
      </c>
      <c r="C56" s="17">
        <v>45555</v>
      </c>
      <c r="D56" s="17" t="s">
        <v>29</v>
      </c>
      <c r="E56" s="27" t="s">
        <v>339</v>
      </c>
      <c r="F56" s="28" t="s">
        <v>1289</v>
      </c>
      <c r="G56" s="27" t="s">
        <v>758</v>
      </c>
      <c r="H56" s="29" t="s">
        <v>505</v>
      </c>
      <c r="I56" s="29"/>
      <c r="J56" s="33">
        <v>2</v>
      </c>
      <c r="K56" s="21">
        <v>45566</v>
      </c>
      <c r="L56" s="21">
        <f>IFERROR(WORKDAY.INTL(($K56-1),$J56,1,FESTIVOS[]),"")</f>
        <v>45567</v>
      </c>
      <c r="M56" s="37">
        <f t="shared" ca="1" si="0"/>
        <v>679</v>
      </c>
      <c r="N56" s="23">
        <v>0</v>
      </c>
      <c r="O56" s="22">
        <v>1</v>
      </c>
      <c r="P56" s="18" t="s">
        <v>35</v>
      </c>
      <c r="Q56" s="24" t="s">
        <v>30</v>
      </c>
      <c r="R56" s="65" t="str">
        <f ca="1">IF(Tabla4343567891011121314[[#This Row],[Avance]]&lt;Tabla4343567891011121314[[#This Row],[Actual]],"OK",IF(Tabla4343567891011121314[[#This Row],[Avance]]&gt;Tabla4343567891011121314[[#This Row],[Actual]],"ATENCIÓN","EJECUTADO"))</f>
        <v>ATENCIÓN</v>
      </c>
    </row>
    <row r="57" spans="1:18" hidden="1" x14ac:dyDescent="0.25">
      <c r="A57" s="16">
        <v>53</v>
      </c>
      <c r="B57" s="18" t="s">
        <v>23</v>
      </c>
      <c r="C57" s="17">
        <v>45558</v>
      </c>
      <c r="D57" s="17" t="s">
        <v>29</v>
      </c>
      <c r="E57" s="27" t="s">
        <v>39</v>
      </c>
      <c r="F57" s="28" t="s">
        <v>262</v>
      </c>
      <c r="G57" s="27" t="s">
        <v>33</v>
      </c>
      <c r="H57" s="29" t="s">
        <v>1290</v>
      </c>
      <c r="I57" s="29"/>
      <c r="J57" s="33">
        <v>1</v>
      </c>
      <c r="K57" s="21">
        <v>45566</v>
      </c>
      <c r="L57" s="21">
        <f>IFERROR(WORKDAY.INTL(($K57-1),$J57,1,FESTIVOS[]),"")</f>
        <v>45566</v>
      </c>
      <c r="M57" s="37" t="str">
        <f t="shared" ca="1" si="0"/>
        <v/>
      </c>
      <c r="N57" s="23">
        <v>0</v>
      </c>
      <c r="O57" s="22">
        <v>1</v>
      </c>
      <c r="P57" s="18" t="s">
        <v>35</v>
      </c>
      <c r="Q57" s="24" t="s">
        <v>30</v>
      </c>
      <c r="R57" s="65" t="str">
        <f ca="1">IF(Tabla4343567891011121314[[#This Row],[Avance]]&lt;Tabla4343567891011121314[[#This Row],[Actual]],"OK",IF(Tabla4343567891011121314[[#This Row],[Avance]]&gt;Tabla4343567891011121314[[#This Row],[Actual]],"ATENCIÓN","EJECUTADO"))</f>
        <v>ATENCIÓN</v>
      </c>
    </row>
    <row r="58" spans="1:18" hidden="1" x14ac:dyDescent="0.25">
      <c r="A58" s="16">
        <v>54</v>
      </c>
      <c r="B58" s="18" t="s">
        <v>23</v>
      </c>
      <c r="C58" s="17">
        <v>45558</v>
      </c>
      <c r="D58" s="17" t="s">
        <v>29</v>
      </c>
      <c r="E58" s="27" t="s">
        <v>39</v>
      </c>
      <c r="F58" s="28" t="s">
        <v>87</v>
      </c>
      <c r="G58" s="27" t="s">
        <v>33</v>
      </c>
      <c r="H58" s="29" t="s">
        <v>1290</v>
      </c>
      <c r="I58" s="29"/>
      <c r="J58" s="33">
        <v>1</v>
      </c>
      <c r="K58" s="21">
        <v>45566</v>
      </c>
      <c r="L58" s="21">
        <f>IFERROR(WORKDAY.INTL(($K58-1),$J58,1,FESTIVOS[]),"")</f>
        <v>45566</v>
      </c>
      <c r="M58" s="37" t="str">
        <f t="shared" ca="1" si="0"/>
        <v/>
      </c>
      <c r="N58" s="23">
        <v>0</v>
      </c>
      <c r="O58" s="22">
        <v>1</v>
      </c>
      <c r="P58" s="18" t="s">
        <v>35</v>
      </c>
      <c r="Q58" s="24" t="s">
        <v>30</v>
      </c>
      <c r="R58" s="65" t="str">
        <f ca="1">IF(Tabla4343567891011121314[[#This Row],[Avance]]&lt;Tabla4343567891011121314[[#This Row],[Actual]],"OK",IF(Tabla4343567891011121314[[#This Row],[Avance]]&gt;Tabla4343567891011121314[[#This Row],[Actual]],"ATENCIÓN","EJECUTADO"))</f>
        <v>ATENCIÓN</v>
      </c>
    </row>
    <row r="59" spans="1:18" hidden="1" x14ac:dyDescent="0.25">
      <c r="A59" s="16">
        <v>55</v>
      </c>
      <c r="B59" s="18" t="s">
        <v>23</v>
      </c>
      <c r="C59" s="17">
        <v>45558</v>
      </c>
      <c r="D59" s="17" t="s">
        <v>29</v>
      </c>
      <c r="E59" s="27" t="s">
        <v>39</v>
      </c>
      <c r="F59" s="28" t="s">
        <v>32</v>
      </c>
      <c r="G59" s="27" t="s">
        <v>33</v>
      </c>
      <c r="H59" s="29" t="s">
        <v>1189</v>
      </c>
      <c r="I59" s="29"/>
      <c r="J59" s="33">
        <v>5</v>
      </c>
      <c r="K59" s="21">
        <v>45566</v>
      </c>
      <c r="L59" s="21">
        <f>IFERROR(WORKDAY.INTL(($K59-1),$J59,1,FESTIVOS[]),"")</f>
        <v>45572</v>
      </c>
      <c r="M59" s="37">
        <f t="shared" ca="1" si="0"/>
        <v>113.16666666666667</v>
      </c>
      <c r="N59" s="23">
        <v>0.81</v>
      </c>
      <c r="O59" s="22">
        <v>1</v>
      </c>
      <c r="P59" s="18" t="s">
        <v>35</v>
      </c>
      <c r="Q59" s="24" t="s">
        <v>30</v>
      </c>
      <c r="R59" s="65" t="str">
        <f ca="1">IF(Tabla4343567891011121314[[#This Row],[Avance]]&lt;Tabla4343567891011121314[[#This Row],[Actual]],"OK",IF(Tabla4343567891011121314[[#This Row],[Avance]]&gt;Tabla4343567891011121314[[#This Row],[Actual]],"ATENCIÓN","EJECUTADO"))</f>
        <v>ATENCIÓN</v>
      </c>
    </row>
    <row r="60" spans="1:18" ht="26.4" hidden="1" x14ac:dyDescent="0.25">
      <c r="A60" s="16">
        <v>56</v>
      </c>
      <c r="B60" s="18" t="s">
        <v>23</v>
      </c>
      <c r="C60" s="17">
        <v>45558</v>
      </c>
      <c r="D60" s="17" t="s">
        <v>29</v>
      </c>
      <c r="E60" s="27" t="s">
        <v>1264</v>
      </c>
      <c r="F60" s="38" t="s">
        <v>1291</v>
      </c>
      <c r="G60" s="27" t="s">
        <v>758</v>
      </c>
      <c r="H60" s="29" t="s">
        <v>789</v>
      </c>
      <c r="I60" s="29"/>
      <c r="J60" s="33">
        <v>21</v>
      </c>
      <c r="K60" s="21">
        <v>45566</v>
      </c>
      <c r="L60" s="21">
        <f>IFERROR(WORKDAY.INTL(($K60-1),$J60,1,FESTIVOS[]),"")</f>
        <v>45594</v>
      </c>
      <c r="M60" s="37">
        <f t="shared" ca="1" si="0"/>
        <v>24.25</v>
      </c>
      <c r="N60" s="23">
        <v>0.52</v>
      </c>
      <c r="O60" s="22">
        <v>0.56000000000000005</v>
      </c>
      <c r="P60" s="18" t="s">
        <v>35</v>
      </c>
      <c r="Q60" s="24" t="s">
        <v>30</v>
      </c>
      <c r="R60" s="65" t="str">
        <f ca="1">IF(Tabla4343567891011121314[[#This Row],[Avance]]&lt;Tabla4343567891011121314[[#This Row],[Actual]],"OK",IF(Tabla4343567891011121314[[#This Row],[Avance]]&gt;Tabla4343567891011121314[[#This Row],[Actual]],"ATENCIÓN","EJECUTADO"))</f>
        <v>ATENCIÓN</v>
      </c>
    </row>
    <row r="61" spans="1:18" ht="26.4" hidden="1" x14ac:dyDescent="0.25">
      <c r="A61" s="16">
        <v>57</v>
      </c>
      <c r="B61" s="18" t="s">
        <v>23</v>
      </c>
      <c r="C61" s="17">
        <v>45558</v>
      </c>
      <c r="D61" s="17" t="s">
        <v>29</v>
      </c>
      <c r="E61" s="27" t="s">
        <v>339</v>
      </c>
      <c r="F61" s="38" t="s">
        <v>1292</v>
      </c>
      <c r="G61" s="27" t="s">
        <v>758</v>
      </c>
      <c r="H61" s="29" t="s">
        <v>505</v>
      </c>
      <c r="I61" s="29"/>
      <c r="J61" s="33">
        <v>2</v>
      </c>
      <c r="K61" s="21">
        <v>45566</v>
      </c>
      <c r="L61" s="21">
        <f>IFERROR(WORKDAY.INTL(($K61-1),$J61,1,FESTIVOS[]),"")</f>
        <v>45567</v>
      </c>
      <c r="M61" s="37">
        <f t="shared" ca="1" si="0"/>
        <v>679</v>
      </c>
      <c r="N61" s="23">
        <v>0.51</v>
      </c>
      <c r="O61" s="22">
        <v>1</v>
      </c>
      <c r="P61" s="18" t="s">
        <v>35</v>
      </c>
      <c r="Q61" s="24" t="s">
        <v>30</v>
      </c>
      <c r="R61" s="65" t="str">
        <f ca="1">IF(Tabla4343567891011121314[[#This Row],[Avance]]&lt;Tabla4343567891011121314[[#This Row],[Actual]],"OK",IF(Tabla4343567891011121314[[#This Row],[Avance]]&gt;Tabla4343567891011121314[[#This Row],[Actual]],"ATENCIÓN","EJECUTADO"))</f>
        <v>ATENCIÓN</v>
      </c>
    </row>
    <row r="62" spans="1:18" hidden="1" x14ac:dyDescent="0.25">
      <c r="A62" s="16">
        <v>58</v>
      </c>
      <c r="B62" s="18" t="s">
        <v>23</v>
      </c>
      <c r="C62" s="17">
        <v>45559</v>
      </c>
      <c r="D62" s="17" t="s">
        <v>29</v>
      </c>
      <c r="E62" s="27" t="s">
        <v>39</v>
      </c>
      <c r="F62" s="28" t="s">
        <v>289</v>
      </c>
      <c r="G62" s="27" t="s">
        <v>1274</v>
      </c>
      <c r="H62" s="29" t="s">
        <v>1293</v>
      </c>
      <c r="I62" s="29"/>
      <c r="J62" s="33">
        <v>3</v>
      </c>
      <c r="K62" s="21">
        <v>45566</v>
      </c>
      <c r="L62" s="21">
        <f>IFERROR(WORKDAY.INTL(($K62-1),$J62,1,FESTIVOS[]),"")</f>
        <v>45568</v>
      </c>
      <c r="M62" s="37">
        <f t="shared" ca="1" si="0"/>
        <v>339.5</v>
      </c>
      <c r="N62" s="23">
        <v>0.4</v>
      </c>
      <c r="O62" s="22">
        <v>1</v>
      </c>
      <c r="P62" s="18" t="s">
        <v>35</v>
      </c>
      <c r="Q62" s="24" t="s">
        <v>30</v>
      </c>
      <c r="R62" s="65" t="str">
        <f ca="1">IF(Tabla4343567891011121314[[#This Row],[Avance]]&lt;Tabla4343567891011121314[[#This Row],[Actual]],"OK",IF(Tabla4343567891011121314[[#This Row],[Avance]]&gt;Tabla4343567891011121314[[#This Row],[Actual]],"ATENCIÓN","EJECUTADO"))</f>
        <v>ATENCIÓN</v>
      </c>
    </row>
    <row r="63" spans="1:18" ht="26.4" hidden="1" x14ac:dyDescent="0.25">
      <c r="A63" s="16">
        <v>59</v>
      </c>
      <c r="B63" s="18" t="s">
        <v>23</v>
      </c>
      <c r="C63" s="17">
        <v>45559</v>
      </c>
      <c r="D63" s="17" t="s">
        <v>29</v>
      </c>
      <c r="E63" s="27" t="s">
        <v>339</v>
      </c>
      <c r="F63" s="38" t="s">
        <v>1294</v>
      </c>
      <c r="G63" s="27" t="s">
        <v>758</v>
      </c>
      <c r="H63" s="29" t="s">
        <v>505</v>
      </c>
      <c r="I63" s="29"/>
      <c r="J63" s="33">
        <v>3</v>
      </c>
      <c r="K63" s="21">
        <v>45566</v>
      </c>
      <c r="L63" s="21">
        <f>IFERROR(WORKDAY.INTL(($K63-1),$J63,1,FESTIVOS[]),"")</f>
        <v>45568</v>
      </c>
      <c r="M63" s="37">
        <f t="shared" ca="1" si="0"/>
        <v>339.5</v>
      </c>
      <c r="N63" s="23">
        <v>0.51</v>
      </c>
      <c r="O63" s="22">
        <v>1</v>
      </c>
      <c r="P63" s="18" t="s">
        <v>35</v>
      </c>
      <c r="Q63" s="24" t="s">
        <v>30</v>
      </c>
      <c r="R63" s="65" t="str">
        <f ca="1">IF(Tabla4343567891011121314[[#This Row],[Avance]]&lt;Tabla4343567891011121314[[#This Row],[Actual]],"OK",IF(Tabla4343567891011121314[[#This Row],[Avance]]&gt;Tabla4343567891011121314[[#This Row],[Actual]],"ATENCIÓN","EJECUTADO"))</f>
        <v>ATENCIÓN</v>
      </c>
    </row>
    <row r="64" spans="1:18" hidden="1" x14ac:dyDescent="0.25">
      <c r="A64" s="16">
        <v>60</v>
      </c>
      <c r="B64" s="18" t="s">
        <v>23</v>
      </c>
      <c r="C64" s="17">
        <v>45560</v>
      </c>
      <c r="D64" s="17" t="s">
        <v>29</v>
      </c>
      <c r="E64" s="27" t="s">
        <v>339</v>
      </c>
      <c r="F64" s="28" t="s">
        <v>1295</v>
      </c>
      <c r="G64" s="27" t="s">
        <v>758</v>
      </c>
      <c r="H64" s="29" t="s">
        <v>505</v>
      </c>
      <c r="I64" s="29"/>
      <c r="J64" s="33">
        <v>2</v>
      </c>
      <c r="K64" s="21">
        <v>45566</v>
      </c>
      <c r="L64" s="21">
        <f>IFERROR(WORKDAY.INTL(($K64-1),$J64,1,FESTIVOS[]),"")</f>
        <v>45567</v>
      </c>
      <c r="M64" s="37">
        <f t="shared" ca="1" si="0"/>
        <v>679</v>
      </c>
      <c r="N64" s="23">
        <v>0</v>
      </c>
      <c r="O64" s="22">
        <v>1</v>
      </c>
      <c r="P64" s="18" t="s">
        <v>35</v>
      </c>
      <c r="Q64" s="24" t="s">
        <v>30</v>
      </c>
      <c r="R64" s="65" t="str">
        <f ca="1">IF(Tabla4343567891011121314[[#This Row],[Avance]]&lt;Tabla4343567891011121314[[#This Row],[Actual]],"OK",IF(Tabla4343567891011121314[[#This Row],[Avance]]&gt;Tabla4343567891011121314[[#This Row],[Actual]],"ATENCIÓN","EJECUTADO"))</f>
        <v>ATENCIÓN</v>
      </c>
    </row>
    <row r="65" spans="1:18" hidden="1" x14ac:dyDescent="0.25">
      <c r="A65" s="16">
        <v>61</v>
      </c>
      <c r="B65" s="18" t="s">
        <v>23</v>
      </c>
      <c r="C65" s="17">
        <v>45561</v>
      </c>
      <c r="D65" s="17" t="s">
        <v>29</v>
      </c>
      <c r="E65" s="27" t="s">
        <v>39</v>
      </c>
      <c r="F65" s="28" t="s">
        <v>286</v>
      </c>
      <c r="G65" s="27" t="s">
        <v>33</v>
      </c>
      <c r="H65" s="29" t="s">
        <v>1296</v>
      </c>
      <c r="I65" s="29"/>
      <c r="J65" s="33">
        <v>2</v>
      </c>
      <c r="K65" s="21">
        <v>45566</v>
      </c>
      <c r="L65" s="21">
        <f>IFERROR(WORKDAY.INTL(($K65-1),$J65,1,FESTIVOS[]),"")</f>
        <v>45567</v>
      </c>
      <c r="M65" s="37">
        <f t="shared" ca="1" si="0"/>
        <v>679</v>
      </c>
      <c r="N65" s="23">
        <v>0</v>
      </c>
      <c r="O65" s="22">
        <v>1</v>
      </c>
      <c r="P65" s="18" t="s">
        <v>35</v>
      </c>
      <c r="Q65" s="24" t="s">
        <v>30</v>
      </c>
      <c r="R65" s="65" t="str">
        <f ca="1">IF(Tabla4343567891011121314[[#This Row],[Avance]]&lt;Tabla4343567891011121314[[#This Row],[Actual]],"OK",IF(Tabla4343567891011121314[[#This Row],[Avance]]&gt;Tabla4343567891011121314[[#This Row],[Actual]],"ATENCIÓN","EJECUTADO"))</f>
        <v>ATENCIÓN</v>
      </c>
    </row>
    <row r="66" spans="1:18" hidden="1" x14ac:dyDescent="0.25">
      <c r="A66" s="16">
        <v>62</v>
      </c>
      <c r="B66" s="18" t="s">
        <v>23</v>
      </c>
      <c r="C66" s="17">
        <v>45561</v>
      </c>
      <c r="D66" s="17" t="s">
        <v>29</v>
      </c>
      <c r="E66" s="27" t="s">
        <v>339</v>
      </c>
      <c r="F66" s="28" t="s">
        <v>1297</v>
      </c>
      <c r="G66" s="27" t="s">
        <v>758</v>
      </c>
      <c r="H66" s="29" t="s">
        <v>505</v>
      </c>
      <c r="I66" s="29"/>
      <c r="J66" s="33">
        <v>2</v>
      </c>
      <c r="K66" s="21">
        <v>45566</v>
      </c>
      <c r="L66" s="21">
        <f>IFERROR(WORKDAY.INTL(($K66-1),$J66,1,FESTIVOS[]),"")</f>
        <v>45567</v>
      </c>
      <c r="M66" s="37">
        <f t="shared" ca="1" si="0"/>
        <v>679</v>
      </c>
      <c r="N66" s="23">
        <v>0</v>
      </c>
      <c r="O66" s="22">
        <v>1</v>
      </c>
      <c r="P66" s="18" t="s">
        <v>35</v>
      </c>
      <c r="Q66" s="24" t="s">
        <v>30</v>
      </c>
      <c r="R66" s="65" t="str">
        <f ca="1">IF(Tabla4343567891011121314[[#This Row],[Avance]]&lt;Tabla4343567891011121314[[#This Row],[Actual]],"OK",IF(Tabla4343567891011121314[[#This Row],[Avance]]&gt;Tabla4343567891011121314[[#This Row],[Actual]],"ATENCIÓN","EJECUTADO"))</f>
        <v>ATENCIÓN</v>
      </c>
    </row>
    <row r="67" spans="1:18" hidden="1" x14ac:dyDescent="0.25">
      <c r="A67" s="16">
        <v>63</v>
      </c>
      <c r="B67" s="18" t="s">
        <v>23</v>
      </c>
      <c r="C67" s="17">
        <v>45562</v>
      </c>
      <c r="D67" s="17" t="s">
        <v>29</v>
      </c>
      <c r="E67" s="27" t="s">
        <v>39</v>
      </c>
      <c r="F67" s="28" t="s">
        <v>1298</v>
      </c>
      <c r="G67" s="27" t="s">
        <v>840</v>
      </c>
      <c r="H67" s="29" t="s">
        <v>226</v>
      </c>
      <c r="I67" s="29"/>
      <c r="J67" s="33">
        <v>1</v>
      </c>
      <c r="K67" s="21">
        <v>45566</v>
      </c>
      <c r="L67" s="21">
        <f>IFERROR(WORKDAY.INTL(($K67-1),$J67,1,FESTIVOS[]),"")</f>
        <v>45566</v>
      </c>
      <c r="M67" s="37" t="str">
        <f t="shared" ca="1" si="0"/>
        <v/>
      </c>
      <c r="N67" s="23">
        <v>1</v>
      </c>
      <c r="O67" s="22">
        <v>1</v>
      </c>
      <c r="P67" s="18" t="s">
        <v>35</v>
      </c>
      <c r="Q67" s="24" t="s">
        <v>30</v>
      </c>
      <c r="R67" s="65" t="str">
        <f ca="1">IF(Tabla4343567891011121314[[#This Row],[Avance]]&lt;Tabla4343567891011121314[[#This Row],[Actual]],"OK",IF(Tabla4343567891011121314[[#This Row],[Avance]]&gt;Tabla4343567891011121314[[#This Row],[Actual]],"ATENCIÓN","EJECUTADO"))</f>
        <v>ATENCIÓN</v>
      </c>
    </row>
    <row r="68" spans="1:18" hidden="1" x14ac:dyDescent="0.25">
      <c r="A68" s="16">
        <v>64</v>
      </c>
      <c r="B68" s="18" t="s">
        <v>23</v>
      </c>
      <c r="C68" s="17">
        <v>45565</v>
      </c>
      <c r="D68" s="17" t="s">
        <v>29</v>
      </c>
      <c r="E68" s="27" t="s">
        <v>39</v>
      </c>
      <c r="F68" s="28" t="s">
        <v>1299</v>
      </c>
      <c r="G68" s="27" t="s">
        <v>33</v>
      </c>
      <c r="H68" s="29" t="s">
        <v>1189</v>
      </c>
      <c r="I68" s="29"/>
      <c r="J68" s="33">
        <v>1</v>
      </c>
      <c r="K68" s="21">
        <v>45566</v>
      </c>
      <c r="L68" s="21">
        <f>IFERROR(WORKDAY.INTL(($K68-1),$J68,1,FESTIVOS[]),"")</f>
        <v>45566</v>
      </c>
      <c r="M68" s="37" t="str">
        <f t="shared" ca="1" si="0"/>
        <v/>
      </c>
      <c r="N68" s="23">
        <v>0</v>
      </c>
      <c r="O68" s="22">
        <v>1</v>
      </c>
      <c r="P68" s="18" t="s">
        <v>35</v>
      </c>
      <c r="Q68" s="24" t="s">
        <v>30</v>
      </c>
      <c r="R68" s="65" t="str">
        <f ca="1">IF(Tabla4343567891011121314[[#This Row],[Avance]]&lt;Tabla4343567891011121314[[#This Row],[Actual]],"OK",IF(Tabla4343567891011121314[[#This Row],[Avance]]&gt;Tabla4343567891011121314[[#This Row],[Actual]],"ATENCIÓN","EJECUTADO"))</f>
        <v>ATENCIÓN</v>
      </c>
    </row>
    <row r="69" spans="1:18" hidden="1" x14ac:dyDescent="0.25">
      <c r="A69" s="16">
        <v>65</v>
      </c>
      <c r="B69" s="18" t="s">
        <v>23</v>
      </c>
      <c r="C69" s="17">
        <v>45565</v>
      </c>
      <c r="D69" s="17" t="s">
        <v>29</v>
      </c>
      <c r="E69" s="27" t="s">
        <v>39</v>
      </c>
      <c r="F69" s="28" t="s">
        <v>1300</v>
      </c>
      <c r="G69" s="27" t="s">
        <v>33</v>
      </c>
      <c r="H69" s="29" t="s">
        <v>1189</v>
      </c>
      <c r="I69" s="29"/>
      <c r="J69" s="33">
        <v>1</v>
      </c>
      <c r="K69" s="21">
        <v>45566</v>
      </c>
      <c r="L69" s="21">
        <f>IFERROR(WORKDAY.INTL(($K69-1),$J69,1,FESTIVOS[]),"")</f>
        <v>45566</v>
      </c>
      <c r="M69" s="37" t="str">
        <f t="shared" ref="M69:M132" ca="1" si="1">IFERROR(((($I$3-$K69)/(L69-K69)*1)),"")</f>
        <v/>
      </c>
      <c r="N69" s="23">
        <v>0</v>
      </c>
      <c r="O69" s="22">
        <v>1</v>
      </c>
      <c r="P69" s="18" t="s">
        <v>35</v>
      </c>
      <c r="Q69" s="24" t="s">
        <v>30</v>
      </c>
      <c r="R69" s="65" t="str">
        <f ca="1">IF(Tabla4343567891011121314[[#This Row],[Avance]]&lt;Tabla4343567891011121314[[#This Row],[Actual]],"OK",IF(Tabla4343567891011121314[[#This Row],[Avance]]&gt;Tabla4343567891011121314[[#This Row],[Actual]],"ATENCIÓN","EJECUTADO"))</f>
        <v>ATENCIÓN</v>
      </c>
    </row>
    <row r="70" spans="1:18" hidden="1" x14ac:dyDescent="0.25">
      <c r="A70" s="16">
        <v>66</v>
      </c>
      <c r="B70" s="18" t="s">
        <v>23</v>
      </c>
      <c r="C70" s="17">
        <v>45565</v>
      </c>
      <c r="D70" s="17" t="s">
        <v>29</v>
      </c>
      <c r="E70" s="27" t="s">
        <v>39</v>
      </c>
      <c r="F70" s="28" t="s">
        <v>1301</v>
      </c>
      <c r="G70" s="27" t="s">
        <v>33</v>
      </c>
      <c r="H70" s="29" t="s">
        <v>1189</v>
      </c>
      <c r="I70" s="29"/>
      <c r="J70" s="33">
        <v>1</v>
      </c>
      <c r="K70" s="21">
        <v>45566</v>
      </c>
      <c r="L70" s="21">
        <f>IFERROR(WORKDAY.INTL(($K70-1),$J70,1,FESTIVOS[]),"")</f>
        <v>45566</v>
      </c>
      <c r="M70" s="37" t="str">
        <f t="shared" ca="1" si="1"/>
        <v/>
      </c>
      <c r="N70" s="23">
        <v>0</v>
      </c>
      <c r="O70" s="22">
        <v>1</v>
      </c>
      <c r="P70" s="18" t="s">
        <v>35</v>
      </c>
      <c r="Q70" s="24" t="s">
        <v>30</v>
      </c>
      <c r="R70" s="65" t="str">
        <f ca="1">IF(Tabla4343567891011121314[[#This Row],[Avance]]&lt;Tabla4343567891011121314[[#This Row],[Actual]],"OK",IF(Tabla4343567891011121314[[#This Row],[Avance]]&gt;Tabla4343567891011121314[[#This Row],[Actual]],"ATENCIÓN","EJECUTADO"))</f>
        <v>ATENCIÓN</v>
      </c>
    </row>
    <row r="71" spans="1:18" hidden="1" x14ac:dyDescent="0.25">
      <c r="A71" s="16">
        <v>67</v>
      </c>
      <c r="B71" s="18" t="s">
        <v>23</v>
      </c>
      <c r="C71" s="17">
        <v>45565</v>
      </c>
      <c r="D71" s="17" t="s">
        <v>29</v>
      </c>
      <c r="E71" s="27" t="s">
        <v>39</v>
      </c>
      <c r="F71" s="51" t="s">
        <v>110</v>
      </c>
      <c r="G71" s="27" t="s">
        <v>33</v>
      </c>
      <c r="H71" s="29" t="s">
        <v>1189</v>
      </c>
      <c r="I71" s="29"/>
      <c r="J71" s="33">
        <v>1</v>
      </c>
      <c r="K71" s="21">
        <v>45566</v>
      </c>
      <c r="L71" s="21">
        <f>IFERROR(WORKDAY.INTL(($K71-1),$J71,1,FESTIVOS[]),"")</f>
        <v>45566</v>
      </c>
      <c r="M71" s="37" t="str">
        <f t="shared" ca="1" si="1"/>
        <v/>
      </c>
      <c r="N71" s="23">
        <v>0</v>
      </c>
      <c r="O71" s="22">
        <v>1</v>
      </c>
      <c r="P71" s="18" t="s">
        <v>35</v>
      </c>
      <c r="Q71" s="24" t="s">
        <v>30</v>
      </c>
      <c r="R71" s="65" t="str">
        <f ca="1">IF(Tabla4343567891011121314[[#This Row],[Avance]]&lt;Tabla4343567891011121314[[#This Row],[Actual]],"OK",IF(Tabla4343567891011121314[[#This Row],[Avance]]&gt;Tabla4343567891011121314[[#This Row],[Actual]],"ATENCIÓN","EJECUTADO"))</f>
        <v>ATENCIÓN</v>
      </c>
    </row>
    <row r="72" spans="1:18" hidden="1" x14ac:dyDescent="0.25">
      <c r="A72" s="16">
        <v>68</v>
      </c>
      <c r="B72" s="18" t="s">
        <v>23</v>
      </c>
      <c r="C72" s="17">
        <v>45565</v>
      </c>
      <c r="D72" s="17" t="s">
        <v>29</v>
      </c>
      <c r="E72" s="27" t="s">
        <v>39</v>
      </c>
      <c r="F72" s="51" t="s">
        <v>1057</v>
      </c>
      <c r="G72" s="27" t="s">
        <v>33</v>
      </c>
      <c r="H72" s="29" t="s">
        <v>1189</v>
      </c>
      <c r="I72" s="29"/>
      <c r="J72" s="33">
        <v>1</v>
      </c>
      <c r="K72" s="21">
        <v>45566</v>
      </c>
      <c r="L72" s="21">
        <f>IFERROR(WORKDAY.INTL(($K72-1),$J72,1,FESTIVOS[]),"")</f>
        <v>45566</v>
      </c>
      <c r="M72" s="37" t="str">
        <f t="shared" ca="1" si="1"/>
        <v/>
      </c>
      <c r="N72" s="23">
        <v>0</v>
      </c>
      <c r="O72" s="22">
        <v>1</v>
      </c>
      <c r="P72" s="18" t="s">
        <v>35</v>
      </c>
      <c r="Q72" s="24" t="s">
        <v>30</v>
      </c>
      <c r="R72" s="65" t="str">
        <f ca="1">IF(Tabla4343567891011121314[[#This Row],[Avance]]&lt;Tabla4343567891011121314[[#This Row],[Actual]],"OK",IF(Tabla4343567891011121314[[#This Row],[Avance]]&gt;Tabla4343567891011121314[[#This Row],[Actual]],"ATENCIÓN","EJECUTADO"))</f>
        <v>ATENCIÓN</v>
      </c>
    </row>
    <row r="73" spans="1:18" hidden="1" x14ac:dyDescent="0.25">
      <c r="A73" s="16">
        <v>69</v>
      </c>
      <c r="B73" s="18" t="s">
        <v>23</v>
      </c>
      <c r="C73" s="17">
        <v>45565</v>
      </c>
      <c r="D73" s="17" t="s">
        <v>29</v>
      </c>
      <c r="E73" s="27" t="s">
        <v>39</v>
      </c>
      <c r="F73" s="28" t="s">
        <v>1302</v>
      </c>
      <c r="G73" s="27" t="s">
        <v>33</v>
      </c>
      <c r="H73" s="29" t="s">
        <v>1189</v>
      </c>
      <c r="I73" s="29"/>
      <c r="J73" s="33">
        <v>3</v>
      </c>
      <c r="K73" s="21">
        <v>45566</v>
      </c>
      <c r="L73" s="21">
        <f>IFERROR(WORKDAY.INTL(($K73-1),$J73,1,FESTIVOS[]),"")</f>
        <v>45568</v>
      </c>
      <c r="M73" s="37">
        <f t="shared" ca="1" si="1"/>
        <v>339.5</v>
      </c>
      <c r="N73" s="23">
        <v>0.2</v>
      </c>
      <c r="O73" s="22">
        <v>1</v>
      </c>
      <c r="P73" s="18" t="s">
        <v>35</v>
      </c>
      <c r="Q73" s="24" t="s">
        <v>30</v>
      </c>
      <c r="R73" s="65" t="str">
        <f ca="1">IF(Tabla4343567891011121314[[#This Row],[Avance]]&lt;Tabla4343567891011121314[[#This Row],[Actual]],"OK",IF(Tabla4343567891011121314[[#This Row],[Avance]]&gt;Tabla4343567891011121314[[#This Row],[Actual]],"ATENCIÓN","EJECUTADO"))</f>
        <v>ATENCIÓN</v>
      </c>
    </row>
    <row r="74" spans="1:18" hidden="1" x14ac:dyDescent="0.25">
      <c r="A74" s="16">
        <v>70</v>
      </c>
      <c r="B74" s="18" t="s">
        <v>23</v>
      </c>
      <c r="C74" s="17">
        <v>45565</v>
      </c>
      <c r="D74" s="17" t="s">
        <v>29</v>
      </c>
      <c r="E74" s="27" t="s">
        <v>39</v>
      </c>
      <c r="F74" s="60" t="s">
        <v>724</v>
      </c>
      <c r="G74" s="27" t="s">
        <v>33</v>
      </c>
      <c r="H74" s="29" t="s">
        <v>1189</v>
      </c>
      <c r="I74" s="29"/>
      <c r="J74" s="33">
        <v>3</v>
      </c>
      <c r="K74" s="21">
        <v>45566</v>
      </c>
      <c r="L74" s="21">
        <f>IFERROR(WORKDAY.INTL(($K74-1),$J74,1,FESTIVOS[]),"")</f>
        <v>45568</v>
      </c>
      <c r="M74" s="37">
        <f t="shared" ca="1" si="1"/>
        <v>339.5</v>
      </c>
      <c r="N74" s="23">
        <v>0.2</v>
      </c>
      <c r="O74" s="22">
        <v>1</v>
      </c>
      <c r="P74" s="18" t="s">
        <v>35</v>
      </c>
      <c r="Q74" s="24" t="s">
        <v>30</v>
      </c>
      <c r="R74" s="65" t="str">
        <f ca="1">IF(Tabla4343567891011121314[[#This Row],[Avance]]&lt;Tabla4343567891011121314[[#This Row],[Actual]],"OK",IF(Tabla4343567891011121314[[#This Row],[Avance]]&gt;Tabla4343567891011121314[[#This Row],[Actual]],"ATENCIÓN","EJECUTADO"))</f>
        <v>ATENCIÓN</v>
      </c>
    </row>
    <row r="75" spans="1:18" hidden="1" x14ac:dyDescent="0.25">
      <c r="A75" s="16">
        <v>71</v>
      </c>
      <c r="B75" s="18" t="s">
        <v>23</v>
      </c>
      <c r="C75" s="17">
        <v>45567</v>
      </c>
      <c r="D75" s="17" t="s">
        <v>29</v>
      </c>
      <c r="E75" s="27" t="s">
        <v>39</v>
      </c>
      <c r="F75" s="28" t="s">
        <v>1303</v>
      </c>
      <c r="G75" s="27" t="s">
        <v>33</v>
      </c>
      <c r="H75" s="29" t="s">
        <v>1237</v>
      </c>
      <c r="I75" s="29"/>
      <c r="J75" s="33">
        <v>1</v>
      </c>
      <c r="K75" s="21">
        <v>45566</v>
      </c>
      <c r="L75" s="21">
        <f>IFERROR(WORKDAY.INTL(($K75-1),$J75,1,FESTIVOS[]),"")</f>
        <v>45566</v>
      </c>
      <c r="M75" s="37" t="str">
        <f t="shared" ca="1" si="1"/>
        <v/>
      </c>
      <c r="N75" s="23">
        <v>0</v>
      </c>
      <c r="O75" s="22">
        <v>1</v>
      </c>
      <c r="P75" s="18" t="s">
        <v>35</v>
      </c>
      <c r="Q75" s="24" t="s">
        <v>30</v>
      </c>
      <c r="R75" s="65" t="str">
        <f ca="1">IF(Tabla4343567891011121314[[#This Row],[Avance]]&lt;Tabla4343567891011121314[[#This Row],[Actual]],"OK",IF(Tabla4343567891011121314[[#This Row],[Avance]]&gt;Tabla4343567891011121314[[#This Row],[Actual]],"ATENCIÓN","EJECUTADO"))</f>
        <v>ATENCIÓN</v>
      </c>
    </row>
    <row r="76" spans="1:18" hidden="1" x14ac:dyDescent="0.25">
      <c r="A76" s="16">
        <v>72</v>
      </c>
      <c r="B76" s="18" t="s">
        <v>23</v>
      </c>
      <c r="C76" s="17">
        <v>45567</v>
      </c>
      <c r="D76" s="17" t="s">
        <v>29</v>
      </c>
      <c r="E76" s="27" t="s">
        <v>39</v>
      </c>
      <c r="F76" s="28" t="s">
        <v>1304</v>
      </c>
      <c r="G76" s="27" t="s">
        <v>33</v>
      </c>
      <c r="H76" s="29" t="s">
        <v>1305</v>
      </c>
      <c r="I76" s="29"/>
      <c r="J76" s="33">
        <v>1</v>
      </c>
      <c r="K76" s="21">
        <v>45566</v>
      </c>
      <c r="L76" s="21">
        <f>IFERROR(WORKDAY.INTL(($K76-1),$J76,1,FESTIVOS[]),"")</f>
        <v>45566</v>
      </c>
      <c r="M76" s="37" t="str">
        <f t="shared" ca="1" si="1"/>
        <v/>
      </c>
      <c r="N76" s="23">
        <v>0</v>
      </c>
      <c r="O76" s="22">
        <v>1</v>
      </c>
      <c r="P76" s="18" t="s">
        <v>35</v>
      </c>
      <c r="Q76" s="24" t="s">
        <v>30</v>
      </c>
      <c r="R76" s="65" t="str">
        <f ca="1">IF(Tabla4343567891011121314[[#This Row],[Avance]]&lt;Tabla4343567891011121314[[#This Row],[Actual]],"OK",IF(Tabla4343567891011121314[[#This Row],[Avance]]&gt;Tabla4343567891011121314[[#This Row],[Actual]],"ATENCIÓN","EJECUTADO"))</f>
        <v>ATENCIÓN</v>
      </c>
    </row>
    <row r="77" spans="1:18" hidden="1" x14ac:dyDescent="0.25">
      <c r="A77" s="16">
        <v>73</v>
      </c>
      <c r="B77" s="18" t="s">
        <v>23</v>
      </c>
      <c r="C77" s="17">
        <v>45567</v>
      </c>
      <c r="D77" s="17" t="s">
        <v>29</v>
      </c>
      <c r="E77" s="27" t="s">
        <v>39</v>
      </c>
      <c r="F77" s="28" t="s">
        <v>1304</v>
      </c>
      <c r="G77" s="27" t="s">
        <v>33</v>
      </c>
      <c r="H77" s="29" t="s">
        <v>1306</v>
      </c>
      <c r="I77" s="29"/>
      <c r="J77" s="33">
        <v>2</v>
      </c>
      <c r="K77" s="21">
        <v>45566</v>
      </c>
      <c r="L77" s="21">
        <f>IFERROR(WORKDAY.INTL(($K77-1),$J77,1,FESTIVOS[]),"")</f>
        <v>45567</v>
      </c>
      <c r="M77" s="37">
        <f t="shared" ca="1" si="1"/>
        <v>679</v>
      </c>
      <c r="N77" s="23">
        <v>0.8</v>
      </c>
      <c r="O77" s="22">
        <v>1</v>
      </c>
      <c r="P77" s="18" t="s">
        <v>35</v>
      </c>
      <c r="Q77" s="24" t="s">
        <v>30</v>
      </c>
      <c r="R77" s="65" t="str">
        <f ca="1">IF(Tabla4343567891011121314[[#This Row],[Avance]]&lt;Tabla4343567891011121314[[#This Row],[Actual]],"OK",IF(Tabla4343567891011121314[[#This Row],[Avance]]&gt;Tabla4343567891011121314[[#This Row],[Actual]],"ATENCIÓN","EJECUTADO"))</f>
        <v>ATENCIÓN</v>
      </c>
    </row>
    <row r="78" spans="1:18" hidden="1" x14ac:dyDescent="0.25">
      <c r="A78" s="16">
        <v>74</v>
      </c>
      <c r="B78" s="18" t="s">
        <v>23</v>
      </c>
      <c r="C78" s="17">
        <v>45567</v>
      </c>
      <c r="D78" s="17" t="s">
        <v>29</v>
      </c>
      <c r="E78" s="27" t="s">
        <v>39</v>
      </c>
      <c r="F78" s="28" t="s">
        <v>1307</v>
      </c>
      <c r="G78" s="27" t="s">
        <v>33</v>
      </c>
      <c r="H78" s="29" t="s">
        <v>1189</v>
      </c>
      <c r="I78" s="29"/>
      <c r="J78" s="33">
        <v>1</v>
      </c>
      <c r="K78" s="21">
        <v>45566</v>
      </c>
      <c r="L78" s="21">
        <f>IFERROR(WORKDAY.INTL(($K78-1),$J78,1,FESTIVOS[]),"")</f>
        <v>45566</v>
      </c>
      <c r="M78" s="37" t="str">
        <f t="shared" ca="1" si="1"/>
        <v/>
      </c>
      <c r="N78" s="23">
        <v>0</v>
      </c>
      <c r="O78" s="22">
        <v>1</v>
      </c>
      <c r="P78" s="18" t="s">
        <v>35</v>
      </c>
      <c r="Q78" s="24" t="s">
        <v>30</v>
      </c>
      <c r="R78" s="65" t="str">
        <f ca="1">IF(Tabla4343567891011121314[[#This Row],[Avance]]&lt;Tabla4343567891011121314[[#This Row],[Actual]],"OK",IF(Tabla4343567891011121314[[#This Row],[Avance]]&gt;Tabla4343567891011121314[[#This Row],[Actual]],"ATENCIÓN","EJECUTADO"))</f>
        <v>ATENCIÓN</v>
      </c>
    </row>
    <row r="79" spans="1:18" hidden="1" x14ac:dyDescent="0.25">
      <c r="A79" s="16">
        <v>75</v>
      </c>
      <c r="B79" s="18" t="s">
        <v>23</v>
      </c>
      <c r="C79" s="17">
        <v>45567</v>
      </c>
      <c r="D79" s="17" t="s">
        <v>29</v>
      </c>
      <c r="E79" s="27" t="s">
        <v>39</v>
      </c>
      <c r="F79" s="28" t="s">
        <v>1308</v>
      </c>
      <c r="G79" s="27" t="s">
        <v>33</v>
      </c>
      <c r="H79" s="29" t="s">
        <v>1189</v>
      </c>
      <c r="I79" s="29"/>
      <c r="J79" s="33">
        <v>1</v>
      </c>
      <c r="K79" s="21">
        <v>45566</v>
      </c>
      <c r="L79" s="21">
        <f>IFERROR(WORKDAY.INTL(($K79-1),$J79,1,FESTIVOS[]),"")</f>
        <v>45566</v>
      </c>
      <c r="M79" s="37" t="str">
        <f t="shared" ca="1" si="1"/>
        <v/>
      </c>
      <c r="N79" s="23">
        <v>0</v>
      </c>
      <c r="O79" s="22">
        <v>1</v>
      </c>
      <c r="P79" s="18" t="s">
        <v>35</v>
      </c>
      <c r="Q79" s="24" t="s">
        <v>30</v>
      </c>
      <c r="R79" s="65" t="str">
        <f ca="1">IF(Tabla4343567891011121314[[#This Row],[Avance]]&lt;Tabla4343567891011121314[[#This Row],[Actual]],"OK",IF(Tabla4343567891011121314[[#This Row],[Avance]]&gt;Tabla4343567891011121314[[#This Row],[Actual]],"ATENCIÓN","EJECUTADO"))</f>
        <v>ATENCIÓN</v>
      </c>
    </row>
    <row r="80" spans="1:18" hidden="1" x14ac:dyDescent="0.25">
      <c r="A80" s="16">
        <v>76</v>
      </c>
      <c r="B80" s="18" t="s">
        <v>23</v>
      </c>
      <c r="C80" s="17">
        <v>45567</v>
      </c>
      <c r="D80" s="17" t="s">
        <v>29</v>
      </c>
      <c r="E80" s="27" t="s">
        <v>39</v>
      </c>
      <c r="F80" s="28" t="s">
        <v>1309</v>
      </c>
      <c r="G80" s="27" t="s">
        <v>33</v>
      </c>
      <c r="H80" s="29" t="s">
        <v>1189</v>
      </c>
      <c r="I80" s="29"/>
      <c r="J80" s="33">
        <v>1</v>
      </c>
      <c r="K80" s="21">
        <v>45566</v>
      </c>
      <c r="L80" s="21">
        <f>IFERROR(WORKDAY.INTL(($K80-1),$J80,1,FESTIVOS[]),"")</f>
        <v>45566</v>
      </c>
      <c r="M80" s="37" t="str">
        <f t="shared" ca="1" si="1"/>
        <v/>
      </c>
      <c r="N80" s="23">
        <v>0</v>
      </c>
      <c r="O80" s="22">
        <v>1</v>
      </c>
      <c r="P80" s="18" t="s">
        <v>35</v>
      </c>
      <c r="Q80" s="24" t="s">
        <v>30</v>
      </c>
      <c r="R80" s="65" t="str">
        <f ca="1">IF(Tabla4343567891011121314[[#This Row],[Avance]]&lt;Tabla4343567891011121314[[#This Row],[Actual]],"OK",IF(Tabla4343567891011121314[[#This Row],[Avance]]&gt;Tabla4343567891011121314[[#This Row],[Actual]],"ATENCIÓN","EJECUTADO"))</f>
        <v>ATENCIÓN</v>
      </c>
    </row>
    <row r="81" spans="1:18" hidden="1" x14ac:dyDescent="0.25">
      <c r="A81" s="16">
        <v>77</v>
      </c>
      <c r="B81" s="18" t="s">
        <v>23</v>
      </c>
      <c r="C81" s="17">
        <v>45567</v>
      </c>
      <c r="D81" s="17" t="s">
        <v>29</v>
      </c>
      <c r="E81" s="27" t="s">
        <v>39</v>
      </c>
      <c r="F81" s="60" t="s">
        <v>265</v>
      </c>
      <c r="G81" s="27" t="s">
        <v>33</v>
      </c>
      <c r="H81" s="29" t="s">
        <v>1189</v>
      </c>
      <c r="I81" s="29"/>
      <c r="J81" s="33">
        <v>2</v>
      </c>
      <c r="K81" s="21">
        <v>45566</v>
      </c>
      <c r="L81" s="21">
        <f>IFERROR(WORKDAY.INTL(($K81-1),$J81,1,FESTIVOS[]),"")</f>
        <v>45567</v>
      </c>
      <c r="M81" s="37">
        <f t="shared" ca="1" si="1"/>
        <v>679</v>
      </c>
      <c r="N81" s="23">
        <v>0</v>
      </c>
      <c r="O81" s="22">
        <v>1</v>
      </c>
      <c r="P81" s="18" t="s">
        <v>35</v>
      </c>
      <c r="Q81" s="24" t="s">
        <v>30</v>
      </c>
      <c r="R81" s="65" t="str">
        <f ca="1">IF(Tabla4343567891011121314[[#This Row],[Avance]]&lt;Tabla4343567891011121314[[#This Row],[Actual]],"OK",IF(Tabla4343567891011121314[[#This Row],[Avance]]&gt;Tabla4343567891011121314[[#This Row],[Actual]],"ATENCIÓN","EJECUTADO"))</f>
        <v>ATENCIÓN</v>
      </c>
    </row>
    <row r="82" spans="1:18" hidden="1" x14ac:dyDescent="0.25">
      <c r="A82" s="16">
        <v>78</v>
      </c>
      <c r="B82" s="18" t="s">
        <v>23</v>
      </c>
      <c r="C82" s="17">
        <v>45568</v>
      </c>
      <c r="D82" s="17" t="s">
        <v>29</v>
      </c>
      <c r="E82" s="27" t="s">
        <v>39</v>
      </c>
      <c r="F82" s="28" t="s">
        <v>1310</v>
      </c>
      <c r="G82" s="27" t="s">
        <v>33</v>
      </c>
      <c r="H82" s="29" t="s">
        <v>1311</v>
      </c>
      <c r="I82" s="29"/>
      <c r="J82" s="33">
        <v>1</v>
      </c>
      <c r="K82" s="21">
        <v>45566</v>
      </c>
      <c r="L82" s="21">
        <f>IFERROR(WORKDAY.INTL(($K82-1),$J82,1,FESTIVOS[]),"")</f>
        <v>45566</v>
      </c>
      <c r="M82" s="37" t="str">
        <f t="shared" ca="1" si="1"/>
        <v/>
      </c>
      <c r="N82" s="23">
        <v>0</v>
      </c>
      <c r="O82" s="22">
        <v>1</v>
      </c>
      <c r="P82" s="18" t="s">
        <v>35</v>
      </c>
      <c r="Q82" s="24" t="s">
        <v>30</v>
      </c>
      <c r="R82" s="65" t="str">
        <f ca="1">IF(Tabla4343567891011121314[[#This Row],[Avance]]&lt;Tabla4343567891011121314[[#This Row],[Actual]],"OK",IF(Tabla4343567891011121314[[#This Row],[Avance]]&gt;Tabla4343567891011121314[[#This Row],[Actual]],"ATENCIÓN","EJECUTADO"))</f>
        <v>ATENCIÓN</v>
      </c>
    </row>
    <row r="83" spans="1:18" hidden="1" x14ac:dyDescent="0.25">
      <c r="A83" s="16">
        <v>79</v>
      </c>
      <c r="B83" s="18" t="s">
        <v>23</v>
      </c>
      <c r="C83" s="17">
        <v>45568</v>
      </c>
      <c r="D83" s="17" t="s">
        <v>29</v>
      </c>
      <c r="E83" s="27" t="s">
        <v>39</v>
      </c>
      <c r="F83" s="28" t="s">
        <v>1310</v>
      </c>
      <c r="G83" s="27" t="s">
        <v>33</v>
      </c>
      <c r="H83" s="29" t="s">
        <v>1306</v>
      </c>
      <c r="I83" s="29"/>
      <c r="J83" s="33">
        <v>1</v>
      </c>
      <c r="K83" s="21">
        <v>45566</v>
      </c>
      <c r="L83" s="21">
        <f>IFERROR(WORKDAY.INTL(($K83-1),$J83,1,FESTIVOS[]),"")</f>
        <v>45566</v>
      </c>
      <c r="M83" s="37" t="str">
        <f t="shared" ca="1" si="1"/>
        <v/>
      </c>
      <c r="N83" s="23">
        <v>0</v>
      </c>
      <c r="O83" s="22">
        <v>1</v>
      </c>
      <c r="P83" s="18" t="s">
        <v>35</v>
      </c>
      <c r="Q83" s="24" t="s">
        <v>30</v>
      </c>
      <c r="R83" s="65" t="str">
        <f ca="1">IF(Tabla4343567891011121314[[#This Row],[Avance]]&lt;Tabla4343567891011121314[[#This Row],[Actual]],"OK",IF(Tabla4343567891011121314[[#This Row],[Avance]]&gt;Tabla4343567891011121314[[#This Row],[Actual]],"ATENCIÓN","EJECUTADO"))</f>
        <v>ATENCIÓN</v>
      </c>
    </row>
    <row r="84" spans="1:18" hidden="1" x14ac:dyDescent="0.25">
      <c r="A84" s="16">
        <v>80</v>
      </c>
      <c r="B84" s="18" t="s">
        <v>23</v>
      </c>
      <c r="C84" s="17">
        <v>45568</v>
      </c>
      <c r="D84" s="17" t="s">
        <v>29</v>
      </c>
      <c r="E84" s="27" t="s">
        <v>39</v>
      </c>
      <c r="F84" s="28" t="s">
        <v>1312</v>
      </c>
      <c r="G84" s="27" t="s">
        <v>33</v>
      </c>
      <c r="H84" s="29" t="s">
        <v>1311</v>
      </c>
      <c r="I84" s="29"/>
      <c r="J84" s="33">
        <v>2</v>
      </c>
      <c r="K84" s="21">
        <v>45566</v>
      </c>
      <c r="L84" s="21">
        <f>IFERROR(WORKDAY.INTL(($K84-1),$J84,1,FESTIVOS[]),"")</f>
        <v>45567</v>
      </c>
      <c r="M84" s="37">
        <f t="shared" ca="1" si="1"/>
        <v>679</v>
      </c>
      <c r="N84" s="23">
        <v>0.15</v>
      </c>
      <c r="O84" s="22">
        <v>1</v>
      </c>
      <c r="P84" s="18" t="s">
        <v>35</v>
      </c>
      <c r="Q84" s="24" t="s">
        <v>30</v>
      </c>
      <c r="R84" s="65" t="str">
        <f ca="1">IF(Tabla4343567891011121314[[#This Row],[Avance]]&lt;Tabla4343567891011121314[[#This Row],[Actual]],"OK",IF(Tabla4343567891011121314[[#This Row],[Avance]]&gt;Tabla4343567891011121314[[#This Row],[Actual]],"ATENCIÓN","EJECUTADO"))</f>
        <v>ATENCIÓN</v>
      </c>
    </row>
    <row r="85" spans="1:18" hidden="1" x14ac:dyDescent="0.25">
      <c r="A85" s="16">
        <v>81</v>
      </c>
      <c r="B85" s="18" t="s">
        <v>23</v>
      </c>
      <c r="C85" s="17">
        <v>45568</v>
      </c>
      <c r="D85" s="17" t="s">
        <v>29</v>
      </c>
      <c r="E85" s="27" t="s">
        <v>39</v>
      </c>
      <c r="F85" s="28" t="s">
        <v>1312</v>
      </c>
      <c r="G85" s="27" t="s">
        <v>33</v>
      </c>
      <c r="H85" s="29" t="s">
        <v>1306</v>
      </c>
      <c r="I85" s="29"/>
      <c r="J85" s="33">
        <v>2</v>
      </c>
      <c r="K85" s="21">
        <v>45566</v>
      </c>
      <c r="L85" s="21">
        <f>IFERROR(WORKDAY.INTL(($K85-1),$J85,1,FESTIVOS[]),"")</f>
        <v>45567</v>
      </c>
      <c r="M85" s="37">
        <f t="shared" ca="1" si="1"/>
        <v>679</v>
      </c>
      <c r="N85" s="23">
        <v>0.5</v>
      </c>
      <c r="O85" s="22">
        <v>1</v>
      </c>
      <c r="P85" s="18" t="s">
        <v>35</v>
      </c>
      <c r="Q85" s="24" t="s">
        <v>30</v>
      </c>
      <c r="R85" s="65" t="str">
        <f ca="1">IF(Tabla4343567891011121314[[#This Row],[Avance]]&lt;Tabla4343567891011121314[[#This Row],[Actual]],"OK",IF(Tabla4343567891011121314[[#This Row],[Avance]]&gt;Tabla4343567891011121314[[#This Row],[Actual]],"ATENCIÓN","EJECUTADO"))</f>
        <v>ATENCIÓN</v>
      </c>
    </row>
    <row r="86" spans="1:18" hidden="1" x14ac:dyDescent="0.25">
      <c r="A86" s="16">
        <v>82</v>
      </c>
      <c r="B86" s="18" t="s">
        <v>23</v>
      </c>
      <c r="C86" s="17">
        <v>45568</v>
      </c>
      <c r="D86" s="17" t="s">
        <v>29</v>
      </c>
      <c r="E86" s="27" t="s">
        <v>39</v>
      </c>
      <c r="F86" s="28" t="s">
        <v>265</v>
      </c>
      <c r="G86" s="27" t="s">
        <v>33</v>
      </c>
      <c r="H86" s="29" t="s">
        <v>1189</v>
      </c>
      <c r="I86" s="29"/>
      <c r="J86" s="33">
        <v>1</v>
      </c>
      <c r="K86" s="21">
        <v>45566</v>
      </c>
      <c r="L86" s="21">
        <f>IFERROR(WORKDAY.INTL(($K86-1),$J86,1,FESTIVOS[]),"")</f>
        <v>45566</v>
      </c>
      <c r="M86" s="37" t="str">
        <f t="shared" ca="1" si="1"/>
        <v/>
      </c>
      <c r="N86" s="23">
        <v>0</v>
      </c>
      <c r="O86" s="22">
        <v>1</v>
      </c>
      <c r="P86" s="18" t="s">
        <v>35</v>
      </c>
      <c r="Q86" s="24" t="s">
        <v>30</v>
      </c>
      <c r="R86" s="65" t="str">
        <f ca="1">IF(Tabla4343567891011121314[[#This Row],[Avance]]&lt;Tabla4343567891011121314[[#This Row],[Actual]],"OK",IF(Tabla4343567891011121314[[#This Row],[Avance]]&gt;Tabla4343567891011121314[[#This Row],[Actual]],"ATENCIÓN","EJECUTADO"))</f>
        <v>ATENCIÓN</v>
      </c>
    </row>
    <row r="87" spans="1:18" hidden="1" x14ac:dyDescent="0.25">
      <c r="A87" s="16">
        <v>83</v>
      </c>
      <c r="B87" s="18" t="s">
        <v>23</v>
      </c>
      <c r="C87" s="17">
        <v>45568</v>
      </c>
      <c r="D87" s="17" t="s">
        <v>29</v>
      </c>
      <c r="E87" s="27" t="s">
        <v>39</v>
      </c>
      <c r="F87" s="28" t="s">
        <v>275</v>
      </c>
      <c r="G87" s="27" t="s">
        <v>33</v>
      </c>
      <c r="H87" s="29" t="s">
        <v>1189</v>
      </c>
      <c r="I87" s="29"/>
      <c r="J87" s="33">
        <v>7</v>
      </c>
      <c r="K87" s="21">
        <v>45566</v>
      </c>
      <c r="L87" s="21">
        <f>IFERROR(WORKDAY.INTL(($K87-1),$J87,1,FESTIVOS[]),"")</f>
        <v>45574</v>
      </c>
      <c r="M87" s="37">
        <f t="shared" ca="1" si="1"/>
        <v>84.875</v>
      </c>
      <c r="N87" s="23">
        <v>0</v>
      </c>
      <c r="O87" s="22">
        <v>0.67</v>
      </c>
      <c r="P87" s="18" t="s">
        <v>35</v>
      </c>
      <c r="Q87" s="24" t="s">
        <v>30</v>
      </c>
      <c r="R87" s="65" t="str">
        <f ca="1">IF(Tabla4343567891011121314[[#This Row],[Avance]]&lt;Tabla4343567891011121314[[#This Row],[Actual]],"OK",IF(Tabla4343567891011121314[[#This Row],[Avance]]&gt;Tabla4343567891011121314[[#This Row],[Actual]],"ATENCIÓN","EJECUTADO"))</f>
        <v>ATENCIÓN</v>
      </c>
    </row>
    <row r="88" spans="1:18" hidden="1" x14ac:dyDescent="0.25">
      <c r="A88" s="16">
        <v>84</v>
      </c>
      <c r="B88" s="18" t="s">
        <v>23</v>
      </c>
      <c r="C88" s="17">
        <v>45568</v>
      </c>
      <c r="D88" s="17" t="s">
        <v>29</v>
      </c>
      <c r="E88" s="27" t="s">
        <v>39</v>
      </c>
      <c r="F88" s="28" t="s">
        <v>1313</v>
      </c>
      <c r="G88" s="27" t="s">
        <v>89</v>
      </c>
      <c r="H88" s="29" t="s">
        <v>1314</v>
      </c>
      <c r="I88" s="29"/>
      <c r="J88" s="33">
        <v>2</v>
      </c>
      <c r="K88" s="21">
        <v>45566</v>
      </c>
      <c r="L88" s="21">
        <f>IFERROR(WORKDAY.INTL(($K88-1),$J88,1,FESTIVOS[]),"")</f>
        <v>45567</v>
      </c>
      <c r="M88" s="37">
        <f t="shared" ca="1" si="1"/>
        <v>679</v>
      </c>
      <c r="N88" s="23">
        <v>0.8</v>
      </c>
      <c r="O88" s="22">
        <v>1</v>
      </c>
      <c r="P88" s="18" t="s">
        <v>35</v>
      </c>
      <c r="Q88" s="24" t="s">
        <v>30</v>
      </c>
      <c r="R88" s="65" t="str">
        <f ca="1">IF(Tabla4343567891011121314[[#This Row],[Avance]]&lt;Tabla4343567891011121314[[#This Row],[Actual]],"OK",IF(Tabla4343567891011121314[[#This Row],[Avance]]&gt;Tabla4343567891011121314[[#This Row],[Actual]],"ATENCIÓN","EJECUTADO"))</f>
        <v>ATENCIÓN</v>
      </c>
    </row>
    <row r="89" spans="1:18" hidden="1" x14ac:dyDescent="0.25">
      <c r="A89" s="16">
        <v>85</v>
      </c>
      <c r="B89" s="18" t="s">
        <v>23</v>
      </c>
      <c r="C89" s="17">
        <v>45569</v>
      </c>
      <c r="D89" s="17" t="s">
        <v>29</v>
      </c>
      <c r="E89" s="27" t="s">
        <v>39</v>
      </c>
      <c r="F89" s="28" t="s">
        <v>640</v>
      </c>
      <c r="G89" s="27" t="s">
        <v>33</v>
      </c>
      <c r="H89" s="29" t="s">
        <v>1311</v>
      </c>
      <c r="I89" s="29"/>
      <c r="J89" s="33">
        <v>1</v>
      </c>
      <c r="K89" s="21">
        <v>45566</v>
      </c>
      <c r="L89" s="21">
        <f>IFERROR(WORKDAY.INTL(($K89-1),$J89,1,FESTIVOS[]),"")</f>
        <v>45566</v>
      </c>
      <c r="M89" s="37" t="str">
        <f t="shared" ca="1" si="1"/>
        <v/>
      </c>
      <c r="N89" s="23">
        <v>0</v>
      </c>
      <c r="O89" s="22">
        <v>1</v>
      </c>
      <c r="P89" s="18" t="s">
        <v>35</v>
      </c>
      <c r="Q89" s="24" t="s">
        <v>30</v>
      </c>
      <c r="R89" s="65" t="str">
        <f ca="1">IF(Tabla4343567891011121314[[#This Row],[Avance]]&lt;Tabla4343567891011121314[[#This Row],[Actual]],"OK",IF(Tabla4343567891011121314[[#This Row],[Avance]]&gt;Tabla4343567891011121314[[#This Row],[Actual]],"ATENCIÓN","EJECUTADO"))</f>
        <v>ATENCIÓN</v>
      </c>
    </row>
    <row r="90" spans="1:18" hidden="1" x14ac:dyDescent="0.25">
      <c r="A90" s="16">
        <v>86</v>
      </c>
      <c r="B90" s="18" t="s">
        <v>23</v>
      </c>
      <c r="C90" s="17">
        <v>45569</v>
      </c>
      <c r="D90" s="17" t="s">
        <v>29</v>
      </c>
      <c r="E90" s="27" t="s">
        <v>39</v>
      </c>
      <c r="F90" s="28" t="s">
        <v>640</v>
      </c>
      <c r="G90" s="27" t="s">
        <v>33</v>
      </c>
      <c r="H90" s="29" t="s">
        <v>1306</v>
      </c>
      <c r="I90" s="29"/>
      <c r="J90" s="33">
        <v>1</v>
      </c>
      <c r="K90" s="21">
        <v>45566</v>
      </c>
      <c r="L90" s="21">
        <f>IFERROR(WORKDAY.INTL(($K90-1),$J90,1,FESTIVOS[]),"")</f>
        <v>45566</v>
      </c>
      <c r="M90" s="37" t="str">
        <f t="shared" ca="1" si="1"/>
        <v/>
      </c>
      <c r="N90" s="23">
        <v>0</v>
      </c>
      <c r="O90" s="22">
        <v>1</v>
      </c>
      <c r="P90" s="18" t="s">
        <v>35</v>
      </c>
      <c r="Q90" s="24" t="s">
        <v>30</v>
      </c>
      <c r="R90" s="65" t="str">
        <f ca="1">IF(Tabla4343567891011121314[[#This Row],[Avance]]&lt;Tabla4343567891011121314[[#This Row],[Actual]],"OK",IF(Tabla4343567891011121314[[#This Row],[Avance]]&gt;Tabla4343567891011121314[[#This Row],[Actual]],"ATENCIÓN","EJECUTADO"))</f>
        <v>ATENCIÓN</v>
      </c>
    </row>
    <row r="91" spans="1:18" hidden="1" x14ac:dyDescent="0.25">
      <c r="A91" s="16">
        <v>87</v>
      </c>
      <c r="B91" s="18" t="s">
        <v>23</v>
      </c>
      <c r="C91" s="17">
        <v>45569</v>
      </c>
      <c r="D91" s="17" t="s">
        <v>29</v>
      </c>
      <c r="E91" s="27" t="s">
        <v>39</v>
      </c>
      <c r="F91" s="28" t="s">
        <v>1315</v>
      </c>
      <c r="G91" s="27" t="s">
        <v>33</v>
      </c>
      <c r="H91" s="29" t="s">
        <v>1311</v>
      </c>
      <c r="I91" s="29"/>
      <c r="J91" s="33">
        <v>1</v>
      </c>
      <c r="K91" s="21">
        <v>45566</v>
      </c>
      <c r="L91" s="21">
        <f>IFERROR(WORKDAY.INTL(($K91-1),$J91,1,FESTIVOS[]),"")</f>
        <v>45566</v>
      </c>
      <c r="M91" s="37" t="str">
        <f t="shared" ca="1" si="1"/>
        <v/>
      </c>
      <c r="N91" s="23">
        <v>0</v>
      </c>
      <c r="O91" s="22">
        <v>1</v>
      </c>
      <c r="P91" s="18" t="s">
        <v>35</v>
      </c>
      <c r="Q91" s="24" t="s">
        <v>30</v>
      </c>
      <c r="R91" s="65" t="str">
        <f ca="1">IF(Tabla4343567891011121314[[#This Row],[Avance]]&lt;Tabla4343567891011121314[[#This Row],[Actual]],"OK",IF(Tabla4343567891011121314[[#This Row],[Avance]]&gt;Tabla4343567891011121314[[#This Row],[Actual]],"ATENCIÓN","EJECUTADO"))</f>
        <v>ATENCIÓN</v>
      </c>
    </row>
    <row r="92" spans="1:18" hidden="1" x14ac:dyDescent="0.25">
      <c r="A92" s="16">
        <v>88</v>
      </c>
      <c r="B92" s="18" t="s">
        <v>23</v>
      </c>
      <c r="C92" s="17">
        <v>45569</v>
      </c>
      <c r="D92" s="17" t="s">
        <v>29</v>
      </c>
      <c r="E92" s="27" t="s">
        <v>39</v>
      </c>
      <c r="F92" s="28" t="s">
        <v>1315</v>
      </c>
      <c r="G92" s="27" t="s">
        <v>33</v>
      </c>
      <c r="H92" s="29" t="s">
        <v>1306</v>
      </c>
      <c r="I92" s="29"/>
      <c r="J92" s="33">
        <v>1</v>
      </c>
      <c r="K92" s="21">
        <v>45566</v>
      </c>
      <c r="L92" s="21">
        <f>IFERROR(WORKDAY.INTL(($K92-1),$J92,1,FESTIVOS[]),"")</f>
        <v>45566</v>
      </c>
      <c r="M92" s="37" t="str">
        <f t="shared" ca="1" si="1"/>
        <v/>
      </c>
      <c r="N92" s="23">
        <v>0</v>
      </c>
      <c r="O92" s="22">
        <v>1</v>
      </c>
      <c r="P92" s="18" t="s">
        <v>35</v>
      </c>
      <c r="Q92" s="24" t="s">
        <v>30</v>
      </c>
      <c r="R92" s="65" t="str">
        <f ca="1">IF(Tabla4343567891011121314[[#This Row],[Avance]]&lt;Tabla4343567891011121314[[#This Row],[Actual]],"OK",IF(Tabla4343567891011121314[[#This Row],[Avance]]&gt;Tabla4343567891011121314[[#This Row],[Actual]],"ATENCIÓN","EJECUTADO"))</f>
        <v>ATENCIÓN</v>
      </c>
    </row>
    <row r="93" spans="1:18" hidden="1" x14ac:dyDescent="0.25">
      <c r="A93" s="16">
        <v>89</v>
      </c>
      <c r="B93" s="18" t="s">
        <v>23</v>
      </c>
      <c r="C93" s="17">
        <v>45572</v>
      </c>
      <c r="D93" s="17" t="s">
        <v>29</v>
      </c>
      <c r="E93" s="27" t="s">
        <v>39</v>
      </c>
      <c r="F93" s="28" t="s">
        <v>116</v>
      </c>
      <c r="G93" s="27" t="s">
        <v>33</v>
      </c>
      <c r="H93" s="29" t="s">
        <v>1305</v>
      </c>
      <c r="I93" s="29"/>
      <c r="J93" s="33">
        <v>1</v>
      </c>
      <c r="K93" s="21">
        <v>45566</v>
      </c>
      <c r="L93" s="21">
        <f>IFERROR(WORKDAY.INTL(($K93-1),$J93,1,FESTIVOS[]),"")</f>
        <v>45566</v>
      </c>
      <c r="M93" s="37" t="str">
        <f t="shared" ca="1" si="1"/>
        <v/>
      </c>
      <c r="N93" s="23">
        <v>0</v>
      </c>
      <c r="O93" s="22">
        <v>1</v>
      </c>
      <c r="P93" s="18" t="s">
        <v>35</v>
      </c>
      <c r="Q93" s="24" t="s">
        <v>30</v>
      </c>
      <c r="R93" s="65" t="str">
        <f ca="1">IF(Tabla4343567891011121314[[#This Row],[Avance]]&lt;Tabla4343567891011121314[[#This Row],[Actual]],"OK",IF(Tabla4343567891011121314[[#This Row],[Avance]]&gt;Tabla4343567891011121314[[#This Row],[Actual]],"ATENCIÓN","EJECUTADO"))</f>
        <v>ATENCIÓN</v>
      </c>
    </row>
    <row r="94" spans="1:18" hidden="1" x14ac:dyDescent="0.25">
      <c r="A94" s="16">
        <v>90</v>
      </c>
      <c r="B94" s="18" t="s">
        <v>23</v>
      </c>
      <c r="C94" s="17">
        <v>45572</v>
      </c>
      <c r="D94" s="17" t="s">
        <v>29</v>
      </c>
      <c r="E94" s="27" t="s">
        <v>39</v>
      </c>
      <c r="F94" s="28" t="s">
        <v>116</v>
      </c>
      <c r="G94" s="27" t="s">
        <v>33</v>
      </c>
      <c r="H94" s="29" t="s">
        <v>1316</v>
      </c>
      <c r="I94" s="29"/>
      <c r="J94" s="33">
        <v>1</v>
      </c>
      <c r="K94" s="21">
        <v>45566</v>
      </c>
      <c r="L94" s="21">
        <f>IFERROR(WORKDAY.INTL(($K94-1),$J94,1,FESTIVOS[]),"")</f>
        <v>45566</v>
      </c>
      <c r="M94" s="37" t="str">
        <f t="shared" ca="1" si="1"/>
        <v/>
      </c>
      <c r="N94" s="23">
        <v>0</v>
      </c>
      <c r="O94" s="22">
        <v>1</v>
      </c>
      <c r="P94" s="18" t="s">
        <v>35</v>
      </c>
      <c r="Q94" s="24" t="s">
        <v>30</v>
      </c>
      <c r="R94" s="65" t="str">
        <f ca="1">IF(Tabla4343567891011121314[[#This Row],[Avance]]&lt;Tabla4343567891011121314[[#This Row],[Actual]],"OK",IF(Tabla4343567891011121314[[#This Row],[Avance]]&gt;Tabla4343567891011121314[[#This Row],[Actual]],"ATENCIÓN","EJECUTADO"))</f>
        <v>ATENCIÓN</v>
      </c>
    </row>
    <row r="95" spans="1:18" hidden="1" x14ac:dyDescent="0.25">
      <c r="A95" s="16">
        <v>91</v>
      </c>
      <c r="B95" s="18" t="s">
        <v>23</v>
      </c>
      <c r="C95" s="17">
        <v>45572</v>
      </c>
      <c r="D95" s="17" t="s">
        <v>29</v>
      </c>
      <c r="E95" s="27" t="s">
        <v>39</v>
      </c>
      <c r="F95" s="28" t="s">
        <v>254</v>
      </c>
      <c r="G95" s="27" t="s">
        <v>33</v>
      </c>
      <c r="H95" s="29" t="s">
        <v>1305</v>
      </c>
      <c r="I95" s="29"/>
      <c r="J95" s="33">
        <v>2</v>
      </c>
      <c r="K95" s="21">
        <v>45566</v>
      </c>
      <c r="L95" s="21">
        <f>IFERROR(WORKDAY.INTL(($K95-1),$J95,1,FESTIVOS[]),"")</f>
        <v>45567</v>
      </c>
      <c r="M95" s="37">
        <f t="shared" ca="1" si="1"/>
        <v>679</v>
      </c>
      <c r="N95" s="23">
        <v>0.4</v>
      </c>
      <c r="O95" s="22">
        <v>1</v>
      </c>
      <c r="P95" s="18" t="s">
        <v>35</v>
      </c>
      <c r="Q95" s="24" t="s">
        <v>30</v>
      </c>
      <c r="R95" s="65" t="str">
        <f ca="1">IF(Tabla4343567891011121314[[#This Row],[Avance]]&lt;Tabla4343567891011121314[[#This Row],[Actual]],"OK",IF(Tabla4343567891011121314[[#This Row],[Avance]]&gt;Tabla4343567891011121314[[#This Row],[Actual]],"ATENCIÓN","EJECUTADO"))</f>
        <v>ATENCIÓN</v>
      </c>
    </row>
    <row r="96" spans="1:18" hidden="1" x14ac:dyDescent="0.25">
      <c r="A96" s="16">
        <v>92</v>
      </c>
      <c r="B96" s="18" t="s">
        <v>23</v>
      </c>
      <c r="C96" s="17">
        <v>45572</v>
      </c>
      <c r="D96" s="17" t="s">
        <v>29</v>
      </c>
      <c r="E96" s="27" t="s">
        <v>39</v>
      </c>
      <c r="F96" s="28" t="s">
        <v>254</v>
      </c>
      <c r="G96" s="27" t="s">
        <v>33</v>
      </c>
      <c r="H96" s="29" t="s">
        <v>1316</v>
      </c>
      <c r="I96" s="29"/>
      <c r="J96" s="33">
        <v>2</v>
      </c>
      <c r="K96" s="21">
        <v>45566</v>
      </c>
      <c r="L96" s="21">
        <f>IFERROR(WORKDAY.INTL(($K96-1),$J96,1,FESTIVOS[]),"")</f>
        <v>45567</v>
      </c>
      <c r="M96" s="37">
        <f t="shared" ca="1" si="1"/>
        <v>679</v>
      </c>
      <c r="N96" s="23">
        <v>0.5</v>
      </c>
      <c r="O96" s="22">
        <v>1</v>
      </c>
      <c r="P96" s="18" t="s">
        <v>35</v>
      </c>
      <c r="Q96" s="24" t="s">
        <v>30</v>
      </c>
      <c r="R96" s="65" t="str">
        <f ca="1">IF(Tabla4343567891011121314[[#This Row],[Avance]]&lt;Tabla4343567891011121314[[#This Row],[Actual]],"OK",IF(Tabla4343567891011121314[[#This Row],[Avance]]&gt;Tabla4343567891011121314[[#This Row],[Actual]],"ATENCIÓN","EJECUTADO"))</f>
        <v>ATENCIÓN</v>
      </c>
    </row>
    <row r="97" spans="1:18" hidden="1" x14ac:dyDescent="0.25">
      <c r="A97" s="16">
        <v>36</v>
      </c>
      <c r="B97" s="18" t="s">
        <v>23</v>
      </c>
      <c r="C97" s="17">
        <v>45566</v>
      </c>
      <c r="D97" s="17" t="s">
        <v>29</v>
      </c>
      <c r="E97" s="27" t="s">
        <v>133</v>
      </c>
      <c r="F97" s="28" t="s">
        <v>1257</v>
      </c>
      <c r="G97" s="27" t="s">
        <v>89</v>
      </c>
      <c r="H97" s="29" t="s">
        <v>679</v>
      </c>
      <c r="I97" s="29"/>
      <c r="J97" s="33">
        <v>15</v>
      </c>
      <c r="K97" s="21">
        <v>45566</v>
      </c>
      <c r="L97" s="21">
        <f>IFERROR(WORKDAY.INTL(($K97-1),$J97,1,FESTIVOS[]),"")</f>
        <v>45586</v>
      </c>
      <c r="M97" s="37">
        <f t="shared" ca="1" si="1"/>
        <v>33.950000000000003</v>
      </c>
      <c r="N97" s="23"/>
      <c r="O97" s="22"/>
      <c r="P97" s="18"/>
      <c r="Q97" s="24"/>
      <c r="R97" s="65" t="str">
        <f ca="1">IF(Tabla4343567891011121314[[#This Row],[Avance]]&lt;Tabla4343567891011121314[[#This Row],[Actual]],"OK",IF(Tabla4343567891011121314[[#This Row],[Avance]]&gt;Tabla4343567891011121314[[#This Row],[Actual]],"ATENCIÓN","EJECUTADO"))</f>
        <v>ATENCIÓN</v>
      </c>
    </row>
    <row r="98" spans="1:18" ht="26.25" hidden="1" customHeight="1" x14ac:dyDescent="0.25">
      <c r="A98" s="16">
        <v>93</v>
      </c>
      <c r="B98" s="18" t="s">
        <v>23</v>
      </c>
      <c r="C98" s="17">
        <v>45572</v>
      </c>
      <c r="D98" s="17" t="s">
        <v>29</v>
      </c>
      <c r="E98" s="27" t="s">
        <v>621</v>
      </c>
      <c r="F98" s="38" t="s">
        <v>1317</v>
      </c>
      <c r="G98" s="27" t="s">
        <v>33</v>
      </c>
      <c r="H98" s="29" t="s">
        <v>1318</v>
      </c>
      <c r="I98" s="29"/>
      <c r="J98" s="33">
        <v>8</v>
      </c>
      <c r="K98" s="21">
        <v>45571</v>
      </c>
      <c r="L98" s="21">
        <f>IFERROR(WORKDAY.INTL(($K98-1),$J98,1,FESTIVOS[]),"")</f>
        <v>45581</v>
      </c>
      <c r="M98" s="37">
        <f t="shared" ca="1" si="1"/>
        <v>67.400000000000006</v>
      </c>
      <c r="N98" s="23">
        <v>0.89</v>
      </c>
      <c r="O98" s="22">
        <v>1</v>
      </c>
      <c r="P98" s="18" t="s">
        <v>35</v>
      </c>
      <c r="Q98" s="24" t="s">
        <v>30</v>
      </c>
      <c r="R98" s="65" t="str">
        <f ca="1">IF(Tabla4343567891011121314[[#This Row],[Avance]]&lt;Tabla4343567891011121314[[#This Row],[Actual]],"OK",IF(Tabla4343567891011121314[[#This Row],[Avance]]&gt;Tabla4343567891011121314[[#This Row],[Actual]],"ATENCIÓN","EJECUTADO"))</f>
        <v>ATENCIÓN</v>
      </c>
    </row>
    <row r="99" spans="1:18" hidden="1" x14ac:dyDescent="0.25">
      <c r="A99" s="16">
        <v>94</v>
      </c>
      <c r="B99" s="18" t="s">
        <v>883</v>
      </c>
      <c r="C99" s="17">
        <v>45573</v>
      </c>
      <c r="D99" s="17" t="s">
        <v>29</v>
      </c>
      <c r="E99" s="27" t="s">
        <v>39</v>
      </c>
      <c r="F99" s="28" t="s">
        <v>262</v>
      </c>
      <c r="G99" s="27" t="s">
        <v>33</v>
      </c>
      <c r="H99" s="29" t="s">
        <v>1305</v>
      </c>
      <c r="I99" s="29"/>
      <c r="J99" s="33">
        <v>2</v>
      </c>
      <c r="K99" s="21">
        <v>45572</v>
      </c>
      <c r="L99" s="21">
        <f>IFERROR(WORKDAY.INTL(($K99-1),$J99,1,FESTIVOS[]),"")</f>
        <v>45573</v>
      </c>
      <c r="M99" s="37">
        <f t="shared" ca="1" si="1"/>
        <v>673</v>
      </c>
      <c r="N99" s="23">
        <v>0</v>
      </c>
      <c r="O99" s="22">
        <v>1</v>
      </c>
      <c r="P99" s="18" t="s">
        <v>35</v>
      </c>
      <c r="Q99" s="24" t="s">
        <v>30</v>
      </c>
      <c r="R99" s="65" t="str">
        <f ca="1">IF(Tabla4343567891011121314[[#This Row],[Avance]]&lt;Tabla4343567891011121314[[#This Row],[Actual]],"OK",IF(Tabla4343567891011121314[[#This Row],[Avance]]&gt;Tabla4343567891011121314[[#This Row],[Actual]],"ATENCIÓN","EJECUTADO"))</f>
        <v>ATENCIÓN</v>
      </c>
    </row>
    <row r="100" spans="1:18" hidden="1" x14ac:dyDescent="0.25">
      <c r="A100" s="16">
        <v>95</v>
      </c>
      <c r="B100" s="18" t="s">
        <v>884</v>
      </c>
      <c r="C100" s="17">
        <v>45573</v>
      </c>
      <c r="D100" s="17" t="s">
        <v>29</v>
      </c>
      <c r="E100" s="27" t="s">
        <v>39</v>
      </c>
      <c r="F100" s="28" t="s">
        <v>262</v>
      </c>
      <c r="G100" s="27" t="s">
        <v>33</v>
      </c>
      <c r="H100" s="29" t="s">
        <v>1316</v>
      </c>
      <c r="I100" s="29"/>
      <c r="J100" s="33">
        <v>2</v>
      </c>
      <c r="K100" s="21">
        <v>45573</v>
      </c>
      <c r="L100" s="21">
        <f>IFERROR(WORKDAY.INTL(($K100-1),$J100,1,FESTIVOS[]),"")</f>
        <v>45574</v>
      </c>
      <c r="M100" s="37">
        <f t="shared" ca="1" si="1"/>
        <v>672</v>
      </c>
      <c r="N100" s="23">
        <v>0</v>
      </c>
      <c r="O100" s="22">
        <v>1</v>
      </c>
      <c r="P100" s="18" t="s">
        <v>35</v>
      </c>
      <c r="Q100" s="24" t="s">
        <v>30</v>
      </c>
      <c r="R100" s="65" t="str">
        <f ca="1">IF(Tabla4343567891011121314[[#This Row],[Avance]]&lt;Tabla4343567891011121314[[#This Row],[Actual]],"OK",IF(Tabla4343567891011121314[[#This Row],[Avance]]&gt;Tabla4343567891011121314[[#This Row],[Actual]],"ATENCIÓN","EJECUTADO"))</f>
        <v>ATENCIÓN</v>
      </c>
    </row>
    <row r="101" spans="1:18" hidden="1" x14ac:dyDescent="0.25">
      <c r="A101" s="16">
        <v>96</v>
      </c>
      <c r="B101" s="18" t="s">
        <v>885</v>
      </c>
      <c r="C101" s="17">
        <v>45573</v>
      </c>
      <c r="D101" s="17" t="s">
        <v>29</v>
      </c>
      <c r="E101" s="27" t="s">
        <v>39</v>
      </c>
      <c r="F101" s="28" t="s">
        <v>261</v>
      </c>
      <c r="G101" s="27" t="s">
        <v>33</v>
      </c>
      <c r="H101" s="29" t="s">
        <v>1305</v>
      </c>
      <c r="I101" s="29"/>
      <c r="J101" s="33">
        <v>2</v>
      </c>
      <c r="K101" s="21">
        <v>45574</v>
      </c>
      <c r="L101" s="21">
        <f>IFERROR(WORKDAY.INTL(($K101-1),$J101,1,FESTIVOS[]),"")</f>
        <v>45575</v>
      </c>
      <c r="M101" s="37">
        <f t="shared" ca="1" si="1"/>
        <v>671</v>
      </c>
      <c r="N101" s="23">
        <v>0</v>
      </c>
      <c r="O101" s="22">
        <v>1</v>
      </c>
      <c r="P101" s="18" t="s">
        <v>35</v>
      </c>
      <c r="Q101" s="24" t="s">
        <v>30</v>
      </c>
      <c r="R101" s="65" t="str">
        <f ca="1">IF(Tabla4343567891011121314[[#This Row],[Avance]]&lt;Tabla4343567891011121314[[#This Row],[Actual]],"OK",IF(Tabla4343567891011121314[[#This Row],[Avance]]&gt;Tabla4343567891011121314[[#This Row],[Actual]],"ATENCIÓN","EJECUTADO"))</f>
        <v>ATENCIÓN</v>
      </c>
    </row>
    <row r="102" spans="1:18" hidden="1" x14ac:dyDescent="0.25">
      <c r="A102" s="16">
        <v>97</v>
      </c>
      <c r="B102" s="18" t="s">
        <v>886</v>
      </c>
      <c r="C102" s="17">
        <v>45573</v>
      </c>
      <c r="D102" s="17" t="s">
        <v>29</v>
      </c>
      <c r="E102" s="27" t="s">
        <v>39</v>
      </c>
      <c r="F102" s="28" t="s">
        <v>261</v>
      </c>
      <c r="G102" s="27" t="s">
        <v>33</v>
      </c>
      <c r="H102" s="29" t="s">
        <v>1316</v>
      </c>
      <c r="I102" s="29"/>
      <c r="J102" s="33">
        <v>2</v>
      </c>
      <c r="K102" s="21">
        <v>45575</v>
      </c>
      <c r="L102" s="21">
        <f>IFERROR(WORKDAY.INTL(($K102-1),$J102,1,FESTIVOS[]),"")</f>
        <v>45576</v>
      </c>
      <c r="M102" s="37">
        <f t="shared" ca="1" si="1"/>
        <v>670</v>
      </c>
      <c r="N102" s="23">
        <v>0</v>
      </c>
      <c r="O102" s="22">
        <v>1</v>
      </c>
      <c r="P102" s="18" t="s">
        <v>35</v>
      </c>
      <c r="Q102" s="24" t="s">
        <v>30</v>
      </c>
      <c r="R102" s="65" t="str">
        <f ca="1">IF(Tabla4343567891011121314[[#This Row],[Avance]]&lt;Tabla4343567891011121314[[#This Row],[Actual]],"OK",IF(Tabla4343567891011121314[[#This Row],[Avance]]&gt;Tabla4343567891011121314[[#This Row],[Actual]],"ATENCIÓN","EJECUTADO"))</f>
        <v>ATENCIÓN</v>
      </c>
    </row>
    <row r="103" spans="1:18" ht="26.4" hidden="1" x14ac:dyDescent="0.25">
      <c r="A103" s="16">
        <v>98</v>
      </c>
      <c r="B103" s="18" t="s">
        <v>887</v>
      </c>
      <c r="C103" s="17">
        <v>45573</v>
      </c>
      <c r="D103" s="17" t="s">
        <v>29</v>
      </c>
      <c r="E103" s="27" t="s">
        <v>1264</v>
      </c>
      <c r="F103" s="38" t="s">
        <v>1319</v>
      </c>
      <c r="G103" s="27" t="s">
        <v>33</v>
      </c>
      <c r="H103" s="29" t="s">
        <v>226</v>
      </c>
      <c r="I103" s="29"/>
      <c r="J103" s="33">
        <v>2</v>
      </c>
      <c r="K103" s="21">
        <v>45576</v>
      </c>
      <c r="L103" s="21">
        <f>IFERROR(WORKDAY.INTL(($K103-1),$J103,1,FESTIVOS[]),"")</f>
        <v>45579</v>
      </c>
      <c r="M103" s="37">
        <f t="shared" ca="1" si="1"/>
        <v>223</v>
      </c>
      <c r="N103" s="23">
        <v>0</v>
      </c>
      <c r="O103" s="22">
        <v>1</v>
      </c>
      <c r="P103" s="18" t="s">
        <v>35</v>
      </c>
      <c r="Q103" s="24" t="s">
        <v>30</v>
      </c>
      <c r="R103" s="65" t="str">
        <f ca="1">IF(Tabla4343567891011121314[[#This Row],[Avance]]&lt;Tabla4343567891011121314[[#This Row],[Actual]],"OK",IF(Tabla4343567891011121314[[#This Row],[Avance]]&gt;Tabla4343567891011121314[[#This Row],[Actual]],"ATENCIÓN","EJECUTADO"))</f>
        <v>ATENCIÓN</v>
      </c>
    </row>
    <row r="104" spans="1:18" hidden="1" x14ac:dyDescent="0.25">
      <c r="A104" s="16">
        <v>99</v>
      </c>
      <c r="B104" s="18" t="s">
        <v>888</v>
      </c>
      <c r="C104" s="17">
        <v>45573</v>
      </c>
      <c r="D104" s="17" t="s">
        <v>29</v>
      </c>
      <c r="E104" s="27" t="s">
        <v>1264</v>
      </c>
      <c r="F104" s="28" t="s">
        <v>1320</v>
      </c>
      <c r="G104" s="27" t="s">
        <v>33</v>
      </c>
      <c r="H104" s="29" t="s">
        <v>226</v>
      </c>
      <c r="I104" s="29"/>
      <c r="J104" s="33">
        <v>2</v>
      </c>
      <c r="K104" s="21">
        <v>45577</v>
      </c>
      <c r="L104" s="21">
        <f>IFERROR(WORKDAY.INTL(($K104-1),$J104,1,FESTIVOS[]),"")</f>
        <v>45580</v>
      </c>
      <c r="M104" s="37">
        <f t="shared" ca="1" si="1"/>
        <v>222.66666666666666</v>
      </c>
      <c r="N104" s="23">
        <v>0</v>
      </c>
      <c r="O104" s="22">
        <v>1</v>
      </c>
      <c r="P104" s="18" t="s">
        <v>35</v>
      </c>
      <c r="Q104" s="24" t="s">
        <v>30</v>
      </c>
      <c r="R104" s="65" t="str">
        <f ca="1">IF(Tabla4343567891011121314[[#This Row],[Avance]]&lt;Tabla4343567891011121314[[#This Row],[Actual]],"OK",IF(Tabla4343567891011121314[[#This Row],[Avance]]&gt;Tabla4343567891011121314[[#This Row],[Actual]],"ATENCIÓN","EJECUTADO"))</f>
        <v>ATENCIÓN</v>
      </c>
    </row>
    <row r="105" spans="1:18" hidden="1" x14ac:dyDescent="0.25">
      <c r="A105" s="16">
        <v>100</v>
      </c>
      <c r="B105" s="18" t="s">
        <v>889</v>
      </c>
      <c r="C105" s="17">
        <v>45573</v>
      </c>
      <c r="D105" s="17" t="s">
        <v>29</v>
      </c>
      <c r="E105" s="27" t="s">
        <v>339</v>
      </c>
      <c r="F105" s="28" t="s">
        <v>1321</v>
      </c>
      <c r="G105" s="27" t="s">
        <v>758</v>
      </c>
      <c r="H105" s="29" t="s">
        <v>505</v>
      </c>
      <c r="I105" s="29"/>
      <c r="J105" s="33">
        <v>2</v>
      </c>
      <c r="K105" s="21">
        <v>45578</v>
      </c>
      <c r="L105" s="21">
        <f>IFERROR(WORKDAY.INTL(($K105-1),$J105,1,FESTIVOS[]),"")</f>
        <v>45580</v>
      </c>
      <c r="M105" s="37">
        <f t="shared" ca="1" si="1"/>
        <v>333.5</v>
      </c>
      <c r="N105" s="23">
        <v>0</v>
      </c>
      <c r="O105" s="22">
        <v>1</v>
      </c>
      <c r="P105" s="18" t="s">
        <v>35</v>
      </c>
      <c r="Q105" s="24" t="s">
        <v>30</v>
      </c>
      <c r="R105" s="65" t="str">
        <f ca="1">IF(Tabla4343567891011121314[[#This Row],[Avance]]&lt;Tabla4343567891011121314[[#This Row],[Actual]],"OK",IF(Tabla4343567891011121314[[#This Row],[Avance]]&gt;Tabla4343567891011121314[[#This Row],[Actual]],"ATENCIÓN","EJECUTADO"))</f>
        <v>ATENCIÓN</v>
      </c>
    </row>
    <row r="106" spans="1:18" hidden="1" x14ac:dyDescent="0.25">
      <c r="A106" s="16">
        <v>101</v>
      </c>
      <c r="B106" s="18" t="s">
        <v>23</v>
      </c>
      <c r="C106" s="17">
        <v>45574</v>
      </c>
      <c r="D106" s="17" t="s">
        <v>29</v>
      </c>
      <c r="E106" s="27" t="s">
        <v>39</v>
      </c>
      <c r="F106" s="28" t="s">
        <v>457</v>
      </c>
      <c r="G106" s="27" t="s">
        <v>33</v>
      </c>
      <c r="H106" s="29" t="s">
        <v>1322</v>
      </c>
      <c r="I106" s="29"/>
      <c r="J106" s="33">
        <v>1</v>
      </c>
      <c r="K106" s="21">
        <v>45574</v>
      </c>
      <c r="L106" s="21">
        <f>IFERROR(WORKDAY.INTL(($K106-1),$J106,1,FESTIVOS[]),"")</f>
        <v>45574</v>
      </c>
      <c r="M106" s="37" t="str">
        <f t="shared" ca="1" si="1"/>
        <v/>
      </c>
      <c r="N106" s="23">
        <v>0</v>
      </c>
      <c r="O106" s="22">
        <v>1</v>
      </c>
      <c r="P106" s="18" t="s">
        <v>35</v>
      </c>
      <c r="Q106" s="24" t="s">
        <v>30</v>
      </c>
      <c r="R106" s="65" t="str">
        <f ca="1">IF(Tabla4343567891011121314[[#This Row],[Avance]]&lt;Tabla4343567891011121314[[#This Row],[Actual]],"OK",IF(Tabla4343567891011121314[[#This Row],[Avance]]&gt;Tabla4343567891011121314[[#This Row],[Actual]],"ATENCIÓN","EJECUTADO"))</f>
        <v>ATENCIÓN</v>
      </c>
    </row>
    <row r="107" spans="1:18" hidden="1" x14ac:dyDescent="0.25">
      <c r="A107" s="16">
        <v>102</v>
      </c>
      <c r="B107" s="18" t="s">
        <v>23</v>
      </c>
      <c r="C107" s="17">
        <v>45574</v>
      </c>
      <c r="D107" s="17"/>
      <c r="E107" s="27" t="s">
        <v>39</v>
      </c>
      <c r="F107" s="28" t="s">
        <v>457</v>
      </c>
      <c r="G107" s="27" t="s">
        <v>33</v>
      </c>
      <c r="H107" s="29" t="s">
        <v>1323</v>
      </c>
      <c r="I107" s="29"/>
      <c r="J107" s="33">
        <v>1</v>
      </c>
      <c r="K107" s="21">
        <v>45574</v>
      </c>
      <c r="L107" s="21">
        <f>IFERROR(WORKDAY.INTL(($K107-1),$J107,1,FESTIVOS[]),"")</f>
        <v>45574</v>
      </c>
      <c r="M107" s="37" t="str">
        <f t="shared" ca="1" si="1"/>
        <v/>
      </c>
      <c r="N107" s="23">
        <v>0</v>
      </c>
      <c r="O107" s="22">
        <v>1</v>
      </c>
      <c r="P107" s="18" t="s">
        <v>35</v>
      </c>
      <c r="Q107" s="24" t="s">
        <v>30</v>
      </c>
      <c r="R107" s="65" t="str">
        <f ca="1">IF(Tabla4343567891011121314[[#This Row],[Avance]]&lt;Tabla4343567891011121314[[#This Row],[Actual]],"OK",IF(Tabla4343567891011121314[[#This Row],[Avance]]&gt;Tabla4343567891011121314[[#This Row],[Actual]],"ATENCIÓN","EJECUTADO"))</f>
        <v>ATENCIÓN</v>
      </c>
    </row>
    <row r="108" spans="1:18" hidden="1" x14ac:dyDescent="0.25">
      <c r="A108" s="16">
        <v>103</v>
      </c>
      <c r="B108" s="18" t="s">
        <v>23</v>
      </c>
      <c r="C108" s="17">
        <v>45574</v>
      </c>
      <c r="D108" s="17"/>
      <c r="E108" s="27" t="s">
        <v>39</v>
      </c>
      <c r="F108" s="28" t="s">
        <v>711</v>
      </c>
      <c r="G108" s="27" t="s">
        <v>33</v>
      </c>
      <c r="H108" s="29" t="s">
        <v>1322</v>
      </c>
      <c r="I108" s="29"/>
      <c r="J108" s="33">
        <v>1</v>
      </c>
      <c r="K108" s="21">
        <v>45574</v>
      </c>
      <c r="L108" s="21">
        <f>IFERROR(WORKDAY.INTL(($K108-1),$J108,1,FESTIVOS[]),"")</f>
        <v>45574</v>
      </c>
      <c r="M108" s="37" t="str">
        <f t="shared" ca="1" si="1"/>
        <v/>
      </c>
      <c r="N108" s="23">
        <v>0</v>
      </c>
      <c r="O108" s="22">
        <v>1</v>
      </c>
      <c r="P108" s="18" t="s">
        <v>35</v>
      </c>
      <c r="Q108" s="24" t="s">
        <v>30</v>
      </c>
      <c r="R108" s="65" t="str">
        <f ca="1">IF(Tabla4343567891011121314[[#This Row],[Avance]]&lt;Tabla4343567891011121314[[#This Row],[Actual]],"OK",IF(Tabla4343567891011121314[[#This Row],[Avance]]&gt;Tabla4343567891011121314[[#This Row],[Actual]],"ATENCIÓN","EJECUTADO"))</f>
        <v>ATENCIÓN</v>
      </c>
    </row>
    <row r="109" spans="1:18" hidden="1" x14ac:dyDescent="0.25">
      <c r="A109" s="16">
        <v>104</v>
      </c>
      <c r="B109" s="18" t="s">
        <v>23</v>
      </c>
      <c r="C109" s="17">
        <v>45574</v>
      </c>
      <c r="D109" s="17"/>
      <c r="E109" s="27" t="s">
        <v>39</v>
      </c>
      <c r="F109" s="28" t="s">
        <v>711</v>
      </c>
      <c r="G109" s="27" t="s">
        <v>33</v>
      </c>
      <c r="H109" s="29" t="s">
        <v>1323</v>
      </c>
      <c r="I109" s="29"/>
      <c r="J109" s="33">
        <v>1</v>
      </c>
      <c r="K109" s="21">
        <v>45574</v>
      </c>
      <c r="L109" s="21">
        <f>IFERROR(WORKDAY.INTL(($K109-1),$J109,1,FESTIVOS[]),"")</f>
        <v>45574</v>
      </c>
      <c r="M109" s="37" t="str">
        <f t="shared" ca="1" si="1"/>
        <v/>
      </c>
      <c r="N109" s="23">
        <v>0</v>
      </c>
      <c r="O109" s="22">
        <v>1</v>
      </c>
      <c r="P109" s="18" t="s">
        <v>35</v>
      </c>
      <c r="Q109" s="24" t="s">
        <v>30</v>
      </c>
      <c r="R109" s="65" t="str">
        <f ca="1">IF(Tabla4343567891011121314[[#This Row],[Avance]]&lt;Tabla4343567891011121314[[#This Row],[Actual]],"OK",IF(Tabla4343567891011121314[[#This Row],[Avance]]&gt;Tabla4343567891011121314[[#This Row],[Actual]],"ATENCIÓN","EJECUTADO"))</f>
        <v>ATENCIÓN</v>
      </c>
    </row>
    <row r="110" spans="1:18" hidden="1" x14ac:dyDescent="0.25">
      <c r="A110" s="16">
        <v>105</v>
      </c>
      <c r="B110" s="18" t="s">
        <v>23</v>
      </c>
      <c r="C110" s="17">
        <v>45574</v>
      </c>
      <c r="D110" s="17"/>
      <c r="E110" s="27" t="s">
        <v>39</v>
      </c>
      <c r="F110" s="28" t="s">
        <v>690</v>
      </c>
      <c r="G110" s="27" t="s">
        <v>33</v>
      </c>
      <c r="H110" s="29" t="s">
        <v>1322</v>
      </c>
      <c r="I110" s="29"/>
      <c r="J110" s="33">
        <v>1</v>
      </c>
      <c r="K110" s="21">
        <v>45574</v>
      </c>
      <c r="L110" s="21">
        <f>IFERROR(WORKDAY.INTL(($K110-1),$J110,1,FESTIVOS[]),"")</f>
        <v>45574</v>
      </c>
      <c r="M110" s="37" t="str">
        <f t="shared" ca="1" si="1"/>
        <v/>
      </c>
      <c r="N110" s="23">
        <v>0</v>
      </c>
      <c r="O110" s="22">
        <v>1</v>
      </c>
      <c r="P110" s="18" t="s">
        <v>35</v>
      </c>
      <c r="Q110" s="24" t="s">
        <v>30</v>
      </c>
      <c r="R110" s="65" t="str">
        <f ca="1">IF(Tabla4343567891011121314[[#This Row],[Avance]]&lt;Tabla4343567891011121314[[#This Row],[Actual]],"OK",IF(Tabla4343567891011121314[[#This Row],[Avance]]&gt;Tabla4343567891011121314[[#This Row],[Actual]],"ATENCIÓN","EJECUTADO"))</f>
        <v>ATENCIÓN</v>
      </c>
    </row>
    <row r="111" spans="1:18" hidden="1" x14ac:dyDescent="0.25">
      <c r="A111" s="16">
        <v>106</v>
      </c>
      <c r="B111" s="18" t="s">
        <v>23</v>
      </c>
      <c r="C111" s="17">
        <v>45574</v>
      </c>
      <c r="D111" s="17"/>
      <c r="E111" s="27" t="s">
        <v>39</v>
      </c>
      <c r="F111" s="28" t="s">
        <v>690</v>
      </c>
      <c r="G111" s="27" t="s">
        <v>33</v>
      </c>
      <c r="H111" s="29" t="s">
        <v>1323</v>
      </c>
      <c r="I111" s="29"/>
      <c r="J111" s="33">
        <v>1</v>
      </c>
      <c r="K111" s="21">
        <v>45574</v>
      </c>
      <c r="L111" s="21">
        <f>IFERROR(WORKDAY.INTL(($K111-1),$J111,1,FESTIVOS[]),"")</f>
        <v>45574</v>
      </c>
      <c r="M111" s="37" t="str">
        <f t="shared" ca="1" si="1"/>
        <v/>
      </c>
      <c r="N111" s="23">
        <v>0</v>
      </c>
      <c r="O111" s="22">
        <v>1</v>
      </c>
      <c r="P111" s="18" t="s">
        <v>35</v>
      </c>
      <c r="Q111" s="24" t="s">
        <v>30</v>
      </c>
      <c r="R111" s="65" t="str">
        <f ca="1">IF(Tabla4343567891011121314[[#This Row],[Avance]]&lt;Tabla4343567891011121314[[#This Row],[Actual]],"OK",IF(Tabla4343567891011121314[[#This Row],[Avance]]&gt;Tabla4343567891011121314[[#This Row],[Actual]],"ATENCIÓN","EJECUTADO"))</f>
        <v>ATENCIÓN</v>
      </c>
    </row>
    <row r="112" spans="1:18" hidden="1" x14ac:dyDescent="0.25">
      <c r="A112" s="16">
        <v>107</v>
      </c>
      <c r="B112" s="18" t="s">
        <v>23</v>
      </c>
      <c r="C112" s="17">
        <v>45574</v>
      </c>
      <c r="D112" s="17"/>
      <c r="E112" s="27" t="s">
        <v>39</v>
      </c>
      <c r="F112" s="28" t="s">
        <v>691</v>
      </c>
      <c r="G112" s="27" t="s">
        <v>33</v>
      </c>
      <c r="H112" s="29" t="s">
        <v>1322</v>
      </c>
      <c r="I112" s="29"/>
      <c r="J112" s="33">
        <v>1</v>
      </c>
      <c r="K112" s="21">
        <v>45574</v>
      </c>
      <c r="L112" s="21">
        <f>IFERROR(WORKDAY.INTL(($K112-1),$J112,1,FESTIVOS[]),"")</f>
        <v>45574</v>
      </c>
      <c r="M112" s="37" t="str">
        <f t="shared" ca="1" si="1"/>
        <v/>
      </c>
      <c r="N112" s="23">
        <v>0</v>
      </c>
      <c r="O112" s="22">
        <v>1</v>
      </c>
      <c r="P112" s="18" t="s">
        <v>35</v>
      </c>
      <c r="Q112" s="24" t="s">
        <v>30</v>
      </c>
      <c r="R112" s="65" t="str">
        <f ca="1">IF(Tabla4343567891011121314[[#This Row],[Avance]]&lt;Tabla4343567891011121314[[#This Row],[Actual]],"OK",IF(Tabla4343567891011121314[[#This Row],[Avance]]&gt;Tabla4343567891011121314[[#This Row],[Actual]],"ATENCIÓN","EJECUTADO"))</f>
        <v>ATENCIÓN</v>
      </c>
    </row>
    <row r="113" spans="1:18" hidden="1" x14ac:dyDescent="0.25">
      <c r="A113" s="16">
        <v>108</v>
      </c>
      <c r="B113" s="18" t="s">
        <v>23</v>
      </c>
      <c r="C113" s="17">
        <v>45574</v>
      </c>
      <c r="D113" s="17"/>
      <c r="E113" s="27" t="s">
        <v>39</v>
      </c>
      <c r="F113" s="28" t="s">
        <v>691</v>
      </c>
      <c r="G113" s="27" t="s">
        <v>33</v>
      </c>
      <c r="H113" s="29" t="s">
        <v>1323</v>
      </c>
      <c r="I113" s="29"/>
      <c r="J113" s="33">
        <v>1</v>
      </c>
      <c r="K113" s="21">
        <v>45574</v>
      </c>
      <c r="L113" s="21">
        <f>IFERROR(WORKDAY.INTL(($K113-1),$J113,1,FESTIVOS[]),"")</f>
        <v>45574</v>
      </c>
      <c r="M113" s="37" t="str">
        <f t="shared" ca="1" si="1"/>
        <v/>
      </c>
      <c r="N113" s="23">
        <v>0</v>
      </c>
      <c r="O113" s="22">
        <v>1</v>
      </c>
      <c r="P113" s="18" t="s">
        <v>35</v>
      </c>
      <c r="Q113" s="24" t="s">
        <v>30</v>
      </c>
      <c r="R113" s="65" t="str">
        <f ca="1">IF(Tabla4343567891011121314[[#This Row],[Avance]]&lt;Tabla4343567891011121314[[#This Row],[Actual]],"OK",IF(Tabla4343567891011121314[[#This Row],[Avance]]&gt;Tabla4343567891011121314[[#This Row],[Actual]],"ATENCIÓN","EJECUTADO"))</f>
        <v>ATENCIÓN</v>
      </c>
    </row>
    <row r="114" spans="1:18" hidden="1" x14ac:dyDescent="0.25">
      <c r="A114" s="16">
        <v>109</v>
      </c>
      <c r="B114" s="18" t="s">
        <v>23</v>
      </c>
      <c r="C114" s="17">
        <v>45574</v>
      </c>
      <c r="D114" s="17"/>
      <c r="E114" s="27" t="s">
        <v>39</v>
      </c>
      <c r="F114" s="28" t="s">
        <v>458</v>
      </c>
      <c r="G114" s="27" t="s">
        <v>33</v>
      </c>
      <c r="H114" s="29" t="s">
        <v>1322</v>
      </c>
      <c r="I114" s="29"/>
      <c r="J114" s="33">
        <v>1</v>
      </c>
      <c r="K114" s="21">
        <v>45574</v>
      </c>
      <c r="L114" s="21">
        <f>IFERROR(WORKDAY.INTL(($K114-1),$J114,1,FESTIVOS[]),"")</f>
        <v>45574</v>
      </c>
      <c r="M114" s="37" t="str">
        <f t="shared" ca="1" si="1"/>
        <v/>
      </c>
      <c r="N114" s="23">
        <v>0</v>
      </c>
      <c r="O114" s="22">
        <v>1</v>
      </c>
      <c r="P114" s="18" t="s">
        <v>35</v>
      </c>
      <c r="Q114" s="24" t="s">
        <v>30</v>
      </c>
      <c r="R114" s="65" t="str">
        <f ca="1">IF(Tabla4343567891011121314[[#This Row],[Avance]]&lt;Tabla4343567891011121314[[#This Row],[Actual]],"OK",IF(Tabla4343567891011121314[[#This Row],[Avance]]&gt;Tabla4343567891011121314[[#This Row],[Actual]],"ATENCIÓN","EJECUTADO"))</f>
        <v>ATENCIÓN</v>
      </c>
    </row>
    <row r="115" spans="1:18" hidden="1" x14ac:dyDescent="0.25">
      <c r="A115" s="16">
        <v>110</v>
      </c>
      <c r="B115" s="18" t="s">
        <v>23</v>
      </c>
      <c r="C115" s="17">
        <v>45574</v>
      </c>
      <c r="D115" s="17"/>
      <c r="E115" s="27" t="s">
        <v>39</v>
      </c>
      <c r="F115" s="28" t="s">
        <v>458</v>
      </c>
      <c r="G115" s="27" t="s">
        <v>33</v>
      </c>
      <c r="H115" s="29" t="s">
        <v>1323</v>
      </c>
      <c r="I115" s="29"/>
      <c r="J115" s="33">
        <v>1</v>
      </c>
      <c r="K115" s="21">
        <v>45574</v>
      </c>
      <c r="L115" s="21">
        <f>IFERROR(WORKDAY.INTL(($K115-1),$J115,1,FESTIVOS[]),"")</f>
        <v>45574</v>
      </c>
      <c r="M115" s="37" t="str">
        <f t="shared" ca="1" si="1"/>
        <v/>
      </c>
      <c r="N115" s="23">
        <v>0</v>
      </c>
      <c r="O115" s="22">
        <v>1</v>
      </c>
      <c r="P115" s="18" t="s">
        <v>35</v>
      </c>
      <c r="Q115" s="24" t="s">
        <v>30</v>
      </c>
      <c r="R115" s="65" t="str">
        <f ca="1">IF(Tabla4343567891011121314[[#This Row],[Avance]]&lt;Tabla4343567891011121314[[#This Row],[Actual]],"OK",IF(Tabla4343567891011121314[[#This Row],[Avance]]&gt;Tabla4343567891011121314[[#This Row],[Actual]],"ATENCIÓN","EJECUTADO"))</f>
        <v>ATENCIÓN</v>
      </c>
    </row>
    <row r="116" spans="1:18" hidden="1" x14ac:dyDescent="0.25">
      <c r="A116" s="16">
        <v>111</v>
      </c>
      <c r="B116" s="18" t="s">
        <v>23</v>
      </c>
      <c r="C116" s="17">
        <v>45574</v>
      </c>
      <c r="D116" s="17"/>
      <c r="E116" s="27" t="s">
        <v>1264</v>
      </c>
      <c r="F116" s="28" t="s">
        <v>1324</v>
      </c>
      <c r="G116" s="27" t="s">
        <v>1325</v>
      </c>
      <c r="H116" s="29" t="s">
        <v>1326</v>
      </c>
      <c r="I116" s="29"/>
      <c r="J116" s="33">
        <v>1</v>
      </c>
      <c r="K116" s="21">
        <v>45574</v>
      </c>
      <c r="L116" s="21">
        <f>IFERROR(WORKDAY.INTL(($K116-1),$J116,1,FESTIVOS[]),"")</f>
        <v>45574</v>
      </c>
      <c r="M116" s="37" t="str">
        <f t="shared" ca="1" si="1"/>
        <v/>
      </c>
      <c r="N116" s="23">
        <v>0</v>
      </c>
      <c r="O116" s="22">
        <v>1</v>
      </c>
      <c r="P116" s="18" t="s">
        <v>35</v>
      </c>
      <c r="Q116" s="24" t="s">
        <v>30</v>
      </c>
      <c r="R116" s="65" t="str">
        <f ca="1">IF(Tabla4343567891011121314[[#This Row],[Avance]]&lt;Tabla4343567891011121314[[#This Row],[Actual]],"OK",IF(Tabla4343567891011121314[[#This Row],[Avance]]&gt;Tabla4343567891011121314[[#This Row],[Actual]],"ATENCIÓN","EJECUTADO"))</f>
        <v>ATENCIÓN</v>
      </c>
    </row>
    <row r="117" spans="1:18" hidden="1" x14ac:dyDescent="0.25">
      <c r="A117" s="16">
        <v>112</v>
      </c>
      <c r="B117" s="18" t="s">
        <v>23</v>
      </c>
      <c r="C117" s="17">
        <v>45574</v>
      </c>
      <c r="D117" s="17"/>
      <c r="E117" s="27" t="s">
        <v>1264</v>
      </c>
      <c r="F117" s="28" t="s">
        <v>1094</v>
      </c>
      <c r="G117" s="28" t="s">
        <v>1327</v>
      </c>
      <c r="H117" s="29" t="s">
        <v>1328</v>
      </c>
      <c r="I117" s="29"/>
      <c r="J117" s="33">
        <v>1</v>
      </c>
      <c r="K117" s="21">
        <v>45574</v>
      </c>
      <c r="L117" s="21">
        <f>IFERROR(WORKDAY.INTL(($K117-1),$J117,1,FESTIVOS[]),"")</f>
        <v>45574</v>
      </c>
      <c r="M117" s="37" t="str">
        <f t="shared" ca="1" si="1"/>
        <v/>
      </c>
      <c r="N117" s="23">
        <v>0</v>
      </c>
      <c r="O117" s="22">
        <v>1</v>
      </c>
      <c r="P117" s="18" t="s">
        <v>35</v>
      </c>
      <c r="Q117" s="24" t="s">
        <v>30</v>
      </c>
      <c r="R117" s="65" t="str">
        <f ca="1">IF(Tabla4343567891011121314[[#This Row],[Avance]]&lt;Tabla4343567891011121314[[#This Row],[Actual]],"OK",IF(Tabla4343567891011121314[[#This Row],[Avance]]&gt;Tabla4343567891011121314[[#This Row],[Actual]],"ATENCIÓN","EJECUTADO"))</f>
        <v>ATENCIÓN</v>
      </c>
    </row>
    <row r="118" spans="1:18" hidden="1" x14ac:dyDescent="0.25">
      <c r="A118" s="16">
        <v>113</v>
      </c>
      <c r="B118" s="18" t="s">
        <v>23</v>
      </c>
      <c r="C118" s="17">
        <v>45574</v>
      </c>
      <c r="D118" s="17"/>
      <c r="E118" s="27" t="s">
        <v>1264</v>
      </c>
      <c r="F118" s="28" t="s">
        <v>1329</v>
      </c>
      <c r="G118" s="27" t="s">
        <v>33</v>
      </c>
      <c r="H118" s="29" t="s">
        <v>1330</v>
      </c>
      <c r="I118" s="29"/>
      <c r="J118" s="33">
        <v>1</v>
      </c>
      <c r="K118" s="21">
        <v>45574</v>
      </c>
      <c r="L118" s="21">
        <f>IFERROR(WORKDAY.INTL(($K118-1),$J118,1,FESTIVOS[]),"")</f>
        <v>45574</v>
      </c>
      <c r="M118" s="37" t="str">
        <f t="shared" ca="1" si="1"/>
        <v/>
      </c>
      <c r="N118" s="23">
        <v>0</v>
      </c>
      <c r="O118" s="22">
        <v>1</v>
      </c>
      <c r="P118" s="18" t="s">
        <v>35</v>
      </c>
      <c r="Q118" s="24" t="s">
        <v>30</v>
      </c>
      <c r="R118" s="65" t="str">
        <f ca="1">IF(Tabla4343567891011121314[[#This Row],[Avance]]&lt;Tabla4343567891011121314[[#This Row],[Actual]],"OK",IF(Tabla4343567891011121314[[#This Row],[Avance]]&gt;Tabla4343567891011121314[[#This Row],[Actual]],"ATENCIÓN","EJECUTADO"))</f>
        <v>ATENCIÓN</v>
      </c>
    </row>
    <row r="119" spans="1:18" ht="26.4" hidden="1" x14ac:dyDescent="0.25">
      <c r="A119" s="16">
        <v>114</v>
      </c>
      <c r="B119" s="18" t="s">
        <v>23</v>
      </c>
      <c r="C119" s="17">
        <v>45574</v>
      </c>
      <c r="D119" s="17"/>
      <c r="E119" s="27" t="s">
        <v>339</v>
      </c>
      <c r="F119" s="38" t="s">
        <v>1331</v>
      </c>
      <c r="G119" s="27" t="s">
        <v>300</v>
      </c>
      <c r="H119" s="29" t="s">
        <v>505</v>
      </c>
      <c r="I119" s="29"/>
      <c r="J119" s="33">
        <v>6</v>
      </c>
      <c r="K119" s="21">
        <v>45574</v>
      </c>
      <c r="L119" s="21">
        <f>IFERROR(WORKDAY.INTL(($K119-1),$J119,1,FESTIVOS[]),"")</f>
        <v>45581</v>
      </c>
      <c r="M119" s="37">
        <f t="shared" ca="1" si="1"/>
        <v>95.857142857142861</v>
      </c>
      <c r="N119" s="23">
        <v>0.89</v>
      </c>
      <c r="O119" s="22">
        <v>1</v>
      </c>
      <c r="P119" s="18" t="s">
        <v>35</v>
      </c>
      <c r="Q119" s="24" t="s">
        <v>30</v>
      </c>
      <c r="R119" s="65" t="str">
        <f ca="1">IF(Tabla4343567891011121314[[#This Row],[Avance]]&lt;Tabla4343567891011121314[[#This Row],[Actual]],"OK",IF(Tabla4343567891011121314[[#This Row],[Avance]]&gt;Tabla4343567891011121314[[#This Row],[Actual]],"ATENCIÓN","EJECUTADO"))</f>
        <v>ATENCIÓN</v>
      </c>
    </row>
    <row r="120" spans="1:18" hidden="1" x14ac:dyDescent="0.25">
      <c r="A120" s="16">
        <v>115</v>
      </c>
      <c r="B120" s="18" t="s">
        <v>23</v>
      </c>
      <c r="C120" s="17">
        <v>45575</v>
      </c>
      <c r="D120" s="17"/>
      <c r="E120" s="27" t="s">
        <v>39</v>
      </c>
      <c r="F120" s="28" t="s">
        <v>114</v>
      </c>
      <c r="G120" s="27" t="s">
        <v>33</v>
      </c>
      <c r="H120" s="29" t="s">
        <v>1305</v>
      </c>
      <c r="I120" s="29"/>
      <c r="J120" s="33">
        <v>2</v>
      </c>
      <c r="K120" s="21">
        <v>45574</v>
      </c>
      <c r="L120" s="21">
        <f>IFERROR(WORKDAY.INTL(($K120-1),$J120,1,FESTIVOS[]),"")</f>
        <v>45575</v>
      </c>
      <c r="M120" s="37">
        <f t="shared" ca="1" si="1"/>
        <v>671</v>
      </c>
      <c r="N120" s="23">
        <v>0</v>
      </c>
      <c r="O120" s="22">
        <v>1</v>
      </c>
      <c r="P120" s="18" t="s">
        <v>35</v>
      </c>
      <c r="Q120" s="24" t="s">
        <v>30</v>
      </c>
      <c r="R120" s="65" t="str">
        <f ca="1">IF(Tabla4343567891011121314[[#This Row],[Avance]]&lt;Tabla4343567891011121314[[#This Row],[Actual]],"OK",IF(Tabla4343567891011121314[[#This Row],[Avance]]&gt;Tabla4343567891011121314[[#This Row],[Actual]],"ATENCIÓN","EJECUTADO"))</f>
        <v>ATENCIÓN</v>
      </c>
    </row>
    <row r="121" spans="1:18" hidden="1" x14ac:dyDescent="0.25">
      <c r="A121" s="16">
        <v>116</v>
      </c>
      <c r="B121" s="18" t="s">
        <v>23</v>
      </c>
      <c r="C121" s="17">
        <v>45575</v>
      </c>
      <c r="D121" s="17"/>
      <c r="E121" s="27" t="s">
        <v>39</v>
      </c>
      <c r="F121" s="28" t="s">
        <v>114</v>
      </c>
      <c r="G121" s="27" t="s">
        <v>33</v>
      </c>
      <c r="H121" s="29" t="s">
        <v>1316</v>
      </c>
      <c r="I121" s="29"/>
      <c r="J121" s="33">
        <v>2</v>
      </c>
      <c r="K121" s="21">
        <v>45574</v>
      </c>
      <c r="L121" s="21">
        <f>IFERROR(WORKDAY.INTL(($K121-1),$J121,1,FESTIVOS[]),"")</f>
        <v>45575</v>
      </c>
      <c r="M121" s="37">
        <f t="shared" ca="1" si="1"/>
        <v>671</v>
      </c>
      <c r="N121" s="23">
        <v>0</v>
      </c>
      <c r="O121" s="22">
        <v>1</v>
      </c>
      <c r="P121" s="18" t="s">
        <v>35</v>
      </c>
      <c r="Q121" s="24" t="s">
        <v>30</v>
      </c>
      <c r="R121" s="65" t="str">
        <f ca="1">IF(Tabla4343567891011121314[[#This Row],[Avance]]&lt;Tabla4343567891011121314[[#This Row],[Actual]],"OK",IF(Tabla4343567891011121314[[#This Row],[Avance]]&gt;Tabla4343567891011121314[[#This Row],[Actual]],"ATENCIÓN","EJECUTADO"))</f>
        <v>ATENCIÓN</v>
      </c>
    </row>
    <row r="122" spans="1:18" hidden="1" x14ac:dyDescent="0.25">
      <c r="A122" s="16">
        <v>117</v>
      </c>
      <c r="B122" s="18" t="s">
        <v>23</v>
      </c>
      <c r="C122" s="17">
        <v>45575</v>
      </c>
      <c r="D122" s="17"/>
      <c r="E122" s="27" t="s">
        <v>39</v>
      </c>
      <c r="F122" s="28" t="s">
        <v>712</v>
      </c>
      <c r="G122" s="27" t="s">
        <v>33</v>
      </c>
      <c r="H122" s="29" t="s">
        <v>1305</v>
      </c>
      <c r="I122" s="29"/>
      <c r="J122" s="33">
        <v>2</v>
      </c>
      <c r="K122" s="21">
        <v>45574</v>
      </c>
      <c r="L122" s="21">
        <f>IFERROR(WORKDAY.INTL(($K122-1),$J122,1,FESTIVOS[]),"")</f>
        <v>45575</v>
      </c>
      <c r="M122" s="37">
        <f t="shared" ca="1" si="1"/>
        <v>671</v>
      </c>
      <c r="N122" s="23">
        <v>0</v>
      </c>
      <c r="O122" s="22">
        <v>1</v>
      </c>
      <c r="P122" s="18" t="s">
        <v>35</v>
      </c>
      <c r="Q122" s="24" t="s">
        <v>30</v>
      </c>
      <c r="R122" s="65" t="str">
        <f ca="1">IF(Tabla4343567891011121314[[#This Row],[Avance]]&lt;Tabla4343567891011121314[[#This Row],[Actual]],"OK",IF(Tabla4343567891011121314[[#This Row],[Avance]]&gt;Tabla4343567891011121314[[#This Row],[Actual]],"ATENCIÓN","EJECUTADO"))</f>
        <v>ATENCIÓN</v>
      </c>
    </row>
    <row r="123" spans="1:18" hidden="1" x14ac:dyDescent="0.25">
      <c r="A123" s="16">
        <v>118</v>
      </c>
      <c r="B123" s="18" t="s">
        <v>23</v>
      </c>
      <c r="C123" s="17">
        <v>45575</v>
      </c>
      <c r="D123" s="17"/>
      <c r="E123" s="27" t="s">
        <v>39</v>
      </c>
      <c r="F123" s="28" t="s">
        <v>712</v>
      </c>
      <c r="G123" s="27" t="s">
        <v>33</v>
      </c>
      <c r="H123" s="29" t="s">
        <v>1316</v>
      </c>
      <c r="I123" s="29"/>
      <c r="J123" s="33">
        <v>2</v>
      </c>
      <c r="K123" s="21">
        <v>45574</v>
      </c>
      <c r="L123" s="21">
        <f>IFERROR(WORKDAY.INTL(($K123-1),$J123,1,FESTIVOS[]),"")</f>
        <v>45575</v>
      </c>
      <c r="M123" s="37">
        <f t="shared" ca="1" si="1"/>
        <v>671</v>
      </c>
      <c r="N123" s="23">
        <v>0</v>
      </c>
      <c r="O123" s="22">
        <v>1</v>
      </c>
      <c r="P123" s="18" t="s">
        <v>35</v>
      </c>
      <c r="Q123" s="24" t="s">
        <v>30</v>
      </c>
      <c r="R123" s="65" t="str">
        <f ca="1">IF(Tabla4343567891011121314[[#This Row],[Avance]]&lt;Tabla4343567891011121314[[#This Row],[Actual]],"OK",IF(Tabla4343567891011121314[[#This Row],[Avance]]&gt;Tabla4343567891011121314[[#This Row],[Actual]],"ATENCIÓN","EJECUTADO"))</f>
        <v>ATENCIÓN</v>
      </c>
    </row>
    <row r="124" spans="1:18" hidden="1" x14ac:dyDescent="0.25">
      <c r="A124" s="16">
        <v>119</v>
      </c>
      <c r="B124" s="18" t="s">
        <v>23</v>
      </c>
      <c r="C124" s="17">
        <v>45575</v>
      </c>
      <c r="D124" s="17"/>
      <c r="E124" s="27" t="s">
        <v>39</v>
      </c>
      <c r="F124" s="28" t="s">
        <v>638</v>
      </c>
      <c r="G124" s="27" t="s">
        <v>33</v>
      </c>
      <c r="H124" s="29" t="s">
        <v>1305</v>
      </c>
      <c r="I124" s="29"/>
      <c r="J124" s="33">
        <v>2</v>
      </c>
      <c r="K124" s="21">
        <v>45574</v>
      </c>
      <c r="L124" s="21">
        <f>IFERROR(WORKDAY.INTL(($K124-1),$J124,1,FESTIVOS[]),"")</f>
        <v>45575</v>
      </c>
      <c r="M124" s="37">
        <f t="shared" ca="1" si="1"/>
        <v>671</v>
      </c>
      <c r="N124" s="23">
        <v>0</v>
      </c>
      <c r="O124" s="22">
        <v>1</v>
      </c>
      <c r="P124" s="18" t="s">
        <v>35</v>
      </c>
      <c r="Q124" s="24" t="s">
        <v>30</v>
      </c>
      <c r="R124" s="65" t="str">
        <f ca="1">IF(Tabla4343567891011121314[[#This Row],[Avance]]&lt;Tabla4343567891011121314[[#This Row],[Actual]],"OK",IF(Tabla4343567891011121314[[#This Row],[Avance]]&gt;Tabla4343567891011121314[[#This Row],[Actual]],"ATENCIÓN","EJECUTADO"))</f>
        <v>ATENCIÓN</v>
      </c>
    </row>
    <row r="125" spans="1:18" hidden="1" x14ac:dyDescent="0.25">
      <c r="A125" s="16">
        <v>120</v>
      </c>
      <c r="B125" s="18" t="s">
        <v>23</v>
      </c>
      <c r="C125" s="17">
        <v>45575</v>
      </c>
      <c r="D125" s="17"/>
      <c r="E125" s="27" t="s">
        <v>39</v>
      </c>
      <c r="F125" s="28" t="s">
        <v>638</v>
      </c>
      <c r="G125" s="27" t="s">
        <v>33</v>
      </c>
      <c r="H125" s="29" t="s">
        <v>1316</v>
      </c>
      <c r="I125" s="29"/>
      <c r="J125" s="33">
        <v>2</v>
      </c>
      <c r="K125" s="21">
        <v>45574</v>
      </c>
      <c r="L125" s="21">
        <f>IFERROR(WORKDAY.INTL(($K125-1),$J125,1,FESTIVOS[]),"")</f>
        <v>45575</v>
      </c>
      <c r="M125" s="37">
        <f t="shared" ca="1" si="1"/>
        <v>671</v>
      </c>
      <c r="N125" s="23">
        <v>0</v>
      </c>
      <c r="O125" s="22">
        <v>1</v>
      </c>
      <c r="P125" s="18" t="s">
        <v>35</v>
      </c>
      <c r="Q125" s="24" t="s">
        <v>30</v>
      </c>
      <c r="R125" s="65" t="str">
        <f ca="1">IF(Tabla4343567891011121314[[#This Row],[Avance]]&lt;Tabla4343567891011121314[[#This Row],[Actual]],"OK",IF(Tabla4343567891011121314[[#This Row],[Avance]]&gt;Tabla4343567891011121314[[#This Row],[Actual]],"ATENCIÓN","EJECUTADO"))</f>
        <v>ATENCIÓN</v>
      </c>
    </row>
    <row r="126" spans="1:18" hidden="1" x14ac:dyDescent="0.25">
      <c r="A126" s="16">
        <v>121</v>
      </c>
      <c r="B126" s="18" t="s">
        <v>23</v>
      </c>
      <c r="C126" s="17">
        <v>45575</v>
      </c>
      <c r="D126" s="17"/>
      <c r="E126" s="27" t="s">
        <v>39</v>
      </c>
      <c r="F126" s="28" t="s">
        <v>561</v>
      </c>
      <c r="G126" s="27" t="s">
        <v>33</v>
      </c>
      <c r="H126" s="29" t="s">
        <v>1305</v>
      </c>
      <c r="I126" s="29"/>
      <c r="J126" s="33">
        <v>2</v>
      </c>
      <c r="K126" s="21">
        <v>45574</v>
      </c>
      <c r="L126" s="21">
        <f>IFERROR(WORKDAY.INTL(($K126-1),$J126,1,FESTIVOS[]),"")</f>
        <v>45575</v>
      </c>
      <c r="M126" s="37">
        <f t="shared" ca="1" si="1"/>
        <v>671</v>
      </c>
      <c r="N126" s="23">
        <v>0</v>
      </c>
      <c r="O126" s="22">
        <v>1</v>
      </c>
      <c r="P126" s="18" t="s">
        <v>35</v>
      </c>
      <c r="Q126" s="24" t="s">
        <v>30</v>
      </c>
      <c r="R126" s="65" t="str">
        <f ca="1">IF(Tabla4343567891011121314[[#This Row],[Avance]]&lt;Tabla4343567891011121314[[#This Row],[Actual]],"OK",IF(Tabla4343567891011121314[[#This Row],[Avance]]&gt;Tabla4343567891011121314[[#This Row],[Actual]],"ATENCIÓN","EJECUTADO"))</f>
        <v>ATENCIÓN</v>
      </c>
    </row>
    <row r="127" spans="1:18" hidden="1" x14ac:dyDescent="0.25">
      <c r="A127" s="16">
        <v>122</v>
      </c>
      <c r="B127" s="18" t="s">
        <v>23</v>
      </c>
      <c r="C127" s="17">
        <v>45575</v>
      </c>
      <c r="D127" s="17"/>
      <c r="E127" s="27" t="s">
        <v>39</v>
      </c>
      <c r="F127" s="28" t="s">
        <v>561</v>
      </c>
      <c r="G127" s="27" t="s">
        <v>33</v>
      </c>
      <c r="H127" s="29" t="s">
        <v>1316</v>
      </c>
      <c r="I127" s="29"/>
      <c r="J127" s="33">
        <v>2</v>
      </c>
      <c r="K127" s="21">
        <v>45574</v>
      </c>
      <c r="L127" s="21">
        <f>IFERROR(WORKDAY.INTL(($K127-1),$J127,1,FESTIVOS[]),"")</f>
        <v>45575</v>
      </c>
      <c r="M127" s="37">
        <f t="shared" ca="1" si="1"/>
        <v>671</v>
      </c>
      <c r="N127" s="23">
        <v>0</v>
      </c>
      <c r="O127" s="22">
        <v>1</v>
      </c>
      <c r="P127" s="18" t="s">
        <v>35</v>
      </c>
      <c r="Q127" s="24" t="s">
        <v>30</v>
      </c>
      <c r="R127" s="65" t="str">
        <f ca="1">IF(Tabla4343567891011121314[[#This Row],[Avance]]&lt;Tabla4343567891011121314[[#This Row],[Actual]],"OK",IF(Tabla4343567891011121314[[#This Row],[Avance]]&gt;Tabla4343567891011121314[[#This Row],[Actual]],"ATENCIÓN","EJECUTADO"))</f>
        <v>ATENCIÓN</v>
      </c>
    </row>
    <row r="128" spans="1:18" hidden="1" x14ac:dyDescent="0.25">
      <c r="A128" s="16">
        <v>123</v>
      </c>
      <c r="B128" s="18" t="s">
        <v>23</v>
      </c>
      <c r="C128" s="17">
        <v>45575</v>
      </c>
      <c r="D128" s="17"/>
      <c r="E128" s="27" t="s">
        <v>39</v>
      </c>
      <c r="F128" s="28" t="s">
        <v>455</v>
      </c>
      <c r="G128" s="27" t="s">
        <v>33</v>
      </c>
      <c r="H128" s="29" t="s">
        <v>1305</v>
      </c>
      <c r="I128" s="29"/>
      <c r="J128" s="33">
        <v>2</v>
      </c>
      <c r="K128" s="21">
        <v>45574</v>
      </c>
      <c r="L128" s="21">
        <f>IFERROR(WORKDAY.INTL(($K128-1),$J128,1,FESTIVOS[]),"")</f>
        <v>45575</v>
      </c>
      <c r="M128" s="37">
        <f t="shared" ca="1" si="1"/>
        <v>671</v>
      </c>
      <c r="N128" s="23">
        <v>0</v>
      </c>
      <c r="O128" s="22">
        <v>1</v>
      </c>
      <c r="P128" s="18" t="s">
        <v>35</v>
      </c>
      <c r="Q128" s="24" t="s">
        <v>30</v>
      </c>
      <c r="R128" s="65" t="str">
        <f ca="1">IF(Tabla4343567891011121314[[#This Row],[Avance]]&lt;Tabla4343567891011121314[[#This Row],[Actual]],"OK",IF(Tabla4343567891011121314[[#This Row],[Avance]]&gt;Tabla4343567891011121314[[#This Row],[Actual]],"ATENCIÓN","EJECUTADO"))</f>
        <v>ATENCIÓN</v>
      </c>
    </row>
    <row r="129" spans="1:18" hidden="1" x14ac:dyDescent="0.25">
      <c r="A129" s="16">
        <v>124</v>
      </c>
      <c r="B129" s="18" t="s">
        <v>23</v>
      </c>
      <c r="C129" s="17">
        <v>45575</v>
      </c>
      <c r="D129" s="17"/>
      <c r="E129" s="27" t="s">
        <v>1264</v>
      </c>
      <c r="F129" s="28" t="s">
        <v>1332</v>
      </c>
      <c r="G129" s="27" t="s">
        <v>33</v>
      </c>
      <c r="H129" s="29" t="s">
        <v>1284</v>
      </c>
      <c r="I129" s="29"/>
      <c r="J129" s="33">
        <v>2</v>
      </c>
      <c r="K129" s="21">
        <v>45574</v>
      </c>
      <c r="L129" s="21">
        <f>IFERROR(WORKDAY.INTL(($K129-1),$J129,1,FESTIVOS[]),"")</f>
        <v>45575</v>
      </c>
      <c r="M129" s="37">
        <f t="shared" ca="1" si="1"/>
        <v>671</v>
      </c>
      <c r="N129" s="23">
        <v>0</v>
      </c>
      <c r="O129" s="22">
        <v>1</v>
      </c>
      <c r="P129" s="18" t="s">
        <v>35</v>
      </c>
      <c r="Q129" s="24" t="s">
        <v>30</v>
      </c>
      <c r="R129" s="65" t="str">
        <f ca="1">IF(Tabla4343567891011121314[[#This Row],[Avance]]&lt;Tabla4343567891011121314[[#This Row],[Actual]],"OK",IF(Tabla4343567891011121314[[#This Row],[Avance]]&gt;Tabla4343567891011121314[[#This Row],[Actual]],"ATENCIÓN","EJECUTADO"))</f>
        <v>ATENCIÓN</v>
      </c>
    </row>
    <row r="130" spans="1:18" hidden="1" x14ac:dyDescent="0.25">
      <c r="A130" s="16">
        <v>125</v>
      </c>
      <c r="B130" s="18" t="s">
        <v>23</v>
      </c>
      <c r="C130" s="17">
        <v>45575</v>
      </c>
      <c r="D130" s="17"/>
      <c r="E130" s="27" t="s">
        <v>1264</v>
      </c>
      <c r="F130" s="28" t="s">
        <v>1332</v>
      </c>
      <c r="G130" s="27" t="s">
        <v>33</v>
      </c>
      <c r="H130" s="29" t="s">
        <v>789</v>
      </c>
      <c r="I130" s="29"/>
      <c r="J130" s="33">
        <v>5</v>
      </c>
      <c r="K130" s="21">
        <v>45574</v>
      </c>
      <c r="L130" s="21">
        <f>IFERROR(WORKDAY.INTL(($K130-1),$J130,1,FESTIVOS[]),"")</f>
        <v>45580</v>
      </c>
      <c r="M130" s="37">
        <f t="shared" ca="1" si="1"/>
        <v>111.83333333333333</v>
      </c>
      <c r="N130" s="23">
        <v>0.3</v>
      </c>
      <c r="O130" s="22">
        <v>1</v>
      </c>
      <c r="P130" s="18" t="s">
        <v>35</v>
      </c>
      <c r="Q130" s="24" t="s">
        <v>30</v>
      </c>
      <c r="R130" s="65" t="str">
        <f ca="1">IF(Tabla4343567891011121314[[#This Row],[Avance]]&lt;Tabla4343567891011121314[[#This Row],[Actual]],"OK",IF(Tabla4343567891011121314[[#This Row],[Avance]]&gt;Tabla4343567891011121314[[#This Row],[Actual]],"ATENCIÓN","EJECUTADO"))</f>
        <v>ATENCIÓN</v>
      </c>
    </row>
    <row r="131" spans="1:18" ht="26.4" hidden="1" x14ac:dyDescent="0.25">
      <c r="A131" s="16">
        <v>126</v>
      </c>
      <c r="B131" s="18" t="s">
        <v>23</v>
      </c>
      <c r="C131" s="17">
        <v>45576</v>
      </c>
      <c r="D131" s="17"/>
      <c r="E131" s="27" t="s">
        <v>1264</v>
      </c>
      <c r="F131" s="38" t="s">
        <v>1333</v>
      </c>
      <c r="G131" s="27" t="s">
        <v>33</v>
      </c>
      <c r="H131" s="29" t="s">
        <v>226</v>
      </c>
      <c r="I131" s="29"/>
      <c r="J131" s="33">
        <v>2</v>
      </c>
      <c r="K131" s="21">
        <v>45575</v>
      </c>
      <c r="L131" s="21">
        <f>IFERROR(WORKDAY.INTL(($K131-1),$J131,1,FESTIVOS[]),"")</f>
        <v>45576</v>
      </c>
      <c r="M131" s="37">
        <f t="shared" ca="1" si="1"/>
        <v>670</v>
      </c>
      <c r="N131" s="23">
        <v>0</v>
      </c>
      <c r="O131" s="22">
        <v>1</v>
      </c>
      <c r="P131" s="18" t="s">
        <v>35</v>
      </c>
      <c r="Q131" s="24" t="s">
        <v>30</v>
      </c>
      <c r="R131" s="65" t="str">
        <f ca="1">IF(Tabla4343567891011121314[[#This Row],[Avance]]&lt;Tabla4343567891011121314[[#This Row],[Actual]],"OK",IF(Tabla4343567891011121314[[#This Row],[Avance]]&gt;Tabla4343567891011121314[[#This Row],[Actual]],"ATENCIÓN","EJECUTADO"))</f>
        <v>ATENCIÓN</v>
      </c>
    </row>
    <row r="132" spans="1:18" hidden="1" x14ac:dyDescent="0.25">
      <c r="A132" s="16">
        <v>127</v>
      </c>
      <c r="B132" s="18" t="s">
        <v>23</v>
      </c>
      <c r="C132" s="17">
        <v>45576</v>
      </c>
      <c r="D132" s="17"/>
      <c r="E132" s="27" t="s">
        <v>39</v>
      </c>
      <c r="F132" s="28" t="s">
        <v>286</v>
      </c>
      <c r="G132" s="27" t="s">
        <v>33</v>
      </c>
      <c r="H132" s="29" t="s">
        <v>1305</v>
      </c>
      <c r="I132" s="29"/>
      <c r="J132" s="33">
        <v>6</v>
      </c>
      <c r="K132" s="21">
        <v>45575</v>
      </c>
      <c r="L132" s="21">
        <f>IFERROR(WORKDAY.INTL(($K132-1),$J132,1,FESTIVOS[]),"")</f>
        <v>45582</v>
      </c>
      <c r="M132" s="37">
        <f t="shared" ca="1" si="1"/>
        <v>95.714285714285708</v>
      </c>
      <c r="N132" s="23">
        <v>0.57999999999999996</v>
      </c>
      <c r="O132" s="22">
        <v>0.72</v>
      </c>
      <c r="P132" s="18" t="s">
        <v>35</v>
      </c>
      <c r="Q132" s="24" t="s">
        <v>30</v>
      </c>
      <c r="R132" s="65" t="str">
        <f ca="1">IF(Tabla4343567891011121314[[#This Row],[Avance]]&lt;Tabla4343567891011121314[[#This Row],[Actual]],"OK",IF(Tabla4343567891011121314[[#This Row],[Avance]]&gt;Tabla4343567891011121314[[#This Row],[Actual]],"ATENCIÓN","EJECUTADO"))</f>
        <v>ATENCIÓN</v>
      </c>
    </row>
    <row r="133" spans="1:18" hidden="1" x14ac:dyDescent="0.25">
      <c r="A133" s="16">
        <v>128</v>
      </c>
      <c r="B133" s="18" t="s">
        <v>23</v>
      </c>
      <c r="C133" s="17">
        <v>45576</v>
      </c>
      <c r="D133" s="17"/>
      <c r="E133" s="27" t="s">
        <v>39</v>
      </c>
      <c r="F133" s="28" t="s">
        <v>286</v>
      </c>
      <c r="G133" s="27" t="s">
        <v>33</v>
      </c>
      <c r="H133" s="29" t="s">
        <v>1316</v>
      </c>
      <c r="I133" s="63" t="s">
        <v>1334</v>
      </c>
      <c r="J133" s="33">
        <v>10</v>
      </c>
      <c r="K133" s="21">
        <v>45575</v>
      </c>
      <c r="L133" s="21">
        <f>IFERROR(WORKDAY.INTL(($K133-1),$J133,1,FESTIVOS[]),"")</f>
        <v>45588</v>
      </c>
      <c r="M133" s="37">
        <f t="shared" ref="M133:M155" ca="1" si="2">IFERROR(((($I$3-$K133)/(L133-K133)*1)),"")</f>
        <v>51.53846153846154</v>
      </c>
      <c r="N133" s="23">
        <v>0.85</v>
      </c>
      <c r="O133" s="22">
        <v>1</v>
      </c>
      <c r="P133" s="18" t="s">
        <v>35</v>
      </c>
      <c r="Q133" s="24" t="s">
        <v>30</v>
      </c>
      <c r="R133" s="65" t="str">
        <f ca="1">IF(Tabla4343567891011121314[[#This Row],[Avance]]&lt;Tabla4343567891011121314[[#This Row],[Actual]],"OK",IF(Tabla4343567891011121314[[#This Row],[Avance]]&gt;Tabla4343567891011121314[[#This Row],[Actual]],"ATENCIÓN","EJECUTADO"))</f>
        <v>ATENCIÓN</v>
      </c>
    </row>
    <row r="134" spans="1:18" hidden="1" x14ac:dyDescent="0.25">
      <c r="A134" s="16">
        <v>129</v>
      </c>
      <c r="B134" s="18" t="s">
        <v>23</v>
      </c>
      <c r="C134" s="17">
        <v>45579</v>
      </c>
      <c r="D134" s="17"/>
      <c r="E134" s="27" t="s">
        <v>1264</v>
      </c>
      <c r="F134" s="28" t="s">
        <v>1335</v>
      </c>
      <c r="G134" s="27" t="s">
        <v>33</v>
      </c>
      <c r="H134" s="29" t="s">
        <v>1284</v>
      </c>
      <c r="I134" s="29"/>
      <c r="J134" s="33">
        <v>1</v>
      </c>
      <c r="K134" s="21">
        <v>45578</v>
      </c>
      <c r="L134" s="21">
        <f>IFERROR(WORKDAY.INTL(($K134-1),$J134,1,FESTIVOS[]),"")</f>
        <v>45579</v>
      </c>
      <c r="M134" s="37">
        <f t="shared" ca="1" si="2"/>
        <v>667</v>
      </c>
      <c r="N134" s="23">
        <v>0</v>
      </c>
      <c r="O134" s="22">
        <v>1</v>
      </c>
      <c r="P134" s="18" t="s">
        <v>35</v>
      </c>
      <c r="Q134" s="24" t="s">
        <v>30</v>
      </c>
      <c r="R134" s="65" t="str">
        <f ca="1">IF(Tabla4343567891011121314[[#This Row],[Avance]]&lt;Tabla4343567891011121314[[#This Row],[Actual]],"OK",IF(Tabla4343567891011121314[[#This Row],[Avance]]&gt;Tabla4343567891011121314[[#This Row],[Actual]],"ATENCIÓN","EJECUTADO"))</f>
        <v>ATENCIÓN</v>
      </c>
    </row>
    <row r="135" spans="1:18" hidden="1" x14ac:dyDescent="0.25">
      <c r="A135" s="16">
        <v>130</v>
      </c>
      <c r="B135" s="18" t="s">
        <v>23</v>
      </c>
      <c r="C135" s="17">
        <v>45579</v>
      </c>
      <c r="D135" s="17"/>
      <c r="E135" s="27" t="s">
        <v>1264</v>
      </c>
      <c r="F135" s="28" t="s">
        <v>1336</v>
      </c>
      <c r="G135" s="27" t="s">
        <v>33</v>
      </c>
      <c r="H135" s="29" t="s">
        <v>1284</v>
      </c>
      <c r="I135" s="29"/>
      <c r="J135" s="33">
        <v>1</v>
      </c>
      <c r="K135" s="21">
        <v>45578</v>
      </c>
      <c r="L135" s="21">
        <f>IFERROR(WORKDAY.INTL(($K135-1),$J135,1,FESTIVOS[]),"")</f>
        <v>45579</v>
      </c>
      <c r="M135" s="37">
        <f t="shared" ca="1" si="2"/>
        <v>667</v>
      </c>
      <c r="N135" s="23">
        <v>0</v>
      </c>
      <c r="O135" s="22">
        <v>1</v>
      </c>
      <c r="P135" s="18" t="s">
        <v>35</v>
      </c>
      <c r="Q135" s="24" t="s">
        <v>30</v>
      </c>
      <c r="R135" s="65" t="str">
        <f ca="1">IF(Tabla4343567891011121314[[#This Row],[Avance]]&lt;Tabla4343567891011121314[[#This Row],[Actual]],"OK",IF(Tabla4343567891011121314[[#This Row],[Avance]]&gt;Tabla4343567891011121314[[#This Row],[Actual]],"ATENCIÓN","EJECUTADO"))</f>
        <v>ATENCIÓN</v>
      </c>
    </row>
    <row r="136" spans="1:18" hidden="1" x14ac:dyDescent="0.25">
      <c r="A136" s="16">
        <v>131</v>
      </c>
      <c r="B136" s="18" t="s">
        <v>23</v>
      </c>
      <c r="C136" s="17">
        <v>45580</v>
      </c>
      <c r="D136" s="17"/>
      <c r="E136" s="27" t="s">
        <v>621</v>
      </c>
      <c r="F136" s="28" t="s">
        <v>455</v>
      </c>
      <c r="G136" s="27" t="s">
        <v>33</v>
      </c>
      <c r="H136" s="29" t="s">
        <v>1284</v>
      </c>
      <c r="I136" s="29"/>
      <c r="J136" s="33">
        <v>11</v>
      </c>
      <c r="K136" s="21">
        <v>45579</v>
      </c>
      <c r="L136" s="21">
        <f>IFERROR(WORKDAY.INTL(($K136-1),$J136,1,FESTIVOS[]),"")</f>
        <v>45593</v>
      </c>
      <c r="M136" s="37">
        <v>1</v>
      </c>
      <c r="N136" s="23">
        <v>0.74</v>
      </c>
      <c r="O136" s="22">
        <v>1</v>
      </c>
      <c r="P136" s="18" t="s">
        <v>35</v>
      </c>
      <c r="Q136" s="24" t="s">
        <v>30</v>
      </c>
      <c r="R136" s="65" t="str">
        <f>IF(Tabla4343567891011121314[[#This Row],[Avance]]&lt;Tabla4343567891011121314[[#This Row],[Actual]],"OK",IF(Tabla4343567891011121314[[#This Row],[Avance]]&gt;Tabla4343567891011121314[[#This Row],[Actual]],"ATENCIÓN","EJECUTADO"))</f>
        <v>EJECUTADO</v>
      </c>
    </row>
    <row r="137" spans="1:18" hidden="1" x14ac:dyDescent="0.25">
      <c r="A137" s="16">
        <v>132</v>
      </c>
      <c r="B137" s="18" t="s">
        <v>23</v>
      </c>
      <c r="C137" s="17">
        <v>45580</v>
      </c>
      <c r="D137" s="17"/>
      <c r="E137" s="27" t="s">
        <v>1264</v>
      </c>
      <c r="F137" s="28" t="s">
        <v>1337</v>
      </c>
      <c r="G137" s="27" t="s">
        <v>33</v>
      </c>
      <c r="H137" s="29" t="s">
        <v>789</v>
      </c>
      <c r="I137" s="29"/>
      <c r="J137" s="33">
        <v>15</v>
      </c>
      <c r="K137" s="21">
        <v>45579</v>
      </c>
      <c r="L137" s="21">
        <f>IFERROR(WORKDAY.INTL(($K137-1),$J137,1,FESTIVOS[]),"")</f>
        <v>45597</v>
      </c>
      <c r="M137" s="37">
        <v>1</v>
      </c>
      <c r="N137" s="23">
        <v>0.75</v>
      </c>
      <c r="O137" s="22">
        <v>1</v>
      </c>
      <c r="P137" s="18" t="s">
        <v>35</v>
      </c>
      <c r="Q137" s="24" t="s">
        <v>30</v>
      </c>
      <c r="R137" s="65" t="str">
        <f>IF(Tabla4343567891011121314[[#This Row],[Avance]]&lt;Tabla4343567891011121314[[#This Row],[Actual]],"OK",IF(Tabla4343567891011121314[[#This Row],[Avance]]&gt;Tabla4343567891011121314[[#This Row],[Actual]],"ATENCIÓN","EJECUTADO"))</f>
        <v>EJECUTADO</v>
      </c>
    </row>
    <row r="138" spans="1:18" hidden="1" x14ac:dyDescent="0.25">
      <c r="A138" s="16">
        <v>133</v>
      </c>
      <c r="B138" s="18" t="s">
        <v>23</v>
      </c>
      <c r="C138" s="17">
        <v>45580</v>
      </c>
      <c r="D138" s="17"/>
      <c r="E138" s="27" t="s">
        <v>39</v>
      </c>
      <c r="F138" s="28" t="s">
        <v>284</v>
      </c>
      <c r="G138" s="27" t="s">
        <v>33</v>
      </c>
      <c r="H138" s="29" t="s">
        <v>1338</v>
      </c>
      <c r="I138" s="29"/>
      <c r="J138" s="33">
        <v>2</v>
      </c>
      <c r="K138" s="21">
        <v>45579</v>
      </c>
      <c r="L138" s="21">
        <f>IFERROR(WORKDAY.INTL(($K138-1),$J138,1,FESTIVOS[]),"")</f>
        <v>45580</v>
      </c>
      <c r="M138" s="37">
        <f t="shared" ca="1" si="2"/>
        <v>666</v>
      </c>
      <c r="N138" s="23">
        <v>0</v>
      </c>
      <c r="O138" s="22">
        <v>1</v>
      </c>
      <c r="P138" s="18" t="s">
        <v>35</v>
      </c>
      <c r="Q138" s="24" t="s">
        <v>30</v>
      </c>
      <c r="R138" s="65" t="str">
        <f ca="1">IF(Tabla4343567891011121314[[#This Row],[Avance]]&lt;Tabla4343567891011121314[[#This Row],[Actual]],"OK",IF(Tabla4343567891011121314[[#This Row],[Avance]]&gt;Tabla4343567891011121314[[#This Row],[Actual]],"ATENCIÓN","EJECUTADO"))</f>
        <v>ATENCIÓN</v>
      </c>
    </row>
    <row r="139" spans="1:18" ht="26.4" hidden="1" x14ac:dyDescent="0.25">
      <c r="A139" s="16">
        <v>134</v>
      </c>
      <c r="B139" s="18" t="s">
        <v>23</v>
      </c>
      <c r="C139" s="17">
        <v>45581</v>
      </c>
      <c r="D139" s="17"/>
      <c r="E139" s="27" t="s">
        <v>339</v>
      </c>
      <c r="F139" s="38" t="s">
        <v>1339</v>
      </c>
      <c r="G139" s="27" t="s">
        <v>33</v>
      </c>
      <c r="H139" s="29" t="s">
        <v>505</v>
      </c>
      <c r="I139" s="29"/>
      <c r="J139" s="33">
        <v>2</v>
      </c>
      <c r="K139" s="21">
        <v>45580</v>
      </c>
      <c r="L139" s="21">
        <f>IFERROR(WORKDAY.INTL(($K139-1),$J139,1,FESTIVOS[]),"")</f>
        <v>45581</v>
      </c>
      <c r="M139" s="37">
        <f t="shared" ca="1" si="2"/>
        <v>665</v>
      </c>
      <c r="N139" s="23">
        <v>0</v>
      </c>
      <c r="O139" s="22">
        <v>1</v>
      </c>
      <c r="P139" s="18" t="s">
        <v>35</v>
      </c>
      <c r="Q139" s="24" t="s">
        <v>30</v>
      </c>
      <c r="R139" s="65" t="str">
        <f ca="1">IF(Tabla4343567891011121314[[#This Row],[Avance]]&lt;Tabla4343567891011121314[[#This Row],[Actual]],"OK",IF(Tabla4343567891011121314[[#This Row],[Avance]]&gt;Tabla4343567891011121314[[#This Row],[Actual]],"ATENCIÓN","EJECUTADO"))</f>
        <v>ATENCIÓN</v>
      </c>
    </row>
    <row r="140" spans="1:18" ht="26.4" hidden="1" x14ac:dyDescent="0.25">
      <c r="A140" s="16">
        <v>135</v>
      </c>
      <c r="B140" s="18" t="s">
        <v>23</v>
      </c>
      <c r="C140" s="17">
        <v>45581</v>
      </c>
      <c r="D140" s="17"/>
      <c r="E140" s="27" t="s">
        <v>339</v>
      </c>
      <c r="F140" s="38" t="s">
        <v>1340</v>
      </c>
      <c r="G140" s="27" t="s">
        <v>33</v>
      </c>
      <c r="H140" s="29" t="s">
        <v>505</v>
      </c>
      <c r="I140" s="29"/>
      <c r="J140" s="33">
        <v>3</v>
      </c>
      <c r="K140" s="21">
        <v>45580</v>
      </c>
      <c r="L140" s="21">
        <f>IFERROR(WORKDAY.INTL(($K140-1),$J140,1,FESTIVOS[]),"")</f>
        <v>45582</v>
      </c>
      <c r="M140" s="37">
        <f t="shared" ca="1" si="2"/>
        <v>332.5</v>
      </c>
      <c r="N140" s="23">
        <v>0.2</v>
      </c>
      <c r="O140" s="22">
        <v>1</v>
      </c>
      <c r="P140" s="18" t="s">
        <v>35</v>
      </c>
      <c r="Q140" s="24" t="s">
        <v>30</v>
      </c>
      <c r="R140" s="65" t="str">
        <f ca="1">IF(Tabla4343567891011121314[[#This Row],[Avance]]&lt;Tabla4343567891011121314[[#This Row],[Actual]],"OK",IF(Tabla4343567891011121314[[#This Row],[Avance]]&gt;Tabla4343567891011121314[[#This Row],[Actual]],"ATENCIÓN","EJECUTADO"))</f>
        <v>ATENCIÓN</v>
      </c>
    </row>
    <row r="141" spans="1:18" hidden="1" x14ac:dyDescent="0.25">
      <c r="A141" s="16">
        <v>136</v>
      </c>
      <c r="B141" s="18" t="s">
        <v>23</v>
      </c>
      <c r="C141" s="17">
        <v>45581</v>
      </c>
      <c r="D141" s="17"/>
      <c r="E141" s="27" t="s">
        <v>39</v>
      </c>
      <c r="F141" s="28" t="s">
        <v>265</v>
      </c>
      <c r="G141" s="27" t="s">
        <v>33</v>
      </c>
      <c r="H141" s="29" t="s">
        <v>1189</v>
      </c>
      <c r="I141" s="29"/>
      <c r="J141" s="33">
        <v>2</v>
      </c>
      <c r="K141" s="21">
        <v>45580</v>
      </c>
      <c r="L141" s="21">
        <f>IFERROR(WORKDAY.INTL(($K141-1),$J141,1,FESTIVOS[]),"")</f>
        <v>45581</v>
      </c>
      <c r="M141" s="37">
        <f t="shared" ca="1" si="2"/>
        <v>665</v>
      </c>
      <c r="N141" s="23">
        <v>0</v>
      </c>
      <c r="O141" s="22">
        <v>1</v>
      </c>
      <c r="P141" s="18" t="s">
        <v>35</v>
      </c>
      <c r="Q141" s="24" t="s">
        <v>30</v>
      </c>
      <c r="R141" s="65" t="str">
        <f ca="1">IF(Tabla4343567891011121314[[#This Row],[Avance]]&lt;Tabla4343567891011121314[[#This Row],[Actual]],"OK",IF(Tabla4343567891011121314[[#This Row],[Avance]]&gt;Tabla4343567891011121314[[#This Row],[Actual]],"ATENCIÓN","EJECUTADO"))</f>
        <v>ATENCIÓN</v>
      </c>
    </row>
    <row r="142" spans="1:18" hidden="1" x14ac:dyDescent="0.25">
      <c r="A142" s="16">
        <v>137</v>
      </c>
      <c r="B142" s="18" t="s">
        <v>23</v>
      </c>
      <c r="C142" s="17">
        <v>45581</v>
      </c>
      <c r="D142" s="17"/>
      <c r="E142" s="27" t="s">
        <v>39</v>
      </c>
      <c r="F142" s="28" t="s">
        <v>275</v>
      </c>
      <c r="G142" s="27" t="s">
        <v>33</v>
      </c>
      <c r="H142" s="29" t="s">
        <v>1189</v>
      </c>
      <c r="I142" s="29"/>
      <c r="J142" s="33">
        <v>2</v>
      </c>
      <c r="K142" s="21">
        <v>45580</v>
      </c>
      <c r="L142" s="21">
        <f>IFERROR(WORKDAY.INTL(($K142-1),$J142,1,FESTIVOS[]),"")</f>
        <v>45581</v>
      </c>
      <c r="M142" s="37">
        <f t="shared" ca="1" si="2"/>
        <v>665</v>
      </c>
      <c r="N142" s="23">
        <v>0</v>
      </c>
      <c r="O142" s="22">
        <v>1</v>
      </c>
      <c r="P142" s="18" t="s">
        <v>35</v>
      </c>
      <c r="Q142" s="24" t="s">
        <v>30</v>
      </c>
      <c r="R142" s="65" t="str">
        <f ca="1">IF(Tabla4343567891011121314[[#This Row],[Avance]]&lt;Tabla4343567891011121314[[#This Row],[Actual]],"OK",IF(Tabla4343567891011121314[[#This Row],[Avance]]&gt;Tabla4343567891011121314[[#This Row],[Actual]],"ATENCIÓN","EJECUTADO"))</f>
        <v>ATENCIÓN</v>
      </c>
    </row>
    <row r="143" spans="1:18" hidden="1" x14ac:dyDescent="0.25">
      <c r="A143" s="16">
        <v>138</v>
      </c>
      <c r="B143" s="18" t="s">
        <v>23</v>
      </c>
      <c r="C143" s="17">
        <v>45581</v>
      </c>
      <c r="D143" s="17"/>
      <c r="E143" s="27" t="s">
        <v>39</v>
      </c>
      <c r="F143" s="28" t="s">
        <v>267</v>
      </c>
      <c r="G143" s="27" t="s">
        <v>33</v>
      </c>
      <c r="H143" s="29" t="s">
        <v>1189</v>
      </c>
      <c r="I143" s="29"/>
      <c r="J143" s="33">
        <v>2</v>
      </c>
      <c r="K143" s="21">
        <v>45580</v>
      </c>
      <c r="L143" s="21">
        <f>IFERROR(WORKDAY.INTL(($K143-1),$J143,1,FESTIVOS[]),"")</f>
        <v>45581</v>
      </c>
      <c r="M143" s="37">
        <f t="shared" ca="1" si="2"/>
        <v>665</v>
      </c>
      <c r="N143" s="23">
        <v>0</v>
      </c>
      <c r="O143" s="22">
        <v>1</v>
      </c>
      <c r="P143" s="18" t="s">
        <v>35</v>
      </c>
      <c r="Q143" s="24" t="s">
        <v>30</v>
      </c>
      <c r="R143" s="65" t="str">
        <f ca="1">IF(Tabla4343567891011121314[[#This Row],[Avance]]&lt;Tabla4343567891011121314[[#This Row],[Actual]],"OK",IF(Tabla4343567891011121314[[#This Row],[Avance]]&gt;Tabla4343567891011121314[[#This Row],[Actual]],"ATENCIÓN","EJECUTADO"))</f>
        <v>ATENCIÓN</v>
      </c>
    </row>
    <row r="144" spans="1:18" hidden="1" x14ac:dyDescent="0.25">
      <c r="A144" s="16">
        <v>139</v>
      </c>
      <c r="B144" s="18" t="s">
        <v>23</v>
      </c>
      <c r="C144" s="17">
        <v>45581</v>
      </c>
      <c r="D144" s="17"/>
      <c r="E144" s="27" t="s">
        <v>39</v>
      </c>
      <c r="F144" s="28" t="s">
        <v>268</v>
      </c>
      <c r="G144" s="27" t="s">
        <v>33</v>
      </c>
      <c r="H144" s="29" t="s">
        <v>1189</v>
      </c>
      <c r="I144" s="29"/>
      <c r="J144" s="33">
        <v>2</v>
      </c>
      <c r="K144" s="21">
        <v>45580</v>
      </c>
      <c r="L144" s="21">
        <f>IFERROR(WORKDAY.INTL(($K144-1),$J144,1,FESTIVOS[]),"")</f>
        <v>45581</v>
      </c>
      <c r="M144" s="37">
        <f t="shared" ca="1" si="2"/>
        <v>665</v>
      </c>
      <c r="N144" s="23">
        <v>0</v>
      </c>
      <c r="O144" s="22">
        <v>1</v>
      </c>
      <c r="P144" s="18" t="s">
        <v>35</v>
      </c>
      <c r="Q144" s="24" t="s">
        <v>30</v>
      </c>
      <c r="R144" s="65" t="str">
        <f ca="1">IF(Tabla4343567891011121314[[#This Row],[Avance]]&lt;Tabla4343567891011121314[[#This Row],[Actual]],"OK",IF(Tabla4343567891011121314[[#This Row],[Avance]]&gt;Tabla4343567891011121314[[#This Row],[Actual]],"ATENCIÓN","EJECUTADO"))</f>
        <v>ATENCIÓN</v>
      </c>
    </row>
    <row r="145" spans="1:18" hidden="1" x14ac:dyDescent="0.25">
      <c r="A145" s="16">
        <v>140</v>
      </c>
      <c r="B145" s="18" t="s">
        <v>23</v>
      </c>
      <c r="C145" s="17">
        <v>45582</v>
      </c>
      <c r="D145" s="17"/>
      <c r="E145" s="27" t="s">
        <v>621</v>
      </c>
      <c r="F145" s="28" t="s">
        <v>1341</v>
      </c>
      <c r="G145" s="27" t="s">
        <v>33</v>
      </c>
      <c r="H145" s="29" t="s">
        <v>1342</v>
      </c>
      <c r="I145" s="29"/>
      <c r="J145" s="33">
        <v>30</v>
      </c>
      <c r="K145" s="21">
        <v>45581</v>
      </c>
      <c r="L145" s="21">
        <f>IFERROR(WORKDAY.INTL(($K145-1),$J145,1,FESTIVOS[]),"")</f>
        <v>45622</v>
      </c>
      <c r="M145" s="37">
        <f t="shared" ca="1" si="2"/>
        <v>16.195121951219512</v>
      </c>
      <c r="N145" s="23">
        <v>0.86</v>
      </c>
      <c r="O145" s="22">
        <v>0.88</v>
      </c>
      <c r="P145" s="18" t="s">
        <v>35</v>
      </c>
      <c r="Q145" s="24" t="s">
        <v>30</v>
      </c>
      <c r="R145" s="65" t="str">
        <f ca="1">IF(Tabla4343567891011121314[[#This Row],[Avance]]&lt;Tabla4343567891011121314[[#This Row],[Actual]],"OK",IF(Tabla4343567891011121314[[#This Row],[Avance]]&gt;Tabla4343567891011121314[[#This Row],[Actual]],"ATENCIÓN","EJECUTADO"))</f>
        <v>ATENCIÓN</v>
      </c>
    </row>
    <row r="146" spans="1:18" hidden="1" x14ac:dyDescent="0.25">
      <c r="A146" s="16">
        <v>141</v>
      </c>
      <c r="B146" s="18" t="s">
        <v>23</v>
      </c>
      <c r="C146" s="17">
        <v>45582</v>
      </c>
      <c r="D146" s="17"/>
      <c r="E146" s="27" t="s">
        <v>39</v>
      </c>
      <c r="F146" s="28" t="s">
        <v>114</v>
      </c>
      <c r="G146" s="27" t="s">
        <v>33</v>
      </c>
      <c r="H146" s="29" t="s">
        <v>1343</v>
      </c>
      <c r="I146" s="29"/>
      <c r="J146" s="33">
        <v>2</v>
      </c>
      <c r="K146" s="21">
        <v>45581</v>
      </c>
      <c r="L146" s="21">
        <f>IFERROR(WORKDAY.INTL(($K146-1),$J146,1,FESTIVOS[]),"")</f>
        <v>45582</v>
      </c>
      <c r="M146" s="37">
        <f t="shared" ca="1" si="2"/>
        <v>664</v>
      </c>
      <c r="N146" s="23">
        <v>0</v>
      </c>
      <c r="O146" s="22">
        <v>1</v>
      </c>
      <c r="P146" s="18" t="s">
        <v>35</v>
      </c>
      <c r="Q146" s="24" t="s">
        <v>30</v>
      </c>
      <c r="R146" s="65" t="str">
        <f ca="1">IF(Tabla4343567891011121314[[#This Row],[Avance]]&lt;Tabla4343567891011121314[[#This Row],[Actual]],"OK",IF(Tabla4343567891011121314[[#This Row],[Avance]]&gt;Tabla4343567891011121314[[#This Row],[Actual]],"ATENCIÓN","EJECUTADO"))</f>
        <v>ATENCIÓN</v>
      </c>
    </row>
    <row r="147" spans="1:18" hidden="1" x14ac:dyDescent="0.25">
      <c r="A147" s="16">
        <v>142</v>
      </c>
      <c r="B147" s="18" t="s">
        <v>23</v>
      </c>
      <c r="C147" s="17">
        <v>45582</v>
      </c>
      <c r="D147" s="17"/>
      <c r="E147" s="27" t="s">
        <v>39</v>
      </c>
      <c r="F147" s="28" t="s">
        <v>266</v>
      </c>
      <c r="G147" s="27" t="s">
        <v>33</v>
      </c>
      <c r="H147" s="29" t="s">
        <v>1343</v>
      </c>
      <c r="I147" s="29"/>
      <c r="J147" s="33">
        <v>2</v>
      </c>
      <c r="K147" s="21">
        <v>45581</v>
      </c>
      <c r="L147" s="21">
        <f>IFERROR(WORKDAY.INTL(($K147-1),$J147,1,FESTIVOS[]),"")</f>
        <v>45582</v>
      </c>
      <c r="M147" s="37">
        <f t="shared" ca="1" si="2"/>
        <v>664</v>
      </c>
      <c r="N147" s="23">
        <v>0</v>
      </c>
      <c r="O147" s="22">
        <v>1</v>
      </c>
      <c r="P147" s="18" t="s">
        <v>35</v>
      </c>
      <c r="Q147" s="24" t="s">
        <v>30</v>
      </c>
      <c r="R147" s="65" t="str">
        <f ca="1">IF(Tabla4343567891011121314[[#This Row],[Avance]]&lt;Tabla4343567891011121314[[#This Row],[Actual]],"OK",IF(Tabla4343567891011121314[[#This Row],[Avance]]&gt;Tabla4343567891011121314[[#This Row],[Actual]],"ATENCIÓN","EJECUTADO"))</f>
        <v>ATENCIÓN</v>
      </c>
    </row>
    <row r="148" spans="1:18" hidden="1" x14ac:dyDescent="0.25">
      <c r="A148" s="16">
        <v>143</v>
      </c>
      <c r="B148" s="18" t="s">
        <v>23</v>
      </c>
      <c r="C148" s="17">
        <v>45582</v>
      </c>
      <c r="D148" s="17"/>
      <c r="E148" s="27" t="s">
        <v>39</v>
      </c>
      <c r="F148" s="28" t="s">
        <v>273</v>
      </c>
      <c r="G148" s="27" t="s">
        <v>33</v>
      </c>
      <c r="H148" s="29" t="s">
        <v>1343</v>
      </c>
      <c r="I148" s="29"/>
      <c r="J148" s="33">
        <v>2</v>
      </c>
      <c r="K148" s="21">
        <v>45581</v>
      </c>
      <c r="L148" s="21">
        <f>IFERROR(WORKDAY.INTL(($K148-1),$J148,1,FESTIVOS[]),"")</f>
        <v>45582</v>
      </c>
      <c r="M148" s="37">
        <f t="shared" ca="1" si="2"/>
        <v>664</v>
      </c>
      <c r="N148" s="23">
        <v>0</v>
      </c>
      <c r="O148" s="22">
        <v>1</v>
      </c>
      <c r="P148" s="18" t="s">
        <v>35</v>
      </c>
      <c r="Q148" s="24" t="s">
        <v>30</v>
      </c>
      <c r="R148" s="65" t="str">
        <f ca="1">IF(Tabla4343567891011121314[[#This Row],[Avance]]&lt;Tabla4343567891011121314[[#This Row],[Actual]],"OK",IF(Tabla4343567891011121314[[#This Row],[Avance]]&gt;Tabla4343567891011121314[[#This Row],[Actual]],"ATENCIÓN","EJECUTADO"))</f>
        <v>ATENCIÓN</v>
      </c>
    </row>
    <row r="149" spans="1:18" hidden="1" x14ac:dyDescent="0.25">
      <c r="A149" s="16">
        <v>144</v>
      </c>
      <c r="B149" s="18" t="s">
        <v>23</v>
      </c>
      <c r="C149" s="17">
        <v>45582</v>
      </c>
      <c r="D149" s="17"/>
      <c r="E149" s="27" t="s">
        <v>39</v>
      </c>
      <c r="F149" s="28" t="s">
        <v>269</v>
      </c>
      <c r="G149" s="27" t="s">
        <v>33</v>
      </c>
      <c r="H149" s="29" t="s">
        <v>1343</v>
      </c>
      <c r="I149" s="29"/>
      <c r="J149" s="33">
        <v>2</v>
      </c>
      <c r="K149" s="21">
        <v>45581</v>
      </c>
      <c r="L149" s="21">
        <f>IFERROR(WORKDAY.INTL(($K149-1),$J149,1,FESTIVOS[]),"")</f>
        <v>45582</v>
      </c>
      <c r="M149" s="37">
        <f t="shared" ca="1" si="2"/>
        <v>664</v>
      </c>
      <c r="N149" s="23">
        <v>0</v>
      </c>
      <c r="O149" s="22">
        <v>1</v>
      </c>
      <c r="P149" s="18" t="s">
        <v>35</v>
      </c>
      <c r="Q149" s="24" t="s">
        <v>30</v>
      </c>
      <c r="R149" s="65" t="str">
        <f ca="1">IF(Tabla4343567891011121314[[#This Row],[Avance]]&lt;Tabla4343567891011121314[[#This Row],[Actual]],"OK",IF(Tabla4343567891011121314[[#This Row],[Avance]]&gt;Tabla4343567891011121314[[#This Row],[Actual]],"ATENCIÓN","EJECUTADO"))</f>
        <v>ATENCIÓN</v>
      </c>
    </row>
    <row r="150" spans="1:18" hidden="1" x14ac:dyDescent="0.25">
      <c r="A150" s="16">
        <v>145</v>
      </c>
      <c r="B150" s="18" t="s">
        <v>23</v>
      </c>
      <c r="C150" s="17">
        <v>45583</v>
      </c>
      <c r="D150" s="17"/>
      <c r="E150" s="27" t="s">
        <v>621</v>
      </c>
      <c r="F150" s="28" t="s">
        <v>1317</v>
      </c>
      <c r="G150" s="27" t="s">
        <v>33</v>
      </c>
      <c r="H150" s="29" t="s">
        <v>1344</v>
      </c>
      <c r="I150" s="29"/>
      <c r="J150" s="33">
        <v>2</v>
      </c>
      <c r="K150" s="21">
        <v>45582</v>
      </c>
      <c r="L150" s="21">
        <f>IFERROR(WORKDAY.INTL(($K150-1),$J150,1,FESTIVOS[]),"")</f>
        <v>45583</v>
      </c>
      <c r="M150" s="37">
        <f t="shared" ca="1" si="2"/>
        <v>663</v>
      </c>
      <c r="N150" s="23">
        <v>0</v>
      </c>
      <c r="O150" s="22">
        <v>1</v>
      </c>
      <c r="P150" s="18" t="s">
        <v>35</v>
      </c>
      <c r="Q150" s="24" t="s">
        <v>30</v>
      </c>
      <c r="R150" s="65" t="str">
        <f ca="1">IF(Tabla4343567891011121314[[#This Row],[Avance]]&lt;Tabla4343567891011121314[[#This Row],[Actual]],"OK",IF(Tabla4343567891011121314[[#This Row],[Avance]]&gt;Tabla4343567891011121314[[#This Row],[Actual]],"ATENCIÓN","EJECUTADO"))</f>
        <v>ATENCIÓN</v>
      </c>
    </row>
    <row r="151" spans="1:18" ht="26.4" hidden="1" x14ac:dyDescent="0.25">
      <c r="A151" s="16">
        <v>146</v>
      </c>
      <c r="B151" s="18" t="s">
        <v>23</v>
      </c>
      <c r="C151" s="17">
        <v>45583</v>
      </c>
      <c r="D151" s="17"/>
      <c r="E151" s="27" t="s">
        <v>339</v>
      </c>
      <c r="F151" s="38" t="s">
        <v>1345</v>
      </c>
      <c r="G151" s="27" t="s">
        <v>758</v>
      </c>
      <c r="H151" s="29" t="s">
        <v>505</v>
      </c>
      <c r="I151" s="29"/>
      <c r="J151" s="33">
        <v>4</v>
      </c>
      <c r="K151" s="21">
        <v>45582</v>
      </c>
      <c r="L151" s="21">
        <f>IFERROR(WORKDAY.INTL(($K151-1),$J151,1,FESTIVOS[]),"")</f>
        <v>45587</v>
      </c>
      <c r="M151" s="37">
        <f t="shared" ca="1" si="2"/>
        <v>132.6</v>
      </c>
      <c r="N151" s="23">
        <v>0.81</v>
      </c>
      <c r="O151" s="22">
        <v>1</v>
      </c>
      <c r="P151" s="18" t="s">
        <v>35</v>
      </c>
      <c r="Q151" s="24" t="s">
        <v>30</v>
      </c>
      <c r="R151" s="65" t="str">
        <f ca="1">IF(Tabla4343567891011121314[[#This Row],[Avance]]&lt;Tabla4343567891011121314[[#This Row],[Actual]],"OK",IF(Tabla4343567891011121314[[#This Row],[Avance]]&gt;Tabla4343567891011121314[[#This Row],[Actual]],"ATENCIÓN","EJECUTADO"))</f>
        <v>ATENCIÓN</v>
      </c>
    </row>
    <row r="152" spans="1:18" hidden="1" x14ac:dyDescent="0.25">
      <c r="A152" s="16">
        <v>147</v>
      </c>
      <c r="B152" s="18" t="s">
        <v>23</v>
      </c>
      <c r="C152" s="17">
        <v>45583</v>
      </c>
      <c r="D152" s="17"/>
      <c r="E152" s="27" t="s">
        <v>39</v>
      </c>
      <c r="F152" s="28" t="s">
        <v>1346</v>
      </c>
      <c r="G152" s="27" t="s">
        <v>33</v>
      </c>
      <c r="H152" s="29" t="s">
        <v>1347</v>
      </c>
      <c r="I152" s="29"/>
      <c r="J152" s="33">
        <v>3</v>
      </c>
      <c r="K152" s="21">
        <v>45582</v>
      </c>
      <c r="L152" s="21">
        <f>IFERROR(WORKDAY.INTL(($K152-1),$J152,1,FESTIVOS[]),"")</f>
        <v>45586</v>
      </c>
      <c r="M152" s="37">
        <f t="shared" ca="1" si="2"/>
        <v>165.75</v>
      </c>
      <c r="N152" s="23">
        <v>0.6</v>
      </c>
      <c r="O152" s="22">
        <v>1</v>
      </c>
      <c r="P152" s="18" t="s">
        <v>35</v>
      </c>
      <c r="Q152" s="24" t="s">
        <v>30</v>
      </c>
      <c r="R152" s="65" t="str">
        <f ca="1">IF(Tabla4343567891011121314[[#This Row],[Avance]]&lt;Tabla4343567891011121314[[#This Row],[Actual]],"OK",IF(Tabla4343567891011121314[[#This Row],[Avance]]&gt;Tabla4343567891011121314[[#This Row],[Actual]],"ATENCIÓN","EJECUTADO"))</f>
        <v>ATENCIÓN</v>
      </c>
    </row>
    <row r="153" spans="1:18" ht="26.4" hidden="1" x14ac:dyDescent="0.25">
      <c r="A153" s="16">
        <v>148</v>
      </c>
      <c r="B153" s="18" t="s">
        <v>23</v>
      </c>
      <c r="C153" s="17">
        <v>45586</v>
      </c>
      <c r="D153" s="17"/>
      <c r="E153" s="27" t="s">
        <v>339</v>
      </c>
      <c r="F153" s="38" t="s">
        <v>1348</v>
      </c>
      <c r="G153" s="27" t="s">
        <v>758</v>
      </c>
      <c r="H153" s="29" t="s">
        <v>505</v>
      </c>
      <c r="I153" s="29"/>
      <c r="J153" s="33">
        <v>5</v>
      </c>
      <c r="K153" s="21">
        <v>45585</v>
      </c>
      <c r="L153" s="21">
        <f>IFERROR(WORKDAY.INTL(($K153-1),$J153,1,FESTIVOS[]),"")</f>
        <v>45590</v>
      </c>
      <c r="M153" s="37">
        <v>1</v>
      </c>
      <c r="N153" s="23">
        <v>0.9</v>
      </c>
      <c r="O153" s="22">
        <v>1</v>
      </c>
      <c r="P153" s="18" t="s">
        <v>35</v>
      </c>
      <c r="Q153" s="24" t="s">
        <v>30</v>
      </c>
      <c r="R153" s="65" t="str">
        <f>IF(Tabla4343567891011121314[[#This Row],[Avance]]&lt;Tabla4343567891011121314[[#This Row],[Actual]],"OK",IF(Tabla4343567891011121314[[#This Row],[Avance]]&gt;Tabla4343567891011121314[[#This Row],[Actual]],"ATENCIÓN","EJECUTADO"))</f>
        <v>EJECUTADO</v>
      </c>
    </row>
    <row r="154" spans="1:18" hidden="1" x14ac:dyDescent="0.25">
      <c r="A154" s="16">
        <v>149</v>
      </c>
      <c r="B154" s="18" t="s">
        <v>23</v>
      </c>
      <c r="C154" s="17">
        <v>45586</v>
      </c>
      <c r="D154" s="17"/>
      <c r="E154" s="27" t="s">
        <v>39</v>
      </c>
      <c r="F154" s="28" t="s">
        <v>541</v>
      </c>
      <c r="G154" s="27" t="s">
        <v>33</v>
      </c>
      <c r="H154" s="29" t="s">
        <v>1349</v>
      </c>
      <c r="I154" s="29"/>
      <c r="J154" s="33">
        <v>1</v>
      </c>
      <c r="K154" s="21">
        <v>45585</v>
      </c>
      <c r="L154" s="21">
        <f>IFERROR(WORKDAY.INTL(($K154-1),$J154,1,FESTIVOS[]),"")</f>
        <v>45586</v>
      </c>
      <c r="M154" s="37">
        <f t="shared" ca="1" si="2"/>
        <v>660</v>
      </c>
      <c r="N154" s="23">
        <v>0</v>
      </c>
      <c r="O154" s="22">
        <v>1</v>
      </c>
      <c r="P154" s="18" t="s">
        <v>35</v>
      </c>
      <c r="Q154" s="24" t="s">
        <v>30</v>
      </c>
      <c r="R154" s="65" t="str">
        <f ca="1">IF(Tabla4343567891011121314[[#This Row],[Avance]]&lt;Tabla4343567891011121314[[#This Row],[Actual]],"OK",IF(Tabla4343567891011121314[[#This Row],[Avance]]&gt;Tabla4343567891011121314[[#This Row],[Actual]],"ATENCIÓN","EJECUTADO"))</f>
        <v>ATENCIÓN</v>
      </c>
    </row>
    <row r="155" spans="1:18" hidden="1" x14ac:dyDescent="0.25">
      <c r="A155" s="16">
        <v>150</v>
      </c>
      <c r="B155" s="18" t="s">
        <v>23</v>
      </c>
      <c r="C155" s="17">
        <v>45586</v>
      </c>
      <c r="D155" s="17"/>
      <c r="E155" s="27" t="s">
        <v>39</v>
      </c>
      <c r="F155" s="28" t="s">
        <v>1350</v>
      </c>
      <c r="G155" s="27" t="s">
        <v>33</v>
      </c>
      <c r="H155" s="29" t="s">
        <v>1284</v>
      </c>
      <c r="I155" s="29"/>
      <c r="J155" s="33">
        <v>2</v>
      </c>
      <c r="K155" s="21">
        <v>45585</v>
      </c>
      <c r="L155" s="21">
        <f>IFERROR(WORKDAY.INTL(($K155-1),$J155,1,FESTIVOS[]),"")</f>
        <v>45587</v>
      </c>
      <c r="M155" s="37">
        <f t="shared" ca="1" si="2"/>
        <v>330</v>
      </c>
      <c r="N155" s="23">
        <v>0.33</v>
      </c>
      <c r="O155" s="22">
        <v>1</v>
      </c>
      <c r="P155" s="18" t="s">
        <v>35</v>
      </c>
      <c r="Q155" s="24" t="s">
        <v>30</v>
      </c>
      <c r="R155" s="65" t="str">
        <f ca="1">IF(Tabla4343567891011121314[[#This Row],[Avance]]&lt;Tabla4343567891011121314[[#This Row],[Actual]],"OK",IF(Tabla4343567891011121314[[#This Row],[Avance]]&gt;Tabla4343567891011121314[[#This Row],[Actual]],"ATENCIÓN","EJECUTADO"))</f>
        <v>ATENCIÓN</v>
      </c>
    </row>
    <row r="156" spans="1:18" hidden="1" x14ac:dyDescent="0.25">
      <c r="A156" s="16">
        <v>151</v>
      </c>
      <c r="B156" s="18" t="s">
        <v>23</v>
      </c>
      <c r="C156" s="17">
        <v>45587</v>
      </c>
      <c r="D156" s="17"/>
      <c r="E156" s="27" t="s">
        <v>621</v>
      </c>
      <c r="F156" s="28" t="s">
        <v>1351</v>
      </c>
      <c r="G156" s="27" t="s">
        <v>33</v>
      </c>
      <c r="H156" s="29" t="s">
        <v>1270</v>
      </c>
      <c r="I156" s="29"/>
      <c r="J156" s="33">
        <v>5</v>
      </c>
      <c r="K156" s="21">
        <v>45586</v>
      </c>
      <c r="L156" s="21">
        <f>IFERROR(WORKDAY.INTL(($K156-1),$J156,1,FESTIVOS[]),"")</f>
        <v>45590</v>
      </c>
      <c r="M156" s="37">
        <v>1</v>
      </c>
      <c r="N156" s="23">
        <v>0.7</v>
      </c>
      <c r="O156" s="22">
        <v>1</v>
      </c>
      <c r="P156" s="18" t="s">
        <v>35</v>
      </c>
      <c r="Q156" s="24" t="s">
        <v>30</v>
      </c>
      <c r="R156" s="65" t="str">
        <f>IF(Tabla4343567891011121314[[#This Row],[Avance]]&lt;Tabla4343567891011121314[[#This Row],[Actual]],"OK",IF(Tabla4343567891011121314[[#This Row],[Avance]]&gt;Tabla4343567891011121314[[#This Row],[Actual]],"ATENCIÓN","EJECUTADO"))</f>
        <v>EJECUTADO</v>
      </c>
    </row>
    <row r="157" spans="1:18" hidden="1" x14ac:dyDescent="0.25">
      <c r="A157" s="16">
        <v>152</v>
      </c>
      <c r="B157" s="18" t="s">
        <v>23</v>
      </c>
      <c r="C157" s="17">
        <v>45588</v>
      </c>
      <c r="D157" s="17"/>
      <c r="E157" s="27" t="s">
        <v>621</v>
      </c>
      <c r="F157" s="28" t="s">
        <v>1352</v>
      </c>
      <c r="G157" s="27" t="s">
        <v>33</v>
      </c>
      <c r="H157" s="29" t="s">
        <v>1270</v>
      </c>
      <c r="I157" s="29"/>
      <c r="J157" s="33">
        <v>3</v>
      </c>
      <c r="K157" s="21">
        <v>45587</v>
      </c>
      <c r="L157" s="21">
        <f>IFERROR(WORKDAY.INTL(($K157-1),$J157,1,FESTIVOS[]),"")</f>
        <v>45589</v>
      </c>
      <c r="M157" s="37">
        <v>1</v>
      </c>
      <c r="N157" s="23">
        <v>0.8</v>
      </c>
      <c r="O157" s="22">
        <v>1</v>
      </c>
      <c r="P157" s="18" t="s">
        <v>35</v>
      </c>
      <c r="Q157" s="24" t="s">
        <v>30</v>
      </c>
      <c r="R157" s="65" t="str">
        <f>IF(Tabla4343567891011121314[[#This Row],[Avance]]&lt;Tabla4343567891011121314[[#This Row],[Actual]],"OK",IF(Tabla4343567891011121314[[#This Row],[Avance]]&gt;Tabla4343567891011121314[[#This Row],[Actual]],"ATENCIÓN","EJECUTADO"))</f>
        <v>EJECUTADO</v>
      </c>
    </row>
    <row r="158" spans="1:18" hidden="1" x14ac:dyDescent="0.25">
      <c r="A158" s="16">
        <v>153</v>
      </c>
      <c r="B158" s="18" t="s">
        <v>23</v>
      </c>
      <c r="C158" s="17">
        <v>45588</v>
      </c>
      <c r="D158" s="17"/>
      <c r="E158" s="27" t="s">
        <v>1264</v>
      </c>
      <c r="F158" s="28" t="s">
        <v>1353</v>
      </c>
      <c r="G158" s="27" t="s">
        <v>33</v>
      </c>
      <c r="H158" s="29" t="s">
        <v>789</v>
      </c>
      <c r="I158" s="29"/>
      <c r="J158" s="33">
        <v>6</v>
      </c>
      <c r="K158" s="21">
        <v>45587</v>
      </c>
      <c r="L158" s="21">
        <f>IFERROR(WORKDAY.INTL(($K158-1),$J158,1,FESTIVOS[]),"")</f>
        <v>45594</v>
      </c>
      <c r="M158" s="37">
        <v>1</v>
      </c>
      <c r="N158" s="23">
        <v>0.55000000000000004</v>
      </c>
      <c r="O158" s="22">
        <v>1</v>
      </c>
      <c r="P158" s="18" t="s">
        <v>35</v>
      </c>
      <c r="Q158" s="24" t="s">
        <v>30</v>
      </c>
      <c r="R158" s="65" t="str">
        <f>IF(Tabla4343567891011121314[[#This Row],[Avance]]&lt;Tabla4343567891011121314[[#This Row],[Actual]],"OK",IF(Tabla4343567891011121314[[#This Row],[Avance]]&gt;Tabla4343567891011121314[[#This Row],[Actual]],"ATENCIÓN","EJECUTADO"))</f>
        <v>EJECUTADO</v>
      </c>
    </row>
    <row r="159" spans="1:18" hidden="1" x14ac:dyDescent="0.25">
      <c r="A159" s="16">
        <v>154</v>
      </c>
      <c r="B159" s="18" t="s">
        <v>23</v>
      </c>
      <c r="C159" s="17">
        <v>45589</v>
      </c>
      <c r="D159" s="17"/>
      <c r="E159" s="27" t="s">
        <v>39</v>
      </c>
      <c r="F159" s="28" t="s">
        <v>262</v>
      </c>
      <c r="G159" s="27" t="s">
        <v>33</v>
      </c>
      <c r="H159" s="29" t="s">
        <v>1354</v>
      </c>
      <c r="I159" s="29"/>
      <c r="J159" s="33">
        <v>2</v>
      </c>
      <c r="K159" s="21">
        <v>45587</v>
      </c>
      <c r="L159" s="21">
        <f>IFERROR(WORKDAY.INTL(($K159-1),$J159,1,FESTIVOS[]),"")</f>
        <v>45588</v>
      </c>
      <c r="M159" s="37">
        <v>1</v>
      </c>
      <c r="N159" s="23">
        <v>0</v>
      </c>
      <c r="O159" s="22">
        <v>1</v>
      </c>
      <c r="P159" s="18" t="s">
        <v>35</v>
      </c>
      <c r="Q159" s="24" t="s">
        <v>30</v>
      </c>
      <c r="R159" s="65" t="str">
        <f>IF(Tabla4343567891011121314[[#This Row],[Avance]]&lt;Tabla4343567891011121314[[#This Row],[Actual]],"OK",IF(Tabla4343567891011121314[[#This Row],[Avance]]&gt;Tabla4343567891011121314[[#This Row],[Actual]],"ATENCIÓN","EJECUTADO"))</f>
        <v>EJECUTADO</v>
      </c>
    </row>
    <row r="160" spans="1:18" hidden="1" x14ac:dyDescent="0.25">
      <c r="A160" s="16">
        <v>155</v>
      </c>
      <c r="B160" s="18" t="s">
        <v>23</v>
      </c>
      <c r="C160" s="17">
        <v>45590</v>
      </c>
      <c r="D160" s="17"/>
      <c r="E160" s="27" t="s">
        <v>39</v>
      </c>
      <c r="F160" s="28" t="s">
        <v>262</v>
      </c>
      <c r="G160" s="27" t="s">
        <v>33</v>
      </c>
      <c r="H160" s="29" t="s">
        <v>1189</v>
      </c>
      <c r="I160" s="29"/>
      <c r="J160" s="33">
        <v>2</v>
      </c>
      <c r="K160" s="21">
        <v>45587</v>
      </c>
      <c r="L160" s="21">
        <f>IFERROR(WORKDAY.INTL(($K160-1),$J160,1,FESTIVOS[]),"")</f>
        <v>45588</v>
      </c>
      <c r="M160" s="37">
        <v>1</v>
      </c>
      <c r="N160" s="23">
        <v>0</v>
      </c>
      <c r="O160" s="22">
        <v>1</v>
      </c>
      <c r="P160" s="18" t="s">
        <v>35</v>
      </c>
      <c r="Q160" s="24" t="s">
        <v>30</v>
      </c>
      <c r="R160" s="65" t="str">
        <f>IF(Tabla4343567891011121314[[#This Row],[Avance]]&lt;Tabla4343567891011121314[[#This Row],[Actual]],"OK",IF(Tabla4343567891011121314[[#This Row],[Avance]]&gt;Tabla4343567891011121314[[#This Row],[Actual]],"ATENCIÓN","EJECUTADO"))</f>
        <v>EJECUTADO</v>
      </c>
    </row>
    <row r="161" spans="1:18" hidden="1" x14ac:dyDescent="0.25">
      <c r="A161" s="16">
        <v>156</v>
      </c>
      <c r="B161" s="18" t="s">
        <v>23</v>
      </c>
      <c r="C161" s="17">
        <v>45591</v>
      </c>
      <c r="D161" s="17"/>
      <c r="E161" s="27" t="s">
        <v>39</v>
      </c>
      <c r="F161" s="28" t="s">
        <v>263</v>
      </c>
      <c r="G161" s="27" t="s">
        <v>33</v>
      </c>
      <c r="H161" s="29" t="s">
        <v>1189</v>
      </c>
      <c r="I161" s="29"/>
      <c r="J161" s="33">
        <v>2</v>
      </c>
      <c r="K161" s="21">
        <v>45587</v>
      </c>
      <c r="L161" s="21">
        <f>IFERROR(WORKDAY.INTL(($K161-1),$J161,1,FESTIVOS[]),"")</f>
        <v>45588</v>
      </c>
      <c r="M161" s="37">
        <v>1</v>
      </c>
      <c r="N161" s="23">
        <v>0</v>
      </c>
      <c r="O161" s="22">
        <v>1</v>
      </c>
      <c r="P161" s="18" t="s">
        <v>35</v>
      </c>
      <c r="Q161" s="24" t="s">
        <v>30</v>
      </c>
      <c r="R161" s="65" t="str">
        <f>IF(Tabla4343567891011121314[[#This Row],[Avance]]&lt;Tabla4343567891011121314[[#This Row],[Actual]],"OK",IF(Tabla4343567891011121314[[#This Row],[Avance]]&gt;Tabla4343567891011121314[[#This Row],[Actual]],"ATENCIÓN","EJECUTADO"))</f>
        <v>EJECUTADO</v>
      </c>
    </row>
    <row r="162" spans="1:18" hidden="1" x14ac:dyDescent="0.25">
      <c r="A162" s="16">
        <v>157</v>
      </c>
      <c r="B162" s="18" t="s">
        <v>23</v>
      </c>
      <c r="C162" s="17">
        <v>45592</v>
      </c>
      <c r="D162" s="17"/>
      <c r="E162" s="27" t="s">
        <v>39</v>
      </c>
      <c r="F162" s="28" t="s">
        <v>557</v>
      </c>
      <c r="G162" s="27" t="s">
        <v>33</v>
      </c>
      <c r="H162" s="29" t="s">
        <v>1189</v>
      </c>
      <c r="I162" s="29"/>
      <c r="J162" s="33">
        <v>2</v>
      </c>
      <c r="K162" s="21">
        <v>45587</v>
      </c>
      <c r="L162" s="21">
        <f>IFERROR(WORKDAY.INTL(($K162-1),$J162,1,FESTIVOS[]),"")</f>
        <v>45588</v>
      </c>
      <c r="M162" s="37">
        <v>1</v>
      </c>
      <c r="N162" s="23">
        <v>0</v>
      </c>
      <c r="O162" s="22">
        <v>1</v>
      </c>
      <c r="P162" s="18" t="s">
        <v>35</v>
      </c>
      <c r="Q162" s="24" t="s">
        <v>30</v>
      </c>
      <c r="R162" s="65" t="str">
        <f>IF(Tabla4343567891011121314[[#This Row],[Avance]]&lt;Tabla4343567891011121314[[#This Row],[Actual]],"OK",IF(Tabla4343567891011121314[[#This Row],[Avance]]&gt;Tabla4343567891011121314[[#This Row],[Actual]],"ATENCIÓN","EJECUTADO"))</f>
        <v>EJECUTADO</v>
      </c>
    </row>
    <row r="163" spans="1:18" hidden="1" x14ac:dyDescent="0.25">
      <c r="A163" s="16">
        <v>158</v>
      </c>
      <c r="B163" s="18" t="s">
        <v>23</v>
      </c>
      <c r="C163" s="17">
        <v>45589</v>
      </c>
      <c r="D163" s="17"/>
      <c r="E163" s="27" t="s">
        <v>339</v>
      </c>
      <c r="F163" s="28" t="s">
        <v>1355</v>
      </c>
      <c r="G163" s="27" t="s">
        <v>758</v>
      </c>
      <c r="H163" s="29" t="s">
        <v>505</v>
      </c>
      <c r="I163" s="29"/>
      <c r="J163" s="33">
        <v>2</v>
      </c>
      <c r="K163" s="21">
        <v>45588</v>
      </c>
      <c r="L163" s="21">
        <f>IFERROR(WORKDAY.INTL(($K163-1),$J163,1,FESTIVOS[]),"")</f>
        <v>45589</v>
      </c>
      <c r="M163" s="37">
        <v>1</v>
      </c>
      <c r="N163" s="23">
        <v>0</v>
      </c>
      <c r="O163" s="22">
        <v>1</v>
      </c>
      <c r="P163" s="18" t="s">
        <v>35</v>
      </c>
      <c r="Q163" s="24" t="s">
        <v>30</v>
      </c>
      <c r="R163" s="65" t="str">
        <f>IF(Tabla4343567891011121314[[#This Row],[Avance]]&lt;Tabla4343567891011121314[[#This Row],[Actual]],"OK",IF(Tabla4343567891011121314[[#This Row],[Avance]]&gt;Tabla4343567891011121314[[#This Row],[Actual]],"ATENCIÓN","EJECUTADO"))</f>
        <v>EJECUTADO</v>
      </c>
    </row>
    <row r="164" spans="1:18" hidden="1" x14ac:dyDescent="0.25">
      <c r="A164" s="16">
        <v>159</v>
      </c>
      <c r="B164" s="18" t="s">
        <v>23</v>
      </c>
      <c r="C164" s="17">
        <v>45589</v>
      </c>
      <c r="D164" s="17"/>
      <c r="E164" s="27" t="s">
        <v>39</v>
      </c>
      <c r="F164" s="28" t="s">
        <v>557</v>
      </c>
      <c r="G164" s="27" t="s">
        <v>33</v>
      </c>
      <c r="H164" s="29" t="s">
        <v>1189</v>
      </c>
      <c r="I164" s="29"/>
      <c r="J164" s="33">
        <v>2</v>
      </c>
      <c r="K164" s="21">
        <v>45588</v>
      </c>
      <c r="L164" s="21">
        <f>IFERROR(WORKDAY.INTL(($K164-1),$J164,1,FESTIVOS[]),"")</f>
        <v>45589</v>
      </c>
      <c r="M164" s="37">
        <v>1</v>
      </c>
      <c r="N164" s="23">
        <v>0</v>
      </c>
      <c r="O164" s="22">
        <v>1</v>
      </c>
      <c r="P164" s="18" t="s">
        <v>35</v>
      </c>
      <c r="Q164" s="24" t="s">
        <v>30</v>
      </c>
      <c r="R164" s="65" t="str">
        <f>IF(Tabla4343567891011121314[[#This Row],[Avance]]&lt;Tabla4343567891011121314[[#This Row],[Actual]],"OK",IF(Tabla4343567891011121314[[#This Row],[Avance]]&gt;Tabla4343567891011121314[[#This Row],[Actual]],"ATENCIÓN","EJECUTADO"))</f>
        <v>EJECUTADO</v>
      </c>
    </row>
    <row r="165" spans="1:18" hidden="1" x14ac:dyDescent="0.25">
      <c r="A165" s="16">
        <v>160</v>
      </c>
      <c r="B165" s="18" t="s">
        <v>23</v>
      </c>
      <c r="C165" s="17">
        <v>45589</v>
      </c>
      <c r="D165" s="17"/>
      <c r="E165" s="27" t="s">
        <v>39</v>
      </c>
      <c r="F165" s="28" t="s">
        <v>793</v>
      </c>
      <c r="G165" s="27" t="s">
        <v>33</v>
      </c>
      <c r="H165" s="29" t="s">
        <v>1189</v>
      </c>
      <c r="I165" s="29"/>
      <c r="J165" s="33">
        <v>3</v>
      </c>
      <c r="K165" s="21">
        <v>45588</v>
      </c>
      <c r="L165" s="21">
        <f>IFERROR(WORKDAY.INTL(($K165-1),$J165,1,FESTIVOS[]),"")</f>
        <v>45590</v>
      </c>
      <c r="M165" s="37">
        <v>1</v>
      </c>
      <c r="N165" s="23">
        <v>0</v>
      </c>
      <c r="O165" s="22">
        <v>1</v>
      </c>
      <c r="P165" s="18" t="s">
        <v>35</v>
      </c>
      <c r="Q165" s="24" t="s">
        <v>30</v>
      </c>
      <c r="R165" s="65" t="str">
        <f>IF(Tabla4343567891011121314[[#This Row],[Avance]]&lt;Tabla4343567891011121314[[#This Row],[Actual]],"OK",IF(Tabla4343567891011121314[[#This Row],[Avance]]&gt;Tabla4343567891011121314[[#This Row],[Actual]],"ATENCIÓN","EJECUTADO"))</f>
        <v>EJECUTADO</v>
      </c>
    </row>
    <row r="166" spans="1:18" hidden="1" x14ac:dyDescent="0.25">
      <c r="A166" s="16">
        <v>161</v>
      </c>
      <c r="B166" s="18" t="s">
        <v>23</v>
      </c>
      <c r="C166" s="17">
        <v>45590</v>
      </c>
      <c r="D166" s="17"/>
      <c r="E166" s="27" t="s">
        <v>39</v>
      </c>
      <c r="F166" s="28" t="s">
        <v>521</v>
      </c>
      <c r="G166" s="27" t="s">
        <v>33</v>
      </c>
      <c r="H166" s="29" t="s">
        <v>1189</v>
      </c>
      <c r="I166" s="29"/>
      <c r="J166" s="33">
        <v>3</v>
      </c>
      <c r="K166" s="21">
        <v>45589</v>
      </c>
      <c r="L166" s="21">
        <f>IFERROR(WORKDAY.INTL(($K166-1),$J166,1,FESTIVOS[]),"")</f>
        <v>45593</v>
      </c>
      <c r="M166" s="37">
        <v>1</v>
      </c>
      <c r="N166" s="23">
        <v>0.8</v>
      </c>
      <c r="O166" s="22">
        <v>1</v>
      </c>
      <c r="P166" s="18" t="s">
        <v>35</v>
      </c>
      <c r="Q166" s="24" t="s">
        <v>30</v>
      </c>
      <c r="R166" s="65" t="str">
        <f>IF(Tabla4343567891011121314[[#This Row],[Avance]]&lt;Tabla4343567891011121314[[#This Row],[Actual]],"OK",IF(Tabla4343567891011121314[[#This Row],[Avance]]&gt;Tabla4343567891011121314[[#This Row],[Actual]],"ATENCIÓN","EJECUTADO"))</f>
        <v>EJECUTADO</v>
      </c>
    </row>
    <row r="167" spans="1:18" hidden="1" x14ac:dyDescent="0.25">
      <c r="A167" s="16">
        <v>162</v>
      </c>
      <c r="B167" s="18" t="s">
        <v>23</v>
      </c>
      <c r="C167" s="17">
        <v>45593</v>
      </c>
      <c r="D167" s="17"/>
      <c r="E167" s="27" t="s">
        <v>39</v>
      </c>
      <c r="F167" s="28" t="s">
        <v>1356</v>
      </c>
      <c r="G167" s="27" t="s">
        <v>33</v>
      </c>
      <c r="H167" s="29" t="s">
        <v>1189</v>
      </c>
      <c r="I167" s="29"/>
      <c r="J167" s="33">
        <v>1</v>
      </c>
      <c r="K167" s="21">
        <v>45592</v>
      </c>
      <c r="L167" s="21">
        <f>IFERROR(WORKDAY.INTL(($K167-1),$J167,1,FESTIVOS[]),"")</f>
        <v>45593</v>
      </c>
      <c r="M167" s="37">
        <v>1</v>
      </c>
      <c r="N167" s="23">
        <v>0</v>
      </c>
      <c r="O167" s="22">
        <v>1</v>
      </c>
      <c r="P167" s="18" t="s">
        <v>35</v>
      </c>
      <c r="Q167" s="24" t="s">
        <v>30</v>
      </c>
      <c r="R167" s="65" t="str">
        <f>IF(Tabla4343567891011121314[[#This Row],[Avance]]&lt;Tabla4343567891011121314[[#This Row],[Actual]],"OK",IF(Tabla4343567891011121314[[#This Row],[Avance]]&gt;Tabla4343567891011121314[[#This Row],[Actual]],"ATENCIÓN","EJECUTADO"))</f>
        <v>EJECUTADO</v>
      </c>
    </row>
    <row r="168" spans="1:18" ht="26.4" hidden="1" x14ac:dyDescent="0.25">
      <c r="A168" s="16">
        <v>163</v>
      </c>
      <c r="B168" s="18" t="s">
        <v>23</v>
      </c>
      <c r="C168" s="17">
        <v>45593</v>
      </c>
      <c r="D168" s="17"/>
      <c r="E168" s="27" t="s">
        <v>339</v>
      </c>
      <c r="F168" s="38" t="s">
        <v>1357</v>
      </c>
      <c r="G168" s="27" t="s">
        <v>33</v>
      </c>
      <c r="H168" s="29" t="s">
        <v>505</v>
      </c>
      <c r="I168" s="29"/>
      <c r="J168" s="33">
        <v>1</v>
      </c>
      <c r="K168" s="21">
        <v>45592</v>
      </c>
      <c r="L168" s="21">
        <f>IFERROR(WORKDAY.INTL(($K168-1),$J168,1,FESTIVOS[]),"")</f>
        <v>45593</v>
      </c>
      <c r="M168" s="37">
        <v>1</v>
      </c>
      <c r="N168" s="23">
        <v>0</v>
      </c>
      <c r="O168" s="22">
        <v>1</v>
      </c>
      <c r="P168" s="18" t="s">
        <v>35</v>
      </c>
      <c r="Q168" s="24" t="s">
        <v>30</v>
      </c>
      <c r="R168" s="65" t="str">
        <f>IF(Tabla4343567891011121314[[#This Row],[Avance]]&lt;Tabla4343567891011121314[[#This Row],[Actual]],"OK",IF(Tabla4343567891011121314[[#This Row],[Avance]]&gt;Tabla4343567891011121314[[#This Row],[Actual]],"ATENCIÓN","EJECUTADO"))</f>
        <v>EJECUTADO</v>
      </c>
    </row>
    <row r="169" spans="1:18" hidden="1" x14ac:dyDescent="0.25">
      <c r="A169" s="16">
        <v>164</v>
      </c>
      <c r="B169" s="18" t="s">
        <v>23</v>
      </c>
      <c r="C169" s="17">
        <v>45593</v>
      </c>
      <c r="D169" s="17"/>
      <c r="E169" s="27" t="s">
        <v>621</v>
      </c>
      <c r="F169" s="28" t="s">
        <v>1358</v>
      </c>
      <c r="G169" s="27" t="s">
        <v>33</v>
      </c>
      <c r="H169" s="29" t="s">
        <v>1270</v>
      </c>
      <c r="I169" s="29"/>
      <c r="J169" s="33">
        <v>4</v>
      </c>
      <c r="K169" s="21">
        <v>45592</v>
      </c>
      <c r="L169" s="21">
        <f>IFERROR(WORKDAY.INTL(($K169-1),$J169,1,FESTIVOS[]),"")</f>
        <v>45596</v>
      </c>
      <c r="M169" s="37">
        <v>1</v>
      </c>
      <c r="N169" s="23">
        <v>0.9</v>
      </c>
      <c r="O169" s="22">
        <v>1</v>
      </c>
      <c r="P169" s="18" t="s">
        <v>35</v>
      </c>
      <c r="Q169" s="24" t="s">
        <v>30</v>
      </c>
      <c r="R169" s="65" t="str">
        <f>IF(Tabla4343567891011121314[[#This Row],[Avance]]&lt;Tabla4343567891011121314[[#This Row],[Actual]],"OK",IF(Tabla4343567891011121314[[#This Row],[Avance]]&gt;Tabla4343567891011121314[[#This Row],[Actual]],"ATENCIÓN","EJECUTADO"))</f>
        <v>EJECUTADO</v>
      </c>
    </row>
    <row r="170" spans="1:18" hidden="1" x14ac:dyDescent="0.25">
      <c r="A170" s="16">
        <v>165</v>
      </c>
      <c r="B170" s="18" t="s">
        <v>23</v>
      </c>
      <c r="C170" s="17">
        <v>45594</v>
      </c>
      <c r="D170" s="17"/>
      <c r="E170" s="27" t="s">
        <v>39</v>
      </c>
      <c r="F170" s="28" t="s">
        <v>1359</v>
      </c>
      <c r="G170" s="27" t="s">
        <v>33</v>
      </c>
      <c r="H170" s="29" t="s">
        <v>1189</v>
      </c>
      <c r="I170" s="29"/>
      <c r="J170" s="33">
        <v>2</v>
      </c>
      <c r="K170" s="21">
        <v>45592</v>
      </c>
      <c r="L170" s="21">
        <f>IFERROR(WORKDAY.INTL(($K170-1),$J170,1,FESTIVOS[]),"")</f>
        <v>45594</v>
      </c>
      <c r="M170" s="37">
        <v>1</v>
      </c>
      <c r="N170" s="23">
        <v>0</v>
      </c>
      <c r="O170" s="22">
        <v>1</v>
      </c>
      <c r="P170" s="18" t="s">
        <v>35</v>
      </c>
      <c r="Q170" s="24" t="s">
        <v>30</v>
      </c>
      <c r="R170" s="65" t="str">
        <f>IF(Tabla4343567891011121314[[#This Row],[Avance]]&lt;Tabla4343567891011121314[[#This Row],[Actual]],"OK",IF(Tabla4343567891011121314[[#This Row],[Avance]]&gt;Tabla4343567891011121314[[#This Row],[Actual]],"ATENCIÓN","EJECUTADO"))</f>
        <v>EJECUTADO</v>
      </c>
    </row>
    <row r="171" spans="1:18" hidden="1" x14ac:dyDescent="0.25">
      <c r="A171" s="16">
        <v>166</v>
      </c>
      <c r="B171" s="18" t="s">
        <v>23</v>
      </c>
      <c r="C171" s="17">
        <v>45594</v>
      </c>
      <c r="D171" s="17"/>
      <c r="E171" s="27" t="s">
        <v>339</v>
      </c>
      <c r="F171" s="28" t="s">
        <v>1360</v>
      </c>
      <c r="G171" s="27" t="s">
        <v>33</v>
      </c>
      <c r="H171" s="29" t="s">
        <v>505</v>
      </c>
      <c r="I171" s="29"/>
      <c r="J171" s="33">
        <v>2</v>
      </c>
      <c r="K171" s="21">
        <v>45592</v>
      </c>
      <c r="L171" s="21">
        <f>IFERROR(WORKDAY.INTL(($K171-1),$J171,1,FESTIVOS[]),"")</f>
        <v>45594</v>
      </c>
      <c r="M171" s="37">
        <v>1</v>
      </c>
      <c r="N171" s="23">
        <v>0</v>
      </c>
      <c r="O171" s="22">
        <v>1</v>
      </c>
      <c r="P171" s="18" t="s">
        <v>35</v>
      </c>
      <c r="Q171" s="24" t="s">
        <v>30</v>
      </c>
      <c r="R171" s="65" t="str">
        <f>IF(Tabla4343567891011121314[[#This Row],[Avance]]&lt;Tabla4343567891011121314[[#This Row],[Actual]],"OK",IF(Tabla4343567891011121314[[#This Row],[Avance]]&gt;Tabla4343567891011121314[[#This Row],[Actual]],"ATENCIÓN","EJECUTADO"))</f>
        <v>EJECUTADO</v>
      </c>
    </row>
    <row r="172" spans="1:18" hidden="1" x14ac:dyDescent="0.25">
      <c r="A172" s="16">
        <v>167</v>
      </c>
      <c r="B172" s="18" t="s">
        <v>23</v>
      </c>
      <c r="C172" s="17">
        <v>45595</v>
      </c>
      <c r="D172" s="17"/>
      <c r="E172" s="27" t="s">
        <v>39</v>
      </c>
      <c r="F172" s="28" t="s">
        <v>1361</v>
      </c>
      <c r="G172" s="27" t="s">
        <v>33</v>
      </c>
      <c r="H172" s="29" t="s">
        <v>226</v>
      </c>
      <c r="I172" s="29"/>
      <c r="J172" s="33">
        <v>2</v>
      </c>
      <c r="K172" s="21">
        <v>45594</v>
      </c>
      <c r="L172" s="21">
        <f>IFERROR(WORKDAY.INTL(($K172-1),$J172,1,FESTIVOS[]),"")</f>
        <v>45595</v>
      </c>
      <c r="M172" s="37">
        <v>1</v>
      </c>
      <c r="N172" s="23">
        <v>0</v>
      </c>
      <c r="O172" s="22">
        <v>1</v>
      </c>
      <c r="P172" s="18" t="s">
        <v>35</v>
      </c>
      <c r="Q172" s="24" t="s">
        <v>30</v>
      </c>
      <c r="R172" s="65" t="str">
        <f>IF(Tabla4343567891011121314[[#This Row],[Avance]]&lt;Tabla4343567891011121314[[#This Row],[Actual]],"OK",IF(Tabla4343567891011121314[[#This Row],[Avance]]&gt;Tabla4343567891011121314[[#This Row],[Actual]],"ATENCIÓN","EJECUTADO"))</f>
        <v>EJECUTADO</v>
      </c>
    </row>
    <row r="173" spans="1:18" hidden="1" x14ac:dyDescent="0.25">
      <c r="A173" s="16">
        <v>168</v>
      </c>
      <c r="B173" s="18" t="s">
        <v>23</v>
      </c>
      <c r="C173" s="17">
        <v>45595</v>
      </c>
      <c r="D173" s="17"/>
      <c r="E173" s="27" t="s">
        <v>39</v>
      </c>
      <c r="F173" s="28" t="s">
        <v>254</v>
      </c>
      <c r="G173" s="27" t="s">
        <v>33</v>
      </c>
      <c r="H173" s="29" t="s">
        <v>1189</v>
      </c>
      <c r="I173" s="29"/>
      <c r="J173" s="33">
        <v>3</v>
      </c>
      <c r="K173" s="21">
        <v>45594</v>
      </c>
      <c r="L173" s="21">
        <f>IFERROR(WORKDAY.INTL(($K173-1),$J173,1,FESTIVOS[]),"")</f>
        <v>45596</v>
      </c>
      <c r="M173" s="37">
        <v>1</v>
      </c>
      <c r="N173" s="23">
        <v>0.3</v>
      </c>
      <c r="O173" s="22">
        <v>1</v>
      </c>
      <c r="P173" s="18" t="s">
        <v>35</v>
      </c>
      <c r="Q173" s="24" t="s">
        <v>30</v>
      </c>
      <c r="R173" s="65" t="str">
        <f>IF(Tabla4343567891011121314[[#This Row],[Avance]]&lt;Tabla4343567891011121314[[#This Row],[Actual]],"OK",IF(Tabla4343567891011121314[[#This Row],[Avance]]&gt;Tabla4343567891011121314[[#This Row],[Actual]],"ATENCIÓN","EJECUTADO"))</f>
        <v>EJECUTADO</v>
      </c>
    </row>
    <row r="174" spans="1:18" hidden="1" x14ac:dyDescent="0.25">
      <c r="A174" s="16">
        <v>169</v>
      </c>
      <c r="B174" s="18" t="s">
        <v>23</v>
      </c>
      <c r="C174" s="17">
        <v>45595</v>
      </c>
      <c r="D174" s="17"/>
      <c r="E174" s="27" t="s">
        <v>621</v>
      </c>
      <c r="F174" s="28" t="s">
        <v>1360</v>
      </c>
      <c r="G174" s="27" t="s">
        <v>33</v>
      </c>
      <c r="H174" s="29" t="s">
        <v>1189</v>
      </c>
      <c r="I174" s="29"/>
      <c r="J174" s="33">
        <v>2</v>
      </c>
      <c r="K174" s="21">
        <v>45594</v>
      </c>
      <c r="L174" s="21">
        <f>IFERROR(WORKDAY.INTL(($K174-1),$J174,1,FESTIVOS[]),"")</f>
        <v>45595</v>
      </c>
      <c r="M174" s="37">
        <v>1</v>
      </c>
      <c r="N174" s="23">
        <v>0</v>
      </c>
      <c r="O174" s="22">
        <v>1</v>
      </c>
      <c r="P174" s="18" t="s">
        <v>35</v>
      </c>
      <c r="Q174" s="24" t="s">
        <v>30</v>
      </c>
      <c r="R174" s="65" t="str">
        <f>IF(Tabla4343567891011121314[[#This Row],[Avance]]&lt;Tabla4343567891011121314[[#This Row],[Actual]],"OK",IF(Tabla4343567891011121314[[#This Row],[Avance]]&gt;Tabla4343567891011121314[[#This Row],[Actual]],"ATENCIÓN","EJECUTADO"))</f>
        <v>EJECUTADO</v>
      </c>
    </row>
    <row r="175" spans="1:18" hidden="1" x14ac:dyDescent="0.25">
      <c r="A175" s="16">
        <v>170</v>
      </c>
      <c r="B175" s="18" t="s">
        <v>23</v>
      </c>
      <c r="C175" s="17">
        <v>45595</v>
      </c>
      <c r="D175" s="17"/>
      <c r="E175" s="27" t="s">
        <v>1264</v>
      </c>
      <c r="F175" s="28" t="s">
        <v>1362</v>
      </c>
      <c r="G175" s="27" t="s">
        <v>758</v>
      </c>
      <c r="H175" s="29" t="s">
        <v>1189</v>
      </c>
      <c r="I175" s="29"/>
      <c r="J175" s="33">
        <v>2</v>
      </c>
      <c r="K175" s="21">
        <v>45594</v>
      </c>
      <c r="L175" s="21">
        <f>IFERROR(WORKDAY.INTL(($K175-1),$J175,1,FESTIVOS[]),"")</f>
        <v>45595</v>
      </c>
      <c r="M175" s="37">
        <v>1</v>
      </c>
      <c r="N175" s="23">
        <v>0</v>
      </c>
      <c r="O175" s="22">
        <v>1</v>
      </c>
      <c r="P175" s="18" t="s">
        <v>35</v>
      </c>
      <c r="Q175" s="24" t="s">
        <v>30</v>
      </c>
      <c r="R175" s="65" t="str">
        <f>IF(Tabla4343567891011121314[[#This Row],[Avance]]&lt;Tabla4343567891011121314[[#This Row],[Actual]],"OK",IF(Tabla4343567891011121314[[#This Row],[Avance]]&gt;Tabla4343567891011121314[[#This Row],[Actual]],"ATENCIÓN","EJECUTADO"))</f>
        <v>EJECUTADO</v>
      </c>
    </row>
    <row r="176" spans="1:18" hidden="1" x14ac:dyDescent="0.25">
      <c r="A176" s="16">
        <v>171</v>
      </c>
      <c r="B176" s="18" t="s">
        <v>23</v>
      </c>
      <c r="C176" s="17">
        <v>45595</v>
      </c>
      <c r="D176" s="17"/>
      <c r="E176" s="27" t="s">
        <v>1264</v>
      </c>
      <c r="F176" s="28" t="s">
        <v>1363</v>
      </c>
      <c r="G176" s="27" t="s">
        <v>758</v>
      </c>
      <c r="H176" s="29" t="s">
        <v>1189</v>
      </c>
      <c r="I176" s="29"/>
      <c r="J176" s="33">
        <v>2</v>
      </c>
      <c r="K176" s="21">
        <v>45594</v>
      </c>
      <c r="L176" s="21">
        <f>IFERROR(WORKDAY.INTL(($K176-1),$J176,1,FESTIVOS[]),"")</f>
        <v>45595</v>
      </c>
      <c r="M176" s="37">
        <v>1</v>
      </c>
      <c r="N176" s="23">
        <v>0</v>
      </c>
      <c r="O176" s="22">
        <v>1</v>
      </c>
      <c r="P176" s="18" t="s">
        <v>35</v>
      </c>
      <c r="Q176" s="24" t="s">
        <v>30</v>
      </c>
      <c r="R176" s="65" t="str">
        <f>IF(Tabla4343567891011121314[[#This Row],[Avance]]&lt;Tabla4343567891011121314[[#This Row],[Actual]],"OK",IF(Tabla4343567891011121314[[#This Row],[Avance]]&gt;Tabla4343567891011121314[[#This Row],[Actual]],"ATENCIÓN","EJECUTADO"))</f>
        <v>EJECUTADO</v>
      </c>
    </row>
    <row r="177" spans="1:18" hidden="1" x14ac:dyDescent="0.25">
      <c r="A177" s="16">
        <v>172</v>
      </c>
      <c r="B177" s="18" t="s">
        <v>23</v>
      </c>
      <c r="C177" s="17">
        <v>45596</v>
      </c>
      <c r="D177" s="17"/>
      <c r="E177" s="27" t="s">
        <v>39</v>
      </c>
      <c r="F177" s="28" t="s">
        <v>116</v>
      </c>
      <c r="G177" s="27" t="s">
        <v>33</v>
      </c>
      <c r="H177" s="29" t="s">
        <v>1189</v>
      </c>
      <c r="I177" s="29"/>
      <c r="J177" s="33">
        <v>2</v>
      </c>
      <c r="K177" s="21">
        <v>45595</v>
      </c>
      <c r="L177" s="21">
        <f>IFERROR(WORKDAY.INTL(($K177-1),$J177,1,FESTIVOS[]),"")</f>
        <v>45596</v>
      </c>
      <c r="M177" s="37">
        <v>1</v>
      </c>
      <c r="N177" s="23">
        <v>0</v>
      </c>
      <c r="O177" s="22">
        <v>1</v>
      </c>
      <c r="P177" s="18" t="s">
        <v>35</v>
      </c>
      <c r="Q177" s="24" t="s">
        <v>30</v>
      </c>
      <c r="R177" s="65" t="str">
        <f>IF(Tabla4343567891011121314[[#This Row],[Avance]]&lt;Tabla4343567891011121314[[#This Row],[Actual]],"OK",IF(Tabla4343567891011121314[[#This Row],[Avance]]&gt;Tabla4343567891011121314[[#This Row],[Actual]],"ATENCIÓN","EJECUTADO"))</f>
        <v>EJECUTADO</v>
      </c>
    </row>
    <row r="178" spans="1:18" hidden="1" x14ac:dyDescent="0.25">
      <c r="A178" s="16">
        <v>173</v>
      </c>
      <c r="B178" s="18" t="s">
        <v>23</v>
      </c>
      <c r="C178" s="17">
        <v>45596</v>
      </c>
      <c r="D178" s="17"/>
      <c r="E178" s="27" t="s">
        <v>621</v>
      </c>
      <c r="F178" s="28" t="s">
        <v>1364</v>
      </c>
      <c r="G178" s="27" t="s">
        <v>33</v>
      </c>
      <c r="H178" s="29" t="s">
        <v>1270</v>
      </c>
      <c r="I178" s="29"/>
      <c r="J178" s="33">
        <v>5</v>
      </c>
      <c r="K178" s="21">
        <v>45595</v>
      </c>
      <c r="L178" s="21">
        <f>IFERROR(WORKDAY.INTL(($K178-1),$J178,1,FESTIVOS[]),"")</f>
        <v>45601</v>
      </c>
      <c r="M178" s="37">
        <v>1</v>
      </c>
      <c r="N178" s="23">
        <v>0.64</v>
      </c>
      <c r="O178" s="22">
        <v>1</v>
      </c>
      <c r="P178" s="18" t="s">
        <v>35</v>
      </c>
      <c r="Q178" s="24" t="s">
        <v>30</v>
      </c>
      <c r="R178" s="65" t="str">
        <f>IF(Tabla4343567891011121314[[#This Row],[Avance]]&lt;Tabla4343567891011121314[[#This Row],[Actual]],"OK",IF(Tabla4343567891011121314[[#This Row],[Avance]]&gt;Tabla4343567891011121314[[#This Row],[Actual]],"ATENCIÓN","EJECUTADO"))</f>
        <v>EJECUTADO</v>
      </c>
    </row>
    <row r="179" spans="1:18" hidden="1" x14ac:dyDescent="0.25">
      <c r="A179" s="16">
        <v>174</v>
      </c>
      <c r="B179" s="18" t="s">
        <v>23</v>
      </c>
      <c r="C179" s="17">
        <v>45597</v>
      </c>
      <c r="D179" s="17"/>
      <c r="E179" s="27" t="s">
        <v>339</v>
      </c>
      <c r="F179" s="28" t="s">
        <v>1358</v>
      </c>
      <c r="G179" s="27" t="s">
        <v>33</v>
      </c>
      <c r="H179" s="29" t="s">
        <v>505</v>
      </c>
      <c r="I179" s="29"/>
      <c r="J179" s="33">
        <v>2</v>
      </c>
      <c r="K179" s="21">
        <v>45596</v>
      </c>
      <c r="L179" s="21">
        <f>IFERROR(WORKDAY.INTL(($K179-1),$J179,1,FESTIVOS[]),"")</f>
        <v>45597</v>
      </c>
      <c r="M179" s="37">
        <v>1</v>
      </c>
      <c r="N179" s="23">
        <v>0</v>
      </c>
      <c r="O179" s="22">
        <v>1</v>
      </c>
      <c r="P179" s="18" t="s">
        <v>35</v>
      </c>
      <c r="Q179" s="24" t="s">
        <v>30</v>
      </c>
      <c r="R179" s="65" t="str">
        <f>IF(Tabla4343567891011121314[[#This Row],[Avance]]&lt;Tabla4343567891011121314[[#This Row],[Actual]],"OK",IF(Tabla4343567891011121314[[#This Row],[Avance]]&gt;Tabla4343567891011121314[[#This Row],[Actual]],"ATENCIÓN","EJECUTADO"))</f>
        <v>EJECUTADO</v>
      </c>
    </row>
    <row r="180" spans="1:18" hidden="1" x14ac:dyDescent="0.25">
      <c r="A180" s="16">
        <v>175</v>
      </c>
      <c r="B180" s="18" t="s">
        <v>23</v>
      </c>
      <c r="C180" s="17">
        <v>45600</v>
      </c>
      <c r="D180" s="17"/>
      <c r="E180" s="27" t="s">
        <v>1264</v>
      </c>
      <c r="F180" s="28" t="s">
        <v>62</v>
      </c>
      <c r="G180" s="27" t="s">
        <v>33</v>
      </c>
      <c r="H180" s="29" t="s">
        <v>1365</v>
      </c>
      <c r="I180" s="29"/>
      <c r="J180" s="33">
        <v>1</v>
      </c>
      <c r="K180" s="21">
        <v>45599</v>
      </c>
      <c r="L180" s="21">
        <f>IFERROR(WORKDAY.INTL(($K180-1),$J180,1,FESTIVOS[]),"")</f>
        <v>45600</v>
      </c>
      <c r="M180" s="37">
        <v>1</v>
      </c>
      <c r="N180" s="23">
        <v>0</v>
      </c>
      <c r="O180" s="22">
        <v>1</v>
      </c>
      <c r="P180" s="18" t="s">
        <v>35</v>
      </c>
      <c r="Q180" s="24" t="s">
        <v>30</v>
      </c>
      <c r="R180" s="65" t="str">
        <f>IF(Tabla4343567891011121314[[#This Row],[Avance]]&lt;Tabla4343567891011121314[[#This Row],[Actual]],"OK",IF(Tabla4343567891011121314[[#This Row],[Avance]]&gt;Tabla4343567891011121314[[#This Row],[Actual]],"ATENCIÓN","EJECUTADO"))</f>
        <v>EJECUTADO</v>
      </c>
    </row>
    <row r="181" spans="1:18" hidden="1" x14ac:dyDescent="0.25">
      <c r="A181" s="16">
        <v>176</v>
      </c>
      <c r="B181" s="18" t="s">
        <v>23</v>
      </c>
      <c r="C181" s="17">
        <v>45600</v>
      </c>
      <c r="D181" s="17"/>
      <c r="E181" s="27" t="s">
        <v>1264</v>
      </c>
      <c r="F181" s="28" t="s">
        <v>62</v>
      </c>
      <c r="G181" s="27" t="s">
        <v>33</v>
      </c>
      <c r="H181" s="29" t="s">
        <v>1366</v>
      </c>
      <c r="I181" s="29"/>
      <c r="J181" s="33">
        <v>1</v>
      </c>
      <c r="K181" s="21">
        <v>45599</v>
      </c>
      <c r="L181" s="21">
        <f>IFERROR(WORKDAY.INTL(($K181-1),$J181,1,FESTIVOS[]),"")</f>
        <v>45600</v>
      </c>
      <c r="M181" s="37">
        <v>1</v>
      </c>
      <c r="N181" s="23">
        <v>0</v>
      </c>
      <c r="O181" s="22">
        <v>1</v>
      </c>
      <c r="P181" s="18" t="s">
        <v>35</v>
      </c>
      <c r="Q181" s="24" t="s">
        <v>30</v>
      </c>
      <c r="R181" s="65" t="str">
        <f>IF(Tabla4343567891011121314[[#This Row],[Avance]]&lt;Tabla4343567891011121314[[#This Row],[Actual]],"OK",IF(Tabla4343567891011121314[[#This Row],[Avance]]&gt;Tabla4343567891011121314[[#This Row],[Actual]],"ATENCIÓN","EJECUTADO"))</f>
        <v>EJECUTADO</v>
      </c>
    </row>
    <row r="182" spans="1:18" hidden="1" x14ac:dyDescent="0.25">
      <c r="A182" s="16">
        <v>177</v>
      </c>
      <c r="B182" s="18" t="s">
        <v>23</v>
      </c>
      <c r="C182" s="17">
        <v>45600</v>
      </c>
      <c r="D182" s="17"/>
      <c r="E182" s="27" t="s">
        <v>39</v>
      </c>
      <c r="F182" s="28" t="s">
        <v>1367</v>
      </c>
      <c r="G182" s="27" t="s">
        <v>33</v>
      </c>
      <c r="H182" s="29" t="s">
        <v>1189</v>
      </c>
      <c r="I182" s="29"/>
      <c r="J182" s="33">
        <v>1</v>
      </c>
      <c r="K182" s="21">
        <v>45599</v>
      </c>
      <c r="L182" s="21">
        <f>IFERROR(WORKDAY.INTL(($K182-1),$J182,1,FESTIVOS[]),"")</f>
        <v>45600</v>
      </c>
      <c r="M182" s="37">
        <v>1</v>
      </c>
      <c r="N182" s="23">
        <v>0</v>
      </c>
      <c r="O182" s="22">
        <v>1</v>
      </c>
      <c r="P182" s="18" t="s">
        <v>35</v>
      </c>
      <c r="Q182" s="24" t="s">
        <v>30</v>
      </c>
      <c r="R182" s="65" t="str">
        <f>IF(Tabla4343567891011121314[[#This Row],[Avance]]&lt;Tabla4343567891011121314[[#This Row],[Actual]],"OK",IF(Tabla4343567891011121314[[#This Row],[Avance]]&gt;Tabla4343567891011121314[[#This Row],[Actual]],"ATENCIÓN","EJECUTADO"))</f>
        <v>EJECUTADO</v>
      </c>
    </row>
    <row r="183" spans="1:18" hidden="1" x14ac:dyDescent="0.25">
      <c r="A183" s="16">
        <v>178</v>
      </c>
      <c r="B183" s="18" t="s">
        <v>23</v>
      </c>
      <c r="C183" s="17">
        <v>45600</v>
      </c>
      <c r="D183" s="17"/>
      <c r="E183" s="27" t="s">
        <v>39</v>
      </c>
      <c r="F183" s="28" t="s">
        <v>260</v>
      </c>
      <c r="G183" s="27" t="s">
        <v>33</v>
      </c>
      <c r="H183" s="29" t="s">
        <v>1189</v>
      </c>
      <c r="I183" s="29"/>
      <c r="J183" s="33">
        <v>1</v>
      </c>
      <c r="K183" s="21">
        <v>45599</v>
      </c>
      <c r="L183" s="21">
        <f>IFERROR(WORKDAY.INTL(($K183-1),$J183,1,FESTIVOS[]),"")</f>
        <v>45600</v>
      </c>
      <c r="M183" s="37">
        <v>1</v>
      </c>
      <c r="N183" s="23">
        <v>0</v>
      </c>
      <c r="O183" s="22">
        <v>1</v>
      </c>
      <c r="P183" s="18" t="s">
        <v>35</v>
      </c>
      <c r="Q183" s="24" t="s">
        <v>30</v>
      </c>
      <c r="R183" s="65" t="str">
        <f>IF(Tabla4343567891011121314[[#This Row],[Avance]]&lt;Tabla4343567891011121314[[#This Row],[Actual]],"OK",IF(Tabla4343567891011121314[[#This Row],[Avance]]&gt;Tabla4343567891011121314[[#This Row],[Actual]],"ATENCIÓN","EJECUTADO"))</f>
        <v>EJECUTADO</v>
      </c>
    </row>
    <row r="184" spans="1:18" hidden="1" x14ac:dyDescent="0.25">
      <c r="A184" s="16">
        <v>179</v>
      </c>
      <c r="B184" s="18" t="s">
        <v>23</v>
      </c>
      <c r="C184" s="17">
        <v>45600</v>
      </c>
      <c r="D184" s="17"/>
      <c r="E184" s="27" t="s">
        <v>39</v>
      </c>
      <c r="F184" s="28" t="s">
        <v>261</v>
      </c>
      <c r="G184" s="27" t="s">
        <v>33</v>
      </c>
      <c r="H184" s="29" t="s">
        <v>1189</v>
      </c>
      <c r="I184" s="29"/>
      <c r="J184" s="33">
        <v>1</v>
      </c>
      <c r="K184" s="21">
        <v>45599</v>
      </c>
      <c r="L184" s="21">
        <f>IFERROR(WORKDAY.INTL(($K184-1),$J184,1,FESTIVOS[]),"")</f>
        <v>45600</v>
      </c>
      <c r="M184" s="37">
        <v>1</v>
      </c>
      <c r="N184" s="23">
        <v>0</v>
      </c>
      <c r="O184" s="22">
        <v>1</v>
      </c>
      <c r="P184" s="18" t="s">
        <v>35</v>
      </c>
      <c r="Q184" s="24" t="s">
        <v>30</v>
      </c>
      <c r="R184" s="65" t="str">
        <f>IF(Tabla4343567891011121314[[#This Row],[Avance]]&lt;Tabla4343567891011121314[[#This Row],[Actual]],"OK",IF(Tabla4343567891011121314[[#This Row],[Avance]]&gt;Tabla4343567891011121314[[#This Row],[Actual]],"ATENCIÓN","EJECUTADO"))</f>
        <v>EJECUTADO</v>
      </c>
    </row>
    <row r="185" spans="1:18" hidden="1" x14ac:dyDescent="0.25">
      <c r="A185" s="16">
        <v>180</v>
      </c>
      <c r="B185" s="18" t="s">
        <v>23</v>
      </c>
      <c r="C185" s="17">
        <v>45600</v>
      </c>
      <c r="D185" s="17"/>
      <c r="E185" s="27" t="s">
        <v>39</v>
      </c>
      <c r="F185" s="28" t="s">
        <v>1358</v>
      </c>
      <c r="G185" s="27" t="s">
        <v>33</v>
      </c>
      <c r="H185" s="29" t="s">
        <v>112</v>
      </c>
      <c r="I185" s="29"/>
      <c r="J185" s="33">
        <v>1</v>
      </c>
      <c r="K185" s="21">
        <v>45599</v>
      </c>
      <c r="L185" s="21">
        <f>IFERROR(WORKDAY.INTL(($K185-1),$J185,1,FESTIVOS[]),"")</f>
        <v>45600</v>
      </c>
      <c r="M185" s="37">
        <v>1</v>
      </c>
      <c r="N185" s="23">
        <v>0</v>
      </c>
      <c r="O185" s="22">
        <v>1</v>
      </c>
      <c r="P185" s="18" t="s">
        <v>35</v>
      </c>
      <c r="Q185" s="24" t="s">
        <v>30</v>
      </c>
      <c r="R185" s="65" t="str">
        <f>IF(Tabla4343567891011121314[[#This Row],[Avance]]&lt;Tabla4343567891011121314[[#This Row],[Actual]],"OK",IF(Tabla4343567891011121314[[#This Row],[Avance]]&gt;Tabla4343567891011121314[[#This Row],[Actual]],"ATENCIÓN","EJECUTADO"))</f>
        <v>EJECUTADO</v>
      </c>
    </row>
    <row r="186" spans="1:18" hidden="1" x14ac:dyDescent="0.25">
      <c r="A186" s="16">
        <v>181</v>
      </c>
      <c r="B186" s="18" t="s">
        <v>23</v>
      </c>
      <c r="C186" s="17">
        <v>45600</v>
      </c>
      <c r="D186" s="17"/>
      <c r="E186" s="27" t="s">
        <v>39</v>
      </c>
      <c r="F186" s="28" t="s">
        <v>541</v>
      </c>
      <c r="G186" s="27" t="s">
        <v>33</v>
      </c>
      <c r="H186" s="29" t="s">
        <v>1368</v>
      </c>
      <c r="I186" s="29"/>
      <c r="J186" s="33">
        <v>1</v>
      </c>
      <c r="K186" s="21">
        <v>45599</v>
      </c>
      <c r="L186" s="21">
        <f>IFERROR(WORKDAY.INTL(($K186-1),$J186,1,FESTIVOS[]),"")</f>
        <v>45600</v>
      </c>
      <c r="M186" s="37">
        <v>1</v>
      </c>
      <c r="N186" s="23">
        <v>0</v>
      </c>
      <c r="O186" s="22">
        <v>1</v>
      </c>
      <c r="P186" s="18" t="s">
        <v>35</v>
      </c>
      <c r="Q186" s="24" t="s">
        <v>30</v>
      </c>
      <c r="R186" s="65" t="str">
        <f>IF(Tabla4343567891011121314[[#This Row],[Avance]]&lt;Tabla4343567891011121314[[#This Row],[Actual]],"OK",IF(Tabla4343567891011121314[[#This Row],[Avance]]&gt;Tabla4343567891011121314[[#This Row],[Actual]],"ATENCIÓN","EJECUTADO"))</f>
        <v>EJECUTADO</v>
      </c>
    </row>
    <row r="187" spans="1:18" ht="26.4" hidden="1" x14ac:dyDescent="0.25">
      <c r="A187" s="16">
        <v>182</v>
      </c>
      <c r="B187" s="18" t="s">
        <v>23</v>
      </c>
      <c r="C187" s="17">
        <v>45600</v>
      </c>
      <c r="D187" s="17"/>
      <c r="E187" s="27" t="s">
        <v>339</v>
      </c>
      <c r="F187" s="38" t="s">
        <v>1369</v>
      </c>
      <c r="G187" s="27" t="s">
        <v>33</v>
      </c>
      <c r="H187" s="29" t="s">
        <v>505</v>
      </c>
      <c r="I187" s="29"/>
      <c r="J187" s="33">
        <v>1</v>
      </c>
      <c r="K187" s="21">
        <v>45599</v>
      </c>
      <c r="L187" s="21">
        <f>IFERROR(WORKDAY.INTL(($K187-1),$J187,1,FESTIVOS[]),"")</f>
        <v>45600</v>
      </c>
      <c r="M187" s="37">
        <v>1</v>
      </c>
      <c r="N187" s="23">
        <v>0</v>
      </c>
      <c r="O187" s="22">
        <v>1</v>
      </c>
      <c r="P187" s="18" t="s">
        <v>35</v>
      </c>
      <c r="Q187" s="24" t="s">
        <v>30</v>
      </c>
      <c r="R187" s="65" t="str">
        <f>IF(Tabla4343567891011121314[[#This Row],[Avance]]&lt;Tabla4343567891011121314[[#This Row],[Actual]],"OK",IF(Tabla4343567891011121314[[#This Row],[Avance]]&gt;Tabla4343567891011121314[[#This Row],[Actual]],"ATENCIÓN","EJECUTADO"))</f>
        <v>EJECUTADO</v>
      </c>
    </row>
    <row r="188" spans="1:18" hidden="1" x14ac:dyDescent="0.25">
      <c r="A188" s="16">
        <v>183</v>
      </c>
      <c r="B188" s="18" t="s">
        <v>23</v>
      </c>
      <c r="C188" s="17">
        <v>45601</v>
      </c>
      <c r="D188" s="17"/>
      <c r="E188" s="27" t="s">
        <v>39</v>
      </c>
      <c r="F188" s="28" t="s">
        <v>1370</v>
      </c>
      <c r="G188" s="27" t="s">
        <v>33</v>
      </c>
      <c r="H188" s="29" t="s">
        <v>1290</v>
      </c>
      <c r="I188" s="29"/>
      <c r="J188" s="33">
        <v>2</v>
      </c>
      <c r="K188" s="21">
        <v>45600</v>
      </c>
      <c r="L188" s="21">
        <f>IFERROR(WORKDAY.INTL(($K188-1),$J188,1,FESTIVOS[]),"")</f>
        <v>45601</v>
      </c>
      <c r="M188" s="37">
        <v>1</v>
      </c>
      <c r="N188" s="23">
        <v>0</v>
      </c>
      <c r="O188" s="22">
        <v>1</v>
      </c>
      <c r="P188" s="18" t="s">
        <v>35</v>
      </c>
      <c r="Q188" s="24" t="s">
        <v>30</v>
      </c>
      <c r="R188" s="65" t="str">
        <f>IF(Tabla4343567891011121314[[#This Row],[Avance]]&lt;Tabla4343567891011121314[[#This Row],[Actual]],"OK",IF(Tabla4343567891011121314[[#This Row],[Avance]]&gt;Tabla4343567891011121314[[#This Row],[Actual]],"ATENCIÓN","EJECUTADO"))</f>
        <v>EJECUTADO</v>
      </c>
    </row>
    <row r="189" spans="1:18" hidden="1" x14ac:dyDescent="0.25">
      <c r="A189" s="16">
        <v>184</v>
      </c>
      <c r="B189" s="18" t="s">
        <v>23</v>
      </c>
      <c r="C189" s="17">
        <v>45601</v>
      </c>
      <c r="D189" s="17"/>
      <c r="E189" s="27" t="s">
        <v>39</v>
      </c>
      <c r="F189" s="28" t="s">
        <v>1358</v>
      </c>
      <c r="G189" s="27" t="s">
        <v>33</v>
      </c>
      <c r="H189" s="29" t="s">
        <v>112</v>
      </c>
      <c r="I189" s="29"/>
      <c r="J189" s="33">
        <v>2</v>
      </c>
      <c r="K189" s="21">
        <v>45600</v>
      </c>
      <c r="L189" s="21">
        <f>IFERROR(WORKDAY.INTL(($K189-1),$J189,1,FESTIVOS[]),"")</f>
        <v>45601</v>
      </c>
      <c r="M189" s="37">
        <v>1</v>
      </c>
      <c r="N189" s="23">
        <v>0</v>
      </c>
      <c r="O189" s="22">
        <v>1</v>
      </c>
      <c r="P189" s="18" t="s">
        <v>35</v>
      </c>
      <c r="Q189" s="24" t="s">
        <v>30</v>
      </c>
      <c r="R189" s="65" t="str">
        <f>IF(Tabla4343567891011121314[[#This Row],[Avance]]&lt;Tabla4343567891011121314[[#This Row],[Actual]],"OK",IF(Tabla4343567891011121314[[#This Row],[Avance]]&gt;Tabla4343567891011121314[[#This Row],[Actual]],"ATENCIÓN","EJECUTADO"))</f>
        <v>EJECUTADO</v>
      </c>
    </row>
    <row r="190" spans="1:18" ht="39.6" x14ac:dyDescent="0.25">
      <c r="A190" s="16">
        <v>185</v>
      </c>
      <c r="B190" s="18" t="s">
        <v>23</v>
      </c>
      <c r="C190" s="17">
        <v>45601</v>
      </c>
      <c r="D190" s="17"/>
      <c r="E190" s="27" t="s">
        <v>621</v>
      </c>
      <c r="F190" s="28" t="s">
        <v>1371</v>
      </c>
      <c r="G190" s="27" t="s">
        <v>33</v>
      </c>
      <c r="H190" s="29" t="s">
        <v>1270</v>
      </c>
      <c r="I190" s="20" t="s">
        <v>1372</v>
      </c>
      <c r="J190" s="33">
        <v>8</v>
      </c>
      <c r="K190" s="21">
        <v>45600</v>
      </c>
      <c r="L190" s="21">
        <f>IFERROR(WORKDAY.INTL(($K190-1),$J190,1,FESTIVOS[]),"")</f>
        <v>45609</v>
      </c>
      <c r="M190" s="37">
        <f t="shared" ref="M190:M232" ca="1" si="3">IFERROR(((($I$3-$K190)/(L190-K190)*1)),"")</f>
        <v>71.666666666666671</v>
      </c>
      <c r="N190" s="23">
        <v>0.45</v>
      </c>
      <c r="O190" s="22">
        <v>0.45</v>
      </c>
      <c r="P190" s="18" t="s">
        <v>35</v>
      </c>
      <c r="Q190" s="24" t="s">
        <v>30</v>
      </c>
      <c r="R190" s="65" t="str">
        <f ca="1">IF(Tabla4343567891011121314[[#This Row],[Avance]]&lt;Tabla4343567891011121314[[#This Row],[Actual]],"OK",IF(Tabla4343567891011121314[[#This Row],[Avance]]&gt;Tabla4343567891011121314[[#This Row],[Actual]],"ATENCIÓN","EJECUTADO"))</f>
        <v>ATENCIÓN</v>
      </c>
    </row>
    <row r="191" spans="1:18" ht="26.4" hidden="1" x14ac:dyDescent="0.25">
      <c r="A191" s="16">
        <v>186</v>
      </c>
      <c r="B191" s="18" t="s">
        <v>23</v>
      </c>
      <c r="C191" s="17">
        <v>45601</v>
      </c>
      <c r="D191" s="17"/>
      <c r="E191" s="27" t="s">
        <v>339</v>
      </c>
      <c r="F191" s="38" t="s">
        <v>1373</v>
      </c>
      <c r="G191" s="27" t="s">
        <v>758</v>
      </c>
      <c r="H191" s="29" t="s">
        <v>505</v>
      </c>
      <c r="I191" s="29"/>
      <c r="J191" s="33">
        <v>2</v>
      </c>
      <c r="K191" s="21">
        <v>45600</v>
      </c>
      <c r="L191" s="21">
        <f>IFERROR(WORKDAY.INTL(($K191-1),$J191,1,FESTIVOS[]),"")</f>
        <v>45601</v>
      </c>
      <c r="M191" s="37">
        <v>1</v>
      </c>
      <c r="N191" s="23">
        <v>0</v>
      </c>
      <c r="O191" s="22">
        <v>1</v>
      </c>
      <c r="P191" s="18" t="s">
        <v>35</v>
      </c>
      <c r="Q191" s="24" t="s">
        <v>30</v>
      </c>
      <c r="R191" s="65" t="str">
        <f>IF(Tabla4343567891011121314[[#This Row],[Avance]]&lt;Tabla4343567891011121314[[#This Row],[Actual]],"OK",IF(Tabla4343567891011121314[[#This Row],[Avance]]&gt;Tabla4343567891011121314[[#This Row],[Actual]],"ATENCIÓN","EJECUTADO"))</f>
        <v>EJECUTADO</v>
      </c>
    </row>
    <row r="192" spans="1:18" ht="26.4" x14ac:dyDescent="0.25">
      <c r="A192" s="16">
        <v>187</v>
      </c>
      <c r="B192" s="18" t="s">
        <v>23</v>
      </c>
      <c r="C192" s="17">
        <v>45601</v>
      </c>
      <c r="D192" s="17"/>
      <c r="E192" s="27" t="s">
        <v>1264</v>
      </c>
      <c r="F192" s="38" t="s">
        <v>1374</v>
      </c>
      <c r="G192" s="27" t="s">
        <v>758</v>
      </c>
      <c r="H192" s="29" t="s">
        <v>789</v>
      </c>
      <c r="I192" s="29"/>
      <c r="J192" s="33">
        <v>25</v>
      </c>
      <c r="K192" s="21">
        <v>45600</v>
      </c>
      <c r="L192" s="21">
        <f>IFERROR(WORKDAY.INTL(($K192-1),$J192,1,FESTIVOS[]),"")</f>
        <v>45632</v>
      </c>
      <c r="M192" s="37">
        <f t="shared" ca="1" si="3"/>
        <v>20.15625</v>
      </c>
      <c r="N192" s="23">
        <v>0.76</v>
      </c>
      <c r="O192" s="22">
        <v>0.79</v>
      </c>
      <c r="P192" s="18" t="s">
        <v>35</v>
      </c>
      <c r="Q192" s="24" t="s">
        <v>30</v>
      </c>
      <c r="R192" s="65" t="str">
        <f ca="1">IF(Tabla4343567891011121314[[#This Row],[Avance]]&lt;Tabla4343567891011121314[[#This Row],[Actual]],"OK",IF(Tabla4343567891011121314[[#This Row],[Avance]]&gt;Tabla4343567891011121314[[#This Row],[Actual]],"ATENCIÓN","EJECUTADO"))</f>
        <v>ATENCIÓN</v>
      </c>
    </row>
    <row r="193" spans="1:18" hidden="1" x14ac:dyDescent="0.25">
      <c r="A193" s="16">
        <v>188</v>
      </c>
      <c r="B193" s="18" t="s">
        <v>23</v>
      </c>
      <c r="C193" s="17">
        <v>45602</v>
      </c>
      <c r="D193" s="17"/>
      <c r="E193" s="27" t="s">
        <v>39</v>
      </c>
      <c r="F193" s="28" t="s">
        <v>1375</v>
      </c>
      <c r="G193" s="27" t="s">
        <v>33</v>
      </c>
      <c r="H193" s="29" t="s">
        <v>226</v>
      </c>
      <c r="I193" s="29"/>
      <c r="J193" s="33">
        <v>2</v>
      </c>
      <c r="K193" s="21">
        <v>45601</v>
      </c>
      <c r="L193" s="21">
        <f>IFERROR(WORKDAY.INTL(($K193-1),$J193,1,FESTIVOS[]),"")</f>
        <v>45602</v>
      </c>
      <c r="M193" s="37">
        <v>1</v>
      </c>
      <c r="N193" s="23">
        <v>0</v>
      </c>
      <c r="O193" s="22">
        <v>1</v>
      </c>
      <c r="P193" s="18" t="s">
        <v>35</v>
      </c>
      <c r="Q193" s="24" t="s">
        <v>30</v>
      </c>
      <c r="R193" s="65" t="str">
        <f>IF(Tabla4343567891011121314[[#This Row],[Avance]]&lt;Tabla4343567891011121314[[#This Row],[Actual]],"OK",IF(Tabla4343567891011121314[[#This Row],[Avance]]&gt;Tabla4343567891011121314[[#This Row],[Actual]],"ATENCIÓN","EJECUTADO"))</f>
        <v>EJECUTADO</v>
      </c>
    </row>
    <row r="194" spans="1:18" hidden="1" x14ac:dyDescent="0.25">
      <c r="A194" s="16">
        <v>189</v>
      </c>
      <c r="B194" s="18" t="s">
        <v>23</v>
      </c>
      <c r="C194" s="17">
        <v>45602</v>
      </c>
      <c r="D194" s="17"/>
      <c r="E194" s="27" t="s">
        <v>39</v>
      </c>
      <c r="F194" s="28" t="s">
        <v>1376</v>
      </c>
      <c r="G194" s="27" t="s">
        <v>33</v>
      </c>
      <c r="H194" s="29" t="s">
        <v>1377</v>
      </c>
      <c r="I194" s="29"/>
      <c r="J194" s="33">
        <v>2</v>
      </c>
      <c r="K194" s="21">
        <v>45601</v>
      </c>
      <c r="L194" s="21">
        <f>IFERROR(WORKDAY.INTL(($K194-1),$J194,1,FESTIVOS[]),"")</f>
        <v>45602</v>
      </c>
      <c r="M194" s="37">
        <v>1</v>
      </c>
      <c r="N194" s="23">
        <v>0</v>
      </c>
      <c r="O194" s="22">
        <v>1</v>
      </c>
      <c r="P194" s="18" t="s">
        <v>35</v>
      </c>
      <c r="Q194" s="24" t="s">
        <v>30</v>
      </c>
      <c r="R194" s="65" t="str">
        <f>IF(Tabla4343567891011121314[[#This Row],[Avance]]&lt;Tabla4343567891011121314[[#This Row],[Actual]],"OK",IF(Tabla4343567891011121314[[#This Row],[Avance]]&gt;Tabla4343567891011121314[[#This Row],[Actual]],"ATENCIÓN","EJECUTADO"))</f>
        <v>EJECUTADO</v>
      </c>
    </row>
    <row r="195" spans="1:18" hidden="1" x14ac:dyDescent="0.25">
      <c r="A195" s="16">
        <v>190</v>
      </c>
      <c r="B195" s="18" t="s">
        <v>23</v>
      </c>
      <c r="C195" s="17">
        <v>45602</v>
      </c>
      <c r="D195" s="17"/>
      <c r="E195" s="27" t="s">
        <v>621</v>
      </c>
      <c r="F195" s="28" t="s">
        <v>1378</v>
      </c>
      <c r="G195" s="27" t="s">
        <v>33</v>
      </c>
      <c r="H195" s="29" t="s">
        <v>1270</v>
      </c>
      <c r="I195" s="29"/>
      <c r="J195" s="33">
        <v>7</v>
      </c>
      <c r="K195" s="21">
        <v>45601</v>
      </c>
      <c r="L195" s="21">
        <f>IFERROR(WORKDAY.INTL(($K195-1),$J195,1,FESTIVOS[]),"")</f>
        <v>45609</v>
      </c>
      <c r="M195" s="37">
        <v>1</v>
      </c>
      <c r="N195" s="23">
        <v>0.62</v>
      </c>
      <c r="O195" s="22">
        <v>1</v>
      </c>
      <c r="P195" s="18" t="s">
        <v>35</v>
      </c>
      <c r="Q195" s="24" t="s">
        <v>30</v>
      </c>
      <c r="R195" s="65" t="str">
        <f>IF(Tabla4343567891011121314[[#This Row],[Avance]]&lt;Tabla4343567891011121314[[#This Row],[Actual]],"OK",IF(Tabla4343567891011121314[[#This Row],[Avance]]&gt;Tabla4343567891011121314[[#This Row],[Actual]],"ATENCIÓN","EJECUTADO"))</f>
        <v>EJECUTADO</v>
      </c>
    </row>
    <row r="196" spans="1:18" hidden="1" x14ac:dyDescent="0.25">
      <c r="A196" s="16">
        <v>191</v>
      </c>
      <c r="B196" s="18" t="s">
        <v>23</v>
      </c>
      <c r="C196" s="17">
        <v>45602</v>
      </c>
      <c r="D196" s="17"/>
      <c r="E196" s="27" t="s">
        <v>339</v>
      </c>
      <c r="F196" s="28" t="s">
        <v>1364</v>
      </c>
      <c r="G196" s="27" t="s">
        <v>33</v>
      </c>
      <c r="H196" s="29" t="s">
        <v>505</v>
      </c>
      <c r="I196" s="29"/>
      <c r="J196" s="33">
        <v>2</v>
      </c>
      <c r="K196" s="21">
        <v>45601</v>
      </c>
      <c r="L196" s="21">
        <f>IFERROR(WORKDAY.INTL(($K196-1),$J196,1,FESTIVOS[]),"")</f>
        <v>45602</v>
      </c>
      <c r="M196" s="37">
        <v>1</v>
      </c>
      <c r="N196" s="23">
        <v>0</v>
      </c>
      <c r="O196" s="22">
        <v>1</v>
      </c>
      <c r="P196" s="18" t="s">
        <v>35</v>
      </c>
      <c r="Q196" s="24" t="s">
        <v>30</v>
      </c>
      <c r="R196" s="65" t="str">
        <f>IF(Tabla4343567891011121314[[#This Row],[Avance]]&lt;Tabla4343567891011121314[[#This Row],[Actual]],"OK",IF(Tabla4343567891011121314[[#This Row],[Avance]]&gt;Tabla4343567891011121314[[#This Row],[Actual]],"ATENCIÓN","EJECUTADO"))</f>
        <v>EJECUTADO</v>
      </c>
    </row>
    <row r="197" spans="1:18" hidden="1" x14ac:dyDescent="0.25">
      <c r="A197" s="16">
        <v>192</v>
      </c>
      <c r="B197" s="18" t="s">
        <v>23</v>
      </c>
      <c r="C197" s="17">
        <v>45603</v>
      </c>
      <c r="D197" s="17"/>
      <c r="E197" s="27" t="s">
        <v>621</v>
      </c>
      <c r="F197" s="28" t="s">
        <v>1379</v>
      </c>
      <c r="G197" s="27" t="s">
        <v>33</v>
      </c>
      <c r="H197" s="29" t="s">
        <v>112</v>
      </c>
      <c r="I197" s="29"/>
      <c r="J197" s="33">
        <v>2</v>
      </c>
      <c r="K197" s="21">
        <v>45602</v>
      </c>
      <c r="L197" s="21">
        <f>IFERROR(WORKDAY.INTL(($K197-1),$J197,1,FESTIVOS[]),"")</f>
        <v>45603</v>
      </c>
      <c r="M197" s="37">
        <v>1</v>
      </c>
      <c r="N197" s="23">
        <v>0</v>
      </c>
      <c r="O197" s="22">
        <v>1</v>
      </c>
      <c r="P197" s="18" t="s">
        <v>35</v>
      </c>
      <c r="Q197" s="24" t="s">
        <v>30</v>
      </c>
      <c r="R197" s="65" t="str">
        <f>IF(Tabla4343567891011121314[[#This Row],[Avance]]&lt;Tabla4343567891011121314[[#This Row],[Actual]],"OK",IF(Tabla4343567891011121314[[#This Row],[Avance]]&gt;Tabla4343567891011121314[[#This Row],[Actual]],"ATENCIÓN","EJECUTADO"))</f>
        <v>EJECUTADO</v>
      </c>
    </row>
    <row r="198" spans="1:18" hidden="1" x14ac:dyDescent="0.25">
      <c r="A198" s="16">
        <v>193</v>
      </c>
      <c r="B198" s="18" t="s">
        <v>23</v>
      </c>
      <c r="C198" s="17">
        <v>45603</v>
      </c>
      <c r="D198" s="17"/>
      <c r="E198" s="27" t="s">
        <v>621</v>
      </c>
      <c r="F198" s="28" t="s">
        <v>1380</v>
      </c>
      <c r="G198" s="27" t="s">
        <v>33</v>
      </c>
      <c r="H198" s="29" t="s">
        <v>112</v>
      </c>
      <c r="I198" s="29"/>
      <c r="J198" s="33">
        <v>2</v>
      </c>
      <c r="K198" s="21">
        <v>45602</v>
      </c>
      <c r="L198" s="21">
        <f>IFERROR(WORKDAY.INTL(($K198-1),$J198,1,FESTIVOS[]),"")</f>
        <v>45603</v>
      </c>
      <c r="M198" s="37">
        <v>1</v>
      </c>
      <c r="N198" s="23">
        <v>0</v>
      </c>
      <c r="O198" s="22">
        <v>1</v>
      </c>
      <c r="P198" s="18" t="s">
        <v>35</v>
      </c>
      <c r="Q198" s="24" t="s">
        <v>30</v>
      </c>
      <c r="R198" s="65" t="str">
        <f>IF(Tabla4343567891011121314[[#This Row],[Avance]]&lt;Tabla4343567891011121314[[#This Row],[Actual]],"OK",IF(Tabla4343567891011121314[[#This Row],[Avance]]&gt;Tabla4343567891011121314[[#This Row],[Actual]],"ATENCIÓN","EJECUTADO"))</f>
        <v>EJECUTADO</v>
      </c>
    </row>
    <row r="199" spans="1:18" ht="26.4" hidden="1" x14ac:dyDescent="0.25">
      <c r="A199" s="16">
        <v>194</v>
      </c>
      <c r="B199" s="18" t="s">
        <v>23</v>
      </c>
      <c r="C199" s="17">
        <v>45603</v>
      </c>
      <c r="D199" s="17"/>
      <c r="E199" s="27" t="s">
        <v>339</v>
      </c>
      <c r="F199" s="38" t="s">
        <v>1381</v>
      </c>
      <c r="G199" s="27" t="s">
        <v>758</v>
      </c>
      <c r="H199" s="29" t="s">
        <v>505</v>
      </c>
      <c r="I199" s="29"/>
      <c r="J199" s="33">
        <v>3</v>
      </c>
      <c r="K199" s="21">
        <v>45602</v>
      </c>
      <c r="L199" s="21">
        <f>IFERROR(WORKDAY.INTL(($K199-1),$J199,1,FESTIVOS[]),"")</f>
        <v>45604</v>
      </c>
      <c r="M199" s="37">
        <v>1</v>
      </c>
      <c r="N199" s="23">
        <v>0.8</v>
      </c>
      <c r="O199" s="22">
        <v>1</v>
      </c>
      <c r="P199" s="18" t="s">
        <v>35</v>
      </c>
      <c r="Q199" s="24" t="s">
        <v>30</v>
      </c>
      <c r="R199" s="65" t="str">
        <f>IF(Tabla4343567891011121314[[#This Row],[Avance]]&lt;Tabla4343567891011121314[[#This Row],[Actual]],"OK",IF(Tabla4343567891011121314[[#This Row],[Avance]]&gt;Tabla4343567891011121314[[#This Row],[Actual]],"ATENCIÓN","EJECUTADO"))</f>
        <v>EJECUTADO</v>
      </c>
    </row>
    <row r="200" spans="1:18" hidden="1" x14ac:dyDescent="0.25">
      <c r="A200" s="16">
        <v>195</v>
      </c>
      <c r="B200" s="18" t="s">
        <v>23</v>
      </c>
      <c r="C200" s="17">
        <v>45603</v>
      </c>
      <c r="D200" s="17"/>
      <c r="E200" s="27" t="s">
        <v>39</v>
      </c>
      <c r="F200" s="28" t="s">
        <v>1379</v>
      </c>
      <c r="G200" s="27" t="s">
        <v>33</v>
      </c>
      <c r="H200" s="29" t="s">
        <v>1382</v>
      </c>
      <c r="I200" s="29"/>
      <c r="J200" s="33">
        <v>2</v>
      </c>
      <c r="K200" s="21">
        <v>45602</v>
      </c>
      <c r="L200" s="21">
        <f>IFERROR(WORKDAY.INTL(($K200-1),$J200,1,FESTIVOS[]),"")</f>
        <v>45603</v>
      </c>
      <c r="M200" s="37">
        <v>1</v>
      </c>
      <c r="N200" s="23">
        <v>0</v>
      </c>
      <c r="O200" s="22">
        <v>1</v>
      </c>
      <c r="P200" s="18" t="s">
        <v>35</v>
      </c>
      <c r="Q200" s="24" t="s">
        <v>30</v>
      </c>
      <c r="R200" s="65" t="str">
        <f>IF(Tabla4343567891011121314[[#This Row],[Avance]]&lt;Tabla4343567891011121314[[#This Row],[Actual]],"OK",IF(Tabla4343567891011121314[[#This Row],[Avance]]&gt;Tabla4343567891011121314[[#This Row],[Actual]],"ATENCIÓN","EJECUTADO"))</f>
        <v>EJECUTADO</v>
      </c>
    </row>
    <row r="201" spans="1:18" hidden="1" x14ac:dyDescent="0.25">
      <c r="A201" s="16">
        <v>196</v>
      </c>
      <c r="B201" s="18" t="s">
        <v>23</v>
      </c>
      <c r="C201" s="17">
        <v>45603</v>
      </c>
      <c r="D201" s="17"/>
      <c r="E201" s="27" t="s">
        <v>39</v>
      </c>
      <c r="F201" s="28" t="s">
        <v>1380</v>
      </c>
      <c r="G201" s="27" t="s">
        <v>33</v>
      </c>
      <c r="H201" s="29" t="s">
        <v>1382</v>
      </c>
      <c r="I201" s="29"/>
      <c r="J201" s="33">
        <v>2</v>
      </c>
      <c r="K201" s="21">
        <v>45602</v>
      </c>
      <c r="L201" s="21">
        <f>IFERROR(WORKDAY.INTL(($K201-1),$J201,1,FESTIVOS[]),"")</f>
        <v>45603</v>
      </c>
      <c r="M201" s="37">
        <v>1</v>
      </c>
      <c r="N201" s="23">
        <v>0</v>
      </c>
      <c r="O201" s="22">
        <v>1</v>
      </c>
      <c r="P201" s="18" t="s">
        <v>35</v>
      </c>
      <c r="Q201" s="24" t="s">
        <v>30</v>
      </c>
      <c r="R201" s="65" t="str">
        <f>IF(Tabla4343567891011121314[[#This Row],[Avance]]&lt;Tabla4343567891011121314[[#This Row],[Actual]],"OK",IF(Tabla4343567891011121314[[#This Row],[Avance]]&gt;Tabla4343567891011121314[[#This Row],[Actual]],"ATENCIÓN","EJECUTADO"))</f>
        <v>EJECUTADO</v>
      </c>
    </row>
    <row r="202" spans="1:18" hidden="1" x14ac:dyDescent="0.25">
      <c r="A202" s="16">
        <v>197</v>
      </c>
      <c r="B202" s="18" t="s">
        <v>23</v>
      </c>
      <c r="C202" s="17">
        <v>45604</v>
      </c>
      <c r="D202" s="17"/>
      <c r="E202" s="27" t="s">
        <v>39</v>
      </c>
      <c r="F202" s="28" t="s">
        <v>62</v>
      </c>
      <c r="G202" s="27" t="s">
        <v>33</v>
      </c>
      <c r="H202" s="29" t="s">
        <v>1189</v>
      </c>
      <c r="I202" s="29"/>
      <c r="J202" s="33">
        <v>2</v>
      </c>
      <c r="K202" s="21">
        <v>45603</v>
      </c>
      <c r="L202" s="21">
        <f>IFERROR(WORKDAY.INTL(($K202-1),$J202,1,FESTIVOS[]),"")</f>
        <v>45604</v>
      </c>
      <c r="M202" s="37">
        <v>1</v>
      </c>
      <c r="N202" s="23">
        <v>0</v>
      </c>
      <c r="O202" s="22">
        <v>1</v>
      </c>
      <c r="P202" s="18" t="s">
        <v>35</v>
      </c>
      <c r="Q202" s="24" t="s">
        <v>30</v>
      </c>
      <c r="R202" s="65" t="str">
        <f>IF(Tabla4343567891011121314[[#This Row],[Avance]]&lt;Tabla4343567891011121314[[#This Row],[Actual]],"OK",IF(Tabla4343567891011121314[[#This Row],[Avance]]&gt;Tabla4343567891011121314[[#This Row],[Actual]],"ATENCIÓN","EJECUTADO"))</f>
        <v>EJECUTADO</v>
      </c>
    </row>
    <row r="203" spans="1:18" ht="26.4" hidden="1" x14ac:dyDescent="0.25">
      <c r="A203" s="16">
        <v>198</v>
      </c>
      <c r="B203" s="18" t="s">
        <v>23</v>
      </c>
      <c r="C203" s="17">
        <v>45604</v>
      </c>
      <c r="D203" s="17"/>
      <c r="E203" s="27" t="s">
        <v>339</v>
      </c>
      <c r="F203" s="38" t="s">
        <v>1383</v>
      </c>
      <c r="G203" s="27" t="s">
        <v>758</v>
      </c>
      <c r="H203" s="29" t="s">
        <v>505</v>
      </c>
      <c r="I203" s="29"/>
      <c r="J203" s="33">
        <v>4</v>
      </c>
      <c r="K203" s="21">
        <v>45603</v>
      </c>
      <c r="L203" s="21">
        <f>IFERROR(WORKDAY.INTL(($K203-1),$J203,1,FESTIVOS[]),"")</f>
        <v>45608</v>
      </c>
      <c r="M203" s="37">
        <v>1</v>
      </c>
      <c r="N203" s="23">
        <v>0.9</v>
      </c>
      <c r="O203" s="22">
        <v>1</v>
      </c>
      <c r="P203" s="18" t="s">
        <v>35</v>
      </c>
      <c r="Q203" s="24" t="s">
        <v>30</v>
      </c>
      <c r="R203" s="65" t="str">
        <f>IF(Tabla4343567891011121314[[#This Row],[Avance]]&lt;Tabla4343567891011121314[[#This Row],[Actual]],"OK",IF(Tabla4343567891011121314[[#This Row],[Avance]]&gt;Tabla4343567891011121314[[#This Row],[Actual]],"ATENCIÓN","EJECUTADO"))</f>
        <v>EJECUTADO</v>
      </c>
    </row>
    <row r="204" spans="1:18" hidden="1" x14ac:dyDescent="0.25">
      <c r="A204" s="16">
        <v>199</v>
      </c>
      <c r="B204" s="18" t="s">
        <v>23</v>
      </c>
      <c r="C204" s="17">
        <v>45607</v>
      </c>
      <c r="D204" s="17"/>
      <c r="E204" s="27" t="s">
        <v>39</v>
      </c>
      <c r="F204" s="28" t="s">
        <v>297</v>
      </c>
      <c r="G204" s="27" t="s">
        <v>33</v>
      </c>
      <c r="H204" s="29" t="s">
        <v>1189</v>
      </c>
      <c r="I204" s="29"/>
      <c r="J204" s="33">
        <v>1</v>
      </c>
      <c r="K204" s="21">
        <v>45606</v>
      </c>
      <c r="L204" s="21">
        <f>IFERROR(WORKDAY.INTL(($K204-1),$J204,1,FESTIVOS[]),"")</f>
        <v>45607</v>
      </c>
      <c r="M204" s="37">
        <v>1</v>
      </c>
      <c r="N204" s="23">
        <v>0</v>
      </c>
      <c r="O204" s="22">
        <v>1</v>
      </c>
      <c r="P204" s="18" t="s">
        <v>35</v>
      </c>
      <c r="Q204" s="24" t="s">
        <v>30</v>
      </c>
      <c r="R204" s="65" t="str">
        <f>IF(Tabla4343567891011121314[[#This Row],[Avance]]&lt;Tabla4343567891011121314[[#This Row],[Actual]],"OK",IF(Tabla4343567891011121314[[#This Row],[Avance]]&gt;Tabla4343567891011121314[[#This Row],[Actual]],"ATENCIÓN","EJECUTADO"))</f>
        <v>EJECUTADO</v>
      </c>
    </row>
    <row r="205" spans="1:18" hidden="1" x14ac:dyDescent="0.25">
      <c r="A205" s="16">
        <v>200</v>
      </c>
      <c r="B205" s="18" t="s">
        <v>23</v>
      </c>
      <c r="C205" s="17">
        <v>45607</v>
      </c>
      <c r="D205" s="17"/>
      <c r="E205" s="27" t="s">
        <v>39</v>
      </c>
      <c r="F205" s="28" t="s">
        <v>681</v>
      </c>
      <c r="G205" s="27" t="s">
        <v>33</v>
      </c>
      <c r="H205" s="29" t="s">
        <v>1189</v>
      </c>
      <c r="I205" s="29"/>
      <c r="J205" s="33">
        <v>1</v>
      </c>
      <c r="K205" s="21">
        <v>45606</v>
      </c>
      <c r="L205" s="21">
        <f>IFERROR(WORKDAY.INTL(($K205-1),$J205,1,FESTIVOS[]),"")</f>
        <v>45607</v>
      </c>
      <c r="M205" s="37">
        <v>1</v>
      </c>
      <c r="N205" s="23">
        <v>0</v>
      </c>
      <c r="O205" s="22">
        <v>1</v>
      </c>
      <c r="P205" s="18" t="s">
        <v>35</v>
      </c>
      <c r="Q205" s="24" t="s">
        <v>30</v>
      </c>
      <c r="R205" s="65" t="str">
        <f>IF(Tabla4343567891011121314[[#This Row],[Avance]]&lt;Tabla4343567891011121314[[#This Row],[Actual]],"OK",IF(Tabla4343567891011121314[[#This Row],[Avance]]&gt;Tabla4343567891011121314[[#This Row],[Actual]],"ATENCIÓN","EJECUTADO"))</f>
        <v>EJECUTADO</v>
      </c>
    </row>
    <row r="206" spans="1:18" hidden="1" x14ac:dyDescent="0.25">
      <c r="A206" s="16">
        <v>201</v>
      </c>
      <c r="B206" s="18" t="s">
        <v>23</v>
      </c>
      <c r="C206" s="17">
        <v>45607</v>
      </c>
      <c r="D206" s="17"/>
      <c r="E206" s="27" t="s">
        <v>1264</v>
      </c>
      <c r="F206" s="28" t="s">
        <v>1384</v>
      </c>
      <c r="G206" s="27" t="s">
        <v>33</v>
      </c>
      <c r="H206" s="29" t="s">
        <v>789</v>
      </c>
      <c r="I206" s="29"/>
      <c r="J206" s="33">
        <v>9</v>
      </c>
      <c r="K206" s="21">
        <v>45606</v>
      </c>
      <c r="L206" s="21">
        <f>IFERROR(WORKDAY.INTL(($K206-1),$J206,1,FESTIVOS[]),"")</f>
        <v>45617</v>
      </c>
      <c r="M206" s="37">
        <v>1</v>
      </c>
      <c r="N206" s="23">
        <v>0.76</v>
      </c>
      <c r="O206" s="22">
        <v>1</v>
      </c>
      <c r="P206" s="18" t="s">
        <v>35</v>
      </c>
      <c r="Q206" s="24" t="s">
        <v>30</v>
      </c>
      <c r="R206" s="65" t="str">
        <f>IF(Tabla4343567891011121314[[#This Row],[Avance]]&lt;Tabla4343567891011121314[[#This Row],[Actual]],"OK",IF(Tabla4343567891011121314[[#This Row],[Avance]]&gt;Tabla4343567891011121314[[#This Row],[Actual]],"ATENCIÓN","EJECUTADO"))</f>
        <v>EJECUTADO</v>
      </c>
    </row>
    <row r="207" spans="1:18" hidden="1" x14ac:dyDescent="0.25">
      <c r="A207" s="16">
        <v>202</v>
      </c>
      <c r="B207" s="18" t="s">
        <v>23</v>
      </c>
      <c r="C207" s="17">
        <v>45608</v>
      </c>
      <c r="D207" s="17"/>
      <c r="E207" s="27" t="s">
        <v>39</v>
      </c>
      <c r="F207" s="28" t="s">
        <v>84</v>
      </c>
      <c r="G207" s="27" t="s">
        <v>33</v>
      </c>
      <c r="H207" s="29" t="s">
        <v>1189</v>
      </c>
      <c r="I207" s="29"/>
      <c r="J207" s="33">
        <v>2</v>
      </c>
      <c r="K207" s="21">
        <v>45607</v>
      </c>
      <c r="L207" s="21">
        <f>IFERROR(WORKDAY.INTL(($K207-1),$J207,1,FESTIVOS[]),"")</f>
        <v>45608</v>
      </c>
      <c r="M207" s="37">
        <v>1</v>
      </c>
      <c r="N207" s="23">
        <v>0</v>
      </c>
      <c r="O207" s="22">
        <v>1</v>
      </c>
      <c r="P207" s="18" t="s">
        <v>35</v>
      </c>
      <c r="Q207" s="24" t="s">
        <v>30</v>
      </c>
      <c r="R207" s="65" t="str">
        <f>IF(Tabla4343567891011121314[[#This Row],[Avance]]&lt;Tabla4343567891011121314[[#This Row],[Actual]],"OK",IF(Tabla4343567891011121314[[#This Row],[Avance]]&gt;Tabla4343567891011121314[[#This Row],[Actual]],"ATENCIÓN","EJECUTADO"))</f>
        <v>EJECUTADO</v>
      </c>
    </row>
    <row r="208" spans="1:18" hidden="1" x14ac:dyDescent="0.25">
      <c r="A208" s="16">
        <v>203</v>
      </c>
      <c r="B208" s="18" t="s">
        <v>23</v>
      </c>
      <c r="C208" s="17">
        <v>45608</v>
      </c>
      <c r="D208" s="17"/>
      <c r="E208" s="27" t="s">
        <v>339</v>
      </c>
      <c r="F208" s="28" t="s">
        <v>1385</v>
      </c>
      <c r="G208" s="27" t="s">
        <v>758</v>
      </c>
      <c r="H208" s="29" t="s">
        <v>505</v>
      </c>
      <c r="I208" s="29"/>
      <c r="J208" s="33">
        <v>2</v>
      </c>
      <c r="K208" s="21">
        <v>45607</v>
      </c>
      <c r="L208" s="21">
        <f>IFERROR(WORKDAY.INTL(($K208-1),$J208,1,FESTIVOS[]),"")</f>
        <v>45608</v>
      </c>
      <c r="M208" s="37">
        <v>1</v>
      </c>
      <c r="N208" s="23">
        <v>0</v>
      </c>
      <c r="O208" s="22">
        <v>1</v>
      </c>
      <c r="P208" s="18" t="s">
        <v>35</v>
      </c>
      <c r="Q208" s="24" t="s">
        <v>30</v>
      </c>
      <c r="R208" s="65" t="str">
        <f>IF(Tabla4343567891011121314[[#This Row],[Avance]]&lt;Tabla4343567891011121314[[#This Row],[Actual]],"OK",IF(Tabla4343567891011121314[[#This Row],[Avance]]&gt;Tabla4343567891011121314[[#This Row],[Actual]],"ATENCIÓN","EJECUTADO"))</f>
        <v>EJECUTADO</v>
      </c>
    </row>
    <row r="209" spans="1:18" hidden="1" x14ac:dyDescent="0.25">
      <c r="A209" s="16">
        <v>204</v>
      </c>
      <c r="B209" s="18" t="s">
        <v>23</v>
      </c>
      <c r="C209" s="17">
        <v>45609</v>
      </c>
      <c r="D209" s="17"/>
      <c r="E209" s="27" t="s">
        <v>39</v>
      </c>
      <c r="F209" s="28" t="s">
        <v>642</v>
      </c>
      <c r="G209" s="27" t="s">
        <v>33</v>
      </c>
      <c r="H209" s="29" t="s">
        <v>1189</v>
      </c>
      <c r="I209" s="29"/>
      <c r="J209" s="33">
        <v>2</v>
      </c>
      <c r="K209" s="21">
        <v>45608</v>
      </c>
      <c r="L209" s="21">
        <f>IFERROR(WORKDAY.INTL(($K209-1),$J209,1,FESTIVOS[]),"")</f>
        <v>45609</v>
      </c>
      <c r="M209" s="37">
        <v>1</v>
      </c>
      <c r="N209" s="23">
        <v>0</v>
      </c>
      <c r="O209" s="22">
        <v>1</v>
      </c>
      <c r="P209" s="18" t="s">
        <v>35</v>
      </c>
      <c r="Q209" s="24" t="s">
        <v>30</v>
      </c>
      <c r="R209" s="65" t="str">
        <f>IF(Tabla4343567891011121314[[#This Row],[Avance]]&lt;Tabla4343567891011121314[[#This Row],[Actual]],"OK",IF(Tabla4343567891011121314[[#This Row],[Avance]]&gt;Tabla4343567891011121314[[#This Row],[Actual]],"ATENCIÓN","EJECUTADO"))</f>
        <v>EJECUTADO</v>
      </c>
    </row>
    <row r="210" spans="1:18" hidden="1" x14ac:dyDescent="0.25">
      <c r="A210" s="16">
        <v>205</v>
      </c>
      <c r="B210" s="18" t="s">
        <v>23</v>
      </c>
      <c r="C210" s="17">
        <v>45609</v>
      </c>
      <c r="D210" s="17"/>
      <c r="E210" s="27" t="s">
        <v>39</v>
      </c>
      <c r="F210" s="28" t="s">
        <v>734</v>
      </c>
      <c r="G210" s="27" t="s">
        <v>33</v>
      </c>
      <c r="H210" s="29" t="s">
        <v>1189</v>
      </c>
      <c r="I210" s="29"/>
      <c r="J210" s="33">
        <v>2</v>
      </c>
      <c r="K210" s="21">
        <v>45608</v>
      </c>
      <c r="L210" s="21">
        <f>IFERROR(WORKDAY.INTL(($K210-1),$J210,1,FESTIVOS[]),"")</f>
        <v>45609</v>
      </c>
      <c r="M210" s="37">
        <v>1</v>
      </c>
      <c r="N210" s="23">
        <v>0</v>
      </c>
      <c r="O210" s="22">
        <v>1</v>
      </c>
      <c r="P210" s="18" t="s">
        <v>35</v>
      </c>
      <c r="Q210" s="24" t="s">
        <v>30</v>
      </c>
      <c r="R210" s="65" t="str">
        <f>IF(Tabla4343567891011121314[[#This Row],[Avance]]&lt;Tabla4343567891011121314[[#This Row],[Actual]],"OK",IF(Tabla4343567891011121314[[#This Row],[Avance]]&gt;Tabla4343567891011121314[[#This Row],[Actual]],"ATENCIÓN","EJECUTADO"))</f>
        <v>EJECUTADO</v>
      </c>
    </row>
    <row r="211" spans="1:18" hidden="1" x14ac:dyDescent="0.25">
      <c r="A211" s="16">
        <v>206</v>
      </c>
      <c r="B211" s="18" t="s">
        <v>23</v>
      </c>
      <c r="C211" s="17">
        <v>45609</v>
      </c>
      <c r="D211" s="17"/>
      <c r="E211" s="27" t="s">
        <v>39</v>
      </c>
      <c r="F211" s="28" t="s">
        <v>640</v>
      </c>
      <c r="G211" s="27" t="s">
        <v>33</v>
      </c>
      <c r="H211" s="29" t="s">
        <v>1189</v>
      </c>
      <c r="I211" s="29"/>
      <c r="J211" s="33">
        <v>2</v>
      </c>
      <c r="K211" s="21">
        <v>45608</v>
      </c>
      <c r="L211" s="21">
        <f>IFERROR(WORKDAY.INTL(($K211-1),$J211,1,FESTIVOS[]),"")</f>
        <v>45609</v>
      </c>
      <c r="M211" s="37">
        <v>1</v>
      </c>
      <c r="N211" s="23">
        <v>0</v>
      </c>
      <c r="O211" s="22">
        <v>1</v>
      </c>
      <c r="P211" s="18" t="s">
        <v>35</v>
      </c>
      <c r="Q211" s="24" t="s">
        <v>30</v>
      </c>
      <c r="R211" s="65" t="str">
        <f>IF(Tabla4343567891011121314[[#This Row],[Avance]]&lt;Tabla4343567891011121314[[#This Row],[Actual]],"OK",IF(Tabla4343567891011121314[[#This Row],[Avance]]&gt;Tabla4343567891011121314[[#This Row],[Actual]],"ATENCIÓN","EJECUTADO"))</f>
        <v>EJECUTADO</v>
      </c>
    </row>
    <row r="212" spans="1:18" hidden="1" x14ac:dyDescent="0.25">
      <c r="A212" s="16">
        <v>207</v>
      </c>
      <c r="B212" s="18" t="s">
        <v>23</v>
      </c>
      <c r="C212" s="17">
        <v>45609</v>
      </c>
      <c r="D212" s="17"/>
      <c r="E212" s="27" t="s">
        <v>39</v>
      </c>
      <c r="F212" s="28" t="s">
        <v>735</v>
      </c>
      <c r="G212" s="27" t="s">
        <v>33</v>
      </c>
      <c r="H212" s="29" t="s">
        <v>1189</v>
      </c>
      <c r="I212" s="29"/>
      <c r="J212" s="33">
        <v>2</v>
      </c>
      <c r="K212" s="21">
        <v>45608</v>
      </c>
      <c r="L212" s="21">
        <f>IFERROR(WORKDAY.INTL(($K212-1),$J212,1,FESTIVOS[]),"")</f>
        <v>45609</v>
      </c>
      <c r="M212" s="37">
        <v>1</v>
      </c>
      <c r="N212" s="23">
        <v>0</v>
      </c>
      <c r="O212" s="22">
        <v>1</v>
      </c>
      <c r="P212" s="18" t="s">
        <v>35</v>
      </c>
      <c r="Q212" s="24" t="s">
        <v>30</v>
      </c>
      <c r="R212" s="65" t="str">
        <f>IF(Tabla4343567891011121314[[#This Row],[Avance]]&lt;Tabla4343567891011121314[[#This Row],[Actual]],"OK",IF(Tabla4343567891011121314[[#This Row],[Avance]]&gt;Tabla4343567891011121314[[#This Row],[Actual]],"ATENCIÓN","EJECUTADO"))</f>
        <v>EJECUTADO</v>
      </c>
    </row>
    <row r="213" spans="1:18" hidden="1" x14ac:dyDescent="0.25">
      <c r="A213" s="16">
        <v>208</v>
      </c>
      <c r="B213" s="18" t="s">
        <v>23</v>
      </c>
      <c r="C213" s="17">
        <v>45609</v>
      </c>
      <c r="D213" s="17"/>
      <c r="E213" s="27" t="s">
        <v>339</v>
      </c>
      <c r="F213" s="28" t="s">
        <v>1386</v>
      </c>
      <c r="G213" s="27" t="s">
        <v>758</v>
      </c>
      <c r="H213" s="29" t="s">
        <v>505</v>
      </c>
      <c r="I213" s="29"/>
      <c r="J213" s="33">
        <v>2</v>
      </c>
      <c r="K213" s="21">
        <v>45608</v>
      </c>
      <c r="L213" s="21">
        <f>IFERROR(WORKDAY.INTL(($K213-1),$J213,1,FESTIVOS[]),"")</f>
        <v>45609</v>
      </c>
      <c r="M213" s="37">
        <v>1</v>
      </c>
      <c r="N213" s="23">
        <v>0</v>
      </c>
      <c r="O213" s="22">
        <v>1</v>
      </c>
      <c r="P213" s="18" t="s">
        <v>35</v>
      </c>
      <c r="Q213" s="24" t="s">
        <v>30</v>
      </c>
      <c r="R213" s="65" t="str">
        <f>IF(Tabla4343567891011121314[[#This Row],[Avance]]&lt;Tabla4343567891011121314[[#This Row],[Actual]],"OK",IF(Tabla4343567891011121314[[#This Row],[Avance]]&gt;Tabla4343567891011121314[[#This Row],[Actual]],"ATENCIÓN","EJECUTADO"))</f>
        <v>EJECUTADO</v>
      </c>
    </row>
    <row r="214" spans="1:18" hidden="1" x14ac:dyDescent="0.25">
      <c r="A214" s="16">
        <v>209</v>
      </c>
      <c r="B214" s="18" t="s">
        <v>23</v>
      </c>
      <c r="C214" s="17">
        <v>45609</v>
      </c>
      <c r="D214" s="17"/>
      <c r="E214" s="27" t="s">
        <v>339</v>
      </c>
      <c r="F214" s="28" t="s">
        <v>1387</v>
      </c>
      <c r="G214" s="27" t="s">
        <v>758</v>
      </c>
      <c r="H214" s="29" t="s">
        <v>505</v>
      </c>
      <c r="I214" s="29"/>
      <c r="J214" s="33">
        <v>2</v>
      </c>
      <c r="K214" s="21">
        <v>45608</v>
      </c>
      <c r="L214" s="21">
        <f>IFERROR(WORKDAY.INTL(($K214-1),$J214,1,FESTIVOS[]),"")</f>
        <v>45609</v>
      </c>
      <c r="M214" s="37">
        <v>1</v>
      </c>
      <c r="N214" s="23">
        <v>0</v>
      </c>
      <c r="O214" s="22">
        <v>1</v>
      </c>
      <c r="P214" s="18" t="s">
        <v>35</v>
      </c>
      <c r="Q214" s="24" t="s">
        <v>30</v>
      </c>
      <c r="R214" s="65" t="str">
        <f>IF(Tabla4343567891011121314[[#This Row],[Avance]]&lt;Tabla4343567891011121314[[#This Row],[Actual]],"OK",IF(Tabla4343567891011121314[[#This Row],[Avance]]&gt;Tabla4343567891011121314[[#This Row],[Actual]],"ATENCIÓN","EJECUTADO"))</f>
        <v>EJECUTADO</v>
      </c>
    </row>
    <row r="215" spans="1:18" ht="26.4" hidden="1" x14ac:dyDescent="0.25">
      <c r="A215" s="16">
        <v>210</v>
      </c>
      <c r="B215" s="18" t="s">
        <v>23</v>
      </c>
      <c r="C215" s="17">
        <v>45610</v>
      </c>
      <c r="D215" s="17"/>
      <c r="E215" s="27" t="s">
        <v>339</v>
      </c>
      <c r="F215" s="38" t="s">
        <v>1388</v>
      </c>
      <c r="G215" s="27" t="s">
        <v>33</v>
      </c>
      <c r="H215" s="29" t="s">
        <v>505</v>
      </c>
      <c r="I215" s="29"/>
      <c r="J215" s="33">
        <v>6</v>
      </c>
      <c r="K215" s="21">
        <v>45609</v>
      </c>
      <c r="L215" s="21">
        <f>IFERROR(WORKDAY.INTL(($K215-1),$J215,1,FESTIVOS[]),"")</f>
        <v>45616</v>
      </c>
      <c r="M215" s="37">
        <v>1</v>
      </c>
      <c r="N215" s="23">
        <v>0.6</v>
      </c>
      <c r="O215" s="22">
        <v>1</v>
      </c>
      <c r="P215" s="18" t="s">
        <v>35</v>
      </c>
      <c r="Q215" s="24" t="s">
        <v>30</v>
      </c>
      <c r="R215" s="65" t="str">
        <f>IF(Tabla4343567891011121314[[#This Row],[Avance]]&lt;Tabla4343567891011121314[[#This Row],[Actual]],"OK",IF(Tabla4343567891011121314[[#This Row],[Avance]]&gt;Tabla4343567891011121314[[#This Row],[Actual]],"ATENCIÓN","EJECUTADO"))</f>
        <v>EJECUTADO</v>
      </c>
    </row>
    <row r="216" spans="1:18" hidden="1" x14ac:dyDescent="0.25">
      <c r="A216" s="16">
        <v>211</v>
      </c>
      <c r="B216" s="18" t="s">
        <v>23</v>
      </c>
      <c r="C216" s="17">
        <v>45610</v>
      </c>
      <c r="D216" s="17"/>
      <c r="E216" s="27" t="s">
        <v>621</v>
      </c>
      <c r="F216" s="28" t="s">
        <v>1389</v>
      </c>
      <c r="G216" s="27" t="s">
        <v>33</v>
      </c>
      <c r="H216" s="29" t="s">
        <v>1284</v>
      </c>
      <c r="I216" s="29"/>
      <c r="J216" s="33">
        <v>2</v>
      </c>
      <c r="K216" s="21">
        <v>45609</v>
      </c>
      <c r="L216" s="21">
        <f>IFERROR(WORKDAY.INTL(($K216-1),$J216,1,FESTIVOS[]),"")</f>
        <v>45610</v>
      </c>
      <c r="M216" s="37">
        <v>1</v>
      </c>
      <c r="N216" s="23">
        <v>0</v>
      </c>
      <c r="O216" s="22">
        <v>1</v>
      </c>
      <c r="P216" s="18" t="s">
        <v>35</v>
      </c>
      <c r="Q216" s="24" t="s">
        <v>30</v>
      </c>
      <c r="R216" s="65" t="str">
        <f>IF(Tabla4343567891011121314[[#This Row],[Avance]]&lt;Tabla4343567891011121314[[#This Row],[Actual]],"OK",IF(Tabla4343567891011121314[[#This Row],[Avance]]&gt;Tabla4343567891011121314[[#This Row],[Actual]],"ATENCIÓN","EJECUTADO"))</f>
        <v>EJECUTADO</v>
      </c>
    </row>
    <row r="217" spans="1:18" hidden="1" x14ac:dyDescent="0.25">
      <c r="A217" s="16">
        <v>212</v>
      </c>
      <c r="B217" s="18" t="s">
        <v>23</v>
      </c>
      <c r="C217" s="17">
        <v>45610</v>
      </c>
      <c r="D217" s="17"/>
      <c r="E217" s="27" t="s">
        <v>621</v>
      </c>
      <c r="F217" s="28" t="s">
        <v>1390</v>
      </c>
      <c r="G217" s="27" t="s">
        <v>33</v>
      </c>
      <c r="H217" s="29" t="s">
        <v>1284</v>
      </c>
      <c r="I217" s="29"/>
      <c r="J217" s="33">
        <v>2</v>
      </c>
      <c r="K217" s="21">
        <v>45609</v>
      </c>
      <c r="L217" s="21">
        <f>IFERROR(WORKDAY.INTL(($K217-1),$J217,1,FESTIVOS[]),"")</f>
        <v>45610</v>
      </c>
      <c r="M217" s="37">
        <v>1</v>
      </c>
      <c r="N217" s="23">
        <v>0</v>
      </c>
      <c r="O217" s="22">
        <v>1</v>
      </c>
      <c r="P217" s="18" t="s">
        <v>35</v>
      </c>
      <c r="Q217" s="24" t="s">
        <v>30</v>
      </c>
      <c r="R217" s="65" t="str">
        <f>IF(Tabla4343567891011121314[[#This Row],[Avance]]&lt;Tabla4343567891011121314[[#This Row],[Actual]],"OK",IF(Tabla4343567891011121314[[#This Row],[Avance]]&gt;Tabla4343567891011121314[[#This Row],[Actual]],"ATENCIÓN","EJECUTADO"))</f>
        <v>EJECUTADO</v>
      </c>
    </row>
    <row r="218" spans="1:18" hidden="1" x14ac:dyDescent="0.25">
      <c r="A218" s="16">
        <v>213</v>
      </c>
      <c r="B218" s="18" t="s">
        <v>23</v>
      </c>
      <c r="C218" s="17">
        <v>45610</v>
      </c>
      <c r="D218" s="17"/>
      <c r="E218" s="27" t="s">
        <v>39</v>
      </c>
      <c r="F218" s="28" t="s">
        <v>457</v>
      </c>
      <c r="G218" s="27" t="s">
        <v>33</v>
      </c>
      <c r="H218" s="29" t="s">
        <v>1189</v>
      </c>
      <c r="I218" s="29"/>
      <c r="J218" s="33">
        <v>2</v>
      </c>
      <c r="K218" s="21">
        <v>45609</v>
      </c>
      <c r="L218" s="21">
        <f>IFERROR(WORKDAY.INTL(($K218-1),$J218,1,FESTIVOS[]),"")</f>
        <v>45610</v>
      </c>
      <c r="M218" s="37">
        <v>1</v>
      </c>
      <c r="N218" s="23">
        <v>0</v>
      </c>
      <c r="O218" s="22">
        <v>1</v>
      </c>
      <c r="P218" s="18" t="s">
        <v>35</v>
      </c>
      <c r="Q218" s="24" t="s">
        <v>30</v>
      </c>
      <c r="R218" s="65" t="str">
        <f>IF(Tabla4343567891011121314[[#This Row],[Avance]]&lt;Tabla4343567891011121314[[#This Row],[Actual]],"OK",IF(Tabla4343567891011121314[[#This Row],[Avance]]&gt;Tabla4343567891011121314[[#This Row],[Actual]],"ATENCIÓN","EJECUTADO"))</f>
        <v>EJECUTADO</v>
      </c>
    </row>
    <row r="219" spans="1:18" hidden="1" x14ac:dyDescent="0.25">
      <c r="A219" s="16">
        <v>214</v>
      </c>
      <c r="B219" s="18" t="s">
        <v>23</v>
      </c>
      <c r="C219" s="17">
        <v>45610</v>
      </c>
      <c r="D219" s="17"/>
      <c r="E219" s="27" t="s">
        <v>39</v>
      </c>
      <c r="F219" s="28" t="s">
        <v>268</v>
      </c>
      <c r="G219" s="27" t="s">
        <v>33</v>
      </c>
      <c r="H219" s="29" t="s">
        <v>1189</v>
      </c>
      <c r="I219" s="29"/>
      <c r="J219" s="33">
        <v>2</v>
      </c>
      <c r="K219" s="21">
        <v>45609</v>
      </c>
      <c r="L219" s="21">
        <f>IFERROR(WORKDAY.INTL(($K219-1),$J219,1,FESTIVOS[]),"")</f>
        <v>45610</v>
      </c>
      <c r="M219" s="37">
        <v>1</v>
      </c>
      <c r="N219" s="23">
        <v>0</v>
      </c>
      <c r="O219" s="22">
        <v>1</v>
      </c>
      <c r="P219" s="18" t="s">
        <v>35</v>
      </c>
      <c r="Q219" s="24" t="s">
        <v>30</v>
      </c>
      <c r="R219" s="65" t="str">
        <f>IF(Tabla4343567891011121314[[#This Row],[Avance]]&lt;Tabla4343567891011121314[[#This Row],[Actual]],"OK",IF(Tabla4343567891011121314[[#This Row],[Avance]]&gt;Tabla4343567891011121314[[#This Row],[Actual]],"ATENCIÓN","EJECUTADO"))</f>
        <v>EJECUTADO</v>
      </c>
    </row>
    <row r="220" spans="1:18" hidden="1" x14ac:dyDescent="0.25">
      <c r="A220" s="16">
        <v>215</v>
      </c>
      <c r="B220" s="18" t="s">
        <v>23</v>
      </c>
      <c r="C220" s="17">
        <v>45610</v>
      </c>
      <c r="D220" s="17"/>
      <c r="E220" s="27" t="s">
        <v>39</v>
      </c>
      <c r="F220" s="28" t="s">
        <v>711</v>
      </c>
      <c r="G220" s="27" t="s">
        <v>33</v>
      </c>
      <c r="H220" s="29" t="s">
        <v>1189</v>
      </c>
      <c r="I220" s="29"/>
      <c r="J220" s="33">
        <v>2</v>
      </c>
      <c r="K220" s="21">
        <v>45609</v>
      </c>
      <c r="L220" s="21">
        <f>IFERROR(WORKDAY.INTL(($K220-1),$J220,1,FESTIVOS[]),"")</f>
        <v>45610</v>
      </c>
      <c r="M220" s="37">
        <v>1</v>
      </c>
      <c r="N220" s="23">
        <v>0</v>
      </c>
      <c r="O220" s="22">
        <v>1</v>
      </c>
      <c r="P220" s="18" t="s">
        <v>35</v>
      </c>
      <c r="Q220" s="24" t="s">
        <v>30</v>
      </c>
      <c r="R220" s="65" t="str">
        <f>IF(Tabla4343567891011121314[[#This Row],[Avance]]&lt;Tabla4343567891011121314[[#This Row],[Actual]],"OK",IF(Tabla4343567891011121314[[#This Row],[Avance]]&gt;Tabla4343567891011121314[[#This Row],[Actual]],"ATENCIÓN","EJECUTADO"))</f>
        <v>EJECUTADO</v>
      </c>
    </row>
    <row r="221" spans="1:18" hidden="1" x14ac:dyDescent="0.25">
      <c r="A221" s="16">
        <v>216</v>
      </c>
      <c r="B221" s="18" t="s">
        <v>23</v>
      </c>
      <c r="C221" s="17">
        <v>45610</v>
      </c>
      <c r="D221" s="17"/>
      <c r="E221" s="27" t="s">
        <v>39</v>
      </c>
      <c r="F221" s="28" t="s">
        <v>561</v>
      </c>
      <c r="G221" s="27" t="s">
        <v>33</v>
      </c>
      <c r="H221" s="29" t="s">
        <v>1189</v>
      </c>
      <c r="I221" s="29"/>
      <c r="J221" s="33">
        <v>2</v>
      </c>
      <c r="K221" s="21">
        <v>45609</v>
      </c>
      <c r="L221" s="21">
        <f>IFERROR(WORKDAY.INTL(($K221-1),$J221,1,FESTIVOS[]),"")</f>
        <v>45610</v>
      </c>
      <c r="M221" s="37">
        <v>1</v>
      </c>
      <c r="N221" s="23">
        <v>0</v>
      </c>
      <c r="O221" s="22">
        <v>1</v>
      </c>
      <c r="P221" s="18" t="s">
        <v>35</v>
      </c>
      <c r="Q221" s="24" t="s">
        <v>30</v>
      </c>
      <c r="R221" s="65" t="str">
        <f>IF(Tabla4343567891011121314[[#This Row],[Avance]]&lt;Tabla4343567891011121314[[#This Row],[Actual]],"OK",IF(Tabla4343567891011121314[[#This Row],[Avance]]&gt;Tabla4343567891011121314[[#This Row],[Actual]],"ATENCIÓN","EJECUTADO"))</f>
        <v>EJECUTADO</v>
      </c>
    </row>
    <row r="222" spans="1:18" hidden="1" x14ac:dyDescent="0.25">
      <c r="A222" s="16">
        <v>217</v>
      </c>
      <c r="B222" s="18" t="s">
        <v>23</v>
      </c>
      <c r="C222" s="17">
        <v>45610</v>
      </c>
      <c r="D222" s="17"/>
      <c r="E222" s="27" t="s">
        <v>39</v>
      </c>
      <c r="F222" s="28" t="s">
        <v>690</v>
      </c>
      <c r="G222" s="27" t="s">
        <v>33</v>
      </c>
      <c r="H222" s="29" t="s">
        <v>1189</v>
      </c>
      <c r="I222" s="29"/>
      <c r="J222" s="33">
        <v>2</v>
      </c>
      <c r="K222" s="21">
        <v>45609</v>
      </c>
      <c r="L222" s="21">
        <f>IFERROR(WORKDAY.INTL(($K222-1),$J222,1,FESTIVOS[]),"")</f>
        <v>45610</v>
      </c>
      <c r="M222" s="37">
        <v>1</v>
      </c>
      <c r="N222" s="23">
        <v>0</v>
      </c>
      <c r="O222" s="22">
        <v>1</v>
      </c>
      <c r="P222" s="18" t="s">
        <v>35</v>
      </c>
      <c r="Q222" s="24" t="s">
        <v>30</v>
      </c>
      <c r="R222" s="65" t="str">
        <f>IF(Tabla4343567891011121314[[#This Row],[Avance]]&lt;Tabla4343567891011121314[[#This Row],[Actual]],"OK",IF(Tabla4343567891011121314[[#This Row],[Avance]]&gt;Tabla4343567891011121314[[#This Row],[Actual]],"ATENCIÓN","EJECUTADO"))</f>
        <v>EJECUTADO</v>
      </c>
    </row>
    <row r="223" spans="1:18" hidden="1" x14ac:dyDescent="0.25">
      <c r="A223" s="16">
        <v>218</v>
      </c>
      <c r="B223" s="18" t="s">
        <v>23</v>
      </c>
      <c r="C223" s="17">
        <v>45611</v>
      </c>
      <c r="D223" s="17"/>
      <c r="E223" s="27" t="s">
        <v>39</v>
      </c>
      <c r="F223" s="28" t="s">
        <v>86</v>
      </c>
      <c r="G223" s="27" t="s">
        <v>33</v>
      </c>
      <c r="H223" s="29" t="s">
        <v>1189</v>
      </c>
      <c r="I223" s="29"/>
      <c r="J223" s="33">
        <v>2</v>
      </c>
      <c r="K223" s="21">
        <v>45610</v>
      </c>
      <c r="L223" s="21">
        <f>IFERROR(WORKDAY.INTL(($K223-1),$J223,1,FESTIVOS[]),"")</f>
        <v>45611</v>
      </c>
      <c r="M223" s="37">
        <v>1</v>
      </c>
      <c r="N223" s="23">
        <v>0</v>
      </c>
      <c r="O223" s="22">
        <v>1</v>
      </c>
      <c r="P223" s="18" t="s">
        <v>35</v>
      </c>
      <c r="Q223" s="24" t="s">
        <v>30</v>
      </c>
      <c r="R223" s="65" t="str">
        <f>IF(Tabla4343567891011121314[[#This Row],[Avance]]&lt;Tabla4343567891011121314[[#This Row],[Actual]],"OK",IF(Tabla4343567891011121314[[#This Row],[Avance]]&gt;Tabla4343567891011121314[[#This Row],[Actual]],"ATENCIÓN","EJECUTADO"))</f>
        <v>EJECUTADO</v>
      </c>
    </row>
    <row r="224" spans="1:18" hidden="1" x14ac:dyDescent="0.25">
      <c r="A224" s="16">
        <v>219</v>
      </c>
      <c r="B224" s="18" t="s">
        <v>23</v>
      </c>
      <c r="C224" s="17">
        <v>45611</v>
      </c>
      <c r="D224" s="17"/>
      <c r="E224" s="27" t="s">
        <v>39</v>
      </c>
      <c r="F224" s="28" t="s">
        <v>87</v>
      </c>
      <c r="G224" s="27" t="s">
        <v>33</v>
      </c>
      <c r="H224" s="29" t="s">
        <v>1189</v>
      </c>
      <c r="I224" s="29"/>
      <c r="J224" s="33">
        <v>2</v>
      </c>
      <c r="K224" s="21">
        <v>45610</v>
      </c>
      <c r="L224" s="21">
        <f>IFERROR(WORKDAY.INTL(($K224-1),$J224,1,FESTIVOS[]),"")</f>
        <v>45611</v>
      </c>
      <c r="M224" s="37">
        <v>1</v>
      </c>
      <c r="N224" s="23">
        <v>0</v>
      </c>
      <c r="O224" s="22">
        <v>1</v>
      </c>
      <c r="P224" s="18" t="s">
        <v>35</v>
      </c>
      <c r="Q224" s="24" t="s">
        <v>30</v>
      </c>
      <c r="R224" s="65" t="str">
        <f>IF(Tabla4343567891011121314[[#This Row],[Avance]]&lt;Tabla4343567891011121314[[#This Row],[Actual]],"OK",IF(Tabla4343567891011121314[[#This Row],[Avance]]&gt;Tabla4343567891011121314[[#This Row],[Actual]],"ATENCIÓN","EJECUTADO"))</f>
        <v>EJECUTADO</v>
      </c>
    </row>
    <row r="225" spans="1:18" hidden="1" x14ac:dyDescent="0.25">
      <c r="A225" s="16">
        <v>220</v>
      </c>
      <c r="B225" s="18" t="s">
        <v>23</v>
      </c>
      <c r="C225" s="17">
        <v>45611</v>
      </c>
      <c r="D225" s="17"/>
      <c r="E225" s="27" t="s">
        <v>339</v>
      </c>
      <c r="F225" s="28" t="s">
        <v>1391</v>
      </c>
      <c r="G225" s="27" t="s">
        <v>1392</v>
      </c>
      <c r="H225" s="29" t="s">
        <v>505</v>
      </c>
      <c r="I225" s="29"/>
      <c r="J225" s="33">
        <v>4</v>
      </c>
      <c r="K225" s="21">
        <v>45610</v>
      </c>
      <c r="L225" s="21">
        <f>IFERROR(WORKDAY.INTL(($K225-1),$J225,1,FESTIVOS[]),"")</f>
        <v>45615</v>
      </c>
      <c r="M225" s="37">
        <v>1</v>
      </c>
      <c r="N225" s="23">
        <v>0.7</v>
      </c>
      <c r="O225" s="22">
        <v>1</v>
      </c>
      <c r="P225" s="18" t="s">
        <v>35</v>
      </c>
      <c r="Q225" s="24" t="s">
        <v>30</v>
      </c>
      <c r="R225" s="65" t="str">
        <f>IF(Tabla4343567891011121314[[#This Row],[Avance]]&lt;Tabla4343567891011121314[[#This Row],[Actual]],"OK",IF(Tabla4343567891011121314[[#This Row],[Avance]]&gt;Tabla4343567891011121314[[#This Row],[Actual]],"ATENCIÓN","EJECUTADO"))</f>
        <v>EJECUTADO</v>
      </c>
    </row>
    <row r="226" spans="1:18" hidden="1" x14ac:dyDescent="0.25">
      <c r="A226" s="16">
        <v>221</v>
      </c>
      <c r="B226" s="18" t="s">
        <v>23</v>
      </c>
      <c r="C226" s="17">
        <v>45611</v>
      </c>
      <c r="D226" s="17"/>
      <c r="E226" s="27" t="s">
        <v>621</v>
      </c>
      <c r="F226" s="28" t="s">
        <v>1393</v>
      </c>
      <c r="G226" s="27" t="s">
        <v>33</v>
      </c>
      <c r="H226" s="29" t="s">
        <v>1284</v>
      </c>
      <c r="I226" s="29"/>
      <c r="J226" s="33">
        <v>2</v>
      </c>
      <c r="K226" s="21">
        <v>45610</v>
      </c>
      <c r="L226" s="21">
        <f>IFERROR(WORKDAY.INTL(($K226-1),$J226,1,FESTIVOS[]),"")</f>
        <v>45611</v>
      </c>
      <c r="M226" s="37">
        <v>1</v>
      </c>
      <c r="N226" s="23">
        <v>0</v>
      </c>
      <c r="O226" s="22">
        <v>1</v>
      </c>
      <c r="P226" s="18" t="s">
        <v>35</v>
      </c>
      <c r="Q226" s="24" t="s">
        <v>30</v>
      </c>
      <c r="R226" s="65" t="str">
        <f>IF(Tabla4343567891011121314[[#This Row],[Avance]]&lt;Tabla4343567891011121314[[#This Row],[Actual]],"OK",IF(Tabla4343567891011121314[[#This Row],[Avance]]&gt;Tabla4343567891011121314[[#This Row],[Actual]],"ATENCIÓN","EJECUTADO"))</f>
        <v>EJECUTADO</v>
      </c>
    </row>
    <row r="227" spans="1:18" hidden="1" x14ac:dyDescent="0.25">
      <c r="A227" s="16">
        <v>222</v>
      </c>
      <c r="B227" s="18" t="s">
        <v>23</v>
      </c>
      <c r="C227" s="17">
        <v>45611</v>
      </c>
      <c r="D227" s="17"/>
      <c r="E227" s="27" t="s">
        <v>621</v>
      </c>
      <c r="F227" s="28" t="s">
        <v>1394</v>
      </c>
      <c r="G227" s="27" t="s">
        <v>33</v>
      </c>
      <c r="H227" s="29" t="s">
        <v>1284</v>
      </c>
      <c r="I227" s="29"/>
      <c r="J227" s="33">
        <v>2</v>
      </c>
      <c r="K227" s="21">
        <v>45610</v>
      </c>
      <c r="L227" s="21">
        <f>IFERROR(WORKDAY.INTL(($K227-1),$J227,1,FESTIVOS[]),"")</f>
        <v>45611</v>
      </c>
      <c r="M227" s="37">
        <v>1</v>
      </c>
      <c r="N227" s="23">
        <v>0</v>
      </c>
      <c r="O227" s="22">
        <v>1</v>
      </c>
      <c r="P227" s="18" t="s">
        <v>35</v>
      </c>
      <c r="Q227" s="24" t="s">
        <v>30</v>
      </c>
      <c r="R227" s="65" t="str">
        <f>IF(Tabla4343567891011121314[[#This Row],[Avance]]&lt;Tabla4343567891011121314[[#This Row],[Actual]],"OK",IF(Tabla4343567891011121314[[#This Row],[Avance]]&gt;Tabla4343567891011121314[[#This Row],[Actual]],"ATENCIÓN","EJECUTADO"))</f>
        <v>EJECUTADO</v>
      </c>
    </row>
    <row r="228" spans="1:18" ht="26.4" hidden="1" x14ac:dyDescent="0.25">
      <c r="A228" s="16">
        <v>223</v>
      </c>
      <c r="B228" s="18" t="s">
        <v>23</v>
      </c>
      <c r="C228" s="17">
        <v>45611</v>
      </c>
      <c r="D228" s="17"/>
      <c r="E228" s="27" t="s">
        <v>621</v>
      </c>
      <c r="F228" s="38" t="s">
        <v>1395</v>
      </c>
      <c r="G228" s="27" t="s">
        <v>33</v>
      </c>
      <c r="H228" s="29" t="s">
        <v>1284</v>
      </c>
      <c r="I228" s="29"/>
      <c r="J228" s="33">
        <v>2</v>
      </c>
      <c r="K228" s="21">
        <v>45610</v>
      </c>
      <c r="L228" s="21">
        <f>IFERROR(WORKDAY.INTL(($K228-1),$J228,1,FESTIVOS[]),"")</f>
        <v>45611</v>
      </c>
      <c r="M228" s="37">
        <v>1</v>
      </c>
      <c r="N228" s="23">
        <v>0</v>
      </c>
      <c r="O228" s="22">
        <v>1</v>
      </c>
      <c r="P228" s="18" t="s">
        <v>35</v>
      </c>
      <c r="Q228" s="24" t="s">
        <v>30</v>
      </c>
      <c r="R228" s="65" t="str">
        <f>IF(Tabla4343567891011121314[[#This Row],[Avance]]&lt;Tabla4343567891011121314[[#This Row],[Actual]],"OK",IF(Tabla4343567891011121314[[#This Row],[Avance]]&gt;Tabla4343567891011121314[[#This Row],[Actual]],"ATENCIÓN","EJECUTADO"))</f>
        <v>EJECUTADO</v>
      </c>
    </row>
    <row r="229" spans="1:18" hidden="1" x14ac:dyDescent="0.25">
      <c r="A229" s="16">
        <v>224</v>
      </c>
      <c r="B229" s="18" t="s">
        <v>23</v>
      </c>
      <c r="C229" s="17">
        <v>45615</v>
      </c>
      <c r="D229" s="17"/>
      <c r="E229" s="27" t="s">
        <v>39</v>
      </c>
      <c r="F229" s="28" t="s">
        <v>32</v>
      </c>
      <c r="G229" s="27" t="s">
        <v>33</v>
      </c>
      <c r="H229" s="29" t="s">
        <v>1189</v>
      </c>
      <c r="I229" s="29"/>
      <c r="J229" s="33">
        <v>3</v>
      </c>
      <c r="K229" s="21">
        <v>45614</v>
      </c>
      <c r="L229" s="21">
        <f>IFERROR(WORKDAY.INTL(($K229-1),$J229,1,FESTIVOS[]),"")</f>
        <v>45616</v>
      </c>
      <c r="M229" s="37">
        <v>1</v>
      </c>
      <c r="N229" s="23">
        <v>0.6</v>
      </c>
      <c r="O229" s="22">
        <v>1</v>
      </c>
      <c r="P229" s="18" t="s">
        <v>35</v>
      </c>
      <c r="Q229" s="24" t="s">
        <v>30</v>
      </c>
      <c r="R229" s="65" t="str">
        <f>IF(Tabla4343567891011121314[[#This Row],[Avance]]&lt;Tabla4343567891011121314[[#This Row],[Actual]],"OK",IF(Tabla4343567891011121314[[#This Row],[Avance]]&gt;Tabla4343567891011121314[[#This Row],[Actual]],"ATENCIÓN","EJECUTADO"))</f>
        <v>EJECUTADO</v>
      </c>
    </row>
    <row r="230" spans="1:18" hidden="1" x14ac:dyDescent="0.25">
      <c r="A230" s="16">
        <v>225</v>
      </c>
      <c r="B230" s="18" t="s">
        <v>23</v>
      </c>
      <c r="C230" s="17">
        <v>45616</v>
      </c>
      <c r="D230" s="17"/>
      <c r="E230" s="27" t="s">
        <v>39</v>
      </c>
      <c r="F230" s="28" t="s">
        <v>458</v>
      </c>
      <c r="G230" s="27" t="s">
        <v>33</v>
      </c>
      <c r="H230" s="29" t="s">
        <v>1189</v>
      </c>
      <c r="I230" s="29"/>
      <c r="J230" s="33">
        <v>2</v>
      </c>
      <c r="K230" s="21">
        <v>45615</v>
      </c>
      <c r="L230" s="21">
        <f>IFERROR(WORKDAY.INTL(($K230-1),$J230,1,FESTIVOS[]),"")</f>
        <v>45616</v>
      </c>
      <c r="M230" s="37">
        <v>1</v>
      </c>
      <c r="N230" s="23">
        <v>0</v>
      </c>
      <c r="O230" s="22">
        <v>1</v>
      </c>
      <c r="P230" s="18" t="s">
        <v>35</v>
      </c>
      <c r="Q230" s="24" t="s">
        <v>30</v>
      </c>
      <c r="R230" s="65" t="str">
        <f>IF(Tabla4343567891011121314[[#This Row],[Avance]]&lt;Tabla4343567891011121314[[#This Row],[Actual]],"OK",IF(Tabla4343567891011121314[[#This Row],[Avance]]&gt;Tabla4343567891011121314[[#This Row],[Actual]],"ATENCIÓN","EJECUTADO"))</f>
        <v>EJECUTADO</v>
      </c>
    </row>
    <row r="231" spans="1:18" ht="26.4" hidden="1" x14ac:dyDescent="0.25">
      <c r="A231" s="16">
        <v>226</v>
      </c>
      <c r="B231" s="18" t="s">
        <v>23</v>
      </c>
      <c r="C231" s="17">
        <v>45616</v>
      </c>
      <c r="D231" s="17"/>
      <c r="E231" s="27" t="s">
        <v>339</v>
      </c>
      <c r="F231" s="38" t="s">
        <v>1396</v>
      </c>
      <c r="G231" s="27" t="s">
        <v>33</v>
      </c>
      <c r="H231" s="29" t="s">
        <v>505</v>
      </c>
      <c r="I231" s="29"/>
      <c r="J231" s="33">
        <v>3</v>
      </c>
      <c r="K231" s="21">
        <v>45615</v>
      </c>
      <c r="L231" s="21">
        <f>IFERROR(WORKDAY.INTL(($K231-1),$J231,1,FESTIVOS[]),"")</f>
        <v>45617</v>
      </c>
      <c r="M231" s="37">
        <v>1</v>
      </c>
      <c r="N231" s="23">
        <v>0.51</v>
      </c>
      <c r="O231" s="22">
        <v>1</v>
      </c>
      <c r="P231" s="18" t="s">
        <v>35</v>
      </c>
      <c r="Q231" s="24" t="s">
        <v>30</v>
      </c>
      <c r="R231" s="65" t="str">
        <f>IF(Tabla4343567891011121314[[#This Row],[Avance]]&lt;Tabla4343567891011121314[[#This Row],[Actual]],"OK",IF(Tabla4343567891011121314[[#This Row],[Avance]]&gt;Tabla4343567891011121314[[#This Row],[Actual]],"ATENCIÓN","EJECUTADO"))</f>
        <v>EJECUTADO</v>
      </c>
    </row>
    <row r="232" spans="1:18" x14ac:dyDescent="0.25">
      <c r="A232" s="16">
        <v>227</v>
      </c>
      <c r="B232" s="18" t="s">
        <v>23</v>
      </c>
      <c r="C232" s="17">
        <v>45617</v>
      </c>
      <c r="D232" s="17"/>
      <c r="E232" s="27" t="s">
        <v>133</v>
      </c>
      <c r="F232" s="28" t="s">
        <v>62</v>
      </c>
      <c r="G232" s="27" t="s">
        <v>33</v>
      </c>
      <c r="H232" s="29" t="s">
        <v>679</v>
      </c>
      <c r="I232" s="29"/>
      <c r="J232" s="33">
        <v>15</v>
      </c>
      <c r="K232" s="21">
        <v>45616</v>
      </c>
      <c r="L232" s="21">
        <f>IFERROR(WORKDAY.INTL(($K232-1),$J232,1,FESTIVOS[]),"")</f>
        <v>45636</v>
      </c>
      <c r="M232" s="37">
        <f t="shared" ca="1" si="3"/>
        <v>31.45</v>
      </c>
      <c r="N232" s="23">
        <v>0.4</v>
      </c>
      <c r="O232" s="22">
        <v>0.46</v>
      </c>
      <c r="P232" s="18" t="s">
        <v>35</v>
      </c>
      <c r="Q232" s="24" t="s">
        <v>30</v>
      </c>
      <c r="R232" s="65" t="str">
        <f ca="1">IF(Tabla4343567891011121314[[#This Row],[Avance]]&lt;Tabla4343567891011121314[[#This Row],[Actual]],"OK",IF(Tabla4343567891011121314[[#This Row],[Avance]]&gt;Tabla4343567891011121314[[#This Row],[Actual]],"ATENCIÓN","EJECUTADO"))</f>
        <v>ATENCIÓN</v>
      </c>
    </row>
    <row r="233" spans="1:18" hidden="1" x14ac:dyDescent="0.25">
      <c r="A233" s="16">
        <v>228</v>
      </c>
      <c r="B233" s="18" t="s">
        <v>23</v>
      </c>
      <c r="C233" s="17">
        <v>45617</v>
      </c>
      <c r="D233" s="17"/>
      <c r="E233" s="27" t="s">
        <v>39</v>
      </c>
      <c r="F233" s="28" t="s">
        <v>110</v>
      </c>
      <c r="G233" s="27" t="s">
        <v>33</v>
      </c>
      <c r="H233" s="29" t="s">
        <v>1189</v>
      </c>
      <c r="I233" s="29"/>
      <c r="J233" s="33">
        <v>2</v>
      </c>
      <c r="K233" s="21">
        <v>45616</v>
      </c>
      <c r="L233" s="21">
        <f>IFERROR(WORKDAY.INTL(($K233-1),$J233,1,FESTIVOS[]),"")</f>
        <v>45617</v>
      </c>
      <c r="M233" s="37">
        <v>1</v>
      </c>
      <c r="N233" s="23">
        <v>0</v>
      </c>
      <c r="O233" s="22">
        <v>1</v>
      </c>
      <c r="P233" s="18" t="s">
        <v>35</v>
      </c>
      <c r="Q233" s="24" t="s">
        <v>30</v>
      </c>
      <c r="R233" s="65" t="str">
        <f>IF(Tabla4343567891011121314[[#This Row],[Avance]]&lt;Tabla4343567891011121314[[#This Row],[Actual]],"OK",IF(Tabla4343567891011121314[[#This Row],[Avance]]&gt;Tabla4343567891011121314[[#This Row],[Actual]],"ATENCIÓN","EJECUTADO"))</f>
        <v>EJECUTADO</v>
      </c>
    </row>
    <row r="234" spans="1:18" hidden="1" x14ac:dyDescent="0.25">
      <c r="A234" s="16">
        <v>229</v>
      </c>
      <c r="B234" s="18" t="s">
        <v>23</v>
      </c>
      <c r="C234" s="17">
        <v>45617</v>
      </c>
      <c r="D234" s="17"/>
      <c r="E234" s="27" t="s">
        <v>39</v>
      </c>
      <c r="F234" s="28" t="s">
        <v>724</v>
      </c>
      <c r="G234" s="27" t="s">
        <v>33</v>
      </c>
      <c r="H234" s="29" t="s">
        <v>1189</v>
      </c>
      <c r="I234" s="29"/>
      <c r="J234" s="33">
        <v>2</v>
      </c>
      <c r="K234" s="21">
        <v>45616</v>
      </c>
      <c r="L234" s="21">
        <f>IFERROR(WORKDAY.INTL(($K234-1),$J234,1,FESTIVOS[]),"")</f>
        <v>45617</v>
      </c>
      <c r="M234" s="37">
        <v>1</v>
      </c>
      <c r="N234" s="23">
        <v>0</v>
      </c>
      <c r="O234" s="22">
        <v>1</v>
      </c>
      <c r="P234" s="18" t="s">
        <v>35</v>
      </c>
      <c r="Q234" s="24" t="s">
        <v>30</v>
      </c>
      <c r="R234" s="65" t="str">
        <f>IF(Tabla4343567891011121314[[#This Row],[Avance]]&lt;Tabla4343567891011121314[[#This Row],[Actual]],"OK",IF(Tabla4343567891011121314[[#This Row],[Avance]]&gt;Tabla4343567891011121314[[#This Row],[Actual]],"ATENCIÓN","EJECUTADO"))</f>
        <v>EJECUTADO</v>
      </c>
    </row>
    <row r="235" spans="1:18" hidden="1" x14ac:dyDescent="0.25">
      <c r="A235" s="16">
        <v>230</v>
      </c>
      <c r="B235" s="18" t="s">
        <v>23</v>
      </c>
      <c r="C235" s="17">
        <v>45617</v>
      </c>
      <c r="D235" s="17"/>
      <c r="E235" s="27" t="s">
        <v>39</v>
      </c>
      <c r="F235" s="28" t="s">
        <v>455</v>
      </c>
      <c r="G235" s="27" t="s">
        <v>33</v>
      </c>
      <c r="H235" s="29" t="s">
        <v>1189</v>
      </c>
      <c r="I235" s="29"/>
      <c r="J235" s="33">
        <v>2</v>
      </c>
      <c r="K235" s="21">
        <v>45616</v>
      </c>
      <c r="L235" s="21">
        <f>IFERROR(WORKDAY.INTL(($K235-1),$J235,1,FESTIVOS[]),"")</f>
        <v>45617</v>
      </c>
      <c r="M235" s="37">
        <v>1</v>
      </c>
      <c r="N235" s="23">
        <v>0</v>
      </c>
      <c r="O235" s="22">
        <v>1</v>
      </c>
      <c r="P235" s="18" t="s">
        <v>35</v>
      </c>
      <c r="Q235" s="24" t="s">
        <v>30</v>
      </c>
      <c r="R235" s="65" t="str">
        <f>IF(Tabla4343567891011121314[[#This Row],[Avance]]&lt;Tabla4343567891011121314[[#This Row],[Actual]],"OK",IF(Tabla4343567891011121314[[#This Row],[Avance]]&gt;Tabla4343567891011121314[[#This Row],[Actual]],"ATENCIÓN","EJECUTADO"))</f>
        <v>EJECUTADO</v>
      </c>
    </row>
    <row r="236" spans="1:18" hidden="1" x14ac:dyDescent="0.25">
      <c r="A236" s="16">
        <v>231</v>
      </c>
      <c r="B236" s="18" t="s">
        <v>23</v>
      </c>
      <c r="C236" s="17">
        <v>45617</v>
      </c>
      <c r="D236" s="17"/>
      <c r="E236" s="27" t="s">
        <v>39</v>
      </c>
      <c r="F236" s="28" t="s">
        <v>1057</v>
      </c>
      <c r="G236" s="27" t="s">
        <v>33</v>
      </c>
      <c r="H236" s="29" t="s">
        <v>1189</v>
      </c>
      <c r="I236" s="29"/>
      <c r="J236" s="33">
        <v>2</v>
      </c>
      <c r="K236" s="21">
        <v>45616</v>
      </c>
      <c r="L236" s="21">
        <f>IFERROR(WORKDAY.INTL(($K236-1),$J236,1,FESTIVOS[]),"")</f>
        <v>45617</v>
      </c>
      <c r="M236" s="37">
        <v>1</v>
      </c>
      <c r="N236" s="23">
        <v>0</v>
      </c>
      <c r="O236" s="22">
        <v>1</v>
      </c>
      <c r="P236" s="18" t="s">
        <v>35</v>
      </c>
      <c r="Q236" s="24" t="s">
        <v>30</v>
      </c>
      <c r="R236" s="65" t="str">
        <f>IF(Tabla4343567891011121314[[#This Row],[Avance]]&lt;Tabla4343567891011121314[[#This Row],[Actual]],"OK",IF(Tabla4343567891011121314[[#This Row],[Avance]]&gt;Tabla4343567891011121314[[#This Row],[Actual]],"ATENCIÓN","EJECUTADO"))</f>
        <v>EJECUTADO</v>
      </c>
    </row>
    <row r="237" spans="1:18" ht="26.4" hidden="1" x14ac:dyDescent="0.25">
      <c r="A237" s="16">
        <v>232</v>
      </c>
      <c r="B237" s="18" t="s">
        <v>23</v>
      </c>
      <c r="C237" s="17">
        <v>45617</v>
      </c>
      <c r="D237" s="17"/>
      <c r="E237" s="27" t="s">
        <v>621</v>
      </c>
      <c r="F237" s="38" t="s">
        <v>1397</v>
      </c>
      <c r="G237" s="27" t="s">
        <v>33</v>
      </c>
      <c r="H237" s="29" t="s">
        <v>1284</v>
      </c>
      <c r="I237" s="29"/>
      <c r="J237" s="33">
        <v>2</v>
      </c>
      <c r="K237" s="21">
        <v>45616</v>
      </c>
      <c r="L237" s="21">
        <f>IFERROR(WORKDAY.INTL(($K237-1),$J237,1,FESTIVOS[]),"")</f>
        <v>45617</v>
      </c>
      <c r="M237" s="37">
        <v>1</v>
      </c>
      <c r="N237" s="23">
        <v>0</v>
      </c>
      <c r="O237" s="22">
        <v>1</v>
      </c>
      <c r="P237" s="18" t="s">
        <v>35</v>
      </c>
      <c r="Q237" s="24" t="s">
        <v>30</v>
      </c>
      <c r="R237" s="65" t="str">
        <f>IF(Tabla4343567891011121314[[#This Row],[Avance]]&lt;Tabla4343567891011121314[[#This Row],[Actual]],"OK",IF(Tabla4343567891011121314[[#This Row],[Avance]]&gt;Tabla4343567891011121314[[#This Row],[Actual]],"ATENCIÓN","EJECUTADO"))</f>
        <v>EJECUTADO</v>
      </c>
    </row>
    <row r="238" spans="1:18" hidden="1" x14ac:dyDescent="0.25">
      <c r="A238" s="16">
        <v>233</v>
      </c>
      <c r="B238" s="18" t="s">
        <v>23</v>
      </c>
      <c r="C238" s="17">
        <v>45617</v>
      </c>
      <c r="D238" s="17"/>
      <c r="E238" s="27" t="s">
        <v>621</v>
      </c>
      <c r="F238" s="28" t="s">
        <v>1398</v>
      </c>
      <c r="G238" s="27" t="s">
        <v>33</v>
      </c>
      <c r="H238" s="29" t="s">
        <v>1284</v>
      </c>
      <c r="I238" s="29"/>
      <c r="J238" s="33">
        <v>2</v>
      </c>
      <c r="K238" s="21">
        <v>45616</v>
      </c>
      <c r="L238" s="21">
        <f>IFERROR(WORKDAY.INTL(($K238-1),$J238,1,FESTIVOS[]),"")</f>
        <v>45617</v>
      </c>
      <c r="M238" s="37">
        <v>1</v>
      </c>
      <c r="N238" s="23">
        <v>0</v>
      </c>
      <c r="O238" s="22">
        <v>1</v>
      </c>
      <c r="P238" s="18" t="s">
        <v>35</v>
      </c>
      <c r="Q238" s="24" t="s">
        <v>30</v>
      </c>
      <c r="R238" s="65" t="str">
        <f>IF(Tabla4343567891011121314[[#This Row],[Avance]]&lt;Tabla4343567891011121314[[#This Row],[Actual]],"OK",IF(Tabla4343567891011121314[[#This Row],[Avance]]&gt;Tabla4343567891011121314[[#This Row],[Actual]],"ATENCIÓN","EJECUTADO"))</f>
        <v>EJECUTADO</v>
      </c>
    </row>
    <row r="239" spans="1:18" hidden="1" x14ac:dyDescent="0.25">
      <c r="A239" s="16">
        <v>234</v>
      </c>
      <c r="B239" s="18" t="s">
        <v>23</v>
      </c>
      <c r="C239" s="17">
        <v>45617</v>
      </c>
      <c r="D239" s="17"/>
      <c r="E239" s="27" t="s">
        <v>621</v>
      </c>
      <c r="F239" s="28" t="s">
        <v>1399</v>
      </c>
      <c r="G239" s="27" t="s">
        <v>33</v>
      </c>
      <c r="H239" s="29" t="s">
        <v>1284</v>
      </c>
      <c r="I239" s="29"/>
      <c r="J239" s="33">
        <v>2</v>
      </c>
      <c r="K239" s="21">
        <v>45616</v>
      </c>
      <c r="L239" s="21">
        <f>IFERROR(WORKDAY.INTL(($K239-1),$J239,1,FESTIVOS[]),"")</f>
        <v>45617</v>
      </c>
      <c r="M239" s="37">
        <v>1</v>
      </c>
      <c r="N239" s="23">
        <v>0</v>
      </c>
      <c r="O239" s="22">
        <v>1</v>
      </c>
      <c r="P239" s="18" t="s">
        <v>35</v>
      </c>
      <c r="Q239" s="24" t="s">
        <v>30</v>
      </c>
      <c r="R239" s="65" t="str">
        <f>IF(Tabla4343567891011121314[[#This Row],[Avance]]&lt;Tabla4343567891011121314[[#This Row],[Actual]],"OK",IF(Tabla4343567891011121314[[#This Row],[Avance]]&gt;Tabla4343567891011121314[[#This Row],[Actual]],"ATENCIÓN","EJECUTADO"))</f>
        <v>EJECUTADO</v>
      </c>
    </row>
    <row r="240" spans="1:18" hidden="1" x14ac:dyDescent="0.25">
      <c r="A240" s="16">
        <v>235</v>
      </c>
      <c r="B240" s="18" t="s">
        <v>23</v>
      </c>
      <c r="C240" s="17">
        <v>45617</v>
      </c>
      <c r="D240" s="17"/>
      <c r="E240" s="27" t="s">
        <v>339</v>
      </c>
      <c r="F240" s="28" t="s">
        <v>1400</v>
      </c>
      <c r="G240" s="27" t="s">
        <v>758</v>
      </c>
      <c r="H240" s="29" t="s">
        <v>505</v>
      </c>
      <c r="I240" s="29"/>
      <c r="J240" s="33">
        <v>2</v>
      </c>
      <c r="K240" s="21">
        <v>45616</v>
      </c>
      <c r="L240" s="21">
        <f>IFERROR(WORKDAY.INTL(($K240-1),$J240,1,FESTIVOS[]),"")</f>
        <v>45617</v>
      </c>
      <c r="M240" s="37">
        <v>1</v>
      </c>
      <c r="N240" s="23">
        <v>0</v>
      </c>
      <c r="O240" s="22">
        <v>1</v>
      </c>
      <c r="P240" s="18" t="s">
        <v>35</v>
      </c>
      <c r="Q240" s="24" t="s">
        <v>30</v>
      </c>
      <c r="R240" s="65" t="str">
        <f>IF(Tabla4343567891011121314[[#This Row],[Avance]]&lt;Tabla4343567891011121314[[#This Row],[Actual]],"OK",IF(Tabla4343567891011121314[[#This Row],[Avance]]&gt;Tabla4343567891011121314[[#This Row],[Actual]],"ATENCIÓN","EJECUTADO"))</f>
        <v>EJECUTADO</v>
      </c>
    </row>
    <row r="241" spans="1:18" ht="26.4" hidden="1" x14ac:dyDescent="0.25">
      <c r="A241" s="16">
        <v>236</v>
      </c>
      <c r="B241" s="18" t="s">
        <v>23</v>
      </c>
      <c r="C241" s="17">
        <v>45621</v>
      </c>
      <c r="D241" s="17"/>
      <c r="E241" s="27" t="s">
        <v>621</v>
      </c>
      <c r="F241" s="38" t="s">
        <v>1401</v>
      </c>
      <c r="G241" s="27" t="s">
        <v>33</v>
      </c>
      <c r="H241" s="29" t="s">
        <v>1284</v>
      </c>
      <c r="I241" s="29"/>
      <c r="J241" s="33">
        <v>1</v>
      </c>
      <c r="K241" s="21">
        <v>45620</v>
      </c>
      <c r="L241" s="21">
        <f>IFERROR(WORKDAY.INTL(($K241-1),$J241,1,FESTIVOS[]),"")</f>
        <v>45621</v>
      </c>
      <c r="M241" s="37">
        <v>1</v>
      </c>
      <c r="N241" s="23">
        <v>0</v>
      </c>
      <c r="O241" s="22">
        <v>1</v>
      </c>
      <c r="P241" s="18" t="s">
        <v>35</v>
      </c>
      <c r="Q241" s="24" t="s">
        <v>30</v>
      </c>
      <c r="R241" s="65" t="str">
        <f>IF(Tabla4343567891011121314[[#This Row],[Avance]]&lt;Tabla4343567891011121314[[#This Row],[Actual]],"OK",IF(Tabla4343567891011121314[[#This Row],[Avance]]&gt;Tabla4343567891011121314[[#This Row],[Actual]],"ATENCIÓN","EJECUTADO"))</f>
        <v>EJECUTADO</v>
      </c>
    </row>
    <row r="242" spans="1:18" ht="26.4" hidden="1" x14ac:dyDescent="0.25">
      <c r="A242" s="16">
        <v>237</v>
      </c>
      <c r="B242" s="18" t="s">
        <v>23</v>
      </c>
      <c r="C242" s="17">
        <v>45621</v>
      </c>
      <c r="D242" s="17"/>
      <c r="E242" s="27" t="s">
        <v>621</v>
      </c>
      <c r="F242" s="38" t="s">
        <v>1402</v>
      </c>
      <c r="G242" s="27" t="s">
        <v>33</v>
      </c>
      <c r="H242" s="29" t="s">
        <v>1284</v>
      </c>
      <c r="I242" s="29"/>
      <c r="J242" s="33">
        <v>1</v>
      </c>
      <c r="K242" s="21">
        <v>45620</v>
      </c>
      <c r="L242" s="21">
        <f>IFERROR(WORKDAY.INTL(($K242-1),$J242,1,FESTIVOS[]),"")</f>
        <v>45621</v>
      </c>
      <c r="M242" s="37">
        <v>1</v>
      </c>
      <c r="N242" s="23">
        <v>0</v>
      </c>
      <c r="O242" s="22">
        <v>1</v>
      </c>
      <c r="P242" s="18" t="s">
        <v>35</v>
      </c>
      <c r="Q242" s="24" t="s">
        <v>30</v>
      </c>
      <c r="R242" s="65" t="str">
        <f>IF(Tabla4343567891011121314[[#This Row],[Avance]]&lt;Tabla4343567891011121314[[#This Row],[Actual]],"OK",IF(Tabla4343567891011121314[[#This Row],[Avance]]&gt;Tabla4343567891011121314[[#This Row],[Actual]],"ATENCIÓN","EJECUTADO"))</f>
        <v>EJECUTADO</v>
      </c>
    </row>
    <row r="243" spans="1:18" hidden="1" x14ac:dyDescent="0.25">
      <c r="A243" s="16">
        <v>238</v>
      </c>
      <c r="B243" s="18" t="s">
        <v>23</v>
      </c>
      <c r="C243" s="17">
        <v>45621</v>
      </c>
      <c r="D243" s="17"/>
      <c r="E243" s="27" t="s">
        <v>621</v>
      </c>
      <c r="F243" s="28" t="s">
        <v>1403</v>
      </c>
      <c r="G243" s="27" t="s">
        <v>33</v>
      </c>
      <c r="H243" s="29" t="s">
        <v>1284</v>
      </c>
      <c r="I243" s="29"/>
      <c r="J243" s="33">
        <v>1</v>
      </c>
      <c r="K243" s="21">
        <v>45620</v>
      </c>
      <c r="L243" s="21">
        <f>IFERROR(WORKDAY.INTL(($K243-1),$J243,1,FESTIVOS[]),"")</f>
        <v>45621</v>
      </c>
      <c r="M243" s="37">
        <v>1</v>
      </c>
      <c r="N243" s="23">
        <v>0</v>
      </c>
      <c r="O243" s="22">
        <v>1</v>
      </c>
      <c r="P243" s="18" t="s">
        <v>35</v>
      </c>
      <c r="Q243" s="24" t="s">
        <v>30</v>
      </c>
      <c r="R243" s="65" t="str">
        <f>IF(Tabla4343567891011121314[[#This Row],[Avance]]&lt;Tabla4343567891011121314[[#This Row],[Actual]],"OK",IF(Tabla4343567891011121314[[#This Row],[Avance]]&gt;Tabla4343567891011121314[[#This Row],[Actual]],"ATENCIÓN","EJECUTADO"))</f>
        <v>EJECUTADO</v>
      </c>
    </row>
    <row r="244" spans="1:18" hidden="1" x14ac:dyDescent="0.25">
      <c r="A244" s="16">
        <v>239</v>
      </c>
      <c r="B244" s="18" t="s">
        <v>23</v>
      </c>
      <c r="C244" s="17">
        <v>45621</v>
      </c>
      <c r="D244" s="17"/>
      <c r="E244" s="27" t="s">
        <v>39</v>
      </c>
      <c r="F244" s="28" t="s">
        <v>1404</v>
      </c>
      <c r="G244" s="27" t="s">
        <v>33</v>
      </c>
      <c r="H244" s="29" t="s">
        <v>1405</v>
      </c>
      <c r="I244" s="29"/>
      <c r="J244" s="33">
        <v>1</v>
      </c>
      <c r="K244" s="21">
        <v>45620</v>
      </c>
      <c r="L244" s="21">
        <f>IFERROR(WORKDAY.INTL(($K244-1),$J244,1,FESTIVOS[]),"")</f>
        <v>45621</v>
      </c>
      <c r="M244" s="37">
        <v>1</v>
      </c>
      <c r="N244" s="23">
        <v>0</v>
      </c>
      <c r="O244" s="22">
        <v>1</v>
      </c>
      <c r="P244" s="18" t="s">
        <v>35</v>
      </c>
      <c r="Q244" s="24" t="s">
        <v>30</v>
      </c>
      <c r="R244" s="65" t="str">
        <f>IF(Tabla4343567891011121314[[#This Row],[Avance]]&lt;Tabla4343567891011121314[[#This Row],[Actual]],"OK",IF(Tabla4343567891011121314[[#This Row],[Avance]]&gt;Tabla4343567891011121314[[#This Row],[Actual]],"ATENCIÓN","EJECUTADO"))</f>
        <v>EJECUTADO</v>
      </c>
    </row>
    <row r="245" spans="1:18" hidden="1" x14ac:dyDescent="0.25">
      <c r="A245" s="16">
        <v>240</v>
      </c>
      <c r="B245" s="18" t="s">
        <v>23</v>
      </c>
      <c r="C245" s="17">
        <v>45621</v>
      </c>
      <c r="D245" s="17"/>
      <c r="E245" s="27" t="s">
        <v>39</v>
      </c>
      <c r="F245" s="28" t="s">
        <v>1406</v>
      </c>
      <c r="G245" s="27" t="s">
        <v>33</v>
      </c>
      <c r="H245" s="29" t="s">
        <v>1405</v>
      </c>
      <c r="I245" s="29"/>
      <c r="J245" s="33">
        <v>2</v>
      </c>
      <c r="K245" s="21">
        <v>45620</v>
      </c>
      <c r="L245" s="21">
        <f>IFERROR(WORKDAY.INTL(($K245-1),$J245,1,FESTIVOS[]),"")</f>
        <v>45622</v>
      </c>
      <c r="M245" s="37">
        <v>1</v>
      </c>
      <c r="N245" s="23">
        <v>0.45</v>
      </c>
      <c r="O245" s="22">
        <v>1</v>
      </c>
      <c r="P245" s="18" t="s">
        <v>35</v>
      </c>
      <c r="Q245" s="24" t="s">
        <v>30</v>
      </c>
      <c r="R245" s="65" t="str">
        <f>IF(Tabla4343567891011121314[[#This Row],[Avance]]&lt;Tabla4343567891011121314[[#This Row],[Actual]],"OK",IF(Tabla4343567891011121314[[#This Row],[Avance]]&gt;Tabla4343567891011121314[[#This Row],[Actual]],"ATENCIÓN","EJECUTADO"))</f>
        <v>EJECUTADO</v>
      </c>
    </row>
    <row r="246" spans="1:18" hidden="1" x14ac:dyDescent="0.25">
      <c r="A246" s="16">
        <v>241</v>
      </c>
      <c r="B246" s="18" t="s">
        <v>23</v>
      </c>
      <c r="C246" s="17">
        <v>45621</v>
      </c>
      <c r="D246" s="17"/>
      <c r="E246" s="27" t="s">
        <v>339</v>
      </c>
      <c r="F246" s="28" t="s">
        <v>1406</v>
      </c>
      <c r="G246" s="27" t="s">
        <v>33</v>
      </c>
      <c r="H246" s="29" t="s">
        <v>1405</v>
      </c>
      <c r="I246" s="29"/>
      <c r="J246" s="33">
        <v>1</v>
      </c>
      <c r="K246" s="21">
        <v>45620</v>
      </c>
      <c r="L246" s="21">
        <f>IFERROR(WORKDAY.INTL(($K246-1),$J246,1,FESTIVOS[]),"")</f>
        <v>45621</v>
      </c>
      <c r="M246" s="37">
        <v>1</v>
      </c>
      <c r="N246" s="23">
        <v>0</v>
      </c>
      <c r="O246" s="22">
        <v>1</v>
      </c>
      <c r="P246" s="18" t="s">
        <v>35</v>
      </c>
      <c r="Q246" s="24" t="s">
        <v>30</v>
      </c>
      <c r="R246" s="65" t="str">
        <f>IF(Tabla4343567891011121314[[#This Row],[Avance]]&lt;Tabla4343567891011121314[[#This Row],[Actual]],"OK",IF(Tabla4343567891011121314[[#This Row],[Avance]]&gt;Tabla4343567891011121314[[#This Row],[Actual]],"ATENCIÓN","EJECUTADO"))</f>
        <v>EJECUTADO</v>
      </c>
    </row>
    <row r="247" spans="1:18" x14ac:dyDescent="0.25">
      <c r="A247" s="16">
        <v>242</v>
      </c>
      <c r="B247" s="18" t="s">
        <v>23</v>
      </c>
      <c r="C247" s="17">
        <v>45622</v>
      </c>
      <c r="D247" s="17"/>
      <c r="E247" s="27" t="s">
        <v>39</v>
      </c>
      <c r="F247" s="28" t="s">
        <v>1407</v>
      </c>
      <c r="G247" s="27" t="s">
        <v>33</v>
      </c>
      <c r="H247" s="29" t="s">
        <v>1405</v>
      </c>
      <c r="I247" s="29"/>
      <c r="J247" s="33">
        <v>6</v>
      </c>
      <c r="K247" s="21">
        <v>45621</v>
      </c>
      <c r="L247" s="21">
        <f>IFERROR(WORKDAY.INTL(($K247-1),$J247,1,FESTIVOS[]),"")</f>
        <v>45628</v>
      </c>
      <c r="M247" s="37">
        <f t="shared" ref="M247:M276" ca="1" si="4">IFERROR(((($I$3-$K247)/(L247-K247)*1)),"")</f>
        <v>89.142857142857139</v>
      </c>
      <c r="N247" s="23">
        <v>0.44</v>
      </c>
      <c r="O247" s="22">
        <v>0.57999999999999996</v>
      </c>
      <c r="P247" s="18" t="s">
        <v>35</v>
      </c>
      <c r="Q247" s="24" t="s">
        <v>30</v>
      </c>
      <c r="R247" s="65" t="str">
        <f ca="1">IF(Tabla4343567891011121314[[#This Row],[Avance]]&lt;Tabla4343567891011121314[[#This Row],[Actual]],"OK",IF(Tabla4343567891011121314[[#This Row],[Avance]]&gt;Tabla4343567891011121314[[#This Row],[Actual]],"ATENCIÓN","EJECUTADO"))</f>
        <v>ATENCIÓN</v>
      </c>
    </row>
    <row r="248" spans="1:18" hidden="1" x14ac:dyDescent="0.25">
      <c r="A248" s="16">
        <v>243</v>
      </c>
      <c r="B248" s="18" t="s">
        <v>23</v>
      </c>
      <c r="C248" s="17">
        <v>45622</v>
      </c>
      <c r="D248" s="17"/>
      <c r="E248" s="27" t="s">
        <v>621</v>
      </c>
      <c r="F248" s="28" t="s">
        <v>1406</v>
      </c>
      <c r="G248" s="27" t="s">
        <v>33</v>
      </c>
      <c r="H248" s="29" t="s">
        <v>1408</v>
      </c>
      <c r="I248" s="29"/>
      <c r="J248" s="33">
        <v>2</v>
      </c>
      <c r="K248" s="21">
        <v>45621</v>
      </c>
      <c r="L248" s="21">
        <f>IFERROR(WORKDAY.INTL(($K248-1),$J248,1,FESTIVOS[]),"")</f>
        <v>45622</v>
      </c>
      <c r="M248" s="37">
        <v>1</v>
      </c>
      <c r="N248" s="23">
        <v>0</v>
      </c>
      <c r="O248" s="22">
        <v>1</v>
      </c>
      <c r="P248" s="18" t="s">
        <v>35</v>
      </c>
      <c r="Q248" s="24" t="s">
        <v>30</v>
      </c>
      <c r="R248" s="65" t="str">
        <f>IF(Tabla4343567891011121314[[#This Row],[Avance]]&lt;Tabla4343567891011121314[[#This Row],[Actual]],"OK",IF(Tabla4343567891011121314[[#This Row],[Avance]]&gt;Tabla4343567891011121314[[#This Row],[Actual]],"ATENCIÓN","EJECUTADO"))</f>
        <v>EJECUTADO</v>
      </c>
    </row>
    <row r="249" spans="1:18" hidden="1" x14ac:dyDescent="0.25">
      <c r="A249" s="16">
        <v>244</v>
      </c>
      <c r="B249" s="18" t="s">
        <v>23</v>
      </c>
      <c r="C249" s="17">
        <v>45622</v>
      </c>
      <c r="D249" s="17"/>
      <c r="E249" s="27" t="s">
        <v>621</v>
      </c>
      <c r="F249" s="28" t="s">
        <v>1407</v>
      </c>
      <c r="G249" s="27" t="s">
        <v>33</v>
      </c>
      <c r="H249" s="29" t="s">
        <v>1408</v>
      </c>
      <c r="I249" s="29"/>
      <c r="J249" s="33">
        <v>2</v>
      </c>
      <c r="K249" s="21">
        <v>45621</v>
      </c>
      <c r="L249" s="21">
        <f>IFERROR(WORKDAY.INTL(($K249-1),$J249,1,FESTIVOS[]),"")</f>
        <v>45622</v>
      </c>
      <c r="M249" s="37">
        <v>1</v>
      </c>
      <c r="N249" s="23">
        <v>0</v>
      </c>
      <c r="O249" s="22">
        <v>1</v>
      </c>
      <c r="P249" s="18" t="s">
        <v>35</v>
      </c>
      <c r="Q249" s="24" t="s">
        <v>30</v>
      </c>
      <c r="R249" s="65" t="str">
        <f>IF(Tabla4343567891011121314[[#This Row],[Avance]]&lt;Tabla4343567891011121314[[#This Row],[Actual]],"OK",IF(Tabla4343567891011121314[[#This Row],[Avance]]&gt;Tabla4343567891011121314[[#This Row],[Actual]],"ATENCIÓN","EJECUTADO"))</f>
        <v>EJECUTADO</v>
      </c>
    </row>
    <row r="250" spans="1:18" ht="26.4" hidden="1" x14ac:dyDescent="0.25">
      <c r="A250" s="16">
        <v>245</v>
      </c>
      <c r="B250" s="18" t="s">
        <v>23</v>
      </c>
      <c r="C250" s="17">
        <v>45622</v>
      </c>
      <c r="D250" s="17"/>
      <c r="E250" s="27" t="s">
        <v>339</v>
      </c>
      <c r="F250" s="38" t="s">
        <v>1409</v>
      </c>
      <c r="G250" s="27" t="s">
        <v>33</v>
      </c>
      <c r="H250" s="29" t="s">
        <v>505</v>
      </c>
      <c r="I250" s="29"/>
      <c r="J250" s="33">
        <v>3</v>
      </c>
      <c r="K250" s="21">
        <v>45621</v>
      </c>
      <c r="L250" s="21">
        <f>IFERROR(WORKDAY.INTL(($K250-1),$J250,1,FESTIVOS[]),"")</f>
        <v>45623</v>
      </c>
      <c r="M250" s="37">
        <v>1</v>
      </c>
      <c r="N250" s="23">
        <v>0.7</v>
      </c>
      <c r="O250" s="22">
        <v>1</v>
      </c>
      <c r="P250" s="18" t="s">
        <v>35</v>
      </c>
      <c r="Q250" s="24" t="s">
        <v>30</v>
      </c>
      <c r="R250" s="65" t="str">
        <f>IF(Tabla4343567891011121314[[#This Row],[Avance]]&lt;Tabla4343567891011121314[[#This Row],[Actual]],"OK",IF(Tabla4343567891011121314[[#This Row],[Avance]]&gt;Tabla4343567891011121314[[#This Row],[Actual]],"ATENCIÓN","EJECUTADO"))</f>
        <v>EJECUTADO</v>
      </c>
    </row>
    <row r="251" spans="1:18" x14ac:dyDescent="0.25">
      <c r="A251" s="16">
        <v>246</v>
      </c>
      <c r="B251" s="18" t="s">
        <v>23</v>
      </c>
      <c r="C251" s="17">
        <v>45622</v>
      </c>
      <c r="D251" s="17"/>
      <c r="E251" s="27" t="s">
        <v>1264</v>
      </c>
      <c r="F251" s="28" t="s">
        <v>1410</v>
      </c>
      <c r="G251" s="27" t="s">
        <v>33</v>
      </c>
      <c r="H251" s="29" t="s">
        <v>789</v>
      </c>
      <c r="I251" s="29"/>
      <c r="J251" s="33">
        <v>6</v>
      </c>
      <c r="K251" s="21">
        <v>45621</v>
      </c>
      <c r="L251" s="21">
        <f>IFERROR(WORKDAY.INTL(($K251-1),$J251,1,FESTIVOS[]),"")</f>
        <v>45628</v>
      </c>
      <c r="M251" s="37">
        <f t="shared" ca="1" si="4"/>
        <v>89.142857142857139</v>
      </c>
      <c r="N251" s="23">
        <v>0.45</v>
      </c>
      <c r="O251" s="22">
        <v>0.57999999999999996</v>
      </c>
      <c r="P251" s="18" t="s">
        <v>35</v>
      </c>
      <c r="Q251" s="24" t="s">
        <v>30</v>
      </c>
      <c r="R251" s="65" t="str">
        <f ca="1">IF(Tabla4343567891011121314[[#This Row],[Avance]]&lt;Tabla4343567891011121314[[#This Row],[Actual]],"OK",IF(Tabla4343567891011121314[[#This Row],[Avance]]&gt;Tabla4343567891011121314[[#This Row],[Actual]],"ATENCIÓN","EJECUTADO"))</f>
        <v>ATENCIÓN</v>
      </c>
    </row>
    <row r="252" spans="1:18" hidden="1" x14ac:dyDescent="0.25">
      <c r="A252" s="16">
        <v>247</v>
      </c>
      <c r="B252" s="18" t="s">
        <v>23</v>
      </c>
      <c r="C252" s="17">
        <v>45623</v>
      </c>
      <c r="D252" s="17"/>
      <c r="E252" s="27" t="s">
        <v>621</v>
      </c>
      <c r="F252" s="28" t="s">
        <v>1411</v>
      </c>
      <c r="G252" s="27" t="s">
        <v>33</v>
      </c>
      <c r="H252" s="29" t="s">
        <v>1284</v>
      </c>
      <c r="I252" s="29"/>
      <c r="J252" s="33">
        <v>2</v>
      </c>
      <c r="K252" s="21">
        <v>45622</v>
      </c>
      <c r="L252" s="21">
        <f>IFERROR(WORKDAY.INTL(($K252-1),$J252,1,FESTIVOS[]),"")</f>
        <v>45623</v>
      </c>
      <c r="M252" s="37">
        <v>1</v>
      </c>
      <c r="N252" s="23">
        <v>0</v>
      </c>
      <c r="O252" s="22">
        <v>1</v>
      </c>
      <c r="P252" s="18" t="s">
        <v>35</v>
      </c>
      <c r="Q252" s="24" t="s">
        <v>30</v>
      </c>
      <c r="R252" s="65" t="str">
        <f>IF(Tabla4343567891011121314[[#This Row],[Avance]]&lt;Tabla4343567891011121314[[#This Row],[Actual]],"OK",IF(Tabla4343567891011121314[[#This Row],[Avance]]&gt;Tabla4343567891011121314[[#This Row],[Actual]],"ATENCIÓN","EJECUTADO"))</f>
        <v>EJECUTADO</v>
      </c>
    </row>
    <row r="253" spans="1:18" ht="26.4" hidden="1" x14ac:dyDescent="0.25">
      <c r="A253" s="16">
        <v>248</v>
      </c>
      <c r="B253" s="18" t="s">
        <v>23</v>
      </c>
      <c r="C253" s="17">
        <v>45623</v>
      </c>
      <c r="D253" s="17"/>
      <c r="E253" s="27" t="s">
        <v>621</v>
      </c>
      <c r="F253" s="38" t="s">
        <v>1412</v>
      </c>
      <c r="G253" s="27" t="s">
        <v>33</v>
      </c>
      <c r="H253" s="29" t="s">
        <v>1284</v>
      </c>
      <c r="I253" s="29"/>
      <c r="J253" s="33">
        <v>2</v>
      </c>
      <c r="K253" s="21">
        <v>45622</v>
      </c>
      <c r="L253" s="21">
        <f>IFERROR(WORKDAY.INTL(($K253-1),$J253,1,FESTIVOS[]),"")</f>
        <v>45623</v>
      </c>
      <c r="M253" s="37">
        <v>1</v>
      </c>
      <c r="N253" s="23">
        <v>0</v>
      </c>
      <c r="O253" s="22">
        <v>1</v>
      </c>
      <c r="P253" s="18" t="s">
        <v>35</v>
      </c>
      <c r="Q253" s="24" t="s">
        <v>30</v>
      </c>
      <c r="R253" s="65" t="str">
        <f>IF(Tabla4343567891011121314[[#This Row],[Avance]]&lt;Tabla4343567891011121314[[#This Row],[Actual]],"OK",IF(Tabla4343567891011121314[[#This Row],[Avance]]&gt;Tabla4343567891011121314[[#This Row],[Actual]],"ATENCIÓN","EJECUTADO"))</f>
        <v>EJECUTADO</v>
      </c>
    </row>
    <row r="254" spans="1:18" ht="26.4" hidden="1" x14ac:dyDescent="0.25">
      <c r="A254" s="16">
        <v>249</v>
      </c>
      <c r="B254" s="18" t="s">
        <v>23</v>
      </c>
      <c r="C254" s="17">
        <v>45623</v>
      </c>
      <c r="D254" s="17"/>
      <c r="E254" s="27" t="s">
        <v>621</v>
      </c>
      <c r="F254" s="38" t="s">
        <v>1413</v>
      </c>
      <c r="G254" s="27" t="s">
        <v>33</v>
      </c>
      <c r="H254" s="29" t="s">
        <v>1284</v>
      </c>
      <c r="I254" s="29"/>
      <c r="J254" s="33">
        <v>2</v>
      </c>
      <c r="K254" s="21">
        <v>45622</v>
      </c>
      <c r="L254" s="21">
        <f>IFERROR(WORKDAY.INTL(($K254-1),$J254,1,FESTIVOS[]),"")</f>
        <v>45623</v>
      </c>
      <c r="M254" s="37">
        <v>1</v>
      </c>
      <c r="N254" s="23">
        <v>0</v>
      </c>
      <c r="O254" s="22">
        <v>1</v>
      </c>
      <c r="P254" s="18" t="s">
        <v>35</v>
      </c>
      <c r="Q254" s="24" t="s">
        <v>30</v>
      </c>
      <c r="R254" s="65" t="str">
        <f>IF(Tabla4343567891011121314[[#This Row],[Avance]]&lt;Tabla4343567891011121314[[#This Row],[Actual]],"OK",IF(Tabla4343567891011121314[[#This Row],[Avance]]&gt;Tabla4343567891011121314[[#This Row],[Actual]],"ATENCIÓN","EJECUTADO"))</f>
        <v>EJECUTADO</v>
      </c>
    </row>
    <row r="255" spans="1:18" x14ac:dyDescent="0.25">
      <c r="A255" s="16">
        <v>250</v>
      </c>
      <c r="B255" s="18" t="s">
        <v>23</v>
      </c>
      <c r="C255" s="17">
        <v>45623</v>
      </c>
      <c r="D255" s="17"/>
      <c r="E255" s="27" t="s">
        <v>39</v>
      </c>
      <c r="F255" s="28" t="s">
        <v>1414</v>
      </c>
      <c r="G255" s="27" t="s">
        <v>33</v>
      </c>
      <c r="H255" s="29" t="s">
        <v>1270</v>
      </c>
      <c r="I255" s="29"/>
      <c r="J255" s="33">
        <v>6</v>
      </c>
      <c r="K255" s="21">
        <v>45622</v>
      </c>
      <c r="L255" s="21">
        <f>IFERROR(WORKDAY.INTL(($K255-1),$J255,1,FESTIVOS[]),"")</f>
        <v>45629</v>
      </c>
      <c r="M255" s="37">
        <f t="shared" ca="1" si="4"/>
        <v>89</v>
      </c>
      <c r="N255" s="23">
        <v>0.4</v>
      </c>
      <c r="O255" s="22">
        <v>0.45</v>
      </c>
      <c r="P255" s="18" t="s">
        <v>35</v>
      </c>
      <c r="Q255" s="24" t="s">
        <v>30</v>
      </c>
      <c r="R255" s="65" t="str">
        <f ca="1">IF(Tabla4343567891011121314[[#This Row],[Avance]]&lt;Tabla4343567891011121314[[#This Row],[Actual]],"OK",IF(Tabla4343567891011121314[[#This Row],[Avance]]&gt;Tabla4343567891011121314[[#This Row],[Actual]],"ATENCIÓN","EJECUTADO"))</f>
        <v>ATENCIÓN</v>
      </c>
    </row>
    <row r="256" spans="1:18" hidden="1" x14ac:dyDescent="0.25">
      <c r="A256" s="16">
        <v>251</v>
      </c>
      <c r="B256" s="18" t="s">
        <v>23</v>
      </c>
      <c r="C256" s="17">
        <v>45623</v>
      </c>
      <c r="D256" s="17"/>
      <c r="E256" s="27" t="s">
        <v>39</v>
      </c>
      <c r="F256" s="28" t="s">
        <v>1415</v>
      </c>
      <c r="G256" s="27" t="s">
        <v>33</v>
      </c>
      <c r="H256" s="29" t="s">
        <v>1416</v>
      </c>
      <c r="I256" s="29"/>
      <c r="J256" s="33">
        <v>2</v>
      </c>
      <c r="K256" s="21">
        <v>45622</v>
      </c>
      <c r="L256" s="21">
        <f>IFERROR(WORKDAY.INTL(($K256-1),$J256,1,FESTIVOS[]),"")</f>
        <v>45623</v>
      </c>
      <c r="M256" s="37">
        <v>1</v>
      </c>
      <c r="N256" s="23">
        <v>0</v>
      </c>
      <c r="O256" s="22">
        <v>1</v>
      </c>
      <c r="P256" s="18" t="s">
        <v>35</v>
      </c>
      <c r="Q256" s="24" t="s">
        <v>30</v>
      </c>
      <c r="R256" s="65" t="str">
        <f>IF(Tabla4343567891011121314[[#This Row],[Avance]]&lt;Tabla4343567891011121314[[#This Row],[Actual]],"OK",IF(Tabla4343567891011121314[[#This Row],[Avance]]&gt;Tabla4343567891011121314[[#This Row],[Actual]],"ATENCIÓN","EJECUTADO"))</f>
        <v>EJECUTADO</v>
      </c>
    </row>
    <row r="257" spans="1:18" hidden="1" x14ac:dyDescent="0.25">
      <c r="A257" s="16">
        <v>252</v>
      </c>
      <c r="B257" s="18" t="s">
        <v>23</v>
      </c>
      <c r="C257" s="17">
        <v>45623</v>
      </c>
      <c r="D257" s="17"/>
      <c r="E257" s="27" t="s">
        <v>339</v>
      </c>
      <c r="F257" s="28" t="s">
        <v>1417</v>
      </c>
      <c r="G257" s="27" t="s">
        <v>33</v>
      </c>
      <c r="H257" s="29" t="s">
        <v>505</v>
      </c>
      <c r="I257" s="29"/>
      <c r="J257" s="33">
        <v>2</v>
      </c>
      <c r="K257" s="21">
        <v>45622</v>
      </c>
      <c r="L257" s="21">
        <f>IFERROR(WORKDAY.INTL(($K257-1),$J257,1,FESTIVOS[]),"")</f>
        <v>45623</v>
      </c>
      <c r="M257" s="37">
        <v>1</v>
      </c>
      <c r="N257" s="23">
        <v>0</v>
      </c>
      <c r="O257" s="22">
        <v>1</v>
      </c>
      <c r="P257" s="18" t="s">
        <v>35</v>
      </c>
      <c r="Q257" s="24" t="s">
        <v>30</v>
      </c>
      <c r="R257" s="65" t="str">
        <f>IF(Tabla4343567891011121314[[#This Row],[Avance]]&lt;Tabla4343567891011121314[[#This Row],[Actual]],"OK",IF(Tabla4343567891011121314[[#This Row],[Avance]]&gt;Tabla4343567891011121314[[#This Row],[Actual]],"ATENCIÓN","EJECUTADO"))</f>
        <v>EJECUTADO</v>
      </c>
    </row>
    <row r="258" spans="1:18" x14ac:dyDescent="0.25">
      <c r="A258" s="16">
        <v>253</v>
      </c>
      <c r="B258" s="18" t="s">
        <v>23</v>
      </c>
      <c r="C258" s="17">
        <v>45624</v>
      </c>
      <c r="D258" s="17"/>
      <c r="E258" s="27" t="s">
        <v>39</v>
      </c>
      <c r="F258" s="28" t="s">
        <v>1418</v>
      </c>
      <c r="G258" s="27" t="s">
        <v>33</v>
      </c>
      <c r="H258" s="29" t="s">
        <v>1270</v>
      </c>
      <c r="I258" s="29"/>
      <c r="J258" s="33">
        <v>4</v>
      </c>
      <c r="K258" s="21">
        <v>45623</v>
      </c>
      <c r="L258" s="21">
        <f>IFERROR(WORKDAY.INTL(($K258-1),$J258,1,FESTIVOS[]),"")</f>
        <v>45628</v>
      </c>
      <c r="M258" s="37">
        <f ca="1">IFERROR(((($I$3-$K258)/(L258-K258)*1)),"")</f>
        <v>124.4</v>
      </c>
      <c r="N258" s="23">
        <v>0</v>
      </c>
      <c r="O258" s="22">
        <v>0.5</v>
      </c>
      <c r="P258" s="18" t="s">
        <v>35</v>
      </c>
      <c r="Q258" s="24" t="s">
        <v>30</v>
      </c>
      <c r="R258" s="65" t="str">
        <f ca="1">IF(Tabla4343567891011121314[[#This Row],[Avance]]&lt;Tabla4343567891011121314[[#This Row],[Actual]],"OK",IF(Tabla4343567891011121314[[#This Row],[Avance]]&gt;Tabla4343567891011121314[[#This Row],[Actual]],"ATENCIÓN","EJECUTADO"))</f>
        <v>ATENCIÓN</v>
      </c>
    </row>
    <row r="259" spans="1:18" ht="26.4" x14ac:dyDescent="0.25">
      <c r="A259" s="16">
        <v>254</v>
      </c>
      <c r="B259" s="18" t="s">
        <v>23</v>
      </c>
      <c r="C259" s="17">
        <v>45624</v>
      </c>
      <c r="D259" s="17"/>
      <c r="E259" s="27" t="s">
        <v>621</v>
      </c>
      <c r="F259" s="38" t="s">
        <v>1419</v>
      </c>
      <c r="G259" s="27" t="s">
        <v>33</v>
      </c>
      <c r="H259" s="29" t="s">
        <v>1270</v>
      </c>
      <c r="I259" s="29"/>
      <c r="J259" s="33">
        <v>4</v>
      </c>
      <c r="K259" s="21">
        <v>45623</v>
      </c>
      <c r="L259" s="21">
        <f>IFERROR(WORKDAY.INTL(($K259-1),$J259,1,FESTIVOS[]),"")</f>
        <v>45628</v>
      </c>
      <c r="M259" s="37">
        <f t="shared" ca="1" si="4"/>
        <v>124.4</v>
      </c>
      <c r="N259" s="23">
        <v>0.3</v>
      </c>
      <c r="O259" s="22">
        <v>0.45</v>
      </c>
      <c r="P259" s="18" t="s">
        <v>35</v>
      </c>
      <c r="Q259" s="24" t="s">
        <v>30</v>
      </c>
      <c r="R259" s="65" t="str">
        <f ca="1">IF(Tabla4343567891011121314[[#This Row],[Avance]]&lt;Tabla4343567891011121314[[#This Row],[Actual]],"OK",IF(Tabla4343567891011121314[[#This Row],[Avance]]&gt;Tabla4343567891011121314[[#This Row],[Actual]],"ATENCIÓN","EJECUTADO"))</f>
        <v>ATENCIÓN</v>
      </c>
    </row>
    <row r="260" spans="1:18" hidden="1" x14ac:dyDescent="0.25">
      <c r="A260" s="16">
        <v>255</v>
      </c>
      <c r="B260" s="18" t="s">
        <v>23</v>
      </c>
      <c r="C260" s="17">
        <v>45624</v>
      </c>
      <c r="D260" s="17"/>
      <c r="E260" s="27" t="s">
        <v>339</v>
      </c>
      <c r="F260" s="28" t="s">
        <v>1420</v>
      </c>
      <c r="G260" s="27" t="s">
        <v>758</v>
      </c>
      <c r="H260" s="29" t="s">
        <v>505</v>
      </c>
      <c r="I260" s="29"/>
      <c r="J260" s="33">
        <v>2</v>
      </c>
      <c r="K260" s="21">
        <v>45623</v>
      </c>
      <c r="L260" s="21">
        <f>IFERROR(WORKDAY.INTL(($K260-1),$J260,1,FESTIVOS[]),"")</f>
        <v>45624</v>
      </c>
      <c r="M260" s="37">
        <v>1</v>
      </c>
      <c r="N260" s="23">
        <v>0</v>
      </c>
      <c r="O260" s="22">
        <v>1</v>
      </c>
      <c r="P260" s="18" t="s">
        <v>35</v>
      </c>
      <c r="Q260" s="24" t="s">
        <v>30</v>
      </c>
      <c r="R260" s="65" t="str">
        <f>IF(Tabla4343567891011121314[[#This Row],[Avance]]&lt;Tabla4343567891011121314[[#This Row],[Actual]],"OK",IF(Tabla4343567891011121314[[#This Row],[Avance]]&gt;Tabla4343567891011121314[[#This Row],[Actual]],"ATENCIÓN","EJECUTADO"))</f>
        <v>EJECUTADO</v>
      </c>
    </row>
    <row r="261" spans="1:18" ht="26.4" x14ac:dyDescent="0.25">
      <c r="A261" s="16">
        <v>256</v>
      </c>
      <c r="B261" s="18" t="s">
        <v>23</v>
      </c>
      <c r="C261" s="17">
        <v>45625</v>
      </c>
      <c r="D261" s="17"/>
      <c r="E261" s="27" t="s">
        <v>339</v>
      </c>
      <c r="F261" s="38" t="s">
        <v>1421</v>
      </c>
      <c r="G261" s="27" t="s">
        <v>758</v>
      </c>
      <c r="H261" s="29" t="s">
        <v>505</v>
      </c>
      <c r="I261" s="29"/>
      <c r="J261" s="33">
        <v>2</v>
      </c>
      <c r="K261" s="21">
        <v>45624</v>
      </c>
      <c r="L261" s="21">
        <f>IFERROR(WORKDAY.INTL(($K261-1),$J261,1,FESTIVOS[]),"")</f>
        <v>45625</v>
      </c>
      <c r="M261" s="37">
        <v>1</v>
      </c>
      <c r="N261" s="23">
        <v>0</v>
      </c>
      <c r="O261" s="22">
        <v>1</v>
      </c>
      <c r="P261" s="18" t="s">
        <v>35</v>
      </c>
      <c r="Q261" s="24" t="s">
        <v>30</v>
      </c>
      <c r="R261" s="65" t="str">
        <f>IF(Tabla4343567891011121314[[#This Row],[Avance]]&lt;Tabla4343567891011121314[[#This Row],[Actual]],"OK",IF(Tabla4343567891011121314[[#This Row],[Avance]]&gt;Tabla4343567891011121314[[#This Row],[Actual]],"ATENCIÓN","EJECUTADO"))</f>
        <v>EJECUTADO</v>
      </c>
    </row>
    <row r="262" spans="1:18" x14ac:dyDescent="0.25">
      <c r="A262" s="16">
        <v>257</v>
      </c>
      <c r="B262" s="18" t="s">
        <v>23</v>
      </c>
      <c r="C262" s="17">
        <v>45625</v>
      </c>
      <c r="D262" s="17"/>
      <c r="E262" s="27" t="s">
        <v>339</v>
      </c>
      <c r="F262" s="28" t="s">
        <v>1422</v>
      </c>
      <c r="G262" s="27" t="s">
        <v>758</v>
      </c>
      <c r="H262" s="29" t="s">
        <v>505</v>
      </c>
      <c r="I262" s="29"/>
      <c r="J262" s="33">
        <v>2</v>
      </c>
      <c r="K262" s="21">
        <v>45624</v>
      </c>
      <c r="L262" s="21">
        <f>IFERROR(WORKDAY.INTL(($K262-1),$J262,1,FESTIVOS[]),"")</f>
        <v>45625</v>
      </c>
      <c r="M262" s="37">
        <v>1</v>
      </c>
      <c r="N262" s="23">
        <v>0</v>
      </c>
      <c r="O262" s="22">
        <v>1</v>
      </c>
      <c r="P262" s="18" t="s">
        <v>35</v>
      </c>
      <c r="Q262" s="24" t="s">
        <v>30</v>
      </c>
      <c r="R262" s="65" t="str">
        <f>IF(Tabla4343567891011121314[[#This Row],[Avance]]&lt;Tabla4343567891011121314[[#This Row],[Actual]],"OK",IF(Tabla4343567891011121314[[#This Row],[Avance]]&gt;Tabla4343567891011121314[[#This Row],[Actual]],"ATENCIÓN","EJECUTADO"))</f>
        <v>EJECUTADO</v>
      </c>
    </row>
    <row r="263" spans="1:18" ht="26.4" x14ac:dyDescent="0.25">
      <c r="A263" s="16">
        <v>258</v>
      </c>
      <c r="B263" s="18" t="s">
        <v>23</v>
      </c>
      <c r="C263" s="17">
        <v>45625</v>
      </c>
      <c r="D263" s="17"/>
      <c r="E263" s="27" t="s">
        <v>339</v>
      </c>
      <c r="F263" s="38" t="s">
        <v>1423</v>
      </c>
      <c r="G263" s="27" t="s">
        <v>758</v>
      </c>
      <c r="H263" s="29" t="s">
        <v>505</v>
      </c>
      <c r="I263" s="29"/>
      <c r="J263" s="33">
        <v>2</v>
      </c>
      <c r="K263" s="21">
        <v>45624</v>
      </c>
      <c r="L263" s="21">
        <f>IFERROR(WORKDAY.INTL(($K263-1),$J263,1,FESTIVOS[]),"")</f>
        <v>45625</v>
      </c>
      <c r="M263" s="37">
        <v>1</v>
      </c>
      <c r="N263" s="23">
        <v>0</v>
      </c>
      <c r="O263" s="22">
        <v>1</v>
      </c>
      <c r="P263" s="18" t="s">
        <v>35</v>
      </c>
      <c r="Q263" s="24" t="s">
        <v>30</v>
      </c>
      <c r="R263" s="65" t="str">
        <f>IF(Tabla4343567891011121314[[#This Row],[Avance]]&lt;Tabla4343567891011121314[[#This Row],[Actual]],"OK",IF(Tabla4343567891011121314[[#This Row],[Avance]]&gt;Tabla4343567891011121314[[#This Row],[Actual]],"ATENCIÓN","EJECUTADO"))</f>
        <v>EJECUTADO</v>
      </c>
    </row>
    <row r="264" spans="1:18" ht="26.4" x14ac:dyDescent="0.25">
      <c r="A264" s="16">
        <v>259</v>
      </c>
      <c r="B264" s="18" t="s">
        <v>23</v>
      </c>
      <c r="C264" s="17">
        <v>45625</v>
      </c>
      <c r="D264" s="17"/>
      <c r="E264" s="27" t="s">
        <v>339</v>
      </c>
      <c r="F264" s="38" t="s">
        <v>1424</v>
      </c>
      <c r="G264" s="27" t="s">
        <v>758</v>
      </c>
      <c r="H264" s="29" t="s">
        <v>505</v>
      </c>
      <c r="I264" s="29"/>
      <c r="J264" s="33">
        <v>2</v>
      </c>
      <c r="K264" s="21">
        <v>45624</v>
      </c>
      <c r="L264" s="21">
        <f>IFERROR(WORKDAY.INTL(($K264-1),$J264,1,FESTIVOS[]),"")</f>
        <v>45625</v>
      </c>
      <c r="M264" s="37">
        <v>1</v>
      </c>
      <c r="N264" s="23">
        <v>0</v>
      </c>
      <c r="O264" s="22">
        <v>1</v>
      </c>
      <c r="P264" s="18" t="s">
        <v>35</v>
      </c>
      <c r="Q264" s="24" t="s">
        <v>30</v>
      </c>
      <c r="R264" s="65" t="str">
        <f>IF(Tabla4343567891011121314[[#This Row],[Avance]]&lt;Tabla4343567891011121314[[#This Row],[Actual]],"OK",IF(Tabla4343567891011121314[[#This Row],[Avance]]&gt;Tabla4343567891011121314[[#This Row],[Actual]],"ATENCIÓN","EJECUTADO"))</f>
        <v>EJECUTADO</v>
      </c>
    </row>
    <row r="265" spans="1:18" x14ac:dyDescent="0.25">
      <c r="A265" s="16">
        <v>260</v>
      </c>
      <c r="B265" s="18" t="s">
        <v>23</v>
      </c>
      <c r="C265" s="17"/>
      <c r="D265" s="17"/>
      <c r="E265" s="27"/>
      <c r="F265" s="28"/>
      <c r="G265" s="27"/>
      <c r="H265" s="29"/>
      <c r="I265" s="29"/>
      <c r="J265" s="33"/>
      <c r="K265" s="21"/>
      <c r="L265" s="21" t="str">
        <f>IFERROR(WORKDAY.INTL(($K265-1),$J265,1,FESTIVOS[]),"")</f>
        <v/>
      </c>
      <c r="M265" s="37" t="str">
        <f t="shared" ca="1" si="4"/>
        <v/>
      </c>
      <c r="N265" s="23"/>
      <c r="O265" s="22"/>
      <c r="P265" s="18" t="s">
        <v>35</v>
      </c>
      <c r="Q265" s="24" t="s">
        <v>30</v>
      </c>
      <c r="R265" s="65" t="str">
        <f ca="1">IF(Tabla4343567891011121314[[#This Row],[Avance]]&lt;Tabla4343567891011121314[[#This Row],[Actual]],"OK",IF(Tabla4343567891011121314[[#This Row],[Avance]]&gt;Tabla4343567891011121314[[#This Row],[Actual]],"ATENCIÓN","EJECUTADO"))</f>
        <v>EJECUTADO</v>
      </c>
    </row>
    <row r="266" spans="1:18" x14ac:dyDescent="0.25">
      <c r="A266" s="16">
        <v>261</v>
      </c>
      <c r="B266" s="18" t="s">
        <v>23</v>
      </c>
      <c r="C266" s="17"/>
      <c r="D266" s="17"/>
      <c r="E266" s="27"/>
      <c r="F266" s="28"/>
      <c r="G266" s="27"/>
      <c r="H266" s="29"/>
      <c r="I266" s="29"/>
      <c r="J266" s="33"/>
      <c r="K266" s="21"/>
      <c r="L266" s="21" t="str">
        <f>IFERROR(WORKDAY.INTL(($K266-1),$J266,1,FESTIVOS[]),"")</f>
        <v/>
      </c>
      <c r="M266" s="37" t="str">
        <f t="shared" ca="1" si="4"/>
        <v/>
      </c>
      <c r="N266" s="23"/>
      <c r="O266" s="22"/>
      <c r="P266" s="18" t="s">
        <v>35</v>
      </c>
      <c r="Q266" s="24" t="s">
        <v>30</v>
      </c>
      <c r="R266" s="65" t="str">
        <f ca="1">IF(Tabla4343567891011121314[[#This Row],[Avance]]&lt;Tabla4343567891011121314[[#This Row],[Actual]],"OK",IF(Tabla4343567891011121314[[#This Row],[Avance]]&gt;Tabla4343567891011121314[[#This Row],[Actual]],"ATENCIÓN","EJECUTADO"))</f>
        <v>EJECUTADO</v>
      </c>
    </row>
    <row r="267" spans="1:18" x14ac:dyDescent="0.25">
      <c r="A267" s="16">
        <v>262</v>
      </c>
      <c r="B267" s="18" t="s">
        <v>23</v>
      </c>
      <c r="C267" s="17"/>
      <c r="D267" s="17"/>
      <c r="E267" s="27"/>
      <c r="F267" s="28"/>
      <c r="G267" s="27"/>
      <c r="H267" s="29"/>
      <c r="I267" s="29"/>
      <c r="J267" s="33"/>
      <c r="K267" s="21"/>
      <c r="L267" s="21" t="str">
        <f>IFERROR(WORKDAY.INTL(($K267-1),$J267,1,FESTIVOS[]),"")</f>
        <v/>
      </c>
      <c r="M267" s="37" t="str">
        <f t="shared" ca="1" si="4"/>
        <v/>
      </c>
      <c r="N267" s="23"/>
      <c r="O267" s="22"/>
      <c r="P267" s="18" t="s">
        <v>35</v>
      </c>
      <c r="Q267" s="24" t="s">
        <v>30</v>
      </c>
      <c r="R267" s="65" t="str">
        <f ca="1">IF(Tabla4343567891011121314[[#This Row],[Avance]]&lt;Tabla4343567891011121314[[#This Row],[Actual]],"OK",IF(Tabla4343567891011121314[[#This Row],[Avance]]&gt;Tabla4343567891011121314[[#This Row],[Actual]],"ATENCIÓN","EJECUTADO"))</f>
        <v>EJECUTADO</v>
      </c>
    </row>
    <row r="268" spans="1:18" x14ac:dyDescent="0.25">
      <c r="A268" s="16">
        <v>263</v>
      </c>
      <c r="B268" s="18" t="s">
        <v>23</v>
      </c>
      <c r="C268" s="17"/>
      <c r="D268" s="17"/>
      <c r="E268" s="27"/>
      <c r="F268" s="28"/>
      <c r="G268" s="27"/>
      <c r="H268" s="29"/>
      <c r="I268" s="29"/>
      <c r="J268" s="33"/>
      <c r="K268" s="21"/>
      <c r="L268" s="21" t="str">
        <f>IFERROR(WORKDAY.INTL(($K268-1),$J268,1,FESTIVOS[]),"")</f>
        <v/>
      </c>
      <c r="M268" s="37" t="str">
        <f t="shared" ca="1" si="4"/>
        <v/>
      </c>
      <c r="N268" s="23"/>
      <c r="O268" s="22"/>
      <c r="P268" s="18" t="s">
        <v>35</v>
      </c>
      <c r="Q268" s="24" t="s">
        <v>30</v>
      </c>
      <c r="R268" s="65" t="str">
        <f ca="1">IF(Tabla4343567891011121314[[#This Row],[Avance]]&lt;Tabla4343567891011121314[[#This Row],[Actual]],"OK",IF(Tabla4343567891011121314[[#This Row],[Avance]]&gt;Tabla4343567891011121314[[#This Row],[Actual]],"ATENCIÓN","EJECUTADO"))</f>
        <v>EJECUTADO</v>
      </c>
    </row>
    <row r="269" spans="1:18" x14ac:dyDescent="0.25">
      <c r="A269" s="16">
        <v>264</v>
      </c>
      <c r="B269" s="18" t="s">
        <v>23</v>
      </c>
      <c r="C269" s="17"/>
      <c r="D269" s="17"/>
      <c r="E269" s="27"/>
      <c r="F269" s="28"/>
      <c r="G269" s="27"/>
      <c r="H269" s="29"/>
      <c r="I269" s="29"/>
      <c r="J269" s="33"/>
      <c r="K269" s="21"/>
      <c r="L269" s="21" t="str">
        <f>IFERROR(WORKDAY.INTL(($K269-1),$J269,1,FESTIVOS[]),"")</f>
        <v/>
      </c>
      <c r="M269" s="37" t="str">
        <f t="shared" ca="1" si="4"/>
        <v/>
      </c>
      <c r="N269" s="23"/>
      <c r="O269" s="22"/>
      <c r="P269" s="18" t="s">
        <v>35</v>
      </c>
      <c r="Q269" s="24" t="s">
        <v>30</v>
      </c>
      <c r="R269" s="65" t="str">
        <f ca="1">IF(Tabla4343567891011121314[[#This Row],[Avance]]&lt;Tabla4343567891011121314[[#This Row],[Actual]],"OK",IF(Tabla4343567891011121314[[#This Row],[Avance]]&gt;Tabla4343567891011121314[[#This Row],[Actual]],"ATENCIÓN","EJECUTADO"))</f>
        <v>EJECUTADO</v>
      </c>
    </row>
    <row r="270" spans="1:18" x14ac:dyDescent="0.25">
      <c r="A270" s="16">
        <v>265</v>
      </c>
      <c r="B270" s="18" t="s">
        <v>23</v>
      </c>
      <c r="C270" s="17"/>
      <c r="D270" s="17"/>
      <c r="E270" s="27"/>
      <c r="F270" s="28"/>
      <c r="G270" s="27"/>
      <c r="H270" s="29"/>
      <c r="I270" s="29"/>
      <c r="J270" s="33"/>
      <c r="K270" s="21"/>
      <c r="L270" s="21" t="str">
        <f>IFERROR(WORKDAY.INTL(($K270-1),$J270,1,FESTIVOS[]),"")</f>
        <v/>
      </c>
      <c r="M270" s="37" t="str">
        <f t="shared" ca="1" si="4"/>
        <v/>
      </c>
      <c r="N270" s="23"/>
      <c r="O270" s="22"/>
      <c r="P270" s="18" t="s">
        <v>35</v>
      </c>
      <c r="Q270" s="24" t="s">
        <v>30</v>
      </c>
      <c r="R270" s="65" t="str">
        <f ca="1">IF(Tabla4343567891011121314[[#This Row],[Avance]]&lt;Tabla4343567891011121314[[#This Row],[Actual]],"OK",IF(Tabla4343567891011121314[[#This Row],[Avance]]&gt;Tabla4343567891011121314[[#This Row],[Actual]],"ATENCIÓN","EJECUTADO"))</f>
        <v>EJECUTADO</v>
      </c>
    </row>
    <row r="271" spans="1:18" x14ac:dyDescent="0.25">
      <c r="A271" s="16">
        <v>266</v>
      </c>
      <c r="B271" s="18" t="s">
        <v>23</v>
      </c>
      <c r="C271" s="17"/>
      <c r="D271" s="17"/>
      <c r="E271" s="27"/>
      <c r="F271" s="28"/>
      <c r="G271" s="27"/>
      <c r="H271" s="29"/>
      <c r="I271" s="29"/>
      <c r="J271" s="33"/>
      <c r="K271" s="21"/>
      <c r="L271" s="21" t="str">
        <f>IFERROR(WORKDAY.INTL(($K271-1),$J271,1,FESTIVOS[]),"")</f>
        <v/>
      </c>
      <c r="M271" s="37" t="str">
        <f t="shared" ca="1" si="4"/>
        <v/>
      </c>
      <c r="N271" s="23"/>
      <c r="O271" s="22"/>
      <c r="P271" s="18" t="s">
        <v>35</v>
      </c>
      <c r="Q271" s="24" t="s">
        <v>30</v>
      </c>
      <c r="R271" s="65" t="str">
        <f ca="1">IF(Tabla4343567891011121314[[#This Row],[Avance]]&lt;Tabla4343567891011121314[[#This Row],[Actual]],"OK",IF(Tabla4343567891011121314[[#This Row],[Avance]]&gt;Tabla4343567891011121314[[#This Row],[Actual]],"ATENCIÓN","EJECUTADO"))</f>
        <v>EJECUTADO</v>
      </c>
    </row>
    <row r="272" spans="1:18" x14ac:dyDescent="0.25">
      <c r="A272" s="16">
        <v>267</v>
      </c>
      <c r="B272" s="18" t="s">
        <v>23</v>
      </c>
      <c r="C272" s="17"/>
      <c r="D272" s="17"/>
      <c r="E272" s="27"/>
      <c r="F272" s="28"/>
      <c r="G272" s="27"/>
      <c r="H272" s="29"/>
      <c r="I272" s="29"/>
      <c r="J272" s="33"/>
      <c r="K272" s="21"/>
      <c r="L272" s="21" t="str">
        <f>IFERROR(WORKDAY.INTL(($K272-1),$J272,1,FESTIVOS[]),"")</f>
        <v/>
      </c>
      <c r="M272" s="37" t="str">
        <f t="shared" ca="1" si="4"/>
        <v/>
      </c>
      <c r="N272" s="23"/>
      <c r="O272" s="22"/>
      <c r="P272" s="18" t="s">
        <v>35</v>
      </c>
      <c r="Q272" s="24" t="s">
        <v>30</v>
      </c>
      <c r="R272" s="65" t="str">
        <f ca="1">IF(Tabla4343567891011121314[[#This Row],[Avance]]&lt;Tabla4343567891011121314[[#This Row],[Actual]],"OK",IF(Tabla4343567891011121314[[#This Row],[Avance]]&gt;Tabla4343567891011121314[[#This Row],[Actual]],"ATENCIÓN","EJECUTADO"))</f>
        <v>EJECUTADO</v>
      </c>
    </row>
    <row r="273" spans="1:18" x14ac:dyDescent="0.25">
      <c r="A273" s="16">
        <v>268</v>
      </c>
      <c r="B273" s="18" t="s">
        <v>23</v>
      </c>
      <c r="C273" s="17"/>
      <c r="D273" s="17"/>
      <c r="E273" s="27"/>
      <c r="F273" s="28"/>
      <c r="G273" s="27"/>
      <c r="H273" s="29"/>
      <c r="I273" s="29"/>
      <c r="J273" s="33"/>
      <c r="K273" s="21"/>
      <c r="L273" s="21" t="str">
        <f>IFERROR(WORKDAY.INTL(($K273-1),$J273,1,FESTIVOS[]),"")</f>
        <v/>
      </c>
      <c r="M273" s="37" t="str">
        <f t="shared" ca="1" si="4"/>
        <v/>
      </c>
      <c r="N273" s="23"/>
      <c r="O273" s="22"/>
      <c r="P273" s="18" t="s">
        <v>35</v>
      </c>
      <c r="Q273" s="24" t="s">
        <v>30</v>
      </c>
      <c r="R273" s="65" t="str">
        <f ca="1">IF(Tabla4343567891011121314[[#This Row],[Avance]]&lt;Tabla4343567891011121314[[#This Row],[Actual]],"OK",IF(Tabla4343567891011121314[[#This Row],[Avance]]&gt;Tabla4343567891011121314[[#This Row],[Actual]],"ATENCIÓN","EJECUTADO"))</f>
        <v>EJECUTADO</v>
      </c>
    </row>
    <row r="274" spans="1:18" x14ac:dyDescent="0.25">
      <c r="A274" s="16">
        <v>269</v>
      </c>
      <c r="B274" s="18" t="s">
        <v>23</v>
      </c>
      <c r="C274" s="17"/>
      <c r="D274" s="17"/>
      <c r="E274" s="27"/>
      <c r="F274" s="28"/>
      <c r="G274" s="27"/>
      <c r="H274" s="29"/>
      <c r="I274" s="29"/>
      <c r="J274" s="33"/>
      <c r="K274" s="21"/>
      <c r="L274" s="21" t="str">
        <f>IFERROR(WORKDAY.INTL(($K274-1),$J274,1,FESTIVOS[]),"")</f>
        <v/>
      </c>
      <c r="M274" s="37" t="str">
        <f t="shared" ca="1" si="4"/>
        <v/>
      </c>
      <c r="N274" s="23"/>
      <c r="O274" s="22"/>
      <c r="P274" s="18" t="s">
        <v>35</v>
      </c>
      <c r="Q274" s="24" t="s">
        <v>30</v>
      </c>
      <c r="R274" s="65" t="str">
        <f ca="1">IF(Tabla4343567891011121314[[#This Row],[Avance]]&lt;Tabla4343567891011121314[[#This Row],[Actual]],"OK",IF(Tabla4343567891011121314[[#This Row],[Avance]]&gt;Tabla4343567891011121314[[#This Row],[Actual]],"ATENCIÓN","EJECUTADO"))</f>
        <v>EJECUTADO</v>
      </c>
    </row>
    <row r="275" spans="1:18" x14ac:dyDescent="0.25">
      <c r="A275" s="16">
        <v>270</v>
      </c>
      <c r="B275" s="18" t="s">
        <v>23</v>
      </c>
      <c r="C275" s="17"/>
      <c r="D275" s="17"/>
      <c r="E275" s="27"/>
      <c r="F275" s="28"/>
      <c r="G275" s="27"/>
      <c r="H275" s="29"/>
      <c r="I275" s="29"/>
      <c r="J275" s="33"/>
      <c r="K275" s="21"/>
      <c r="L275" s="21" t="str">
        <f>IFERROR(WORKDAY.INTL(($K275-1),$J275,1,FESTIVOS[]),"")</f>
        <v/>
      </c>
      <c r="M275" s="37" t="str">
        <f t="shared" ca="1" si="4"/>
        <v/>
      </c>
      <c r="N275" s="23"/>
      <c r="O275" s="22"/>
      <c r="P275" s="18" t="s">
        <v>35</v>
      </c>
      <c r="Q275" s="24" t="s">
        <v>30</v>
      </c>
      <c r="R275" s="65" t="str">
        <f ca="1">IF(Tabla4343567891011121314[[#This Row],[Avance]]&lt;Tabla4343567891011121314[[#This Row],[Actual]],"OK",IF(Tabla4343567891011121314[[#This Row],[Avance]]&gt;Tabla4343567891011121314[[#This Row],[Actual]],"ATENCIÓN","EJECUTADO"))</f>
        <v>EJECUTADO</v>
      </c>
    </row>
    <row r="276" spans="1:18" x14ac:dyDescent="0.25">
      <c r="A276" s="16">
        <v>271</v>
      </c>
      <c r="B276" s="18" t="s">
        <v>23</v>
      </c>
      <c r="C276" s="17"/>
      <c r="D276" s="17"/>
      <c r="E276" s="27"/>
      <c r="F276" s="28"/>
      <c r="G276" s="27"/>
      <c r="H276" s="29"/>
      <c r="I276" s="29"/>
      <c r="J276" s="33"/>
      <c r="K276" s="21"/>
      <c r="L276" s="21" t="str">
        <f>IFERROR(WORKDAY.INTL(($K276-1),$J276,1,FESTIVOS[]),"")</f>
        <v/>
      </c>
      <c r="M276" s="37" t="str">
        <f t="shared" ca="1" si="4"/>
        <v/>
      </c>
      <c r="N276" s="23"/>
      <c r="O276" s="22"/>
      <c r="P276" s="18" t="s">
        <v>35</v>
      </c>
      <c r="Q276" s="24" t="s">
        <v>30</v>
      </c>
      <c r="R276" s="65" t="str">
        <f ca="1">IF(Tabla4343567891011121314[[#This Row],[Avance]]&lt;Tabla4343567891011121314[[#This Row],[Actual]],"OK",IF(Tabla4343567891011121314[[#This Row],[Avance]]&gt;Tabla4343567891011121314[[#This Row],[Actual]],"ATENCIÓN","EJECUTADO"))</f>
        <v>EJECUTADO</v>
      </c>
    </row>
    <row r="277" spans="1:18" x14ac:dyDescent="0.25">
      <c r="A277" s="16">
        <v>272</v>
      </c>
      <c r="B277" s="18" t="s">
        <v>23</v>
      </c>
      <c r="C277" s="17"/>
      <c r="D277" s="17"/>
      <c r="E277" s="27"/>
      <c r="F277" s="28"/>
      <c r="G277" s="27"/>
      <c r="H277" s="29"/>
      <c r="I277" s="29"/>
      <c r="J277" s="33"/>
      <c r="K277" s="21"/>
      <c r="L277" s="21" t="str">
        <f>IFERROR(WORKDAY.INTL(($K277-1),$J277,1,FESTIVOS[]),"")</f>
        <v/>
      </c>
      <c r="M277" s="37" t="str">
        <f t="shared" ref="M277:M287" ca="1" si="5">IFERROR(((($I$3-$K277)/(L277-K277)*1)),"")</f>
        <v/>
      </c>
      <c r="N277" s="23"/>
      <c r="O277" s="22"/>
      <c r="P277" s="18" t="s">
        <v>35</v>
      </c>
      <c r="Q277" s="24" t="s">
        <v>30</v>
      </c>
      <c r="R277" s="65" t="str">
        <f ca="1">IF(Tabla4343567891011121314[[#This Row],[Avance]]&lt;Tabla4343567891011121314[[#This Row],[Actual]],"OK",IF(Tabla4343567891011121314[[#This Row],[Avance]]&gt;Tabla4343567891011121314[[#This Row],[Actual]],"ATENCIÓN","EJECUTADO"))</f>
        <v>EJECUTADO</v>
      </c>
    </row>
    <row r="278" spans="1:18" x14ac:dyDescent="0.25">
      <c r="A278" s="16">
        <v>273</v>
      </c>
      <c r="B278" s="18" t="s">
        <v>23</v>
      </c>
      <c r="C278" s="17"/>
      <c r="D278" s="17"/>
      <c r="E278" s="27"/>
      <c r="F278" s="28"/>
      <c r="G278" s="27"/>
      <c r="H278" s="29"/>
      <c r="I278" s="29"/>
      <c r="J278" s="33"/>
      <c r="K278" s="21"/>
      <c r="L278" s="21" t="str">
        <f>IFERROR(WORKDAY.INTL(($K278-1),$J278,1,FESTIVOS[]),"")</f>
        <v/>
      </c>
      <c r="M278" s="37" t="str">
        <f t="shared" ca="1" si="5"/>
        <v/>
      </c>
      <c r="N278" s="23"/>
      <c r="O278" s="22"/>
      <c r="P278" s="18" t="s">
        <v>35</v>
      </c>
      <c r="Q278" s="24" t="s">
        <v>30</v>
      </c>
      <c r="R278" s="65" t="str">
        <f ca="1">IF(Tabla4343567891011121314[[#This Row],[Avance]]&lt;Tabla4343567891011121314[[#This Row],[Actual]],"OK",IF(Tabla4343567891011121314[[#This Row],[Avance]]&gt;Tabla4343567891011121314[[#This Row],[Actual]],"ATENCIÓN","EJECUTADO"))</f>
        <v>EJECUTADO</v>
      </c>
    </row>
    <row r="279" spans="1:18" x14ac:dyDescent="0.25">
      <c r="A279" s="16">
        <v>274</v>
      </c>
      <c r="B279" s="18" t="s">
        <v>23</v>
      </c>
      <c r="C279" s="17"/>
      <c r="D279" s="17"/>
      <c r="E279" s="27"/>
      <c r="F279" s="28"/>
      <c r="G279" s="27"/>
      <c r="H279" s="29"/>
      <c r="I279" s="29"/>
      <c r="J279" s="33"/>
      <c r="K279" s="21"/>
      <c r="L279" s="21" t="str">
        <f>IFERROR(WORKDAY.INTL(($K279-1),$J279,1,FESTIVOS[]),"")</f>
        <v/>
      </c>
      <c r="M279" s="37" t="str">
        <f t="shared" ca="1" si="5"/>
        <v/>
      </c>
      <c r="N279" s="23"/>
      <c r="O279" s="22"/>
      <c r="P279" s="18" t="s">
        <v>35</v>
      </c>
      <c r="Q279" s="24" t="s">
        <v>30</v>
      </c>
      <c r="R279" s="65" t="str">
        <f ca="1">IF(Tabla4343567891011121314[[#This Row],[Avance]]&lt;Tabla4343567891011121314[[#This Row],[Actual]],"OK",IF(Tabla4343567891011121314[[#This Row],[Avance]]&gt;Tabla4343567891011121314[[#This Row],[Actual]],"ATENCIÓN","EJECUTADO"))</f>
        <v>EJECUTADO</v>
      </c>
    </row>
    <row r="280" spans="1:18" x14ac:dyDescent="0.25">
      <c r="A280" s="16">
        <v>275</v>
      </c>
      <c r="B280" s="18" t="s">
        <v>23</v>
      </c>
      <c r="C280" s="17"/>
      <c r="D280" s="17"/>
      <c r="E280" s="27"/>
      <c r="F280" s="28"/>
      <c r="G280" s="27"/>
      <c r="H280" s="29"/>
      <c r="I280" s="29"/>
      <c r="J280" s="33"/>
      <c r="K280" s="21"/>
      <c r="L280" s="21" t="str">
        <f>IFERROR(WORKDAY.INTL(($K280-1),$J280,1,FESTIVOS[]),"")</f>
        <v/>
      </c>
      <c r="M280" s="37" t="str">
        <f t="shared" ca="1" si="5"/>
        <v/>
      </c>
      <c r="N280" s="23"/>
      <c r="O280" s="22"/>
      <c r="P280" s="18" t="s">
        <v>35</v>
      </c>
      <c r="Q280" s="24" t="s">
        <v>30</v>
      </c>
      <c r="R280" s="65" t="str">
        <f ca="1">IF(Tabla4343567891011121314[[#This Row],[Avance]]&lt;Tabla4343567891011121314[[#This Row],[Actual]],"OK",IF(Tabla4343567891011121314[[#This Row],[Avance]]&gt;Tabla4343567891011121314[[#This Row],[Actual]],"ATENCIÓN","EJECUTADO"))</f>
        <v>EJECUTADO</v>
      </c>
    </row>
    <row r="281" spans="1:18" x14ac:dyDescent="0.25">
      <c r="A281" s="16">
        <v>276</v>
      </c>
      <c r="B281" s="18" t="s">
        <v>23</v>
      </c>
      <c r="C281" s="17"/>
      <c r="D281" s="17"/>
      <c r="E281" s="27"/>
      <c r="F281" s="28"/>
      <c r="G281" s="27"/>
      <c r="H281" s="29"/>
      <c r="I281" s="29"/>
      <c r="J281" s="33"/>
      <c r="K281" s="21"/>
      <c r="L281" s="21" t="str">
        <f>IFERROR(WORKDAY.INTL(($K281-1),$J281,1,FESTIVOS[]),"")</f>
        <v/>
      </c>
      <c r="M281" s="37" t="str">
        <f t="shared" ca="1" si="5"/>
        <v/>
      </c>
      <c r="N281" s="23"/>
      <c r="O281" s="22"/>
      <c r="P281" s="18" t="s">
        <v>35</v>
      </c>
      <c r="Q281" s="24" t="s">
        <v>30</v>
      </c>
      <c r="R281" s="65" t="str">
        <f ca="1">IF(Tabla4343567891011121314[[#This Row],[Avance]]&lt;Tabla4343567891011121314[[#This Row],[Actual]],"OK",IF(Tabla4343567891011121314[[#This Row],[Avance]]&gt;Tabla4343567891011121314[[#This Row],[Actual]],"ATENCIÓN","EJECUTADO"))</f>
        <v>EJECUTADO</v>
      </c>
    </row>
    <row r="282" spans="1:18" x14ac:dyDescent="0.25">
      <c r="A282" s="16">
        <v>277</v>
      </c>
      <c r="B282" s="18" t="s">
        <v>23</v>
      </c>
      <c r="C282" s="17"/>
      <c r="D282" s="17"/>
      <c r="E282" s="27"/>
      <c r="F282" s="28"/>
      <c r="G282" s="27"/>
      <c r="H282" s="29"/>
      <c r="I282" s="29"/>
      <c r="J282" s="33"/>
      <c r="K282" s="21"/>
      <c r="L282" s="21" t="str">
        <f>IFERROR(WORKDAY.INTL(($K282-1),$J282,1,FESTIVOS[]),"")</f>
        <v/>
      </c>
      <c r="M282" s="37" t="str">
        <f t="shared" ca="1" si="5"/>
        <v/>
      </c>
      <c r="N282" s="23"/>
      <c r="O282" s="22"/>
      <c r="P282" s="18" t="s">
        <v>35</v>
      </c>
      <c r="Q282" s="24" t="s">
        <v>30</v>
      </c>
      <c r="R282" s="65" t="str">
        <f ca="1">IF(Tabla4343567891011121314[[#This Row],[Avance]]&lt;Tabla4343567891011121314[[#This Row],[Actual]],"OK",IF(Tabla4343567891011121314[[#This Row],[Avance]]&gt;Tabla4343567891011121314[[#This Row],[Actual]],"ATENCIÓN","EJECUTADO"))</f>
        <v>EJECUTADO</v>
      </c>
    </row>
    <row r="283" spans="1:18" x14ac:dyDescent="0.25">
      <c r="A283" s="16">
        <v>278</v>
      </c>
      <c r="B283" s="18" t="s">
        <v>23</v>
      </c>
      <c r="C283" s="17"/>
      <c r="D283" s="17"/>
      <c r="E283" s="27"/>
      <c r="F283" s="28"/>
      <c r="G283" s="27"/>
      <c r="H283" s="29"/>
      <c r="I283" s="29"/>
      <c r="J283" s="33"/>
      <c r="K283" s="21"/>
      <c r="L283" s="21" t="str">
        <f>IFERROR(WORKDAY.INTL(($K283-1),$J283,1,FESTIVOS[]),"")</f>
        <v/>
      </c>
      <c r="M283" s="37" t="str">
        <f t="shared" ca="1" si="5"/>
        <v/>
      </c>
      <c r="N283" s="23"/>
      <c r="O283" s="22"/>
      <c r="P283" s="18" t="s">
        <v>35</v>
      </c>
      <c r="Q283" s="24" t="s">
        <v>30</v>
      </c>
      <c r="R283" s="65" t="str">
        <f ca="1">IF(Tabla4343567891011121314[[#This Row],[Avance]]&lt;Tabla4343567891011121314[[#This Row],[Actual]],"OK",IF(Tabla4343567891011121314[[#This Row],[Avance]]&gt;Tabla4343567891011121314[[#This Row],[Actual]],"ATENCIÓN","EJECUTADO"))</f>
        <v>EJECUTADO</v>
      </c>
    </row>
    <row r="284" spans="1:18" x14ac:dyDescent="0.25">
      <c r="A284" s="16">
        <v>279</v>
      </c>
      <c r="B284" s="18" t="s">
        <v>23</v>
      </c>
      <c r="C284" s="17"/>
      <c r="D284" s="17"/>
      <c r="E284" s="27"/>
      <c r="F284" s="28"/>
      <c r="G284" s="27"/>
      <c r="H284" s="29"/>
      <c r="I284" s="29"/>
      <c r="J284" s="33"/>
      <c r="K284" s="21"/>
      <c r="L284" s="21" t="str">
        <f>IFERROR(WORKDAY.INTL(($K284-1),$J284,1,FESTIVOS[]),"")</f>
        <v/>
      </c>
      <c r="M284" s="37" t="str">
        <f t="shared" ca="1" si="5"/>
        <v/>
      </c>
      <c r="N284" s="23"/>
      <c r="O284" s="22"/>
      <c r="P284" s="18" t="s">
        <v>35</v>
      </c>
      <c r="Q284" s="24" t="s">
        <v>30</v>
      </c>
      <c r="R284" s="65" t="str">
        <f ca="1">IF(Tabla4343567891011121314[[#This Row],[Avance]]&lt;Tabla4343567891011121314[[#This Row],[Actual]],"OK",IF(Tabla4343567891011121314[[#This Row],[Avance]]&gt;Tabla4343567891011121314[[#This Row],[Actual]],"ATENCIÓN","EJECUTADO"))</f>
        <v>EJECUTADO</v>
      </c>
    </row>
    <row r="285" spans="1:18" x14ac:dyDescent="0.25">
      <c r="A285" s="16">
        <v>280</v>
      </c>
      <c r="B285" s="18" t="s">
        <v>23</v>
      </c>
      <c r="C285" s="17"/>
      <c r="D285" s="17"/>
      <c r="E285" s="27"/>
      <c r="F285" s="28"/>
      <c r="G285" s="27"/>
      <c r="H285" s="29"/>
      <c r="I285" s="29"/>
      <c r="J285" s="33"/>
      <c r="K285" s="21"/>
      <c r="L285" s="21" t="str">
        <f>IFERROR(WORKDAY.INTL(($K285-1),$J285,1,FESTIVOS[]),"")</f>
        <v/>
      </c>
      <c r="M285" s="37" t="str">
        <f t="shared" ca="1" si="5"/>
        <v/>
      </c>
      <c r="N285" s="23"/>
      <c r="O285" s="22"/>
      <c r="P285" s="18" t="s">
        <v>35</v>
      </c>
      <c r="Q285" s="24" t="s">
        <v>30</v>
      </c>
      <c r="R285" s="65" t="str">
        <f ca="1">IF(Tabla4343567891011121314[[#This Row],[Avance]]&lt;Tabla4343567891011121314[[#This Row],[Actual]],"OK",IF(Tabla4343567891011121314[[#This Row],[Avance]]&gt;Tabla4343567891011121314[[#This Row],[Actual]],"ATENCIÓN","EJECUTADO"))</f>
        <v>EJECUTADO</v>
      </c>
    </row>
    <row r="286" spans="1:18" x14ac:dyDescent="0.25">
      <c r="A286" s="16">
        <v>281</v>
      </c>
      <c r="B286" s="18" t="s">
        <v>23</v>
      </c>
      <c r="C286" s="17"/>
      <c r="D286" s="17"/>
      <c r="E286" s="27"/>
      <c r="F286" s="28"/>
      <c r="G286" s="27"/>
      <c r="H286" s="29"/>
      <c r="I286" s="29"/>
      <c r="J286" s="33"/>
      <c r="K286" s="21"/>
      <c r="L286" s="21" t="str">
        <f>IFERROR(WORKDAY.INTL(($K286-1),$J286,1,FESTIVOS[]),"")</f>
        <v/>
      </c>
      <c r="M286" s="37" t="str">
        <f t="shared" ca="1" si="5"/>
        <v/>
      </c>
      <c r="N286" s="23"/>
      <c r="O286" s="22"/>
      <c r="P286" s="18" t="s">
        <v>35</v>
      </c>
      <c r="Q286" s="24" t="s">
        <v>30</v>
      </c>
      <c r="R286" s="65" t="str">
        <f ca="1">IF(Tabla4343567891011121314[[#This Row],[Avance]]&lt;Tabla4343567891011121314[[#This Row],[Actual]],"OK",IF(Tabla4343567891011121314[[#This Row],[Avance]]&gt;Tabla4343567891011121314[[#This Row],[Actual]],"ATENCIÓN","EJECUTADO"))</f>
        <v>EJECUTADO</v>
      </c>
    </row>
    <row r="287" spans="1:18" x14ac:dyDescent="0.25">
      <c r="A287" s="16">
        <v>282</v>
      </c>
      <c r="B287" s="18" t="s">
        <v>23</v>
      </c>
      <c r="C287" s="17"/>
      <c r="D287" s="17"/>
      <c r="E287" s="27"/>
      <c r="F287" s="28"/>
      <c r="G287" s="27"/>
      <c r="H287" s="29"/>
      <c r="I287" s="29"/>
      <c r="J287" s="33"/>
      <c r="K287" s="21"/>
      <c r="L287" s="21" t="str">
        <f>IFERROR(WORKDAY.INTL(($K287-1),$J287,1,FESTIVOS[]),"")</f>
        <v/>
      </c>
      <c r="M287" s="37" t="str">
        <f t="shared" ca="1" si="5"/>
        <v/>
      </c>
      <c r="N287" s="23"/>
      <c r="O287" s="22"/>
      <c r="P287" s="18" t="s">
        <v>35</v>
      </c>
      <c r="Q287" s="24" t="s">
        <v>30</v>
      </c>
      <c r="R287" s="65" t="str">
        <f ca="1">IF(Tabla4343567891011121314[[#This Row],[Avance]]&lt;Tabla4343567891011121314[[#This Row],[Actual]],"OK",IF(Tabla4343567891011121314[[#This Row],[Avance]]&gt;Tabla4343567891011121314[[#This Row],[Actual]],"ATENCIÓN","EJECUTADO"))</f>
        <v>EJECUTADO</v>
      </c>
    </row>
    <row r="288" spans="1:18" x14ac:dyDescent="0.25">
      <c r="A288" s="16">
        <v>283</v>
      </c>
      <c r="B288" s="18" t="s">
        <v>23</v>
      </c>
      <c r="C288" s="17"/>
      <c r="D288" s="17"/>
      <c r="E288" s="27"/>
      <c r="F288" s="28"/>
      <c r="G288" s="27"/>
      <c r="H288" s="29"/>
      <c r="I288" s="29"/>
      <c r="J288" s="33"/>
      <c r="K288" s="21"/>
      <c r="L288" s="21" t="str">
        <f>IFERROR(WORKDAY.INTL(($K288-1),$J288,1,FESTIVOS[]),"")</f>
        <v/>
      </c>
      <c r="M288" s="37" t="str">
        <f t="shared" ref="M288:M298" ca="1" si="6">IFERROR(((($I$3-$K288)/(L288-K288)*1)),"")</f>
        <v/>
      </c>
      <c r="N288" s="23"/>
      <c r="O288" s="22"/>
      <c r="P288" s="18" t="s">
        <v>35</v>
      </c>
      <c r="Q288" s="24" t="s">
        <v>30</v>
      </c>
      <c r="R288" s="65" t="str">
        <f ca="1">IF(Tabla4343567891011121314[[#This Row],[Avance]]&lt;Tabla4343567891011121314[[#This Row],[Actual]],"OK",IF(Tabla4343567891011121314[[#This Row],[Avance]]&gt;Tabla4343567891011121314[[#This Row],[Actual]],"ATENCIÓN","EJECUTADO"))</f>
        <v>EJECUTADO</v>
      </c>
    </row>
    <row r="289" spans="1:18" x14ac:dyDescent="0.25">
      <c r="A289" s="16">
        <v>284</v>
      </c>
      <c r="B289" s="18" t="s">
        <v>23</v>
      </c>
      <c r="C289" s="17"/>
      <c r="D289" s="17"/>
      <c r="E289" s="27"/>
      <c r="F289" s="28"/>
      <c r="G289" s="27"/>
      <c r="H289" s="29"/>
      <c r="I289" s="29"/>
      <c r="J289" s="33"/>
      <c r="K289" s="21"/>
      <c r="L289" s="21" t="str">
        <f>IFERROR(WORKDAY.INTL(($K289-1),$J289,1,FESTIVOS[]),"")</f>
        <v/>
      </c>
      <c r="M289" s="37" t="str">
        <f t="shared" ca="1" si="6"/>
        <v/>
      </c>
      <c r="N289" s="23"/>
      <c r="O289" s="22"/>
      <c r="P289" s="18" t="s">
        <v>35</v>
      </c>
      <c r="Q289" s="24" t="s">
        <v>30</v>
      </c>
      <c r="R289" s="65" t="str">
        <f ca="1">IF(Tabla4343567891011121314[[#This Row],[Avance]]&lt;Tabla4343567891011121314[[#This Row],[Actual]],"OK",IF(Tabla4343567891011121314[[#This Row],[Avance]]&gt;Tabla4343567891011121314[[#This Row],[Actual]],"ATENCIÓN","EJECUTADO"))</f>
        <v>EJECUTADO</v>
      </c>
    </row>
    <row r="290" spans="1:18" x14ac:dyDescent="0.25">
      <c r="A290" s="16">
        <v>285</v>
      </c>
      <c r="B290" s="18" t="s">
        <v>23</v>
      </c>
      <c r="C290" s="17"/>
      <c r="D290" s="17"/>
      <c r="E290" s="27"/>
      <c r="F290" s="28"/>
      <c r="G290" s="27"/>
      <c r="H290" s="29"/>
      <c r="I290" s="29"/>
      <c r="J290" s="33"/>
      <c r="K290" s="21"/>
      <c r="L290" s="21" t="str">
        <f>IFERROR(WORKDAY.INTL(($K290-1),$J290,1,FESTIVOS[]),"")</f>
        <v/>
      </c>
      <c r="M290" s="37" t="str">
        <f t="shared" ca="1" si="6"/>
        <v/>
      </c>
      <c r="N290" s="23"/>
      <c r="O290" s="22"/>
      <c r="P290" s="18" t="s">
        <v>35</v>
      </c>
      <c r="Q290" s="24" t="s">
        <v>30</v>
      </c>
      <c r="R290" s="65" t="str">
        <f ca="1">IF(Tabla4343567891011121314[[#This Row],[Avance]]&lt;Tabla4343567891011121314[[#This Row],[Actual]],"OK",IF(Tabla4343567891011121314[[#This Row],[Avance]]&gt;Tabla4343567891011121314[[#This Row],[Actual]],"ATENCIÓN","EJECUTADO"))</f>
        <v>EJECUTADO</v>
      </c>
    </row>
    <row r="291" spans="1:18" x14ac:dyDescent="0.25">
      <c r="A291" s="16">
        <v>286</v>
      </c>
      <c r="B291" s="18" t="s">
        <v>23</v>
      </c>
      <c r="C291" s="17"/>
      <c r="D291" s="17"/>
      <c r="E291" s="27"/>
      <c r="F291" s="28"/>
      <c r="G291" s="27"/>
      <c r="H291" s="29"/>
      <c r="I291" s="29"/>
      <c r="J291" s="33"/>
      <c r="K291" s="21"/>
      <c r="L291" s="21" t="str">
        <f>IFERROR(WORKDAY.INTL(($K291-1),$J291,1,FESTIVOS[]),"")</f>
        <v/>
      </c>
      <c r="M291" s="37" t="str">
        <f t="shared" ca="1" si="6"/>
        <v/>
      </c>
      <c r="N291" s="23"/>
      <c r="O291" s="22"/>
      <c r="P291" s="18" t="s">
        <v>35</v>
      </c>
      <c r="Q291" s="24" t="s">
        <v>30</v>
      </c>
      <c r="R291" s="65" t="str">
        <f ca="1">IF(Tabla4343567891011121314[[#This Row],[Avance]]&lt;Tabla4343567891011121314[[#This Row],[Actual]],"OK",IF(Tabla4343567891011121314[[#This Row],[Avance]]&gt;Tabla4343567891011121314[[#This Row],[Actual]],"ATENCIÓN","EJECUTADO"))</f>
        <v>EJECUTADO</v>
      </c>
    </row>
    <row r="292" spans="1:18" x14ac:dyDescent="0.25">
      <c r="A292" s="16">
        <v>287</v>
      </c>
      <c r="B292" s="18" t="s">
        <v>23</v>
      </c>
      <c r="C292" s="17"/>
      <c r="D292" s="17"/>
      <c r="E292" s="27"/>
      <c r="F292" s="28"/>
      <c r="G292" s="27"/>
      <c r="H292" s="29"/>
      <c r="I292" s="29"/>
      <c r="J292" s="33"/>
      <c r="K292" s="21"/>
      <c r="L292" s="21" t="str">
        <f>IFERROR(WORKDAY.INTL(($K292-1),$J292,1,FESTIVOS[]),"")</f>
        <v/>
      </c>
      <c r="M292" s="37" t="str">
        <f t="shared" ca="1" si="6"/>
        <v/>
      </c>
      <c r="N292" s="23"/>
      <c r="O292" s="22"/>
      <c r="P292" s="18" t="s">
        <v>35</v>
      </c>
      <c r="Q292" s="24" t="s">
        <v>30</v>
      </c>
      <c r="R292" s="65" t="str">
        <f ca="1">IF(Tabla4343567891011121314[[#This Row],[Avance]]&lt;Tabla4343567891011121314[[#This Row],[Actual]],"OK",IF(Tabla4343567891011121314[[#This Row],[Avance]]&gt;Tabla4343567891011121314[[#This Row],[Actual]],"ATENCIÓN","EJECUTADO"))</f>
        <v>EJECUTADO</v>
      </c>
    </row>
    <row r="293" spans="1:18" x14ac:dyDescent="0.25">
      <c r="A293" s="16">
        <v>288</v>
      </c>
      <c r="B293" s="18" t="s">
        <v>23</v>
      </c>
      <c r="C293" s="17"/>
      <c r="D293" s="17"/>
      <c r="E293" s="27"/>
      <c r="F293" s="28"/>
      <c r="G293" s="27"/>
      <c r="H293" s="29"/>
      <c r="I293" s="29"/>
      <c r="J293" s="33"/>
      <c r="K293" s="21"/>
      <c r="L293" s="21" t="str">
        <f>IFERROR(WORKDAY.INTL(($K293-1),$J293,1,FESTIVOS[]),"")</f>
        <v/>
      </c>
      <c r="M293" s="37" t="str">
        <f t="shared" ca="1" si="6"/>
        <v/>
      </c>
      <c r="N293" s="23"/>
      <c r="O293" s="22"/>
      <c r="P293" s="18" t="s">
        <v>35</v>
      </c>
      <c r="Q293" s="24" t="s">
        <v>30</v>
      </c>
      <c r="R293" s="65" t="str">
        <f ca="1">IF(Tabla4343567891011121314[[#This Row],[Avance]]&lt;Tabla4343567891011121314[[#This Row],[Actual]],"OK",IF(Tabla4343567891011121314[[#This Row],[Avance]]&gt;Tabla4343567891011121314[[#This Row],[Actual]],"ATENCIÓN","EJECUTADO"))</f>
        <v>EJECUTADO</v>
      </c>
    </row>
    <row r="294" spans="1:18" x14ac:dyDescent="0.25">
      <c r="A294" s="16">
        <v>289</v>
      </c>
      <c r="B294" s="18" t="s">
        <v>23</v>
      </c>
      <c r="C294" s="17"/>
      <c r="D294" s="17"/>
      <c r="E294" s="27"/>
      <c r="F294" s="28"/>
      <c r="G294" s="27"/>
      <c r="H294" s="29"/>
      <c r="I294" s="29"/>
      <c r="J294" s="33"/>
      <c r="K294" s="21"/>
      <c r="L294" s="21" t="str">
        <f>IFERROR(WORKDAY.INTL(($K294-1),$J294,1,FESTIVOS[]),"")</f>
        <v/>
      </c>
      <c r="M294" s="37" t="str">
        <f t="shared" ca="1" si="6"/>
        <v/>
      </c>
      <c r="N294" s="23"/>
      <c r="O294" s="22"/>
      <c r="P294" s="18" t="s">
        <v>35</v>
      </c>
      <c r="Q294" s="24" t="s">
        <v>30</v>
      </c>
      <c r="R294" s="65" t="str">
        <f ca="1">IF(Tabla4343567891011121314[[#This Row],[Avance]]&lt;Tabla4343567891011121314[[#This Row],[Actual]],"OK",IF(Tabla4343567891011121314[[#This Row],[Avance]]&gt;Tabla4343567891011121314[[#This Row],[Actual]],"ATENCIÓN","EJECUTADO"))</f>
        <v>EJECUTADO</v>
      </c>
    </row>
    <row r="295" spans="1:18" x14ac:dyDescent="0.25">
      <c r="A295" s="16">
        <v>290</v>
      </c>
      <c r="B295" s="18" t="s">
        <v>23</v>
      </c>
      <c r="C295" s="17"/>
      <c r="D295" s="17"/>
      <c r="E295" s="27"/>
      <c r="F295" s="28"/>
      <c r="G295" s="27"/>
      <c r="H295" s="29"/>
      <c r="I295" s="29"/>
      <c r="J295" s="33"/>
      <c r="K295" s="21"/>
      <c r="L295" s="21" t="str">
        <f>IFERROR(WORKDAY.INTL(($K295-1),$J295,1,FESTIVOS[]),"")</f>
        <v/>
      </c>
      <c r="M295" s="37" t="str">
        <f t="shared" ca="1" si="6"/>
        <v/>
      </c>
      <c r="N295" s="23"/>
      <c r="O295" s="22"/>
      <c r="P295" s="18" t="s">
        <v>35</v>
      </c>
      <c r="Q295" s="24" t="s">
        <v>30</v>
      </c>
      <c r="R295" s="65" t="str">
        <f ca="1">IF(Tabla4343567891011121314[[#This Row],[Avance]]&lt;Tabla4343567891011121314[[#This Row],[Actual]],"OK",IF(Tabla4343567891011121314[[#This Row],[Avance]]&gt;Tabla4343567891011121314[[#This Row],[Actual]],"ATENCIÓN","EJECUTADO"))</f>
        <v>EJECUTADO</v>
      </c>
    </row>
    <row r="296" spans="1:18" x14ac:dyDescent="0.25">
      <c r="A296" s="16">
        <v>291</v>
      </c>
      <c r="B296" s="18" t="s">
        <v>23</v>
      </c>
      <c r="C296" s="17"/>
      <c r="D296" s="17"/>
      <c r="E296" s="27"/>
      <c r="F296" s="28"/>
      <c r="G296" s="27"/>
      <c r="H296" s="29"/>
      <c r="I296" s="29"/>
      <c r="J296" s="33"/>
      <c r="K296" s="21"/>
      <c r="L296" s="21" t="str">
        <f>IFERROR(WORKDAY.INTL(($K296-1),$J296,1,FESTIVOS[]),"")</f>
        <v/>
      </c>
      <c r="M296" s="37" t="str">
        <f t="shared" ca="1" si="6"/>
        <v/>
      </c>
      <c r="N296" s="23"/>
      <c r="O296" s="22"/>
      <c r="P296" s="18" t="s">
        <v>35</v>
      </c>
      <c r="Q296" s="24" t="s">
        <v>30</v>
      </c>
      <c r="R296" s="65" t="str">
        <f ca="1">IF(Tabla4343567891011121314[[#This Row],[Avance]]&lt;Tabla4343567891011121314[[#This Row],[Actual]],"OK",IF(Tabla4343567891011121314[[#This Row],[Avance]]&gt;Tabla4343567891011121314[[#This Row],[Actual]],"ATENCIÓN","EJECUTADO"))</f>
        <v>EJECUTADO</v>
      </c>
    </row>
    <row r="297" spans="1:18" x14ac:dyDescent="0.25">
      <c r="A297" s="16">
        <v>292</v>
      </c>
      <c r="B297" s="18" t="s">
        <v>23</v>
      </c>
      <c r="C297" s="17"/>
      <c r="D297" s="17"/>
      <c r="E297" s="27"/>
      <c r="F297" s="28"/>
      <c r="G297" s="27"/>
      <c r="H297" s="29"/>
      <c r="I297" s="29"/>
      <c r="J297" s="33"/>
      <c r="K297" s="21"/>
      <c r="L297" s="21" t="str">
        <f>IFERROR(WORKDAY.INTL(($K297-1),$J297,1,FESTIVOS[]),"")</f>
        <v/>
      </c>
      <c r="M297" s="37" t="str">
        <f t="shared" ca="1" si="6"/>
        <v/>
      </c>
      <c r="N297" s="23"/>
      <c r="O297" s="22"/>
      <c r="P297" s="18" t="s">
        <v>35</v>
      </c>
      <c r="Q297" s="24" t="s">
        <v>30</v>
      </c>
      <c r="R297" s="65" t="str">
        <f ca="1">IF(Tabla4343567891011121314[[#This Row],[Avance]]&lt;Tabla4343567891011121314[[#This Row],[Actual]],"OK",IF(Tabla4343567891011121314[[#This Row],[Avance]]&gt;Tabla4343567891011121314[[#This Row],[Actual]],"ATENCIÓN","EJECUTADO"))</f>
        <v>EJECUTADO</v>
      </c>
    </row>
    <row r="298" spans="1:18" x14ac:dyDescent="0.25">
      <c r="A298" s="16">
        <v>293</v>
      </c>
      <c r="B298" s="18" t="s">
        <v>23</v>
      </c>
      <c r="C298" s="17"/>
      <c r="D298" s="17"/>
      <c r="E298" s="27"/>
      <c r="F298" s="28"/>
      <c r="G298" s="27"/>
      <c r="H298" s="29"/>
      <c r="I298" s="29"/>
      <c r="J298" s="33"/>
      <c r="K298" s="21"/>
      <c r="L298" s="21" t="str">
        <f>IFERROR(WORKDAY.INTL(($K298-1),$J298,1,FESTIVOS[]),"")</f>
        <v/>
      </c>
      <c r="M298" s="37" t="str">
        <f t="shared" ca="1" si="6"/>
        <v/>
      </c>
      <c r="N298" s="23"/>
      <c r="O298" s="22"/>
      <c r="P298" s="18" t="s">
        <v>35</v>
      </c>
      <c r="Q298" s="24" t="s">
        <v>30</v>
      </c>
      <c r="R298" s="65" t="str">
        <f ca="1">IF(Tabla4343567891011121314[[#This Row],[Avance]]&lt;Tabla4343567891011121314[[#This Row],[Actual]],"OK",IF(Tabla4343567891011121314[[#This Row],[Avance]]&gt;Tabla4343567891011121314[[#This Row],[Actual]],"ATENCIÓN","EJECUTADO"))</f>
        <v>EJECUTADO</v>
      </c>
    </row>
    <row r="299" spans="1:18" x14ac:dyDescent="0.25">
      <c r="A299" s="16">
        <v>294</v>
      </c>
      <c r="B299" s="18" t="s">
        <v>23</v>
      </c>
      <c r="C299" s="17"/>
      <c r="D299" s="17"/>
      <c r="E299" s="27"/>
      <c r="F299" s="28"/>
      <c r="G299" s="27"/>
      <c r="H299" s="29"/>
      <c r="I299" s="29"/>
      <c r="J299" s="33"/>
      <c r="K299" s="21"/>
      <c r="L299" s="21" t="str">
        <f>IFERROR(WORKDAY.INTL(($K299-1),$J299,1,FESTIVOS[]),"")</f>
        <v/>
      </c>
      <c r="M299" s="37" t="str">
        <f t="shared" ref="M299:M309" ca="1" si="7">IFERROR(((($I$3-$K299)/(L299-K299)*1)),"")</f>
        <v/>
      </c>
      <c r="N299" s="23"/>
      <c r="O299" s="22"/>
      <c r="P299" s="18" t="s">
        <v>35</v>
      </c>
      <c r="Q299" s="24" t="s">
        <v>30</v>
      </c>
      <c r="R299" s="65" t="str">
        <f ca="1">IF(Tabla4343567891011121314[[#This Row],[Avance]]&lt;Tabla4343567891011121314[[#This Row],[Actual]],"OK",IF(Tabla4343567891011121314[[#This Row],[Avance]]&gt;Tabla4343567891011121314[[#This Row],[Actual]],"ATENCIÓN","EJECUTADO"))</f>
        <v>EJECUTADO</v>
      </c>
    </row>
    <row r="300" spans="1:18" x14ac:dyDescent="0.25">
      <c r="A300" s="16">
        <v>295</v>
      </c>
      <c r="B300" s="18" t="s">
        <v>23</v>
      </c>
      <c r="C300" s="17"/>
      <c r="D300" s="17"/>
      <c r="E300" s="27"/>
      <c r="F300" s="28"/>
      <c r="G300" s="27"/>
      <c r="H300" s="29"/>
      <c r="I300" s="29"/>
      <c r="J300" s="33"/>
      <c r="K300" s="21"/>
      <c r="L300" s="21" t="str">
        <f>IFERROR(WORKDAY.INTL(($K300-1),$J300,1,FESTIVOS[]),"")</f>
        <v/>
      </c>
      <c r="M300" s="37" t="str">
        <f t="shared" ca="1" si="7"/>
        <v/>
      </c>
      <c r="N300" s="23"/>
      <c r="O300" s="22"/>
      <c r="P300" s="18" t="s">
        <v>35</v>
      </c>
      <c r="Q300" s="24" t="s">
        <v>30</v>
      </c>
      <c r="R300" s="65" t="str">
        <f ca="1">IF(Tabla4343567891011121314[[#This Row],[Avance]]&lt;Tabla4343567891011121314[[#This Row],[Actual]],"OK",IF(Tabla4343567891011121314[[#This Row],[Avance]]&gt;Tabla4343567891011121314[[#This Row],[Actual]],"ATENCIÓN","EJECUTADO"))</f>
        <v>EJECUTADO</v>
      </c>
    </row>
    <row r="301" spans="1:18" x14ac:dyDescent="0.25">
      <c r="A301" s="16">
        <v>296</v>
      </c>
      <c r="B301" s="18" t="s">
        <v>23</v>
      </c>
      <c r="C301" s="17"/>
      <c r="D301" s="17"/>
      <c r="E301" s="27"/>
      <c r="F301" s="28"/>
      <c r="G301" s="27"/>
      <c r="H301" s="29"/>
      <c r="I301" s="29"/>
      <c r="J301" s="33"/>
      <c r="K301" s="21"/>
      <c r="L301" s="21" t="str">
        <f>IFERROR(WORKDAY.INTL(($K301-1),$J301,1,FESTIVOS[]),"")</f>
        <v/>
      </c>
      <c r="M301" s="37" t="str">
        <f t="shared" ca="1" si="7"/>
        <v/>
      </c>
      <c r="N301" s="23"/>
      <c r="O301" s="22"/>
      <c r="P301" s="18" t="s">
        <v>35</v>
      </c>
      <c r="Q301" s="24" t="s">
        <v>30</v>
      </c>
      <c r="R301" s="65" t="str">
        <f ca="1">IF(Tabla4343567891011121314[[#This Row],[Avance]]&lt;Tabla4343567891011121314[[#This Row],[Actual]],"OK",IF(Tabla4343567891011121314[[#This Row],[Avance]]&gt;Tabla4343567891011121314[[#This Row],[Actual]],"ATENCIÓN","EJECUTADO"))</f>
        <v>EJECUTADO</v>
      </c>
    </row>
    <row r="302" spans="1:18" x14ac:dyDescent="0.25">
      <c r="A302" s="16">
        <v>297</v>
      </c>
      <c r="B302" s="18" t="s">
        <v>23</v>
      </c>
      <c r="C302" s="17"/>
      <c r="D302" s="17"/>
      <c r="E302" s="27"/>
      <c r="F302" s="28"/>
      <c r="G302" s="27"/>
      <c r="H302" s="29"/>
      <c r="I302" s="29"/>
      <c r="J302" s="33"/>
      <c r="K302" s="21"/>
      <c r="L302" s="21" t="str">
        <f>IFERROR(WORKDAY.INTL(($K302-1),$J302,1,FESTIVOS[]),"")</f>
        <v/>
      </c>
      <c r="M302" s="37" t="str">
        <f t="shared" ca="1" si="7"/>
        <v/>
      </c>
      <c r="N302" s="23"/>
      <c r="O302" s="22"/>
      <c r="P302" s="18" t="s">
        <v>35</v>
      </c>
      <c r="Q302" s="24" t="s">
        <v>30</v>
      </c>
      <c r="R302" s="65" t="str">
        <f ca="1">IF(Tabla4343567891011121314[[#This Row],[Avance]]&lt;Tabla4343567891011121314[[#This Row],[Actual]],"OK",IF(Tabla4343567891011121314[[#This Row],[Avance]]&gt;Tabla4343567891011121314[[#This Row],[Actual]],"ATENCIÓN","EJECUTADO"))</f>
        <v>EJECUTADO</v>
      </c>
    </row>
    <row r="303" spans="1:18" x14ac:dyDescent="0.25">
      <c r="A303" s="16">
        <v>298</v>
      </c>
      <c r="B303" s="18" t="s">
        <v>23</v>
      </c>
      <c r="C303" s="17"/>
      <c r="D303" s="17"/>
      <c r="E303" s="27"/>
      <c r="F303" s="28"/>
      <c r="G303" s="27"/>
      <c r="H303" s="29"/>
      <c r="I303" s="29"/>
      <c r="J303" s="33"/>
      <c r="K303" s="21"/>
      <c r="L303" s="21" t="str">
        <f>IFERROR(WORKDAY.INTL(($K303-1),$J303,1,FESTIVOS[]),"")</f>
        <v/>
      </c>
      <c r="M303" s="37" t="str">
        <f t="shared" ca="1" si="7"/>
        <v/>
      </c>
      <c r="N303" s="23"/>
      <c r="O303" s="22"/>
      <c r="P303" s="18" t="s">
        <v>35</v>
      </c>
      <c r="Q303" s="24" t="s">
        <v>30</v>
      </c>
      <c r="R303" s="65" t="str">
        <f ca="1">IF(Tabla4343567891011121314[[#This Row],[Avance]]&lt;Tabla4343567891011121314[[#This Row],[Actual]],"OK",IF(Tabla4343567891011121314[[#This Row],[Avance]]&gt;Tabla4343567891011121314[[#This Row],[Actual]],"ATENCIÓN","EJECUTADO"))</f>
        <v>EJECUTADO</v>
      </c>
    </row>
    <row r="304" spans="1:18" x14ac:dyDescent="0.25">
      <c r="A304" s="16">
        <v>299</v>
      </c>
      <c r="B304" s="18" t="s">
        <v>23</v>
      </c>
      <c r="C304" s="17"/>
      <c r="D304" s="17"/>
      <c r="E304" s="27"/>
      <c r="F304" s="28"/>
      <c r="G304" s="27"/>
      <c r="H304" s="29"/>
      <c r="I304" s="29"/>
      <c r="J304" s="33"/>
      <c r="K304" s="21"/>
      <c r="L304" s="21" t="str">
        <f>IFERROR(WORKDAY.INTL(($K304-1),$J304,1,FESTIVOS[]),"")</f>
        <v/>
      </c>
      <c r="M304" s="37" t="str">
        <f t="shared" ca="1" si="7"/>
        <v/>
      </c>
      <c r="N304" s="23"/>
      <c r="O304" s="22"/>
      <c r="P304" s="18" t="s">
        <v>35</v>
      </c>
      <c r="Q304" s="24" t="s">
        <v>30</v>
      </c>
      <c r="R304" s="65" t="str">
        <f ca="1">IF(Tabla4343567891011121314[[#This Row],[Avance]]&lt;Tabla4343567891011121314[[#This Row],[Actual]],"OK",IF(Tabla4343567891011121314[[#This Row],[Avance]]&gt;Tabla4343567891011121314[[#This Row],[Actual]],"ATENCIÓN","EJECUTADO"))</f>
        <v>EJECUTADO</v>
      </c>
    </row>
    <row r="305" spans="1:18" x14ac:dyDescent="0.25">
      <c r="A305" s="16">
        <v>300</v>
      </c>
      <c r="B305" s="18" t="s">
        <v>23</v>
      </c>
      <c r="C305" s="17"/>
      <c r="D305" s="17"/>
      <c r="E305" s="27"/>
      <c r="F305" s="28"/>
      <c r="G305" s="27"/>
      <c r="H305" s="29"/>
      <c r="I305" s="29"/>
      <c r="J305" s="33"/>
      <c r="K305" s="21"/>
      <c r="L305" s="21" t="str">
        <f>IFERROR(WORKDAY.INTL(($K305-1),$J305,1,FESTIVOS[]),"")</f>
        <v/>
      </c>
      <c r="M305" s="37" t="str">
        <f t="shared" ca="1" si="7"/>
        <v/>
      </c>
      <c r="N305" s="23"/>
      <c r="O305" s="22"/>
      <c r="P305" s="18" t="s">
        <v>35</v>
      </c>
      <c r="Q305" s="24" t="s">
        <v>30</v>
      </c>
      <c r="R305" s="65" t="str">
        <f ca="1">IF(Tabla4343567891011121314[[#This Row],[Avance]]&lt;Tabla4343567891011121314[[#This Row],[Actual]],"OK",IF(Tabla4343567891011121314[[#This Row],[Avance]]&gt;Tabla4343567891011121314[[#This Row],[Actual]],"ATENCIÓN","EJECUTADO"))</f>
        <v>EJECUTADO</v>
      </c>
    </row>
    <row r="306" spans="1:18" x14ac:dyDescent="0.25">
      <c r="A306" s="16">
        <v>301</v>
      </c>
      <c r="B306" s="18" t="s">
        <v>23</v>
      </c>
      <c r="C306" s="17"/>
      <c r="D306" s="17"/>
      <c r="E306" s="27"/>
      <c r="F306" s="28"/>
      <c r="G306" s="27"/>
      <c r="H306" s="29"/>
      <c r="I306" s="29"/>
      <c r="J306" s="33"/>
      <c r="K306" s="21"/>
      <c r="L306" s="21" t="str">
        <f>IFERROR(WORKDAY.INTL(($K306-1),$J306,1,FESTIVOS[]),"")</f>
        <v/>
      </c>
      <c r="M306" s="37" t="str">
        <f t="shared" ca="1" si="7"/>
        <v/>
      </c>
      <c r="N306" s="23"/>
      <c r="O306" s="22"/>
      <c r="P306" s="18" t="s">
        <v>35</v>
      </c>
      <c r="Q306" s="24" t="s">
        <v>30</v>
      </c>
      <c r="R306" s="65" t="str">
        <f ca="1">IF(Tabla4343567891011121314[[#This Row],[Avance]]&lt;Tabla4343567891011121314[[#This Row],[Actual]],"OK",IF(Tabla4343567891011121314[[#This Row],[Avance]]&gt;Tabla4343567891011121314[[#This Row],[Actual]],"ATENCIÓN","EJECUTADO"))</f>
        <v>EJECUTADO</v>
      </c>
    </row>
    <row r="307" spans="1:18" x14ac:dyDescent="0.25">
      <c r="A307" s="16">
        <v>302</v>
      </c>
      <c r="B307" s="18" t="s">
        <v>23</v>
      </c>
      <c r="C307" s="17"/>
      <c r="D307" s="17"/>
      <c r="E307" s="27"/>
      <c r="F307" s="28"/>
      <c r="G307" s="27"/>
      <c r="H307" s="29"/>
      <c r="I307" s="29"/>
      <c r="J307" s="33"/>
      <c r="K307" s="21"/>
      <c r="L307" s="21" t="str">
        <f>IFERROR(WORKDAY.INTL(($K307-1),$J307,1,FESTIVOS[]),"")</f>
        <v/>
      </c>
      <c r="M307" s="37" t="str">
        <f t="shared" ca="1" si="7"/>
        <v/>
      </c>
      <c r="N307" s="23"/>
      <c r="O307" s="22"/>
      <c r="P307" s="18" t="s">
        <v>35</v>
      </c>
      <c r="Q307" s="24" t="s">
        <v>30</v>
      </c>
      <c r="R307" s="65" t="str">
        <f ca="1">IF(Tabla4343567891011121314[[#This Row],[Avance]]&lt;Tabla4343567891011121314[[#This Row],[Actual]],"OK",IF(Tabla4343567891011121314[[#This Row],[Avance]]&gt;Tabla4343567891011121314[[#This Row],[Actual]],"ATENCIÓN","EJECUTADO"))</f>
        <v>EJECUTADO</v>
      </c>
    </row>
    <row r="308" spans="1:18" x14ac:dyDescent="0.25">
      <c r="A308" s="16">
        <v>303</v>
      </c>
      <c r="B308" s="18" t="s">
        <v>23</v>
      </c>
      <c r="C308" s="17"/>
      <c r="D308" s="17"/>
      <c r="E308" s="27"/>
      <c r="F308" s="28"/>
      <c r="G308" s="27"/>
      <c r="H308" s="29"/>
      <c r="I308" s="29"/>
      <c r="J308" s="33"/>
      <c r="K308" s="21"/>
      <c r="L308" s="21" t="str">
        <f>IFERROR(WORKDAY.INTL(($K308-1),$J308,1,FESTIVOS[]),"")</f>
        <v/>
      </c>
      <c r="M308" s="37" t="str">
        <f t="shared" ca="1" si="7"/>
        <v/>
      </c>
      <c r="N308" s="23"/>
      <c r="O308" s="22"/>
      <c r="P308" s="18" t="s">
        <v>35</v>
      </c>
      <c r="Q308" s="24" t="s">
        <v>30</v>
      </c>
      <c r="R308" s="65" t="str">
        <f ca="1">IF(Tabla4343567891011121314[[#This Row],[Avance]]&lt;Tabla4343567891011121314[[#This Row],[Actual]],"OK",IF(Tabla4343567891011121314[[#This Row],[Avance]]&gt;Tabla4343567891011121314[[#This Row],[Actual]],"ATENCIÓN","EJECUTADO"))</f>
        <v>EJECUTADO</v>
      </c>
    </row>
    <row r="309" spans="1:18" x14ac:dyDescent="0.25">
      <c r="A309" s="16">
        <v>304</v>
      </c>
      <c r="B309" s="18" t="s">
        <v>23</v>
      </c>
      <c r="C309" s="17"/>
      <c r="D309" s="17"/>
      <c r="E309" s="27"/>
      <c r="F309" s="28"/>
      <c r="G309" s="27"/>
      <c r="H309" s="29"/>
      <c r="I309" s="29"/>
      <c r="J309" s="33"/>
      <c r="K309" s="21"/>
      <c r="L309" s="21" t="str">
        <f>IFERROR(WORKDAY.INTL(($K309-1),$J309,1,FESTIVOS[]),"")</f>
        <v/>
      </c>
      <c r="M309" s="37" t="str">
        <f t="shared" ca="1" si="7"/>
        <v/>
      </c>
      <c r="N309" s="23"/>
      <c r="O309" s="22"/>
      <c r="P309" s="18" t="s">
        <v>35</v>
      </c>
      <c r="Q309" s="24" t="s">
        <v>30</v>
      </c>
      <c r="R309" s="65" t="str">
        <f ca="1">IF(Tabla4343567891011121314[[#This Row],[Avance]]&lt;Tabla4343567891011121314[[#This Row],[Actual]],"OK",IF(Tabla4343567891011121314[[#This Row],[Avance]]&gt;Tabla4343567891011121314[[#This Row],[Actual]],"ATENCIÓN","EJECUTADO"))</f>
        <v>EJECUTADO</v>
      </c>
    </row>
    <row r="310" spans="1:18" x14ac:dyDescent="0.25">
      <c r="A310" s="16">
        <v>305</v>
      </c>
      <c r="B310" s="18" t="s">
        <v>23</v>
      </c>
      <c r="C310" s="17"/>
      <c r="D310" s="17"/>
      <c r="E310" s="27"/>
      <c r="F310" s="28"/>
      <c r="G310" s="27"/>
      <c r="H310" s="29"/>
      <c r="I310" s="29"/>
      <c r="J310" s="33"/>
      <c r="K310" s="21"/>
      <c r="L310" s="21" t="str">
        <f>IFERROR(WORKDAY.INTL(($K310-1),$J310,1,FESTIVOS[]),"")</f>
        <v/>
      </c>
      <c r="M310" s="37" t="str">
        <f t="shared" ref="M310:M320" ca="1" si="8">IFERROR(((($I$3-$K310)/(L310-K310)*1)),"")</f>
        <v/>
      </c>
      <c r="N310" s="23"/>
      <c r="O310" s="22"/>
      <c r="P310" s="18" t="s">
        <v>35</v>
      </c>
      <c r="Q310" s="24" t="s">
        <v>30</v>
      </c>
      <c r="R310" s="65" t="str">
        <f ca="1">IF(Tabla4343567891011121314[[#This Row],[Avance]]&lt;Tabla4343567891011121314[[#This Row],[Actual]],"OK",IF(Tabla4343567891011121314[[#This Row],[Avance]]&gt;Tabla4343567891011121314[[#This Row],[Actual]],"ATENCIÓN","EJECUTADO"))</f>
        <v>EJECUTADO</v>
      </c>
    </row>
    <row r="311" spans="1:18" x14ac:dyDescent="0.25">
      <c r="A311" s="16">
        <v>306</v>
      </c>
      <c r="B311" s="18" t="s">
        <v>23</v>
      </c>
      <c r="C311" s="17"/>
      <c r="D311" s="17"/>
      <c r="E311" s="27"/>
      <c r="F311" s="28"/>
      <c r="G311" s="27"/>
      <c r="H311" s="29"/>
      <c r="I311" s="29"/>
      <c r="J311" s="33"/>
      <c r="K311" s="21"/>
      <c r="L311" s="21" t="str">
        <f>IFERROR(WORKDAY.INTL(($K311-1),$J311,1,FESTIVOS[]),"")</f>
        <v/>
      </c>
      <c r="M311" s="37" t="str">
        <f t="shared" ca="1" si="8"/>
        <v/>
      </c>
      <c r="N311" s="23"/>
      <c r="O311" s="22"/>
      <c r="P311" s="18" t="s">
        <v>35</v>
      </c>
      <c r="Q311" s="24" t="s">
        <v>30</v>
      </c>
      <c r="R311" s="65" t="str">
        <f ca="1">IF(Tabla4343567891011121314[[#This Row],[Avance]]&lt;Tabla4343567891011121314[[#This Row],[Actual]],"OK",IF(Tabla4343567891011121314[[#This Row],[Avance]]&gt;Tabla4343567891011121314[[#This Row],[Actual]],"ATENCIÓN","EJECUTADO"))</f>
        <v>EJECUTADO</v>
      </c>
    </row>
    <row r="312" spans="1:18" x14ac:dyDescent="0.25">
      <c r="A312" s="16">
        <v>307</v>
      </c>
      <c r="B312" s="18" t="s">
        <v>23</v>
      </c>
      <c r="C312" s="17"/>
      <c r="D312" s="17"/>
      <c r="E312" s="27"/>
      <c r="F312" s="28"/>
      <c r="G312" s="27"/>
      <c r="H312" s="29"/>
      <c r="I312" s="29"/>
      <c r="J312" s="33"/>
      <c r="K312" s="21"/>
      <c r="L312" s="21" t="str">
        <f>IFERROR(WORKDAY.INTL(($K312-1),$J312,1,FESTIVOS[]),"")</f>
        <v/>
      </c>
      <c r="M312" s="37" t="str">
        <f t="shared" ca="1" si="8"/>
        <v/>
      </c>
      <c r="N312" s="23"/>
      <c r="O312" s="22"/>
      <c r="P312" s="18" t="s">
        <v>35</v>
      </c>
      <c r="Q312" s="24" t="s">
        <v>30</v>
      </c>
      <c r="R312" s="65" t="str">
        <f ca="1">IF(Tabla4343567891011121314[[#This Row],[Avance]]&lt;Tabla4343567891011121314[[#This Row],[Actual]],"OK",IF(Tabla4343567891011121314[[#This Row],[Avance]]&gt;Tabla4343567891011121314[[#This Row],[Actual]],"ATENCIÓN","EJECUTADO"))</f>
        <v>EJECUTADO</v>
      </c>
    </row>
    <row r="313" spans="1:18" x14ac:dyDescent="0.25">
      <c r="A313" s="16">
        <v>308</v>
      </c>
      <c r="B313" s="18" t="s">
        <v>23</v>
      </c>
      <c r="C313" s="17"/>
      <c r="D313" s="17"/>
      <c r="E313" s="27"/>
      <c r="F313" s="28"/>
      <c r="G313" s="27"/>
      <c r="H313" s="29"/>
      <c r="I313" s="29"/>
      <c r="J313" s="33"/>
      <c r="K313" s="21"/>
      <c r="L313" s="21" t="str">
        <f>IFERROR(WORKDAY.INTL(($K313-1),$J313,1,FESTIVOS[]),"")</f>
        <v/>
      </c>
      <c r="M313" s="37" t="str">
        <f t="shared" ca="1" si="8"/>
        <v/>
      </c>
      <c r="N313" s="23"/>
      <c r="O313" s="22"/>
      <c r="P313" s="18" t="s">
        <v>35</v>
      </c>
      <c r="Q313" s="24" t="s">
        <v>30</v>
      </c>
      <c r="R313" s="65" t="str">
        <f ca="1">IF(Tabla4343567891011121314[[#This Row],[Avance]]&lt;Tabla4343567891011121314[[#This Row],[Actual]],"OK",IF(Tabla4343567891011121314[[#This Row],[Avance]]&gt;Tabla4343567891011121314[[#This Row],[Actual]],"ATENCIÓN","EJECUTADO"))</f>
        <v>EJECUTADO</v>
      </c>
    </row>
    <row r="314" spans="1:18" x14ac:dyDescent="0.25">
      <c r="A314" s="16">
        <v>309</v>
      </c>
      <c r="B314" s="18" t="s">
        <v>23</v>
      </c>
      <c r="C314" s="17"/>
      <c r="D314" s="17"/>
      <c r="E314" s="27"/>
      <c r="F314" s="28"/>
      <c r="G314" s="27"/>
      <c r="H314" s="29"/>
      <c r="I314" s="29"/>
      <c r="J314" s="33"/>
      <c r="K314" s="21"/>
      <c r="L314" s="21" t="str">
        <f>IFERROR(WORKDAY.INTL(($K314-1),$J314,1,FESTIVOS[]),"")</f>
        <v/>
      </c>
      <c r="M314" s="37" t="str">
        <f t="shared" ca="1" si="8"/>
        <v/>
      </c>
      <c r="N314" s="23"/>
      <c r="O314" s="22"/>
      <c r="P314" s="18" t="s">
        <v>35</v>
      </c>
      <c r="Q314" s="24" t="s">
        <v>30</v>
      </c>
      <c r="R314" s="65" t="str">
        <f ca="1">IF(Tabla4343567891011121314[[#This Row],[Avance]]&lt;Tabla4343567891011121314[[#This Row],[Actual]],"OK",IF(Tabla4343567891011121314[[#This Row],[Avance]]&gt;Tabla4343567891011121314[[#This Row],[Actual]],"ATENCIÓN","EJECUTADO"))</f>
        <v>EJECUTADO</v>
      </c>
    </row>
    <row r="315" spans="1:18" x14ac:dyDescent="0.25">
      <c r="A315" s="16">
        <v>310</v>
      </c>
      <c r="B315" s="18" t="s">
        <v>23</v>
      </c>
      <c r="C315" s="17"/>
      <c r="D315" s="17"/>
      <c r="E315" s="27"/>
      <c r="F315" s="28"/>
      <c r="G315" s="27"/>
      <c r="H315" s="29"/>
      <c r="I315" s="29"/>
      <c r="J315" s="33"/>
      <c r="K315" s="21"/>
      <c r="L315" s="21" t="str">
        <f>IFERROR(WORKDAY.INTL(($K315-1),$J315,1,FESTIVOS[]),"")</f>
        <v/>
      </c>
      <c r="M315" s="37" t="str">
        <f t="shared" ca="1" si="8"/>
        <v/>
      </c>
      <c r="N315" s="23"/>
      <c r="O315" s="22"/>
      <c r="P315" s="18" t="s">
        <v>35</v>
      </c>
      <c r="Q315" s="24" t="s">
        <v>30</v>
      </c>
      <c r="R315" s="65" t="str">
        <f ca="1">IF(Tabla4343567891011121314[[#This Row],[Avance]]&lt;Tabla4343567891011121314[[#This Row],[Actual]],"OK",IF(Tabla4343567891011121314[[#This Row],[Avance]]&gt;Tabla4343567891011121314[[#This Row],[Actual]],"ATENCIÓN","EJECUTADO"))</f>
        <v>EJECUTADO</v>
      </c>
    </row>
    <row r="316" spans="1:18" x14ac:dyDescent="0.25">
      <c r="A316" s="16">
        <v>311</v>
      </c>
      <c r="B316" s="18" t="s">
        <v>23</v>
      </c>
      <c r="C316" s="17"/>
      <c r="D316" s="17"/>
      <c r="E316" s="27"/>
      <c r="F316" s="28"/>
      <c r="G316" s="27"/>
      <c r="H316" s="29"/>
      <c r="I316" s="29"/>
      <c r="J316" s="33"/>
      <c r="K316" s="21"/>
      <c r="L316" s="21" t="str">
        <f>IFERROR(WORKDAY.INTL(($K316-1),$J316,1,FESTIVOS[]),"")</f>
        <v/>
      </c>
      <c r="M316" s="37" t="str">
        <f t="shared" ca="1" si="8"/>
        <v/>
      </c>
      <c r="N316" s="23"/>
      <c r="O316" s="22"/>
      <c r="P316" s="18" t="s">
        <v>35</v>
      </c>
      <c r="Q316" s="24" t="s">
        <v>30</v>
      </c>
      <c r="R316" s="65" t="str">
        <f ca="1">IF(Tabla4343567891011121314[[#This Row],[Avance]]&lt;Tabla4343567891011121314[[#This Row],[Actual]],"OK",IF(Tabla4343567891011121314[[#This Row],[Avance]]&gt;Tabla4343567891011121314[[#This Row],[Actual]],"ATENCIÓN","EJECUTADO"))</f>
        <v>EJECUTADO</v>
      </c>
    </row>
    <row r="317" spans="1:18" x14ac:dyDescent="0.25">
      <c r="A317" s="16">
        <v>312</v>
      </c>
      <c r="B317" s="18" t="s">
        <v>23</v>
      </c>
      <c r="C317" s="17"/>
      <c r="D317" s="17"/>
      <c r="E317" s="27"/>
      <c r="F317" s="28"/>
      <c r="G317" s="27"/>
      <c r="H317" s="29"/>
      <c r="I317" s="29"/>
      <c r="J317" s="33"/>
      <c r="K317" s="21"/>
      <c r="L317" s="21" t="str">
        <f>IFERROR(WORKDAY.INTL(($K317-1),$J317,1,FESTIVOS[]),"")</f>
        <v/>
      </c>
      <c r="M317" s="37" t="str">
        <f t="shared" ca="1" si="8"/>
        <v/>
      </c>
      <c r="N317" s="23"/>
      <c r="O317" s="22"/>
      <c r="P317" s="18" t="s">
        <v>35</v>
      </c>
      <c r="Q317" s="24" t="s">
        <v>30</v>
      </c>
      <c r="R317" s="65" t="str">
        <f ca="1">IF(Tabla4343567891011121314[[#This Row],[Avance]]&lt;Tabla4343567891011121314[[#This Row],[Actual]],"OK",IF(Tabla4343567891011121314[[#This Row],[Avance]]&gt;Tabla4343567891011121314[[#This Row],[Actual]],"ATENCIÓN","EJECUTADO"))</f>
        <v>EJECUTADO</v>
      </c>
    </row>
    <row r="318" spans="1:18" x14ac:dyDescent="0.25">
      <c r="A318" s="16">
        <v>313</v>
      </c>
      <c r="B318" s="18" t="s">
        <v>23</v>
      </c>
      <c r="C318" s="17"/>
      <c r="D318" s="17"/>
      <c r="E318" s="27"/>
      <c r="F318" s="28"/>
      <c r="G318" s="27"/>
      <c r="H318" s="29"/>
      <c r="I318" s="29"/>
      <c r="J318" s="33"/>
      <c r="K318" s="21"/>
      <c r="L318" s="21" t="str">
        <f>IFERROR(WORKDAY.INTL(($K318-1),$J318,1,FESTIVOS[]),"")</f>
        <v/>
      </c>
      <c r="M318" s="37" t="str">
        <f t="shared" ca="1" si="8"/>
        <v/>
      </c>
      <c r="N318" s="23"/>
      <c r="O318" s="22"/>
      <c r="P318" s="18" t="s">
        <v>35</v>
      </c>
      <c r="Q318" s="24" t="s">
        <v>30</v>
      </c>
      <c r="R318" s="65" t="str">
        <f ca="1">IF(Tabla4343567891011121314[[#This Row],[Avance]]&lt;Tabla4343567891011121314[[#This Row],[Actual]],"OK",IF(Tabla4343567891011121314[[#This Row],[Avance]]&gt;Tabla4343567891011121314[[#This Row],[Actual]],"ATENCIÓN","EJECUTADO"))</f>
        <v>EJECUTADO</v>
      </c>
    </row>
    <row r="319" spans="1:18" x14ac:dyDescent="0.25">
      <c r="A319" s="16">
        <v>314</v>
      </c>
      <c r="B319" s="18" t="s">
        <v>23</v>
      </c>
      <c r="C319" s="17"/>
      <c r="D319" s="17"/>
      <c r="E319" s="27"/>
      <c r="F319" s="28"/>
      <c r="G319" s="27"/>
      <c r="H319" s="29"/>
      <c r="I319" s="29"/>
      <c r="J319" s="33"/>
      <c r="K319" s="21"/>
      <c r="L319" s="21" t="str">
        <f>IFERROR(WORKDAY.INTL(($K319-1),$J319,1,FESTIVOS[]),"")</f>
        <v/>
      </c>
      <c r="M319" s="37" t="str">
        <f t="shared" ca="1" si="8"/>
        <v/>
      </c>
      <c r="N319" s="23"/>
      <c r="O319" s="22"/>
      <c r="P319" s="18" t="s">
        <v>35</v>
      </c>
      <c r="Q319" s="24" t="s">
        <v>30</v>
      </c>
      <c r="R319" s="65" t="str">
        <f ca="1">IF(Tabla4343567891011121314[[#This Row],[Avance]]&lt;Tabla4343567891011121314[[#This Row],[Actual]],"OK",IF(Tabla4343567891011121314[[#This Row],[Avance]]&gt;Tabla4343567891011121314[[#This Row],[Actual]],"ATENCIÓN","EJECUTADO"))</f>
        <v>EJECUTADO</v>
      </c>
    </row>
    <row r="320" spans="1:18" x14ac:dyDescent="0.25">
      <c r="A320" s="16">
        <v>315</v>
      </c>
      <c r="B320" s="18" t="s">
        <v>23</v>
      </c>
      <c r="C320" s="17"/>
      <c r="D320" s="17"/>
      <c r="E320" s="27"/>
      <c r="F320" s="28"/>
      <c r="G320" s="27"/>
      <c r="H320" s="29"/>
      <c r="I320" s="29"/>
      <c r="J320" s="33"/>
      <c r="K320" s="21"/>
      <c r="L320" s="21" t="str">
        <f>IFERROR(WORKDAY.INTL(($K320-1),$J320,1,FESTIVOS[]),"")</f>
        <v/>
      </c>
      <c r="M320" s="37" t="str">
        <f t="shared" ca="1" si="8"/>
        <v/>
      </c>
      <c r="N320" s="23"/>
      <c r="O320" s="22"/>
      <c r="P320" s="18" t="s">
        <v>35</v>
      </c>
      <c r="Q320" s="24" t="s">
        <v>30</v>
      </c>
      <c r="R320" s="65" t="str">
        <f ca="1">IF(Tabla4343567891011121314[[#This Row],[Avance]]&lt;Tabla4343567891011121314[[#This Row],[Actual]],"OK",IF(Tabla4343567891011121314[[#This Row],[Avance]]&gt;Tabla4343567891011121314[[#This Row],[Actual]],"ATENCIÓN","EJECUTADO"))</f>
        <v>EJECUTADO</v>
      </c>
    </row>
    <row r="321" spans="1:18" x14ac:dyDescent="0.25">
      <c r="A321" s="16" t="s">
        <v>215</v>
      </c>
      <c r="B321" s="16"/>
      <c r="C321" s="18"/>
      <c r="D321" s="18"/>
      <c r="E321" s="18"/>
      <c r="F321" s="16"/>
      <c r="G321" s="18"/>
      <c r="H321" s="29"/>
      <c r="I321" s="29"/>
      <c r="J321" s="16"/>
      <c r="K321" s="16"/>
      <c r="L321" s="16"/>
      <c r="M321" s="18"/>
      <c r="N321" s="23"/>
      <c r="O321" s="23"/>
      <c r="P321" s="18"/>
      <c r="Q321" s="18"/>
      <c r="R321" s="66">
        <f ca="1">SUBTOTAL(103,Tabla4343567891011121314[Status])</f>
        <v>69</v>
      </c>
    </row>
  </sheetData>
  <mergeCells count="2">
    <mergeCell ref="J3:L3"/>
    <mergeCell ref="N3:O3"/>
  </mergeCells>
  <phoneticPr fontId="38" type="noConversion"/>
  <conditionalFormatting sqref="R5:R320">
    <cfRule type="cellIs" dxfId="2" priority="1" stopIfTrue="1" operator="equal">
      <formula>"EJECUTADO"</formula>
    </cfRule>
    <cfRule type="cellIs" dxfId="1" priority="2" stopIfTrue="1" operator="equal">
      <formula>"OK"</formula>
    </cfRule>
    <cfRule type="cellIs" dxfId="0" priority="3" stopIfTrue="1" operator="equal">
      <formula>"ATENCIÓN"</formula>
    </cfRule>
  </conditionalFormatting>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6"/>
  <dimension ref="A1:F1187"/>
  <sheetViews>
    <sheetView zoomScale="115" zoomScaleNormal="115" zoomScaleSheetLayoutView="115" workbookViewId="0">
      <selection activeCell="C11" sqref="C11"/>
    </sheetView>
  </sheetViews>
  <sheetFormatPr baseColWidth="10" defaultColWidth="11.54296875" defaultRowHeight="15" x14ac:dyDescent="0.25"/>
  <cols>
    <col min="1" max="1" width="12.90625" style="68" bestFit="1" customWidth="1"/>
    <col min="2" max="2" width="15" style="68" customWidth="1"/>
    <col min="3" max="3" width="14.81640625" style="69" customWidth="1"/>
    <col min="4" max="4" width="41.54296875" style="69" customWidth="1"/>
    <col min="5" max="5" width="41.6328125" style="72" customWidth="1"/>
    <col min="6" max="6" width="10.6328125" style="71" bestFit="1" customWidth="1"/>
    <col min="7" max="7" width="4" customWidth="1"/>
  </cols>
  <sheetData>
    <row r="1" spans="1:6" ht="18.75" customHeight="1" x14ac:dyDescent="0.25">
      <c r="A1" s="140" t="s">
        <v>1425</v>
      </c>
      <c r="B1" s="140"/>
      <c r="C1" s="140"/>
      <c r="D1" s="140"/>
      <c r="E1" s="140"/>
      <c r="F1" s="141"/>
    </row>
    <row r="2" spans="1:6" x14ac:dyDescent="0.25">
      <c r="A2" s="142"/>
      <c r="B2" s="142"/>
      <c r="C2" s="142"/>
      <c r="D2" s="142"/>
      <c r="E2" s="142"/>
      <c r="F2" s="143"/>
    </row>
    <row r="3" spans="1:6" ht="15.6" thickBot="1" x14ac:dyDescent="0.3">
      <c r="A3" s="144"/>
      <c r="B3" s="144"/>
      <c r="C3" s="144"/>
      <c r="D3" s="144"/>
      <c r="E3" s="144"/>
      <c r="F3" s="145"/>
    </row>
    <row r="4" spans="1:6" x14ac:dyDescent="0.25">
      <c r="A4" s="10" t="s">
        <v>7</v>
      </c>
      <c r="B4" s="10" t="s">
        <v>1426</v>
      </c>
      <c r="C4" s="10" t="s">
        <v>11</v>
      </c>
      <c r="D4" s="10" t="s">
        <v>12</v>
      </c>
      <c r="E4" s="10" t="s">
        <v>13</v>
      </c>
      <c r="F4" s="70" t="s">
        <v>1427</v>
      </c>
    </row>
    <row r="5" spans="1:6" x14ac:dyDescent="0.25">
      <c r="A5" s="78">
        <v>46024</v>
      </c>
      <c r="B5" s="79" t="s">
        <v>1428</v>
      </c>
      <c r="C5" s="80" t="s">
        <v>369</v>
      </c>
      <c r="D5" s="80" t="s">
        <v>1429</v>
      </c>
      <c r="E5" s="81"/>
      <c r="F5" s="82">
        <v>100</v>
      </c>
    </row>
    <row r="6" spans="1:6" x14ac:dyDescent="0.25">
      <c r="A6" s="78">
        <v>46024</v>
      </c>
      <c r="B6" s="79" t="s">
        <v>1428</v>
      </c>
      <c r="C6" s="83" t="s">
        <v>758</v>
      </c>
      <c r="D6" s="80" t="s">
        <v>1430</v>
      </c>
      <c r="E6" s="81" t="s">
        <v>1431</v>
      </c>
      <c r="F6" s="82">
        <v>100</v>
      </c>
    </row>
    <row r="7" spans="1:6" x14ac:dyDescent="0.25">
      <c r="A7" s="78">
        <v>46024</v>
      </c>
      <c r="B7" s="79" t="s">
        <v>1428</v>
      </c>
      <c r="C7" s="83" t="s">
        <v>758</v>
      </c>
      <c r="D7" s="80" t="s">
        <v>1432</v>
      </c>
      <c r="E7" s="81"/>
      <c r="F7" s="82">
        <v>100</v>
      </c>
    </row>
    <row r="8" spans="1:6" x14ac:dyDescent="0.25">
      <c r="A8" s="78">
        <v>46024</v>
      </c>
      <c r="B8" s="79" t="s">
        <v>1428</v>
      </c>
      <c r="C8" s="83" t="s">
        <v>758</v>
      </c>
      <c r="D8" s="80" t="s">
        <v>1433</v>
      </c>
      <c r="E8" s="81"/>
      <c r="F8" s="82">
        <v>100</v>
      </c>
    </row>
    <row r="9" spans="1:6" x14ac:dyDescent="0.25">
      <c r="A9" s="78">
        <v>46024</v>
      </c>
      <c r="B9" s="79" t="s">
        <v>1428</v>
      </c>
      <c r="C9" s="83" t="s">
        <v>1434</v>
      </c>
      <c r="D9" s="80" t="s">
        <v>1435</v>
      </c>
      <c r="E9" s="81"/>
      <c r="F9" s="82">
        <v>100</v>
      </c>
    </row>
    <row r="10" spans="1:6" x14ac:dyDescent="0.25">
      <c r="A10" s="78">
        <v>46024</v>
      </c>
      <c r="B10" s="79" t="s">
        <v>1428</v>
      </c>
      <c r="C10" s="83" t="s">
        <v>1436</v>
      </c>
      <c r="D10" s="80" t="s">
        <v>1437</v>
      </c>
      <c r="E10" s="81"/>
      <c r="F10" s="82">
        <v>100</v>
      </c>
    </row>
    <row r="11" spans="1:6" x14ac:dyDescent="0.25">
      <c r="A11" s="78">
        <v>46024</v>
      </c>
      <c r="B11" s="79" t="s">
        <v>1438</v>
      </c>
      <c r="C11" s="83" t="s">
        <v>1439</v>
      </c>
      <c r="D11" s="80" t="s">
        <v>1440</v>
      </c>
      <c r="E11" s="81" t="s">
        <v>1441</v>
      </c>
      <c r="F11" s="82">
        <v>100</v>
      </c>
    </row>
    <row r="12" spans="1:6" x14ac:dyDescent="0.25">
      <c r="A12" s="78">
        <v>46024</v>
      </c>
      <c r="B12" s="79" t="s">
        <v>1438</v>
      </c>
      <c r="C12" s="83" t="s">
        <v>1442</v>
      </c>
      <c r="D12" s="80" t="s">
        <v>1440</v>
      </c>
      <c r="E12" s="81" t="s">
        <v>1443</v>
      </c>
      <c r="F12" s="82">
        <v>100</v>
      </c>
    </row>
    <row r="13" spans="1:6" ht="18" x14ac:dyDescent="0.25">
      <c r="A13" s="78">
        <v>46024</v>
      </c>
      <c r="B13" s="79" t="s">
        <v>1438</v>
      </c>
      <c r="C13" s="83" t="s">
        <v>1444</v>
      </c>
      <c r="D13" s="80" t="s">
        <v>1440</v>
      </c>
      <c r="E13" s="81" t="s">
        <v>1445</v>
      </c>
      <c r="F13" s="82">
        <v>100</v>
      </c>
    </row>
    <row r="14" spans="1:6" x14ac:dyDescent="0.25">
      <c r="A14" s="78">
        <v>46024</v>
      </c>
      <c r="B14" s="79" t="s">
        <v>1438</v>
      </c>
      <c r="C14" s="83" t="s">
        <v>1446</v>
      </c>
      <c r="D14" s="80" t="s">
        <v>1440</v>
      </c>
      <c r="E14" s="81" t="s">
        <v>1447</v>
      </c>
      <c r="F14" s="82">
        <v>100</v>
      </c>
    </row>
    <row r="15" spans="1:6" x14ac:dyDescent="0.25">
      <c r="A15" s="78">
        <v>46024</v>
      </c>
      <c r="B15" s="79" t="s">
        <v>1438</v>
      </c>
      <c r="C15" s="83" t="s">
        <v>1448</v>
      </c>
      <c r="D15" s="80" t="s">
        <v>1449</v>
      </c>
      <c r="E15" s="81" t="s">
        <v>1450</v>
      </c>
      <c r="F15" s="82">
        <v>100</v>
      </c>
    </row>
    <row r="16" spans="1:6" x14ac:dyDescent="0.25">
      <c r="A16" s="78">
        <v>46024</v>
      </c>
      <c r="B16" s="79" t="s">
        <v>1438</v>
      </c>
      <c r="C16" s="83" t="s">
        <v>1451</v>
      </c>
      <c r="D16" s="80" t="s">
        <v>1440</v>
      </c>
      <c r="E16" s="81" t="s">
        <v>1452</v>
      </c>
      <c r="F16" s="82">
        <v>100</v>
      </c>
    </row>
    <row r="17" spans="1:6" x14ac:dyDescent="0.25">
      <c r="A17" s="78">
        <v>46024</v>
      </c>
      <c r="B17" s="79" t="s">
        <v>1438</v>
      </c>
      <c r="C17" s="83" t="s">
        <v>1453</v>
      </c>
      <c r="D17" s="80" t="s">
        <v>1449</v>
      </c>
      <c r="E17" s="81" t="s">
        <v>1454</v>
      </c>
      <c r="F17" s="82">
        <v>100</v>
      </c>
    </row>
    <row r="18" spans="1:6" x14ac:dyDescent="0.25">
      <c r="A18" s="78">
        <v>46024</v>
      </c>
      <c r="B18" s="79" t="s">
        <v>1438</v>
      </c>
      <c r="C18" s="83" t="s">
        <v>1455</v>
      </c>
      <c r="D18" s="80" t="s">
        <v>1440</v>
      </c>
      <c r="E18" s="81" t="s">
        <v>1456</v>
      </c>
      <c r="F18" s="82">
        <v>100</v>
      </c>
    </row>
    <row r="19" spans="1:6" x14ac:dyDescent="0.25">
      <c r="A19" s="78">
        <v>46024</v>
      </c>
      <c r="B19" s="79" t="s">
        <v>1457</v>
      </c>
      <c r="C19" s="83" t="s">
        <v>1458</v>
      </c>
      <c r="D19" s="80" t="s">
        <v>1449</v>
      </c>
      <c r="E19" s="81" t="s">
        <v>1459</v>
      </c>
      <c r="F19" s="82">
        <v>100</v>
      </c>
    </row>
    <row r="20" spans="1:6" x14ac:dyDescent="0.25">
      <c r="A20" s="78">
        <v>46024</v>
      </c>
      <c r="B20" s="79" t="s">
        <v>1457</v>
      </c>
      <c r="C20" s="83" t="s">
        <v>1460</v>
      </c>
      <c r="D20" s="80" t="s">
        <v>1449</v>
      </c>
      <c r="E20" s="81" t="s">
        <v>1461</v>
      </c>
      <c r="F20" s="82">
        <v>100</v>
      </c>
    </row>
    <row r="21" spans="1:6" ht="18" x14ac:dyDescent="0.25">
      <c r="A21" s="78">
        <v>46024</v>
      </c>
      <c r="B21" s="79" t="s">
        <v>1457</v>
      </c>
      <c r="C21" s="83" t="s">
        <v>1462</v>
      </c>
      <c r="D21" s="80" t="s">
        <v>1449</v>
      </c>
      <c r="E21" s="81" t="s">
        <v>1463</v>
      </c>
      <c r="F21" s="82">
        <v>100</v>
      </c>
    </row>
    <row r="22" spans="1:6" ht="18" x14ac:dyDescent="0.25">
      <c r="A22" s="78">
        <v>46024</v>
      </c>
      <c r="B22" s="79" t="s">
        <v>1457</v>
      </c>
      <c r="C22" s="83" t="s">
        <v>1464</v>
      </c>
      <c r="D22" s="80" t="s">
        <v>1449</v>
      </c>
      <c r="E22" s="81" t="s">
        <v>1465</v>
      </c>
      <c r="F22" s="82">
        <v>100</v>
      </c>
    </row>
    <row r="23" spans="1:6" ht="18" x14ac:dyDescent="0.25">
      <c r="A23" s="78">
        <v>46024</v>
      </c>
      <c r="B23" s="79" t="s">
        <v>1457</v>
      </c>
      <c r="C23" s="83" t="s">
        <v>1466</v>
      </c>
      <c r="D23" s="80" t="s">
        <v>1440</v>
      </c>
      <c r="E23" s="81" t="s">
        <v>1467</v>
      </c>
      <c r="F23" s="82">
        <v>100</v>
      </c>
    </row>
    <row r="24" spans="1:6" x14ac:dyDescent="0.25">
      <c r="A24" s="78">
        <v>46024</v>
      </c>
      <c r="B24" s="79" t="s">
        <v>1457</v>
      </c>
      <c r="C24" s="83" t="s">
        <v>1468</v>
      </c>
      <c r="D24" s="80" t="s">
        <v>1440</v>
      </c>
      <c r="E24" s="81" t="s">
        <v>1469</v>
      </c>
      <c r="F24" s="82">
        <v>100</v>
      </c>
    </row>
    <row r="25" spans="1:6" ht="18" x14ac:dyDescent="0.25">
      <c r="A25" s="78">
        <v>46024</v>
      </c>
      <c r="B25" s="79" t="s">
        <v>1457</v>
      </c>
      <c r="C25" s="83" t="s">
        <v>1470</v>
      </c>
      <c r="D25" s="80" t="s">
        <v>1440</v>
      </c>
      <c r="E25" s="81" t="s">
        <v>1471</v>
      </c>
      <c r="F25" s="82">
        <v>100</v>
      </c>
    </row>
    <row r="26" spans="1:6" x14ac:dyDescent="0.25">
      <c r="A26" s="78">
        <v>46024</v>
      </c>
      <c r="B26" s="79" t="s">
        <v>1457</v>
      </c>
      <c r="C26" s="83" t="s">
        <v>1472</v>
      </c>
      <c r="D26" s="80" t="s">
        <v>1473</v>
      </c>
      <c r="E26" s="81"/>
      <c r="F26" s="82">
        <v>100</v>
      </c>
    </row>
    <row r="27" spans="1:6" x14ac:dyDescent="0.25">
      <c r="A27" s="78">
        <v>46024</v>
      </c>
      <c r="B27" s="79" t="s">
        <v>1474</v>
      </c>
      <c r="C27" s="83" t="s">
        <v>1475</v>
      </c>
      <c r="D27" s="80" t="s">
        <v>1449</v>
      </c>
      <c r="E27" s="81" t="s">
        <v>1476</v>
      </c>
      <c r="F27" s="82">
        <v>100</v>
      </c>
    </row>
    <row r="28" spans="1:6" x14ac:dyDescent="0.25">
      <c r="A28" s="78">
        <v>46024</v>
      </c>
      <c r="B28" s="79" t="s">
        <v>1474</v>
      </c>
      <c r="C28" s="83" t="s">
        <v>1477</v>
      </c>
      <c r="D28" s="80" t="s">
        <v>1449</v>
      </c>
      <c r="E28" s="81" t="s">
        <v>1478</v>
      </c>
      <c r="F28" s="82">
        <v>100</v>
      </c>
    </row>
    <row r="29" spans="1:6" x14ac:dyDescent="0.25">
      <c r="A29" s="78">
        <v>46024</v>
      </c>
      <c r="B29" s="79" t="s">
        <v>1474</v>
      </c>
      <c r="C29" s="83" t="s">
        <v>1479</v>
      </c>
      <c r="D29" s="80" t="s">
        <v>1449</v>
      </c>
      <c r="E29" s="81" t="s">
        <v>1459</v>
      </c>
      <c r="F29" s="82">
        <v>100</v>
      </c>
    </row>
    <row r="30" spans="1:6" x14ac:dyDescent="0.25">
      <c r="A30" s="78">
        <v>46024</v>
      </c>
      <c r="B30" s="79" t="s">
        <v>1474</v>
      </c>
      <c r="C30" s="83" t="s">
        <v>1480</v>
      </c>
      <c r="D30" s="80" t="s">
        <v>1440</v>
      </c>
      <c r="E30" s="81" t="s">
        <v>1481</v>
      </c>
      <c r="F30" s="82">
        <v>100</v>
      </c>
    </row>
    <row r="31" spans="1:6" x14ac:dyDescent="0.25">
      <c r="A31" s="78">
        <v>46024</v>
      </c>
      <c r="B31" s="79" t="s">
        <v>1474</v>
      </c>
      <c r="C31" s="83" t="s">
        <v>1482</v>
      </c>
      <c r="D31" s="80" t="s">
        <v>1440</v>
      </c>
      <c r="E31" s="81" t="s">
        <v>1483</v>
      </c>
      <c r="F31" s="82">
        <v>100</v>
      </c>
    </row>
    <row r="32" spans="1:6" x14ac:dyDescent="0.25">
      <c r="A32" s="78">
        <v>46024</v>
      </c>
      <c r="B32" s="79" t="s">
        <v>1474</v>
      </c>
      <c r="C32" s="83" t="s">
        <v>1484</v>
      </c>
      <c r="D32" s="80" t="s">
        <v>1440</v>
      </c>
      <c r="E32" s="81" t="s">
        <v>1485</v>
      </c>
      <c r="F32" s="82">
        <v>100</v>
      </c>
    </row>
    <row r="33" spans="1:6" x14ac:dyDescent="0.25">
      <c r="A33" s="78">
        <v>46024</v>
      </c>
      <c r="B33" s="79" t="s">
        <v>1474</v>
      </c>
      <c r="C33" s="83" t="s">
        <v>1486</v>
      </c>
      <c r="D33" s="80" t="s">
        <v>1440</v>
      </c>
      <c r="E33" s="81" t="s">
        <v>1487</v>
      </c>
      <c r="F33" s="82">
        <v>100</v>
      </c>
    </row>
    <row r="34" spans="1:6" x14ac:dyDescent="0.25">
      <c r="A34" s="78">
        <v>46025</v>
      </c>
      <c r="B34" s="79" t="s">
        <v>1457</v>
      </c>
      <c r="C34" s="83" t="s">
        <v>1488</v>
      </c>
      <c r="D34" s="80" t="s">
        <v>1489</v>
      </c>
      <c r="E34" s="81" t="s">
        <v>1490</v>
      </c>
      <c r="F34" s="82">
        <v>100</v>
      </c>
    </row>
    <row r="35" spans="1:6" x14ac:dyDescent="0.25">
      <c r="A35" s="78">
        <v>46025</v>
      </c>
      <c r="B35" s="79" t="s">
        <v>1457</v>
      </c>
      <c r="C35" s="83" t="s">
        <v>1491</v>
      </c>
      <c r="D35" s="80" t="s">
        <v>1492</v>
      </c>
      <c r="E35" s="81" t="s">
        <v>1493</v>
      </c>
      <c r="F35" s="82">
        <v>100</v>
      </c>
    </row>
    <row r="36" spans="1:6" ht="18" customHeight="1" x14ac:dyDescent="0.25">
      <c r="A36" s="78">
        <v>46025</v>
      </c>
      <c r="B36" s="79" t="s">
        <v>1457</v>
      </c>
      <c r="C36" s="83" t="s">
        <v>1494</v>
      </c>
      <c r="D36" s="80" t="s">
        <v>1495</v>
      </c>
      <c r="E36" s="81" t="s">
        <v>1496</v>
      </c>
      <c r="F36" s="82">
        <v>100</v>
      </c>
    </row>
    <row r="37" spans="1:6" x14ac:dyDescent="0.25">
      <c r="A37" s="78">
        <v>46025</v>
      </c>
      <c r="B37" s="79" t="s">
        <v>1457</v>
      </c>
      <c r="C37" s="83" t="s">
        <v>1497</v>
      </c>
      <c r="D37" s="80" t="s">
        <v>1440</v>
      </c>
      <c r="E37" s="81" t="s">
        <v>1498</v>
      </c>
      <c r="F37" s="82">
        <v>100</v>
      </c>
    </row>
    <row r="38" spans="1:6" x14ac:dyDescent="0.25">
      <c r="A38" s="78">
        <v>46025</v>
      </c>
      <c r="B38" s="79" t="s">
        <v>1457</v>
      </c>
      <c r="C38" s="83" t="s">
        <v>1499</v>
      </c>
      <c r="D38" s="80" t="s">
        <v>1495</v>
      </c>
      <c r="E38" s="81" t="s">
        <v>1500</v>
      </c>
      <c r="F38" s="82">
        <v>100</v>
      </c>
    </row>
    <row r="39" spans="1:6" x14ac:dyDescent="0.25">
      <c r="A39" s="78">
        <v>46025</v>
      </c>
      <c r="B39" s="79" t="s">
        <v>1457</v>
      </c>
      <c r="C39" s="83" t="s">
        <v>1501</v>
      </c>
      <c r="D39" s="80" t="s">
        <v>1495</v>
      </c>
      <c r="E39" s="81" t="s">
        <v>1502</v>
      </c>
      <c r="F39" s="82">
        <v>100</v>
      </c>
    </row>
    <row r="40" spans="1:6" x14ac:dyDescent="0.25">
      <c r="A40" s="78">
        <v>46025</v>
      </c>
      <c r="B40" s="79" t="s">
        <v>1457</v>
      </c>
      <c r="C40" s="83" t="s">
        <v>1503</v>
      </c>
      <c r="D40" s="80" t="s">
        <v>1495</v>
      </c>
      <c r="E40" s="81" t="s">
        <v>1504</v>
      </c>
      <c r="F40" s="82">
        <v>100</v>
      </c>
    </row>
    <row r="41" spans="1:6" x14ac:dyDescent="0.25">
      <c r="A41" s="78">
        <v>46025</v>
      </c>
      <c r="B41" s="79" t="s">
        <v>1457</v>
      </c>
      <c r="C41" s="83" t="s">
        <v>1505</v>
      </c>
      <c r="D41" s="80" t="s">
        <v>1506</v>
      </c>
      <c r="E41" s="81" t="s">
        <v>1507</v>
      </c>
      <c r="F41" s="82">
        <v>100</v>
      </c>
    </row>
    <row r="42" spans="1:6" x14ac:dyDescent="0.25">
      <c r="A42" s="78">
        <v>46025</v>
      </c>
      <c r="B42" s="84" t="s">
        <v>1508</v>
      </c>
      <c r="C42" s="85" t="s">
        <v>1494</v>
      </c>
      <c r="D42" s="80" t="s">
        <v>1509</v>
      </c>
      <c r="E42" s="81" t="s">
        <v>1510</v>
      </c>
      <c r="F42" s="82">
        <v>100</v>
      </c>
    </row>
    <row r="43" spans="1:6" x14ac:dyDescent="0.25">
      <c r="A43" s="78">
        <v>46026</v>
      </c>
      <c r="B43" s="84" t="s">
        <v>1508</v>
      </c>
      <c r="C43" s="85" t="s">
        <v>1511</v>
      </c>
      <c r="D43" s="80" t="s">
        <v>1512</v>
      </c>
      <c r="E43" s="81" t="s">
        <v>1513</v>
      </c>
      <c r="F43" s="82">
        <v>100</v>
      </c>
    </row>
    <row r="44" spans="1:6" x14ac:dyDescent="0.25">
      <c r="A44" s="78">
        <v>46026</v>
      </c>
      <c r="B44" s="84" t="s">
        <v>1508</v>
      </c>
      <c r="C44" s="85" t="s">
        <v>1514</v>
      </c>
      <c r="D44" s="80" t="s">
        <v>1495</v>
      </c>
      <c r="E44" s="74" t="s">
        <v>1515</v>
      </c>
      <c r="F44" s="82">
        <v>100</v>
      </c>
    </row>
    <row r="45" spans="1:6" x14ac:dyDescent="0.25">
      <c r="A45" s="78">
        <v>46026</v>
      </c>
      <c r="B45" s="84" t="s">
        <v>1508</v>
      </c>
      <c r="C45" s="85" t="s">
        <v>1516</v>
      </c>
      <c r="D45" s="80" t="s">
        <v>1509</v>
      </c>
      <c r="E45" s="81" t="s">
        <v>1517</v>
      </c>
      <c r="F45" s="82">
        <v>50</v>
      </c>
    </row>
    <row r="46" spans="1:6" x14ac:dyDescent="0.25">
      <c r="A46" s="78">
        <v>46026</v>
      </c>
      <c r="B46" s="84" t="s">
        <v>1508</v>
      </c>
      <c r="C46" s="77" t="s">
        <v>1518</v>
      </c>
      <c r="D46" s="73" t="s">
        <v>1495</v>
      </c>
      <c r="E46" s="74" t="s">
        <v>1519</v>
      </c>
      <c r="F46" s="82">
        <v>100</v>
      </c>
    </row>
    <row r="47" spans="1:6" x14ac:dyDescent="0.25">
      <c r="A47" s="78">
        <v>46026</v>
      </c>
      <c r="B47" s="84" t="s">
        <v>1508</v>
      </c>
      <c r="C47" s="77" t="s">
        <v>1520</v>
      </c>
      <c r="D47" s="73" t="s">
        <v>1495</v>
      </c>
      <c r="E47" s="74" t="s">
        <v>1521</v>
      </c>
      <c r="F47" s="82">
        <v>100</v>
      </c>
    </row>
    <row r="48" spans="1:6" ht="21.6" x14ac:dyDescent="0.25">
      <c r="A48" s="78">
        <v>46026</v>
      </c>
      <c r="B48" s="84" t="s">
        <v>1508</v>
      </c>
      <c r="C48" s="77" t="s">
        <v>1522</v>
      </c>
      <c r="D48" s="73" t="s">
        <v>1509</v>
      </c>
      <c r="E48" s="74" t="s">
        <v>1523</v>
      </c>
      <c r="F48" s="82">
        <v>50</v>
      </c>
    </row>
    <row r="49" spans="1:6" x14ac:dyDescent="0.25">
      <c r="A49" s="78">
        <v>46026</v>
      </c>
      <c r="B49" s="84" t="s">
        <v>1508</v>
      </c>
      <c r="C49" s="77" t="s">
        <v>1524</v>
      </c>
      <c r="D49" s="73" t="s">
        <v>1495</v>
      </c>
      <c r="E49" s="74" t="s">
        <v>1525</v>
      </c>
      <c r="F49" s="82">
        <v>100</v>
      </c>
    </row>
    <row r="50" spans="1:6" x14ac:dyDescent="0.25">
      <c r="A50" s="78">
        <v>46026</v>
      </c>
      <c r="B50" s="84" t="s">
        <v>1508</v>
      </c>
      <c r="C50" s="77" t="s">
        <v>1526</v>
      </c>
      <c r="D50" s="73" t="s">
        <v>1495</v>
      </c>
      <c r="E50" s="74" t="s">
        <v>1527</v>
      </c>
      <c r="F50" s="82">
        <v>100</v>
      </c>
    </row>
    <row r="51" spans="1:6" x14ac:dyDescent="0.25">
      <c r="A51" s="78">
        <v>46026</v>
      </c>
      <c r="B51" s="84" t="s">
        <v>1508</v>
      </c>
      <c r="C51" s="77" t="s">
        <v>1528</v>
      </c>
      <c r="D51" s="73" t="s">
        <v>1495</v>
      </c>
      <c r="E51" s="74" t="s">
        <v>1529</v>
      </c>
      <c r="F51" s="82">
        <v>100</v>
      </c>
    </row>
    <row r="52" spans="1:6" ht="21.6" x14ac:dyDescent="0.25">
      <c r="A52" s="78">
        <v>46026</v>
      </c>
      <c r="B52" s="84" t="s">
        <v>1508</v>
      </c>
      <c r="C52" s="77" t="s">
        <v>1530</v>
      </c>
      <c r="D52" s="73" t="s">
        <v>1495</v>
      </c>
      <c r="E52" s="74" t="s">
        <v>1531</v>
      </c>
      <c r="F52" s="82">
        <v>100</v>
      </c>
    </row>
    <row r="53" spans="1:6" x14ac:dyDescent="0.25">
      <c r="A53" s="78">
        <v>46026</v>
      </c>
      <c r="B53" s="84" t="s">
        <v>1508</v>
      </c>
      <c r="C53" s="77" t="s">
        <v>1532</v>
      </c>
      <c r="D53" s="73" t="s">
        <v>1495</v>
      </c>
      <c r="E53" s="74" t="s">
        <v>1533</v>
      </c>
      <c r="F53" s="82">
        <v>100</v>
      </c>
    </row>
    <row r="54" spans="1:6" x14ac:dyDescent="0.25">
      <c r="A54" s="78">
        <v>46027</v>
      </c>
      <c r="B54" s="76" t="s">
        <v>1534</v>
      </c>
      <c r="C54" s="77" t="s">
        <v>369</v>
      </c>
      <c r="D54" s="73" t="s">
        <v>1429</v>
      </c>
      <c r="E54" s="74"/>
      <c r="F54" s="82">
        <v>100</v>
      </c>
    </row>
    <row r="55" spans="1:6" x14ac:dyDescent="0.25">
      <c r="A55" s="78">
        <v>46027</v>
      </c>
      <c r="B55" s="76" t="s">
        <v>1534</v>
      </c>
      <c r="C55" s="77" t="s">
        <v>758</v>
      </c>
      <c r="D55" s="73" t="s">
        <v>1430</v>
      </c>
      <c r="E55" s="74"/>
      <c r="F55" s="82">
        <v>100</v>
      </c>
    </row>
    <row r="56" spans="1:6" ht="26.4" x14ac:dyDescent="0.25">
      <c r="A56" s="78">
        <v>46027</v>
      </c>
      <c r="B56" s="76" t="s">
        <v>1534</v>
      </c>
      <c r="C56" s="77" t="s">
        <v>1535</v>
      </c>
      <c r="D56" s="73" t="s">
        <v>1536</v>
      </c>
      <c r="E56" s="74"/>
      <c r="F56" s="82">
        <v>100</v>
      </c>
    </row>
    <row r="57" spans="1:6" x14ac:dyDescent="0.25">
      <c r="A57" s="78">
        <v>46027</v>
      </c>
      <c r="B57" s="76" t="s">
        <v>1534</v>
      </c>
      <c r="C57" s="77" t="s">
        <v>758</v>
      </c>
      <c r="D57" s="73" t="s">
        <v>1537</v>
      </c>
      <c r="E57" s="74" t="s">
        <v>1538</v>
      </c>
      <c r="F57" s="82">
        <v>100</v>
      </c>
    </row>
    <row r="58" spans="1:6" x14ac:dyDescent="0.25">
      <c r="A58" s="78">
        <v>46027</v>
      </c>
      <c r="B58" s="76" t="s">
        <v>1534</v>
      </c>
      <c r="C58" s="77" t="s">
        <v>758</v>
      </c>
      <c r="D58" s="73" t="s">
        <v>1430</v>
      </c>
      <c r="E58" s="74" t="s">
        <v>1539</v>
      </c>
      <c r="F58" s="82">
        <v>100</v>
      </c>
    </row>
    <row r="59" spans="1:6" ht="26.4" x14ac:dyDescent="0.25">
      <c r="A59" s="78">
        <v>46027</v>
      </c>
      <c r="B59" s="76" t="s">
        <v>1428</v>
      </c>
      <c r="C59" s="77" t="s">
        <v>1540</v>
      </c>
      <c r="D59" s="73" t="s">
        <v>1541</v>
      </c>
      <c r="E59" s="74"/>
      <c r="F59" s="82">
        <v>100</v>
      </c>
    </row>
    <row r="60" spans="1:6" x14ac:dyDescent="0.25">
      <c r="A60" s="78">
        <v>46027</v>
      </c>
      <c r="B60" s="76" t="s">
        <v>1542</v>
      </c>
      <c r="C60" s="77" t="s">
        <v>1543</v>
      </c>
      <c r="D60" s="73" t="s">
        <v>1449</v>
      </c>
      <c r="E60" s="74" t="s">
        <v>1544</v>
      </c>
      <c r="F60" s="82">
        <v>100</v>
      </c>
    </row>
    <row r="61" spans="1:6" x14ac:dyDescent="0.25">
      <c r="A61" s="78">
        <v>46027</v>
      </c>
      <c r="B61" s="76" t="s">
        <v>1542</v>
      </c>
      <c r="C61" s="77" t="s">
        <v>1545</v>
      </c>
      <c r="D61" s="73" t="s">
        <v>1546</v>
      </c>
      <c r="E61" s="74"/>
      <c r="F61" s="82">
        <v>100</v>
      </c>
    </row>
    <row r="62" spans="1:6" x14ac:dyDescent="0.25">
      <c r="A62" s="78">
        <v>46027</v>
      </c>
      <c r="B62" s="76" t="s">
        <v>1542</v>
      </c>
      <c r="C62" s="77" t="s">
        <v>1545</v>
      </c>
      <c r="D62" s="73" t="s">
        <v>1547</v>
      </c>
      <c r="E62" s="74"/>
      <c r="F62" s="82">
        <v>100</v>
      </c>
    </row>
    <row r="63" spans="1:6" x14ac:dyDescent="0.25">
      <c r="A63" s="78">
        <v>46027</v>
      </c>
      <c r="B63" s="76" t="s">
        <v>1542</v>
      </c>
      <c r="C63" s="77" t="s">
        <v>1548</v>
      </c>
      <c r="D63" s="73" t="s">
        <v>1440</v>
      </c>
      <c r="E63" s="74" t="s">
        <v>1549</v>
      </c>
      <c r="F63" s="82">
        <v>100</v>
      </c>
    </row>
    <row r="64" spans="1:6" x14ac:dyDescent="0.25">
      <c r="A64" s="78">
        <v>46027</v>
      </c>
      <c r="B64" s="76" t="s">
        <v>1542</v>
      </c>
      <c r="C64" s="77" t="s">
        <v>1550</v>
      </c>
      <c r="D64" s="73" t="s">
        <v>1551</v>
      </c>
      <c r="E64" s="74" t="s">
        <v>1552</v>
      </c>
      <c r="F64" s="82">
        <v>100</v>
      </c>
    </row>
    <row r="65" spans="1:6" x14ac:dyDescent="0.25">
      <c r="A65" s="78">
        <v>46027</v>
      </c>
      <c r="B65" s="76" t="s">
        <v>1542</v>
      </c>
      <c r="C65" s="77" t="s">
        <v>1553</v>
      </c>
      <c r="D65" s="73" t="s">
        <v>1449</v>
      </c>
      <c r="E65" s="74" t="s">
        <v>1554</v>
      </c>
      <c r="F65" s="82">
        <v>100</v>
      </c>
    </row>
    <row r="66" spans="1:6" x14ac:dyDescent="0.25">
      <c r="A66" s="78">
        <v>46027</v>
      </c>
      <c r="B66" s="76" t="s">
        <v>1555</v>
      </c>
      <c r="C66" s="77" t="s">
        <v>1556</v>
      </c>
      <c r="D66" s="73" t="s">
        <v>1449</v>
      </c>
      <c r="E66" s="74" t="s">
        <v>1441</v>
      </c>
      <c r="F66" s="82">
        <v>100</v>
      </c>
    </row>
    <row r="67" spans="1:6" ht="21.6" x14ac:dyDescent="0.25">
      <c r="A67" s="78">
        <v>46027</v>
      </c>
      <c r="B67" s="76" t="s">
        <v>1555</v>
      </c>
      <c r="C67" s="77" t="s">
        <v>1439</v>
      </c>
      <c r="D67" s="73" t="s">
        <v>1551</v>
      </c>
      <c r="E67" s="74" t="s">
        <v>1557</v>
      </c>
      <c r="F67" s="82">
        <v>100</v>
      </c>
    </row>
    <row r="68" spans="1:6" x14ac:dyDescent="0.25">
      <c r="A68" s="78">
        <v>46027</v>
      </c>
      <c r="B68" s="76" t="s">
        <v>1555</v>
      </c>
      <c r="C68" s="77" t="s">
        <v>1558</v>
      </c>
      <c r="D68" s="73" t="s">
        <v>1440</v>
      </c>
      <c r="E68" s="74" t="s">
        <v>1559</v>
      </c>
      <c r="F68" s="82">
        <v>100</v>
      </c>
    </row>
    <row r="69" spans="1:6" x14ac:dyDescent="0.25">
      <c r="A69" s="78">
        <v>46027</v>
      </c>
      <c r="B69" s="76" t="s">
        <v>1555</v>
      </c>
      <c r="C69" s="77" t="s">
        <v>1560</v>
      </c>
      <c r="D69" s="73" t="s">
        <v>1440</v>
      </c>
      <c r="E69" s="74" t="s">
        <v>1561</v>
      </c>
      <c r="F69" s="82">
        <v>100</v>
      </c>
    </row>
    <row r="70" spans="1:6" x14ac:dyDescent="0.25">
      <c r="A70" s="78">
        <v>46027</v>
      </c>
      <c r="B70" s="76" t="s">
        <v>1555</v>
      </c>
      <c r="C70" s="77" t="s">
        <v>1562</v>
      </c>
      <c r="D70" s="73" t="s">
        <v>1440</v>
      </c>
      <c r="E70" s="74" t="s">
        <v>1559</v>
      </c>
      <c r="F70" s="82">
        <v>100</v>
      </c>
    </row>
    <row r="71" spans="1:6" x14ac:dyDescent="0.25">
      <c r="A71" s="78">
        <v>46027</v>
      </c>
      <c r="B71" s="76" t="s">
        <v>1555</v>
      </c>
      <c r="C71" s="77" t="s">
        <v>1563</v>
      </c>
      <c r="D71" s="73" t="s">
        <v>1440</v>
      </c>
      <c r="E71" s="74" t="s">
        <v>1559</v>
      </c>
      <c r="F71" s="82">
        <v>100</v>
      </c>
    </row>
    <row r="72" spans="1:6" x14ac:dyDescent="0.25">
      <c r="A72" s="78">
        <v>46027</v>
      </c>
      <c r="B72" s="76" t="s">
        <v>1555</v>
      </c>
      <c r="C72" s="77" t="s">
        <v>1453</v>
      </c>
      <c r="D72" s="73" t="s">
        <v>1449</v>
      </c>
      <c r="E72" s="74" t="s">
        <v>1564</v>
      </c>
      <c r="F72" s="82">
        <v>100</v>
      </c>
    </row>
    <row r="73" spans="1:6" ht="21.6" x14ac:dyDescent="0.25">
      <c r="A73" s="78">
        <v>46027</v>
      </c>
      <c r="B73" s="76" t="s">
        <v>1438</v>
      </c>
      <c r="C73" s="77" t="s">
        <v>1446</v>
      </c>
      <c r="D73" s="73" t="s">
        <v>1449</v>
      </c>
      <c r="E73" s="74" t="s">
        <v>1565</v>
      </c>
      <c r="F73" s="82">
        <v>100</v>
      </c>
    </row>
    <row r="74" spans="1:6" x14ac:dyDescent="0.25">
      <c r="A74" s="78">
        <v>46027</v>
      </c>
      <c r="B74" s="76" t="s">
        <v>1438</v>
      </c>
      <c r="C74" s="77" t="s">
        <v>1566</v>
      </c>
      <c r="D74" s="73" t="s">
        <v>1567</v>
      </c>
      <c r="E74" s="74"/>
      <c r="F74" s="82">
        <v>100</v>
      </c>
    </row>
    <row r="75" spans="1:6" x14ac:dyDescent="0.25">
      <c r="A75" s="78">
        <v>46027</v>
      </c>
      <c r="B75" s="76" t="s">
        <v>1438</v>
      </c>
      <c r="C75" s="77" t="s">
        <v>1568</v>
      </c>
      <c r="D75" s="73" t="s">
        <v>1449</v>
      </c>
      <c r="E75" s="74" t="s">
        <v>1569</v>
      </c>
      <c r="F75" s="82">
        <v>100</v>
      </c>
    </row>
    <row r="76" spans="1:6" x14ac:dyDescent="0.25">
      <c r="A76" s="78">
        <v>46027</v>
      </c>
      <c r="B76" s="76" t="s">
        <v>1438</v>
      </c>
      <c r="C76" s="77" t="s">
        <v>1570</v>
      </c>
      <c r="D76" s="73" t="s">
        <v>1449</v>
      </c>
      <c r="E76" s="74" t="s">
        <v>1571</v>
      </c>
      <c r="F76" s="82">
        <v>100</v>
      </c>
    </row>
    <row r="77" spans="1:6" x14ac:dyDescent="0.25">
      <c r="A77" s="78">
        <v>46027</v>
      </c>
      <c r="B77" s="76" t="s">
        <v>1438</v>
      </c>
      <c r="C77" s="77" t="s">
        <v>1442</v>
      </c>
      <c r="D77" s="73" t="s">
        <v>1449</v>
      </c>
      <c r="E77" s="74" t="s">
        <v>1572</v>
      </c>
      <c r="F77" s="82">
        <v>100</v>
      </c>
    </row>
    <row r="78" spans="1:6" x14ac:dyDescent="0.25">
      <c r="A78" s="78">
        <v>46027</v>
      </c>
      <c r="B78" s="76" t="s">
        <v>1438</v>
      </c>
      <c r="C78" s="77" t="s">
        <v>1444</v>
      </c>
      <c r="D78" s="73" t="s">
        <v>1551</v>
      </c>
      <c r="E78" s="74" t="s">
        <v>1573</v>
      </c>
      <c r="F78" s="82">
        <v>100</v>
      </c>
    </row>
    <row r="79" spans="1:6" ht="21.6" x14ac:dyDescent="0.25">
      <c r="A79" s="78">
        <v>46027</v>
      </c>
      <c r="B79" s="76" t="s">
        <v>1457</v>
      </c>
      <c r="C79" s="77" t="s">
        <v>1574</v>
      </c>
      <c r="D79" s="73" t="s">
        <v>1449</v>
      </c>
      <c r="E79" s="74" t="s">
        <v>1575</v>
      </c>
      <c r="F79" s="82">
        <v>100</v>
      </c>
    </row>
    <row r="80" spans="1:6" x14ac:dyDescent="0.25">
      <c r="A80" s="78">
        <v>46027</v>
      </c>
      <c r="B80" s="76" t="s">
        <v>1457</v>
      </c>
      <c r="C80" s="77" t="s">
        <v>1576</v>
      </c>
      <c r="D80" s="73" t="s">
        <v>1449</v>
      </c>
      <c r="E80" s="74" t="s">
        <v>1577</v>
      </c>
      <c r="F80" s="82">
        <v>100</v>
      </c>
    </row>
    <row r="81" spans="1:6" ht="21.6" x14ac:dyDescent="0.25">
      <c r="A81" s="78">
        <v>46027</v>
      </c>
      <c r="B81" s="76" t="s">
        <v>1457</v>
      </c>
      <c r="C81" s="77" t="s">
        <v>1468</v>
      </c>
      <c r="D81" s="73" t="s">
        <v>1578</v>
      </c>
      <c r="E81" s="74" t="s">
        <v>1579</v>
      </c>
      <c r="F81" s="82">
        <v>100</v>
      </c>
    </row>
    <row r="82" spans="1:6" x14ac:dyDescent="0.25">
      <c r="A82" s="78">
        <v>46027</v>
      </c>
      <c r="B82" s="76" t="s">
        <v>1457</v>
      </c>
      <c r="C82" s="77" t="s">
        <v>1464</v>
      </c>
      <c r="D82" s="73" t="s">
        <v>1580</v>
      </c>
      <c r="E82" s="74" t="s">
        <v>1581</v>
      </c>
      <c r="F82" s="82">
        <v>100</v>
      </c>
    </row>
    <row r="83" spans="1:6" ht="21.6" x14ac:dyDescent="0.25">
      <c r="A83" s="78">
        <v>46027</v>
      </c>
      <c r="B83" s="76" t="s">
        <v>1457</v>
      </c>
      <c r="C83" s="77" t="s">
        <v>1470</v>
      </c>
      <c r="D83" s="73" t="s">
        <v>1580</v>
      </c>
      <c r="E83" s="74" t="s">
        <v>1582</v>
      </c>
      <c r="F83" s="82">
        <v>100</v>
      </c>
    </row>
    <row r="84" spans="1:6" x14ac:dyDescent="0.25">
      <c r="A84" s="78">
        <v>46027</v>
      </c>
      <c r="B84" s="76" t="s">
        <v>1474</v>
      </c>
      <c r="C84" s="77" t="s">
        <v>1464</v>
      </c>
      <c r="D84" s="73" t="s">
        <v>1583</v>
      </c>
      <c r="E84" s="74"/>
      <c r="F84" s="82">
        <v>100</v>
      </c>
    </row>
    <row r="85" spans="1:6" x14ac:dyDescent="0.25">
      <c r="A85" s="78">
        <v>46027</v>
      </c>
      <c r="B85" s="76" t="s">
        <v>1474</v>
      </c>
      <c r="C85" s="77" t="s">
        <v>1470</v>
      </c>
      <c r="D85" s="73" t="s">
        <v>1584</v>
      </c>
      <c r="E85" s="74"/>
      <c r="F85" s="82">
        <v>100</v>
      </c>
    </row>
    <row r="86" spans="1:6" x14ac:dyDescent="0.25">
      <c r="A86" s="78">
        <v>46027</v>
      </c>
      <c r="B86" s="76" t="s">
        <v>1474</v>
      </c>
      <c r="C86" s="77" t="s">
        <v>1585</v>
      </c>
      <c r="D86" s="73" t="s">
        <v>1586</v>
      </c>
      <c r="E86" s="74" t="s">
        <v>1587</v>
      </c>
      <c r="F86" s="82">
        <v>100</v>
      </c>
    </row>
    <row r="87" spans="1:6" x14ac:dyDescent="0.25">
      <c r="A87" s="78">
        <v>46027</v>
      </c>
      <c r="B87" s="76" t="s">
        <v>1474</v>
      </c>
      <c r="C87" s="77" t="s">
        <v>1458</v>
      </c>
      <c r="D87" s="73" t="s">
        <v>1588</v>
      </c>
      <c r="E87" s="74" t="s">
        <v>1589</v>
      </c>
      <c r="F87" s="82">
        <v>100</v>
      </c>
    </row>
    <row r="88" spans="1:6" ht="26.4" x14ac:dyDescent="0.25">
      <c r="A88" s="78">
        <v>46027</v>
      </c>
      <c r="B88" s="76" t="s">
        <v>1590</v>
      </c>
      <c r="C88" s="77" t="s">
        <v>1540</v>
      </c>
      <c r="D88" s="73" t="s">
        <v>1591</v>
      </c>
      <c r="E88" s="74"/>
      <c r="F88" s="82">
        <v>100</v>
      </c>
    </row>
    <row r="89" spans="1:6" ht="26.4" x14ac:dyDescent="0.25">
      <c r="A89" s="78">
        <v>46027</v>
      </c>
      <c r="B89" s="76" t="s">
        <v>1590</v>
      </c>
      <c r="C89" s="77" t="s">
        <v>1464</v>
      </c>
      <c r="D89" s="73" t="s">
        <v>1592</v>
      </c>
      <c r="E89" s="74"/>
      <c r="F89" s="82">
        <v>100</v>
      </c>
    </row>
    <row r="90" spans="1:6" ht="26.4" x14ac:dyDescent="0.25">
      <c r="A90" s="78">
        <v>46027</v>
      </c>
      <c r="B90" s="76" t="s">
        <v>1590</v>
      </c>
      <c r="C90" s="77" t="s">
        <v>1470</v>
      </c>
      <c r="D90" s="73" t="s">
        <v>1593</v>
      </c>
      <c r="E90" s="74"/>
      <c r="F90" s="82">
        <v>100</v>
      </c>
    </row>
    <row r="91" spans="1:6" ht="26.4" x14ac:dyDescent="0.25">
      <c r="A91" s="78">
        <v>46027</v>
      </c>
      <c r="B91" s="76" t="s">
        <v>1590</v>
      </c>
      <c r="C91" s="77" t="s">
        <v>1468</v>
      </c>
      <c r="D91" s="73" t="s">
        <v>1594</v>
      </c>
      <c r="E91" s="74"/>
      <c r="F91" s="82">
        <v>100</v>
      </c>
    </row>
    <row r="92" spans="1:6" ht="26.4" x14ac:dyDescent="0.25">
      <c r="A92" s="78">
        <v>46027</v>
      </c>
      <c r="B92" s="76" t="s">
        <v>1590</v>
      </c>
      <c r="C92" s="77" t="s">
        <v>1470</v>
      </c>
      <c r="D92" s="73" t="s">
        <v>1595</v>
      </c>
      <c r="E92" s="74"/>
      <c r="F92" s="82">
        <v>100</v>
      </c>
    </row>
    <row r="93" spans="1:6" x14ac:dyDescent="0.25">
      <c r="A93" s="78">
        <v>46028</v>
      </c>
      <c r="B93" s="84" t="s">
        <v>1534</v>
      </c>
      <c r="C93" s="83" t="s">
        <v>363</v>
      </c>
      <c r="D93" s="80" t="s">
        <v>1596</v>
      </c>
      <c r="E93" s="74"/>
      <c r="F93" s="82">
        <v>100</v>
      </c>
    </row>
    <row r="94" spans="1:6" ht="27" customHeight="1" x14ac:dyDescent="0.25">
      <c r="A94" s="78">
        <v>46028</v>
      </c>
      <c r="B94" s="84" t="s">
        <v>1534</v>
      </c>
      <c r="C94" s="83" t="s">
        <v>363</v>
      </c>
      <c r="D94" s="80" t="s">
        <v>1597</v>
      </c>
      <c r="E94" s="74"/>
      <c r="F94" s="82">
        <v>100</v>
      </c>
    </row>
    <row r="95" spans="1:6" x14ac:dyDescent="0.25">
      <c r="A95" s="78">
        <v>46028</v>
      </c>
      <c r="B95" s="84" t="s">
        <v>1534</v>
      </c>
      <c r="C95" s="83" t="s">
        <v>1392</v>
      </c>
      <c r="D95" s="80" t="s">
        <v>1598</v>
      </c>
      <c r="E95" s="74"/>
      <c r="F95" s="82">
        <v>100</v>
      </c>
    </row>
    <row r="96" spans="1:6" x14ac:dyDescent="0.25">
      <c r="A96" s="78">
        <v>46028</v>
      </c>
      <c r="B96" s="84" t="s">
        <v>1534</v>
      </c>
      <c r="C96" s="83" t="s">
        <v>1599</v>
      </c>
      <c r="D96" s="80" t="s">
        <v>1600</v>
      </c>
      <c r="E96" s="74"/>
      <c r="F96" s="82">
        <v>100</v>
      </c>
    </row>
    <row r="97" spans="1:6" x14ac:dyDescent="0.25">
      <c r="A97" s="78">
        <v>46028</v>
      </c>
      <c r="B97" s="84" t="s">
        <v>1428</v>
      </c>
      <c r="C97" s="83" t="s">
        <v>758</v>
      </c>
      <c r="D97" s="80" t="s">
        <v>1430</v>
      </c>
      <c r="E97" s="74"/>
      <c r="F97" s="82">
        <v>100</v>
      </c>
    </row>
    <row r="98" spans="1:6" x14ac:dyDescent="0.25">
      <c r="A98" s="78">
        <v>46028</v>
      </c>
      <c r="B98" s="84" t="s">
        <v>1428</v>
      </c>
      <c r="C98" s="83" t="s">
        <v>1601</v>
      </c>
      <c r="D98" s="80" t="s">
        <v>1602</v>
      </c>
      <c r="E98" s="74"/>
      <c r="F98" s="82">
        <v>100</v>
      </c>
    </row>
    <row r="99" spans="1:6" x14ac:dyDescent="0.25">
      <c r="A99" s="78">
        <v>46028</v>
      </c>
      <c r="B99" s="84" t="s">
        <v>1428</v>
      </c>
      <c r="C99" s="83" t="s">
        <v>1601</v>
      </c>
      <c r="D99" s="80" t="s">
        <v>1603</v>
      </c>
      <c r="E99" s="74"/>
      <c r="F99" s="82">
        <v>100</v>
      </c>
    </row>
    <row r="100" spans="1:6" x14ac:dyDescent="0.25">
      <c r="A100" s="78">
        <v>46028</v>
      </c>
      <c r="B100" s="84" t="s">
        <v>1428</v>
      </c>
      <c r="C100" s="83" t="s">
        <v>758</v>
      </c>
      <c r="D100" s="80" t="s">
        <v>1430</v>
      </c>
      <c r="E100" s="74"/>
      <c r="F100" s="82">
        <v>100</v>
      </c>
    </row>
    <row r="101" spans="1:6" x14ac:dyDescent="0.25">
      <c r="A101" s="78">
        <v>46028</v>
      </c>
      <c r="B101" s="84" t="s">
        <v>1428</v>
      </c>
      <c r="C101" s="83" t="s">
        <v>1601</v>
      </c>
      <c r="D101" s="80" t="s">
        <v>1604</v>
      </c>
      <c r="E101" s="74"/>
      <c r="F101" s="82">
        <v>100</v>
      </c>
    </row>
    <row r="102" spans="1:6" x14ac:dyDescent="0.25">
      <c r="A102" s="78">
        <v>46028</v>
      </c>
      <c r="B102" s="84" t="s">
        <v>1428</v>
      </c>
      <c r="C102" s="83" t="s">
        <v>1601</v>
      </c>
      <c r="D102" s="80" t="s">
        <v>1605</v>
      </c>
      <c r="E102" s="74"/>
      <c r="F102" s="82">
        <v>100</v>
      </c>
    </row>
    <row r="103" spans="1:6" x14ac:dyDescent="0.25">
      <c r="A103" s="78">
        <v>46028</v>
      </c>
      <c r="B103" s="84" t="s">
        <v>1542</v>
      </c>
      <c r="C103" s="83" t="s">
        <v>1543</v>
      </c>
      <c r="D103" s="80" t="s">
        <v>1449</v>
      </c>
      <c r="E103" s="74" t="s">
        <v>1606</v>
      </c>
      <c r="F103" s="82">
        <v>100</v>
      </c>
    </row>
    <row r="104" spans="1:6" x14ac:dyDescent="0.25">
      <c r="A104" s="78">
        <v>46028</v>
      </c>
      <c r="B104" s="84" t="s">
        <v>1542</v>
      </c>
      <c r="C104" s="83" t="s">
        <v>1545</v>
      </c>
      <c r="D104" s="80" t="s">
        <v>1449</v>
      </c>
      <c r="E104" s="74" t="s">
        <v>1607</v>
      </c>
      <c r="F104" s="82">
        <v>100</v>
      </c>
    </row>
    <row r="105" spans="1:6" x14ac:dyDescent="0.25">
      <c r="A105" s="78">
        <v>46028</v>
      </c>
      <c r="B105" s="84" t="s">
        <v>1542</v>
      </c>
      <c r="C105" s="83" t="s">
        <v>1608</v>
      </c>
      <c r="D105" s="80" t="s">
        <v>1449</v>
      </c>
      <c r="E105" s="74" t="s">
        <v>1571</v>
      </c>
      <c r="F105" s="82">
        <v>100</v>
      </c>
    </row>
    <row r="106" spans="1:6" ht="21.6" x14ac:dyDescent="0.25">
      <c r="A106" s="78">
        <v>46028</v>
      </c>
      <c r="B106" s="84" t="s">
        <v>1542</v>
      </c>
      <c r="C106" s="83" t="s">
        <v>1609</v>
      </c>
      <c r="D106" s="80" t="s">
        <v>1449</v>
      </c>
      <c r="E106" s="74" t="s">
        <v>1610</v>
      </c>
      <c r="F106" s="82">
        <v>100</v>
      </c>
    </row>
    <row r="107" spans="1:6" x14ac:dyDescent="0.25">
      <c r="A107" s="78">
        <v>46028</v>
      </c>
      <c r="B107" s="84" t="s">
        <v>1542</v>
      </c>
      <c r="C107" s="83" t="s">
        <v>1611</v>
      </c>
      <c r="D107" s="80" t="s">
        <v>1449</v>
      </c>
      <c r="E107" s="74" t="s">
        <v>1571</v>
      </c>
      <c r="F107" s="82">
        <v>100</v>
      </c>
    </row>
    <row r="108" spans="1:6" x14ac:dyDescent="0.25">
      <c r="A108" s="78">
        <v>46028</v>
      </c>
      <c r="B108" s="84" t="s">
        <v>1542</v>
      </c>
      <c r="C108" s="83" t="s">
        <v>1612</v>
      </c>
      <c r="D108" s="80" t="s">
        <v>1449</v>
      </c>
      <c r="E108" s="74" t="s">
        <v>1613</v>
      </c>
      <c r="F108" s="82">
        <v>100</v>
      </c>
    </row>
    <row r="109" spans="1:6" x14ac:dyDescent="0.25">
      <c r="A109" s="78">
        <v>46028</v>
      </c>
      <c r="B109" s="84" t="s">
        <v>1542</v>
      </c>
      <c r="C109" s="83" t="s">
        <v>1543</v>
      </c>
      <c r="D109" s="80" t="s">
        <v>1551</v>
      </c>
      <c r="E109" s="74" t="s">
        <v>1614</v>
      </c>
      <c r="F109" s="82">
        <v>100</v>
      </c>
    </row>
    <row r="110" spans="1:6" x14ac:dyDescent="0.25">
      <c r="A110" s="78">
        <v>46028</v>
      </c>
      <c r="B110" s="84" t="s">
        <v>1542</v>
      </c>
      <c r="C110" s="83" t="s">
        <v>1486</v>
      </c>
      <c r="D110" s="80" t="s">
        <v>1440</v>
      </c>
      <c r="E110" s="74" t="s">
        <v>1549</v>
      </c>
      <c r="F110" s="82">
        <v>100</v>
      </c>
    </row>
    <row r="111" spans="1:6" x14ac:dyDescent="0.25">
      <c r="A111" s="78">
        <v>46028</v>
      </c>
      <c r="B111" s="84" t="s">
        <v>1555</v>
      </c>
      <c r="C111" s="83" t="s">
        <v>1615</v>
      </c>
      <c r="D111" s="80" t="s">
        <v>1449</v>
      </c>
      <c r="E111" s="74" t="s">
        <v>1571</v>
      </c>
      <c r="F111" s="82">
        <v>100</v>
      </c>
    </row>
    <row r="112" spans="1:6" ht="21.6" x14ac:dyDescent="0.25">
      <c r="A112" s="78">
        <v>46028</v>
      </c>
      <c r="B112" s="84" t="s">
        <v>1555</v>
      </c>
      <c r="C112" s="83" t="s">
        <v>1448</v>
      </c>
      <c r="D112" s="80" t="s">
        <v>1551</v>
      </c>
      <c r="E112" s="74" t="s">
        <v>1616</v>
      </c>
      <c r="F112" s="82">
        <v>100</v>
      </c>
    </row>
    <row r="113" spans="1:6" x14ac:dyDescent="0.25">
      <c r="A113" s="78">
        <v>46028</v>
      </c>
      <c r="B113" s="84" t="s">
        <v>1555</v>
      </c>
      <c r="C113" s="83" t="s">
        <v>1448</v>
      </c>
      <c r="D113" s="80" t="s">
        <v>1449</v>
      </c>
      <c r="E113" s="74" t="s">
        <v>1617</v>
      </c>
      <c r="F113" s="82">
        <v>100</v>
      </c>
    </row>
    <row r="114" spans="1:6" ht="32.4" x14ac:dyDescent="0.25">
      <c r="A114" s="78">
        <v>46028</v>
      </c>
      <c r="B114" s="84" t="s">
        <v>1555</v>
      </c>
      <c r="C114" s="83" t="s">
        <v>1439</v>
      </c>
      <c r="D114" s="80" t="s">
        <v>1449</v>
      </c>
      <c r="E114" s="74" t="s">
        <v>1618</v>
      </c>
      <c r="F114" s="82">
        <v>100</v>
      </c>
    </row>
    <row r="115" spans="1:6" x14ac:dyDescent="0.25">
      <c r="A115" s="78">
        <v>46028</v>
      </c>
      <c r="B115" s="84" t="s">
        <v>1555</v>
      </c>
      <c r="C115" s="83" t="s">
        <v>1619</v>
      </c>
      <c r="D115" s="80" t="s">
        <v>1620</v>
      </c>
      <c r="E115" s="74" t="s">
        <v>1621</v>
      </c>
      <c r="F115" s="82">
        <v>100</v>
      </c>
    </row>
    <row r="116" spans="1:6" x14ac:dyDescent="0.25">
      <c r="A116" s="78">
        <v>46028</v>
      </c>
      <c r="B116" s="84" t="s">
        <v>1438</v>
      </c>
      <c r="C116" s="83" t="s">
        <v>1622</v>
      </c>
      <c r="D116" s="80" t="s">
        <v>1440</v>
      </c>
      <c r="E116" s="74" t="s">
        <v>1623</v>
      </c>
      <c r="F116" s="82">
        <v>100</v>
      </c>
    </row>
    <row r="117" spans="1:6" x14ac:dyDescent="0.25">
      <c r="A117" s="78">
        <v>46028</v>
      </c>
      <c r="B117" s="84" t="s">
        <v>1438</v>
      </c>
      <c r="C117" s="83" t="s">
        <v>1624</v>
      </c>
      <c r="D117" s="80" t="s">
        <v>1440</v>
      </c>
      <c r="E117" s="74" t="s">
        <v>1625</v>
      </c>
      <c r="F117" s="82">
        <v>100</v>
      </c>
    </row>
    <row r="118" spans="1:6" x14ac:dyDescent="0.25">
      <c r="A118" s="78">
        <v>46028</v>
      </c>
      <c r="B118" s="84" t="s">
        <v>1438</v>
      </c>
      <c r="C118" s="83" t="s">
        <v>1626</v>
      </c>
      <c r="D118" s="80" t="s">
        <v>1440</v>
      </c>
      <c r="E118" s="74" t="s">
        <v>1623</v>
      </c>
      <c r="F118" s="82">
        <v>100</v>
      </c>
    </row>
    <row r="119" spans="1:6" x14ac:dyDescent="0.25">
      <c r="A119" s="78">
        <v>46028</v>
      </c>
      <c r="B119" s="84" t="s">
        <v>1438</v>
      </c>
      <c r="C119" s="83" t="s">
        <v>1627</v>
      </c>
      <c r="D119" s="80" t="s">
        <v>1440</v>
      </c>
      <c r="E119" s="74" t="s">
        <v>1628</v>
      </c>
      <c r="F119" s="82">
        <v>100</v>
      </c>
    </row>
    <row r="120" spans="1:6" x14ac:dyDescent="0.25">
      <c r="A120" s="78">
        <v>46028</v>
      </c>
      <c r="B120" s="84" t="s">
        <v>1438</v>
      </c>
      <c r="C120" s="83" t="s">
        <v>1629</v>
      </c>
      <c r="D120" s="80" t="s">
        <v>1440</v>
      </c>
      <c r="E120" s="74" t="s">
        <v>1630</v>
      </c>
      <c r="F120" s="82">
        <v>100</v>
      </c>
    </row>
    <row r="121" spans="1:6" x14ac:dyDescent="0.25">
      <c r="A121" s="78">
        <v>46028</v>
      </c>
      <c r="B121" s="84" t="s">
        <v>1438</v>
      </c>
      <c r="C121" s="83" t="s">
        <v>1568</v>
      </c>
      <c r="D121" s="80" t="s">
        <v>1631</v>
      </c>
      <c r="E121" s="74" t="s">
        <v>1632</v>
      </c>
      <c r="F121" s="82">
        <v>100</v>
      </c>
    </row>
    <row r="122" spans="1:6" x14ac:dyDescent="0.25">
      <c r="A122" s="78">
        <v>46028</v>
      </c>
      <c r="B122" s="84" t="s">
        <v>1438</v>
      </c>
      <c r="C122" s="83" t="s">
        <v>1633</v>
      </c>
      <c r="D122" s="80" t="s">
        <v>1634</v>
      </c>
      <c r="E122" s="74"/>
      <c r="F122" s="82">
        <v>100</v>
      </c>
    </row>
    <row r="123" spans="1:6" x14ac:dyDescent="0.25">
      <c r="A123" s="78">
        <v>46028</v>
      </c>
      <c r="B123" s="84" t="s">
        <v>1438</v>
      </c>
      <c r="C123" s="83" t="s">
        <v>1633</v>
      </c>
      <c r="D123" s="80" t="s">
        <v>1635</v>
      </c>
      <c r="E123" s="74"/>
      <c r="F123" s="82">
        <v>100</v>
      </c>
    </row>
    <row r="124" spans="1:6" x14ac:dyDescent="0.25">
      <c r="A124" s="78">
        <v>46028</v>
      </c>
      <c r="B124" s="84" t="s">
        <v>1438</v>
      </c>
      <c r="C124" s="83" t="s">
        <v>1636</v>
      </c>
      <c r="D124" s="80" t="s">
        <v>1551</v>
      </c>
      <c r="E124" s="74" t="s">
        <v>1637</v>
      </c>
      <c r="F124" s="82">
        <v>100</v>
      </c>
    </row>
    <row r="125" spans="1:6" x14ac:dyDescent="0.25">
      <c r="A125" s="78">
        <v>46028</v>
      </c>
      <c r="B125" s="84" t="s">
        <v>1438</v>
      </c>
      <c r="C125" s="83" t="s">
        <v>1638</v>
      </c>
      <c r="D125" s="80" t="s">
        <v>1449</v>
      </c>
      <c r="E125" s="74" t="s">
        <v>1639</v>
      </c>
      <c r="F125" s="82">
        <v>100</v>
      </c>
    </row>
    <row r="126" spans="1:6" ht="21.6" x14ac:dyDescent="0.25">
      <c r="A126" s="78">
        <v>46028</v>
      </c>
      <c r="B126" s="84" t="s">
        <v>1457</v>
      </c>
      <c r="C126" s="83" t="s">
        <v>1640</v>
      </c>
      <c r="D126" s="80" t="s">
        <v>1449</v>
      </c>
      <c r="E126" s="74" t="s">
        <v>1641</v>
      </c>
      <c r="F126" s="82">
        <v>100</v>
      </c>
    </row>
    <row r="127" spans="1:6" x14ac:dyDescent="0.25">
      <c r="A127" s="78">
        <v>46028</v>
      </c>
      <c r="B127" s="84" t="s">
        <v>1457</v>
      </c>
      <c r="C127" s="83" t="s">
        <v>1576</v>
      </c>
      <c r="D127" s="80" t="s">
        <v>1449</v>
      </c>
      <c r="E127" s="74" t="s">
        <v>1450</v>
      </c>
      <c r="F127" s="82">
        <v>100</v>
      </c>
    </row>
    <row r="128" spans="1:6" ht="21.6" x14ac:dyDescent="0.25">
      <c r="A128" s="78">
        <v>46028</v>
      </c>
      <c r="B128" s="84" t="s">
        <v>1457</v>
      </c>
      <c r="C128" s="83" t="s">
        <v>1642</v>
      </c>
      <c r="D128" s="80" t="s">
        <v>1449</v>
      </c>
      <c r="E128" s="74" t="s">
        <v>1643</v>
      </c>
      <c r="F128" s="82">
        <v>100</v>
      </c>
    </row>
    <row r="129" spans="1:6" ht="21.6" x14ac:dyDescent="0.25">
      <c r="A129" s="78">
        <v>46028</v>
      </c>
      <c r="B129" s="84" t="s">
        <v>1457</v>
      </c>
      <c r="C129" s="83" t="s">
        <v>1477</v>
      </c>
      <c r="D129" s="80" t="s">
        <v>1449</v>
      </c>
      <c r="E129" s="74" t="s">
        <v>1644</v>
      </c>
      <c r="F129" s="82">
        <v>100</v>
      </c>
    </row>
    <row r="130" spans="1:6" x14ac:dyDescent="0.25">
      <c r="A130" s="78">
        <v>46028</v>
      </c>
      <c r="B130" s="84" t="s">
        <v>1457</v>
      </c>
      <c r="C130" s="83" t="s">
        <v>1645</v>
      </c>
      <c r="D130" s="80" t="s">
        <v>1440</v>
      </c>
      <c r="E130" s="74" t="s">
        <v>1441</v>
      </c>
      <c r="F130" s="82">
        <v>100</v>
      </c>
    </row>
    <row r="131" spans="1:6" ht="21.6" x14ac:dyDescent="0.25">
      <c r="A131" s="78">
        <v>46028</v>
      </c>
      <c r="B131" s="84" t="s">
        <v>1457</v>
      </c>
      <c r="C131" s="83" t="s">
        <v>1646</v>
      </c>
      <c r="D131" s="80" t="s">
        <v>1449</v>
      </c>
      <c r="E131" s="74" t="s">
        <v>1647</v>
      </c>
      <c r="F131" s="82">
        <v>100</v>
      </c>
    </row>
    <row r="132" spans="1:6" x14ac:dyDescent="0.25">
      <c r="A132" s="78">
        <v>46028</v>
      </c>
      <c r="B132" s="84" t="s">
        <v>1457</v>
      </c>
      <c r="C132" s="83" t="s">
        <v>1648</v>
      </c>
      <c r="D132" s="80" t="s">
        <v>1634</v>
      </c>
      <c r="E132" s="74"/>
      <c r="F132" s="82">
        <v>100</v>
      </c>
    </row>
    <row r="133" spans="1:6" x14ac:dyDescent="0.25">
      <c r="A133" s="78">
        <v>46028</v>
      </c>
      <c r="B133" s="84" t="s">
        <v>1457</v>
      </c>
      <c r="C133" s="83" t="s">
        <v>1648</v>
      </c>
      <c r="D133" s="80" t="s">
        <v>1635</v>
      </c>
      <c r="E133" s="74"/>
      <c r="F133" s="82">
        <v>100</v>
      </c>
    </row>
    <row r="134" spans="1:6" x14ac:dyDescent="0.25">
      <c r="A134" s="78">
        <v>46028</v>
      </c>
      <c r="B134" s="84" t="s">
        <v>1457</v>
      </c>
      <c r="C134" s="83" t="s">
        <v>1649</v>
      </c>
      <c r="D134" s="80" t="s">
        <v>1634</v>
      </c>
      <c r="E134" s="74"/>
      <c r="F134" s="82">
        <v>100</v>
      </c>
    </row>
    <row r="135" spans="1:6" x14ac:dyDescent="0.25">
      <c r="A135" s="78">
        <v>46028</v>
      </c>
      <c r="B135" s="84" t="s">
        <v>1457</v>
      </c>
      <c r="C135" s="83" t="s">
        <v>1649</v>
      </c>
      <c r="D135" s="80" t="s">
        <v>1635</v>
      </c>
      <c r="E135" s="74"/>
      <c r="F135" s="82">
        <v>100</v>
      </c>
    </row>
    <row r="136" spans="1:6" x14ac:dyDescent="0.25">
      <c r="A136" s="78">
        <v>46028</v>
      </c>
      <c r="B136" s="84" t="s">
        <v>1457</v>
      </c>
      <c r="C136" s="83" t="s">
        <v>1462</v>
      </c>
      <c r="D136" s="80" t="s">
        <v>1449</v>
      </c>
      <c r="E136" s="74" t="s">
        <v>1650</v>
      </c>
      <c r="F136" s="82">
        <v>100</v>
      </c>
    </row>
    <row r="137" spans="1:6" ht="21.6" x14ac:dyDescent="0.25">
      <c r="A137" s="78">
        <v>46028</v>
      </c>
      <c r="B137" s="84" t="s">
        <v>1457</v>
      </c>
      <c r="C137" s="83" t="s">
        <v>1576</v>
      </c>
      <c r="D137" s="80" t="s">
        <v>1551</v>
      </c>
      <c r="E137" s="74" t="s">
        <v>1651</v>
      </c>
      <c r="F137" s="82">
        <v>100</v>
      </c>
    </row>
    <row r="138" spans="1:6" x14ac:dyDescent="0.25">
      <c r="A138" s="78">
        <v>46028</v>
      </c>
      <c r="B138" s="84" t="s">
        <v>1474</v>
      </c>
      <c r="C138" s="83" t="s">
        <v>1439</v>
      </c>
      <c r="D138" s="80" t="s">
        <v>1652</v>
      </c>
      <c r="E138" s="74" t="s">
        <v>1653</v>
      </c>
      <c r="F138" s="82">
        <v>100</v>
      </c>
    </row>
    <row r="139" spans="1:6" x14ac:dyDescent="0.25">
      <c r="A139" s="78">
        <v>46028</v>
      </c>
      <c r="B139" s="84" t="s">
        <v>1474</v>
      </c>
      <c r="C139" s="83" t="s">
        <v>1654</v>
      </c>
      <c r="D139" s="80" t="s">
        <v>1586</v>
      </c>
      <c r="E139" s="74" t="s">
        <v>1655</v>
      </c>
      <c r="F139" s="82">
        <v>100</v>
      </c>
    </row>
    <row r="140" spans="1:6" x14ac:dyDescent="0.25">
      <c r="A140" s="78">
        <v>46028</v>
      </c>
      <c r="B140" s="84" t="s">
        <v>1474</v>
      </c>
      <c r="C140" s="83" t="s">
        <v>1451</v>
      </c>
      <c r="D140" s="80" t="s">
        <v>1656</v>
      </c>
      <c r="E140" s="74" t="s">
        <v>1657</v>
      </c>
      <c r="F140" s="82">
        <v>100</v>
      </c>
    </row>
    <row r="141" spans="1:6" x14ac:dyDescent="0.25">
      <c r="A141" s="78">
        <v>46028</v>
      </c>
      <c r="B141" s="84" t="s">
        <v>1474</v>
      </c>
      <c r="C141" s="83" t="s">
        <v>1658</v>
      </c>
      <c r="D141" s="80" t="s">
        <v>1656</v>
      </c>
      <c r="E141" s="74" t="s">
        <v>1659</v>
      </c>
      <c r="F141" s="82">
        <v>100</v>
      </c>
    </row>
    <row r="142" spans="1:6" x14ac:dyDescent="0.25">
      <c r="A142" s="78">
        <v>46028</v>
      </c>
      <c r="B142" s="84" t="s">
        <v>1590</v>
      </c>
      <c r="C142" s="83" t="s">
        <v>1619</v>
      </c>
      <c r="D142" s="80" t="s">
        <v>1660</v>
      </c>
      <c r="E142" s="74"/>
      <c r="F142" s="82">
        <v>100</v>
      </c>
    </row>
    <row r="143" spans="1:6" x14ac:dyDescent="0.25">
      <c r="A143" s="78">
        <v>46028</v>
      </c>
      <c r="B143" s="84" t="s">
        <v>1590</v>
      </c>
      <c r="C143" s="83" t="s">
        <v>1451</v>
      </c>
      <c r="D143" s="80" t="s">
        <v>1660</v>
      </c>
      <c r="E143" s="74"/>
      <c r="F143" s="82">
        <v>100</v>
      </c>
    </row>
    <row r="144" spans="1:6" ht="22.8" x14ac:dyDescent="0.25">
      <c r="A144" s="78">
        <v>46028</v>
      </c>
      <c r="B144" s="84" t="s">
        <v>1590</v>
      </c>
      <c r="C144" s="83" t="s">
        <v>1448</v>
      </c>
      <c r="D144" s="80" t="s">
        <v>1661</v>
      </c>
      <c r="E144" s="74"/>
      <c r="F144" s="82">
        <v>100</v>
      </c>
    </row>
    <row r="145" spans="1:6" ht="22.8" x14ac:dyDescent="0.25">
      <c r="A145" s="78">
        <v>46028</v>
      </c>
      <c r="B145" s="84" t="s">
        <v>1590</v>
      </c>
      <c r="C145" s="83" t="s">
        <v>1451</v>
      </c>
      <c r="D145" s="80" t="s">
        <v>1662</v>
      </c>
      <c r="E145" s="74"/>
      <c r="F145" s="82">
        <v>100</v>
      </c>
    </row>
    <row r="146" spans="1:6" ht="22.8" x14ac:dyDescent="0.25">
      <c r="A146" s="78">
        <v>46028</v>
      </c>
      <c r="B146" s="84" t="s">
        <v>1590</v>
      </c>
      <c r="C146" s="83" t="s">
        <v>1658</v>
      </c>
      <c r="D146" s="80" t="s">
        <v>1592</v>
      </c>
      <c r="E146" s="74"/>
      <c r="F146" s="82">
        <v>100</v>
      </c>
    </row>
    <row r="147" spans="1:6" ht="22.8" x14ac:dyDescent="0.25">
      <c r="A147" s="78">
        <v>46028</v>
      </c>
      <c r="B147" s="84" t="s">
        <v>1590</v>
      </c>
      <c r="C147" s="83" t="s">
        <v>1658</v>
      </c>
      <c r="D147" s="80" t="s">
        <v>1663</v>
      </c>
      <c r="E147" s="74"/>
      <c r="F147" s="82">
        <v>100</v>
      </c>
    </row>
    <row r="148" spans="1:6" x14ac:dyDescent="0.25">
      <c r="A148" s="78">
        <v>46028</v>
      </c>
      <c r="B148" s="84" t="s">
        <v>1664</v>
      </c>
      <c r="C148" s="83" t="s">
        <v>1665</v>
      </c>
      <c r="D148" s="73" t="s">
        <v>1666</v>
      </c>
      <c r="E148" s="74"/>
      <c r="F148" s="82">
        <v>100</v>
      </c>
    </row>
    <row r="149" spans="1:6" x14ac:dyDescent="0.25">
      <c r="A149" s="78">
        <v>46029</v>
      </c>
      <c r="B149" s="76" t="s">
        <v>1534</v>
      </c>
      <c r="C149" s="77" t="s">
        <v>363</v>
      </c>
      <c r="D149" s="73" t="s">
        <v>1667</v>
      </c>
      <c r="E149" s="74"/>
      <c r="F149" s="82">
        <v>100</v>
      </c>
    </row>
    <row r="150" spans="1:6" ht="26.4" x14ac:dyDescent="0.25">
      <c r="A150" s="78">
        <v>46029</v>
      </c>
      <c r="B150" s="76" t="s">
        <v>1534</v>
      </c>
      <c r="C150" s="77" t="s">
        <v>363</v>
      </c>
      <c r="D150" s="73" t="s">
        <v>1668</v>
      </c>
      <c r="E150" s="74"/>
      <c r="F150" s="82">
        <v>100</v>
      </c>
    </row>
    <row r="151" spans="1:6" ht="26.4" x14ac:dyDescent="0.25">
      <c r="A151" s="78">
        <v>46029</v>
      </c>
      <c r="B151" s="76" t="s">
        <v>1534</v>
      </c>
      <c r="C151" s="77" t="s">
        <v>1540</v>
      </c>
      <c r="D151" s="73" t="s">
        <v>1669</v>
      </c>
      <c r="E151" s="74"/>
      <c r="F151" s="82">
        <v>100</v>
      </c>
    </row>
    <row r="152" spans="1:6" x14ac:dyDescent="0.25">
      <c r="A152" s="78">
        <v>46029</v>
      </c>
      <c r="B152" s="76" t="s">
        <v>1428</v>
      </c>
      <c r="C152" s="77" t="s">
        <v>758</v>
      </c>
      <c r="D152" s="73" t="s">
        <v>1670</v>
      </c>
      <c r="E152" s="74"/>
      <c r="F152" s="82">
        <v>100</v>
      </c>
    </row>
    <row r="153" spans="1:6" x14ac:dyDescent="0.25">
      <c r="A153" s="78">
        <v>46029</v>
      </c>
      <c r="B153" s="76" t="s">
        <v>1428</v>
      </c>
      <c r="C153" s="77" t="s">
        <v>758</v>
      </c>
      <c r="D153" s="73" t="s">
        <v>1430</v>
      </c>
      <c r="E153" s="74"/>
      <c r="F153" s="82">
        <v>100</v>
      </c>
    </row>
    <row r="154" spans="1:6" ht="27.75" customHeight="1" x14ac:dyDescent="0.25">
      <c r="A154" s="78">
        <v>46029</v>
      </c>
      <c r="B154" s="76" t="s">
        <v>1428</v>
      </c>
      <c r="C154" s="77" t="s">
        <v>1540</v>
      </c>
      <c r="D154" s="73" t="s">
        <v>1671</v>
      </c>
      <c r="E154" s="74"/>
      <c r="F154" s="82">
        <v>100</v>
      </c>
    </row>
    <row r="155" spans="1:6" x14ac:dyDescent="0.25">
      <c r="A155" s="78">
        <v>46029</v>
      </c>
      <c r="B155" s="76" t="s">
        <v>1542</v>
      </c>
      <c r="C155" s="77" t="s">
        <v>1648</v>
      </c>
      <c r="D155" s="73" t="s">
        <v>1449</v>
      </c>
      <c r="E155" s="74" t="s">
        <v>1672</v>
      </c>
      <c r="F155" s="82">
        <v>100</v>
      </c>
    </row>
    <row r="156" spans="1:6" ht="21.6" x14ac:dyDescent="0.25">
      <c r="A156" s="78">
        <v>46029</v>
      </c>
      <c r="B156" s="76" t="s">
        <v>1542</v>
      </c>
      <c r="C156" s="77" t="s">
        <v>1543</v>
      </c>
      <c r="D156" s="73" t="s">
        <v>1449</v>
      </c>
      <c r="E156" s="74" t="s">
        <v>1673</v>
      </c>
      <c r="F156" s="82">
        <v>100</v>
      </c>
    </row>
    <row r="157" spans="1:6" x14ac:dyDescent="0.25">
      <c r="A157" s="78">
        <v>46029</v>
      </c>
      <c r="B157" s="76" t="s">
        <v>1542</v>
      </c>
      <c r="C157" s="77" t="s">
        <v>1674</v>
      </c>
      <c r="D157" s="73" t="s">
        <v>1440</v>
      </c>
      <c r="E157" s="74" t="s">
        <v>1549</v>
      </c>
      <c r="F157" s="82">
        <v>100</v>
      </c>
    </row>
    <row r="158" spans="1:6" x14ac:dyDescent="0.25">
      <c r="A158" s="78">
        <v>46029</v>
      </c>
      <c r="B158" s="76" t="s">
        <v>1542</v>
      </c>
      <c r="C158" s="77" t="s">
        <v>1675</v>
      </c>
      <c r="D158" s="73" t="s">
        <v>1440</v>
      </c>
      <c r="E158" s="74" t="s">
        <v>1676</v>
      </c>
      <c r="F158" s="82">
        <v>100</v>
      </c>
    </row>
    <row r="159" spans="1:6" x14ac:dyDescent="0.25">
      <c r="A159" s="78">
        <v>46029</v>
      </c>
      <c r="B159" s="76" t="s">
        <v>1542</v>
      </c>
      <c r="C159" s="77" t="s">
        <v>1612</v>
      </c>
      <c r="D159" s="73" t="s">
        <v>1546</v>
      </c>
      <c r="E159" s="74"/>
      <c r="F159" s="82">
        <v>100</v>
      </c>
    </row>
    <row r="160" spans="1:6" x14ac:dyDescent="0.25">
      <c r="A160" s="78">
        <v>46029</v>
      </c>
      <c r="B160" s="76" t="s">
        <v>1542</v>
      </c>
      <c r="C160" s="77" t="s">
        <v>1612</v>
      </c>
      <c r="D160" s="73" t="s">
        <v>1547</v>
      </c>
      <c r="E160" s="74"/>
      <c r="F160" s="82">
        <v>100</v>
      </c>
    </row>
    <row r="161" spans="1:6" x14ac:dyDescent="0.25">
      <c r="A161" s="78">
        <v>46029</v>
      </c>
      <c r="B161" s="76" t="s">
        <v>1555</v>
      </c>
      <c r="C161" s="77" t="s">
        <v>1638</v>
      </c>
      <c r="D161" s="73" t="s">
        <v>1551</v>
      </c>
      <c r="E161" s="74" t="s">
        <v>1677</v>
      </c>
      <c r="F161" s="82">
        <v>100</v>
      </c>
    </row>
    <row r="162" spans="1:6" x14ac:dyDescent="0.25">
      <c r="A162" s="78">
        <v>46029</v>
      </c>
      <c r="B162" s="76" t="s">
        <v>1555</v>
      </c>
      <c r="C162" s="77" t="s">
        <v>1678</v>
      </c>
      <c r="D162" s="73" t="s">
        <v>1440</v>
      </c>
      <c r="E162" s="74" t="s">
        <v>1679</v>
      </c>
      <c r="F162" s="82">
        <v>100</v>
      </c>
    </row>
    <row r="163" spans="1:6" x14ac:dyDescent="0.25">
      <c r="A163" s="78">
        <v>46029</v>
      </c>
      <c r="B163" s="76" t="s">
        <v>1555</v>
      </c>
      <c r="C163" s="77" t="s">
        <v>1453</v>
      </c>
      <c r="D163" s="73" t="s">
        <v>1680</v>
      </c>
      <c r="E163" s="74"/>
      <c r="F163" s="82">
        <v>100</v>
      </c>
    </row>
    <row r="164" spans="1:6" x14ac:dyDescent="0.25">
      <c r="A164" s="78">
        <v>46029</v>
      </c>
      <c r="B164" s="76" t="s">
        <v>1555</v>
      </c>
      <c r="C164" s="77" t="s">
        <v>1453</v>
      </c>
      <c r="D164" s="73" t="s">
        <v>1681</v>
      </c>
      <c r="E164" s="74"/>
      <c r="F164" s="82">
        <v>100</v>
      </c>
    </row>
    <row r="165" spans="1:6" x14ac:dyDescent="0.25">
      <c r="A165" s="78">
        <v>46029</v>
      </c>
      <c r="B165" s="76" t="s">
        <v>1555</v>
      </c>
      <c r="C165" s="77" t="s">
        <v>1682</v>
      </c>
      <c r="D165" s="73" t="s">
        <v>1680</v>
      </c>
      <c r="E165" s="74"/>
      <c r="F165" s="82">
        <v>100</v>
      </c>
    </row>
    <row r="166" spans="1:6" x14ac:dyDescent="0.25">
      <c r="A166" s="78">
        <v>46029</v>
      </c>
      <c r="B166" s="76" t="s">
        <v>1555</v>
      </c>
      <c r="C166" s="77" t="s">
        <v>1682</v>
      </c>
      <c r="D166" s="73" t="s">
        <v>1681</v>
      </c>
      <c r="E166" s="74"/>
      <c r="F166" s="82">
        <v>100</v>
      </c>
    </row>
    <row r="167" spans="1:6" ht="21.6" x14ac:dyDescent="0.25">
      <c r="A167" s="78">
        <v>46029</v>
      </c>
      <c r="B167" s="76" t="s">
        <v>1555</v>
      </c>
      <c r="C167" s="77" t="s">
        <v>1638</v>
      </c>
      <c r="D167" s="73" t="s">
        <v>1449</v>
      </c>
      <c r="E167" s="74" t="s">
        <v>1683</v>
      </c>
      <c r="F167" s="82">
        <v>100</v>
      </c>
    </row>
    <row r="168" spans="1:6" ht="21.6" x14ac:dyDescent="0.25">
      <c r="A168" s="78">
        <v>46029</v>
      </c>
      <c r="B168" s="76" t="s">
        <v>1438</v>
      </c>
      <c r="C168" s="77" t="s">
        <v>1636</v>
      </c>
      <c r="D168" s="73" t="s">
        <v>1551</v>
      </c>
      <c r="E168" s="74" t="s">
        <v>1684</v>
      </c>
      <c r="F168" s="82">
        <v>100</v>
      </c>
    </row>
    <row r="169" spans="1:6" x14ac:dyDescent="0.25">
      <c r="A169" s="78">
        <v>46029</v>
      </c>
      <c r="B169" s="76" t="s">
        <v>1438</v>
      </c>
      <c r="C169" s="77" t="s">
        <v>1685</v>
      </c>
      <c r="D169" s="73" t="s">
        <v>1680</v>
      </c>
      <c r="E169" s="74"/>
      <c r="F169" s="82">
        <v>100</v>
      </c>
    </row>
    <row r="170" spans="1:6" x14ac:dyDescent="0.25">
      <c r="A170" s="78">
        <v>46029</v>
      </c>
      <c r="B170" s="76" t="s">
        <v>1438</v>
      </c>
      <c r="C170" s="77" t="s">
        <v>1685</v>
      </c>
      <c r="D170" s="73" t="s">
        <v>1681</v>
      </c>
      <c r="E170" s="74"/>
      <c r="F170" s="82">
        <v>100</v>
      </c>
    </row>
    <row r="171" spans="1:6" x14ac:dyDescent="0.25">
      <c r="A171" s="78">
        <v>46029</v>
      </c>
      <c r="B171" s="76" t="s">
        <v>1438</v>
      </c>
      <c r="C171" s="77" t="s">
        <v>1686</v>
      </c>
      <c r="D171" s="73" t="s">
        <v>1680</v>
      </c>
      <c r="E171" s="74"/>
      <c r="F171" s="82">
        <v>100</v>
      </c>
    </row>
    <row r="172" spans="1:6" x14ac:dyDescent="0.25">
      <c r="A172" s="78">
        <v>46029</v>
      </c>
      <c r="B172" s="76" t="s">
        <v>1438</v>
      </c>
      <c r="C172" s="77" t="s">
        <v>1686</v>
      </c>
      <c r="D172" s="73" t="s">
        <v>1681</v>
      </c>
      <c r="E172" s="74"/>
      <c r="F172" s="82">
        <v>100</v>
      </c>
    </row>
    <row r="173" spans="1:6" x14ac:dyDescent="0.25">
      <c r="A173" s="78">
        <v>46029</v>
      </c>
      <c r="B173" s="76" t="s">
        <v>1438</v>
      </c>
      <c r="C173" s="77" t="s">
        <v>1687</v>
      </c>
      <c r="D173" s="73" t="s">
        <v>1449</v>
      </c>
      <c r="E173" s="74" t="s">
        <v>1571</v>
      </c>
      <c r="F173" s="82">
        <v>100</v>
      </c>
    </row>
    <row r="174" spans="1:6" x14ac:dyDescent="0.25">
      <c r="A174" s="78">
        <v>46029</v>
      </c>
      <c r="B174" s="76" t="s">
        <v>1438</v>
      </c>
      <c r="C174" s="77" t="s">
        <v>1446</v>
      </c>
      <c r="D174" s="73" t="s">
        <v>1449</v>
      </c>
      <c r="E174" s="74" t="s">
        <v>1571</v>
      </c>
      <c r="F174" s="82">
        <v>100</v>
      </c>
    </row>
    <row r="175" spans="1:6" x14ac:dyDescent="0.25">
      <c r="A175" s="78">
        <v>46029</v>
      </c>
      <c r="B175" s="76" t="s">
        <v>1438</v>
      </c>
      <c r="C175" s="77" t="s">
        <v>1619</v>
      </c>
      <c r="D175" s="73" t="s">
        <v>1580</v>
      </c>
      <c r="E175" s="74" t="s">
        <v>1688</v>
      </c>
      <c r="F175" s="82">
        <v>100</v>
      </c>
    </row>
    <row r="176" spans="1:6" x14ac:dyDescent="0.25">
      <c r="A176" s="78">
        <v>46029</v>
      </c>
      <c r="B176" s="76" t="s">
        <v>1438</v>
      </c>
      <c r="C176" s="77" t="s">
        <v>1636</v>
      </c>
      <c r="D176" s="73" t="s">
        <v>1580</v>
      </c>
      <c r="E176" s="74" t="s">
        <v>1688</v>
      </c>
      <c r="F176" s="82">
        <v>100</v>
      </c>
    </row>
    <row r="177" spans="1:6" ht="21.6" x14ac:dyDescent="0.25">
      <c r="A177" s="78">
        <v>46029</v>
      </c>
      <c r="B177" s="76" t="s">
        <v>1457</v>
      </c>
      <c r="C177" s="77" t="s">
        <v>1477</v>
      </c>
      <c r="D177" s="73" t="s">
        <v>1631</v>
      </c>
      <c r="E177" s="74" t="s">
        <v>1689</v>
      </c>
      <c r="F177" s="82">
        <v>100</v>
      </c>
    </row>
    <row r="178" spans="1:6" x14ac:dyDescent="0.25">
      <c r="A178" s="78">
        <v>46029</v>
      </c>
      <c r="B178" s="76" t="s">
        <v>1457</v>
      </c>
      <c r="C178" s="77" t="s">
        <v>1576</v>
      </c>
      <c r="D178" s="73" t="s">
        <v>1551</v>
      </c>
      <c r="E178" s="74" t="s">
        <v>1450</v>
      </c>
      <c r="F178" s="82">
        <v>100</v>
      </c>
    </row>
    <row r="179" spans="1:6" ht="21.6" x14ac:dyDescent="0.25">
      <c r="A179" s="78">
        <v>46029</v>
      </c>
      <c r="B179" s="76" t="s">
        <v>1457</v>
      </c>
      <c r="C179" s="77" t="s">
        <v>1690</v>
      </c>
      <c r="D179" s="73" t="s">
        <v>1449</v>
      </c>
      <c r="E179" s="74" t="s">
        <v>1691</v>
      </c>
      <c r="F179" s="82">
        <v>100</v>
      </c>
    </row>
    <row r="180" spans="1:6" ht="21.6" x14ac:dyDescent="0.25">
      <c r="A180" s="78">
        <v>46029</v>
      </c>
      <c r="B180" s="76" t="s">
        <v>1457</v>
      </c>
      <c r="C180" s="77" t="s">
        <v>1692</v>
      </c>
      <c r="D180" s="73" t="s">
        <v>1551</v>
      </c>
      <c r="E180" s="74" t="s">
        <v>1693</v>
      </c>
      <c r="F180" s="82">
        <v>100</v>
      </c>
    </row>
    <row r="181" spans="1:6" ht="22.5" customHeight="1" x14ac:dyDescent="0.25">
      <c r="A181" s="78">
        <v>46029</v>
      </c>
      <c r="B181" s="76" t="s">
        <v>1457</v>
      </c>
      <c r="C181" s="77" t="s">
        <v>1646</v>
      </c>
      <c r="D181" s="73" t="s">
        <v>1694</v>
      </c>
      <c r="E181" s="74" t="s">
        <v>1695</v>
      </c>
      <c r="F181" s="82">
        <v>100</v>
      </c>
    </row>
    <row r="182" spans="1:6" x14ac:dyDescent="0.25">
      <c r="A182" s="78">
        <v>46029</v>
      </c>
      <c r="B182" s="76" t="s">
        <v>1457</v>
      </c>
      <c r="C182" s="77" t="s">
        <v>1696</v>
      </c>
      <c r="D182" s="73" t="s">
        <v>1440</v>
      </c>
      <c r="E182" s="74" t="s">
        <v>1454</v>
      </c>
      <c r="F182" s="82">
        <v>100</v>
      </c>
    </row>
    <row r="183" spans="1:6" x14ac:dyDescent="0.25">
      <c r="A183" s="78">
        <v>46029</v>
      </c>
      <c r="B183" s="76" t="s">
        <v>1457</v>
      </c>
      <c r="C183" s="77" t="s">
        <v>1697</v>
      </c>
      <c r="D183" s="73" t="s">
        <v>1440</v>
      </c>
      <c r="E183" s="74" t="s">
        <v>1698</v>
      </c>
      <c r="F183" s="82">
        <v>100</v>
      </c>
    </row>
    <row r="184" spans="1:6" x14ac:dyDescent="0.25">
      <c r="A184" s="78">
        <v>46029</v>
      </c>
      <c r="B184" s="76" t="s">
        <v>1457</v>
      </c>
      <c r="C184" s="77" t="s">
        <v>1550</v>
      </c>
      <c r="D184" s="73" t="s">
        <v>1546</v>
      </c>
      <c r="E184" s="74"/>
      <c r="F184" s="82">
        <v>100</v>
      </c>
    </row>
    <row r="185" spans="1:6" x14ac:dyDescent="0.25">
      <c r="A185" s="78">
        <v>46029</v>
      </c>
      <c r="B185" s="76" t="s">
        <v>1457</v>
      </c>
      <c r="C185" s="77" t="s">
        <v>1550</v>
      </c>
      <c r="D185" s="73" t="s">
        <v>1547</v>
      </c>
      <c r="E185" s="74"/>
      <c r="F185" s="82">
        <v>100</v>
      </c>
    </row>
    <row r="186" spans="1:6" x14ac:dyDescent="0.25">
      <c r="A186" s="78">
        <v>46029</v>
      </c>
      <c r="B186" s="76" t="s">
        <v>1457</v>
      </c>
      <c r="C186" s="77" t="s">
        <v>1699</v>
      </c>
      <c r="D186" s="73" t="s">
        <v>1440</v>
      </c>
      <c r="E186" s="74" t="s">
        <v>1676</v>
      </c>
      <c r="F186" s="82">
        <v>100</v>
      </c>
    </row>
    <row r="187" spans="1:6" x14ac:dyDescent="0.25">
      <c r="A187" s="78">
        <v>46029</v>
      </c>
      <c r="B187" s="76" t="s">
        <v>1474</v>
      </c>
      <c r="C187" s="77" t="s">
        <v>1700</v>
      </c>
      <c r="D187" s="73" t="s">
        <v>1701</v>
      </c>
      <c r="E187" s="74" t="s">
        <v>1702</v>
      </c>
      <c r="F187" s="82">
        <v>100</v>
      </c>
    </row>
    <row r="188" spans="1:6" ht="26.4" x14ac:dyDescent="0.25">
      <c r="A188" s="78">
        <v>46029</v>
      </c>
      <c r="B188" s="76" t="s">
        <v>1474</v>
      </c>
      <c r="C188" s="77" t="s">
        <v>1540</v>
      </c>
      <c r="D188" s="73" t="s">
        <v>1703</v>
      </c>
      <c r="E188" s="74" t="s">
        <v>1704</v>
      </c>
      <c r="F188" s="82">
        <v>100</v>
      </c>
    </row>
    <row r="189" spans="1:6" x14ac:dyDescent="0.25">
      <c r="A189" s="78">
        <v>46029</v>
      </c>
      <c r="B189" s="76" t="s">
        <v>1474</v>
      </c>
      <c r="C189" s="77" t="s">
        <v>1705</v>
      </c>
      <c r="D189" s="73" t="s">
        <v>1706</v>
      </c>
      <c r="E189" s="74" t="s">
        <v>1707</v>
      </c>
      <c r="F189" s="82">
        <v>100</v>
      </c>
    </row>
    <row r="190" spans="1:6" x14ac:dyDescent="0.25">
      <c r="A190" s="78">
        <v>46029</v>
      </c>
      <c r="B190" s="76" t="s">
        <v>1474</v>
      </c>
      <c r="C190" s="77" t="s">
        <v>1708</v>
      </c>
      <c r="D190" s="73" t="s">
        <v>1706</v>
      </c>
      <c r="E190" s="74" t="s">
        <v>1707</v>
      </c>
      <c r="F190" s="82">
        <v>100</v>
      </c>
    </row>
    <row r="191" spans="1:6" x14ac:dyDescent="0.25">
      <c r="A191" s="78">
        <v>46029</v>
      </c>
      <c r="B191" s="76" t="s">
        <v>1474</v>
      </c>
      <c r="C191" s="77" t="s">
        <v>1709</v>
      </c>
      <c r="D191" s="73" t="s">
        <v>1706</v>
      </c>
      <c r="E191" s="74" t="s">
        <v>1707</v>
      </c>
      <c r="F191" s="82">
        <v>100</v>
      </c>
    </row>
    <row r="192" spans="1:6" ht="26.4" x14ac:dyDescent="0.25">
      <c r="A192" s="78">
        <v>46029</v>
      </c>
      <c r="B192" s="76" t="s">
        <v>1474</v>
      </c>
      <c r="C192" s="77" t="s">
        <v>1540</v>
      </c>
      <c r="D192" s="73" t="s">
        <v>1710</v>
      </c>
      <c r="E192" s="74"/>
      <c r="F192" s="82">
        <v>100</v>
      </c>
    </row>
    <row r="193" spans="1:6" ht="26.4" x14ac:dyDescent="0.25">
      <c r="A193" s="78">
        <v>46029</v>
      </c>
      <c r="B193" s="76" t="s">
        <v>1474</v>
      </c>
      <c r="C193" s="77" t="s">
        <v>1540</v>
      </c>
      <c r="D193" s="73" t="s">
        <v>1711</v>
      </c>
      <c r="E193" s="74" t="s">
        <v>1704</v>
      </c>
      <c r="F193" s="82">
        <v>100</v>
      </c>
    </row>
    <row r="194" spans="1:6" ht="26.4" x14ac:dyDescent="0.25">
      <c r="A194" s="78">
        <v>46029</v>
      </c>
      <c r="B194" s="76" t="s">
        <v>1590</v>
      </c>
      <c r="C194" s="77" t="s">
        <v>1636</v>
      </c>
      <c r="D194" s="73" t="s">
        <v>1594</v>
      </c>
      <c r="E194" s="74"/>
      <c r="F194" s="82">
        <v>100</v>
      </c>
    </row>
    <row r="195" spans="1:6" ht="26.4" x14ac:dyDescent="0.25">
      <c r="A195" s="78">
        <v>46029</v>
      </c>
      <c r="B195" s="76" t="s">
        <v>1590</v>
      </c>
      <c r="C195" s="77" t="s">
        <v>1543</v>
      </c>
      <c r="D195" s="73" t="s">
        <v>1712</v>
      </c>
      <c r="E195" s="74"/>
      <c r="F195" s="82">
        <v>100</v>
      </c>
    </row>
    <row r="196" spans="1:6" ht="26.4" x14ac:dyDescent="0.25">
      <c r="A196" s="78">
        <v>46029</v>
      </c>
      <c r="B196" s="76" t="s">
        <v>1590</v>
      </c>
      <c r="C196" s="77" t="s">
        <v>1638</v>
      </c>
      <c r="D196" s="73" t="s">
        <v>1712</v>
      </c>
      <c r="E196" s="74"/>
      <c r="F196" s="82">
        <v>100</v>
      </c>
    </row>
    <row r="197" spans="1:6" ht="26.4" x14ac:dyDescent="0.25">
      <c r="A197" s="78">
        <v>46029</v>
      </c>
      <c r="B197" s="76" t="s">
        <v>1590</v>
      </c>
      <c r="C197" s="77" t="s">
        <v>1619</v>
      </c>
      <c r="D197" s="73" t="s">
        <v>1713</v>
      </c>
      <c r="E197" s="74"/>
      <c r="F197" s="82">
        <v>100</v>
      </c>
    </row>
    <row r="198" spans="1:6" x14ac:dyDescent="0.25">
      <c r="A198" s="78">
        <v>46030</v>
      </c>
      <c r="B198" s="76" t="s">
        <v>1534</v>
      </c>
      <c r="C198" s="77" t="s">
        <v>1477</v>
      </c>
      <c r="D198" s="73" t="s">
        <v>1714</v>
      </c>
      <c r="E198" s="74" t="s">
        <v>1715</v>
      </c>
      <c r="F198" s="82">
        <v>100</v>
      </c>
    </row>
    <row r="199" spans="1:6" ht="26.4" x14ac:dyDescent="0.25">
      <c r="A199" s="78">
        <v>46030</v>
      </c>
      <c r="B199" s="76" t="s">
        <v>1534</v>
      </c>
      <c r="C199" s="77" t="s">
        <v>1392</v>
      </c>
      <c r="D199" s="73" t="s">
        <v>1716</v>
      </c>
      <c r="E199" s="74"/>
      <c r="F199" s="82">
        <v>100</v>
      </c>
    </row>
    <row r="200" spans="1:6" ht="26.4" x14ac:dyDescent="0.25">
      <c r="A200" s="78">
        <v>46030</v>
      </c>
      <c r="B200" s="76" t="s">
        <v>1534</v>
      </c>
      <c r="C200" s="77" t="s">
        <v>1392</v>
      </c>
      <c r="D200" s="73" t="s">
        <v>1717</v>
      </c>
      <c r="E200" s="74"/>
      <c r="F200" s="82">
        <v>100</v>
      </c>
    </row>
    <row r="201" spans="1:6" x14ac:dyDescent="0.25">
      <c r="A201" s="78">
        <v>46030</v>
      </c>
      <c r="B201" s="76" t="s">
        <v>1534</v>
      </c>
      <c r="C201" s="77" t="s">
        <v>1392</v>
      </c>
      <c r="D201" s="73" t="s">
        <v>1718</v>
      </c>
      <c r="E201" s="74"/>
      <c r="F201" s="82">
        <v>100</v>
      </c>
    </row>
    <row r="202" spans="1:6" ht="26.4" x14ac:dyDescent="0.25">
      <c r="A202" s="78">
        <v>46030</v>
      </c>
      <c r="B202" s="76" t="s">
        <v>1428</v>
      </c>
      <c r="C202" s="77" t="s">
        <v>1540</v>
      </c>
      <c r="D202" s="73" t="s">
        <v>1719</v>
      </c>
      <c r="E202" s="74"/>
      <c r="F202" s="82">
        <v>100</v>
      </c>
    </row>
    <row r="203" spans="1:6" x14ac:dyDescent="0.25">
      <c r="A203" s="78">
        <v>46030</v>
      </c>
      <c r="B203" s="76" t="s">
        <v>1428</v>
      </c>
      <c r="C203" s="77" t="s">
        <v>1540</v>
      </c>
      <c r="D203" s="73" t="s">
        <v>1720</v>
      </c>
      <c r="E203" s="74"/>
      <c r="F203" s="82">
        <v>100</v>
      </c>
    </row>
    <row r="204" spans="1:6" x14ac:dyDescent="0.25">
      <c r="A204" s="78">
        <v>46030</v>
      </c>
      <c r="B204" s="76" t="s">
        <v>1542</v>
      </c>
      <c r="C204" s="77" t="s">
        <v>1721</v>
      </c>
      <c r="D204" s="73" t="s">
        <v>1449</v>
      </c>
      <c r="E204" s="74" t="s">
        <v>1722</v>
      </c>
      <c r="F204" s="82">
        <v>100</v>
      </c>
    </row>
    <row r="205" spans="1:6" x14ac:dyDescent="0.25">
      <c r="A205" s="78">
        <v>46030</v>
      </c>
      <c r="B205" s="76" t="s">
        <v>1542</v>
      </c>
      <c r="C205" s="77" t="s">
        <v>1723</v>
      </c>
      <c r="D205" s="73" t="s">
        <v>1440</v>
      </c>
      <c r="E205" s="74" t="s">
        <v>1485</v>
      </c>
      <c r="F205" s="82">
        <v>100</v>
      </c>
    </row>
    <row r="206" spans="1:6" x14ac:dyDescent="0.25">
      <c r="A206" s="78">
        <v>46030</v>
      </c>
      <c r="B206" s="76" t="s">
        <v>1542</v>
      </c>
      <c r="C206" s="77" t="s">
        <v>1724</v>
      </c>
      <c r="D206" s="73" t="s">
        <v>1440</v>
      </c>
      <c r="E206" s="74" t="s">
        <v>1679</v>
      </c>
      <c r="F206" s="82">
        <v>100</v>
      </c>
    </row>
    <row r="207" spans="1:6" x14ac:dyDescent="0.25">
      <c r="A207" s="78">
        <v>46030</v>
      </c>
      <c r="B207" s="76" t="s">
        <v>1542</v>
      </c>
      <c r="C207" s="77" t="s">
        <v>1725</v>
      </c>
      <c r="D207" s="73" t="s">
        <v>1440</v>
      </c>
      <c r="E207" s="74" t="s">
        <v>1679</v>
      </c>
      <c r="F207" s="82">
        <v>100</v>
      </c>
    </row>
    <row r="208" spans="1:6" x14ac:dyDescent="0.25">
      <c r="A208" s="78">
        <v>46030</v>
      </c>
      <c r="B208" s="76" t="s">
        <v>1542</v>
      </c>
      <c r="C208" s="77" t="s">
        <v>1726</v>
      </c>
      <c r="D208" s="73" t="s">
        <v>1546</v>
      </c>
      <c r="E208" s="74"/>
      <c r="F208" s="82">
        <v>100</v>
      </c>
    </row>
    <row r="209" spans="1:6" x14ac:dyDescent="0.25">
      <c r="A209" s="78">
        <v>46030</v>
      </c>
      <c r="B209" s="76" t="s">
        <v>1542</v>
      </c>
      <c r="C209" s="77" t="s">
        <v>1726</v>
      </c>
      <c r="D209" s="73" t="s">
        <v>1547</v>
      </c>
      <c r="E209" s="74"/>
      <c r="F209" s="82">
        <v>100</v>
      </c>
    </row>
    <row r="210" spans="1:6" x14ac:dyDescent="0.25">
      <c r="A210" s="78">
        <v>46030</v>
      </c>
      <c r="B210" s="76" t="s">
        <v>1542</v>
      </c>
      <c r="C210" s="77" t="s">
        <v>1727</v>
      </c>
      <c r="D210" s="73" t="s">
        <v>1546</v>
      </c>
      <c r="E210" s="74"/>
      <c r="F210" s="82">
        <v>100</v>
      </c>
    </row>
    <row r="211" spans="1:6" x14ac:dyDescent="0.25">
      <c r="A211" s="78">
        <v>46030</v>
      </c>
      <c r="B211" s="76" t="s">
        <v>1542</v>
      </c>
      <c r="C211" s="77" t="s">
        <v>1727</v>
      </c>
      <c r="D211" s="73" t="s">
        <v>1547</v>
      </c>
      <c r="E211" s="74"/>
      <c r="F211" s="82">
        <v>100</v>
      </c>
    </row>
    <row r="212" spans="1:6" x14ac:dyDescent="0.25">
      <c r="A212" s="78">
        <v>46030</v>
      </c>
      <c r="B212" s="76" t="s">
        <v>1555</v>
      </c>
      <c r="C212" s="77" t="s">
        <v>1728</v>
      </c>
      <c r="D212" s="73" t="s">
        <v>1635</v>
      </c>
      <c r="E212" s="74"/>
      <c r="F212" s="82">
        <v>100</v>
      </c>
    </row>
    <row r="213" spans="1:6" x14ac:dyDescent="0.25">
      <c r="A213" s="78">
        <v>46030</v>
      </c>
      <c r="B213" s="76" t="s">
        <v>1555</v>
      </c>
      <c r="C213" s="77" t="s">
        <v>1728</v>
      </c>
      <c r="D213" s="73" t="s">
        <v>1681</v>
      </c>
      <c r="E213" s="74"/>
      <c r="F213" s="82">
        <v>100</v>
      </c>
    </row>
    <row r="214" spans="1:6" x14ac:dyDescent="0.25">
      <c r="A214" s="78">
        <v>46030</v>
      </c>
      <c r="B214" s="76" t="s">
        <v>1555</v>
      </c>
      <c r="C214" s="77" t="s">
        <v>1729</v>
      </c>
      <c r="D214" s="73" t="s">
        <v>1440</v>
      </c>
      <c r="E214" s="74" t="s">
        <v>1676</v>
      </c>
      <c r="F214" s="82">
        <v>100</v>
      </c>
    </row>
    <row r="215" spans="1:6" x14ac:dyDescent="0.25">
      <c r="A215" s="78">
        <v>46030</v>
      </c>
      <c r="B215" s="76" t="s">
        <v>1555</v>
      </c>
      <c r="C215" s="77" t="s">
        <v>1730</v>
      </c>
      <c r="D215" s="73" t="s">
        <v>1440</v>
      </c>
      <c r="E215" s="74" t="s">
        <v>1485</v>
      </c>
      <c r="F215" s="82">
        <v>100</v>
      </c>
    </row>
    <row r="216" spans="1:6" ht="21.6" x14ac:dyDescent="0.25">
      <c r="A216" s="78">
        <v>46030</v>
      </c>
      <c r="B216" s="76" t="s">
        <v>1555</v>
      </c>
      <c r="C216" s="77" t="s">
        <v>1731</v>
      </c>
      <c r="D216" s="73" t="s">
        <v>1449</v>
      </c>
      <c r="E216" s="74" t="s">
        <v>1732</v>
      </c>
      <c r="F216" s="82">
        <v>100</v>
      </c>
    </row>
    <row r="217" spans="1:6" x14ac:dyDescent="0.25">
      <c r="A217" s="78">
        <v>46030</v>
      </c>
      <c r="B217" s="76" t="s">
        <v>1555</v>
      </c>
      <c r="C217" s="77" t="s">
        <v>1733</v>
      </c>
      <c r="D217" s="73" t="s">
        <v>1440</v>
      </c>
      <c r="E217" s="74" t="s">
        <v>1676</v>
      </c>
      <c r="F217" s="82">
        <v>100</v>
      </c>
    </row>
    <row r="218" spans="1:6" x14ac:dyDescent="0.25">
      <c r="A218" s="78">
        <v>46030</v>
      </c>
      <c r="B218" s="76" t="s">
        <v>1555</v>
      </c>
      <c r="C218" s="77" t="s">
        <v>1734</v>
      </c>
      <c r="D218" s="73" t="s">
        <v>1440</v>
      </c>
      <c r="E218" s="74" t="s">
        <v>1735</v>
      </c>
      <c r="F218" s="82">
        <v>100</v>
      </c>
    </row>
    <row r="219" spans="1:6" x14ac:dyDescent="0.25">
      <c r="A219" s="78">
        <v>46030</v>
      </c>
      <c r="B219" s="76" t="s">
        <v>1555</v>
      </c>
      <c r="C219" s="77" t="s">
        <v>1736</v>
      </c>
      <c r="D219" s="73" t="s">
        <v>1440</v>
      </c>
      <c r="E219" s="74" t="s">
        <v>1485</v>
      </c>
      <c r="F219" s="82">
        <v>100</v>
      </c>
    </row>
    <row r="220" spans="1:6" x14ac:dyDescent="0.25">
      <c r="A220" s="78">
        <v>46030</v>
      </c>
      <c r="B220" s="76" t="s">
        <v>1438</v>
      </c>
      <c r="C220" s="77" t="s">
        <v>1737</v>
      </c>
      <c r="D220" s="73" t="s">
        <v>1440</v>
      </c>
      <c r="E220" s="74" t="s">
        <v>1738</v>
      </c>
      <c r="F220" s="82">
        <v>100</v>
      </c>
    </row>
    <row r="221" spans="1:6" x14ac:dyDescent="0.25">
      <c r="A221" s="78">
        <v>46030</v>
      </c>
      <c r="B221" s="76" t="s">
        <v>1438</v>
      </c>
      <c r="C221" s="77" t="s">
        <v>1444</v>
      </c>
      <c r="D221" s="73" t="s">
        <v>1739</v>
      </c>
      <c r="E221" s="74"/>
      <c r="F221" s="82">
        <v>100</v>
      </c>
    </row>
    <row r="222" spans="1:6" x14ac:dyDescent="0.25">
      <c r="A222" s="78">
        <v>46030</v>
      </c>
      <c r="B222" s="76" t="s">
        <v>1438</v>
      </c>
      <c r="C222" s="77" t="s">
        <v>1444</v>
      </c>
      <c r="D222" s="73" t="s">
        <v>1681</v>
      </c>
      <c r="E222" s="74"/>
      <c r="F222" s="82">
        <v>100</v>
      </c>
    </row>
    <row r="223" spans="1:6" x14ac:dyDescent="0.25">
      <c r="A223" s="78">
        <v>46030</v>
      </c>
      <c r="B223" s="76" t="s">
        <v>1438</v>
      </c>
      <c r="C223" s="77" t="s">
        <v>1740</v>
      </c>
      <c r="D223" s="73" t="s">
        <v>1440</v>
      </c>
      <c r="E223" s="74" t="s">
        <v>1741</v>
      </c>
      <c r="F223" s="82">
        <v>100</v>
      </c>
    </row>
    <row r="224" spans="1:6" x14ac:dyDescent="0.25">
      <c r="A224" s="78">
        <v>46030</v>
      </c>
      <c r="B224" s="76" t="s">
        <v>1438</v>
      </c>
      <c r="C224" s="77" t="s">
        <v>1658</v>
      </c>
      <c r="D224" s="73" t="s">
        <v>1449</v>
      </c>
      <c r="E224" s="74" t="s">
        <v>1722</v>
      </c>
      <c r="F224" s="82">
        <v>100</v>
      </c>
    </row>
    <row r="225" spans="1:6" x14ac:dyDescent="0.25">
      <c r="A225" s="78">
        <v>46030</v>
      </c>
      <c r="B225" s="76" t="s">
        <v>1438</v>
      </c>
      <c r="C225" s="77" t="s">
        <v>1439</v>
      </c>
      <c r="D225" s="73" t="s">
        <v>1440</v>
      </c>
      <c r="E225" s="74" t="s">
        <v>1679</v>
      </c>
      <c r="F225" s="82">
        <v>100</v>
      </c>
    </row>
    <row r="226" spans="1:6" x14ac:dyDescent="0.25">
      <c r="A226" s="78">
        <v>46030</v>
      </c>
      <c r="B226" s="76" t="s">
        <v>1438</v>
      </c>
      <c r="C226" s="77" t="s">
        <v>1742</v>
      </c>
      <c r="D226" s="73" t="s">
        <v>1440</v>
      </c>
      <c r="E226" s="74" t="s">
        <v>1485</v>
      </c>
      <c r="F226" s="82">
        <v>100</v>
      </c>
    </row>
    <row r="227" spans="1:6" x14ac:dyDescent="0.25">
      <c r="A227" s="78">
        <v>46030</v>
      </c>
      <c r="B227" s="76" t="s">
        <v>1438</v>
      </c>
      <c r="C227" s="77" t="s">
        <v>1678</v>
      </c>
      <c r="D227" s="73" t="s">
        <v>1440</v>
      </c>
      <c r="E227" s="74" t="s">
        <v>1485</v>
      </c>
      <c r="F227" s="82">
        <v>100</v>
      </c>
    </row>
    <row r="228" spans="1:6" x14ac:dyDescent="0.25">
      <c r="A228" s="78">
        <v>46030</v>
      </c>
      <c r="B228" s="76" t="s">
        <v>1457</v>
      </c>
      <c r="C228" s="77" t="s">
        <v>1700</v>
      </c>
      <c r="D228" s="73" t="s">
        <v>1743</v>
      </c>
      <c r="E228" s="74" t="s">
        <v>1744</v>
      </c>
      <c r="F228" s="82">
        <v>100</v>
      </c>
    </row>
    <row r="229" spans="1:6" ht="21.6" x14ac:dyDescent="0.25">
      <c r="A229" s="78">
        <v>46030</v>
      </c>
      <c r="B229" s="76" t="s">
        <v>1457</v>
      </c>
      <c r="C229" s="77" t="s">
        <v>1477</v>
      </c>
      <c r="D229" s="73" t="s">
        <v>1449</v>
      </c>
      <c r="E229" s="74" t="s">
        <v>1745</v>
      </c>
      <c r="F229" s="82">
        <v>100</v>
      </c>
    </row>
    <row r="230" spans="1:6" x14ac:dyDescent="0.25">
      <c r="A230" s="78">
        <v>46030</v>
      </c>
      <c r="B230" s="76" t="s">
        <v>1457</v>
      </c>
      <c r="C230" s="77" t="s">
        <v>1692</v>
      </c>
      <c r="D230" s="73" t="s">
        <v>1551</v>
      </c>
      <c r="E230" s="74" t="s">
        <v>1746</v>
      </c>
      <c r="F230" s="82">
        <v>100</v>
      </c>
    </row>
    <row r="231" spans="1:6" x14ac:dyDescent="0.25">
      <c r="A231" s="78">
        <v>46030</v>
      </c>
      <c r="B231" s="76" t="s">
        <v>1457</v>
      </c>
      <c r="C231" s="77" t="s">
        <v>1576</v>
      </c>
      <c r="D231" s="73" t="s">
        <v>1440</v>
      </c>
      <c r="E231" s="74" t="s">
        <v>1679</v>
      </c>
      <c r="F231" s="82">
        <v>100</v>
      </c>
    </row>
    <row r="232" spans="1:6" x14ac:dyDescent="0.25">
      <c r="A232" s="78">
        <v>46030</v>
      </c>
      <c r="B232" s="76" t="s">
        <v>1457</v>
      </c>
      <c r="C232" s="77" t="s">
        <v>1747</v>
      </c>
      <c r="D232" s="73" t="s">
        <v>1635</v>
      </c>
      <c r="E232" s="74"/>
      <c r="F232" s="82">
        <v>100</v>
      </c>
    </row>
    <row r="233" spans="1:6" x14ac:dyDescent="0.25">
      <c r="A233" s="78">
        <v>46030</v>
      </c>
      <c r="B233" s="76" t="s">
        <v>1457</v>
      </c>
      <c r="C233" s="77" t="s">
        <v>1747</v>
      </c>
      <c r="D233" s="73" t="s">
        <v>1681</v>
      </c>
      <c r="E233" s="74"/>
      <c r="F233" s="82">
        <v>100</v>
      </c>
    </row>
    <row r="234" spans="1:6" ht="26.4" x14ac:dyDescent="0.25">
      <c r="A234" s="78">
        <v>46030</v>
      </c>
      <c r="B234" s="76" t="s">
        <v>1474</v>
      </c>
      <c r="C234" s="77" t="s">
        <v>1477</v>
      </c>
      <c r="D234" s="73" t="s">
        <v>1748</v>
      </c>
      <c r="E234" s="74"/>
      <c r="F234" s="82">
        <v>100</v>
      </c>
    </row>
    <row r="235" spans="1:6" x14ac:dyDescent="0.25">
      <c r="A235" s="78">
        <v>46030</v>
      </c>
      <c r="B235" s="76" t="s">
        <v>1474</v>
      </c>
      <c r="C235" s="77" t="s">
        <v>1540</v>
      </c>
      <c r="D235" s="73" t="s">
        <v>1749</v>
      </c>
      <c r="E235" s="74"/>
      <c r="F235" s="82">
        <v>100</v>
      </c>
    </row>
    <row r="236" spans="1:6" ht="26.4" x14ac:dyDescent="0.25">
      <c r="A236" s="78">
        <v>46030</v>
      </c>
      <c r="B236" s="76" t="s">
        <v>1474</v>
      </c>
      <c r="C236" s="77" t="s">
        <v>1750</v>
      </c>
      <c r="D236" s="73" t="s">
        <v>1751</v>
      </c>
      <c r="E236" s="74"/>
      <c r="F236" s="82">
        <v>100</v>
      </c>
    </row>
    <row r="237" spans="1:6" ht="28.8" x14ac:dyDescent="0.25">
      <c r="A237" s="78">
        <v>46030</v>
      </c>
      <c r="B237" s="76" t="s">
        <v>1474</v>
      </c>
      <c r="C237" s="77" t="s">
        <v>1752</v>
      </c>
      <c r="D237" s="73" t="s">
        <v>1751</v>
      </c>
      <c r="E237" s="74"/>
      <c r="F237" s="82">
        <v>100</v>
      </c>
    </row>
    <row r="238" spans="1:6" ht="28.8" x14ac:dyDescent="0.25">
      <c r="A238" s="78">
        <v>46030</v>
      </c>
      <c r="B238" s="76" t="s">
        <v>1474</v>
      </c>
      <c r="C238" s="77" t="s">
        <v>1753</v>
      </c>
      <c r="D238" s="73" t="s">
        <v>1751</v>
      </c>
      <c r="E238" s="74"/>
      <c r="F238" s="82">
        <v>100</v>
      </c>
    </row>
    <row r="239" spans="1:6" ht="26.4" x14ac:dyDescent="0.25">
      <c r="A239" s="78">
        <v>46030</v>
      </c>
      <c r="B239" s="76" t="s">
        <v>1474</v>
      </c>
      <c r="C239" s="77" t="s">
        <v>1540</v>
      </c>
      <c r="D239" s="73" t="s">
        <v>1754</v>
      </c>
      <c r="E239" s="74"/>
      <c r="F239" s="82">
        <v>100</v>
      </c>
    </row>
    <row r="240" spans="1:6" x14ac:dyDescent="0.25">
      <c r="A240" s="78">
        <v>46030</v>
      </c>
      <c r="B240" s="76" t="s">
        <v>1474</v>
      </c>
      <c r="C240" s="77" t="s">
        <v>1540</v>
      </c>
      <c r="D240" s="73" t="s">
        <v>1755</v>
      </c>
      <c r="E240" s="74"/>
      <c r="F240" s="82">
        <v>100</v>
      </c>
    </row>
    <row r="241" spans="1:6" ht="26.4" x14ac:dyDescent="0.25">
      <c r="A241" s="78">
        <v>46030</v>
      </c>
      <c r="B241" s="76" t="s">
        <v>1590</v>
      </c>
      <c r="C241" s="77" t="s">
        <v>1692</v>
      </c>
      <c r="D241" s="73" t="s">
        <v>1756</v>
      </c>
      <c r="E241" s="74"/>
      <c r="F241" s="82">
        <v>100</v>
      </c>
    </row>
    <row r="242" spans="1:6" ht="26.4" x14ac:dyDescent="0.25">
      <c r="A242" s="78">
        <v>46030</v>
      </c>
      <c r="B242" s="76" t="s">
        <v>1590</v>
      </c>
      <c r="C242" s="77" t="s">
        <v>1540</v>
      </c>
      <c r="D242" s="73" t="s">
        <v>1757</v>
      </c>
      <c r="E242" s="74"/>
      <c r="F242" s="82">
        <v>100</v>
      </c>
    </row>
    <row r="243" spans="1:6" ht="21.6" x14ac:dyDescent="0.25">
      <c r="A243" s="78">
        <v>46031</v>
      </c>
      <c r="B243" s="76" t="s">
        <v>1534</v>
      </c>
      <c r="C243" s="77" t="s">
        <v>1758</v>
      </c>
      <c r="D243" s="73" t="s">
        <v>1759</v>
      </c>
      <c r="E243" s="74" t="s">
        <v>1760</v>
      </c>
      <c r="F243" s="75">
        <v>100</v>
      </c>
    </row>
    <row r="244" spans="1:6" ht="26.4" x14ac:dyDescent="0.25">
      <c r="A244" s="78">
        <v>46031</v>
      </c>
      <c r="B244" s="76" t="s">
        <v>1534</v>
      </c>
      <c r="C244" s="77" t="s">
        <v>1761</v>
      </c>
      <c r="D244" s="73" t="s">
        <v>1762</v>
      </c>
      <c r="E244" s="74"/>
      <c r="F244" s="75">
        <v>100</v>
      </c>
    </row>
    <row r="245" spans="1:6" ht="26.4" x14ac:dyDescent="0.25">
      <c r="A245" s="78">
        <v>46031</v>
      </c>
      <c r="B245" s="76" t="s">
        <v>1534</v>
      </c>
      <c r="C245" s="77" t="s">
        <v>1761</v>
      </c>
      <c r="D245" s="73" t="s">
        <v>1763</v>
      </c>
      <c r="E245" s="74" t="s">
        <v>1764</v>
      </c>
      <c r="F245" s="75">
        <v>100</v>
      </c>
    </row>
    <row r="246" spans="1:6" ht="26.4" x14ac:dyDescent="0.25">
      <c r="A246" s="78">
        <v>46031</v>
      </c>
      <c r="B246" s="76" t="s">
        <v>1534</v>
      </c>
      <c r="C246" s="77" t="s">
        <v>1765</v>
      </c>
      <c r="D246" s="73" t="s">
        <v>1762</v>
      </c>
      <c r="E246" s="74" t="s">
        <v>1764</v>
      </c>
      <c r="F246" s="75">
        <v>100</v>
      </c>
    </row>
    <row r="247" spans="1:6" ht="26.4" x14ac:dyDescent="0.25">
      <c r="A247" s="78">
        <v>46031</v>
      </c>
      <c r="B247" s="76" t="s">
        <v>1534</v>
      </c>
      <c r="C247" s="77" t="s">
        <v>1766</v>
      </c>
      <c r="D247" s="73" t="s">
        <v>1763</v>
      </c>
      <c r="E247" s="74" t="s">
        <v>1764</v>
      </c>
      <c r="F247" s="75">
        <v>100</v>
      </c>
    </row>
    <row r="248" spans="1:6" ht="26.4" x14ac:dyDescent="0.25">
      <c r="A248" s="78">
        <v>46031</v>
      </c>
      <c r="B248" s="76" t="s">
        <v>1428</v>
      </c>
      <c r="C248" s="77" t="s">
        <v>369</v>
      </c>
      <c r="D248" s="73" t="s">
        <v>1767</v>
      </c>
      <c r="E248" s="74"/>
      <c r="F248" s="75">
        <v>100</v>
      </c>
    </row>
    <row r="249" spans="1:6" x14ac:dyDescent="0.25">
      <c r="A249" s="78">
        <v>46031</v>
      </c>
      <c r="B249" s="76" t="s">
        <v>1428</v>
      </c>
      <c r="C249" s="77" t="s">
        <v>1540</v>
      </c>
      <c r="D249" s="73" t="s">
        <v>1768</v>
      </c>
      <c r="E249" s="74" t="s">
        <v>1769</v>
      </c>
      <c r="F249" s="75">
        <v>100</v>
      </c>
    </row>
    <row r="250" spans="1:6" ht="32.4" x14ac:dyDescent="0.25">
      <c r="A250" s="78">
        <v>46031</v>
      </c>
      <c r="B250" s="76" t="s">
        <v>1428</v>
      </c>
      <c r="C250" s="77" t="s">
        <v>1648</v>
      </c>
      <c r="D250" s="73" t="s">
        <v>1449</v>
      </c>
      <c r="E250" s="74" t="s">
        <v>1770</v>
      </c>
      <c r="F250" s="75">
        <v>100</v>
      </c>
    </row>
    <row r="251" spans="1:6" ht="26.4" x14ac:dyDescent="0.25">
      <c r="A251" s="78">
        <v>46031</v>
      </c>
      <c r="B251" s="76" t="s">
        <v>1428</v>
      </c>
      <c r="C251" s="77" t="s">
        <v>363</v>
      </c>
      <c r="D251" s="73" t="s">
        <v>1771</v>
      </c>
      <c r="E251" s="74"/>
      <c r="F251" s="75">
        <v>100</v>
      </c>
    </row>
    <row r="252" spans="1:6" ht="26.4" x14ac:dyDescent="0.25">
      <c r="A252" s="78">
        <v>46031</v>
      </c>
      <c r="B252" s="76" t="s">
        <v>1428</v>
      </c>
      <c r="C252" s="77" t="s">
        <v>363</v>
      </c>
      <c r="D252" s="73" t="s">
        <v>1772</v>
      </c>
      <c r="E252" s="74"/>
      <c r="F252" s="75">
        <v>100</v>
      </c>
    </row>
    <row r="253" spans="1:6" ht="26.4" x14ac:dyDescent="0.25">
      <c r="A253" s="78">
        <v>46031</v>
      </c>
      <c r="B253" s="76" t="s">
        <v>1428</v>
      </c>
      <c r="C253" s="77" t="s">
        <v>363</v>
      </c>
      <c r="D253" s="73" t="s">
        <v>1773</v>
      </c>
      <c r="E253" s="74"/>
      <c r="F253" s="75">
        <v>100</v>
      </c>
    </row>
    <row r="254" spans="1:6" ht="21.6" x14ac:dyDescent="0.25">
      <c r="A254" s="78">
        <v>46031</v>
      </c>
      <c r="B254" s="76" t="s">
        <v>1542</v>
      </c>
      <c r="C254" s="77" t="s">
        <v>1649</v>
      </c>
      <c r="D254" s="73" t="s">
        <v>1449</v>
      </c>
      <c r="E254" s="74" t="s">
        <v>1774</v>
      </c>
      <c r="F254" s="75">
        <v>100</v>
      </c>
    </row>
    <row r="255" spans="1:6" x14ac:dyDescent="0.25">
      <c r="A255" s="78">
        <v>46031</v>
      </c>
      <c r="B255" s="76" t="s">
        <v>1542</v>
      </c>
      <c r="C255" s="77" t="s">
        <v>1775</v>
      </c>
      <c r="D255" s="73" t="s">
        <v>1440</v>
      </c>
      <c r="E255" s="74" t="s">
        <v>1679</v>
      </c>
      <c r="F255" s="75">
        <v>100</v>
      </c>
    </row>
    <row r="256" spans="1:6" x14ac:dyDescent="0.25">
      <c r="A256" s="78">
        <v>46031</v>
      </c>
      <c r="B256" s="76" t="s">
        <v>1542</v>
      </c>
      <c r="C256" s="77" t="s">
        <v>1776</v>
      </c>
      <c r="D256" s="73" t="s">
        <v>1547</v>
      </c>
      <c r="E256" s="74"/>
      <c r="F256" s="75">
        <v>100</v>
      </c>
    </row>
    <row r="257" spans="1:6" x14ac:dyDescent="0.25">
      <c r="A257" s="78">
        <v>46031</v>
      </c>
      <c r="B257" s="76" t="s">
        <v>1542</v>
      </c>
      <c r="C257" s="77" t="s">
        <v>1776</v>
      </c>
      <c r="D257" s="73" t="s">
        <v>1546</v>
      </c>
      <c r="E257" s="74"/>
      <c r="F257" s="75">
        <v>100</v>
      </c>
    </row>
    <row r="258" spans="1:6" x14ac:dyDescent="0.25">
      <c r="A258" s="78">
        <v>46031</v>
      </c>
      <c r="B258" s="76" t="s">
        <v>1542</v>
      </c>
      <c r="C258" s="77" t="s">
        <v>1777</v>
      </c>
      <c r="D258" s="73" t="s">
        <v>1547</v>
      </c>
      <c r="E258" s="74"/>
      <c r="F258" s="75">
        <v>100</v>
      </c>
    </row>
    <row r="259" spans="1:6" x14ac:dyDescent="0.25">
      <c r="A259" s="78">
        <v>46031</v>
      </c>
      <c r="B259" s="76" t="s">
        <v>1542</v>
      </c>
      <c r="C259" s="77" t="s">
        <v>1777</v>
      </c>
      <c r="D259" s="73" t="s">
        <v>1546</v>
      </c>
      <c r="E259" s="74"/>
      <c r="F259" s="75">
        <v>100</v>
      </c>
    </row>
    <row r="260" spans="1:6" x14ac:dyDescent="0.25">
      <c r="A260" s="78">
        <v>46031</v>
      </c>
      <c r="B260" s="76" t="s">
        <v>1542</v>
      </c>
      <c r="C260" s="77" t="s">
        <v>1675</v>
      </c>
      <c r="D260" s="73" t="s">
        <v>1449</v>
      </c>
      <c r="E260" s="74" t="s">
        <v>1778</v>
      </c>
      <c r="F260" s="75">
        <v>100</v>
      </c>
    </row>
    <row r="261" spans="1:6" x14ac:dyDescent="0.25">
      <c r="A261" s="78">
        <v>46031</v>
      </c>
      <c r="B261" s="76" t="s">
        <v>1542</v>
      </c>
      <c r="C261" s="77" t="s">
        <v>1779</v>
      </c>
      <c r="D261" s="73" t="s">
        <v>1440</v>
      </c>
      <c r="E261" s="74" t="s">
        <v>1679</v>
      </c>
      <c r="F261" s="75">
        <v>100</v>
      </c>
    </row>
    <row r="262" spans="1:6" x14ac:dyDescent="0.25">
      <c r="A262" s="78">
        <v>46031</v>
      </c>
      <c r="B262" s="76" t="s">
        <v>1555</v>
      </c>
      <c r="C262" s="77" t="s">
        <v>1558</v>
      </c>
      <c r="D262" s="73" t="s">
        <v>1440</v>
      </c>
      <c r="E262" s="74" t="s">
        <v>1549</v>
      </c>
      <c r="F262" s="75">
        <v>100</v>
      </c>
    </row>
    <row r="263" spans="1:6" x14ac:dyDescent="0.25">
      <c r="A263" s="78">
        <v>46031</v>
      </c>
      <c r="B263" s="76" t="s">
        <v>1555</v>
      </c>
      <c r="C263" s="77" t="s">
        <v>1638</v>
      </c>
      <c r="D263" s="73" t="s">
        <v>1780</v>
      </c>
      <c r="E263" s="74" t="s">
        <v>1476</v>
      </c>
      <c r="F263" s="75">
        <v>100</v>
      </c>
    </row>
    <row r="264" spans="1:6" x14ac:dyDescent="0.25">
      <c r="A264" s="78">
        <v>46031</v>
      </c>
      <c r="B264" s="76" t="s">
        <v>1555</v>
      </c>
      <c r="C264" s="77" t="s">
        <v>1781</v>
      </c>
      <c r="D264" s="73" t="s">
        <v>1440</v>
      </c>
      <c r="E264" s="74" t="s">
        <v>1549</v>
      </c>
      <c r="F264" s="75">
        <v>100</v>
      </c>
    </row>
    <row r="265" spans="1:6" x14ac:dyDescent="0.25">
      <c r="A265" s="78">
        <v>46031</v>
      </c>
      <c r="B265" s="76" t="s">
        <v>1555</v>
      </c>
      <c r="C265" s="77" t="s">
        <v>1782</v>
      </c>
      <c r="D265" s="73" t="s">
        <v>1440</v>
      </c>
      <c r="E265" s="74" t="s">
        <v>1676</v>
      </c>
      <c r="F265" s="75">
        <v>100</v>
      </c>
    </row>
    <row r="266" spans="1:6" x14ac:dyDescent="0.25">
      <c r="A266" s="78">
        <v>46031</v>
      </c>
      <c r="B266" s="76" t="s">
        <v>1555</v>
      </c>
      <c r="C266" s="77" t="s">
        <v>1783</v>
      </c>
      <c r="D266" s="73" t="s">
        <v>1440</v>
      </c>
      <c r="E266" s="74" t="s">
        <v>1485</v>
      </c>
      <c r="F266" s="75">
        <v>100</v>
      </c>
    </row>
    <row r="267" spans="1:6" x14ac:dyDescent="0.25">
      <c r="A267" s="78">
        <v>46031</v>
      </c>
      <c r="B267" s="76" t="s">
        <v>1555</v>
      </c>
      <c r="C267" s="77" t="s">
        <v>1784</v>
      </c>
      <c r="D267" s="73" t="s">
        <v>1440</v>
      </c>
      <c r="E267" s="74" t="s">
        <v>1676</v>
      </c>
      <c r="F267" s="75">
        <v>100</v>
      </c>
    </row>
    <row r="268" spans="1:6" ht="21.6" x14ac:dyDescent="0.25">
      <c r="A268" s="78">
        <v>46031</v>
      </c>
      <c r="B268" s="76" t="s">
        <v>1555</v>
      </c>
      <c r="C268" s="77" t="s">
        <v>1785</v>
      </c>
      <c r="D268" s="73" t="s">
        <v>1449</v>
      </c>
      <c r="E268" s="74" t="s">
        <v>1732</v>
      </c>
      <c r="F268" s="75">
        <v>100</v>
      </c>
    </row>
    <row r="269" spans="1:6" x14ac:dyDescent="0.25">
      <c r="A269" s="78">
        <v>46031</v>
      </c>
      <c r="B269" s="76" t="s">
        <v>1555</v>
      </c>
      <c r="C269" s="77" t="s">
        <v>1786</v>
      </c>
      <c r="D269" s="73" t="s">
        <v>1440</v>
      </c>
      <c r="E269" s="74" t="s">
        <v>1549</v>
      </c>
      <c r="F269" s="75">
        <v>100</v>
      </c>
    </row>
    <row r="270" spans="1:6" x14ac:dyDescent="0.25">
      <c r="A270" s="78">
        <v>46031</v>
      </c>
      <c r="B270" s="76" t="s">
        <v>1438</v>
      </c>
      <c r="C270" s="77" t="s">
        <v>1787</v>
      </c>
      <c r="D270" s="73" t="s">
        <v>1440</v>
      </c>
      <c r="E270" s="74" t="s">
        <v>1788</v>
      </c>
      <c r="F270" s="75">
        <v>100</v>
      </c>
    </row>
    <row r="271" spans="1:6" x14ac:dyDescent="0.25">
      <c r="A271" s="78">
        <v>46031</v>
      </c>
      <c r="B271" s="76" t="s">
        <v>1438</v>
      </c>
      <c r="C271" s="77" t="s">
        <v>1446</v>
      </c>
      <c r="D271" s="73" t="s">
        <v>1440</v>
      </c>
      <c r="E271" s="74" t="s">
        <v>1441</v>
      </c>
      <c r="F271" s="75">
        <v>100</v>
      </c>
    </row>
    <row r="272" spans="1:6" x14ac:dyDescent="0.25">
      <c r="A272" s="78">
        <v>46031</v>
      </c>
      <c r="B272" s="76" t="s">
        <v>1438</v>
      </c>
      <c r="C272" s="77" t="s">
        <v>1789</v>
      </c>
      <c r="D272" s="73" t="s">
        <v>1551</v>
      </c>
      <c r="E272" s="74" t="s">
        <v>1790</v>
      </c>
      <c r="F272" s="75">
        <v>100</v>
      </c>
    </row>
    <row r="273" spans="1:6" x14ac:dyDescent="0.25">
      <c r="A273" s="78">
        <v>46031</v>
      </c>
      <c r="B273" s="76" t="s">
        <v>1438</v>
      </c>
      <c r="C273" s="77" t="s">
        <v>1622</v>
      </c>
      <c r="D273" s="73" t="s">
        <v>1440</v>
      </c>
      <c r="E273" s="74" t="s">
        <v>1791</v>
      </c>
      <c r="F273" s="75">
        <v>100</v>
      </c>
    </row>
    <row r="274" spans="1:6" x14ac:dyDescent="0.25">
      <c r="A274" s="78">
        <v>46031</v>
      </c>
      <c r="B274" s="76" t="s">
        <v>1438</v>
      </c>
      <c r="C274" s="77" t="s">
        <v>1568</v>
      </c>
      <c r="D274" s="73" t="s">
        <v>1440</v>
      </c>
      <c r="E274" s="74" t="s">
        <v>1741</v>
      </c>
      <c r="F274" s="75">
        <v>100</v>
      </c>
    </row>
    <row r="275" spans="1:6" x14ac:dyDescent="0.25">
      <c r="A275" s="78">
        <v>46031</v>
      </c>
      <c r="B275" s="76" t="s">
        <v>1438</v>
      </c>
      <c r="C275" s="77" t="s">
        <v>1792</v>
      </c>
      <c r="D275" s="73" t="s">
        <v>1440</v>
      </c>
      <c r="E275" s="74" t="s">
        <v>1793</v>
      </c>
      <c r="F275" s="75">
        <v>100</v>
      </c>
    </row>
    <row r="276" spans="1:6" x14ac:dyDescent="0.25">
      <c r="A276" s="78">
        <v>46031</v>
      </c>
      <c r="B276" s="76" t="s">
        <v>1438</v>
      </c>
      <c r="C276" s="77" t="s">
        <v>1794</v>
      </c>
      <c r="D276" s="73" t="s">
        <v>1440</v>
      </c>
      <c r="E276" s="74" t="s">
        <v>1443</v>
      </c>
      <c r="F276" s="75">
        <v>100</v>
      </c>
    </row>
    <row r="277" spans="1:6" x14ac:dyDescent="0.25">
      <c r="A277" s="78">
        <v>46031</v>
      </c>
      <c r="B277" s="76" t="s">
        <v>1457</v>
      </c>
      <c r="C277" s="77" t="s">
        <v>1576</v>
      </c>
      <c r="D277" s="73" t="s">
        <v>1449</v>
      </c>
      <c r="E277" s="74" t="s">
        <v>1450</v>
      </c>
      <c r="F277" s="75">
        <v>100</v>
      </c>
    </row>
    <row r="278" spans="1:6" x14ac:dyDescent="0.25">
      <c r="A278" s="78">
        <v>46031</v>
      </c>
      <c r="B278" s="76" t="s">
        <v>1457</v>
      </c>
      <c r="C278" s="77" t="s">
        <v>1574</v>
      </c>
      <c r="D278" s="73" t="s">
        <v>1440</v>
      </c>
      <c r="E278" s="74" t="s">
        <v>1676</v>
      </c>
      <c r="F278" s="75">
        <v>100</v>
      </c>
    </row>
    <row r="279" spans="1:6" x14ac:dyDescent="0.25">
      <c r="A279" s="78">
        <v>46031</v>
      </c>
      <c r="B279" s="76" t="s">
        <v>1457</v>
      </c>
      <c r="C279" s="77" t="s">
        <v>1462</v>
      </c>
      <c r="D279" s="73" t="s">
        <v>1440</v>
      </c>
      <c r="E279" s="74" t="s">
        <v>1676</v>
      </c>
      <c r="F279" s="75">
        <v>100</v>
      </c>
    </row>
    <row r="280" spans="1:6" x14ac:dyDescent="0.25">
      <c r="A280" s="78">
        <v>46031</v>
      </c>
      <c r="B280" s="76" t="s">
        <v>1457</v>
      </c>
      <c r="C280" s="77" t="s">
        <v>1795</v>
      </c>
      <c r="D280" s="73" t="s">
        <v>1440</v>
      </c>
      <c r="E280" s="74" t="s">
        <v>1676</v>
      </c>
      <c r="F280" s="75">
        <v>100</v>
      </c>
    </row>
    <row r="281" spans="1:6" x14ac:dyDescent="0.25">
      <c r="A281" s="78">
        <v>46031</v>
      </c>
      <c r="B281" s="76" t="s">
        <v>1457</v>
      </c>
      <c r="C281" s="77" t="s">
        <v>1468</v>
      </c>
      <c r="D281" s="73" t="s">
        <v>1440</v>
      </c>
      <c r="E281" s="74" t="s">
        <v>1741</v>
      </c>
      <c r="F281" s="75">
        <v>100</v>
      </c>
    </row>
    <row r="282" spans="1:6" x14ac:dyDescent="0.25">
      <c r="A282" s="78">
        <v>46031</v>
      </c>
      <c r="B282" s="76" t="s">
        <v>1457</v>
      </c>
      <c r="C282" s="77" t="s">
        <v>1470</v>
      </c>
      <c r="D282" s="73" t="s">
        <v>1440</v>
      </c>
      <c r="E282" s="74" t="s">
        <v>1741</v>
      </c>
      <c r="F282" s="75">
        <v>100</v>
      </c>
    </row>
    <row r="283" spans="1:6" x14ac:dyDescent="0.25">
      <c r="A283" s="78">
        <v>46031</v>
      </c>
      <c r="B283" s="76" t="s">
        <v>1457</v>
      </c>
      <c r="C283" s="77" t="s">
        <v>1464</v>
      </c>
      <c r="D283" s="73" t="s">
        <v>1440</v>
      </c>
      <c r="E283" s="74" t="s">
        <v>1741</v>
      </c>
      <c r="F283" s="75">
        <v>100</v>
      </c>
    </row>
    <row r="284" spans="1:6" x14ac:dyDescent="0.25">
      <c r="A284" s="78">
        <v>46031</v>
      </c>
      <c r="B284" s="76" t="s">
        <v>1457</v>
      </c>
      <c r="C284" s="77" t="s">
        <v>1796</v>
      </c>
      <c r="D284" s="73" t="s">
        <v>1547</v>
      </c>
      <c r="E284" s="74"/>
      <c r="F284" s="75">
        <v>100</v>
      </c>
    </row>
    <row r="285" spans="1:6" x14ac:dyDescent="0.25">
      <c r="A285" s="78">
        <v>46031</v>
      </c>
      <c r="B285" s="76" t="s">
        <v>1457</v>
      </c>
      <c r="C285" s="77" t="s">
        <v>1796</v>
      </c>
      <c r="D285" s="73" t="s">
        <v>1546</v>
      </c>
      <c r="E285" s="74"/>
      <c r="F285" s="75">
        <v>100</v>
      </c>
    </row>
    <row r="286" spans="1:6" x14ac:dyDescent="0.25">
      <c r="A286" s="78">
        <v>46031</v>
      </c>
      <c r="B286" s="76" t="s">
        <v>1457</v>
      </c>
      <c r="C286" s="77" t="s">
        <v>1797</v>
      </c>
      <c r="D286" s="73" t="s">
        <v>1547</v>
      </c>
      <c r="E286" s="74"/>
      <c r="F286" s="75">
        <v>100</v>
      </c>
    </row>
    <row r="287" spans="1:6" x14ac:dyDescent="0.25">
      <c r="A287" s="78">
        <v>46031</v>
      </c>
      <c r="B287" s="76" t="s">
        <v>1457</v>
      </c>
      <c r="C287" s="77" t="s">
        <v>1797</v>
      </c>
      <c r="D287" s="73" t="s">
        <v>1546</v>
      </c>
      <c r="E287" s="74"/>
      <c r="F287" s="75">
        <v>100</v>
      </c>
    </row>
    <row r="288" spans="1:6" x14ac:dyDescent="0.25">
      <c r="A288" s="78">
        <v>46031</v>
      </c>
      <c r="B288" s="76" t="s">
        <v>1474</v>
      </c>
      <c r="C288" s="77" t="s">
        <v>1535</v>
      </c>
      <c r="D288" s="73" t="s">
        <v>1798</v>
      </c>
      <c r="E288" s="74"/>
      <c r="F288" s="75">
        <v>100</v>
      </c>
    </row>
    <row r="289" spans="1:6" x14ac:dyDescent="0.25">
      <c r="A289" s="78">
        <v>46031</v>
      </c>
      <c r="B289" s="76" t="s">
        <v>1474</v>
      </c>
      <c r="C289" s="77" t="s">
        <v>1799</v>
      </c>
      <c r="D289" s="73" t="s">
        <v>1586</v>
      </c>
      <c r="E289" s="74" t="s">
        <v>1800</v>
      </c>
      <c r="F289" s="75">
        <v>100</v>
      </c>
    </row>
    <row r="290" spans="1:6" x14ac:dyDescent="0.25">
      <c r="A290" s="78">
        <v>46031</v>
      </c>
      <c r="B290" s="76" t="s">
        <v>1474</v>
      </c>
      <c r="C290" s="77" t="s">
        <v>1692</v>
      </c>
      <c r="D290" s="73" t="s">
        <v>1588</v>
      </c>
      <c r="E290" s="74" t="s">
        <v>1801</v>
      </c>
      <c r="F290" s="75">
        <v>100</v>
      </c>
    </row>
    <row r="291" spans="1:6" x14ac:dyDescent="0.25">
      <c r="A291" s="78">
        <v>46031</v>
      </c>
      <c r="B291" s="76" t="s">
        <v>1474</v>
      </c>
      <c r="C291" s="77" t="s">
        <v>1802</v>
      </c>
      <c r="D291" s="73" t="s">
        <v>1803</v>
      </c>
      <c r="E291" s="74"/>
      <c r="F291" s="75">
        <v>40</v>
      </c>
    </row>
    <row r="292" spans="1:6" x14ac:dyDescent="0.25">
      <c r="A292" s="78">
        <v>46031</v>
      </c>
      <c r="B292" s="76" t="s">
        <v>1590</v>
      </c>
      <c r="C292" s="77" t="s">
        <v>1543</v>
      </c>
      <c r="D292" s="73" t="s">
        <v>1804</v>
      </c>
      <c r="E292" s="74"/>
      <c r="F292" s="75">
        <v>100</v>
      </c>
    </row>
    <row r="293" spans="1:6" ht="26.4" x14ac:dyDescent="0.25">
      <c r="A293" s="78">
        <v>46031</v>
      </c>
      <c r="B293" s="76" t="s">
        <v>1590</v>
      </c>
      <c r="C293" s="77" t="s">
        <v>1805</v>
      </c>
      <c r="D293" s="73" t="s">
        <v>1806</v>
      </c>
      <c r="E293" s="74"/>
      <c r="F293" s="75">
        <v>70</v>
      </c>
    </row>
    <row r="294" spans="1:6" x14ac:dyDescent="0.25">
      <c r="A294" s="78">
        <v>46031</v>
      </c>
      <c r="B294" s="76" t="s">
        <v>1590</v>
      </c>
      <c r="C294" s="77" t="s">
        <v>363</v>
      </c>
      <c r="D294" s="73" t="s">
        <v>1807</v>
      </c>
      <c r="E294" s="74"/>
      <c r="F294" s="75">
        <v>100</v>
      </c>
    </row>
    <row r="295" spans="1:6" x14ac:dyDescent="0.25">
      <c r="A295" s="89">
        <v>46032</v>
      </c>
      <c r="B295" s="88" t="s">
        <v>1555</v>
      </c>
      <c r="C295" s="87" t="s">
        <v>1808</v>
      </c>
      <c r="D295" s="73" t="s">
        <v>1809</v>
      </c>
      <c r="E295" s="74" t="s">
        <v>1810</v>
      </c>
      <c r="F295" s="75">
        <v>100</v>
      </c>
    </row>
    <row r="296" spans="1:6" x14ac:dyDescent="0.25">
      <c r="A296" s="89">
        <v>46032</v>
      </c>
      <c r="B296" s="88" t="s">
        <v>1555</v>
      </c>
      <c r="C296" s="87" t="s">
        <v>1811</v>
      </c>
      <c r="D296" s="73" t="s">
        <v>1809</v>
      </c>
      <c r="E296" s="74" t="s">
        <v>1812</v>
      </c>
      <c r="F296" s="75">
        <v>100</v>
      </c>
    </row>
    <row r="297" spans="1:6" x14ac:dyDescent="0.25">
      <c r="A297" s="89">
        <v>46032</v>
      </c>
      <c r="B297" s="88" t="s">
        <v>1555</v>
      </c>
      <c r="C297" s="87" t="s">
        <v>1813</v>
      </c>
      <c r="D297" s="73" t="s">
        <v>1809</v>
      </c>
      <c r="E297" s="74" t="s">
        <v>1814</v>
      </c>
      <c r="F297" s="75">
        <v>100</v>
      </c>
    </row>
    <row r="298" spans="1:6" ht="21.6" x14ac:dyDescent="0.25">
      <c r="A298" s="89">
        <v>46032</v>
      </c>
      <c r="B298" s="88" t="s">
        <v>1555</v>
      </c>
      <c r="C298" s="87" t="s">
        <v>1499</v>
      </c>
      <c r="D298" s="73" t="s">
        <v>1809</v>
      </c>
      <c r="E298" s="74" t="s">
        <v>1815</v>
      </c>
      <c r="F298" s="75">
        <v>100</v>
      </c>
    </row>
    <row r="299" spans="1:6" x14ac:dyDescent="0.25">
      <c r="A299" s="89">
        <v>46032</v>
      </c>
      <c r="B299" s="88" t="s">
        <v>1555</v>
      </c>
      <c r="C299" s="87" t="s">
        <v>1816</v>
      </c>
      <c r="D299" s="73" t="s">
        <v>1809</v>
      </c>
      <c r="E299" s="74" t="s">
        <v>1817</v>
      </c>
      <c r="F299" s="75">
        <v>100</v>
      </c>
    </row>
    <row r="300" spans="1:6" ht="21.6" x14ac:dyDescent="0.25">
      <c r="A300" s="89">
        <v>46032</v>
      </c>
      <c r="B300" s="88" t="s">
        <v>1555</v>
      </c>
      <c r="C300" s="87" t="s">
        <v>1818</v>
      </c>
      <c r="D300" s="73" t="s">
        <v>1809</v>
      </c>
      <c r="E300" s="74" t="s">
        <v>1819</v>
      </c>
      <c r="F300" s="75">
        <v>100</v>
      </c>
    </row>
    <row r="301" spans="1:6" x14ac:dyDescent="0.25">
      <c r="A301" s="89">
        <v>46032</v>
      </c>
      <c r="B301" s="88" t="s">
        <v>1555</v>
      </c>
      <c r="C301" s="87" t="s">
        <v>1808</v>
      </c>
      <c r="D301" s="73" t="s">
        <v>1809</v>
      </c>
      <c r="E301" s="74" t="s">
        <v>1820</v>
      </c>
      <c r="F301" s="75">
        <v>100</v>
      </c>
    </row>
    <row r="302" spans="1:6" x14ac:dyDescent="0.25">
      <c r="A302" s="89">
        <v>46032</v>
      </c>
      <c r="B302" s="88" t="s">
        <v>1821</v>
      </c>
      <c r="C302" s="87" t="s">
        <v>1822</v>
      </c>
      <c r="D302" s="73" t="s">
        <v>1823</v>
      </c>
      <c r="E302" s="74" t="s">
        <v>1824</v>
      </c>
      <c r="F302" s="75">
        <v>100</v>
      </c>
    </row>
    <row r="303" spans="1:6" ht="32.4" x14ac:dyDescent="0.25">
      <c r="A303" s="89">
        <v>46032</v>
      </c>
      <c r="B303" s="88" t="s">
        <v>1821</v>
      </c>
      <c r="C303" s="87" t="s">
        <v>1825</v>
      </c>
      <c r="D303" s="73" t="s">
        <v>1826</v>
      </c>
      <c r="E303" s="74" t="s">
        <v>1827</v>
      </c>
      <c r="F303" s="75">
        <v>100</v>
      </c>
    </row>
    <row r="304" spans="1:6" x14ac:dyDescent="0.25">
      <c r="A304" s="89">
        <v>46032</v>
      </c>
      <c r="B304" s="88" t="s">
        <v>1821</v>
      </c>
      <c r="C304" s="87" t="s">
        <v>1822</v>
      </c>
      <c r="D304" s="73" t="s">
        <v>1828</v>
      </c>
      <c r="E304" s="74"/>
      <c r="F304" s="75">
        <v>100</v>
      </c>
    </row>
    <row r="305" spans="1:6" x14ac:dyDescent="0.25">
      <c r="A305" s="89">
        <v>46032</v>
      </c>
      <c r="B305" s="88" t="s">
        <v>1821</v>
      </c>
      <c r="C305" s="87" t="s">
        <v>1829</v>
      </c>
      <c r="D305" s="73" t="s">
        <v>1809</v>
      </c>
      <c r="E305" s="74" t="s">
        <v>1830</v>
      </c>
      <c r="F305" s="75">
        <v>100</v>
      </c>
    </row>
    <row r="306" spans="1:6" ht="21.6" x14ac:dyDescent="0.25">
      <c r="A306" s="89">
        <v>46032</v>
      </c>
      <c r="B306" s="88" t="s">
        <v>1821</v>
      </c>
      <c r="C306" s="87" t="s">
        <v>1831</v>
      </c>
      <c r="D306" s="73" t="s">
        <v>1809</v>
      </c>
      <c r="E306" s="74" t="s">
        <v>1832</v>
      </c>
      <c r="F306" s="75">
        <v>100</v>
      </c>
    </row>
    <row r="307" spans="1:6" x14ac:dyDescent="0.25">
      <c r="A307" s="89">
        <v>46032</v>
      </c>
      <c r="B307" s="88" t="s">
        <v>1821</v>
      </c>
      <c r="C307" s="87" t="s">
        <v>1833</v>
      </c>
      <c r="D307" s="73" t="s">
        <v>1809</v>
      </c>
      <c r="E307" s="74" t="s">
        <v>1834</v>
      </c>
      <c r="F307" s="75">
        <v>100</v>
      </c>
    </row>
    <row r="308" spans="1:6" x14ac:dyDescent="0.25">
      <c r="A308" s="89">
        <v>46033</v>
      </c>
      <c r="B308" s="88" t="s">
        <v>1555</v>
      </c>
      <c r="C308" s="87" t="s">
        <v>1835</v>
      </c>
      <c r="D308" s="73" t="s">
        <v>1836</v>
      </c>
      <c r="E308" s="74" t="s">
        <v>1837</v>
      </c>
      <c r="F308" s="75">
        <v>100</v>
      </c>
    </row>
    <row r="309" spans="1:6" x14ac:dyDescent="0.25">
      <c r="A309" s="89">
        <v>46033</v>
      </c>
      <c r="B309" s="88" t="s">
        <v>1555</v>
      </c>
      <c r="C309" s="87" t="s">
        <v>1838</v>
      </c>
      <c r="D309" s="73" t="s">
        <v>1836</v>
      </c>
      <c r="E309" s="74" t="s">
        <v>1839</v>
      </c>
      <c r="F309" s="75">
        <v>100</v>
      </c>
    </row>
    <row r="310" spans="1:6" ht="21.6" x14ac:dyDescent="0.25">
      <c r="A310" s="89">
        <v>46033</v>
      </c>
      <c r="B310" s="88" t="s">
        <v>1555</v>
      </c>
      <c r="C310" s="87" t="s">
        <v>1840</v>
      </c>
      <c r="D310" s="73" t="s">
        <v>1809</v>
      </c>
      <c r="E310" s="74" t="s">
        <v>1841</v>
      </c>
      <c r="F310" s="75">
        <v>100</v>
      </c>
    </row>
    <row r="311" spans="1:6" x14ac:dyDescent="0.25">
      <c r="A311" s="89">
        <v>46033</v>
      </c>
      <c r="B311" s="88" t="s">
        <v>1555</v>
      </c>
      <c r="C311" s="87" t="s">
        <v>1842</v>
      </c>
      <c r="D311" s="73" t="s">
        <v>1836</v>
      </c>
      <c r="E311" s="74" t="s">
        <v>1843</v>
      </c>
      <c r="F311" s="75">
        <v>100</v>
      </c>
    </row>
    <row r="312" spans="1:6" x14ac:dyDescent="0.25">
      <c r="A312" s="89">
        <v>46033</v>
      </c>
      <c r="B312" s="88" t="s">
        <v>1555</v>
      </c>
      <c r="C312" s="87" t="s">
        <v>1844</v>
      </c>
      <c r="D312" s="73" t="s">
        <v>1809</v>
      </c>
      <c r="E312" s="74" t="s">
        <v>1845</v>
      </c>
      <c r="F312" s="75">
        <v>100</v>
      </c>
    </row>
    <row r="313" spans="1:6" x14ac:dyDescent="0.25">
      <c r="A313" s="89">
        <v>46033</v>
      </c>
      <c r="B313" s="88" t="s">
        <v>1555</v>
      </c>
      <c r="C313" s="87" t="s">
        <v>1846</v>
      </c>
      <c r="D313" s="73" t="s">
        <v>1836</v>
      </c>
      <c r="E313" s="74" t="s">
        <v>1847</v>
      </c>
      <c r="F313" s="75">
        <v>100</v>
      </c>
    </row>
    <row r="314" spans="1:6" x14ac:dyDescent="0.25">
      <c r="A314" s="89">
        <v>46033</v>
      </c>
      <c r="B314" s="88" t="s">
        <v>1555</v>
      </c>
      <c r="C314" s="87" t="s">
        <v>300</v>
      </c>
      <c r="D314" s="73" t="s">
        <v>1848</v>
      </c>
      <c r="E314" s="74" t="s">
        <v>1849</v>
      </c>
      <c r="F314" s="75">
        <v>100</v>
      </c>
    </row>
    <row r="315" spans="1:6" x14ac:dyDescent="0.25">
      <c r="A315" s="89">
        <v>46034</v>
      </c>
      <c r="B315" s="88" t="s">
        <v>1534</v>
      </c>
      <c r="C315" s="87" t="s">
        <v>363</v>
      </c>
      <c r="D315" s="73" t="s">
        <v>1667</v>
      </c>
      <c r="E315" s="74"/>
      <c r="F315" s="75">
        <v>100</v>
      </c>
    </row>
    <row r="316" spans="1:6" ht="26.4" x14ac:dyDescent="0.25">
      <c r="A316" s="89">
        <v>46034</v>
      </c>
      <c r="B316" s="88" t="s">
        <v>1534</v>
      </c>
      <c r="C316" s="77" t="s">
        <v>363</v>
      </c>
      <c r="D316" s="73" t="s">
        <v>1850</v>
      </c>
      <c r="E316" s="74"/>
      <c r="F316" s="75">
        <v>100</v>
      </c>
    </row>
    <row r="317" spans="1:6" x14ac:dyDescent="0.25">
      <c r="A317" s="89">
        <v>46034</v>
      </c>
      <c r="B317" s="88" t="s">
        <v>1534</v>
      </c>
      <c r="C317" s="77" t="s">
        <v>363</v>
      </c>
      <c r="D317" s="73" t="s">
        <v>1851</v>
      </c>
      <c r="E317" s="74"/>
      <c r="F317" s="75">
        <v>100</v>
      </c>
    </row>
    <row r="318" spans="1:6" x14ac:dyDescent="0.25">
      <c r="A318" s="89">
        <v>46034</v>
      </c>
      <c r="B318" s="88" t="s">
        <v>1534</v>
      </c>
      <c r="C318" s="77" t="s">
        <v>363</v>
      </c>
      <c r="D318" s="73" t="s">
        <v>1852</v>
      </c>
      <c r="E318" s="74" t="s">
        <v>1853</v>
      </c>
      <c r="F318" s="75">
        <v>100</v>
      </c>
    </row>
    <row r="319" spans="1:6" x14ac:dyDescent="0.25">
      <c r="A319" s="89">
        <v>46034</v>
      </c>
      <c r="B319" s="88" t="s">
        <v>1534</v>
      </c>
      <c r="C319" s="77" t="s">
        <v>363</v>
      </c>
      <c r="D319" s="73" t="s">
        <v>1852</v>
      </c>
      <c r="E319" s="74" t="s">
        <v>1854</v>
      </c>
      <c r="F319" s="75">
        <v>100</v>
      </c>
    </row>
    <row r="320" spans="1:6" x14ac:dyDescent="0.25">
      <c r="A320" s="89">
        <v>46034</v>
      </c>
      <c r="B320" s="88" t="s">
        <v>1534</v>
      </c>
      <c r="C320" s="77" t="s">
        <v>363</v>
      </c>
      <c r="D320" s="73" t="s">
        <v>1598</v>
      </c>
      <c r="E320" s="74"/>
      <c r="F320" s="75">
        <v>100</v>
      </c>
    </row>
    <row r="321" spans="1:6" ht="22.5" customHeight="1" x14ac:dyDescent="0.25">
      <c r="A321" s="89">
        <v>46034</v>
      </c>
      <c r="B321" s="76" t="s">
        <v>1428</v>
      </c>
      <c r="C321" s="77" t="s">
        <v>369</v>
      </c>
      <c r="D321" s="73" t="s">
        <v>1767</v>
      </c>
      <c r="E321" s="74"/>
      <c r="F321" s="75">
        <v>100</v>
      </c>
    </row>
    <row r="322" spans="1:6" x14ac:dyDescent="0.25">
      <c r="A322" s="89">
        <v>46034</v>
      </c>
      <c r="B322" s="76" t="s">
        <v>1428</v>
      </c>
      <c r="C322" s="77" t="s">
        <v>1535</v>
      </c>
      <c r="D322" s="73" t="s">
        <v>1855</v>
      </c>
      <c r="E322" s="74"/>
      <c r="F322" s="75">
        <v>100</v>
      </c>
    </row>
    <row r="323" spans="1:6" ht="26.4" x14ac:dyDescent="0.25">
      <c r="A323" s="89">
        <v>46034</v>
      </c>
      <c r="B323" s="76" t="s">
        <v>1428</v>
      </c>
      <c r="C323" s="77" t="s">
        <v>1856</v>
      </c>
      <c r="D323" s="73" t="s">
        <v>1857</v>
      </c>
      <c r="E323" s="74"/>
      <c r="F323" s="75">
        <v>100</v>
      </c>
    </row>
    <row r="324" spans="1:6" ht="21.6" x14ac:dyDescent="0.25">
      <c r="A324" s="89">
        <v>46034</v>
      </c>
      <c r="B324" s="76" t="s">
        <v>1542</v>
      </c>
      <c r="C324" s="77" t="s">
        <v>1545</v>
      </c>
      <c r="D324" s="73" t="s">
        <v>1449</v>
      </c>
      <c r="E324" s="74" t="s">
        <v>1858</v>
      </c>
      <c r="F324" s="75">
        <v>100</v>
      </c>
    </row>
    <row r="325" spans="1:6" x14ac:dyDescent="0.25">
      <c r="A325" s="89">
        <v>46034</v>
      </c>
      <c r="B325" s="76" t="s">
        <v>1542</v>
      </c>
      <c r="C325" s="77" t="s">
        <v>1776</v>
      </c>
      <c r="D325" s="73" t="s">
        <v>1449</v>
      </c>
      <c r="E325" s="74" t="s">
        <v>1859</v>
      </c>
      <c r="F325" s="75">
        <v>100</v>
      </c>
    </row>
    <row r="326" spans="1:6" ht="21.6" x14ac:dyDescent="0.25">
      <c r="A326" s="89">
        <v>46034</v>
      </c>
      <c r="B326" s="76" t="s">
        <v>1542</v>
      </c>
      <c r="C326" s="77" t="s">
        <v>1649</v>
      </c>
      <c r="D326" s="73" t="s">
        <v>1449</v>
      </c>
      <c r="E326" s="74" t="s">
        <v>1860</v>
      </c>
      <c r="F326" s="75">
        <v>100</v>
      </c>
    </row>
    <row r="327" spans="1:6" ht="21.6" x14ac:dyDescent="0.25">
      <c r="A327" s="89">
        <v>46034</v>
      </c>
      <c r="B327" s="76" t="s">
        <v>1542</v>
      </c>
      <c r="C327" s="77" t="s">
        <v>1611</v>
      </c>
      <c r="D327" s="73" t="s">
        <v>1449</v>
      </c>
      <c r="E327" s="74" t="s">
        <v>1861</v>
      </c>
      <c r="F327" s="75">
        <v>100</v>
      </c>
    </row>
    <row r="328" spans="1:6" x14ac:dyDescent="0.25">
      <c r="A328" s="89">
        <v>46034</v>
      </c>
      <c r="B328" s="76" t="s">
        <v>1542</v>
      </c>
      <c r="C328" s="77" t="s">
        <v>1862</v>
      </c>
      <c r="D328" s="73" t="s">
        <v>1547</v>
      </c>
      <c r="E328" s="74"/>
      <c r="F328" s="75">
        <v>100</v>
      </c>
    </row>
    <row r="329" spans="1:6" x14ac:dyDescent="0.25">
      <c r="A329" s="89">
        <v>46034</v>
      </c>
      <c r="B329" s="76" t="s">
        <v>1542</v>
      </c>
      <c r="C329" s="77" t="s">
        <v>1862</v>
      </c>
      <c r="D329" s="73" t="s">
        <v>1546</v>
      </c>
      <c r="E329" s="74"/>
      <c r="F329" s="75">
        <v>100</v>
      </c>
    </row>
    <row r="330" spans="1:6" x14ac:dyDescent="0.25">
      <c r="A330" s="89">
        <v>46034</v>
      </c>
      <c r="B330" s="76" t="s">
        <v>1542</v>
      </c>
      <c r="C330" s="77" t="s">
        <v>1863</v>
      </c>
      <c r="D330" s="73" t="s">
        <v>1547</v>
      </c>
      <c r="E330" s="74"/>
      <c r="F330" s="75">
        <v>100</v>
      </c>
    </row>
    <row r="331" spans="1:6" x14ac:dyDescent="0.25">
      <c r="A331" s="89">
        <v>46034</v>
      </c>
      <c r="B331" s="76" t="s">
        <v>1542</v>
      </c>
      <c r="C331" s="77" t="s">
        <v>1863</v>
      </c>
      <c r="D331" s="73" t="s">
        <v>1546</v>
      </c>
      <c r="E331" s="74"/>
      <c r="F331" s="75">
        <v>100</v>
      </c>
    </row>
    <row r="332" spans="1:6" x14ac:dyDescent="0.25">
      <c r="A332" s="89">
        <v>46034</v>
      </c>
      <c r="B332" s="76" t="s">
        <v>1555</v>
      </c>
      <c r="C332" s="77" t="s">
        <v>1451</v>
      </c>
      <c r="D332" s="73" t="s">
        <v>1440</v>
      </c>
      <c r="E332" s="74" t="s">
        <v>1676</v>
      </c>
      <c r="F332" s="75">
        <v>100</v>
      </c>
    </row>
    <row r="333" spans="1:6" x14ac:dyDescent="0.25">
      <c r="A333" s="89">
        <v>46034</v>
      </c>
      <c r="B333" s="76" t="s">
        <v>1555</v>
      </c>
      <c r="C333" s="77" t="s">
        <v>1453</v>
      </c>
      <c r="D333" s="73" t="s">
        <v>1440</v>
      </c>
      <c r="E333" s="74" t="s">
        <v>1485</v>
      </c>
      <c r="F333" s="75">
        <v>100</v>
      </c>
    </row>
    <row r="334" spans="1:6" x14ac:dyDescent="0.25">
      <c r="A334" s="89">
        <v>46034</v>
      </c>
      <c r="B334" s="76" t="s">
        <v>1555</v>
      </c>
      <c r="C334" s="77" t="s">
        <v>1864</v>
      </c>
      <c r="D334" s="73" t="s">
        <v>1440</v>
      </c>
      <c r="E334" s="74" t="s">
        <v>1679</v>
      </c>
      <c r="F334" s="75">
        <v>100</v>
      </c>
    </row>
    <row r="335" spans="1:6" x14ac:dyDescent="0.25">
      <c r="A335" s="89">
        <v>46034</v>
      </c>
      <c r="B335" s="76" t="s">
        <v>1555</v>
      </c>
      <c r="C335" s="77" t="s">
        <v>1570</v>
      </c>
      <c r="D335" s="73" t="s">
        <v>1449</v>
      </c>
      <c r="E335" s="74" t="s">
        <v>1865</v>
      </c>
      <c r="F335" s="75">
        <v>100</v>
      </c>
    </row>
    <row r="336" spans="1:6" x14ac:dyDescent="0.25">
      <c r="A336" s="89">
        <v>46034</v>
      </c>
      <c r="B336" s="76" t="s">
        <v>1555</v>
      </c>
      <c r="C336" s="77" t="s">
        <v>1794</v>
      </c>
      <c r="D336" s="73" t="s">
        <v>1449</v>
      </c>
      <c r="E336" s="74" t="s">
        <v>1866</v>
      </c>
      <c r="F336" s="75">
        <v>100</v>
      </c>
    </row>
    <row r="337" spans="1:6" ht="21.6" x14ac:dyDescent="0.25">
      <c r="A337" s="89">
        <v>46034</v>
      </c>
      <c r="B337" s="76" t="s">
        <v>1555</v>
      </c>
      <c r="C337" s="77" t="s">
        <v>1867</v>
      </c>
      <c r="D337" s="73" t="s">
        <v>1449</v>
      </c>
      <c r="E337" s="74" t="s">
        <v>1868</v>
      </c>
      <c r="F337" s="75">
        <v>100</v>
      </c>
    </row>
    <row r="338" spans="1:6" ht="21.6" x14ac:dyDescent="0.25">
      <c r="A338" s="89">
        <v>46034</v>
      </c>
      <c r="B338" s="76" t="s">
        <v>1555</v>
      </c>
      <c r="C338" s="77" t="s">
        <v>1869</v>
      </c>
      <c r="D338" s="73" t="s">
        <v>1551</v>
      </c>
      <c r="E338" s="74" t="s">
        <v>1870</v>
      </c>
      <c r="F338" s="75">
        <v>100</v>
      </c>
    </row>
    <row r="339" spans="1:6" x14ac:dyDescent="0.25">
      <c r="A339" s="89">
        <v>46034</v>
      </c>
      <c r="B339" s="76" t="s">
        <v>1438</v>
      </c>
      <c r="C339" s="77" t="s">
        <v>1871</v>
      </c>
      <c r="D339" s="73" t="s">
        <v>1547</v>
      </c>
      <c r="E339" s="74"/>
      <c r="F339" s="75">
        <v>100</v>
      </c>
    </row>
    <row r="340" spans="1:6" x14ac:dyDescent="0.25">
      <c r="A340" s="89">
        <v>46034</v>
      </c>
      <c r="B340" s="76" t="s">
        <v>1438</v>
      </c>
      <c r="C340" s="77" t="s">
        <v>1871</v>
      </c>
      <c r="D340" s="73" t="s">
        <v>1546</v>
      </c>
      <c r="E340" s="74"/>
      <c r="F340" s="75">
        <v>100</v>
      </c>
    </row>
    <row r="341" spans="1:6" ht="32.4" x14ac:dyDescent="0.25">
      <c r="A341" s="89">
        <v>46034</v>
      </c>
      <c r="B341" s="76" t="s">
        <v>1438</v>
      </c>
      <c r="C341" s="77" t="s">
        <v>1871</v>
      </c>
      <c r="D341" s="73" t="s">
        <v>1449</v>
      </c>
      <c r="E341" s="74" t="s">
        <v>1872</v>
      </c>
      <c r="F341" s="75">
        <v>100</v>
      </c>
    </row>
    <row r="342" spans="1:6" ht="21.6" x14ac:dyDescent="0.25">
      <c r="A342" s="89">
        <v>46034</v>
      </c>
      <c r="B342" s="76" t="s">
        <v>1438</v>
      </c>
      <c r="C342" s="77" t="s">
        <v>1627</v>
      </c>
      <c r="D342" s="73" t="s">
        <v>1449</v>
      </c>
      <c r="E342" s="74" t="s">
        <v>1873</v>
      </c>
      <c r="F342" s="75">
        <v>100</v>
      </c>
    </row>
    <row r="343" spans="1:6" x14ac:dyDescent="0.25">
      <c r="A343" s="89">
        <v>46034</v>
      </c>
      <c r="B343" s="76" t="s">
        <v>1438</v>
      </c>
      <c r="C343" s="77" t="s">
        <v>1874</v>
      </c>
      <c r="D343" s="73" t="s">
        <v>1440</v>
      </c>
      <c r="E343" s="74" t="s">
        <v>1549</v>
      </c>
      <c r="F343" s="75">
        <v>100</v>
      </c>
    </row>
    <row r="344" spans="1:6" ht="21.6" x14ac:dyDescent="0.25">
      <c r="A344" s="89">
        <v>46034</v>
      </c>
      <c r="B344" s="76" t="s">
        <v>1438</v>
      </c>
      <c r="C344" s="77" t="s">
        <v>1439</v>
      </c>
      <c r="D344" s="73" t="s">
        <v>1449</v>
      </c>
      <c r="E344" s="74" t="s">
        <v>1875</v>
      </c>
      <c r="F344" s="75">
        <v>100</v>
      </c>
    </row>
    <row r="345" spans="1:6" ht="21.6" x14ac:dyDescent="0.25">
      <c r="A345" s="89">
        <v>46034</v>
      </c>
      <c r="B345" s="76" t="s">
        <v>1438</v>
      </c>
      <c r="C345" s="77" t="s">
        <v>1871</v>
      </c>
      <c r="D345" s="73" t="s">
        <v>1449</v>
      </c>
      <c r="E345" s="74" t="s">
        <v>1876</v>
      </c>
      <c r="F345" s="75">
        <v>100</v>
      </c>
    </row>
    <row r="346" spans="1:6" x14ac:dyDescent="0.25">
      <c r="A346" s="89">
        <v>46034</v>
      </c>
      <c r="B346" s="76" t="s">
        <v>1438</v>
      </c>
      <c r="C346" s="77" t="s">
        <v>1568</v>
      </c>
      <c r="D346" s="73" t="s">
        <v>1449</v>
      </c>
      <c r="E346" s="74" t="s">
        <v>1877</v>
      </c>
      <c r="F346" s="75">
        <v>100</v>
      </c>
    </row>
    <row r="347" spans="1:6" ht="21.6" x14ac:dyDescent="0.25">
      <c r="A347" s="89">
        <v>46034</v>
      </c>
      <c r="B347" s="76" t="s">
        <v>1457</v>
      </c>
      <c r="C347" s="77" t="s">
        <v>1576</v>
      </c>
      <c r="D347" s="73" t="s">
        <v>1449</v>
      </c>
      <c r="E347" s="74" t="s">
        <v>1878</v>
      </c>
      <c r="F347" s="75">
        <v>100</v>
      </c>
    </row>
    <row r="348" spans="1:6" x14ac:dyDescent="0.25">
      <c r="A348" s="89">
        <v>46034</v>
      </c>
      <c r="B348" s="76" t="s">
        <v>1457</v>
      </c>
      <c r="C348" s="77" t="s">
        <v>1479</v>
      </c>
      <c r="D348" s="73" t="s">
        <v>1879</v>
      </c>
      <c r="E348" s="74" t="s">
        <v>1880</v>
      </c>
      <c r="F348" s="75">
        <v>100</v>
      </c>
    </row>
    <row r="349" spans="1:6" ht="21.6" x14ac:dyDescent="0.25">
      <c r="A349" s="89">
        <v>46034</v>
      </c>
      <c r="B349" s="76" t="s">
        <v>1457</v>
      </c>
      <c r="C349" s="77" t="s">
        <v>1462</v>
      </c>
      <c r="D349" s="73" t="s">
        <v>1449</v>
      </c>
      <c r="E349" s="74" t="s">
        <v>1881</v>
      </c>
      <c r="F349" s="75">
        <v>100</v>
      </c>
    </row>
    <row r="350" spans="1:6" x14ac:dyDescent="0.25">
      <c r="A350" s="89">
        <v>46034</v>
      </c>
      <c r="B350" s="76" t="s">
        <v>1457</v>
      </c>
      <c r="C350" s="77" t="s">
        <v>1458</v>
      </c>
      <c r="D350" s="73" t="s">
        <v>1440</v>
      </c>
      <c r="E350" s="74" t="s">
        <v>1676</v>
      </c>
      <c r="F350" s="75">
        <v>100</v>
      </c>
    </row>
    <row r="351" spans="1:6" x14ac:dyDescent="0.25">
      <c r="A351" s="89">
        <v>46034</v>
      </c>
      <c r="B351" s="76" t="s">
        <v>1457</v>
      </c>
      <c r="C351" s="77" t="s">
        <v>1477</v>
      </c>
      <c r="D351" s="73" t="s">
        <v>1440</v>
      </c>
      <c r="E351" s="74" t="s">
        <v>1487</v>
      </c>
      <c r="F351" s="75">
        <v>100</v>
      </c>
    </row>
    <row r="352" spans="1:6" x14ac:dyDescent="0.25">
      <c r="A352" s="89">
        <v>46034</v>
      </c>
      <c r="B352" s="76" t="s">
        <v>1457</v>
      </c>
      <c r="C352" s="77" t="s">
        <v>1460</v>
      </c>
      <c r="D352" s="73" t="s">
        <v>1547</v>
      </c>
      <c r="E352" s="74"/>
      <c r="F352" s="75">
        <v>100</v>
      </c>
    </row>
    <row r="353" spans="1:6" x14ac:dyDescent="0.25">
      <c r="A353" s="89">
        <v>46034</v>
      </c>
      <c r="B353" s="76" t="s">
        <v>1457</v>
      </c>
      <c r="C353" s="77" t="s">
        <v>1460</v>
      </c>
      <c r="D353" s="73" t="s">
        <v>1546</v>
      </c>
      <c r="E353" s="74"/>
      <c r="F353" s="75">
        <v>100</v>
      </c>
    </row>
    <row r="354" spans="1:6" x14ac:dyDescent="0.25">
      <c r="A354" s="89">
        <v>46034</v>
      </c>
      <c r="B354" s="76" t="s">
        <v>1457</v>
      </c>
      <c r="C354" s="77" t="s">
        <v>1882</v>
      </c>
      <c r="D354" s="73" t="s">
        <v>1547</v>
      </c>
      <c r="E354" s="74"/>
      <c r="F354" s="75">
        <v>100</v>
      </c>
    </row>
    <row r="355" spans="1:6" x14ac:dyDescent="0.25">
      <c r="A355" s="89">
        <v>46034</v>
      </c>
      <c r="B355" s="76" t="s">
        <v>1457</v>
      </c>
      <c r="C355" s="77" t="s">
        <v>1882</v>
      </c>
      <c r="D355" s="73" t="s">
        <v>1546</v>
      </c>
      <c r="E355" s="74"/>
      <c r="F355" s="75">
        <v>100</v>
      </c>
    </row>
    <row r="356" spans="1:6" x14ac:dyDescent="0.25">
      <c r="A356" s="89">
        <v>46034</v>
      </c>
      <c r="B356" s="76" t="s">
        <v>1474</v>
      </c>
      <c r="C356" s="77" t="s">
        <v>1883</v>
      </c>
      <c r="D356" s="73" t="s">
        <v>1884</v>
      </c>
      <c r="E356" s="74"/>
      <c r="F356" s="75">
        <v>100</v>
      </c>
    </row>
    <row r="357" spans="1:6" ht="26.4" x14ac:dyDescent="0.25">
      <c r="A357" s="89">
        <v>46034</v>
      </c>
      <c r="B357" s="76" t="s">
        <v>1590</v>
      </c>
      <c r="C357" s="77" t="s">
        <v>1540</v>
      </c>
      <c r="D357" s="73" t="s">
        <v>1885</v>
      </c>
      <c r="E357" s="74"/>
      <c r="F357" s="75">
        <v>100</v>
      </c>
    </row>
    <row r="358" spans="1:6" ht="27.75" customHeight="1" x14ac:dyDescent="0.25">
      <c r="A358" s="89">
        <v>46034</v>
      </c>
      <c r="B358" s="76" t="s">
        <v>1590</v>
      </c>
      <c r="C358" s="77" t="s">
        <v>1856</v>
      </c>
      <c r="D358" s="73" t="s">
        <v>1886</v>
      </c>
      <c r="E358" s="74"/>
      <c r="F358" s="75">
        <v>100</v>
      </c>
    </row>
    <row r="359" spans="1:6" x14ac:dyDescent="0.25">
      <c r="A359" s="89">
        <v>46035</v>
      </c>
      <c r="B359" s="76" t="s">
        <v>1534</v>
      </c>
      <c r="C359" s="77" t="s">
        <v>1887</v>
      </c>
      <c r="D359" s="73" t="s">
        <v>1888</v>
      </c>
      <c r="E359" s="74"/>
      <c r="F359" s="75">
        <v>100</v>
      </c>
    </row>
    <row r="360" spans="1:6" x14ac:dyDescent="0.25">
      <c r="A360" s="89">
        <v>46035</v>
      </c>
      <c r="B360" s="76" t="s">
        <v>1534</v>
      </c>
      <c r="C360" s="77" t="s">
        <v>363</v>
      </c>
      <c r="D360" s="73" t="s">
        <v>1889</v>
      </c>
      <c r="E360" s="74"/>
      <c r="F360" s="75">
        <v>100</v>
      </c>
    </row>
    <row r="361" spans="1:6" ht="22.5" customHeight="1" x14ac:dyDescent="0.25">
      <c r="A361" s="89">
        <v>46035</v>
      </c>
      <c r="B361" s="76" t="s">
        <v>1534</v>
      </c>
      <c r="C361" s="77" t="s">
        <v>363</v>
      </c>
      <c r="D361" s="73" t="s">
        <v>1890</v>
      </c>
      <c r="E361" s="74"/>
      <c r="F361" s="75">
        <v>100</v>
      </c>
    </row>
    <row r="362" spans="1:6" x14ac:dyDescent="0.25">
      <c r="A362" s="89">
        <v>46035</v>
      </c>
      <c r="B362" s="76" t="s">
        <v>1534</v>
      </c>
      <c r="C362" s="77" t="s">
        <v>363</v>
      </c>
      <c r="D362" s="73" t="s">
        <v>1891</v>
      </c>
      <c r="E362" s="74"/>
      <c r="F362" s="75">
        <v>100</v>
      </c>
    </row>
    <row r="363" spans="1:6" ht="26.4" x14ac:dyDescent="0.25">
      <c r="A363" s="89">
        <v>46035</v>
      </c>
      <c r="B363" s="76" t="s">
        <v>1534</v>
      </c>
      <c r="C363" s="77" t="s">
        <v>363</v>
      </c>
      <c r="D363" s="73" t="s">
        <v>1892</v>
      </c>
      <c r="E363" s="74"/>
      <c r="F363" s="75">
        <v>100</v>
      </c>
    </row>
    <row r="364" spans="1:6" x14ac:dyDescent="0.25">
      <c r="A364" s="89">
        <v>46035</v>
      </c>
      <c r="B364" s="76" t="s">
        <v>1534</v>
      </c>
      <c r="C364" s="77" t="s">
        <v>363</v>
      </c>
      <c r="D364" s="73" t="s">
        <v>1893</v>
      </c>
      <c r="E364" s="74"/>
      <c r="F364" s="75">
        <v>100</v>
      </c>
    </row>
    <row r="365" spans="1:6" ht="26.4" x14ac:dyDescent="0.25">
      <c r="A365" s="89">
        <v>46035</v>
      </c>
      <c r="B365" s="76" t="s">
        <v>1534</v>
      </c>
      <c r="C365" s="77" t="s">
        <v>363</v>
      </c>
      <c r="D365" s="73" t="s">
        <v>1894</v>
      </c>
      <c r="E365" s="74"/>
      <c r="F365" s="75">
        <v>100</v>
      </c>
    </row>
    <row r="366" spans="1:6" x14ac:dyDescent="0.25">
      <c r="A366" s="89">
        <v>46035</v>
      </c>
      <c r="B366" s="76" t="s">
        <v>1428</v>
      </c>
      <c r="C366" s="77" t="s">
        <v>758</v>
      </c>
      <c r="D366" s="73" t="s">
        <v>1895</v>
      </c>
      <c r="E366" s="74"/>
      <c r="F366" s="75">
        <v>100</v>
      </c>
    </row>
    <row r="367" spans="1:6" x14ac:dyDescent="0.25">
      <c r="A367" s="89">
        <v>46035</v>
      </c>
      <c r="B367" s="76" t="s">
        <v>1428</v>
      </c>
      <c r="C367" s="77" t="s">
        <v>758</v>
      </c>
      <c r="D367" s="73" t="s">
        <v>1896</v>
      </c>
      <c r="E367" s="74"/>
      <c r="F367" s="75">
        <v>100</v>
      </c>
    </row>
    <row r="368" spans="1:6" x14ac:dyDescent="0.25">
      <c r="A368" s="89">
        <v>46035</v>
      </c>
      <c r="B368" s="76" t="s">
        <v>1428</v>
      </c>
      <c r="C368" s="77" t="s">
        <v>758</v>
      </c>
      <c r="D368" s="73" t="s">
        <v>1897</v>
      </c>
      <c r="E368" s="74"/>
      <c r="F368" s="75">
        <v>100</v>
      </c>
    </row>
    <row r="369" spans="1:6" x14ac:dyDescent="0.25">
      <c r="A369" s="89">
        <v>46035</v>
      </c>
      <c r="B369" s="76" t="s">
        <v>1428</v>
      </c>
      <c r="C369" s="77" t="s">
        <v>758</v>
      </c>
      <c r="D369" s="73" t="s">
        <v>1898</v>
      </c>
      <c r="E369" s="74"/>
      <c r="F369" s="75">
        <v>100</v>
      </c>
    </row>
    <row r="370" spans="1:6" x14ac:dyDescent="0.25">
      <c r="A370" s="89">
        <v>46035</v>
      </c>
      <c r="B370" s="76" t="s">
        <v>1428</v>
      </c>
      <c r="C370" s="77" t="s">
        <v>758</v>
      </c>
      <c r="D370" s="73" t="s">
        <v>1899</v>
      </c>
      <c r="E370" s="74"/>
      <c r="F370" s="75">
        <v>100</v>
      </c>
    </row>
    <row r="371" spans="1:6" ht="26.4" x14ac:dyDescent="0.25">
      <c r="A371" s="89">
        <v>46035</v>
      </c>
      <c r="B371" s="76" t="s">
        <v>1428</v>
      </c>
      <c r="C371" s="77" t="s">
        <v>758</v>
      </c>
      <c r="D371" s="73" t="s">
        <v>1900</v>
      </c>
      <c r="E371" s="74"/>
      <c r="F371" s="75">
        <v>100</v>
      </c>
    </row>
    <row r="372" spans="1:6" ht="21.6" x14ac:dyDescent="0.25">
      <c r="A372" s="89">
        <v>46035</v>
      </c>
      <c r="B372" s="76" t="s">
        <v>1542</v>
      </c>
      <c r="C372" s="77" t="s">
        <v>1550</v>
      </c>
      <c r="D372" s="73" t="s">
        <v>1449</v>
      </c>
      <c r="E372" s="74" t="s">
        <v>1901</v>
      </c>
      <c r="F372" s="75">
        <v>100</v>
      </c>
    </row>
    <row r="373" spans="1:6" ht="21.6" x14ac:dyDescent="0.25">
      <c r="A373" s="89">
        <v>46035</v>
      </c>
      <c r="B373" s="76" t="s">
        <v>1542</v>
      </c>
      <c r="C373" s="77" t="s">
        <v>1775</v>
      </c>
      <c r="D373" s="73" t="s">
        <v>1449</v>
      </c>
      <c r="E373" s="74" t="s">
        <v>1902</v>
      </c>
      <c r="F373" s="75">
        <v>100</v>
      </c>
    </row>
    <row r="374" spans="1:6" x14ac:dyDescent="0.25">
      <c r="A374" s="89">
        <v>46035</v>
      </c>
      <c r="B374" s="76" t="s">
        <v>1542</v>
      </c>
      <c r="C374" s="77" t="s">
        <v>1608</v>
      </c>
      <c r="D374" s="73" t="s">
        <v>1547</v>
      </c>
      <c r="E374" s="74"/>
      <c r="F374" s="75">
        <v>100</v>
      </c>
    </row>
    <row r="375" spans="1:6" x14ac:dyDescent="0.25">
      <c r="A375" s="89">
        <v>46035</v>
      </c>
      <c r="B375" s="76" t="s">
        <v>1542</v>
      </c>
      <c r="C375" s="77" t="s">
        <v>1608</v>
      </c>
      <c r="D375" s="73" t="s">
        <v>1546</v>
      </c>
      <c r="E375" s="74"/>
      <c r="F375" s="75">
        <v>100</v>
      </c>
    </row>
    <row r="376" spans="1:6" x14ac:dyDescent="0.25">
      <c r="A376" s="89">
        <v>46035</v>
      </c>
      <c r="B376" s="76" t="s">
        <v>1542</v>
      </c>
      <c r="C376" s="77" t="s">
        <v>1609</v>
      </c>
      <c r="D376" s="73" t="s">
        <v>1547</v>
      </c>
      <c r="E376" s="74"/>
      <c r="F376" s="75">
        <v>100</v>
      </c>
    </row>
    <row r="377" spans="1:6" x14ac:dyDescent="0.25">
      <c r="A377" s="89">
        <v>46035</v>
      </c>
      <c r="B377" s="76" t="s">
        <v>1542</v>
      </c>
      <c r="C377" s="77" t="s">
        <v>1609</v>
      </c>
      <c r="D377" s="73" t="s">
        <v>1546</v>
      </c>
      <c r="E377" s="74"/>
      <c r="F377" s="75">
        <v>100</v>
      </c>
    </row>
    <row r="378" spans="1:6" ht="21.6" x14ac:dyDescent="0.25">
      <c r="A378" s="89">
        <v>46035</v>
      </c>
      <c r="B378" s="76" t="s">
        <v>1542</v>
      </c>
      <c r="C378" s="77" t="s">
        <v>1882</v>
      </c>
      <c r="D378" s="73" t="s">
        <v>1449</v>
      </c>
      <c r="E378" s="74" t="s">
        <v>1903</v>
      </c>
      <c r="F378" s="75">
        <v>100</v>
      </c>
    </row>
    <row r="379" spans="1:6" ht="21.6" x14ac:dyDescent="0.25">
      <c r="A379" s="89">
        <v>46035</v>
      </c>
      <c r="B379" s="76" t="s">
        <v>1555</v>
      </c>
      <c r="C379" s="77" t="s">
        <v>1869</v>
      </c>
      <c r="D379" s="73" t="s">
        <v>1449</v>
      </c>
      <c r="E379" s="74" t="s">
        <v>1904</v>
      </c>
      <c r="F379" s="75">
        <v>100</v>
      </c>
    </row>
    <row r="380" spans="1:6" x14ac:dyDescent="0.25">
      <c r="A380" s="89">
        <v>46035</v>
      </c>
      <c r="B380" s="76" t="s">
        <v>1555</v>
      </c>
      <c r="C380" s="77" t="s">
        <v>1730</v>
      </c>
      <c r="D380" s="73" t="s">
        <v>1681</v>
      </c>
      <c r="E380" s="74"/>
      <c r="F380" s="75">
        <v>100</v>
      </c>
    </row>
    <row r="381" spans="1:6" x14ac:dyDescent="0.25">
      <c r="A381" s="89">
        <v>46035</v>
      </c>
      <c r="B381" s="76" t="s">
        <v>1555</v>
      </c>
      <c r="C381" s="77" t="s">
        <v>1730</v>
      </c>
      <c r="D381" s="73" t="s">
        <v>1635</v>
      </c>
      <c r="E381" s="74"/>
      <c r="F381" s="75">
        <v>100</v>
      </c>
    </row>
    <row r="382" spans="1:6" x14ac:dyDescent="0.25">
      <c r="A382" s="89">
        <v>46035</v>
      </c>
      <c r="B382" s="76" t="s">
        <v>1555</v>
      </c>
      <c r="C382" s="77" t="s">
        <v>1729</v>
      </c>
      <c r="D382" s="73" t="s">
        <v>1681</v>
      </c>
      <c r="E382" s="74"/>
      <c r="F382" s="75">
        <v>100</v>
      </c>
    </row>
    <row r="383" spans="1:6" x14ac:dyDescent="0.25">
      <c r="A383" s="89">
        <v>46035</v>
      </c>
      <c r="B383" s="76" t="s">
        <v>1555</v>
      </c>
      <c r="C383" s="77" t="s">
        <v>1729</v>
      </c>
      <c r="D383" s="73" t="s">
        <v>1635</v>
      </c>
      <c r="E383" s="74"/>
      <c r="F383" s="75">
        <v>100</v>
      </c>
    </row>
    <row r="384" spans="1:6" x14ac:dyDescent="0.25">
      <c r="A384" s="89">
        <v>46035</v>
      </c>
      <c r="B384" s="76" t="s">
        <v>1555</v>
      </c>
      <c r="C384" s="77" t="s">
        <v>1563</v>
      </c>
      <c r="D384" s="73" t="s">
        <v>1681</v>
      </c>
      <c r="E384" s="74"/>
      <c r="F384" s="75">
        <v>100</v>
      </c>
    </row>
    <row r="385" spans="1:6" x14ac:dyDescent="0.25">
      <c r="A385" s="89">
        <v>46035</v>
      </c>
      <c r="B385" s="76" t="s">
        <v>1555</v>
      </c>
      <c r="C385" s="77" t="s">
        <v>1563</v>
      </c>
      <c r="D385" s="73" t="s">
        <v>1635</v>
      </c>
      <c r="E385" s="74"/>
      <c r="F385" s="75">
        <v>100</v>
      </c>
    </row>
    <row r="386" spans="1:6" x14ac:dyDescent="0.25">
      <c r="A386" s="89">
        <v>46035</v>
      </c>
      <c r="B386" s="76" t="s">
        <v>1438</v>
      </c>
      <c r="C386" s="77" t="s">
        <v>1446</v>
      </c>
      <c r="D386" s="73" t="s">
        <v>1440</v>
      </c>
      <c r="E386" s="74" t="s">
        <v>1905</v>
      </c>
      <c r="F386" s="75">
        <v>100</v>
      </c>
    </row>
    <row r="387" spans="1:6" x14ac:dyDescent="0.25">
      <c r="A387" s="89">
        <v>46035</v>
      </c>
      <c r="B387" s="76" t="s">
        <v>1438</v>
      </c>
      <c r="C387" s="77" t="s">
        <v>1439</v>
      </c>
      <c r="D387" s="73" t="s">
        <v>1440</v>
      </c>
      <c r="E387" s="74" t="s">
        <v>1906</v>
      </c>
      <c r="F387" s="75">
        <v>100</v>
      </c>
    </row>
    <row r="388" spans="1:6" ht="21.6" x14ac:dyDescent="0.25">
      <c r="A388" s="89">
        <v>46035</v>
      </c>
      <c r="B388" s="76" t="s">
        <v>1438</v>
      </c>
      <c r="C388" s="77" t="s">
        <v>1907</v>
      </c>
      <c r="D388" s="73" t="s">
        <v>1449</v>
      </c>
      <c r="E388" s="74" t="s">
        <v>1908</v>
      </c>
      <c r="F388" s="75">
        <v>100</v>
      </c>
    </row>
    <row r="389" spans="1:6" x14ac:dyDescent="0.25">
      <c r="A389" s="89">
        <v>46035</v>
      </c>
      <c r="B389" s="76" t="s">
        <v>1438</v>
      </c>
      <c r="C389" s="77" t="s">
        <v>1909</v>
      </c>
      <c r="D389" s="73" t="s">
        <v>1681</v>
      </c>
      <c r="E389" s="74"/>
      <c r="F389" s="75">
        <v>100</v>
      </c>
    </row>
    <row r="390" spans="1:6" x14ac:dyDescent="0.25">
      <c r="A390" s="89">
        <v>46035</v>
      </c>
      <c r="B390" s="76" t="s">
        <v>1438</v>
      </c>
      <c r="C390" s="77" t="s">
        <v>1909</v>
      </c>
      <c r="D390" s="73" t="s">
        <v>1635</v>
      </c>
      <c r="E390" s="74"/>
      <c r="F390" s="75">
        <v>100</v>
      </c>
    </row>
    <row r="391" spans="1:6" ht="21.6" x14ac:dyDescent="0.25">
      <c r="A391" s="89">
        <v>46035</v>
      </c>
      <c r="B391" s="76" t="s">
        <v>1438</v>
      </c>
      <c r="C391" s="77" t="s">
        <v>1910</v>
      </c>
      <c r="D391" s="73" t="s">
        <v>1449</v>
      </c>
      <c r="E391" s="74" t="s">
        <v>1911</v>
      </c>
      <c r="F391" s="75">
        <v>100</v>
      </c>
    </row>
    <row r="392" spans="1:6" ht="21.6" x14ac:dyDescent="0.25">
      <c r="A392" s="89">
        <v>46035</v>
      </c>
      <c r="B392" s="76" t="s">
        <v>1438</v>
      </c>
      <c r="C392" s="77" t="s">
        <v>1912</v>
      </c>
      <c r="D392" s="73" t="s">
        <v>1449</v>
      </c>
      <c r="E392" s="74" t="s">
        <v>1913</v>
      </c>
      <c r="F392" s="75">
        <v>100</v>
      </c>
    </row>
    <row r="393" spans="1:6" x14ac:dyDescent="0.25">
      <c r="A393" s="89">
        <v>46035</v>
      </c>
      <c r="B393" s="76" t="s">
        <v>1438</v>
      </c>
      <c r="C393" s="77" t="s">
        <v>1914</v>
      </c>
      <c r="D393" s="73" t="s">
        <v>1449</v>
      </c>
      <c r="E393" s="74" t="s">
        <v>1915</v>
      </c>
      <c r="F393" s="75">
        <v>100</v>
      </c>
    </row>
    <row r="394" spans="1:6" ht="21.6" x14ac:dyDescent="0.25">
      <c r="A394" s="89">
        <v>46035</v>
      </c>
      <c r="B394" s="76" t="s">
        <v>1457</v>
      </c>
      <c r="C394" s="77" t="s">
        <v>1462</v>
      </c>
      <c r="D394" s="73" t="s">
        <v>1916</v>
      </c>
      <c r="E394" s="74" t="s">
        <v>1917</v>
      </c>
      <c r="F394" s="75">
        <v>100</v>
      </c>
    </row>
    <row r="395" spans="1:6" x14ac:dyDescent="0.25">
      <c r="A395" s="89">
        <v>46035</v>
      </c>
      <c r="B395" s="76" t="s">
        <v>1457</v>
      </c>
      <c r="C395" s="77" t="s">
        <v>1692</v>
      </c>
      <c r="D395" s="73" t="s">
        <v>1916</v>
      </c>
      <c r="E395" s="74" t="s">
        <v>1918</v>
      </c>
      <c r="F395" s="75">
        <v>100</v>
      </c>
    </row>
    <row r="396" spans="1:6" ht="32.4" x14ac:dyDescent="0.25">
      <c r="A396" s="89">
        <v>46035</v>
      </c>
      <c r="B396" s="76" t="s">
        <v>1457</v>
      </c>
      <c r="C396" s="77" t="s">
        <v>1919</v>
      </c>
      <c r="D396" s="73" t="s">
        <v>1920</v>
      </c>
      <c r="E396" s="74" t="s">
        <v>1921</v>
      </c>
      <c r="F396" s="75">
        <v>100</v>
      </c>
    </row>
    <row r="397" spans="1:6" x14ac:dyDescent="0.25">
      <c r="A397" s="89">
        <v>46035</v>
      </c>
      <c r="B397" s="76" t="s">
        <v>1457</v>
      </c>
      <c r="C397" s="77" t="s">
        <v>1479</v>
      </c>
      <c r="D397" s="73" t="s">
        <v>1922</v>
      </c>
      <c r="E397" s="74"/>
      <c r="F397" s="75">
        <v>100</v>
      </c>
    </row>
    <row r="398" spans="1:6" ht="21.6" x14ac:dyDescent="0.25">
      <c r="A398" s="89">
        <v>46035</v>
      </c>
      <c r="B398" s="76" t="s">
        <v>1457</v>
      </c>
      <c r="C398" s="77" t="s">
        <v>1462</v>
      </c>
      <c r="D398" s="73" t="s">
        <v>1449</v>
      </c>
      <c r="E398" s="74" t="s">
        <v>1923</v>
      </c>
      <c r="F398" s="75">
        <v>100</v>
      </c>
    </row>
    <row r="399" spans="1:6" x14ac:dyDescent="0.25">
      <c r="A399" s="89">
        <v>46035</v>
      </c>
      <c r="B399" s="76" t="s">
        <v>1474</v>
      </c>
      <c r="C399" s="77" t="s">
        <v>1700</v>
      </c>
      <c r="D399" s="73" t="s">
        <v>1924</v>
      </c>
      <c r="E399" s="74"/>
      <c r="F399" s="75">
        <v>100</v>
      </c>
    </row>
    <row r="400" spans="1:6" x14ac:dyDescent="0.25">
      <c r="A400" s="89">
        <v>46035</v>
      </c>
      <c r="B400" s="76" t="s">
        <v>1474</v>
      </c>
      <c r="C400" s="77" t="s">
        <v>1871</v>
      </c>
      <c r="D400" s="73" t="s">
        <v>1586</v>
      </c>
      <c r="E400" s="74" t="s">
        <v>1925</v>
      </c>
      <c r="F400" s="75">
        <v>100</v>
      </c>
    </row>
    <row r="401" spans="1:6" x14ac:dyDescent="0.25">
      <c r="A401" s="89">
        <v>46035</v>
      </c>
      <c r="B401" s="76" t="s">
        <v>1474</v>
      </c>
      <c r="C401" s="77" t="s">
        <v>1576</v>
      </c>
      <c r="D401" s="73" t="s">
        <v>1588</v>
      </c>
      <c r="E401" s="74" t="s">
        <v>1926</v>
      </c>
      <c r="F401" s="75">
        <v>100</v>
      </c>
    </row>
    <row r="402" spans="1:6" x14ac:dyDescent="0.25">
      <c r="A402" s="89">
        <v>46035</v>
      </c>
      <c r="B402" s="76" t="s">
        <v>1474</v>
      </c>
      <c r="C402" s="77" t="s">
        <v>1802</v>
      </c>
      <c r="D402" s="73" t="s">
        <v>1927</v>
      </c>
      <c r="E402" s="74"/>
      <c r="F402" s="75">
        <v>100</v>
      </c>
    </row>
    <row r="403" spans="1:6" x14ac:dyDescent="0.25">
      <c r="A403" s="89">
        <v>46036</v>
      </c>
      <c r="B403" s="76" t="s">
        <v>1534</v>
      </c>
      <c r="C403" s="77" t="s">
        <v>363</v>
      </c>
      <c r="D403" s="73" t="s">
        <v>1928</v>
      </c>
      <c r="E403" s="74"/>
      <c r="F403" s="75">
        <v>100</v>
      </c>
    </row>
    <row r="404" spans="1:6" x14ac:dyDescent="0.25">
      <c r="A404" s="89">
        <v>46036</v>
      </c>
      <c r="B404" s="76" t="s">
        <v>1534</v>
      </c>
      <c r="C404" s="77" t="s">
        <v>1929</v>
      </c>
      <c r="D404" s="73" t="s">
        <v>1604</v>
      </c>
      <c r="E404" s="74"/>
      <c r="F404" s="75">
        <v>100</v>
      </c>
    </row>
    <row r="405" spans="1:6" x14ac:dyDescent="0.25">
      <c r="A405" s="89">
        <v>46036</v>
      </c>
      <c r="B405" s="76" t="s">
        <v>1534</v>
      </c>
      <c r="C405" s="77" t="s">
        <v>1929</v>
      </c>
      <c r="D405" s="73" t="s">
        <v>1603</v>
      </c>
      <c r="E405" s="74"/>
      <c r="F405" s="75">
        <v>100</v>
      </c>
    </row>
    <row r="406" spans="1:6" x14ac:dyDescent="0.25">
      <c r="A406" s="89">
        <v>46036</v>
      </c>
      <c r="B406" s="76" t="s">
        <v>1534</v>
      </c>
      <c r="C406" s="77" t="s">
        <v>1929</v>
      </c>
      <c r="D406" s="73" t="s">
        <v>1602</v>
      </c>
      <c r="E406" s="74"/>
      <c r="F406" s="75">
        <v>100</v>
      </c>
    </row>
    <row r="407" spans="1:6" ht="26.4" x14ac:dyDescent="0.25">
      <c r="A407" s="89">
        <v>46036</v>
      </c>
      <c r="B407" s="76" t="s">
        <v>1428</v>
      </c>
      <c r="C407" s="77" t="s">
        <v>369</v>
      </c>
      <c r="D407" s="73" t="s">
        <v>1767</v>
      </c>
      <c r="E407" s="74"/>
      <c r="F407" s="75">
        <v>100</v>
      </c>
    </row>
    <row r="408" spans="1:6" ht="26.25" customHeight="1" x14ac:dyDescent="0.25">
      <c r="A408" s="89">
        <v>46036</v>
      </c>
      <c r="B408" s="76" t="s">
        <v>1428</v>
      </c>
      <c r="C408" s="77" t="s">
        <v>758</v>
      </c>
      <c r="D408" s="73" t="s">
        <v>1930</v>
      </c>
      <c r="E408" s="74"/>
      <c r="F408" s="75">
        <v>100</v>
      </c>
    </row>
    <row r="409" spans="1:6" ht="24" customHeight="1" x14ac:dyDescent="0.25">
      <c r="A409" s="89">
        <v>46036</v>
      </c>
      <c r="B409" s="76" t="s">
        <v>1428</v>
      </c>
      <c r="C409" s="77" t="s">
        <v>758</v>
      </c>
      <c r="D409" s="73" t="s">
        <v>1931</v>
      </c>
      <c r="E409" s="74"/>
      <c r="F409" s="75">
        <v>100</v>
      </c>
    </row>
    <row r="410" spans="1:6" ht="25.5" customHeight="1" x14ac:dyDescent="0.25">
      <c r="A410" s="89">
        <v>46036</v>
      </c>
      <c r="B410" s="76" t="s">
        <v>1428</v>
      </c>
      <c r="C410" s="77" t="s">
        <v>758</v>
      </c>
      <c r="D410" s="73" t="s">
        <v>1932</v>
      </c>
      <c r="E410" s="74"/>
      <c r="F410" s="75">
        <v>100</v>
      </c>
    </row>
    <row r="411" spans="1:6" x14ac:dyDescent="0.25">
      <c r="A411" s="89">
        <v>46036</v>
      </c>
      <c r="B411" s="76" t="s">
        <v>1428</v>
      </c>
      <c r="C411" s="77" t="s">
        <v>758</v>
      </c>
      <c r="D411" s="73" t="s">
        <v>1430</v>
      </c>
      <c r="E411" s="74"/>
      <c r="F411" s="75">
        <v>100</v>
      </c>
    </row>
    <row r="412" spans="1:6" x14ac:dyDescent="0.25">
      <c r="A412" s="89">
        <v>46036</v>
      </c>
      <c r="B412" s="76" t="s">
        <v>1542</v>
      </c>
      <c r="C412" s="77" t="s">
        <v>1611</v>
      </c>
      <c r="D412" s="73" t="s">
        <v>1933</v>
      </c>
      <c r="E412" s="74"/>
      <c r="F412" s="75">
        <v>100</v>
      </c>
    </row>
    <row r="413" spans="1:6" x14ac:dyDescent="0.25">
      <c r="A413" s="89">
        <v>46036</v>
      </c>
      <c r="B413" s="76" t="s">
        <v>1542</v>
      </c>
      <c r="C413" s="77" t="s">
        <v>1611</v>
      </c>
      <c r="D413" s="73" t="s">
        <v>1546</v>
      </c>
      <c r="E413" s="74"/>
      <c r="F413" s="75">
        <v>100</v>
      </c>
    </row>
    <row r="414" spans="1:6" ht="21.6" x14ac:dyDescent="0.25">
      <c r="A414" s="89">
        <v>46036</v>
      </c>
      <c r="B414" s="76" t="s">
        <v>1542</v>
      </c>
      <c r="C414" s="77" t="s">
        <v>1486</v>
      </c>
      <c r="D414" s="73" t="s">
        <v>1449</v>
      </c>
      <c r="E414" s="74" t="s">
        <v>1934</v>
      </c>
      <c r="F414" s="75">
        <v>100</v>
      </c>
    </row>
    <row r="415" spans="1:6" x14ac:dyDescent="0.25">
      <c r="A415" s="89">
        <v>46036</v>
      </c>
      <c r="B415" s="76" t="s">
        <v>1542</v>
      </c>
      <c r="C415" s="77" t="s">
        <v>1721</v>
      </c>
      <c r="D415" s="73" t="s">
        <v>1440</v>
      </c>
      <c r="E415" s="74" t="s">
        <v>1485</v>
      </c>
      <c r="F415" s="75">
        <v>100</v>
      </c>
    </row>
    <row r="416" spans="1:6" x14ac:dyDescent="0.25">
      <c r="A416" s="89">
        <v>46036</v>
      </c>
      <c r="B416" s="76" t="s">
        <v>1542</v>
      </c>
      <c r="C416" s="77" t="s">
        <v>1935</v>
      </c>
      <c r="D416" s="73" t="s">
        <v>1933</v>
      </c>
      <c r="E416" s="74"/>
      <c r="F416" s="75">
        <v>100</v>
      </c>
    </row>
    <row r="417" spans="1:6" ht="21" customHeight="1" x14ac:dyDescent="0.25">
      <c r="A417" s="89">
        <v>46036</v>
      </c>
      <c r="B417" s="76" t="s">
        <v>1542</v>
      </c>
      <c r="C417" s="77" t="s">
        <v>1935</v>
      </c>
      <c r="D417" s="73" t="s">
        <v>1546</v>
      </c>
      <c r="E417" s="74"/>
      <c r="F417" s="75">
        <v>100</v>
      </c>
    </row>
    <row r="418" spans="1:6" x14ac:dyDescent="0.25">
      <c r="A418" s="89">
        <v>46036</v>
      </c>
      <c r="B418" s="76" t="s">
        <v>1542</v>
      </c>
      <c r="C418" s="77" t="s">
        <v>1548</v>
      </c>
      <c r="D418" s="73" t="s">
        <v>1440</v>
      </c>
      <c r="E418" s="74" t="s">
        <v>1441</v>
      </c>
      <c r="F418" s="75">
        <v>100</v>
      </c>
    </row>
    <row r="419" spans="1:6" ht="20.25" customHeight="1" x14ac:dyDescent="0.25">
      <c r="A419" s="89">
        <v>46036</v>
      </c>
      <c r="B419" s="76" t="s">
        <v>1555</v>
      </c>
      <c r="C419" s="77" t="s">
        <v>1910</v>
      </c>
      <c r="D419" s="73" t="s">
        <v>1449</v>
      </c>
      <c r="E419" s="74" t="s">
        <v>1936</v>
      </c>
      <c r="F419" s="75">
        <v>100</v>
      </c>
    </row>
    <row r="420" spans="1:6" ht="21.6" x14ac:dyDescent="0.25">
      <c r="A420" s="89">
        <v>46036</v>
      </c>
      <c r="B420" s="76" t="s">
        <v>1555</v>
      </c>
      <c r="C420" s="77" t="s">
        <v>1912</v>
      </c>
      <c r="D420" s="73" t="s">
        <v>1937</v>
      </c>
      <c r="E420" s="74" t="s">
        <v>1938</v>
      </c>
      <c r="F420" s="75">
        <v>100</v>
      </c>
    </row>
    <row r="421" spans="1:6" x14ac:dyDescent="0.25">
      <c r="A421" s="89">
        <v>46036</v>
      </c>
      <c r="B421" s="76" t="s">
        <v>1555</v>
      </c>
      <c r="C421" s="77" t="s">
        <v>1560</v>
      </c>
      <c r="D421" s="73" t="s">
        <v>1681</v>
      </c>
      <c r="E421" s="74"/>
      <c r="F421" s="75">
        <v>100</v>
      </c>
    </row>
    <row r="422" spans="1:6" x14ac:dyDescent="0.25">
      <c r="A422" s="89">
        <v>46036</v>
      </c>
      <c r="B422" s="76" t="s">
        <v>1555</v>
      </c>
      <c r="C422" s="77" t="s">
        <v>1560</v>
      </c>
      <c r="D422" s="73" t="s">
        <v>1635</v>
      </c>
      <c r="E422" s="74"/>
      <c r="F422" s="75">
        <v>100</v>
      </c>
    </row>
    <row r="423" spans="1:6" x14ac:dyDescent="0.25">
      <c r="A423" s="89">
        <v>46036</v>
      </c>
      <c r="B423" s="76" t="s">
        <v>1555</v>
      </c>
      <c r="C423" s="77" t="s">
        <v>1562</v>
      </c>
      <c r="D423" s="73" t="s">
        <v>1681</v>
      </c>
      <c r="E423" s="74"/>
      <c r="F423" s="75">
        <v>100</v>
      </c>
    </row>
    <row r="424" spans="1:6" x14ac:dyDescent="0.25">
      <c r="A424" s="89">
        <v>46036</v>
      </c>
      <c r="B424" s="76" t="s">
        <v>1555</v>
      </c>
      <c r="C424" s="77" t="s">
        <v>1562</v>
      </c>
      <c r="D424" s="73" t="s">
        <v>1635</v>
      </c>
      <c r="E424" s="74"/>
      <c r="F424" s="75">
        <v>100</v>
      </c>
    </row>
    <row r="425" spans="1:6" ht="32.4" x14ac:dyDescent="0.25">
      <c r="A425" s="89">
        <v>46036</v>
      </c>
      <c r="B425" s="76" t="s">
        <v>1438</v>
      </c>
      <c r="C425" s="77" t="s">
        <v>1568</v>
      </c>
      <c r="D425" s="73" t="s">
        <v>1449</v>
      </c>
      <c r="E425" s="74" t="s">
        <v>1939</v>
      </c>
      <c r="F425" s="75">
        <v>100</v>
      </c>
    </row>
    <row r="426" spans="1:6" ht="31.5" customHeight="1" x14ac:dyDescent="0.25">
      <c r="A426" s="89">
        <v>46036</v>
      </c>
      <c r="B426" s="76" t="s">
        <v>1438</v>
      </c>
      <c r="C426" s="77" t="s">
        <v>758</v>
      </c>
      <c r="D426" s="73" t="s">
        <v>1449</v>
      </c>
      <c r="E426" s="74" t="s">
        <v>1940</v>
      </c>
      <c r="F426" s="75">
        <v>100</v>
      </c>
    </row>
    <row r="427" spans="1:6" ht="32.4" x14ac:dyDescent="0.25">
      <c r="A427" s="89">
        <v>46036</v>
      </c>
      <c r="B427" s="76" t="s">
        <v>1438</v>
      </c>
      <c r="C427" s="77" t="s">
        <v>1941</v>
      </c>
      <c r="D427" s="73" t="s">
        <v>1942</v>
      </c>
      <c r="E427" s="74" t="s">
        <v>1943</v>
      </c>
      <c r="F427" s="75">
        <v>100</v>
      </c>
    </row>
    <row r="428" spans="1:6" x14ac:dyDescent="0.25">
      <c r="A428" s="89">
        <v>46036</v>
      </c>
      <c r="B428" s="76" t="s">
        <v>1438</v>
      </c>
      <c r="C428" s="77" t="s">
        <v>1446</v>
      </c>
      <c r="D428" s="73" t="s">
        <v>1440</v>
      </c>
      <c r="E428" s="74" t="s">
        <v>1944</v>
      </c>
      <c r="F428" s="75">
        <v>100</v>
      </c>
    </row>
    <row r="429" spans="1:6" x14ac:dyDescent="0.25">
      <c r="A429" s="89">
        <v>46036</v>
      </c>
      <c r="B429" s="76" t="s">
        <v>1438</v>
      </c>
      <c r="C429" s="77" t="s">
        <v>1622</v>
      </c>
      <c r="D429" s="73" t="s">
        <v>1440</v>
      </c>
      <c r="E429" s="74" t="s">
        <v>1945</v>
      </c>
      <c r="F429" s="75">
        <v>100</v>
      </c>
    </row>
    <row r="430" spans="1:6" ht="24" customHeight="1" x14ac:dyDescent="0.25">
      <c r="A430" s="89">
        <v>46036</v>
      </c>
      <c r="B430" s="76" t="s">
        <v>1438</v>
      </c>
      <c r="C430" s="77" t="s">
        <v>1624</v>
      </c>
      <c r="D430" s="73" t="s">
        <v>1440</v>
      </c>
      <c r="E430" s="74" t="s">
        <v>1946</v>
      </c>
      <c r="F430" s="75">
        <v>100</v>
      </c>
    </row>
    <row r="431" spans="1:6" x14ac:dyDescent="0.25">
      <c r="A431" s="89">
        <v>46036</v>
      </c>
      <c r="B431" s="76" t="s">
        <v>1438</v>
      </c>
      <c r="C431" s="77" t="s">
        <v>1626</v>
      </c>
      <c r="D431" s="73" t="s">
        <v>1440</v>
      </c>
      <c r="E431" s="74" t="s">
        <v>1947</v>
      </c>
      <c r="F431" s="75">
        <v>100</v>
      </c>
    </row>
    <row r="432" spans="1:6" x14ac:dyDescent="0.25">
      <c r="A432" s="89">
        <v>46036</v>
      </c>
      <c r="B432" s="76" t="s">
        <v>1438</v>
      </c>
      <c r="C432" s="77" t="s">
        <v>1737</v>
      </c>
      <c r="D432" s="73" t="s">
        <v>1440</v>
      </c>
      <c r="E432" s="74" t="s">
        <v>1948</v>
      </c>
      <c r="F432" s="75">
        <v>100</v>
      </c>
    </row>
    <row r="433" spans="1:6" ht="21.6" x14ac:dyDescent="0.25">
      <c r="A433" s="89">
        <v>46036</v>
      </c>
      <c r="B433" s="76" t="s">
        <v>1457</v>
      </c>
      <c r="C433" s="77" t="s">
        <v>1692</v>
      </c>
      <c r="D433" s="73" t="s">
        <v>1449</v>
      </c>
      <c r="E433" s="74" t="s">
        <v>1949</v>
      </c>
      <c r="F433" s="75">
        <v>100</v>
      </c>
    </row>
    <row r="434" spans="1:6" ht="32.4" x14ac:dyDescent="0.25">
      <c r="A434" s="89">
        <v>46036</v>
      </c>
      <c r="B434" s="76" t="s">
        <v>1457</v>
      </c>
      <c r="C434" s="77" t="s">
        <v>1919</v>
      </c>
      <c r="D434" s="73" t="s">
        <v>1449</v>
      </c>
      <c r="E434" s="74" t="s">
        <v>1950</v>
      </c>
      <c r="F434" s="75">
        <v>100</v>
      </c>
    </row>
    <row r="435" spans="1:6" x14ac:dyDescent="0.25">
      <c r="A435" s="89">
        <v>46036</v>
      </c>
      <c r="B435" s="76" t="s">
        <v>1457</v>
      </c>
      <c r="C435" s="77" t="s">
        <v>1951</v>
      </c>
      <c r="D435" s="73" t="s">
        <v>1952</v>
      </c>
      <c r="E435" s="74"/>
      <c r="F435" s="75">
        <v>100</v>
      </c>
    </row>
    <row r="436" spans="1:6" ht="21.6" x14ac:dyDescent="0.25">
      <c r="A436" s="89">
        <v>46036</v>
      </c>
      <c r="B436" s="76" t="s">
        <v>1457</v>
      </c>
      <c r="C436" s="77" t="s">
        <v>1919</v>
      </c>
      <c r="D436" s="73" t="s">
        <v>1953</v>
      </c>
      <c r="E436" s="74" t="s">
        <v>1954</v>
      </c>
      <c r="F436" s="75">
        <v>100</v>
      </c>
    </row>
    <row r="437" spans="1:6" x14ac:dyDescent="0.25">
      <c r="A437" s="89">
        <v>46036</v>
      </c>
      <c r="B437" s="76" t="s">
        <v>1457</v>
      </c>
      <c r="C437" s="77" t="s">
        <v>1955</v>
      </c>
      <c r="D437" s="73" t="s">
        <v>1956</v>
      </c>
      <c r="E437" s="74"/>
      <c r="F437" s="75">
        <v>100</v>
      </c>
    </row>
    <row r="438" spans="1:6" x14ac:dyDescent="0.25">
      <c r="A438" s="89">
        <v>46036</v>
      </c>
      <c r="B438" s="76" t="s">
        <v>1474</v>
      </c>
      <c r="C438" s="77" t="s">
        <v>1700</v>
      </c>
      <c r="D438" s="73" t="s">
        <v>1701</v>
      </c>
      <c r="E438" s="74" t="s">
        <v>1957</v>
      </c>
      <c r="F438" s="75">
        <v>100</v>
      </c>
    </row>
    <row r="439" spans="1:6" x14ac:dyDescent="0.25">
      <c r="A439" s="89">
        <v>46036</v>
      </c>
      <c r="B439" s="76" t="s">
        <v>1474</v>
      </c>
      <c r="C439" s="77" t="s">
        <v>1700</v>
      </c>
      <c r="D439" s="73" t="s">
        <v>1958</v>
      </c>
      <c r="E439" s="74" t="s">
        <v>1959</v>
      </c>
      <c r="F439" s="75">
        <v>100</v>
      </c>
    </row>
    <row r="440" spans="1:6" x14ac:dyDescent="0.25">
      <c r="A440" s="89">
        <v>46036</v>
      </c>
      <c r="B440" s="76" t="s">
        <v>1474</v>
      </c>
      <c r="C440" s="77" t="s">
        <v>1882</v>
      </c>
      <c r="D440" s="73" t="s">
        <v>1960</v>
      </c>
      <c r="E440" s="74"/>
      <c r="F440" s="75">
        <v>100</v>
      </c>
    </row>
    <row r="441" spans="1:6" ht="21.6" x14ac:dyDescent="0.25">
      <c r="A441" s="89">
        <v>46036</v>
      </c>
      <c r="B441" s="76" t="s">
        <v>1474</v>
      </c>
      <c r="C441" s="77" t="s">
        <v>1951</v>
      </c>
      <c r="D441" s="73" t="s">
        <v>1961</v>
      </c>
      <c r="E441" s="74" t="s">
        <v>1962</v>
      </c>
      <c r="F441" s="75">
        <v>20</v>
      </c>
    </row>
    <row r="442" spans="1:6" x14ac:dyDescent="0.25">
      <c r="A442" s="89">
        <v>46036</v>
      </c>
      <c r="B442" s="76" t="s">
        <v>1590</v>
      </c>
      <c r="C442" s="77" t="s">
        <v>1692</v>
      </c>
      <c r="D442" s="73" t="s">
        <v>1963</v>
      </c>
      <c r="E442" s="74"/>
      <c r="F442" s="75">
        <v>100</v>
      </c>
    </row>
    <row r="443" spans="1:6" ht="26.4" x14ac:dyDescent="0.25">
      <c r="A443" s="89">
        <v>46036</v>
      </c>
      <c r="B443" s="76" t="s">
        <v>1590</v>
      </c>
      <c r="C443" s="77" t="s">
        <v>1882</v>
      </c>
      <c r="D443" s="73" t="s">
        <v>1964</v>
      </c>
      <c r="E443" s="74"/>
      <c r="F443" s="75">
        <v>100</v>
      </c>
    </row>
    <row r="444" spans="1:6" ht="26.4" x14ac:dyDescent="0.25">
      <c r="A444" s="89">
        <v>46036</v>
      </c>
      <c r="B444" s="76" t="s">
        <v>1590</v>
      </c>
      <c r="C444" s="77" t="s">
        <v>1856</v>
      </c>
      <c r="D444" s="73" t="s">
        <v>1965</v>
      </c>
      <c r="E444" s="74"/>
      <c r="F444" s="75">
        <v>100</v>
      </c>
    </row>
    <row r="445" spans="1:6" x14ac:dyDescent="0.25">
      <c r="A445" s="89">
        <v>46037</v>
      </c>
      <c r="B445" s="76" t="s">
        <v>1534</v>
      </c>
      <c r="C445" s="77" t="s">
        <v>1919</v>
      </c>
      <c r="D445" s="73" t="s">
        <v>1966</v>
      </c>
      <c r="E445" s="74"/>
      <c r="F445" s="75">
        <v>100</v>
      </c>
    </row>
    <row r="446" spans="1:6" x14ac:dyDescent="0.25">
      <c r="A446" s="89">
        <v>46037</v>
      </c>
      <c r="B446" s="76" t="s">
        <v>1534</v>
      </c>
      <c r="C446" s="77" t="s">
        <v>1468</v>
      </c>
      <c r="D446" s="73" t="s">
        <v>1967</v>
      </c>
      <c r="E446" s="74" t="s">
        <v>1968</v>
      </c>
      <c r="F446" s="75">
        <v>100</v>
      </c>
    </row>
    <row r="447" spans="1:6" x14ac:dyDescent="0.25">
      <c r="A447" s="89">
        <v>46037</v>
      </c>
      <c r="B447" s="76" t="s">
        <v>1534</v>
      </c>
      <c r="C447" s="77" t="s">
        <v>1470</v>
      </c>
      <c r="D447" s="73" t="s">
        <v>1967</v>
      </c>
      <c r="E447" s="74" t="s">
        <v>1968</v>
      </c>
      <c r="F447" s="75">
        <v>100</v>
      </c>
    </row>
    <row r="448" spans="1:6" x14ac:dyDescent="0.25">
      <c r="A448" s="89">
        <v>46037</v>
      </c>
      <c r="B448" s="76" t="s">
        <v>1534</v>
      </c>
      <c r="C448" s="77" t="s">
        <v>1464</v>
      </c>
      <c r="D448" s="73" t="s">
        <v>1967</v>
      </c>
      <c r="E448" s="74"/>
      <c r="F448" s="75">
        <v>100</v>
      </c>
    </row>
    <row r="449" spans="1:6" x14ac:dyDescent="0.25">
      <c r="A449" s="89">
        <v>46037</v>
      </c>
      <c r="B449" s="76" t="s">
        <v>1428</v>
      </c>
      <c r="C449" s="77" t="s">
        <v>1535</v>
      </c>
      <c r="D449" s="73" t="s">
        <v>1969</v>
      </c>
      <c r="E449" s="74"/>
      <c r="F449" s="75">
        <v>100</v>
      </c>
    </row>
    <row r="450" spans="1:6" x14ac:dyDescent="0.25">
      <c r="A450" s="89">
        <v>46037</v>
      </c>
      <c r="B450" s="76" t="s">
        <v>1428</v>
      </c>
      <c r="C450" s="77" t="s">
        <v>758</v>
      </c>
      <c r="D450" s="73" t="s">
        <v>1430</v>
      </c>
      <c r="E450" s="74"/>
      <c r="F450" s="75">
        <v>100</v>
      </c>
    </row>
    <row r="451" spans="1:6" ht="24" customHeight="1" x14ac:dyDescent="0.25">
      <c r="A451" s="89">
        <v>46037</v>
      </c>
      <c r="B451" s="76" t="s">
        <v>1428</v>
      </c>
      <c r="C451" s="77" t="s">
        <v>758</v>
      </c>
      <c r="D451" s="73" t="s">
        <v>1597</v>
      </c>
      <c r="E451" s="74"/>
      <c r="F451" s="75">
        <v>100</v>
      </c>
    </row>
    <row r="452" spans="1:6" ht="25.5" customHeight="1" x14ac:dyDescent="0.25">
      <c r="A452" s="89">
        <v>46037</v>
      </c>
      <c r="B452" s="76" t="s">
        <v>1428</v>
      </c>
      <c r="C452" s="77" t="s">
        <v>758</v>
      </c>
      <c r="D452" s="73" t="s">
        <v>1970</v>
      </c>
      <c r="E452" s="74"/>
      <c r="F452" s="75">
        <v>100</v>
      </c>
    </row>
    <row r="453" spans="1:6" ht="27.75" customHeight="1" x14ac:dyDescent="0.25">
      <c r="A453" s="89">
        <v>46037</v>
      </c>
      <c r="B453" s="76" t="s">
        <v>1428</v>
      </c>
      <c r="C453" s="77" t="s">
        <v>758</v>
      </c>
      <c r="D453" s="73" t="s">
        <v>1971</v>
      </c>
      <c r="E453" s="74"/>
      <c r="F453" s="75">
        <v>100</v>
      </c>
    </row>
    <row r="454" spans="1:6" x14ac:dyDescent="0.25">
      <c r="A454" s="89">
        <v>46037</v>
      </c>
      <c r="B454" s="76" t="s">
        <v>1542</v>
      </c>
      <c r="C454" s="77" t="s">
        <v>1648</v>
      </c>
      <c r="D454" s="73" t="s">
        <v>1440</v>
      </c>
      <c r="E454" s="74" t="s">
        <v>1485</v>
      </c>
      <c r="F454" s="75">
        <v>100</v>
      </c>
    </row>
    <row r="455" spans="1:6" x14ac:dyDescent="0.25">
      <c r="A455" s="89">
        <v>46037</v>
      </c>
      <c r="B455" s="76" t="s">
        <v>1542</v>
      </c>
      <c r="C455" s="77" t="s">
        <v>1482</v>
      </c>
      <c r="D455" s="73" t="s">
        <v>1547</v>
      </c>
      <c r="E455" s="74"/>
      <c r="F455" s="75">
        <v>100</v>
      </c>
    </row>
    <row r="456" spans="1:6" x14ac:dyDescent="0.25">
      <c r="A456" s="89">
        <v>46037</v>
      </c>
      <c r="B456" s="76" t="s">
        <v>1542</v>
      </c>
      <c r="C456" s="77" t="s">
        <v>1482</v>
      </c>
      <c r="D456" s="73" t="s">
        <v>1546</v>
      </c>
      <c r="E456" s="74"/>
      <c r="F456" s="75">
        <v>100</v>
      </c>
    </row>
    <row r="457" spans="1:6" ht="21.6" x14ac:dyDescent="0.25">
      <c r="A457" s="89">
        <v>46037</v>
      </c>
      <c r="B457" s="76" t="s">
        <v>1542</v>
      </c>
      <c r="C457" s="77" t="s">
        <v>1725</v>
      </c>
      <c r="D457" s="73" t="s">
        <v>1449</v>
      </c>
      <c r="E457" s="74" t="s">
        <v>1972</v>
      </c>
      <c r="F457" s="75">
        <v>100</v>
      </c>
    </row>
    <row r="458" spans="1:6" x14ac:dyDescent="0.25">
      <c r="A458" s="89">
        <v>46037</v>
      </c>
      <c r="B458" s="76" t="s">
        <v>1542</v>
      </c>
      <c r="C458" s="77" t="s">
        <v>1480</v>
      </c>
      <c r="D458" s="73" t="s">
        <v>1547</v>
      </c>
      <c r="E458" s="74"/>
      <c r="F458" s="75">
        <v>100</v>
      </c>
    </row>
    <row r="459" spans="1:6" x14ac:dyDescent="0.25">
      <c r="A459" s="89">
        <v>46037</v>
      </c>
      <c r="B459" s="76" t="s">
        <v>1542</v>
      </c>
      <c r="C459" s="77" t="s">
        <v>1480</v>
      </c>
      <c r="D459" s="73" t="s">
        <v>1546</v>
      </c>
      <c r="E459" s="74"/>
      <c r="F459" s="75">
        <v>100</v>
      </c>
    </row>
    <row r="460" spans="1:6" x14ac:dyDescent="0.25">
      <c r="A460" s="89">
        <v>46037</v>
      </c>
      <c r="B460" s="76" t="s">
        <v>1542</v>
      </c>
      <c r="C460" s="77" t="s">
        <v>1779</v>
      </c>
      <c r="D460" s="73" t="s">
        <v>1440</v>
      </c>
      <c r="E460" s="74" t="s">
        <v>1487</v>
      </c>
      <c r="F460" s="75">
        <v>100</v>
      </c>
    </row>
    <row r="461" spans="1:6" x14ac:dyDescent="0.25">
      <c r="A461" s="89">
        <v>46037</v>
      </c>
      <c r="B461" s="76" t="s">
        <v>1555</v>
      </c>
      <c r="C461" s="77" t="s">
        <v>1455</v>
      </c>
      <c r="D461" s="73" t="s">
        <v>1681</v>
      </c>
      <c r="E461" s="74"/>
      <c r="F461" s="75">
        <v>100</v>
      </c>
    </row>
    <row r="462" spans="1:6" x14ac:dyDescent="0.25">
      <c r="A462" s="89">
        <v>46037</v>
      </c>
      <c r="B462" s="76" t="s">
        <v>1555</v>
      </c>
      <c r="C462" s="77" t="s">
        <v>1455</v>
      </c>
      <c r="D462" s="73" t="s">
        <v>1635</v>
      </c>
      <c r="E462" s="74"/>
      <c r="F462" s="75">
        <v>100</v>
      </c>
    </row>
    <row r="463" spans="1:6" x14ac:dyDescent="0.25">
      <c r="A463" s="89">
        <v>46037</v>
      </c>
      <c r="B463" s="76" t="s">
        <v>1555</v>
      </c>
      <c r="C463" s="77" t="s">
        <v>1453</v>
      </c>
      <c r="D463" s="73" t="s">
        <v>1440</v>
      </c>
      <c r="E463" s="74" t="s">
        <v>1485</v>
      </c>
      <c r="F463" s="75">
        <v>100</v>
      </c>
    </row>
    <row r="464" spans="1:6" x14ac:dyDescent="0.25">
      <c r="A464" s="89">
        <v>46037</v>
      </c>
      <c r="B464" s="76" t="s">
        <v>1555</v>
      </c>
      <c r="C464" s="77" t="s">
        <v>1448</v>
      </c>
      <c r="D464" s="73" t="s">
        <v>1681</v>
      </c>
      <c r="E464" s="74"/>
      <c r="F464" s="75">
        <v>100</v>
      </c>
    </row>
    <row r="465" spans="1:6" x14ac:dyDescent="0.25">
      <c r="A465" s="89">
        <v>46037</v>
      </c>
      <c r="B465" s="76" t="s">
        <v>1555</v>
      </c>
      <c r="C465" s="77" t="s">
        <v>1448</v>
      </c>
      <c r="D465" s="73" t="s">
        <v>1635</v>
      </c>
      <c r="E465" s="74"/>
      <c r="F465" s="75">
        <v>100</v>
      </c>
    </row>
    <row r="466" spans="1:6" ht="21.6" x14ac:dyDescent="0.25">
      <c r="A466" s="89">
        <v>46037</v>
      </c>
      <c r="B466" s="76" t="s">
        <v>1555</v>
      </c>
      <c r="C466" s="77" t="s">
        <v>1785</v>
      </c>
      <c r="D466" s="73" t="s">
        <v>1449</v>
      </c>
      <c r="E466" s="74" t="s">
        <v>1973</v>
      </c>
      <c r="F466" s="75">
        <v>100</v>
      </c>
    </row>
    <row r="467" spans="1:6" x14ac:dyDescent="0.25">
      <c r="A467" s="89">
        <v>46037</v>
      </c>
      <c r="B467" s="76" t="s">
        <v>1438</v>
      </c>
      <c r="C467" s="77" t="s">
        <v>1619</v>
      </c>
      <c r="D467" s="73" t="s">
        <v>1440</v>
      </c>
      <c r="E467" s="74" t="s">
        <v>1487</v>
      </c>
      <c r="F467" s="75">
        <v>100</v>
      </c>
    </row>
    <row r="468" spans="1:6" x14ac:dyDescent="0.25">
      <c r="A468" s="89">
        <v>46037</v>
      </c>
      <c r="B468" s="76" t="s">
        <v>1438</v>
      </c>
      <c r="C468" s="77" t="s">
        <v>1974</v>
      </c>
      <c r="D468" s="73" t="s">
        <v>1440</v>
      </c>
      <c r="E468" s="74" t="s">
        <v>1975</v>
      </c>
      <c r="F468" s="75">
        <v>100</v>
      </c>
    </row>
    <row r="469" spans="1:6" x14ac:dyDescent="0.25">
      <c r="A469" s="89">
        <v>46037</v>
      </c>
      <c r="B469" s="76" t="s">
        <v>1438</v>
      </c>
      <c r="C469" s="77" t="s">
        <v>1627</v>
      </c>
      <c r="D469" s="73" t="s">
        <v>1440</v>
      </c>
      <c r="E469" s="74" t="s">
        <v>1976</v>
      </c>
      <c r="F469" s="75">
        <v>100</v>
      </c>
    </row>
    <row r="470" spans="1:6" x14ac:dyDescent="0.25">
      <c r="A470" s="89">
        <v>46037</v>
      </c>
      <c r="B470" s="76" t="s">
        <v>1438</v>
      </c>
      <c r="C470" s="77" t="s">
        <v>1442</v>
      </c>
      <c r="D470" s="73" t="s">
        <v>1440</v>
      </c>
      <c r="E470" s="74" t="s">
        <v>1698</v>
      </c>
      <c r="F470" s="75">
        <v>100</v>
      </c>
    </row>
    <row r="471" spans="1:6" x14ac:dyDescent="0.25">
      <c r="A471" s="89">
        <v>46037</v>
      </c>
      <c r="B471" s="76" t="s">
        <v>1438</v>
      </c>
      <c r="C471" s="77" t="s">
        <v>1444</v>
      </c>
      <c r="D471" s="73" t="s">
        <v>1551</v>
      </c>
      <c r="E471" s="74" t="s">
        <v>1977</v>
      </c>
      <c r="F471" s="75">
        <v>100</v>
      </c>
    </row>
    <row r="472" spans="1:6" x14ac:dyDescent="0.25">
      <c r="A472" s="89">
        <v>46037</v>
      </c>
      <c r="B472" s="76" t="s">
        <v>1438</v>
      </c>
      <c r="C472" s="77" t="s">
        <v>1687</v>
      </c>
      <c r="D472" s="73" t="s">
        <v>1440</v>
      </c>
      <c r="E472" s="74" t="s">
        <v>1978</v>
      </c>
      <c r="F472" s="75">
        <v>100</v>
      </c>
    </row>
    <row r="473" spans="1:6" x14ac:dyDescent="0.25">
      <c r="A473" s="89">
        <v>46037</v>
      </c>
      <c r="B473" s="76" t="s">
        <v>1438</v>
      </c>
      <c r="C473" s="77" t="s">
        <v>1446</v>
      </c>
      <c r="D473" s="73" t="s">
        <v>1551</v>
      </c>
      <c r="E473" s="74" t="s">
        <v>1979</v>
      </c>
      <c r="F473" s="75">
        <v>100</v>
      </c>
    </row>
    <row r="474" spans="1:6" x14ac:dyDescent="0.25">
      <c r="A474" s="89">
        <v>46037</v>
      </c>
      <c r="B474" s="76" t="s">
        <v>1438</v>
      </c>
      <c r="C474" s="77" t="s">
        <v>1980</v>
      </c>
      <c r="D474" s="73" t="s">
        <v>1440</v>
      </c>
      <c r="E474" s="74" t="s">
        <v>1981</v>
      </c>
      <c r="F474" s="75">
        <v>100</v>
      </c>
    </row>
    <row r="475" spans="1:6" ht="21.6" x14ac:dyDescent="0.25">
      <c r="A475" s="89">
        <v>46037</v>
      </c>
      <c r="B475" s="76" t="s">
        <v>1438</v>
      </c>
      <c r="C475" s="77" t="s">
        <v>1439</v>
      </c>
      <c r="D475" s="73" t="s">
        <v>1449</v>
      </c>
      <c r="E475" s="74" t="s">
        <v>1982</v>
      </c>
      <c r="F475" s="75">
        <v>100</v>
      </c>
    </row>
    <row r="476" spans="1:6" x14ac:dyDescent="0.25">
      <c r="A476" s="89">
        <v>46037</v>
      </c>
      <c r="B476" s="76" t="s">
        <v>1438</v>
      </c>
      <c r="C476" s="77" t="s">
        <v>1983</v>
      </c>
      <c r="D476" s="73" t="s">
        <v>1449</v>
      </c>
      <c r="E476" s="74" t="s">
        <v>1984</v>
      </c>
      <c r="F476" s="75">
        <v>100</v>
      </c>
    </row>
    <row r="477" spans="1:6" ht="21.6" x14ac:dyDescent="0.25">
      <c r="A477" s="89">
        <v>46037</v>
      </c>
      <c r="B477" s="76" t="s">
        <v>1457</v>
      </c>
      <c r="C477" s="77" t="s">
        <v>1919</v>
      </c>
      <c r="D477" s="73" t="s">
        <v>1916</v>
      </c>
      <c r="E477" s="74" t="s">
        <v>1985</v>
      </c>
      <c r="F477" s="75">
        <v>100</v>
      </c>
    </row>
    <row r="478" spans="1:6" ht="21.6" x14ac:dyDescent="0.25">
      <c r="A478" s="89">
        <v>46037</v>
      </c>
      <c r="B478" s="76" t="s">
        <v>1457</v>
      </c>
      <c r="C478" s="77" t="s">
        <v>1697</v>
      </c>
      <c r="D478" s="73" t="s">
        <v>1449</v>
      </c>
      <c r="E478" s="74" t="s">
        <v>1986</v>
      </c>
      <c r="F478" s="75">
        <v>100</v>
      </c>
    </row>
    <row r="479" spans="1:6" ht="21.6" x14ac:dyDescent="0.25">
      <c r="A479" s="89">
        <v>46037</v>
      </c>
      <c r="B479" s="76" t="s">
        <v>1457</v>
      </c>
      <c r="C479" s="77" t="s">
        <v>1475</v>
      </c>
      <c r="D479" s="73" t="s">
        <v>1449</v>
      </c>
      <c r="E479" s="74" t="s">
        <v>1987</v>
      </c>
      <c r="F479" s="75">
        <v>100</v>
      </c>
    </row>
    <row r="480" spans="1:6" ht="29.25" customHeight="1" x14ac:dyDescent="0.25">
      <c r="A480" s="89">
        <v>46037</v>
      </c>
      <c r="B480" s="76" t="s">
        <v>1457</v>
      </c>
      <c r="C480" s="77" t="s">
        <v>1470</v>
      </c>
      <c r="D480" s="73" t="s">
        <v>1449</v>
      </c>
      <c r="E480" s="74" t="s">
        <v>1988</v>
      </c>
      <c r="F480" s="75">
        <v>100</v>
      </c>
    </row>
    <row r="481" spans="1:6" ht="21.6" x14ac:dyDescent="0.25">
      <c r="A481" s="89">
        <v>46037</v>
      </c>
      <c r="B481" s="76" t="s">
        <v>1457</v>
      </c>
      <c r="C481" s="77" t="s">
        <v>1464</v>
      </c>
      <c r="D481" s="73" t="s">
        <v>1551</v>
      </c>
      <c r="E481" s="74" t="s">
        <v>1989</v>
      </c>
      <c r="F481" s="75">
        <v>100</v>
      </c>
    </row>
    <row r="482" spans="1:6" x14ac:dyDescent="0.25">
      <c r="A482" s="89">
        <v>46037</v>
      </c>
      <c r="B482" s="76" t="s">
        <v>1474</v>
      </c>
      <c r="C482" s="77" t="s">
        <v>1883</v>
      </c>
      <c r="D482" s="73" t="s">
        <v>1990</v>
      </c>
      <c r="E482" s="74"/>
      <c r="F482" s="75">
        <v>100</v>
      </c>
    </row>
    <row r="483" spans="1:6" ht="26.4" x14ac:dyDescent="0.25">
      <c r="A483" s="89">
        <v>46037</v>
      </c>
      <c r="B483" s="76" t="s">
        <v>1474</v>
      </c>
      <c r="C483" s="77" t="s">
        <v>1700</v>
      </c>
      <c r="D483" s="73" t="s">
        <v>1991</v>
      </c>
      <c r="E483" s="74"/>
      <c r="F483" s="75">
        <v>100</v>
      </c>
    </row>
    <row r="484" spans="1:6" x14ac:dyDescent="0.25">
      <c r="A484" s="89">
        <v>46037</v>
      </c>
      <c r="B484" s="76" t="s">
        <v>1474</v>
      </c>
      <c r="C484" s="77" t="s">
        <v>1700</v>
      </c>
      <c r="D484" s="73" t="s">
        <v>1992</v>
      </c>
      <c r="E484" s="74"/>
      <c r="F484" s="75">
        <v>100</v>
      </c>
    </row>
    <row r="485" spans="1:6" ht="26.4" x14ac:dyDescent="0.25">
      <c r="A485" s="89">
        <v>46037</v>
      </c>
      <c r="B485" s="76" t="s">
        <v>1474</v>
      </c>
      <c r="C485" s="77" t="s">
        <v>1883</v>
      </c>
      <c r="D485" s="73" t="s">
        <v>1993</v>
      </c>
      <c r="E485" s="74"/>
      <c r="F485" s="75">
        <v>100</v>
      </c>
    </row>
    <row r="486" spans="1:6" x14ac:dyDescent="0.25">
      <c r="A486" s="89">
        <v>46038</v>
      </c>
      <c r="B486" s="76" t="s">
        <v>1534</v>
      </c>
      <c r="C486" s="77" t="s">
        <v>1540</v>
      </c>
      <c r="D486" s="73" t="s">
        <v>1994</v>
      </c>
      <c r="E486" s="74"/>
      <c r="F486" s="75">
        <v>100</v>
      </c>
    </row>
    <row r="487" spans="1:6" ht="26.25" customHeight="1" x14ac:dyDescent="0.25">
      <c r="A487" s="89">
        <v>46038</v>
      </c>
      <c r="B487" s="76" t="s">
        <v>1534</v>
      </c>
      <c r="C487" s="77" t="s">
        <v>363</v>
      </c>
      <c r="D487" s="73" t="s">
        <v>1995</v>
      </c>
      <c r="E487" s="74"/>
      <c r="F487" s="75">
        <v>100</v>
      </c>
    </row>
    <row r="488" spans="1:6" ht="27" customHeight="1" x14ac:dyDescent="0.25">
      <c r="A488" s="89">
        <v>46038</v>
      </c>
      <c r="B488" s="76" t="s">
        <v>1534</v>
      </c>
      <c r="C488" s="77" t="s">
        <v>363</v>
      </c>
      <c r="D488" s="73" t="s">
        <v>1996</v>
      </c>
      <c r="E488" s="74"/>
      <c r="F488" s="75">
        <v>100</v>
      </c>
    </row>
    <row r="489" spans="1:6" ht="26.25" customHeight="1" x14ac:dyDescent="0.25">
      <c r="A489" s="89">
        <v>46038</v>
      </c>
      <c r="B489" s="76" t="s">
        <v>1534</v>
      </c>
      <c r="C489" s="77" t="s">
        <v>363</v>
      </c>
      <c r="D489" s="73" t="s">
        <v>1997</v>
      </c>
      <c r="E489" s="74"/>
      <c r="F489" s="75">
        <v>100</v>
      </c>
    </row>
    <row r="490" spans="1:6" ht="29.25" customHeight="1" x14ac:dyDescent="0.25">
      <c r="A490" s="89">
        <v>46038</v>
      </c>
      <c r="B490" s="76" t="s">
        <v>1534</v>
      </c>
      <c r="C490" s="77" t="s">
        <v>363</v>
      </c>
      <c r="D490" s="73" t="s">
        <v>1998</v>
      </c>
      <c r="E490" s="74"/>
      <c r="F490" s="75">
        <v>100</v>
      </c>
    </row>
    <row r="491" spans="1:6" ht="26.25" customHeight="1" x14ac:dyDescent="0.25">
      <c r="A491" s="89">
        <v>46038</v>
      </c>
      <c r="B491" s="76" t="s">
        <v>1534</v>
      </c>
      <c r="C491" s="77" t="s">
        <v>363</v>
      </c>
      <c r="D491" s="73" t="s">
        <v>1999</v>
      </c>
      <c r="E491" s="74"/>
      <c r="F491" s="75">
        <v>100</v>
      </c>
    </row>
    <row r="492" spans="1:6" ht="26.4" x14ac:dyDescent="0.25">
      <c r="A492" s="89">
        <v>46038</v>
      </c>
      <c r="B492" s="76" t="s">
        <v>1534</v>
      </c>
      <c r="C492" s="77" t="s">
        <v>363</v>
      </c>
      <c r="D492" s="73" t="s">
        <v>2000</v>
      </c>
      <c r="E492" s="74"/>
      <c r="F492" s="75">
        <v>100</v>
      </c>
    </row>
    <row r="493" spans="1:6" ht="26.4" x14ac:dyDescent="0.25">
      <c r="A493" s="89">
        <v>46038</v>
      </c>
      <c r="B493" s="76" t="s">
        <v>1534</v>
      </c>
      <c r="C493" s="77" t="s">
        <v>363</v>
      </c>
      <c r="D493" s="73" t="s">
        <v>2001</v>
      </c>
      <c r="E493" s="74"/>
      <c r="F493" s="75">
        <v>100</v>
      </c>
    </row>
    <row r="494" spans="1:6" x14ac:dyDescent="0.25">
      <c r="A494" s="89">
        <v>46038</v>
      </c>
      <c r="B494" s="76" t="s">
        <v>1428</v>
      </c>
      <c r="C494" s="77" t="s">
        <v>369</v>
      </c>
      <c r="D494" s="73" t="s">
        <v>1429</v>
      </c>
      <c r="E494" s="74"/>
      <c r="F494" s="75">
        <v>100</v>
      </c>
    </row>
    <row r="495" spans="1:6" x14ac:dyDescent="0.25">
      <c r="A495" s="89">
        <v>46038</v>
      </c>
      <c r="B495" s="76" t="s">
        <v>1428</v>
      </c>
      <c r="C495" s="77" t="s">
        <v>2002</v>
      </c>
      <c r="D495" s="73" t="s">
        <v>1759</v>
      </c>
      <c r="E495" s="74"/>
      <c r="F495" s="75">
        <v>100</v>
      </c>
    </row>
    <row r="496" spans="1:6" x14ac:dyDescent="0.25">
      <c r="A496" s="89">
        <v>46038</v>
      </c>
      <c r="B496" s="76" t="s">
        <v>1428</v>
      </c>
      <c r="C496" s="77" t="s">
        <v>2003</v>
      </c>
      <c r="D496" s="73" t="s">
        <v>1759</v>
      </c>
      <c r="E496" s="74"/>
      <c r="F496" s="75">
        <v>100</v>
      </c>
    </row>
    <row r="497" spans="1:6" x14ac:dyDescent="0.25">
      <c r="A497" s="89">
        <v>46038</v>
      </c>
      <c r="B497" s="76" t="s">
        <v>1428</v>
      </c>
      <c r="C497" s="77" t="s">
        <v>758</v>
      </c>
      <c r="D497" s="73" t="s">
        <v>2004</v>
      </c>
      <c r="E497" s="74"/>
      <c r="F497" s="75">
        <v>100</v>
      </c>
    </row>
    <row r="498" spans="1:6" x14ac:dyDescent="0.25">
      <c r="A498" s="89">
        <v>46038</v>
      </c>
      <c r="B498" s="76" t="s">
        <v>1428</v>
      </c>
      <c r="C498" s="77" t="s">
        <v>758</v>
      </c>
      <c r="D498" s="73" t="s">
        <v>2005</v>
      </c>
      <c r="E498" s="74"/>
      <c r="F498" s="75">
        <v>100</v>
      </c>
    </row>
    <row r="499" spans="1:6" ht="18" customHeight="1" x14ac:dyDescent="0.25">
      <c r="A499" s="89">
        <v>46038</v>
      </c>
      <c r="B499" s="76" t="s">
        <v>1428</v>
      </c>
      <c r="C499" s="77" t="s">
        <v>758</v>
      </c>
      <c r="D499" s="73" t="s">
        <v>2006</v>
      </c>
      <c r="E499" s="74"/>
      <c r="F499" s="75">
        <v>100</v>
      </c>
    </row>
    <row r="500" spans="1:6" x14ac:dyDescent="0.25">
      <c r="A500" s="89">
        <v>46038</v>
      </c>
      <c r="B500" s="76" t="s">
        <v>1542</v>
      </c>
      <c r="C500" s="77" t="s">
        <v>1775</v>
      </c>
      <c r="D500" s="73" t="s">
        <v>1440</v>
      </c>
      <c r="E500" s="74" t="s">
        <v>1676</v>
      </c>
      <c r="F500" s="75">
        <v>100</v>
      </c>
    </row>
    <row r="501" spans="1:6" x14ac:dyDescent="0.25">
      <c r="A501" s="89">
        <v>46038</v>
      </c>
      <c r="B501" s="76" t="s">
        <v>1542</v>
      </c>
      <c r="C501" s="77" t="s">
        <v>1611</v>
      </c>
      <c r="D501" s="73" t="s">
        <v>1449</v>
      </c>
      <c r="E501" s="74" t="s">
        <v>2007</v>
      </c>
      <c r="F501" s="75">
        <v>100</v>
      </c>
    </row>
    <row r="502" spans="1:6" x14ac:dyDescent="0.25">
      <c r="A502" s="89">
        <v>46038</v>
      </c>
      <c r="B502" s="76" t="s">
        <v>1542</v>
      </c>
      <c r="C502" s="77" t="s">
        <v>2008</v>
      </c>
      <c r="D502" s="73" t="s">
        <v>1547</v>
      </c>
      <c r="E502" s="74"/>
      <c r="F502" s="75">
        <v>100</v>
      </c>
    </row>
    <row r="503" spans="1:6" x14ac:dyDescent="0.25">
      <c r="A503" s="89">
        <v>46038</v>
      </c>
      <c r="B503" s="76" t="s">
        <v>1542</v>
      </c>
      <c r="C503" s="77" t="s">
        <v>2008</v>
      </c>
      <c r="D503" s="73" t="s">
        <v>1546</v>
      </c>
      <c r="E503" s="74"/>
      <c r="F503" s="75">
        <v>100</v>
      </c>
    </row>
    <row r="504" spans="1:6" x14ac:dyDescent="0.25">
      <c r="A504" s="89">
        <v>46038</v>
      </c>
      <c r="B504" s="76" t="s">
        <v>1542</v>
      </c>
      <c r="C504" s="77" t="s">
        <v>1484</v>
      </c>
      <c r="D504" s="73" t="s">
        <v>1547</v>
      </c>
      <c r="E504" s="74"/>
      <c r="F504" s="75">
        <v>100</v>
      </c>
    </row>
    <row r="505" spans="1:6" x14ac:dyDescent="0.25">
      <c r="A505" s="89">
        <v>46038</v>
      </c>
      <c r="B505" s="76" t="s">
        <v>1542</v>
      </c>
      <c r="C505" s="77" t="s">
        <v>1484</v>
      </c>
      <c r="D505" s="73" t="s">
        <v>1546</v>
      </c>
      <c r="E505" s="74"/>
      <c r="F505" s="75">
        <v>100</v>
      </c>
    </row>
    <row r="506" spans="1:6" x14ac:dyDescent="0.25">
      <c r="A506" s="89">
        <v>46038</v>
      </c>
      <c r="B506" s="76" t="s">
        <v>1542</v>
      </c>
      <c r="C506" s="77" t="s">
        <v>2009</v>
      </c>
      <c r="D506" s="73" t="s">
        <v>1440</v>
      </c>
      <c r="E506" s="74" t="s">
        <v>1676</v>
      </c>
      <c r="F506" s="75">
        <v>100</v>
      </c>
    </row>
    <row r="507" spans="1:6" x14ac:dyDescent="0.25">
      <c r="A507" s="89">
        <v>46038</v>
      </c>
      <c r="B507" s="76" t="s">
        <v>1555</v>
      </c>
      <c r="C507" s="77" t="s">
        <v>1451</v>
      </c>
      <c r="D507" s="73" t="s">
        <v>1681</v>
      </c>
      <c r="E507" s="74"/>
      <c r="F507" s="75">
        <v>100</v>
      </c>
    </row>
    <row r="508" spans="1:6" x14ac:dyDescent="0.25">
      <c r="A508" s="89">
        <v>46038</v>
      </c>
      <c r="B508" s="76" t="s">
        <v>1555</v>
      </c>
      <c r="C508" s="77" t="s">
        <v>1451</v>
      </c>
      <c r="D508" s="73" t="s">
        <v>1635</v>
      </c>
      <c r="E508" s="74"/>
      <c r="F508" s="75">
        <v>100</v>
      </c>
    </row>
    <row r="509" spans="1:6" x14ac:dyDescent="0.25">
      <c r="A509" s="89">
        <v>46038</v>
      </c>
      <c r="B509" s="76" t="s">
        <v>1555</v>
      </c>
      <c r="C509" s="77" t="s">
        <v>1560</v>
      </c>
      <c r="D509" s="73" t="s">
        <v>1449</v>
      </c>
      <c r="E509" s="74" t="s">
        <v>2010</v>
      </c>
      <c r="F509" s="75">
        <v>100</v>
      </c>
    </row>
    <row r="510" spans="1:6" x14ac:dyDescent="0.25">
      <c r="A510" s="89">
        <v>46038</v>
      </c>
      <c r="B510" s="76" t="s">
        <v>1555</v>
      </c>
      <c r="C510" s="77" t="s">
        <v>1784</v>
      </c>
      <c r="D510" s="73" t="s">
        <v>1681</v>
      </c>
      <c r="E510" s="74"/>
      <c r="F510" s="75">
        <v>100</v>
      </c>
    </row>
    <row r="511" spans="1:6" x14ac:dyDescent="0.25">
      <c r="A511" s="89">
        <v>46038</v>
      </c>
      <c r="B511" s="76" t="s">
        <v>1555</v>
      </c>
      <c r="C511" s="77" t="s">
        <v>1784</v>
      </c>
      <c r="D511" s="73" t="s">
        <v>1635</v>
      </c>
      <c r="E511" s="74"/>
      <c r="F511" s="75">
        <v>100</v>
      </c>
    </row>
    <row r="512" spans="1:6" ht="21.6" x14ac:dyDescent="0.25">
      <c r="A512" s="89">
        <v>46038</v>
      </c>
      <c r="B512" s="76" t="s">
        <v>1438</v>
      </c>
      <c r="C512" s="77" t="s">
        <v>1789</v>
      </c>
      <c r="D512" s="73" t="s">
        <v>1449</v>
      </c>
      <c r="E512" s="74" t="s">
        <v>2011</v>
      </c>
      <c r="F512" s="75">
        <v>100</v>
      </c>
    </row>
    <row r="513" spans="1:6" x14ac:dyDescent="0.25">
      <c r="A513" s="89">
        <v>46038</v>
      </c>
      <c r="B513" s="76" t="s">
        <v>1438</v>
      </c>
      <c r="C513" s="77" t="s">
        <v>1740</v>
      </c>
      <c r="D513" s="73" t="s">
        <v>1681</v>
      </c>
      <c r="E513" s="74"/>
      <c r="F513" s="75">
        <v>100</v>
      </c>
    </row>
    <row r="514" spans="1:6" x14ac:dyDescent="0.25">
      <c r="A514" s="89">
        <v>46038</v>
      </c>
      <c r="B514" s="76" t="s">
        <v>1438</v>
      </c>
      <c r="C514" s="77" t="s">
        <v>1740</v>
      </c>
      <c r="D514" s="73" t="s">
        <v>1635</v>
      </c>
      <c r="E514" s="74"/>
      <c r="F514" s="75">
        <v>100</v>
      </c>
    </row>
    <row r="515" spans="1:6" x14ac:dyDescent="0.25">
      <c r="A515" s="89">
        <v>46038</v>
      </c>
      <c r="B515" s="76" t="s">
        <v>1438</v>
      </c>
      <c r="C515" s="77" t="s">
        <v>1874</v>
      </c>
      <c r="D515" s="73" t="s">
        <v>1681</v>
      </c>
      <c r="E515" s="74"/>
      <c r="F515" s="75">
        <v>100</v>
      </c>
    </row>
    <row r="516" spans="1:6" x14ac:dyDescent="0.25">
      <c r="A516" s="89">
        <v>46038</v>
      </c>
      <c r="B516" s="76" t="s">
        <v>1438</v>
      </c>
      <c r="C516" s="77" t="s">
        <v>1874</v>
      </c>
      <c r="D516" s="73" t="s">
        <v>1635</v>
      </c>
      <c r="E516" s="74"/>
      <c r="F516" s="75">
        <v>100</v>
      </c>
    </row>
    <row r="517" spans="1:6" ht="21.6" x14ac:dyDescent="0.25">
      <c r="A517" s="89">
        <v>46038</v>
      </c>
      <c r="B517" s="76" t="s">
        <v>1438</v>
      </c>
      <c r="C517" s="77" t="s">
        <v>1439</v>
      </c>
      <c r="D517" s="73" t="s">
        <v>1449</v>
      </c>
      <c r="E517" s="74" t="s">
        <v>2012</v>
      </c>
      <c r="F517" s="75">
        <v>100</v>
      </c>
    </row>
    <row r="518" spans="1:6" ht="21.6" x14ac:dyDescent="0.25">
      <c r="A518" s="89">
        <v>46038</v>
      </c>
      <c r="B518" s="76" t="s">
        <v>1457</v>
      </c>
      <c r="C518" s="77" t="s">
        <v>1466</v>
      </c>
      <c r="D518" s="73" t="s">
        <v>1449</v>
      </c>
      <c r="E518" s="74" t="s">
        <v>2013</v>
      </c>
      <c r="F518" s="75">
        <v>100</v>
      </c>
    </row>
    <row r="519" spans="1:6" x14ac:dyDescent="0.25">
      <c r="A519" s="89">
        <v>46038</v>
      </c>
      <c r="B519" s="76" t="s">
        <v>1457</v>
      </c>
      <c r="C519" s="77" t="s">
        <v>1462</v>
      </c>
      <c r="D519" s="73" t="s">
        <v>1440</v>
      </c>
      <c r="E519" s="74" t="s">
        <v>1485</v>
      </c>
      <c r="F519" s="75">
        <v>100</v>
      </c>
    </row>
    <row r="520" spans="1:6" x14ac:dyDescent="0.25">
      <c r="A520" s="89">
        <v>46038</v>
      </c>
      <c r="B520" s="76" t="s">
        <v>1457</v>
      </c>
      <c r="C520" s="77" t="s">
        <v>1795</v>
      </c>
      <c r="D520" s="73" t="s">
        <v>1440</v>
      </c>
      <c r="E520" s="74" t="s">
        <v>2014</v>
      </c>
      <c r="F520" s="75">
        <v>100</v>
      </c>
    </row>
    <row r="521" spans="1:6" x14ac:dyDescent="0.25">
      <c r="A521" s="89">
        <v>46038</v>
      </c>
      <c r="B521" s="76" t="s">
        <v>1457</v>
      </c>
      <c r="C521" s="77" t="s">
        <v>1690</v>
      </c>
      <c r="D521" s="73" t="s">
        <v>1440</v>
      </c>
      <c r="E521" s="74" t="s">
        <v>1549</v>
      </c>
      <c r="F521" s="75">
        <v>100</v>
      </c>
    </row>
    <row r="522" spans="1:6" ht="26.4" x14ac:dyDescent="0.25">
      <c r="A522" s="89">
        <v>46038</v>
      </c>
      <c r="B522" s="76" t="s">
        <v>1457</v>
      </c>
      <c r="C522" s="77" t="s">
        <v>1470</v>
      </c>
      <c r="D522" s="73" t="s">
        <v>2015</v>
      </c>
      <c r="E522" s="74" t="s">
        <v>2016</v>
      </c>
      <c r="F522" s="75">
        <v>100</v>
      </c>
    </row>
    <row r="523" spans="1:6" ht="21.6" x14ac:dyDescent="0.25">
      <c r="A523" s="89">
        <v>46038</v>
      </c>
      <c r="B523" s="76" t="s">
        <v>1457</v>
      </c>
      <c r="C523" s="77" t="s">
        <v>1470</v>
      </c>
      <c r="D523" s="73" t="s">
        <v>2017</v>
      </c>
      <c r="E523" s="74" t="s">
        <v>2018</v>
      </c>
      <c r="F523" s="75">
        <v>100</v>
      </c>
    </row>
    <row r="524" spans="1:6" x14ac:dyDescent="0.25">
      <c r="A524" s="89">
        <v>46038</v>
      </c>
      <c r="B524" s="76" t="s">
        <v>1457</v>
      </c>
      <c r="C524" s="77" t="s">
        <v>1468</v>
      </c>
      <c r="D524" s="73" t="s">
        <v>1440</v>
      </c>
      <c r="E524" s="74" t="s">
        <v>1676</v>
      </c>
      <c r="F524" s="75">
        <v>100</v>
      </c>
    </row>
    <row r="525" spans="1:6" ht="32.4" x14ac:dyDescent="0.25">
      <c r="A525" s="89">
        <v>46038</v>
      </c>
      <c r="B525" s="76" t="s">
        <v>1457</v>
      </c>
      <c r="C525" s="77" t="s">
        <v>1919</v>
      </c>
      <c r="D525" s="73" t="s">
        <v>1551</v>
      </c>
      <c r="E525" s="74" t="s">
        <v>2019</v>
      </c>
      <c r="F525" s="75">
        <v>100</v>
      </c>
    </row>
    <row r="526" spans="1:6" x14ac:dyDescent="0.25">
      <c r="A526" s="89">
        <v>46038</v>
      </c>
      <c r="B526" s="76" t="s">
        <v>1457</v>
      </c>
      <c r="C526" s="77" t="s">
        <v>2020</v>
      </c>
      <c r="D526" s="73" t="s">
        <v>1440</v>
      </c>
      <c r="E526" s="74" t="s">
        <v>1441</v>
      </c>
      <c r="F526" s="75">
        <v>100</v>
      </c>
    </row>
    <row r="527" spans="1:6" x14ac:dyDescent="0.25">
      <c r="A527" s="89">
        <v>46038</v>
      </c>
      <c r="B527" s="76" t="s">
        <v>1474</v>
      </c>
      <c r="C527" s="77" t="s">
        <v>1700</v>
      </c>
      <c r="D527" s="73" t="s">
        <v>2021</v>
      </c>
      <c r="E527" s="74"/>
      <c r="F527" s="75">
        <v>100</v>
      </c>
    </row>
    <row r="528" spans="1:6" ht="26.4" x14ac:dyDescent="0.25">
      <c r="A528" s="89">
        <v>46038</v>
      </c>
      <c r="B528" s="76" t="s">
        <v>1474</v>
      </c>
      <c r="C528" s="77" t="s">
        <v>2022</v>
      </c>
      <c r="D528" s="73" t="s">
        <v>2023</v>
      </c>
      <c r="E528" s="74" t="s">
        <v>1707</v>
      </c>
      <c r="F528" s="75">
        <v>100</v>
      </c>
    </row>
    <row r="529" spans="1:6" ht="26.4" x14ac:dyDescent="0.25">
      <c r="A529" s="89">
        <v>46038</v>
      </c>
      <c r="B529" s="76" t="s">
        <v>1474</v>
      </c>
      <c r="C529" s="77" t="s">
        <v>2024</v>
      </c>
      <c r="D529" s="73" t="s">
        <v>2023</v>
      </c>
      <c r="E529" s="74" t="s">
        <v>2025</v>
      </c>
      <c r="F529" s="75">
        <v>100</v>
      </c>
    </row>
    <row r="530" spans="1:6" ht="26.4" x14ac:dyDescent="0.25">
      <c r="A530" s="89">
        <v>46038</v>
      </c>
      <c r="B530" s="76" t="s">
        <v>1474</v>
      </c>
      <c r="C530" s="77" t="s">
        <v>2026</v>
      </c>
      <c r="D530" s="73" t="s">
        <v>2023</v>
      </c>
      <c r="E530" s="74" t="s">
        <v>2027</v>
      </c>
      <c r="F530" s="75">
        <v>100</v>
      </c>
    </row>
    <row r="531" spans="1:6" ht="26.4" x14ac:dyDescent="0.25">
      <c r="A531" s="89">
        <v>46038</v>
      </c>
      <c r="B531" s="76" t="s">
        <v>1474</v>
      </c>
      <c r="C531" s="77" t="s">
        <v>2028</v>
      </c>
      <c r="D531" s="73" t="s">
        <v>2023</v>
      </c>
      <c r="E531" s="74" t="s">
        <v>2029</v>
      </c>
      <c r="F531" s="75">
        <v>100</v>
      </c>
    </row>
    <row r="532" spans="1:6" ht="26.4" x14ac:dyDescent="0.25">
      <c r="A532" s="89">
        <v>46038</v>
      </c>
      <c r="B532" s="76" t="s">
        <v>1474</v>
      </c>
      <c r="C532" s="77" t="s">
        <v>1700</v>
      </c>
      <c r="D532" s="73" t="s">
        <v>2030</v>
      </c>
      <c r="E532" s="74"/>
      <c r="F532" s="75">
        <v>100</v>
      </c>
    </row>
    <row r="533" spans="1:6" ht="26.4" x14ac:dyDescent="0.25">
      <c r="A533" s="89">
        <v>46038</v>
      </c>
      <c r="B533" s="76" t="s">
        <v>1590</v>
      </c>
      <c r="C533" s="77" t="s">
        <v>1779</v>
      </c>
      <c r="D533" s="73" t="s">
        <v>2031</v>
      </c>
      <c r="E533" s="74"/>
      <c r="F533" s="75">
        <v>100</v>
      </c>
    </row>
    <row r="534" spans="1:6" ht="26.4" x14ac:dyDescent="0.25">
      <c r="A534" s="89">
        <v>46038</v>
      </c>
      <c r="B534" s="76" t="s">
        <v>1590</v>
      </c>
      <c r="C534" s="77" t="s">
        <v>1862</v>
      </c>
      <c r="D534" s="73" t="s">
        <v>2032</v>
      </c>
      <c r="E534" s="74"/>
      <c r="F534" s="75">
        <v>100</v>
      </c>
    </row>
    <row r="535" spans="1:6" x14ac:dyDescent="0.25">
      <c r="A535" s="89">
        <v>46038</v>
      </c>
      <c r="B535" s="76" t="s">
        <v>1590</v>
      </c>
      <c r="C535" s="77" t="s">
        <v>1470</v>
      </c>
      <c r="D535" s="73" t="s">
        <v>2033</v>
      </c>
      <c r="E535" s="74"/>
      <c r="F535" s="75">
        <v>100</v>
      </c>
    </row>
    <row r="536" spans="1:6" ht="26.4" x14ac:dyDescent="0.25">
      <c r="A536" s="89">
        <v>46038</v>
      </c>
      <c r="B536" s="76" t="s">
        <v>1590</v>
      </c>
      <c r="C536" s="77" t="s">
        <v>758</v>
      </c>
      <c r="D536" s="73" t="s">
        <v>2034</v>
      </c>
      <c r="E536" s="74"/>
      <c r="F536" s="75">
        <v>100</v>
      </c>
    </row>
    <row r="537" spans="1:6" x14ac:dyDescent="0.25">
      <c r="A537" s="89">
        <v>46039</v>
      </c>
      <c r="B537" s="76" t="s">
        <v>1438</v>
      </c>
      <c r="C537" s="77" t="s">
        <v>1446</v>
      </c>
      <c r="D537" s="73" t="s">
        <v>1440</v>
      </c>
      <c r="E537" s="74" t="s">
        <v>2035</v>
      </c>
      <c r="F537" s="75">
        <v>100</v>
      </c>
    </row>
    <row r="538" spans="1:6" ht="21.6" x14ac:dyDescent="0.25">
      <c r="A538" s="89">
        <v>46039</v>
      </c>
      <c r="B538" s="76" t="s">
        <v>1438</v>
      </c>
      <c r="C538" s="77" t="s">
        <v>1444</v>
      </c>
      <c r="D538" s="73" t="s">
        <v>1449</v>
      </c>
      <c r="E538" s="74" t="s">
        <v>2036</v>
      </c>
      <c r="F538" s="75">
        <v>100</v>
      </c>
    </row>
    <row r="539" spans="1:6" x14ac:dyDescent="0.25">
      <c r="A539" s="89">
        <v>46039</v>
      </c>
      <c r="B539" s="76" t="s">
        <v>1438</v>
      </c>
      <c r="C539" s="77" t="s">
        <v>1787</v>
      </c>
      <c r="D539" s="73" t="s">
        <v>1551</v>
      </c>
      <c r="E539" s="74" t="s">
        <v>2037</v>
      </c>
      <c r="F539" s="75">
        <v>100</v>
      </c>
    </row>
    <row r="540" spans="1:6" x14ac:dyDescent="0.25">
      <c r="A540" s="89">
        <v>46039</v>
      </c>
      <c r="B540" s="76" t="s">
        <v>1438</v>
      </c>
      <c r="C540" s="77" t="s">
        <v>1784</v>
      </c>
      <c r="D540" s="73" t="s">
        <v>1449</v>
      </c>
      <c r="E540" s="74" t="s">
        <v>2007</v>
      </c>
      <c r="F540" s="75">
        <v>100</v>
      </c>
    </row>
    <row r="541" spans="1:6" x14ac:dyDescent="0.25">
      <c r="A541" s="89">
        <v>46039</v>
      </c>
      <c r="B541" s="76" t="s">
        <v>1438</v>
      </c>
      <c r="C541" s="77" t="s">
        <v>1733</v>
      </c>
      <c r="D541" s="73" t="s">
        <v>1440</v>
      </c>
      <c r="E541" s="74" t="s">
        <v>1741</v>
      </c>
      <c r="F541" s="75">
        <v>100</v>
      </c>
    </row>
    <row r="542" spans="1:6" x14ac:dyDescent="0.25">
      <c r="A542" s="89">
        <v>46039</v>
      </c>
      <c r="B542" s="76" t="s">
        <v>1438</v>
      </c>
      <c r="C542" s="77" t="s">
        <v>1783</v>
      </c>
      <c r="D542" s="73" t="s">
        <v>1440</v>
      </c>
      <c r="E542" s="74" t="s">
        <v>1443</v>
      </c>
      <c r="F542" s="75">
        <v>100</v>
      </c>
    </row>
    <row r="543" spans="1:6" x14ac:dyDescent="0.25">
      <c r="A543" s="89">
        <v>46039</v>
      </c>
      <c r="B543" s="76" t="s">
        <v>1438</v>
      </c>
      <c r="C543" s="77" t="s">
        <v>1615</v>
      </c>
      <c r="D543" s="73" t="s">
        <v>1440</v>
      </c>
      <c r="E543" s="74" t="s">
        <v>1549</v>
      </c>
      <c r="F543" s="75">
        <v>100</v>
      </c>
    </row>
    <row r="544" spans="1:6" x14ac:dyDescent="0.25">
      <c r="A544" s="89">
        <v>46039</v>
      </c>
      <c r="B544" s="76" t="s">
        <v>1438</v>
      </c>
      <c r="C544" s="77" t="s">
        <v>1983</v>
      </c>
      <c r="D544" s="73" t="s">
        <v>1440</v>
      </c>
      <c r="E544" s="74" t="s">
        <v>2038</v>
      </c>
      <c r="F544" s="75">
        <v>100</v>
      </c>
    </row>
    <row r="545" spans="1:6" ht="32.4" x14ac:dyDescent="0.25">
      <c r="A545" s="89">
        <v>46039</v>
      </c>
      <c r="B545" s="76" t="s">
        <v>1438</v>
      </c>
      <c r="C545" s="77" t="s">
        <v>1439</v>
      </c>
      <c r="D545" s="73" t="s">
        <v>1449</v>
      </c>
      <c r="E545" s="74" t="s">
        <v>2039</v>
      </c>
      <c r="F545" s="75">
        <v>100</v>
      </c>
    </row>
    <row r="546" spans="1:6" ht="21.6" x14ac:dyDescent="0.25">
      <c r="A546" s="89">
        <v>46039</v>
      </c>
      <c r="B546" s="76" t="s">
        <v>1438</v>
      </c>
      <c r="C546" s="77" t="s">
        <v>2040</v>
      </c>
      <c r="D546" s="73" t="s">
        <v>1449</v>
      </c>
      <c r="E546" s="74" t="s">
        <v>2041</v>
      </c>
      <c r="F546" s="75">
        <v>100</v>
      </c>
    </row>
    <row r="547" spans="1:6" x14ac:dyDescent="0.25">
      <c r="A547" s="90">
        <v>46040</v>
      </c>
      <c r="B547" s="76" t="s">
        <v>1438</v>
      </c>
      <c r="C547" s="77" t="s">
        <v>1697</v>
      </c>
      <c r="D547" s="73" t="s">
        <v>1449</v>
      </c>
      <c r="E547" s="74" t="s">
        <v>1450</v>
      </c>
      <c r="F547" s="75">
        <v>100</v>
      </c>
    </row>
    <row r="548" spans="1:6" ht="21.6" x14ac:dyDescent="0.25">
      <c r="A548" s="90">
        <v>46040</v>
      </c>
      <c r="B548" s="76" t="s">
        <v>1438</v>
      </c>
      <c r="C548" s="77" t="s">
        <v>1470</v>
      </c>
      <c r="D548" s="73" t="s">
        <v>1449</v>
      </c>
      <c r="E548" s="74" t="s">
        <v>2042</v>
      </c>
      <c r="F548" s="75">
        <v>100</v>
      </c>
    </row>
    <row r="549" spans="1:6" ht="32.4" x14ac:dyDescent="0.25">
      <c r="A549" s="90">
        <v>46040</v>
      </c>
      <c r="B549" s="76" t="s">
        <v>1438</v>
      </c>
      <c r="C549" s="77" t="s">
        <v>2043</v>
      </c>
      <c r="D549" s="73" t="s">
        <v>1449</v>
      </c>
      <c r="E549" s="74" t="s">
        <v>2044</v>
      </c>
      <c r="F549" s="75">
        <v>100</v>
      </c>
    </row>
    <row r="550" spans="1:6" x14ac:dyDescent="0.25">
      <c r="A550" s="90">
        <v>46040</v>
      </c>
      <c r="B550" s="76" t="s">
        <v>1438</v>
      </c>
      <c r="C550" s="77" t="s">
        <v>1776</v>
      </c>
      <c r="D550" s="73" t="s">
        <v>1440</v>
      </c>
      <c r="E550" s="74" t="s">
        <v>1549</v>
      </c>
      <c r="F550" s="75">
        <v>100</v>
      </c>
    </row>
    <row r="551" spans="1:6" ht="21.6" x14ac:dyDescent="0.25">
      <c r="A551" s="90">
        <v>46040</v>
      </c>
      <c r="B551" s="76" t="s">
        <v>1438</v>
      </c>
      <c r="C551" s="77" t="s">
        <v>1646</v>
      </c>
      <c r="D551" s="73" t="s">
        <v>1449</v>
      </c>
      <c r="E551" s="74" t="s">
        <v>1732</v>
      </c>
      <c r="F551" s="75">
        <v>100</v>
      </c>
    </row>
    <row r="552" spans="1:6" ht="21.6" x14ac:dyDescent="0.25">
      <c r="A552" s="90">
        <v>46040</v>
      </c>
      <c r="B552" s="76" t="s">
        <v>1438</v>
      </c>
      <c r="C552" s="77" t="s">
        <v>1486</v>
      </c>
      <c r="D552" s="73" t="s">
        <v>1449</v>
      </c>
      <c r="E552" s="74" t="s">
        <v>2045</v>
      </c>
      <c r="F552" s="75">
        <v>100</v>
      </c>
    </row>
    <row r="553" spans="1:6" x14ac:dyDescent="0.25">
      <c r="A553" s="90">
        <v>46040</v>
      </c>
      <c r="B553" s="76" t="s">
        <v>1438</v>
      </c>
      <c r="C553" s="77" t="s">
        <v>1721</v>
      </c>
      <c r="D553" s="73" t="s">
        <v>1449</v>
      </c>
      <c r="E553" s="74" t="s">
        <v>1450</v>
      </c>
      <c r="F553" s="75">
        <v>100</v>
      </c>
    </row>
    <row r="554" spans="1:6" x14ac:dyDescent="0.25">
      <c r="A554" s="90">
        <v>46040</v>
      </c>
      <c r="B554" s="76" t="s">
        <v>1438</v>
      </c>
      <c r="C554" s="77" t="s">
        <v>1543</v>
      </c>
      <c r="D554" s="73" t="s">
        <v>1440</v>
      </c>
      <c r="E554" s="74" t="s">
        <v>1485</v>
      </c>
      <c r="F554" s="75">
        <v>100</v>
      </c>
    </row>
    <row r="555" spans="1:6" x14ac:dyDescent="0.25">
      <c r="A555" s="90">
        <v>46040</v>
      </c>
      <c r="B555" s="76" t="s">
        <v>1438</v>
      </c>
      <c r="C555" s="77" t="s">
        <v>1723</v>
      </c>
      <c r="D555" s="73" t="s">
        <v>1440</v>
      </c>
      <c r="E555" s="74" t="s">
        <v>1549</v>
      </c>
      <c r="F555" s="75">
        <v>100</v>
      </c>
    </row>
    <row r="556" spans="1:6" ht="26.4" x14ac:dyDescent="0.25">
      <c r="A556" s="90">
        <v>46041</v>
      </c>
      <c r="B556" s="76" t="s">
        <v>1534</v>
      </c>
      <c r="C556" s="77" t="s">
        <v>1124</v>
      </c>
      <c r="D556" s="73" t="s">
        <v>2046</v>
      </c>
      <c r="E556" s="74"/>
      <c r="F556" s="75">
        <v>100</v>
      </c>
    </row>
    <row r="557" spans="1:6" x14ac:dyDescent="0.25">
      <c r="A557" s="90">
        <v>46041</v>
      </c>
      <c r="B557" s="76" t="s">
        <v>1534</v>
      </c>
      <c r="C557" s="77" t="s">
        <v>1124</v>
      </c>
      <c r="D557" s="73" t="s">
        <v>1852</v>
      </c>
      <c r="E557" s="74"/>
      <c r="F557" s="75">
        <v>100</v>
      </c>
    </row>
    <row r="558" spans="1:6" x14ac:dyDescent="0.25">
      <c r="A558" s="90">
        <v>46041</v>
      </c>
      <c r="B558" s="76" t="s">
        <v>1534</v>
      </c>
      <c r="C558" s="77" t="s">
        <v>1124</v>
      </c>
      <c r="D558" s="73" t="s">
        <v>1851</v>
      </c>
      <c r="E558" s="74"/>
      <c r="F558" s="75">
        <v>100</v>
      </c>
    </row>
    <row r="559" spans="1:6" ht="26.4" x14ac:dyDescent="0.25">
      <c r="A559" s="90">
        <v>46041</v>
      </c>
      <c r="B559" s="76" t="s">
        <v>1534</v>
      </c>
      <c r="C559" s="77" t="s">
        <v>1124</v>
      </c>
      <c r="D559" s="73" t="s">
        <v>2047</v>
      </c>
      <c r="E559" s="74"/>
      <c r="F559" s="75">
        <v>100</v>
      </c>
    </row>
    <row r="560" spans="1:6" x14ac:dyDescent="0.25">
      <c r="A560" s="90">
        <v>46041</v>
      </c>
      <c r="B560" s="76" t="s">
        <v>1534</v>
      </c>
      <c r="C560" s="77" t="s">
        <v>1124</v>
      </c>
      <c r="D560" s="73" t="s">
        <v>2048</v>
      </c>
      <c r="E560" s="74"/>
      <c r="F560" s="75">
        <v>100</v>
      </c>
    </row>
    <row r="561" spans="1:6" ht="26.4" x14ac:dyDescent="0.25">
      <c r="A561" s="90">
        <v>46041</v>
      </c>
      <c r="B561" s="76" t="s">
        <v>1534</v>
      </c>
      <c r="C561" s="77" t="s">
        <v>1124</v>
      </c>
      <c r="D561" s="73" t="s">
        <v>1850</v>
      </c>
      <c r="E561" s="74"/>
      <c r="F561" s="75">
        <v>100</v>
      </c>
    </row>
    <row r="562" spans="1:6" ht="26.4" x14ac:dyDescent="0.25">
      <c r="A562" s="90">
        <v>46041</v>
      </c>
      <c r="B562" s="76" t="s">
        <v>1534</v>
      </c>
      <c r="C562" s="77" t="s">
        <v>1124</v>
      </c>
      <c r="D562" s="73" t="s">
        <v>1762</v>
      </c>
      <c r="E562" s="74"/>
      <c r="F562" s="75">
        <v>100</v>
      </c>
    </row>
    <row r="563" spans="1:6" ht="26.4" x14ac:dyDescent="0.25">
      <c r="A563" s="90">
        <v>46041</v>
      </c>
      <c r="B563" s="76" t="s">
        <v>1428</v>
      </c>
      <c r="C563" s="77" t="s">
        <v>369</v>
      </c>
      <c r="D563" s="73" t="s">
        <v>1767</v>
      </c>
      <c r="E563" s="74"/>
      <c r="F563" s="75">
        <v>100</v>
      </c>
    </row>
    <row r="564" spans="1:6" x14ac:dyDescent="0.25">
      <c r="A564" s="90">
        <v>46041</v>
      </c>
      <c r="B564" s="76" t="s">
        <v>1428</v>
      </c>
      <c r="C564" s="77" t="s">
        <v>2049</v>
      </c>
      <c r="D564" s="73" t="s">
        <v>1604</v>
      </c>
      <c r="E564" s="74"/>
      <c r="F564" s="75">
        <v>100</v>
      </c>
    </row>
    <row r="565" spans="1:6" x14ac:dyDescent="0.25">
      <c r="A565" s="90">
        <v>46041</v>
      </c>
      <c r="B565" s="76" t="s">
        <v>1428</v>
      </c>
      <c r="C565" s="77" t="s">
        <v>2049</v>
      </c>
      <c r="D565" s="73" t="s">
        <v>1603</v>
      </c>
      <c r="E565" s="74"/>
      <c r="F565" s="75">
        <v>100</v>
      </c>
    </row>
    <row r="566" spans="1:6" ht="26.4" x14ac:dyDescent="0.25">
      <c r="A566" s="90">
        <v>46041</v>
      </c>
      <c r="B566" s="76" t="s">
        <v>1428</v>
      </c>
      <c r="C566" s="77" t="s">
        <v>758</v>
      </c>
      <c r="D566" s="73" t="s">
        <v>2050</v>
      </c>
      <c r="E566" s="74"/>
      <c r="F566" s="75">
        <v>100</v>
      </c>
    </row>
    <row r="567" spans="1:6" ht="21.6" x14ac:dyDescent="0.25">
      <c r="A567" s="90">
        <v>46041</v>
      </c>
      <c r="B567" s="76" t="s">
        <v>1542</v>
      </c>
      <c r="C567" s="77" t="s">
        <v>1648</v>
      </c>
      <c r="D567" s="73" t="s">
        <v>1449</v>
      </c>
      <c r="E567" s="74" t="s">
        <v>2051</v>
      </c>
      <c r="F567" s="75">
        <v>100</v>
      </c>
    </row>
    <row r="568" spans="1:6" x14ac:dyDescent="0.25">
      <c r="A568" s="90">
        <v>46041</v>
      </c>
      <c r="B568" s="76" t="s">
        <v>1542</v>
      </c>
      <c r="C568" s="77" t="s">
        <v>2009</v>
      </c>
      <c r="D568" s="73" t="s">
        <v>1547</v>
      </c>
      <c r="E568" s="74"/>
      <c r="F568" s="75">
        <v>100</v>
      </c>
    </row>
    <row r="569" spans="1:6" x14ac:dyDescent="0.25">
      <c r="A569" s="90">
        <v>46041</v>
      </c>
      <c r="B569" s="76" t="s">
        <v>1542</v>
      </c>
      <c r="C569" s="77" t="s">
        <v>2009</v>
      </c>
      <c r="D569" s="73" t="s">
        <v>1546</v>
      </c>
      <c r="E569" s="74"/>
      <c r="F569" s="75">
        <v>100</v>
      </c>
    </row>
    <row r="570" spans="1:6" x14ac:dyDescent="0.25">
      <c r="A570" s="90">
        <v>46041</v>
      </c>
      <c r="B570" s="76" t="s">
        <v>1542</v>
      </c>
      <c r="C570" s="77" t="s">
        <v>1724</v>
      </c>
      <c r="D570" s="73" t="s">
        <v>1547</v>
      </c>
      <c r="E570" s="74"/>
      <c r="F570" s="75">
        <v>100</v>
      </c>
    </row>
    <row r="571" spans="1:6" x14ac:dyDescent="0.25">
      <c r="A571" s="90">
        <v>46041</v>
      </c>
      <c r="B571" s="76" t="s">
        <v>1542</v>
      </c>
      <c r="C571" s="77" t="s">
        <v>1724</v>
      </c>
      <c r="D571" s="73" t="s">
        <v>1546</v>
      </c>
      <c r="E571" s="74"/>
      <c r="F571" s="75">
        <v>100</v>
      </c>
    </row>
    <row r="572" spans="1:6" x14ac:dyDescent="0.25">
      <c r="A572" s="90">
        <v>46041</v>
      </c>
      <c r="B572" s="76" t="s">
        <v>1542</v>
      </c>
      <c r="C572" s="77" t="s">
        <v>1486</v>
      </c>
      <c r="D572" s="73" t="s">
        <v>1547</v>
      </c>
      <c r="E572" s="74"/>
      <c r="F572" s="75">
        <v>100</v>
      </c>
    </row>
    <row r="573" spans="1:6" x14ac:dyDescent="0.25">
      <c r="A573" s="90">
        <v>46041</v>
      </c>
      <c r="B573" s="76" t="s">
        <v>1542</v>
      </c>
      <c r="C573" s="77" t="s">
        <v>1486</v>
      </c>
      <c r="D573" s="73" t="s">
        <v>1546</v>
      </c>
      <c r="E573" s="74"/>
      <c r="F573" s="75">
        <v>100</v>
      </c>
    </row>
    <row r="574" spans="1:6" x14ac:dyDescent="0.25">
      <c r="A574" s="90">
        <v>46041</v>
      </c>
      <c r="B574" s="76" t="s">
        <v>1542</v>
      </c>
      <c r="C574" s="77" t="s">
        <v>1545</v>
      </c>
      <c r="D574" s="73" t="s">
        <v>1440</v>
      </c>
      <c r="E574" s="74" t="s">
        <v>1676</v>
      </c>
      <c r="F574" s="75">
        <v>100</v>
      </c>
    </row>
    <row r="575" spans="1:6" ht="21.6" x14ac:dyDescent="0.25">
      <c r="A575" s="90">
        <v>46041</v>
      </c>
      <c r="B575" s="76" t="s">
        <v>1555</v>
      </c>
      <c r="C575" s="77" t="s">
        <v>2040</v>
      </c>
      <c r="D575" s="73" t="s">
        <v>1551</v>
      </c>
      <c r="E575" s="74" t="s">
        <v>2052</v>
      </c>
      <c r="F575" s="75">
        <v>100</v>
      </c>
    </row>
    <row r="576" spans="1:6" x14ac:dyDescent="0.25">
      <c r="A576" s="90">
        <v>46041</v>
      </c>
      <c r="B576" s="76" t="s">
        <v>1555</v>
      </c>
      <c r="C576" s="77" t="s">
        <v>1731</v>
      </c>
      <c r="D576" s="73" t="s">
        <v>1449</v>
      </c>
      <c r="E576" s="74" t="s">
        <v>1571</v>
      </c>
      <c r="F576" s="75">
        <v>100</v>
      </c>
    </row>
    <row r="577" spans="1:6" x14ac:dyDescent="0.25">
      <c r="A577" s="90">
        <v>46041</v>
      </c>
      <c r="B577" s="76" t="s">
        <v>1555</v>
      </c>
      <c r="C577" s="77" t="s">
        <v>1786</v>
      </c>
      <c r="D577" s="73" t="s">
        <v>1440</v>
      </c>
      <c r="E577" s="74" t="s">
        <v>1549</v>
      </c>
      <c r="F577" s="75">
        <v>100</v>
      </c>
    </row>
    <row r="578" spans="1:6" ht="21.6" x14ac:dyDescent="0.25">
      <c r="A578" s="90">
        <v>46041</v>
      </c>
      <c r="B578" s="76" t="s">
        <v>1555</v>
      </c>
      <c r="C578" s="77" t="s">
        <v>1910</v>
      </c>
      <c r="D578" s="73" t="s">
        <v>1580</v>
      </c>
      <c r="E578" s="74" t="s">
        <v>2053</v>
      </c>
      <c r="F578" s="75">
        <v>100</v>
      </c>
    </row>
    <row r="579" spans="1:6" x14ac:dyDescent="0.25">
      <c r="A579" s="90">
        <v>46041</v>
      </c>
      <c r="B579" s="76" t="s">
        <v>1555</v>
      </c>
      <c r="C579" s="77" t="s">
        <v>758</v>
      </c>
      <c r="D579" s="73" t="s">
        <v>2054</v>
      </c>
      <c r="E579" s="74"/>
      <c r="F579" s="75">
        <v>100</v>
      </c>
    </row>
    <row r="580" spans="1:6" x14ac:dyDescent="0.25">
      <c r="A580" s="90">
        <v>46041</v>
      </c>
      <c r="B580" s="76" t="s">
        <v>1555</v>
      </c>
      <c r="C580" s="77" t="s">
        <v>1700</v>
      </c>
      <c r="D580" s="73" t="s">
        <v>2055</v>
      </c>
      <c r="E580" s="74"/>
      <c r="F580" s="75">
        <v>100</v>
      </c>
    </row>
    <row r="581" spans="1:6" ht="21.6" x14ac:dyDescent="0.25">
      <c r="A581" s="90">
        <v>46041</v>
      </c>
      <c r="B581" s="76" t="s">
        <v>1555</v>
      </c>
      <c r="C581" s="77" t="s">
        <v>2040</v>
      </c>
      <c r="D581" s="73" t="s">
        <v>1449</v>
      </c>
      <c r="E581" s="74" t="s">
        <v>2056</v>
      </c>
      <c r="F581" s="75">
        <v>100</v>
      </c>
    </row>
    <row r="582" spans="1:6" x14ac:dyDescent="0.25">
      <c r="A582" s="90">
        <v>46041</v>
      </c>
      <c r="B582" s="76" t="s">
        <v>1438</v>
      </c>
      <c r="C582" s="77" t="s">
        <v>1627</v>
      </c>
      <c r="D582" s="73" t="s">
        <v>1440</v>
      </c>
      <c r="E582" s="74" t="s">
        <v>1698</v>
      </c>
      <c r="F582" s="75">
        <v>100</v>
      </c>
    </row>
    <row r="583" spans="1:6" ht="15.75" customHeight="1" x14ac:dyDescent="0.25">
      <c r="A583" s="90">
        <v>46041</v>
      </c>
      <c r="B583" s="76" t="s">
        <v>1438</v>
      </c>
      <c r="C583" s="77" t="s">
        <v>1622</v>
      </c>
      <c r="D583" s="73" t="s">
        <v>1580</v>
      </c>
      <c r="E583" s="74" t="s">
        <v>2057</v>
      </c>
      <c r="F583" s="75">
        <v>100</v>
      </c>
    </row>
    <row r="584" spans="1:6" ht="21.6" x14ac:dyDescent="0.25">
      <c r="A584" s="90">
        <v>46041</v>
      </c>
      <c r="B584" s="76" t="s">
        <v>1438</v>
      </c>
      <c r="C584" s="77" t="s">
        <v>1446</v>
      </c>
      <c r="D584" s="73" t="s">
        <v>1440</v>
      </c>
      <c r="E584" s="74" t="s">
        <v>2058</v>
      </c>
      <c r="F584" s="75">
        <v>100</v>
      </c>
    </row>
    <row r="585" spans="1:6" x14ac:dyDescent="0.25">
      <c r="A585" s="90">
        <v>46041</v>
      </c>
      <c r="B585" s="76" t="s">
        <v>1438</v>
      </c>
      <c r="C585" s="77" t="s">
        <v>1785</v>
      </c>
      <c r="D585" s="73" t="s">
        <v>1681</v>
      </c>
      <c r="E585" s="74"/>
      <c r="F585" s="75">
        <v>100</v>
      </c>
    </row>
    <row r="586" spans="1:6" x14ac:dyDescent="0.25">
      <c r="A586" s="90">
        <v>46041</v>
      </c>
      <c r="B586" s="76" t="s">
        <v>1438</v>
      </c>
      <c r="C586" s="77" t="s">
        <v>1785</v>
      </c>
      <c r="D586" s="73" t="s">
        <v>1635</v>
      </c>
      <c r="E586" s="74"/>
      <c r="F586" s="75">
        <v>100</v>
      </c>
    </row>
    <row r="587" spans="1:6" ht="21.6" x14ac:dyDescent="0.25">
      <c r="A587" s="90">
        <v>46041</v>
      </c>
      <c r="B587" s="76" t="s">
        <v>1438</v>
      </c>
      <c r="C587" s="77" t="s">
        <v>1658</v>
      </c>
      <c r="D587" s="73" t="s">
        <v>1440</v>
      </c>
      <c r="E587" s="74" t="s">
        <v>2059</v>
      </c>
      <c r="F587" s="75">
        <v>100</v>
      </c>
    </row>
    <row r="588" spans="1:6" x14ac:dyDescent="0.25">
      <c r="A588" s="90">
        <v>46041</v>
      </c>
      <c r="B588" s="76" t="s">
        <v>1438</v>
      </c>
      <c r="C588" s="77" t="s">
        <v>1439</v>
      </c>
      <c r="D588" s="73" t="s">
        <v>1449</v>
      </c>
      <c r="E588" s="74" t="s">
        <v>2060</v>
      </c>
      <c r="F588" s="75">
        <v>100</v>
      </c>
    </row>
    <row r="589" spans="1:6" ht="21.6" x14ac:dyDescent="0.25">
      <c r="A589" s="90">
        <v>46041</v>
      </c>
      <c r="B589" s="76" t="s">
        <v>1438</v>
      </c>
      <c r="C589" s="77" t="s">
        <v>1742</v>
      </c>
      <c r="D589" s="73" t="s">
        <v>1551</v>
      </c>
      <c r="E589" s="74" t="s">
        <v>2061</v>
      </c>
      <c r="F589" s="75">
        <v>100</v>
      </c>
    </row>
    <row r="590" spans="1:6" x14ac:dyDescent="0.25">
      <c r="A590" s="90">
        <v>46041</v>
      </c>
      <c r="B590" s="76" t="s">
        <v>1457</v>
      </c>
      <c r="C590" s="77" t="s">
        <v>1642</v>
      </c>
      <c r="D590" s="73" t="s">
        <v>1440</v>
      </c>
      <c r="E590" s="74" t="s">
        <v>2062</v>
      </c>
      <c r="F590" s="75">
        <v>100</v>
      </c>
    </row>
    <row r="591" spans="1:6" x14ac:dyDescent="0.25">
      <c r="A591" s="90">
        <v>46041</v>
      </c>
      <c r="B591" s="76" t="s">
        <v>1457</v>
      </c>
      <c r="C591" s="77" t="s">
        <v>1574</v>
      </c>
      <c r="D591" s="73" t="s">
        <v>1440</v>
      </c>
      <c r="E591" s="74" t="s">
        <v>2062</v>
      </c>
      <c r="F591" s="75">
        <v>100</v>
      </c>
    </row>
    <row r="592" spans="1:6" x14ac:dyDescent="0.25">
      <c r="A592" s="90">
        <v>46041</v>
      </c>
      <c r="B592" s="76" t="s">
        <v>1457</v>
      </c>
      <c r="C592" s="77" t="s">
        <v>1576</v>
      </c>
      <c r="D592" s="73" t="s">
        <v>1440</v>
      </c>
      <c r="E592" s="74" t="s">
        <v>2063</v>
      </c>
      <c r="F592" s="75">
        <v>100</v>
      </c>
    </row>
    <row r="593" spans="1:6" x14ac:dyDescent="0.25">
      <c r="A593" s="90">
        <v>46041</v>
      </c>
      <c r="B593" s="76" t="s">
        <v>1457</v>
      </c>
      <c r="C593" s="77" t="s">
        <v>2064</v>
      </c>
      <c r="D593" s="73" t="s">
        <v>1547</v>
      </c>
      <c r="E593" s="74"/>
      <c r="F593" s="75">
        <v>100</v>
      </c>
    </row>
    <row r="594" spans="1:6" x14ac:dyDescent="0.25">
      <c r="A594" s="90">
        <v>46041</v>
      </c>
      <c r="B594" s="76" t="s">
        <v>1457</v>
      </c>
      <c r="C594" s="77" t="s">
        <v>2064</v>
      </c>
      <c r="D594" s="73" t="s">
        <v>1546</v>
      </c>
      <c r="E594" s="74"/>
      <c r="F594" s="75">
        <v>100</v>
      </c>
    </row>
    <row r="595" spans="1:6" x14ac:dyDescent="0.25">
      <c r="A595" s="90">
        <v>46041</v>
      </c>
      <c r="B595" s="76" t="s">
        <v>1457</v>
      </c>
      <c r="C595" s="77" t="s">
        <v>1725</v>
      </c>
      <c r="D595" s="73" t="s">
        <v>1547</v>
      </c>
      <c r="E595" s="74"/>
      <c r="F595" s="75">
        <v>100</v>
      </c>
    </row>
    <row r="596" spans="1:6" x14ac:dyDescent="0.25">
      <c r="A596" s="90">
        <v>46041</v>
      </c>
      <c r="B596" s="76" t="s">
        <v>1457</v>
      </c>
      <c r="C596" s="77" t="s">
        <v>1725</v>
      </c>
      <c r="D596" s="73" t="s">
        <v>1546</v>
      </c>
      <c r="E596" s="74"/>
      <c r="F596" s="75">
        <v>100</v>
      </c>
    </row>
    <row r="597" spans="1:6" x14ac:dyDescent="0.25">
      <c r="A597" s="90">
        <v>46041</v>
      </c>
      <c r="B597" s="76" t="s">
        <v>1457</v>
      </c>
      <c r="C597" s="77" t="s">
        <v>2065</v>
      </c>
      <c r="D597" s="73" t="s">
        <v>1547</v>
      </c>
      <c r="E597" s="74"/>
      <c r="F597" s="75">
        <v>100</v>
      </c>
    </row>
    <row r="598" spans="1:6" x14ac:dyDescent="0.25">
      <c r="A598" s="90">
        <v>46041</v>
      </c>
      <c r="B598" s="76" t="s">
        <v>1457</v>
      </c>
      <c r="C598" s="77" t="s">
        <v>2065</v>
      </c>
      <c r="D598" s="73" t="s">
        <v>1546</v>
      </c>
      <c r="E598" s="74"/>
      <c r="F598" s="75">
        <v>100</v>
      </c>
    </row>
    <row r="599" spans="1:6" ht="21.6" x14ac:dyDescent="0.25">
      <c r="A599" s="90">
        <v>46041</v>
      </c>
      <c r="B599" s="76" t="s">
        <v>1457</v>
      </c>
      <c r="C599" s="77" t="s">
        <v>1919</v>
      </c>
      <c r="D599" s="73" t="s">
        <v>1449</v>
      </c>
      <c r="E599" s="74" t="s">
        <v>2066</v>
      </c>
      <c r="F599" s="75">
        <v>100</v>
      </c>
    </row>
    <row r="600" spans="1:6" x14ac:dyDescent="0.25">
      <c r="A600" s="90">
        <v>46041</v>
      </c>
      <c r="B600" s="76" t="s">
        <v>1457</v>
      </c>
      <c r="C600" s="77" t="s">
        <v>1462</v>
      </c>
      <c r="D600" s="73" t="s">
        <v>2067</v>
      </c>
      <c r="E600" s="74" t="s">
        <v>1549</v>
      </c>
      <c r="F600" s="75">
        <v>100</v>
      </c>
    </row>
    <row r="601" spans="1:6" x14ac:dyDescent="0.25">
      <c r="A601" s="90">
        <v>46041</v>
      </c>
      <c r="B601" s="76" t="s">
        <v>1474</v>
      </c>
      <c r="C601" s="77" t="s">
        <v>1682</v>
      </c>
      <c r="D601" s="73" t="s">
        <v>1586</v>
      </c>
      <c r="E601" s="74"/>
      <c r="F601" s="75">
        <v>100</v>
      </c>
    </row>
    <row r="602" spans="1:6" x14ac:dyDescent="0.25">
      <c r="A602" s="90">
        <v>46041</v>
      </c>
      <c r="B602" s="76" t="s">
        <v>1474</v>
      </c>
      <c r="C602" s="77" t="s">
        <v>1914</v>
      </c>
      <c r="D602" s="73" t="s">
        <v>1586</v>
      </c>
      <c r="E602" s="74"/>
      <c r="F602" s="75">
        <v>100</v>
      </c>
    </row>
    <row r="603" spans="1:6" x14ac:dyDescent="0.25">
      <c r="A603" s="90">
        <v>46041</v>
      </c>
      <c r="B603" s="76" t="s">
        <v>1474</v>
      </c>
      <c r="C603" s="77" t="s">
        <v>1439</v>
      </c>
      <c r="D603" s="73" t="s">
        <v>1588</v>
      </c>
      <c r="E603" s="74"/>
      <c r="F603" s="75">
        <v>100</v>
      </c>
    </row>
    <row r="604" spans="1:6" x14ac:dyDescent="0.25">
      <c r="A604" s="90">
        <v>46041</v>
      </c>
      <c r="B604" s="76" t="s">
        <v>1474</v>
      </c>
      <c r="C604" s="77" t="s">
        <v>1700</v>
      </c>
      <c r="D604" s="73" t="s">
        <v>2068</v>
      </c>
      <c r="E604" s="74"/>
      <c r="F604" s="75">
        <v>100</v>
      </c>
    </row>
    <row r="605" spans="1:6" x14ac:dyDescent="0.25">
      <c r="A605" s="90">
        <v>46041</v>
      </c>
      <c r="B605" s="76" t="s">
        <v>1474</v>
      </c>
      <c r="C605" s="77" t="s">
        <v>1685</v>
      </c>
      <c r="D605" s="73" t="s">
        <v>1588</v>
      </c>
      <c r="E605" s="74"/>
      <c r="F605" s="75">
        <v>100</v>
      </c>
    </row>
    <row r="606" spans="1:6" ht="26.4" x14ac:dyDescent="0.25">
      <c r="A606" s="90">
        <v>46041</v>
      </c>
      <c r="B606" s="76" t="s">
        <v>1590</v>
      </c>
      <c r="C606" s="77" t="s">
        <v>1622</v>
      </c>
      <c r="D606" s="73" t="s">
        <v>2031</v>
      </c>
      <c r="E606" s="74"/>
      <c r="F606" s="75">
        <v>100</v>
      </c>
    </row>
    <row r="607" spans="1:6" ht="26.4" x14ac:dyDescent="0.25">
      <c r="A607" s="90">
        <v>46041</v>
      </c>
      <c r="B607" s="76" t="s">
        <v>1590</v>
      </c>
      <c r="C607" s="77" t="s">
        <v>1910</v>
      </c>
      <c r="D607" s="73" t="s">
        <v>2032</v>
      </c>
      <c r="E607" s="74"/>
      <c r="F607" s="75">
        <v>100</v>
      </c>
    </row>
    <row r="608" spans="1:6" ht="26.4" x14ac:dyDescent="0.25">
      <c r="A608" s="90">
        <v>46041</v>
      </c>
      <c r="B608" s="76" t="s">
        <v>1590</v>
      </c>
      <c r="C608" s="77" t="s">
        <v>1439</v>
      </c>
      <c r="D608" s="73" t="s">
        <v>2069</v>
      </c>
      <c r="E608" s="74"/>
      <c r="F608" s="75">
        <v>100</v>
      </c>
    </row>
    <row r="609" spans="1:6" ht="39.6" x14ac:dyDescent="0.25">
      <c r="A609" s="90">
        <v>46041</v>
      </c>
      <c r="B609" s="76" t="s">
        <v>1590</v>
      </c>
      <c r="C609" s="77" t="s">
        <v>2040</v>
      </c>
      <c r="D609" s="73" t="s">
        <v>2070</v>
      </c>
      <c r="E609" s="74"/>
      <c r="F609" s="75">
        <v>100</v>
      </c>
    </row>
    <row r="610" spans="1:6" ht="26.4" x14ac:dyDescent="0.25">
      <c r="A610" s="90">
        <v>46041</v>
      </c>
      <c r="B610" s="76" t="s">
        <v>1590</v>
      </c>
      <c r="C610" s="77" t="s">
        <v>523</v>
      </c>
      <c r="D610" s="73" t="s">
        <v>2071</v>
      </c>
      <c r="E610" s="74"/>
      <c r="F610" s="75">
        <v>100</v>
      </c>
    </row>
    <row r="611" spans="1:6" x14ac:dyDescent="0.25">
      <c r="A611" s="90">
        <v>46042</v>
      </c>
      <c r="B611" s="76" t="s">
        <v>1534</v>
      </c>
      <c r="C611" s="77" t="s">
        <v>1124</v>
      </c>
      <c r="D611" s="73" t="s">
        <v>1598</v>
      </c>
      <c r="E611" s="74" t="s">
        <v>2072</v>
      </c>
      <c r="F611" s="75">
        <v>100</v>
      </c>
    </row>
    <row r="612" spans="1:6" ht="26.4" x14ac:dyDescent="0.25">
      <c r="A612" s="90">
        <v>46042</v>
      </c>
      <c r="B612" s="76" t="s">
        <v>1534</v>
      </c>
      <c r="C612" s="77" t="s">
        <v>1124</v>
      </c>
      <c r="D612" s="73" t="s">
        <v>2073</v>
      </c>
      <c r="E612" s="74"/>
      <c r="F612" s="75">
        <v>100</v>
      </c>
    </row>
    <row r="613" spans="1:6" x14ac:dyDescent="0.25">
      <c r="A613" s="90">
        <v>46042</v>
      </c>
      <c r="B613" s="76" t="s">
        <v>1534</v>
      </c>
      <c r="C613" s="77" t="s">
        <v>1124</v>
      </c>
      <c r="D613" s="73" t="s">
        <v>2074</v>
      </c>
      <c r="E613" s="74"/>
      <c r="F613" s="75">
        <v>100</v>
      </c>
    </row>
    <row r="614" spans="1:6" ht="26.4" x14ac:dyDescent="0.25">
      <c r="A614" s="90">
        <v>46042</v>
      </c>
      <c r="B614" s="76" t="s">
        <v>1534</v>
      </c>
      <c r="C614" s="77" t="s">
        <v>1124</v>
      </c>
      <c r="D614" s="73" t="s">
        <v>2075</v>
      </c>
      <c r="E614" s="74"/>
      <c r="F614" s="75">
        <v>100</v>
      </c>
    </row>
    <row r="615" spans="1:6" x14ac:dyDescent="0.25">
      <c r="A615" s="90">
        <v>46042</v>
      </c>
      <c r="B615" s="76" t="s">
        <v>1534</v>
      </c>
      <c r="C615" s="77" t="s">
        <v>1124</v>
      </c>
      <c r="D615" s="73" t="s">
        <v>1667</v>
      </c>
      <c r="E615" s="74"/>
      <c r="F615" s="75">
        <v>100</v>
      </c>
    </row>
    <row r="616" spans="1:6" ht="26.4" x14ac:dyDescent="0.25">
      <c r="A616" s="90">
        <v>46042</v>
      </c>
      <c r="B616" s="76" t="s">
        <v>1534</v>
      </c>
      <c r="C616" s="77" t="s">
        <v>1124</v>
      </c>
      <c r="D616" s="73" t="s">
        <v>2076</v>
      </c>
      <c r="E616" s="74"/>
      <c r="F616" s="75">
        <v>100</v>
      </c>
    </row>
    <row r="617" spans="1:6" x14ac:dyDescent="0.25">
      <c r="A617" s="90">
        <v>46042</v>
      </c>
      <c r="B617" s="76" t="s">
        <v>1428</v>
      </c>
      <c r="C617" s="77" t="s">
        <v>2077</v>
      </c>
      <c r="D617" s="73" t="s">
        <v>2078</v>
      </c>
      <c r="E617" s="74"/>
      <c r="F617" s="75">
        <v>100</v>
      </c>
    </row>
    <row r="618" spans="1:6" ht="26.4" x14ac:dyDescent="0.25">
      <c r="A618" s="90">
        <v>46042</v>
      </c>
      <c r="B618" s="76" t="s">
        <v>1428</v>
      </c>
      <c r="C618" s="77" t="s">
        <v>758</v>
      </c>
      <c r="D618" s="73" t="s">
        <v>2079</v>
      </c>
      <c r="E618" s="74"/>
      <c r="F618" s="75">
        <v>100</v>
      </c>
    </row>
    <row r="619" spans="1:6" ht="26.4" x14ac:dyDescent="0.25">
      <c r="A619" s="90">
        <v>46042</v>
      </c>
      <c r="B619" s="76" t="s">
        <v>1428</v>
      </c>
      <c r="C619" s="77" t="s">
        <v>758</v>
      </c>
      <c r="D619" s="73" t="s">
        <v>2080</v>
      </c>
      <c r="E619" s="74"/>
      <c r="F619" s="75">
        <v>100</v>
      </c>
    </row>
    <row r="620" spans="1:6" ht="26.4" x14ac:dyDescent="0.25">
      <c r="A620" s="90">
        <v>46042</v>
      </c>
      <c r="B620" s="76" t="s">
        <v>1428</v>
      </c>
      <c r="C620" s="77" t="s">
        <v>758</v>
      </c>
      <c r="D620" s="73" t="s">
        <v>2081</v>
      </c>
      <c r="E620" s="74"/>
      <c r="F620" s="75">
        <v>100</v>
      </c>
    </row>
    <row r="621" spans="1:6" x14ac:dyDescent="0.25">
      <c r="A621" s="90">
        <v>46042</v>
      </c>
      <c r="B621" s="76" t="s">
        <v>1542</v>
      </c>
      <c r="C621" s="77" t="s">
        <v>1697</v>
      </c>
      <c r="D621" s="73" t="s">
        <v>1547</v>
      </c>
      <c r="E621" s="74"/>
      <c r="F621" s="75">
        <v>100</v>
      </c>
    </row>
    <row r="622" spans="1:6" x14ac:dyDescent="0.25">
      <c r="A622" s="90">
        <v>46042</v>
      </c>
      <c r="B622" s="76" t="s">
        <v>1542</v>
      </c>
      <c r="C622" s="77" t="s">
        <v>1697</v>
      </c>
      <c r="D622" s="73" t="s">
        <v>1546</v>
      </c>
      <c r="E622" s="74"/>
      <c r="F622" s="75">
        <v>100</v>
      </c>
    </row>
    <row r="623" spans="1:6" x14ac:dyDescent="0.25">
      <c r="A623" s="90">
        <v>46042</v>
      </c>
      <c r="B623" s="76" t="s">
        <v>1542</v>
      </c>
      <c r="C623" s="77" t="s">
        <v>2082</v>
      </c>
      <c r="D623" s="73" t="s">
        <v>1547</v>
      </c>
      <c r="E623" s="74"/>
      <c r="F623" s="75">
        <v>100</v>
      </c>
    </row>
    <row r="624" spans="1:6" x14ac:dyDescent="0.25">
      <c r="A624" s="90">
        <v>46042</v>
      </c>
      <c r="B624" s="76" t="s">
        <v>1542</v>
      </c>
      <c r="C624" s="77" t="s">
        <v>2082</v>
      </c>
      <c r="D624" s="73" t="s">
        <v>1546</v>
      </c>
      <c r="E624" s="74"/>
      <c r="F624" s="75">
        <v>100</v>
      </c>
    </row>
    <row r="625" spans="1:6" x14ac:dyDescent="0.25">
      <c r="A625" s="90">
        <v>46042</v>
      </c>
      <c r="B625" s="76" t="s">
        <v>1542</v>
      </c>
      <c r="C625" s="77" t="s">
        <v>1482</v>
      </c>
      <c r="D625" s="73" t="s">
        <v>1449</v>
      </c>
      <c r="E625" s="74" t="s">
        <v>1571</v>
      </c>
      <c r="F625" s="75">
        <v>100</v>
      </c>
    </row>
    <row r="626" spans="1:6" ht="21.6" x14ac:dyDescent="0.25">
      <c r="A626" s="90">
        <v>46042</v>
      </c>
      <c r="B626" s="76" t="s">
        <v>1542</v>
      </c>
      <c r="C626" s="77" t="s">
        <v>1721</v>
      </c>
      <c r="D626" s="73" t="s">
        <v>1449</v>
      </c>
      <c r="E626" s="74" t="s">
        <v>2083</v>
      </c>
      <c r="F626" s="75">
        <v>100</v>
      </c>
    </row>
    <row r="627" spans="1:6" x14ac:dyDescent="0.25">
      <c r="A627" s="90">
        <v>46042</v>
      </c>
      <c r="B627" s="76" t="s">
        <v>1555</v>
      </c>
      <c r="C627" s="77" t="s">
        <v>1615</v>
      </c>
      <c r="D627" s="73" t="s">
        <v>1440</v>
      </c>
      <c r="E627" s="74" t="s">
        <v>1698</v>
      </c>
      <c r="F627" s="75">
        <v>100</v>
      </c>
    </row>
    <row r="628" spans="1:6" ht="32.4" x14ac:dyDescent="0.25">
      <c r="A628" s="90">
        <v>46042</v>
      </c>
      <c r="B628" s="76" t="s">
        <v>1555</v>
      </c>
      <c r="C628" s="77" t="s">
        <v>1453</v>
      </c>
      <c r="D628" s="73" t="s">
        <v>1449</v>
      </c>
      <c r="E628" s="74" t="s">
        <v>2084</v>
      </c>
      <c r="F628" s="75">
        <v>100</v>
      </c>
    </row>
    <row r="629" spans="1:6" x14ac:dyDescent="0.25">
      <c r="A629" s="90">
        <v>46042</v>
      </c>
      <c r="B629" s="76" t="s">
        <v>1555</v>
      </c>
      <c r="C629" s="77" t="s">
        <v>1914</v>
      </c>
      <c r="D629" s="73" t="s">
        <v>2085</v>
      </c>
      <c r="E629" s="74" t="s">
        <v>2086</v>
      </c>
      <c r="F629" s="75">
        <v>100</v>
      </c>
    </row>
    <row r="630" spans="1:6" ht="21.6" x14ac:dyDescent="0.25">
      <c r="A630" s="90">
        <v>46042</v>
      </c>
      <c r="B630" s="76" t="s">
        <v>1555</v>
      </c>
      <c r="C630" s="77" t="s">
        <v>1912</v>
      </c>
      <c r="D630" s="73" t="s">
        <v>2087</v>
      </c>
      <c r="E630" s="74" t="s">
        <v>2088</v>
      </c>
      <c r="F630" s="75">
        <v>100</v>
      </c>
    </row>
    <row r="631" spans="1:6" x14ac:dyDescent="0.25">
      <c r="A631" s="90">
        <v>46042</v>
      </c>
      <c r="B631" s="76" t="s">
        <v>1555</v>
      </c>
      <c r="C631" s="77" t="s">
        <v>1734</v>
      </c>
      <c r="D631" s="73" t="s">
        <v>1681</v>
      </c>
      <c r="E631" s="135"/>
      <c r="F631" s="75">
        <v>100</v>
      </c>
    </row>
    <row r="632" spans="1:6" x14ac:dyDescent="0.25">
      <c r="A632" s="90">
        <v>46042</v>
      </c>
      <c r="B632" s="76" t="s">
        <v>1555</v>
      </c>
      <c r="C632" s="77" t="s">
        <v>1734</v>
      </c>
      <c r="D632" s="73" t="s">
        <v>1635</v>
      </c>
      <c r="E632" s="135"/>
      <c r="F632" s="75">
        <v>100</v>
      </c>
    </row>
    <row r="633" spans="1:6" x14ac:dyDescent="0.25">
      <c r="A633" s="90">
        <v>46042</v>
      </c>
      <c r="B633" s="76" t="s">
        <v>1555</v>
      </c>
      <c r="C633" s="77" t="s">
        <v>1783</v>
      </c>
      <c r="D633" s="73" t="s">
        <v>1681</v>
      </c>
      <c r="E633" s="74"/>
      <c r="F633" s="75">
        <v>100</v>
      </c>
    </row>
    <row r="634" spans="1:6" x14ac:dyDescent="0.25">
      <c r="A634" s="90">
        <v>46042</v>
      </c>
      <c r="B634" s="76" t="s">
        <v>1555</v>
      </c>
      <c r="C634" s="77" t="s">
        <v>1783</v>
      </c>
      <c r="D634" s="73" t="s">
        <v>1635</v>
      </c>
      <c r="E634" s="74"/>
      <c r="F634" s="75">
        <v>100</v>
      </c>
    </row>
    <row r="635" spans="1:6" x14ac:dyDescent="0.25">
      <c r="A635" s="90">
        <v>46042</v>
      </c>
      <c r="B635" s="76" t="s">
        <v>1438</v>
      </c>
      <c r="C635" s="77" t="s">
        <v>1442</v>
      </c>
      <c r="D635" s="73" t="s">
        <v>2089</v>
      </c>
      <c r="E635" s="74" t="s">
        <v>2090</v>
      </c>
      <c r="F635" s="75">
        <v>100</v>
      </c>
    </row>
    <row r="636" spans="1:6" x14ac:dyDescent="0.25">
      <c r="A636" s="90">
        <v>46042</v>
      </c>
      <c r="B636" s="76" t="s">
        <v>1438</v>
      </c>
      <c r="C636" s="77" t="s">
        <v>1444</v>
      </c>
      <c r="D636" s="73" t="s">
        <v>2089</v>
      </c>
      <c r="E636" s="74" t="s">
        <v>1788</v>
      </c>
      <c r="F636" s="75">
        <v>100</v>
      </c>
    </row>
    <row r="637" spans="1:6" ht="21.6" x14ac:dyDescent="0.25">
      <c r="A637" s="90">
        <v>46042</v>
      </c>
      <c r="B637" s="76" t="s">
        <v>1438</v>
      </c>
      <c r="C637" s="77" t="s">
        <v>1687</v>
      </c>
      <c r="D637" s="73" t="s">
        <v>2089</v>
      </c>
      <c r="E637" s="74" t="s">
        <v>2091</v>
      </c>
      <c r="F637" s="75">
        <v>100</v>
      </c>
    </row>
    <row r="638" spans="1:6" x14ac:dyDescent="0.25">
      <c r="A638" s="90">
        <v>46042</v>
      </c>
      <c r="B638" s="76" t="s">
        <v>1438</v>
      </c>
      <c r="C638" s="77" t="s">
        <v>2092</v>
      </c>
      <c r="D638" s="73" t="s">
        <v>1449</v>
      </c>
      <c r="E638" s="74" t="s">
        <v>2093</v>
      </c>
      <c r="F638" s="75">
        <v>100</v>
      </c>
    </row>
    <row r="639" spans="1:6" x14ac:dyDescent="0.25">
      <c r="A639" s="90">
        <v>46042</v>
      </c>
      <c r="B639" s="76" t="s">
        <v>1438</v>
      </c>
      <c r="C639" s="77" t="s">
        <v>1626</v>
      </c>
      <c r="D639" s="73" t="s">
        <v>1551</v>
      </c>
      <c r="E639" s="74" t="s">
        <v>2094</v>
      </c>
      <c r="F639" s="75">
        <v>100</v>
      </c>
    </row>
    <row r="640" spans="1:6" x14ac:dyDescent="0.25">
      <c r="A640" s="90">
        <v>46042</v>
      </c>
      <c r="B640" s="76" t="s">
        <v>1438</v>
      </c>
      <c r="C640" s="77" t="s">
        <v>2095</v>
      </c>
      <c r="D640" s="73" t="s">
        <v>1681</v>
      </c>
      <c r="E640" s="74"/>
      <c r="F640" s="75">
        <v>100</v>
      </c>
    </row>
    <row r="641" spans="1:6" x14ac:dyDescent="0.25">
      <c r="A641" s="90">
        <v>46042</v>
      </c>
      <c r="B641" s="76" t="s">
        <v>1438</v>
      </c>
      <c r="C641" s="77" t="s">
        <v>2095</v>
      </c>
      <c r="D641" s="73" t="s">
        <v>1635</v>
      </c>
      <c r="E641" s="74"/>
      <c r="F641" s="75">
        <v>100</v>
      </c>
    </row>
    <row r="642" spans="1:6" x14ac:dyDescent="0.25">
      <c r="A642" s="90">
        <v>46042</v>
      </c>
      <c r="B642" s="76" t="s">
        <v>1457</v>
      </c>
      <c r="C642" s="77" t="s">
        <v>1696</v>
      </c>
      <c r="D642" s="73" t="s">
        <v>1547</v>
      </c>
      <c r="E642" s="74"/>
      <c r="F642" s="75">
        <v>100</v>
      </c>
    </row>
    <row r="643" spans="1:6" x14ac:dyDescent="0.25">
      <c r="A643" s="90">
        <v>46042</v>
      </c>
      <c r="B643" s="76" t="s">
        <v>1457</v>
      </c>
      <c r="C643" s="77" t="s">
        <v>1696</v>
      </c>
      <c r="D643" s="73" t="s">
        <v>1546</v>
      </c>
      <c r="E643" s="74"/>
      <c r="F643" s="75">
        <v>100</v>
      </c>
    </row>
    <row r="644" spans="1:6" x14ac:dyDescent="0.25">
      <c r="A644" s="90">
        <v>46042</v>
      </c>
      <c r="B644" s="76" t="s">
        <v>1457</v>
      </c>
      <c r="C644" s="77" t="s">
        <v>2096</v>
      </c>
      <c r="D644" s="73" t="s">
        <v>1547</v>
      </c>
      <c r="E644" s="74"/>
      <c r="F644" s="75">
        <v>100</v>
      </c>
    </row>
    <row r="645" spans="1:6" x14ac:dyDescent="0.25">
      <c r="A645" s="90">
        <v>46042</v>
      </c>
      <c r="B645" s="76" t="s">
        <v>1457</v>
      </c>
      <c r="C645" s="77" t="s">
        <v>2096</v>
      </c>
      <c r="D645" s="73" t="s">
        <v>1546</v>
      </c>
      <c r="E645" s="74"/>
      <c r="F645" s="75">
        <v>100</v>
      </c>
    </row>
    <row r="646" spans="1:6" ht="22.2" customHeight="1" x14ac:dyDescent="0.25">
      <c r="A646" s="90">
        <v>46042</v>
      </c>
      <c r="B646" s="76" t="s">
        <v>1457</v>
      </c>
      <c r="C646" s="77" t="s">
        <v>2097</v>
      </c>
      <c r="D646" s="73" t="s">
        <v>1440</v>
      </c>
      <c r="E646" s="74" t="s">
        <v>1741</v>
      </c>
      <c r="F646" s="75">
        <v>100</v>
      </c>
    </row>
    <row r="647" spans="1:6" x14ac:dyDescent="0.25">
      <c r="A647" s="90">
        <v>46042</v>
      </c>
      <c r="B647" s="76" t="s">
        <v>1457</v>
      </c>
      <c r="C647" s="77" t="s">
        <v>1640</v>
      </c>
      <c r="D647" s="73" t="s">
        <v>1440</v>
      </c>
      <c r="E647" s="74" t="s">
        <v>1487</v>
      </c>
      <c r="F647" s="75">
        <v>100</v>
      </c>
    </row>
    <row r="648" spans="1:6" x14ac:dyDescent="0.25">
      <c r="A648" s="90">
        <v>46042</v>
      </c>
      <c r="B648" s="76" t="s">
        <v>1457</v>
      </c>
      <c r="C648" s="77" t="s">
        <v>1458</v>
      </c>
      <c r="D648" s="73" t="s">
        <v>1440</v>
      </c>
      <c r="E648" s="74" t="s">
        <v>1793</v>
      </c>
      <c r="F648" s="75">
        <v>100</v>
      </c>
    </row>
    <row r="649" spans="1:6" x14ac:dyDescent="0.25">
      <c r="A649" s="90">
        <v>46042</v>
      </c>
      <c r="B649" s="76" t="s">
        <v>1474</v>
      </c>
      <c r="C649" s="77" t="s">
        <v>1700</v>
      </c>
      <c r="D649" s="73" t="s">
        <v>2098</v>
      </c>
      <c r="E649" s="74"/>
      <c r="F649" s="75">
        <v>100</v>
      </c>
    </row>
    <row r="650" spans="1:6" x14ac:dyDescent="0.25">
      <c r="A650" s="90">
        <v>46042</v>
      </c>
      <c r="B650" s="76" t="s">
        <v>1474</v>
      </c>
      <c r="C650" s="77" t="s">
        <v>1700</v>
      </c>
      <c r="D650" s="73" t="s">
        <v>2099</v>
      </c>
      <c r="E650" s="74"/>
      <c r="F650" s="75">
        <v>100</v>
      </c>
    </row>
    <row r="651" spans="1:6" x14ac:dyDescent="0.25">
      <c r="A651" s="90">
        <v>46042</v>
      </c>
      <c r="B651" s="76" t="s">
        <v>1474</v>
      </c>
      <c r="C651" s="77" t="s">
        <v>1479</v>
      </c>
      <c r="D651" s="73" t="s">
        <v>2100</v>
      </c>
      <c r="E651" s="74"/>
      <c r="F651" s="75">
        <v>100</v>
      </c>
    </row>
    <row r="652" spans="1:6" ht="21.6" x14ac:dyDescent="0.25">
      <c r="A652" s="90">
        <v>46042</v>
      </c>
      <c r="B652" s="76" t="s">
        <v>1474</v>
      </c>
      <c r="C652" s="77" t="s">
        <v>1951</v>
      </c>
      <c r="D652" s="73" t="s">
        <v>1961</v>
      </c>
      <c r="E652" s="74" t="s">
        <v>2101</v>
      </c>
      <c r="F652" s="75">
        <v>100</v>
      </c>
    </row>
    <row r="653" spans="1:6" x14ac:dyDescent="0.25">
      <c r="A653" s="90">
        <v>46043</v>
      </c>
      <c r="B653" s="76" t="s">
        <v>1534</v>
      </c>
      <c r="C653" s="77" t="s">
        <v>1124</v>
      </c>
      <c r="D653" s="73" t="s">
        <v>2102</v>
      </c>
      <c r="E653" s="74"/>
      <c r="F653" s="75">
        <v>100</v>
      </c>
    </row>
    <row r="654" spans="1:6" x14ac:dyDescent="0.25">
      <c r="A654" s="90">
        <v>46043</v>
      </c>
      <c r="B654" s="76" t="s">
        <v>1534</v>
      </c>
      <c r="C654" s="77" t="s">
        <v>1124</v>
      </c>
      <c r="D654" s="73" t="s">
        <v>2103</v>
      </c>
      <c r="E654" s="74"/>
      <c r="F654" s="75">
        <v>100</v>
      </c>
    </row>
    <row r="655" spans="1:6" ht="26.4" x14ac:dyDescent="0.25">
      <c r="A655" s="90">
        <v>46043</v>
      </c>
      <c r="B655" s="76" t="s">
        <v>1534</v>
      </c>
      <c r="C655" s="77" t="s">
        <v>1124</v>
      </c>
      <c r="D655" s="73" t="s">
        <v>2104</v>
      </c>
      <c r="E655" s="74"/>
      <c r="F655" s="75">
        <v>100</v>
      </c>
    </row>
    <row r="656" spans="1:6" ht="26.4" x14ac:dyDescent="0.25">
      <c r="A656" s="90">
        <v>46043</v>
      </c>
      <c r="B656" s="76" t="s">
        <v>1534</v>
      </c>
      <c r="C656" s="77" t="s">
        <v>1124</v>
      </c>
      <c r="D656" s="73" t="s">
        <v>2105</v>
      </c>
      <c r="E656" s="74"/>
      <c r="F656" s="75">
        <v>100</v>
      </c>
    </row>
    <row r="657" spans="1:6" x14ac:dyDescent="0.25">
      <c r="A657" s="90">
        <v>46043</v>
      </c>
      <c r="B657" s="76" t="s">
        <v>1534</v>
      </c>
      <c r="C657" s="77" t="s">
        <v>1124</v>
      </c>
      <c r="D657" s="73" t="s">
        <v>2106</v>
      </c>
      <c r="E657" s="74"/>
      <c r="F657" s="75">
        <v>100</v>
      </c>
    </row>
    <row r="658" spans="1:6" ht="26.4" x14ac:dyDescent="0.25">
      <c r="A658" s="90">
        <v>46043</v>
      </c>
      <c r="B658" s="76" t="s">
        <v>1534</v>
      </c>
      <c r="C658" s="77" t="s">
        <v>1124</v>
      </c>
      <c r="D658" s="73" t="s">
        <v>2107</v>
      </c>
      <c r="E658" s="74"/>
      <c r="F658" s="75">
        <v>100</v>
      </c>
    </row>
    <row r="659" spans="1:6" ht="26.4" x14ac:dyDescent="0.25">
      <c r="A659" s="90">
        <v>46043</v>
      </c>
      <c r="B659" s="76" t="s">
        <v>1534</v>
      </c>
      <c r="C659" s="77" t="s">
        <v>1124</v>
      </c>
      <c r="D659" s="73" t="s">
        <v>2108</v>
      </c>
      <c r="E659" s="74"/>
      <c r="F659" s="75">
        <v>100</v>
      </c>
    </row>
    <row r="660" spans="1:6" ht="26.4" x14ac:dyDescent="0.25">
      <c r="A660" s="90">
        <v>46043</v>
      </c>
      <c r="B660" s="76" t="s">
        <v>1428</v>
      </c>
      <c r="C660" s="77" t="s">
        <v>369</v>
      </c>
      <c r="D660" s="73" t="s">
        <v>1767</v>
      </c>
      <c r="E660" s="74"/>
      <c r="F660" s="75">
        <v>100</v>
      </c>
    </row>
    <row r="661" spans="1:6" ht="26.4" x14ac:dyDescent="0.25">
      <c r="A661" s="90">
        <v>46043</v>
      </c>
      <c r="B661" s="76" t="s">
        <v>1428</v>
      </c>
      <c r="C661" s="77" t="s">
        <v>758</v>
      </c>
      <c r="D661" s="73" t="s">
        <v>2109</v>
      </c>
      <c r="E661" s="74"/>
      <c r="F661" s="75">
        <v>100</v>
      </c>
    </row>
    <row r="662" spans="1:6" ht="26.4" x14ac:dyDescent="0.25">
      <c r="A662" s="90">
        <v>46043</v>
      </c>
      <c r="B662" s="76" t="s">
        <v>1428</v>
      </c>
      <c r="C662" s="77" t="s">
        <v>758</v>
      </c>
      <c r="D662" s="73" t="s">
        <v>2110</v>
      </c>
      <c r="E662" s="74"/>
      <c r="F662" s="75">
        <v>100</v>
      </c>
    </row>
    <row r="663" spans="1:6" x14ac:dyDescent="0.25">
      <c r="A663" s="90">
        <v>46043</v>
      </c>
      <c r="B663" s="76" t="s">
        <v>1428</v>
      </c>
      <c r="C663" s="77" t="s">
        <v>369</v>
      </c>
      <c r="D663" s="73" t="s">
        <v>2111</v>
      </c>
      <c r="E663" s="74"/>
      <c r="F663" s="75">
        <v>100</v>
      </c>
    </row>
    <row r="664" spans="1:6" x14ac:dyDescent="0.25">
      <c r="A664" s="90">
        <v>46043</v>
      </c>
      <c r="B664" s="76" t="s">
        <v>1428</v>
      </c>
      <c r="C664" s="77" t="s">
        <v>369</v>
      </c>
      <c r="D664" s="73" t="s">
        <v>2112</v>
      </c>
      <c r="E664" s="74"/>
      <c r="F664" s="75">
        <v>100</v>
      </c>
    </row>
    <row r="665" spans="1:6" x14ac:dyDescent="0.25">
      <c r="A665" s="90">
        <v>46043</v>
      </c>
      <c r="B665" s="76" t="s">
        <v>1542</v>
      </c>
      <c r="C665" s="77" t="s">
        <v>1548</v>
      </c>
      <c r="D665" s="73" t="s">
        <v>1440</v>
      </c>
      <c r="E665" s="74" t="s">
        <v>1679</v>
      </c>
      <c r="F665" s="75">
        <v>100</v>
      </c>
    </row>
    <row r="666" spans="1:6" ht="21.6" x14ac:dyDescent="0.25">
      <c r="A666" s="90">
        <v>46043</v>
      </c>
      <c r="B666" s="76" t="s">
        <v>1542</v>
      </c>
      <c r="C666" s="77" t="s">
        <v>1776</v>
      </c>
      <c r="D666" s="73" t="s">
        <v>1449</v>
      </c>
      <c r="E666" s="74" t="s">
        <v>2113</v>
      </c>
      <c r="F666" s="75">
        <v>100</v>
      </c>
    </row>
    <row r="667" spans="1:6" x14ac:dyDescent="0.25">
      <c r="A667" s="90">
        <v>46043</v>
      </c>
      <c r="B667" s="76" t="s">
        <v>1542</v>
      </c>
      <c r="C667" s="77" t="s">
        <v>1611</v>
      </c>
      <c r="D667" s="73" t="s">
        <v>1449</v>
      </c>
      <c r="E667" s="74" t="s">
        <v>1571</v>
      </c>
      <c r="F667" s="75">
        <v>100</v>
      </c>
    </row>
    <row r="668" spans="1:6" x14ac:dyDescent="0.25">
      <c r="A668" s="90">
        <v>46043</v>
      </c>
      <c r="B668" s="76" t="s">
        <v>1542</v>
      </c>
      <c r="C668" s="77" t="s">
        <v>1609</v>
      </c>
      <c r="D668" s="73" t="s">
        <v>1440</v>
      </c>
      <c r="E668" s="74" t="s">
        <v>1676</v>
      </c>
      <c r="F668" s="75">
        <v>100</v>
      </c>
    </row>
    <row r="669" spans="1:6" x14ac:dyDescent="0.25">
      <c r="A669" s="90">
        <v>46043</v>
      </c>
      <c r="B669" s="76" t="s">
        <v>1542</v>
      </c>
      <c r="C669" s="77" t="s">
        <v>1608</v>
      </c>
      <c r="D669" s="73" t="s">
        <v>1440</v>
      </c>
      <c r="E669" s="74" t="s">
        <v>1549</v>
      </c>
      <c r="F669" s="75">
        <v>100</v>
      </c>
    </row>
    <row r="670" spans="1:6" x14ac:dyDescent="0.25">
      <c r="A670" s="90">
        <v>46043</v>
      </c>
      <c r="B670" s="76" t="s">
        <v>1542</v>
      </c>
      <c r="C670" s="77" t="s">
        <v>2020</v>
      </c>
      <c r="D670" s="73" t="s">
        <v>1546</v>
      </c>
      <c r="E670" s="74"/>
      <c r="F670" s="75">
        <v>100</v>
      </c>
    </row>
    <row r="671" spans="1:6" x14ac:dyDescent="0.25">
      <c r="A671" s="90">
        <v>46043</v>
      </c>
      <c r="B671" s="76" t="s">
        <v>1542</v>
      </c>
      <c r="C671" s="77" t="s">
        <v>2020</v>
      </c>
      <c r="D671" s="73" t="s">
        <v>1547</v>
      </c>
      <c r="E671" s="74"/>
      <c r="F671" s="75">
        <v>100</v>
      </c>
    </row>
    <row r="672" spans="1:6" ht="32.4" x14ac:dyDescent="0.25">
      <c r="A672" s="90">
        <v>46043</v>
      </c>
      <c r="B672" s="76" t="s">
        <v>1555</v>
      </c>
      <c r="C672" s="77" t="s">
        <v>1912</v>
      </c>
      <c r="D672" s="73" t="s">
        <v>1449</v>
      </c>
      <c r="E672" s="74" t="s">
        <v>2114</v>
      </c>
      <c r="F672" s="75">
        <v>100</v>
      </c>
    </row>
    <row r="673" spans="1:6" x14ac:dyDescent="0.25">
      <c r="A673" s="90">
        <v>46043</v>
      </c>
      <c r="B673" s="76" t="s">
        <v>1555</v>
      </c>
      <c r="C673" s="77" t="s">
        <v>1736</v>
      </c>
      <c r="D673" s="73" t="s">
        <v>1681</v>
      </c>
      <c r="E673" s="74"/>
      <c r="F673" s="75">
        <v>100</v>
      </c>
    </row>
    <row r="674" spans="1:6" x14ac:dyDescent="0.25">
      <c r="A674" s="90">
        <v>46043</v>
      </c>
      <c r="B674" s="76" t="s">
        <v>1555</v>
      </c>
      <c r="C674" s="77" t="s">
        <v>1736</v>
      </c>
      <c r="D674" s="73" t="s">
        <v>1635</v>
      </c>
      <c r="E674" s="74"/>
      <c r="F674" s="75">
        <v>100</v>
      </c>
    </row>
    <row r="675" spans="1:6" x14ac:dyDescent="0.25">
      <c r="A675" s="90">
        <v>46043</v>
      </c>
      <c r="B675" s="76" t="s">
        <v>1555</v>
      </c>
      <c r="C675" s="77" t="s">
        <v>1638</v>
      </c>
      <c r="D675" s="73" t="s">
        <v>1440</v>
      </c>
      <c r="E675" s="74" t="s">
        <v>1676</v>
      </c>
      <c r="F675" s="75">
        <v>100</v>
      </c>
    </row>
    <row r="676" spans="1:6" ht="21.6" x14ac:dyDescent="0.25">
      <c r="A676" s="90">
        <v>46043</v>
      </c>
      <c r="B676" s="76" t="s">
        <v>1438</v>
      </c>
      <c r="C676" s="77" t="s">
        <v>1658</v>
      </c>
      <c r="D676" s="73" t="s">
        <v>1449</v>
      </c>
      <c r="E676" s="74" t="s">
        <v>2115</v>
      </c>
      <c r="F676" s="75">
        <v>100</v>
      </c>
    </row>
    <row r="677" spans="1:6" x14ac:dyDescent="0.25">
      <c r="A677" s="90">
        <v>46043</v>
      </c>
      <c r="B677" s="76" t="s">
        <v>1438</v>
      </c>
      <c r="C677" s="77" t="s">
        <v>1626</v>
      </c>
      <c r="D677" s="73" t="s">
        <v>1580</v>
      </c>
      <c r="E677" s="74" t="s">
        <v>2116</v>
      </c>
      <c r="F677" s="75">
        <v>100</v>
      </c>
    </row>
    <row r="678" spans="1:6" x14ac:dyDescent="0.25">
      <c r="A678" s="90">
        <v>46043</v>
      </c>
      <c r="B678" s="76" t="s">
        <v>1438</v>
      </c>
      <c r="C678" s="77" t="s">
        <v>369</v>
      </c>
      <c r="D678" s="73" t="s">
        <v>2117</v>
      </c>
      <c r="E678" s="74"/>
      <c r="F678" s="75">
        <v>100</v>
      </c>
    </row>
    <row r="679" spans="1:6" x14ac:dyDescent="0.25">
      <c r="A679" s="90">
        <v>46043</v>
      </c>
      <c r="B679" s="76" t="s">
        <v>1438</v>
      </c>
      <c r="C679" s="77" t="s">
        <v>1737</v>
      </c>
      <c r="D679" s="73" t="s">
        <v>1440</v>
      </c>
      <c r="E679" s="74" t="s">
        <v>1793</v>
      </c>
      <c r="F679" s="75">
        <v>100</v>
      </c>
    </row>
    <row r="680" spans="1:6" x14ac:dyDescent="0.25">
      <c r="A680" s="90">
        <v>46043</v>
      </c>
      <c r="B680" s="76" t="s">
        <v>1438</v>
      </c>
      <c r="C680" s="77" t="s">
        <v>1789</v>
      </c>
      <c r="D680" s="73" t="s">
        <v>1440</v>
      </c>
      <c r="E680" s="74" t="s">
        <v>1698</v>
      </c>
      <c r="F680" s="75">
        <v>100</v>
      </c>
    </row>
    <row r="681" spans="1:6" x14ac:dyDescent="0.25">
      <c r="A681" s="90">
        <v>46043</v>
      </c>
      <c r="B681" s="76" t="s">
        <v>1438</v>
      </c>
      <c r="C681" s="77" t="s">
        <v>1983</v>
      </c>
      <c r="D681" s="73" t="s">
        <v>1440</v>
      </c>
      <c r="E681" s="74" t="s">
        <v>1630</v>
      </c>
      <c r="F681" s="75">
        <v>100</v>
      </c>
    </row>
    <row r="682" spans="1:6" ht="26.4" x14ac:dyDescent="0.25">
      <c r="A682" s="90">
        <v>46043</v>
      </c>
      <c r="B682" s="76" t="s">
        <v>1457</v>
      </c>
      <c r="C682" s="77" t="s">
        <v>1955</v>
      </c>
      <c r="D682" s="73" t="s">
        <v>2118</v>
      </c>
      <c r="E682" s="74"/>
      <c r="F682" s="75">
        <v>100</v>
      </c>
    </row>
    <row r="683" spans="1:6" ht="32.4" x14ac:dyDescent="0.25">
      <c r="A683" s="90">
        <v>46043</v>
      </c>
      <c r="B683" s="76" t="s">
        <v>1457</v>
      </c>
      <c r="C683" s="77" t="s">
        <v>1951</v>
      </c>
      <c r="D683" s="73" t="s">
        <v>1551</v>
      </c>
      <c r="E683" s="74" t="s">
        <v>2119</v>
      </c>
      <c r="F683" s="75">
        <v>100</v>
      </c>
    </row>
    <row r="684" spans="1:6" x14ac:dyDescent="0.25">
      <c r="A684" s="90">
        <v>46043</v>
      </c>
      <c r="B684" s="76" t="s">
        <v>1457</v>
      </c>
      <c r="C684" s="77" t="s">
        <v>1721</v>
      </c>
      <c r="D684" s="73" t="s">
        <v>1449</v>
      </c>
      <c r="E684" s="74" t="s">
        <v>2120</v>
      </c>
      <c r="F684" s="75">
        <v>100</v>
      </c>
    </row>
    <row r="685" spans="1:6" ht="21.6" x14ac:dyDescent="0.25">
      <c r="A685" s="90">
        <v>46043</v>
      </c>
      <c r="B685" s="76" t="s">
        <v>1457</v>
      </c>
      <c r="C685" s="77" t="s">
        <v>1919</v>
      </c>
      <c r="D685" s="73" t="s">
        <v>1449</v>
      </c>
      <c r="E685" s="74" t="s">
        <v>2121</v>
      </c>
      <c r="F685" s="75">
        <v>100</v>
      </c>
    </row>
    <row r="686" spans="1:6" x14ac:dyDescent="0.25">
      <c r="A686" s="90">
        <v>46043</v>
      </c>
      <c r="B686" s="76" t="s">
        <v>1457</v>
      </c>
      <c r="C686" s="77" t="s">
        <v>1919</v>
      </c>
      <c r="D686" s="73" t="s">
        <v>1547</v>
      </c>
      <c r="E686" s="74"/>
      <c r="F686" s="75">
        <v>100</v>
      </c>
    </row>
    <row r="687" spans="1:6" x14ac:dyDescent="0.25">
      <c r="A687" s="90">
        <v>46043</v>
      </c>
      <c r="B687" s="76" t="s">
        <v>1457</v>
      </c>
      <c r="C687" s="77" t="s">
        <v>1919</v>
      </c>
      <c r="D687" s="73" t="s">
        <v>2122</v>
      </c>
      <c r="E687" s="74"/>
      <c r="F687" s="75">
        <v>100</v>
      </c>
    </row>
    <row r="688" spans="1:6" x14ac:dyDescent="0.25">
      <c r="A688" s="90">
        <v>46043</v>
      </c>
      <c r="B688" s="76" t="s">
        <v>1457</v>
      </c>
      <c r="C688" s="77" t="s">
        <v>1919</v>
      </c>
      <c r="D688" s="73" t="s">
        <v>1546</v>
      </c>
      <c r="E688" s="74"/>
      <c r="F688" s="75">
        <v>100</v>
      </c>
    </row>
    <row r="689" spans="1:6" x14ac:dyDescent="0.25">
      <c r="A689" s="90">
        <v>46043</v>
      </c>
      <c r="B689" s="76" t="s">
        <v>1474</v>
      </c>
      <c r="C689" s="77" t="s">
        <v>1700</v>
      </c>
      <c r="D689" s="73" t="s">
        <v>2123</v>
      </c>
      <c r="E689" s="74"/>
      <c r="F689" s="75">
        <v>100</v>
      </c>
    </row>
    <row r="690" spans="1:6" x14ac:dyDescent="0.25">
      <c r="A690" s="90">
        <v>46043</v>
      </c>
      <c r="B690" s="76" t="s">
        <v>1474</v>
      </c>
      <c r="C690" s="77" t="s">
        <v>1626</v>
      </c>
      <c r="D690" s="73" t="s">
        <v>2124</v>
      </c>
      <c r="E690" s="74" t="s">
        <v>2125</v>
      </c>
      <c r="F690" s="75">
        <v>100</v>
      </c>
    </row>
    <row r="691" spans="1:6" ht="21.6" x14ac:dyDescent="0.25">
      <c r="A691" s="90">
        <v>46043</v>
      </c>
      <c r="B691" s="76" t="s">
        <v>1474</v>
      </c>
      <c r="C691" s="77" t="s">
        <v>1563</v>
      </c>
      <c r="D691" s="73" t="s">
        <v>2126</v>
      </c>
      <c r="E691" s="74" t="s">
        <v>2127</v>
      </c>
      <c r="F691" s="75">
        <v>100</v>
      </c>
    </row>
    <row r="692" spans="1:6" ht="21.6" x14ac:dyDescent="0.25">
      <c r="A692" s="90">
        <v>46043</v>
      </c>
      <c r="B692" s="76" t="s">
        <v>1474</v>
      </c>
      <c r="C692" s="77" t="s">
        <v>1730</v>
      </c>
      <c r="D692" s="73" t="s">
        <v>2126</v>
      </c>
      <c r="E692" s="74" t="s">
        <v>2128</v>
      </c>
      <c r="F692" s="75">
        <v>100</v>
      </c>
    </row>
    <row r="693" spans="1:6" ht="21.6" x14ac:dyDescent="0.25">
      <c r="A693" s="90">
        <v>46043</v>
      </c>
      <c r="B693" s="76" t="s">
        <v>1474</v>
      </c>
      <c r="C693" s="77" t="s">
        <v>1729</v>
      </c>
      <c r="D693" s="73" t="s">
        <v>1580</v>
      </c>
      <c r="E693" s="74" t="s">
        <v>2129</v>
      </c>
      <c r="F693" s="75">
        <v>100</v>
      </c>
    </row>
    <row r="694" spans="1:6" x14ac:dyDescent="0.25">
      <c r="A694" s="90">
        <v>46043</v>
      </c>
      <c r="B694" s="76" t="s">
        <v>1474</v>
      </c>
      <c r="C694" s="77" t="s">
        <v>1562</v>
      </c>
      <c r="D694" s="73" t="s">
        <v>2130</v>
      </c>
      <c r="E694" s="74" t="s">
        <v>1741</v>
      </c>
      <c r="F694" s="75">
        <v>100</v>
      </c>
    </row>
    <row r="695" spans="1:6" ht="26.4" x14ac:dyDescent="0.25">
      <c r="A695" s="90">
        <v>46043</v>
      </c>
      <c r="B695" s="76" t="s">
        <v>1590</v>
      </c>
      <c r="C695" s="77" t="s">
        <v>1700</v>
      </c>
      <c r="D695" s="73" t="s">
        <v>2131</v>
      </c>
      <c r="E695" s="74"/>
      <c r="F695" s="75">
        <v>100</v>
      </c>
    </row>
    <row r="696" spans="1:6" x14ac:dyDescent="0.25">
      <c r="A696" s="90">
        <v>46043</v>
      </c>
      <c r="B696" s="76" t="s">
        <v>1590</v>
      </c>
      <c r="C696" s="77" t="s">
        <v>1700</v>
      </c>
      <c r="D696" s="73" t="s">
        <v>2132</v>
      </c>
      <c r="E696" s="74"/>
      <c r="F696" s="75">
        <v>100</v>
      </c>
    </row>
    <row r="697" spans="1:6" ht="26.4" x14ac:dyDescent="0.25">
      <c r="A697" s="90">
        <v>46043</v>
      </c>
      <c r="B697" s="76" t="s">
        <v>1590</v>
      </c>
      <c r="C697" s="77" t="s">
        <v>1912</v>
      </c>
      <c r="D697" s="73" t="s">
        <v>2133</v>
      </c>
      <c r="E697" s="74"/>
      <c r="F697" s="75">
        <v>100</v>
      </c>
    </row>
    <row r="698" spans="1:6" ht="26.4" x14ac:dyDescent="0.25">
      <c r="A698" s="90">
        <v>46043</v>
      </c>
      <c r="B698" s="76" t="s">
        <v>1590</v>
      </c>
      <c r="C698" s="77" t="s">
        <v>1563</v>
      </c>
      <c r="D698" s="73" t="s">
        <v>2134</v>
      </c>
      <c r="E698" s="74"/>
      <c r="F698" s="75">
        <v>100</v>
      </c>
    </row>
    <row r="699" spans="1:6" ht="26.4" x14ac:dyDescent="0.25">
      <c r="A699" s="90">
        <v>46043</v>
      </c>
      <c r="B699" s="76" t="s">
        <v>1590</v>
      </c>
      <c r="C699" s="77" t="s">
        <v>1730</v>
      </c>
      <c r="D699" s="73" t="s">
        <v>2134</v>
      </c>
      <c r="E699" s="74"/>
      <c r="F699" s="75">
        <v>100</v>
      </c>
    </row>
    <row r="700" spans="1:6" ht="26.4" x14ac:dyDescent="0.25">
      <c r="A700" s="90">
        <v>46044</v>
      </c>
      <c r="B700" s="76" t="s">
        <v>1534</v>
      </c>
      <c r="C700" s="77" t="s">
        <v>1124</v>
      </c>
      <c r="D700" s="73" t="s">
        <v>2135</v>
      </c>
      <c r="E700" s="74"/>
      <c r="F700" s="75">
        <v>100</v>
      </c>
    </row>
    <row r="701" spans="1:6" ht="26.4" x14ac:dyDescent="0.25">
      <c r="A701" s="90">
        <v>46044</v>
      </c>
      <c r="B701" s="76" t="s">
        <v>1534</v>
      </c>
      <c r="C701" s="77" t="s">
        <v>1124</v>
      </c>
      <c r="D701" s="73" t="s">
        <v>1999</v>
      </c>
      <c r="E701" s="74"/>
      <c r="F701" s="75">
        <v>100</v>
      </c>
    </row>
    <row r="702" spans="1:6" ht="26.4" x14ac:dyDescent="0.25">
      <c r="A702" s="90">
        <v>46044</v>
      </c>
      <c r="B702" s="76" t="s">
        <v>1534</v>
      </c>
      <c r="C702" s="77" t="s">
        <v>1124</v>
      </c>
      <c r="D702" s="73" t="s">
        <v>2136</v>
      </c>
      <c r="E702" s="74"/>
      <c r="F702" s="75">
        <v>100</v>
      </c>
    </row>
    <row r="703" spans="1:6" ht="26.4" x14ac:dyDescent="0.25">
      <c r="A703" s="90">
        <v>46044</v>
      </c>
      <c r="B703" s="76" t="s">
        <v>1534</v>
      </c>
      <c r="C703" s="77" t="s">
        <v>1124</v>
      </c>
      <c r="D703" s="73" t="s">
        <v>2137</v>
      </c>
      <c r="E703" s="74"/>
      <c r="F703" s="75">
        <v>100</v>
      </c>
    </row>
    <row r="704" spans="1:6" x14ac:dyDescent="0.25">
      <c r="A704" s="90">
        <v>46044</v>
      </c>
      <c r="B704" s="76" t="s">
        <v>1534</v>
      </c>
      <c r="C704" s="77" t="s">
        <v>1540</v>
      </c>
      <c r="D704" s="73" t="s">
        <v>2138</v>
      </c>
      <c r="E704" s="74"/>
      <c r="F704" s="75">
        <v>100</v>
      </c>
    </row>
    <row r="705" spans="1:6" ht="26.4" x14ac:dyDescent="0.25">
      <c r="A705" s="90">
        <v>46044</v>
      </c>
      <c r="B705" s="76" t="s">
        <v>1534</v>
      </c>
      <c r="C705" s="77" t="s">
        <v>1540</v>
      </c>
      <c r="D705" s="73" t="s">
        <v>2139</v>
      </c>
      <c r="E705" s="74" t="s">
        <v>2140</v>
      </c>
      <c r="F705" s="75">
        <v>100</v>
      </c>
    </row>
    <row r="706" spans="1:6" ht="26.4" x14ac:dyDescent="0.25">
      <c r="A706" s="90">
        <v>46044</v>
      </c>
      <c r="B706" s="76" t="s">
        <v>1428</v>
      </c>
      <c r="C706" s="77" t="s">
        <v>758</v>
      </c>
      <c r="D706" s="73" t="s">
        <v>2141</v>
      </c>
      <c r="E706" s="74"/>
      <c r="F706" s="75">
        <v>100</v>
      </c>
    </row>
    <row r="707" spans="1:6" ht="26.4" x14ac:dyDescent="0.25">
      <c r="A707" s="90">
        <v>46044</v>
      </c>
      <c r="B707" s="76" t="s">
        <v>1428</v>
      </c>
      <c r="C707" s="77" t="s">
        <v>758</v>
      </c>
      <c r="D707" s="73" t="s">
        <v>2142</v>
      </c>
      <c r="E707" s="74"/>
      <c r="F707" s="75">
        <v>100</v>
      </c>
    </row>
    <row r="708" spans="1:6" ht="26.4" x14ac:dyDescent="0.25">
      <c r="A708" s="90">
        <v>46044</v>
      </c>
      <c r="B708" s="76" t="s">
        <v>1428</v>
      </c>
      <c r="C708" s="77" t="s">
        <v>758</v>
      </c>
      <c r="D708" s="73" t="s">
        <v>2143</v>
      </c>
      <c r="E708" s="74"/>
      <c r="F708" s="75">
        <v>100</v>
      </c>
    </row>
    <row r="709" spans="1:6" x14ac:dyDescent="0.25">
      <c r="A709" s="90">
        <v>46044</v>
      </c>
      <c r="B709" s="76" t="s">
        <v>1428</v>
      </c>
      <c r="C709" s="77" t="s">
        <v>758</v>
      </c>
      <c r="D709" s="73" t="s">
        <v>2144</v>
      </c>
      <c r="E709" s="74"/>
      <c r="F709" s="75">
        <v>100</v>
      </c>
    </row>
    <row r="710" spans="1:6" x14ac:dyDescent="0.25">
      <c r="A710" s="90">
        <v>46044</v>
      </c>
      <c r="B710" s="76" t="s">
        <v>1542</v>
      </c>
      <c r="C710" s="77" t="s">
        <v>1775</v>
      </c>
      <c r="D710" s="73" t="s">
        <v>1440</v>
      </c>
      <c r="E710" s="74" t="s">
        <v>1676</v>
      </c>
      <c r="F710" s="75">
        <v>100</v>
      </c>
    </row>
    <row r="711" spans="1:6" x14ac:dyDescent="0.25">
      <c r="A711" s="90">
        <v>46044</v>
      </c>
      <c r="B711" s="76" t="s">
        <v>1542</v>
      </c>
      <c r="C711" s="77" t="s">
        <v>1796</v>
      </c>
      <c r="D711" s="73" t="s">
        <v>1440</v>
      </c>
      <c r="E711" s="74" t="s">
        <v>1679</v>
      </c>
      <c r="F711" s="75">
        <v>100</v>
      </c>
    </row>
    <row r="712" spans="1:6" x14ac:dyDescent="0.25">
      <c r="A712" s="90">
        <v>46044</v>
      </c>
      <c r="B712" s="76" t="s">
        <v>1542</v>
      </c>
      <c r="C712" s="77" t="s">
        <v>1553</v>
      </c>
      <c r="D712" s="73" t="s">
        <v>1440</v>
      </c>
      <c r="E712" s="74" t="s">
        <v>1679</v>
      </c>
      <c r="F712" s="75">
        <v>100</v>
      </c>
    </row>
    <row r="713" spans="1:6" ht="32.4" x14ac:dyDescent="0.25">
      <c r="A713" s="90">
        <v>46044</v>
      </c>
      <c r="B713" s="76" t="s">
        <v>1542</v>
      </c>
      <c r="C713" s="77" t="s">
        <v>1470</v>
      </c>
      <c r="D713" s="73" t="s">
        <v>1449</v>
      </c>
      <c r="E713" s="74" t="s">
        <v>2145</v>
      </c>
      <c r="F713" s="75">
        <v>100</v>
      </c>
    </row>
    <row r="714" spans="1:6" x14ac:dyDescent="0.25">
      <c r="A714" s="90">
        <v>46044</v>
      </c>
      <c r="B714" s="76" t="s">
        <v>1542</v>
      </c>
      <c r="C714" s="77" t="s">
        <v>1486</v>
      </c>
      <c r="D714" s="73" t="s">
        <v>1440</v>
      </c>
      <c r="E714" s="74" t="s">
        <v>1485</v>
      </c>
      <c r="F714" s="75">
        <v>100</v>
      </c>
    </row>
    <row r="715" spans="1:6" x14ac:dyDescent="0.25">
      <c r="A715" s="90">
        <v>46044</v>
      </c>
      <c r="B715" s="76" t="s">
        <v>1542</v>
      </c>
      <c r="C715" s="77" t="s">
        <v>1484</v>
      </c>
      <c r="D715" s="73" t="s">
        <v>1440</v>
      </c>
      <c r="E715" s="74" t="s">
        <v>1549</v>
      </c>
      <c r="F715" s="75">
        <v>100</v>
      </c>
    </row>
    <row r="716" spans="1:6" x14ac:dyDescent="0.25">
      <c r="A716" s="90">
        <v>46044</v>
      </c>
      <c r="B716" s="76" t="s">
        <v>1555</v>
      </c>
      <c r="C716" s="77" t="s">
        <v>1558</v>
      </c>
      <c r="D716" s="73" t="s">
        <v>1449</v>
      </c>
      <c r="E716" s="74" t="s">
        <v>2146</v>
      </c>
      <c r="F716" s="75">
        <v>100</v>
      </c>
    </row>
    <row r="717" spans="1:6" x14ac:dyDescent="0.25">
      <c r="A717" s="90">
        <v>46044</v>
      </c>
      <c r="B717" s="76" t="s">
        <v>1555</v>
      </c>
      <c r="C717" s="77" t="s">
        <v>1781</v>
      </c>
      <c r="D717" s="73" t="s">
        <v>1681</v>
      </c>
      <c r="E717" s="74"/>
      <c r="F717" s="75">
        <v>100</v>
      </c>
    </row>
    <row r="718" spans="1:6" x14ac:dyDescent="0.25">
      <c r="A718" s="90">
        <v>46044</v>
      </c>
      <c r="B718" s="76" t="s">
        <v>1555</v>
      </c>
      <c r="C718" s="77" t="s">
        <v>1781</v>
      </c>
      <c r="D718" s="73" t="s">
        <v>1635</v>
      </c>
      <c r="E718" s="74"/>
      <c r="F718" s="75">
        <v>100</v>
      </c>
    </row>
    <row r="719" spans="1:6" x14ac:dyDescent="0.25">
      <c r="A719" s="90">
        <v>46044</v>
      </c>
      <c r="B719" s="76" t="s">
        <v>1555</v>
      </c>
      <c r="C719" s="77" t="s">
        <v>1782</v>
      </c>
      <c r="D719" s="73" t="s">
        <v>1681</v>
      </c>
      <c r="E719" s="74"/>
      <c r="F719" s="75">
        <v>100</v>
      </c>
    </row>
    <row r="720" spans="1:6" x14ac:dyDescent="0.25">
      <c r="A720" s="90">
        <v>46044</v>
      </c>
      <c r="B720" s="76" t="s">
        <v>1555</v>
      </c>
      <c r="C720" s="77" t="s">
        <v>1782</v>
      </c>
      <c r="D720" s="73" t="s">
        <v>1635</v>
      </c>
      <c r="E720" s="74"/>
      <c r="F720" s="75">
        <v>100</v>
      </c>
    </row>
    <row r="721" spans="1:6" x14ac:dyDescent="0.25">
      <c r="A721" s="90">
        <v>46044</v>
      </c>
      <c r="B721" s="76" t="s">
        <v>1555</v>
      </c>
      <c r="C721" s="77" t="s">
        <v>1733</v>
      </c>
      <c r="D721" s="73" t="s">
        <v>1681</v>
      </c>
      <c r="E721" s="74"/>
      <c r="F721" s="75">
        <v>100</v>
      </c>
    </row>
    <row r="722" spans="1:6" x14ac:dyDescent="0.25">
      <c r="A722" s="90">
        <v>46044</v>
      </c>
      <c r="B722" s="76" t="s">
        <v>1555</v>
      </c>
      <c r="C722" s="77" t="s">
        <v>1733</v>
      </c>
      <c r="D722" s="73" t="s">
        <v>1635</v>
      </c>
      <c r="E722" s="74"/>
      <c r="F722" s="75">
        <v>100</v>
      </c>
    </row>
    <row r="723" spans="1:6" ht="32.4" x14ac:dyDescent="0.25">
      <c r="A723" s="90">
        <v>46044</v>
      </c>
      <c r="B723" s="76" t="s">
        <v>1438</v>
      </c>
      <c r="C723" s="77" t="s">
        <v>1983</v>
      </c>
      <c r="D723" s="73" t="s">
        <v>1551</v>
      </c>
      <c r="E723" s="74" t="s">
        <v>2147</v>
      </c>
      <c r="F723" s="75">
        <v>100</v>
      </c>
    </row>
    <row r="724" spans="1:6" ht="21.6" x14ac:dyDescent="0.25">
      <c r="A724" s="90">
        <v>46044</v>
      </c>
      <c r="B724" s="76" t="s">
        <v>1438</v>
      </c>
      <c r="C724" s="77" t="s">
        <v>1446</v>
      </c>
      <c r="D724" s="73" t="s">
        <v>1449</v>
      </c>
      <c r="E724" s="74" t="s">
        <v>2148</v>
      </c>
      <c r="F724" s="75">
        <v>100</v>
      </c>
    </row>
    <row r="725" spans="1:6" x14ac:dyDescent="0.25">
      <c r="A725" s="90">
        <v>46044</v>
      </c>
      <c r="B725" s="76" t="s">
        <v>1438</v>
      </c>
      <c r="C725" s="77" t="s">
        <v>1442</v>
      </c>
      <c r="D725" s="73" t="s">
        <v>1449</v>
      </c>
      <c r="E725" s="74" t="s">
        <v>1450</v>
      </c>
      <c r="F725" s="75">
        <v>100</v>
      </c>
    </row>
    <row r="726" spans="1:6" x14ac:dyDescent="0.25">
      <c r="A726" s="90">
        <v>46044</v>
      </c>
      <c r="B726" s="76" t="s">
        <v>1438</v>
      </c>
      <c r="C726" s="77" t="s">
        <v>1568</v>
      </c>
      <c r="D726" s="73" t="s">
        <v>1440</v>
      </c>
      <c r="E726" s="74" t="s">
        <v>1741</v>
      </c>
      <c r="F726" s="75">
        <v>100</v>
      </c>
    </row>
    <row r="727" spans="1:6" x14ac:dyDescent="0.25">
      <c r="A727" s="90">
        <v>46044</v>
      </c>
      <c r="B727" s="76" t="s">
        <v>1438</v>
      </c>
      <c r="C727" s="77" t="s">
        <v>2149</v>
      </c>
      <c r="D727" s="73" t="s">
        <v>1440</v>
      </c>
      <c r="E727" s="74" t="s">
        <v>1741</v>
      </c>
      <c r="F727" s="75">
        <v>100</v>
      </c>
    </row>
    <row r="728" spans="1:6" x14ac:dyDescent="0.25">
      <c r="A728" s="90">
        <v>46044</v>
      </c>
      <c r="B728" s="76" t="s">
        <v>1457</v>
      </c>
      <c r="C728" s="77" t="s">
        <v>2150</v>
      </c>
      <c r="D728" s="73" t="s">
        <v>2151</v>
      </c>
      <c r="E728" s="74" t="s">
        <v>2152</v>
      </c>
      <c r="F728" s="75">
        <v>100</v>
      </c>
    </row>
    <row r="729" spans="1:6" ht="43.2" x14ac:dyDescent="0.25">
      <c r="A729" s="90">
        <v>46044</v>
      </c>
      <c r="B729" s="76" t="s">
        <v>1457</v>
      </c>
      <c r="C729" s="77" t="s">
        <v>1951</v>
      </c>
      <c r="D729" s="73" t="s">
        <v>1551</v>
      </c>
      <c r="E729" s="74" t="s">
        <v>2153</v>
      </c>
      <c r="F729" s="75">
        <v>100</v>
      </c>
    </row>
    <row r="730" spans="1:6" ht="21.6" x14ac:dyDescent="0.25">
      <c r="A730" s="90">
        <v>46044</v>
      </c>
      <c r="B730" s="76" t="s">
        <v>1474</v>
      </c>
      <c r="C730" s="77" t="s">
        <v>1863</v>
      </c>
      <c r="D730" s="73" t="s">
        <v>1586</v>
      </c>
      <c r="E730" s="74" t="s">
        <v>2154</v>
      </c>
      <c r="F730" s="75">
        <v>100</v>
      </c>
    </row>
    <row r="731" spans="1:6" x14ac:dyDescent="0.25">
      <c r="A731" s="90">
        <v>46044</v>
      </c>
      <c r="B731" s="76" t="s">
        <v>1474</v>
      </c>
      <c r="C731" s="77" t="s">
        <v>1540</v>
      </c>
      <c r="D731" s="73" t="s">
        <v>1749</v>
      </c>
      <c r="E731" s="74"/>
      <c r="F731" s="75">
        <v>100</v>
      </c>
    </row>
    <row r="732" spans="1:6" ht="26.4" x14ac:dyDescent="0.25">
      <c r="A732" s="90">
        <v>46044</v>
      </c>
      <c r="B732" s="76" t="s">
        <v>1474</v>
      </c>
      <c r="C732" s="77" t="s">
        <v>2155</v>
      </c>
      <c r="D732" s="73" t="s">
        <v>2023</v>
      </c>
      <c r="E732" s="74"/>
      <c r="F732" s="75">
        <v>100</v>
      </c>
    </row>
    <row r="733" spans="1:6" ht="26.4" x14ac:dyDescent="0.25">
      <c r="A733" s="90">
        <v>46044</v>
      </c>
      <c r="B733" s="76" t="s">
        <v>1474</v>
      </c>
      <c r="C733" s="77" t="s">
        <v>2156</v>
      </c>
      <c r="D733" s="73" t="s">
        <v>2023</v>
      </c>
      <c r="E733" s="74"/>
      <c r="F733" s="75">
        <v>100</v>
      </c>
    </row>
    <row r="734" spans="1:6" x14ac:dyDescent="0.25">
      <c r="A734" s="90">
        <v>46044</v>
      </c>
      <c r="B734" s="76" t="s">
        <v>1474</v>
      </c>
      <c r="C734" s="77" t="s">
        <v>1540</v>
      </c>
      <c r="D734" s="73" t="s">
        <v>2157</v>
      </c>
      <c r="E734" s="74"/>
      <c r="F734" s="75">
        <v>100</v>
      </c>
    </row>
    <row r="735" spans="1:6" ht="26.4" x14ac:dyDescent="0.25">
      <c r="A735" s="90">
        <v>46044</v>
      </c>
      <c r="B735" s="76" t="s">
        <v>1590</v>
      </c>
      <c r="C735" s="77" t="s">
        <v>1983</v>
      </c>
      <c r="D735" s="73" t="s">
        <v>2158</v>
      </c>
      <c r="E735" s="74"/>
      <c r="F735" s="75">
        <v>100</v>
      </c>
    </row>
    <row r="736" spans="1:6" ht="39.6" x14ac:dyDescent="0.25">
      <c r="A736" s="90">
        <v>46044</v>
      </c>
      <c r="B736" s="76" t="s">
        <v>1590</v>
      </c>
      <c r="C736" s="77" t="s">
        <v>1700</v>
      </c>
      <c r="D736" s="73" t="s">
        <v>2159</v>
      </c>
      <c r="E736" s="74"/>
      <c r="F736" s="75">
        <v>100</v>
      </c>
    </row>
    <row r="737" spans="1:6" ht="26.4" x14ac:dyDescent="0.25">
      <c r="A737" s="90">
        <v>46044</v>
      </c>
      <c r="B737" s="76" t="s">
        <v>1590</v>
      </c>
      <c r="C737" s="77" t="s">
        <v>1700</v>
      </c>
      <c r="D737" s="73" t="s">
        <v>2160</v>
      </c>
      <c r="E737" s="74"/>
      <c r="F737" s="75">
        <v>100</v>
      </c>
    </row>
    <row r="738" spans="1:6" x14ac:dyDescent="0.25">
      <c r="A738" s="90">
        <v>46045</v>
      </c>
      <c r="B738" s="76" t="s">
        <v>1534</v>
      </c>
      <c r="C738" s="77" t="s">
        <v>1124</v>
      </c>
      <c r="D738" s="73" t="s">
        <v>2161</v>
      </c>
      <c r="E738" s="74"/>
      <c r="F738" s="75">
        <v>100</v>
      </c>
    </row>
    <row r="739" spans="1:6" x14ac:dyDescent="0.25">
      <c r="A739" s="90">
        <v>46045</v>
      </c>
      <c r="B739" s="76" t="s">
        <v>1534</v>
      </c>
      <c r="C739" s="77" t="s">
        <v>1124</v>
      </c>
      <c r="D739" s="73" t="s">
        <v>2162</v>
      </c>
      <c r="E739" s="74"/>
      <c r="F739" s="75">
        <v>100</v>
      </c>
    </row>
    <row r="740" spans="1:6" x14ac:dyDescent="0.25">
      <c r="A740" s="90">
        <v>46045</v>
      </c>
      <c r="B740" s="76" t="s">
        <v>1534</v>
      </c>
      <c r="C740" s="77" t="s">
        <v>1124</v>
      </c>
      <c r="D740" s="73" t="s">
        <v>2163</v>
      </c>
      <c r="E740" s="74"/>
      <c r="F740" s="75">
        <v>100</v>
      </c>
    </row>
    <row r="741" spans="1:6" x14ac:dyDescent="0.25">
      <c r="A741" s="90">
        <v>46045</v>
      </c>
      <c r="B741" s="76" t="s">
        <v>1534</v>
      </c>
      <c r="C741" s="77" t="s">
        <v>1124</v>
      </c>
      <c r="D741" s="73" t="s">
        <v>2164</v>
      </c>
      <c r="E741" s="74"/>
      <c r="F741" s="75">
        <v>100</v>
      </c>
    </row>
    <row r="742" spans="1:6" x14ac:dyDescent="0.25">
      <c r="A742" s="90">
        <v>46045</v>
      </c>
      <c r="B742" s="76" t="s">
        <v>1534</v>
      </c>
      <c r="C742" s="77" t="s">
        <v>1124</v>
      </c>
      <c r="D742" s="73" t="s">
        <v>2165</v>
      </c>
      <c r="E742" s="74"/>
      <c r="F742" s="75">
        <v>100</v>
      </c>
    </row>
    <row r="743" spans="1:6" ht="28.8" x14ac:dyDescent="0.25">
      <c r="A743" s="90">
        <v>46045</v>
      </c>
      <c r="B743" s="76" t="s">
        <v>1534</v>
      </c>
      <c r="C743" s="77" t="s">
        <v>1124</v>
      </c>
      <c r="D743" s="86" t="s">
        <v>2166</v>
      </c>
      <c r="E743" s="74"/>
      <c r="F743" s="75">
        <v>100</v>
      </c>
    </row>
    <row r="744" spans="1:6" ht="28.8" x14ac:dyDescent="0.25">
      <c r="A744" s="90">
        <v>46045</v>
      </c>
      <c r="B744" s="76" t="s">
        <v>1534</v>
      </c>
      <c r="C744" s="77" t="s">
        <v>1124</v>
      </c>
      <c r="D744" s="86" t="s">
        <v>2167</v>
      </c>
      <c r="E744" s="74"/>
      <c r="F744" s="75">
        <v>100</v>
      </c>
    </row>
    <row r="745" spans="1:6" x14ac:dyDescent="0.25">
      <c r="A745" s="90">
        <v>46045</v>
      </c>
      <c r="B745" s="76" t="s">
        <v>1534</v>
      </c>
      <c r="C745" s="77" t="s">
        <v>1124</v>
      </c>
      <c r="D745" s="86" t="s">
        <v>2168</v>
      </c>
      <c r="E745" s="74"/>
      <c r="F745" s="75">
        <v>100</v>
      </c>
    </row>
    <row r="746" spans="1:6" ht="28.8" x14ac:dyDescent="0.25">
      <c r="A746" s="90">
        <v>46045</v>
      </c>
      <c r="B746" s="76" t="s">
        <v>1428</v>
      </c>
      <c r="C746" s="77" t="s">
        <v>369</v>
      </c>
      <c r="D746" s="86" t="s">
        <v>1767</v>
      </c>
      <c r="E746" s="74"/>
      <c r="F746" s="75">
        <v>100</v>
      </c>
    </row>
    <row r="747" spans="1:6" x14ac:dyDescent="0.25">
      <c r="A747" s="90">
        <v>46045</v>
      </c>
      <c r="B747" s="76" t="s">
        <v>1428</v>
      </c>
      <c r="C747" s="77" t="s">
        <v>758</v>
      </c>
      <c r="D747" s="86" t="s">
        <v>1489</v>
      </c>
      <c r="E747" s="74"/>
      <c r="F747" s="75">
        <v>100</v>
      </c>
    </row>
    <row r="748" spans="1:6" ht="28.8" x14ac:dyDescent="0.25">
      <c r="A748" s="90">
        <v>46045</v>
      </c>
      <c r="B748" s="76" t="s">
        <v>1428</v>
      </c>
      <c r="C748" s="77" t="s">
        <v>758</v>
      </c>
      <c r="D748" s="86" t="s">
        <v>2169</v>
      </c>
      <c r="E748" s="74"/>
      <c r="F748" s="75">
        <v>100</v>
      </c>
    </row>
    <row r="749" spans="1:6" ht="28.8" x14ac:dyDescent="0.25">
      <c r="A749" s="90">
        <v>46045</v>
      </c>
      <c r="B749" s="76" t="s">
        <v>1428</v>
      </c>
      <c r="C749" s="77" t="s">
        <v>758</v>
      </c>
      <c r="D749" s="86" t="s">
        <v>2170</v>
      </c>
      <c r="E749" s="74"/>
      <c r="F749" s="75">
        <v>100</v>
      </c>
    </row>
    <row r="750" spans="1:6" ht="21.6" x14ac:dyDescent="0.25">
      <c r="A750" s="90">
        <v>46045</v>
      </c>
      <c r="B750" s="76" t="s">
        <v>1542</v>
      </c>
      <c r="C750" s="77" t="s">
        <v>1935</v>
      </c>
      <c r="D750" s="86" t="s">
        <v>1551</v>
      </c>
      <c r="E750" s="74" t="s">
        <v>2171</v>
      </c>
      <c r="F750" s="75">
        <v>100</v>
      </c>
    </row>
    <row r="751" spans="1:6" x14ac:dyDescent="0.25">
      <c r="A751" s="90">
        <v>46045</v>
      </c>
      <c r="B751" s="76" t="s">
        <v>1542</v>
      </c>
      <c r="C751" s="77" t="s">
        <v>1460</v>
      </c>
      <c r="D751" s="86" t="s">
        <v>1440</v>
      </c>
      <c r="E751" s="74" t="s">
        <v>1441</v>
      </c>
      <c r="F751" s="75">
        <v>100</v>
      </c>
    </row>
    <row r="752" spans="1:6" x14ac:dyDescent="0.25">
      <c r="A752" s="90">
        <v>46045</v>
      </c>
      <c r="B752" s="76" t="s">
        <v>1542</v>
      </c>
      <c r="C752" s="77" t="s">
        <v>1882</v>
      </c>
      <c r="D752" s="86" t="s">
        <v>1440</v>
      </c>
      <c r="E752" s="74" t="s">
        <v>1679</v>
      </c>
      <c r="F752" s="75">
        <v>100</v>
      </c>
    </row>
    <row r="753" spans="1:6" x14ac:dyDescent="0.25">
      <c r="A753" s="90">
        <v>46045</v>
      </c>
      <c r="B753" s="76" t="s">
        <v>1542</v>
      </c>
      <c r="C753" s="77" t="s">
        <v>1480</v>
      </c>
      <c r="D753" s="86" t="s">
        <v>1440</v>
      </c>
      <c r="E753" s="74" t="s">
        <v>1549</v>
      </c>
      <c r="F753" s="75">
        <v>100</v>
      </c>
    </row>
    <row r="754" spans="1:6" x14ac:dyDescent="0.25">
      <c r="A754" s="90">
        <v>46045</v>
      </c>
      <c r="B754" s="76" t="s">
        <v>1542</v>
      </c>
      <c r="C754" s="77" t="s">
        <v>1935</v>
      </c>
      <c r="D754" s="86" t="s">
        <v>1449</v>
      </c>
      <c r="E754" s="74" t="s">
        <v>2172</v>
      </c>
      <c r="F754" s="75">
        <v>100</v>
      </c>
    </row>
    <row r="755" spans="1:6" ht="21.6" x14ac:dyDescent="0.25">
      <c r="A755" s="90">
        <v>46045</v>
      </c>
      <c r="B755" s="76" t="s">
        <v>1542</v>
      </c>
      <c r="C755" s="77" t="s">
        <v>2043</v>
      </c>
      <c r="D755" s="86" t="s">
        <v>1449</v>
      </c>
      <c r="E755" s="74" t="s">
        <v>2173</v>
      </c>
      <c r="F755" s="75">
        <v>100</v>
      </c>
    </row>
    <row r="756" spans="1:6" ht="21.6" x14ac:dyDescent="0.25">
      <c r="A756" s="90">
        <v>46045</v>
      </c>
      <c r="B756" s="76" t="s">
        <v>1555</v>
      </c>
      <c r="C756" s="77" t="s">
        <v>1731</v>
      </c>
      <c r="D756" s="86" t="s">
        <v>1449</v>
      </c>
      <c r="E756" s="74" t="s">
        <v>2174</v>
      </c>
      <c r="F756" s="75">
        <v>100</v>
      </c>
    </row>
    <row r="757" spans="1:6" x14ac:dyDescent="0.25">
      <c r="A757" s="90">
        <v>46045</v>
      </c>
      <c r="B757" s="76" t="s">
        <v>1555</v>
      </c>
      <c r="C757" s="77" t="s">
        <v>2175</v>
      </c>
      <c r="D757" s="86" t="s">
        <v>1681</v>
      </c>
      <c r="E757" s="74"/>
      <c r="F757" s="75">
        <v>100</v>
      </c>
    </row>
    <row r="758" spans="1:6" x14ac:dyDescent="0.25">
      <c r="A758" s="90">
        <v>46045</v>
      </c>
      <c r="B758" s="76" t="s">
        <v>1555</v>
      </c>
      <c r="C758" s="77" t="s">
        <v>2175</v>
      </c>
      <c r="D758" s="86" t="s">
        <v>1635</v>
      </c>
      <c r="E758" s="74"/>
      <c r="F758" s="75">
        <v>100</v>
      </c>
    </row>
    <row r="759" spans="1:6" x14ac:dyDescent="0.25">
      <c r="A759" s="90">
        <v>46045</v>
      </c>
      <c r="B759" s="76" t="s">
        <v>1555</v>
      </c>
      <c r="C759" s="77" t="s">
        <v>1785</v>
      </c>
      <c r="D759" s="86" t="s">
        <v>1440</v>
      </c>
      <c r="E759" s="74" t="s">
        <v>1441</v>
      </c>
      <c r="F759" s="75">
        <v>100</v>
      </c>
    </row>
    <row r="760" spans="1:6" ht="32.4" x14ac:dyDescent="0.25">
      <c r="A760" s="90">
        <v>46045</v>
      </c>
      <c r="B760" s="76" t="s">
        <v>1555</v>
      </c>
      <c r="C760" s="77" t="s">
        <v>1563</v>
      </c>
      <c r="D760" s="86" t="s">
        <v>2176</v>
      </c>
      <c r="E760" s="74" t="s">
        <v>2177</v>
      </c>
      <c r="F760" s="75">
        <v>100</v>
      </c>
    </row>
    <row r="761" spans="1:6" x14ac:dyDescent="0.25">
      <c r="A761" s="90">
        <v>46045</v>
      </c>
      <c r="B761" s="76" t="s">
        <v>1555</v>
      </c>
      <c r="C761" s="77" t="s">
        <v>1729</v>
      </c>
      <c r="D761" s="86" t="s">
        <v>1580</v>
      </c>
      <c r="E761" s="74" t="s">
        <v>1688</v>
      </c>
      <c r="F761" s="75">
        <v>100</v>
      </c>
    </row>
    <row r="762" spans="1:6" ht="21.6" x14ac:dyDescent="0.25">
      <c r="A762" s="90">
        <v>46045</v>
      </c>
      <c r="B762" s="76" t="s">
        <v>1438</v>
      </c>
      <c r="C762" s="77" t="s">
        <v>369</v>
      </c>
      <c r="D762" s="86" t="s">
        <v>1551</v>
      </c>
      <c r="E762" s="74" t="s">
        <v>2178</v>
      </c>
      <c r="F762" s="75">
        <v>100</v>
      </c>
    </row>
    <row r="763" spans="1:6" ht="21.6" x14ac:dyDescent="0.25">
      <c r="A763" s="90">
        <v>46045</v>
      </c>
      <c r="B763" s="76" t="s">
        <v>1438</v>
      </c>
      <c r="C763" s="77" t="s">
        <v>1442</v>
      </c>
      <c r="D763" s="86" t="s">
        <v>1551</v>
      </c>
      <c r="E763" s="74" t="s">
        <v>2179</v>
      </c>
      <c r="F763" s="75">
        <v>100</v>
      </c>
    </row>
    <row r="764" spans="1:6" x14ac:dyDescent="0.25">
      <c r="A764" s="90">
        <v>46045</v>
      </c>
      <c r="B764" s="76" t="s">
        <v>1438</v>
      </c>
      <c r="C764" s="77" t="s">
        <v>1446</v>
      </c>
      <c r="D764" s="86" t="s">
        <v>2180</v>
      </c>
      <c r="E764" s="74" t="s">
        <v>1834</v>
      </c>
      <c r="F764" s="75">
        <v>100</v>
      </c>
    </row>
    <row r="765" spans="1:6" x14ac:dyDescent="0.25">
      <c r="A765" s="90">
        <v>46045</v>
      </c>
      <c r="B765" s="76" t="s">
        <v>1438</v>
      </c>
      <c r="C765" s="77" t="s">
        <v>1622</v>
      </c>
      <c r="D765" s="86" t="s">
        <v>2180</v>
      </c>
      <c r="E765" s="74" t="s">
        <v>2181</v>
      </c>
      <c r="F765" s="75">
        <v>100</v>
      </c>
    </row>
    <row r="766" spans="1:6" x14ac:dyDescent="0.25">
      <c r="A766" s="90">
        <v>46045</v>
      </c>
      <c r="B766" s="76" t="s">
        <v>1438</v>
      </c>
      <c r="C766" s="77" t="s">
        <v>1685</v>
      </c>
      <c r="D766" s="86" t="s">
        <v>1551</v>
      </c>
      <c r="E766" s="74" t="s">
        <v>2182</v>
      </c>
      <c r="F766" s="75">
        <v>100</v>
      </c>
    </row>
    <row r="767" spans="1:6" x14ac:dyDescent="0.25">
      <c r="A767" s="90">
        <v>46045</v>
      </c>
      <c r="B767" s="76" t="s">
        <v>1438</v>
      </c>
      <c r="C767" s="77" t="s">
        <v>1700</v>
      </c>
      <c r="D767" s="86" t="s">
        <v>2183</v>
      </c>
      <c r="E767" s="74" t="s">
        <v>2184</v>
      </c>
      <c r="F767" s="75">
        <v>100</v>
      </c>
    </row>
    <row r="768" spans="1:6" x14ac:dyDescent="0.25">
      <c r="A768" s="90">
        <v>46045</v>
      </c>
      <c r="B768" s="76" t="s">
        <v>1457</v>
      </c>
      <c r="C768" s="77" t="s">
        <v>1477</v>
      </c>
      <c r="D768" s="86" t="s">
        <v>1440</v>
      </c>
      <c r="E768" s="74" t="s">
        <v>1441</v>
      </c>
      <c r="F768" s="75">
        <v>100</v>
      </c>
    </row>
    <row r="769" spans="1:6" x14ac:dyDescent="0.25">
      <c r="A769" s="90">
        <v>46045</v>
      </c>
      <c r="B769" s="76" t="s">
        <v>1457</v>
      </c>
      <c r="C769" s="77" t="s">
        <v>1645</v>
      </c>
      <c r="D769" s="86" t="s">
        <v>1440</v>
      </c>
      <c r="E769" s="74" t="s">
        <v>1549</v>
      </c>
      <c r="F769" s="75">
        <v>100</v>
      </c>
    </row>
    <row r="770" spans="1:6" ht="21.6" x14ac:dyDescent="0.25">
      <c r="A770" s="90">
        <v>46045</v>
      </c>
      <c r="B770" s="76" t="s">
        <v>1457</v>
      </c>
      <c r="C770" s="77" t="s">
        <v>1470</v>
      </c>
      <c r="D770" s="86" t="s">
        <v>1580</v>
      </c>
      <c r="E770" s="74" t="s">
        <v>2185</v>
      </c>
      <c r="F770" s="75">
        <v>100</v>
      </c>
    </row>
    <row r="771" spans="1:6" ht="21.6" x14ac:dyDescent="0.25">
      <c r="A771" s="90">
        <v>46045</v>
      </c>
      <c r="B771" s="76" t="s">
        <v>1457</v>
      </c>
      <c r="C771" s="77" t="s">
        <v>1464</v>
      </c>
      <c r="D771" s="86" t="s">
        <v>1551</v>
      </c>
      <c r="E771" s="74" t="s">
        <v>2186</v>
      </c>
      <c r="F771" s="75">
        <v>100</v>
      </c>
    </row>
    <row r="772" spans="1:6" ht="21.6" x14ac:dyDescent="0.25">
      <c r="A772" s="90">
        <v>46045</v>
      </c>
      <c r="B772" s="76" t="s">
        <v>1457</v>
      </c>
      <c r="C772" s="77" t="s">
        <v>1462</v>
      </c>
      <c r="D772" s="86" t="s">
        <v>1449</v>
      </c>
      <c r="E772" s="74" t="s">
        <v>2187</v>
      </c>
      <c r="F772" s="75">
        <v>100</v>
      </c>
    </row>
    <row r="773" spans="1:6" x14ac:dyDescent="0.25">
      <c r="A773" s="90">
        <v>46045</v>
      </c>
      <c r="B773" s="76" t="s">
        <v>1457</v>
      </c>
      <c r="C773" s="77" t="s">
        <v>1690</v>
      </c>
      <c r="D773" s="86" t="s">
        <v>1440</v>
      </c>
      <c r="E773" s="74" t="s">
        <v>1487</v>
      </c>
      <c r="F773" s="75">
        <v>100</v>
      </c>
    </row>
    <row r="774" spans="1:6" x14ac:dyDescent="0.25">
      <c r="A774" s="90">
        <v>46045</v>
      </c>
      <c r="B774" s="76" t="s">
        <v>1457</v>
      </c>
      <c r="C774" s="77" t="s">
        <v>1795</v>
      </c>
      <c r="D774" s="86" t="s">
        <v>1440</v>
      </c>
      <c r="E774" s="74" t="s">
        <v>1676</v>
      </c>
      <c r="F774" s="75">
        <v>100</v>
      </c>
    </row>
    <row r="775" spans="1:6" ht="43.2" x14ac:dyDescent="0.25">
      <c r="A775" s="90">
        <v>46045</v>
      </c>
      <c r="B775" s="76" t="s">
        <v>1457</v>
      </c>
      <c r="C775" s="77" t="s">
        <v>1951</v>
      </c>
      <c r="D775" s="86" t="s">
        <v>1551</v>
      </c>
      <c r="E775" s="74" t="s">
        <v>2188</v>
      </c>
      <c r="F775" s="75">
        <v>100</v>
      </c>
    </row>
    <row r="776" spans="1:6" ht="28.8" x14ac:dyDescent="0.25">
      <c r="A776" s="90">
        <v>46045</v>
      </c>
      <c r="B776" s="76" t="s">
        <v>1474</v>
      </c>
      <c r="C776" s="77" t="s">
        <v>1700</v>
      </c>
      <c r="D776" s="86" t="s">
        <v>2189</v>
      </c>
      <c r="E776" s="74"/>
      <c r="F776" s="75">
        <v>100</v>
      </c>
    </row>
    <row r="777" spans="1:6" x14ac:dyDescent="0.25">
      <c r="A777" s="90">
        <v>46045</v>
      </c>
      <c r="B777" s="76" t="s">
        <v>1474</v>
      </c>
      <c r="C777" s="77" t="s">
        <v>1700</v>
      </c>
      <c r="D777" s="86" t="s">
        <v>2190</v>
      </c>
      <c r="E777" s="74"/>
      <c r="F777" s="75">
        <v>100</v>
      </c>
    </row>
    <row r="778" spans="1:6" ht="32.4" x14ac:dyDescent="0.25">
      <c r="A778" s="90">
        <v>46045</v>
      </c>
      <c r="B778" s="76" t="s">
        <v>1474</v>
      </c>
      <c r="C778" s="77" t="s">
        <v>1560</v>
      </c>
      <c r="D778" s="73" t="s">
        <v>2126</v>
      </c>
      <c r="E778" s="74" t="s">
        <v>2191</v>
      </c>
      <c r="F778" s="75">
        <v>100</v>
      </c>
    </row>
    <row r="779" spans="1:6" x14ac:dyDescent="0.25">
      <c r="A779" s="90">
        <v>46045</v>
      </c>
      <c r="B779" s="76" t="s">
        <v>1474</v>
      </c>
      <c r="C779" s="77" t="s">
        <v>1562</v>
      </c>
      <c r="D779" s="73" t="s">
        <v>1580</v>
      </c>
      <c r="E779" s="74" t="s">
        <v>1688</v>
      </c>
      <c r="F779" s="75">
        <v>100</v>
      </c>
    </row>
    <row r="780" spans="1:6" x14ac:dyDescent="0.25">
      <c r="A780" s="90">
        <v>46045</v>
      </c>
      <c r="B780" s="76" t="s">
        <v>1590</v>
      </c>
      <c r="C780" s="77" t="s">
        <v>1700</v>
      </c>
      <c r="D780" s="73" t="s">
        <v>2132</v>
      </c>
      <c r="E780" s="74"/>
      <c r="F780" s="75">
        <v>100</v>
      </c>
    </row>
    <row r="781" spans="1:6" ht="26.4" x14ac:dyDescent="0.25">
      <c r="A781" s="90">
        <v>46045</v>
      </c>
      <c r="B781" s="76" t="s">
        <v>1590</v>
      </c>
      <c r="C781" s="77" t="s">
        <v>1563</v>
      </c>
      <c r="D781" s="73" t="s">
        <v>2192</v>
      </c>
      <c r="E781" s="74"/>
      <c r="F781" s="75">
        <v>100</v>
      </c>
    </row>
    <row r="782" spans="1:6" ht="26.4" x14ac:dyDescent="0.25">
      <c r="A782" s="90">
        <v>46045</v>
      </c>
      <c r="B782" s="76" t="s">
        <v>1590</v>
      </c>
      <c r="C782" s="77" t="s">
        <v>1729</v>
      </c>
      <c r="D782" s="73" t="s">
        <v>2193</v>
      </c>
      <c r="E782" s="74"/>
      <c r="F782" s="75">
        <v>100</v>
      </c>
    </row>
    <row r="783" spans="1:6" ht="26.4" x14ac:dyDescent="0.25">
      <c r="A783" s="90">
        <v>46045</v>
      </c>
      <c r="B783" s="76" t="s">
        <v>1590</v>
      </c>
      <c r="C783" s="77" t="s">
        <v>1562</v>
      </c>
      <c r="D783" s="73" t="s">
        <v>2193</v>
      </c>
      <c r="E783" s="74"/>
      <c r="F783" s="75">
        <v>100</v>
      </c>
    </row>
    <row r="784" spans="1:6" ht="26.4" x14ac:dyDescent="0.25">
      <c r="A784" s="90">
        <v>46045</v>
      </c>
      <c r="B784" s="76" t="s">
        <v>1590</v>
      </c>
      <c r="C784" s="77" t="s">
        <v>1560</v>
      </c>
      <c r="D784" s="73" t="s">
        <v>2193</v>
      </c>
      <c r="E784" s="74"/>
      <c r="F784" s="75">
        <v>100</v>
      </c>
    </row>
    <row r="785" spans="1:6" ht="32.4" x14ac:dyDescent="0.25">
      <c r="A785" s="90">
        <v>46046</v>
      </c>
      <c r="B785" s="76" t="s">
        <v>1438</v>
      </c>
      <c r="C785" s="77" t="s">
        <v>1477</v>
      </c>
      <c r="D785" s="86" t="s">
        <v>2194</v>
      </c>
      <c r="E785" s="74" t="s">
        <v>2195</v>
      </c>
      <c r="F785" s="75">
        <v>100</v>
      </c>
    </row>
    <row r="786" spans="1:6" ht="21.6" x14ac:dyDescent="0.25">
      <c r="A786" s="90">
        <v>46046</v>
      </c>
      <c r="B786" s="76" t="s">
        <v>1438</v>
      </c>
      <c r="C786" s="77" t="s">
        <v>1622</v>
      </c>
      <c r="D786" s="86" t="s">
        <v>2194</v>
      </c>
      <c r="E786" s="74" t="s">
        <v>2196</v>
      </c>
      <c r="F786" s="75">
        <v>100</v>
      </c>
    </row>
    <row r="787" spans="1:6" ht="21.6" x14ac:dyDescent="0.25">
      <c r="A787" s="90">
        <v>46046</v>
      </c>
      <c r="B787" s="76" t="s">
        <v>1438</v>
      </c>
      <c r="C787" s="77" t="s">
        <v>1919</v>
      </c>
      <c r="D787" s="86" t="s">
        <v>2194</v>
      </c>
      <c r="E787" s="74" t="s">
        <v>2197</v>
      </c>
      <c r="F787" s="75">
        <v>100</v>
      </c>
    </row>
    <row r="788" spans="1:6" x14ac:dyDescent="0.25">
      <c r="A788" s="90">
        <v>46046</v>
      </c>
      <c r="B788" s="76" t="s">
        <v>1438</v>
      </c>
      <c r="C788" s="77" t="s">
        <v>1608</v>
      </c>
      <c r="D788" s="86" t="s">
        <v>2194</v>
      </c>
      <c r="E788" s="74" t="s">
        <v>2198</v>
      </c>
      <c r="F788" s="75">
        <v>100</v>
      </c>
    </row>
    <row r="789" spans="1:6" x14ac:dyDescent="0.25">
      <c r="A789" s="90">
        <v>46046</v>
      </c>
      <c r="B789" s="76" t="s">
        <v>1438</v>
      </c>
      <c r="C789" s="77" t="s">
        <v>1646</v>
      </c>
      <c r="D789" s="73" t="s">
        <v>2199</v>
      </c>
      <c r="E789" s="74" t="s">
        <v>2200</v>
      </c>
      <c r="F789" s="75">
        <v>100</v>
      </c>
    </row>
    <row r="790" spans="1:6" x14ac:dyDescent="0.25">
      <c r="A790" s="90">
        <v>46046</v>
      </c>
      <c r="B790" s="76" t="s">
        <v>1438</v>
      </c>
      <c r="C790" s="77" t="s">
        <v>2201</v>
      </c>
      <c r="D790" s="73" t="s">
        <v>2199</v>
      </c>
      <c r="E790" s="74" t="s">
        <v>2202</v>
      </c>
      <c r="F790" s="75">
        <v>100</v>
      </c>
    </row>
    <row r="791" spans="1:6" ht="21.6" x14ac:dyDescent="0.25">
      <c r="A791" s="90">
        <v>46046</v>
      </c>
      <c r="B791" s="76" t="s">
        <v>1438</v>
      </c>
      <c r="C791" s="77" t="s">
        <v>1543</v>
      </c>
      <c r="D791" s="73" t="s">
        <v>2199</v>
      </c>
      <c r="E791" s="74" t="s">
        <v>2203</v>
      </c>
      <c r="F791" s="75">
        <v>100</v>
      </c>
    </row>
    <row r="792" spans="1:6" ht="21.6" x14ac:dyDescent="0.25">
      <c r="A792" s="90">
        <v>46046</v>
      </c>
      <c r="B792" s="76" t="s">
        <v>1438</v>
      </c>
      <c r="C792" s="77" t="s">
        <v>1723</v>
      </c>
      <c r="D792" s="73" t="s">
        <v>2199</v>
      </c>
      <c r="E792" s="74" t="s">
        <v>2204</v>
      </c>
      <c r="F792" s="75">
        <v>100</v>
      </c>
    </row>
    <row r="793" spans="1:6" ht="21.6" x14ac:dyDescent="0.25">
      <c r="A793" s="90">
        <v>46046</v>
      </c>
      <c r="B793" s="76" t="s">
        <v>1438</v>
      </c>
      <c r="C793" s="77" t="s">
        <v>1482</v>
      </c>
      <c r="D793" s="73" t="s">
        <v>2199</v>
      </c>
      <c r="E793" s="74" t="s">
        <v>2205</v>
      </c>
      <c r="F793" s="75">
        <v>100</v>
      </c>
    </row>
    <row r="794" spans="1:6" ht="32.4" x14ac:dyDescent="0.25">
      <c r="A794" s="90">
        <v>46046</v>
      </c>
      <c r="B794" s="76" t="s">
        <v>1438</v>
      </c>
      <c r="C794" s="77" t="s">
        <v>1574</v>
      </c>
      <c r="D794" s="73" t="s">
        <v>2206</v>
      </c>
      <c r="E794" s="74" t="s">
        <v>2207</v>
      </c>
      <c r="F794" s="75">
        <v>100</v>
      </c>
    </row>
    <row r="795" spans="1:6" ht="21.6" x14ac:dyDescent="0.25">
      <c r="A795" s="90">
        <v>46046</v>
      </c>
      <c r="B795" s="76" t="s">
        <v>1457</v>
      </c>
      <c r="C795" s="77" t="s">
        <v>1615</v>
      </c>
      <c r="D795" s="73" t="s">
        <v>2199</v>
      </c>
      <c r="E795" s="74" t="s">
        <v>2208</v>
      </c>
      <c r="F795" s="75">
        <v>100</v>
      </c>
    </row>
    <row r="796" spans="1:6" x14ac:dyDescent="0.25">
      <c r="A796" s="90">
        <v>46046</v>
      </c>
      <c r="B796" s="76" t="s">
        <v>1457</v>
      </c>
      <c r="C796" s="77" t="s">
        <v>2040</v>
      </c>
      <c r="D796" s="73" t="s">
        <v>2199</v>
      </c>
      <c r="E796" s="74" t="s">
        <v>2209</v>
      </c>
      <c r="F796" s="75">
        <v>100</v>
      </c>
    </row>
    <row r="797" spans="1:6" x14ac:dyDescent="0.25">
      <c r="A797" s="90">
        <v>46046</v>
      </c>
      <c r="B797" s="76" t="s">
        <v>1457</v>
      </c>
      <c r="C797" s="77" t="s">
        <v>1558</v>
      </c>
      <c r="D797" s="73" t="s">
        <v>1839</v>
      </c>
      <c r="E797" s="74" t="s">
        <v>2210</v>
      </c>
      <c r="F797" s="75">
        <v>100</v>
      </c>
    </row>
    <row r="798" spans="1:6" ht="21.6" x14ac:dyDescent="0.25">
      <c r="A798" s="90">
        <v>46046</v>
      </c>
      <c r="B798" s="76" t="s">
        <v>1457</v>
      </c>
      <c r="C798" s="77" t="s">
        <v>1453</v>
      </c>
      <c r="D798" s="73" t="s">
        <v>2199</v>
      </c>
      <c r="E798" s="74" t="s">
        <v>2211</v>
      </c>
      <c r="F798" s="75">
        <v>100</v>
      </c>
    </row>
    <row r="799" spans="1:6" x14ac:dyDescent="0.25">
      <c r="A799" s="90">
        <v>46046</v>
      </c>
      <c r="B799" s="76" t="s">
        <v>1457</v>
      </c>
      <c r="C799" s="77" t="s">
        <v>1568</v>
      </c>
      <c r="D799" s="86" t="s">
        <v>2194</v>
      </c>
      <c r="E799" s="74" t="s">
        <v>2212</v>
      </c>
      <c r="F799" s="75">
        <v>100</v>
      </c>
    </row>
    <row r="800" spans="1:6" ht="32.4" x14ac:dyDescent="0.25">
      <c r="A800" s="90">
        <v>46046</v>
      </c>
      <c r="B800" s="76" t="s">
        <v>1457</v>
      </c>
      <c r="C800" s="77" t="s">
        <v>1792</v>
      </c>
      <c r="D800" s="73" t="s">
        <v>2194</v>
      </c>
      <c r="E800" s="74" t="s">
        <v>2213</v>
      </c>
      <c r="F800" s="75">
        <v>100</v>
      </c>
    </row>
    <row r="801" spans="1:6" ht="32.4" x14ac:dyDescent="0.25">
      <c r="A801" s="90">
        <v>46046</v>
      </c>
      <c r="B801" s="76" t="s">
        <v>1457</v>
      </c>
      <c r="C801" s="77" t="s">
        <v>1636</v>
      </c>
      <c r="D801" s="73" t="s">
        <v>2194</v>
      </c>
      <c r="E801" s="74" t="s">
        <v>2213</v>
      </c>
      <c r="F801" s="75">
        <v>100</v>
      </c>
    </row>
    <row r="802" spans="1:6" x14ac:dyDescent="0.25">
      <c r="A802" s="90">
        <v>46047</v>
      </c>
      <c r="B802" s="76" t="s">
        <v>1457</v>
      </c>
      <c r="C802" s="77" t="s">
        <v>1983</v>
      </c>
      <c r="D802" s="73" t="s">
        <v>2199</v>
      </c>
      <c r="E802" s="74" t="s">
        <v>2200</v>
      </c>
      <c r="F802" s="75">
        <v>100</v>
      </c>
    </row>
    <row r="803" spans="1:6" x14ac:dyDescent="0.25">
      <c r="A803" s="90">
        <v>46047</v>
      </c>
      <c r="B803" s="76" t="s">
        <v>1457</v>
      </c>
      <c r="C803" s="77" t="s">
        <v>1678</v>
      </c>
      <c r="D803" s="86" t="s">
        <v>2194</v>
      </c>
      <c r="E803" s="74" t="s">
        <v>2214</v>
      </c>
      <c r="F803" s="75">
        <v>100</v>
      </c>
    </row>
    <row r="804" spans="1:6" ht="21.6" x14ac:dyDescent="0.25">
      <c r="A804" s="90">
        <v>46047</v>
      </c>
      <c r="B804" s="76" t="s">
        <v>1457</v>
      </c>
      <c r="C804" s="77" t="s">
        <v>1734</v>
      </c>
      <c r="D804" s="73" t="s">
        <v>2194</v>
      </c>
      <c r="E804" s="74" t="s">
        <v>2215</v>
      </c>
      <c r="F804" s="75">
        <v>100</v>
      </c>
    </row>
    <row r="805" spans="1:6" ht="21.6" x14ac:dyDescent="0.25">
      <c r="A805" s="90">
        <v>46047</v>
      </c>
      <c r="B805" s="76" t="s">
        <v>1457</v>
      </c>
      <c r="C805" s="77" t="s">
        <v>1867</v>
      </c>
      <c r="D805" s="86" t="s">
        <v>2194</v>
      </c>
      <c r="E805" s="74" t="s">
        <v>2216</v>
      </c>
      <c r="F805" s="75">
        <v>0</v>
      </c>
    </row>
    <row r="806" spans="1:6" ht="21.6" x14ac:dyDescent="0.25">
      <c r="A806" s="90">
        <v>46047</v>
      </c>
      <c r="B806" s="76" t="s">
        <v>1457</v>
      </c>
      <c r="C806" s="77" t="s">
        <v>2217</v>
      </c>
      <c r="D806" s="73" t="s">
        <v>2194</v>
      </c>
      <c r="E806" s="74" t="s">
        <v>2218</v>
      </c>
      <c r="F806" s="75">
        <v>100</v>
      </c>
    </row>
    <row r="807" spans="1:6" x14ac:dyDescent="0.25">
      <c r="A807" s="90">
        <v>46048</v>
      </c>
      <c r="B807" s="76" t="s">
        <v>1534</v>
      </c>
      <c r="C807" s="77" t="s">
        <v>1540</v>
      </c>
      <c r="D807" s="73" t="s">
        <v>2219</v>
      </c>
      <c r="E807" s="74" t="s">
        <v>2220</v>
      </c>
      <c r="F807" s="75">
        <v>100</v>
      </c>
    </row>
    <row r="808" spans="1:6" ht="26.4" x14ac:dyDescent="0.25">
      <c r="A808" s="90">
        <v>46048</v>
      </c>
      <c r="B808" s="76" t="s">
        <v>1534</v>
      </c>
      <c r="C808" s="77" t="s">
        <v>1540</v>
      </c>
      <c r="D808" s="73" t="s">
        <v>2221</v>
      </c>
      <c r="E808" s="74"/>
      <c r="F808" s="75">
        <v>100</v>
      </c>
    </row>
    <row r="809" spans="1:6" x14ac:dyDescent="0.25">
      <c r="A809" s="90">
        <v>46048</v>
      </c>
      <c r="B809" s="76" t="s">
        <v>1534</v>
      </c>
      <c r="C809" s="77" t="s">
        <v>2222</v>
      </c>
      <c r="D809" s="73" t="s">
        <v>1602</v>
      </c>
      <c r="E809" s="74"/>
      <c r="F809" s="75">
        <v>100</v>
      </c>
    </row>
    <row r="810" spans="1:6" x14ac:dyDescent="0.25">
      <c r="A810" s="90">
        <v>46048</v>
      </c>
      <c r="B810" s="76" t="s">
        <v>1534</v>
      </c>
      <c r="C810" s="77" t="s">
        <v>2222</v>
      </c>
      <c r="D810" s="73" t="s">
        <v>1603</v>
      </c>
      <c r="E810" s="74"/>
      <c r="F810" s="75">
        <v>100</v>
      </c>
    </row>
    <row r="811" spans="1:6" ht="26.4" x14ac:dyDescent="0.25">
      <c r="A811" s="90">
        <v>46048</v>
      </c>
      <c r="B811" s="76" t="s">
        <v>1428</v>
      </c>
      <c r="C811" s="77" t="s">
        <v>369</v>
      </c>
      <c r="D811" s="73" t="s">
        <v>1767</v>
      </c>
      <c r="E811" s="74"/>
      <c r="F811" s="75">
        <v>100</v>
      </c>
    </row>
    <row r="812" spans="1:6" x14ac:dyDescent="0.25">
      <c r="A812" s="90">
        <v>46048</v>
      </c>
      <c r="B812" s="76" t="s">
        <v>1428</v>
      </c>
      <c r="C812" s="77" t="s">
        <v>2223</v>
      </c>
      <c r="D812" s="73" t="s">
        <v>1604</v>
      </c>
      <c r="E812" s="74"/>
      <c r="F812" s="75">
        <v>100</v>
      </c>
    </row>
    <row r="813" spans="1:6" x14ac:dyDescent="0.25">
      <c r="A813" s="90">
        <v>46048</v>
      </c>
      <c r="B813" s="76" t="s">
        <v>1428</v>
      </c>
      <c r="C813" s="77" t="s">
        <v>2223</v>
      </c>
      <c r="D813" s="73" t="s">
        <v>1603</v>
      </c>
      <c r="E813" s="74"/>
      <c r="F813" s="75">
        <v>100</v>
      </c>
    </row>
    <row r="814" spans="1:6" x14ac:dyDescent="0.25">
      <c r="A814" s="90">
        <v>46048</v>
      </c>
      <c r="B814" s="76" t="s">
        <v>1428</v>
      </c>
      <c r="C814" s="77" t="s">
        <v>2223</v>
      </c>
      <c r="D814" s="73" t="s">
        <v>2224</v>
      </c>
      <c r="E814" s="74"/>
      <c r="F814" s="75">
        <v>100</v>
      </c>
    </row>
    <row r="815" spans="1:6" x14ac:dyDescent="0.25">
      <c r="A815" s="90">
        <v>46048</v>
      </c>
      <c r="B815" s="76" t="s">
        <v>1428</v>
      </c>
      <c r="C815" s="77" t="s">
        <v>2223</v>
      </c>
      <c r="D815" s="73" t="s">
        <v>1602</v>
      </c>
      <c r="E815" s="74"/>
      <c r="F815" s="75">
        <v>100</v>
      </c>
    </row>
    <row r="816" spans="1:6" x14ac:dyDescent="0.25">
      <c r="A816" s="90">
        <v>46048</v>
      </c>
      <c r="B816" s="76" t="s">
        <v>1428</v>
      </c>
      <c r="C816" s="77" t="s">
        <v>2223</v>
      </c>
      <c r="D816" s="73" t="s">
        <v>1605</v>
      </c>
      <c r="E816" s="74"/>
      <c r="F816" s="75">
        <v>100</v>
      </c>
    </row>
    <row r="817" spans="1:6" x14ac:dyDescent="0.25">
      <c r="A817" s="90">
        <v>46048</v>
      </c>
      <c r="B817" s="76" t="s">
        <v>1428</v>
      </c>
      <c r="C817" s="77" t="s">
        <v>2225</v>
      </c>
      <c r="D817" s="73" t="s">
        <v>1605</v>
      </c>
      <c r="E817" s="74"/>
      <c r="F817" s="75">
        <v>100</v>
      </c>
    </row>
    <row r="818" spans="1:6" x14ac:dyDescent="0.25">
      <c r="A818" s="90">
        <v>46048</v>
      </c>
      <c r="B818" s="76" t="s">
        <v>1428</v>
      </c>
      <c r="C818" s="77" t="s">
        <v>2226</v>
      </c>
      <c r="D818" s="73" t="s">
        <v>1605</v>
      </c>
      <c r="E818" s="74"/>
      <c r="F818" s="75">
        <v>100</v>
      </c>
    </row>
    <row r="819" spans="1:6" ht="43.2" x14ac:dyDescent="0.25">
      <c r="A819" s="90">
        <v>46048</v>
      </c>
      <c r="B819" s="76" t="s">
        <v>1542</v>
      </c>
      <c r="C819" s="77" t="s">
        <v>1462</v>
      </c>
      <c r="D819" s="73" t="s">
        <v>1449</v>
      </c>
      <c r="E819" s="74" t="s">
        <v>2227</v>
      </c>
      <c r="F819" s="75">
        <v>100</v>
      </c>
    </row>
    <row r="820" spans="1:6" x14ac:dyDescent="0.25">
      <c r="A820" s="90">
        <v>46048</v>
      </c>
      <c r="B820" s="76" t="s">
        <v>1542</v>
      </c>
      <c r="C820" s="77" t="s">
        <v>1545</v>
      </c>
      <c r="D820" s="73" t="s">
        <v>1440</v>
      </c>
      <c r="E820" s="74" t="s">
        <v>1485</v>
      </c>
      <c r="F820" s="75">
        <v>100</v>
      </c>
    </row>
    <row r="821" spans="1:6" ht="21.6" x14ac:dyDescent="0.25">
      <c r="A821" s="90">
        <v>46048</v>
      </c>
      <c r="B821" s="76" t="s">
        <v>1542</v>
      </c>
      <c r="C821" s="77" t="s">
        <v>1777</v>
      </c>
      <c r="D821" s="73" t="s">
        <v>1449</v>
      </c>
      <c r="E821" s="74" t="s">
        <v>2228</v>
      </c>
      <c r="F821" s="75">
        <v>100</v>
      </c>
    </row>
    <row r="822" spans="1:6" x14ac:dyDescent="0.25">
      <c r="A822" s="90">
        <v>46048</v>
      </c>
      <c r="B822" s="76" t="s">
        <v>1542</v>
      </c>
      <c r="C822" s="77" t="s">
        <v>1648</v>
      </c>
      <c r="D822" s="73" t="s">
        <v>1449</v>
      </c>
      <c r="E822" s="74" t="s">
        <v>2229</v>
      </c>
      <c r="F822" s="75">
        <v>100</v>
      </c>
    </row>
    <row r="823" spans="1:6" ht="22.5" customHeight="1" x14ac:dyDescent="0.25">
      <c r="A823" s="90">
        <v>46048</v>
      </c>
      <c r="B823" s="76" t="s">
        <v>1542</v>
      </c>
      <c r="C823" s="77" t="s">
        <v>1747</v>
      </c>
      <c r="D823" s="73" t="s">
        <v>1449</v>
      </c>
      <c r="E823" s="74" t="s">
        <v>2007</v>
      </c>
      <c r="F823" s="75">
        <v>100</v>
      </c>
    </row>
    <row r="824" spans="1:6" x14ac:dyDescent="0.25">
      <c r="A824" s="90">
        <v>46048</v>
      </c>
      <c r="B824" s="76" t="s">
        <v>1542</v>
      </c>
      <c r="C824" s="77" t="s">
        <v>1484</v>
      </c>
      <c r="D824" s="73" t="s">
        <v>1449</v>
      </c>
      <c r="E824" s="74" t="s">
        <v>2230</v>
      </c>
      <c r="F824" s="75">
        <v>100</v>
      </c>
    </row>
    <row r="825" spans="1:6" ht="32.4" x14ac:dyDescent="0.25">
      <c r="A825" s="90">
        <v>46048</v>
      </c>
      <c r="B825" s="76" t="s">
        <v>1555</v>
      </c>
      <c r="C825" s="77" t="s">
        <v>1867</v>
      </c>
      <c r="D825" s="73" t="s">
        <v>1449</v>
      </c>
      <c r="E825" s="74" t="s">
        <v>2231</v>
      </c>
      <c r="F825" s="75">
        <v>100</v>
      </c>
    </row>
    <row r="826" spans="1:6" x14ac:dyDescent="0.25">
      <c r="A826" s="90">
        <v>46048</v>
      </c>
      <c r="B826" s="76" t="s">
        <v>1555</v>
      </c>
      <c r="C826" s="77" t="s">
        <v>1785</v>
      </c>
      <c r="D826" s="73" t="s">
        <v>1440</v>
      </c>
      <c r="E826" s="74" t="s">
        <v>1639</v>
      </c>
      <c r="F826" s="75">
        <v>100</v>
      </c>
    </row>
    <row r="827" spans="1:6" x14ac:dyDescent="0.25">
      <c r="A827" s="90">
        <v>46048</v>
      </c>
      <c r="B827" s="76" t="s">
        <v>1555</v>
      </c>
      <c r="C827" s="77" t="s">
        <v>1731</v>
      </c>
      <c r="D827" s="73" t="s">
        <v>1440</v>
      </c>
      <c r="E827" s="74" t="s">
        <v>1791</v>
      </c>
      <c r="F827" s="75">
        <v>100</v>
      </c>
    </row>
    <row r="828" spans="1:6" x14ac:dyDescent="0.25">
      <c r="A828" s="90">
        <v>46048</v>
      </c>
      <c r="B828" s="76" t="s">
        <v>1555</v>
      </c>
      <c r="C828" s="77" t="s">
        <v>1736</v>
      </c>
      <c r="D828" s="73" t="s">
        <v>1440</v>
      </c>
      <c r="E828" s="74" t="s">
        <v>1676</v>
      </c>
      <c r="F828" s="75">
        <v>100</v>
      </c>
    </row>
    <row r="829" spans="1:6" ht="15.75" customHeight="1" x14ac:dyDescent="0.25">
      <c r="A829" s="90">
        <v>46048</v>
      </c>
      <c r="B829" s="76" t="s">
        <v>1555</v>
      </c>
      <c r="C829" s="77" t="s">
        <v>1451</v>
      </c>
      <c r="D829" s="73" t="s">
        <v>1440</v>
      </c>
      <c r="E829" s="74" t="s">
        <v>1676</v>
      </c>
      <c r="F829" s="75">
        <v>100</v>
      </c>
    </row>
    <row r="830" spans="1:6" x14ac:dyDescent="0.25">
      <c r="A830" s="90">
        <v>46048</v>
      </c>
      <c r="B830" s="76" t="s">
        <v>1555</v>
      </c>
      <c r="C830" s="77" t="s">
        <v>1448</v>
      </c>
      <c r="D830" s="73" t="s">
        <v>1440</v>
      </c>
      <c r="E830" s="74" t="s">
        <v>1549</v>
      </c>
      <c r="F830" s="75">
        <v>100</v>
      </c>
    </row>
    <row r="831" spans="1:6" ht="18.75" customHeight="1" x14ac:dyDescent="0.25">
      <c r="A831" s="90">
        <v>46048</v>
      </c>
      <c r="B831" s="76" t="s">
        <v>1438</v>
      </c>
      <c r="C831" s="77" t="s">
        <v>1627</v>
      </c>
      <c r="D831" s="73" t="s">
        <v>1440</v>
      </c>
      <c r="E831" s="74" t="s">
        <v>1469</v>
      </c>
      <c r="F831" s="75">
        <v>100</v>
      </c>
    </row>
    <row r="832" spans="1:6" x14ac:dyDescent="0.25">
      <c r="A832" s="90">
        <v>46048</v>
      </c>
      <c r="B832" s="76" t="s">
        <v>1438</v>
      </c>
      <c r="C832" s="77" t="s">
        <v>1629</v>
      </c>
      <c r="D832" s="73" t="s">
        <v>1440</v>
      </c>
      <c r="E832" s="74" t="s">
        <v>2232</v>
      </c>
      <c r="F832" s="75">
        <v>100</v>
      </c>
    </row>
    <row r="833" spans="1:6" x14ac:dyDescent="0.25">
      <c r="A833" s="90">
        <v>46048</v>
      </c>
      <c r="B833" s="76" t="s">
        <v>1438</v>
      </c>
      <c r="C833" s="77" t="s">
        <v>1974</v>
      </c>
      <c r="D833" s="73" t="s">
        <v>1440</v>
      </c>
      <c r="E833" s="74" t="s">
        <v>1788</v>
      </c>
      <c r="F833" s="75">
        <v>100</v>
      </c>
    </row>
    <row r="834" spans="1:6" ht="21.6" x14ac:dyDescent="0.25">
      <c r="A834" s="90">
        <v>46048</v>
      </c>
      <c r="B834" s="76" t="s">
        <v>1438</v>
      </c>
      <c r="C834" s="77" t="s">
        <v>1444</v>
      </c>
      <c r="D834" s="73" t="s">
        <v>1440</v>
      </c>
      <c r="E834" s="74" t="s">
        <v>2233</v>
      </c>
      <c r="F834" s="75">
        <v>100</v>
      </c>
    </row>
    <row r="835" spans="1:6" x14ac:dyDescent="0.25">
      <c r="A835" s="90">
        <v>46048</v>
      </c>
      <c r="B835" s="76" t="s">
        <v>1438</v>
      </c>
      <c r="C835" s="77" t="s">
        <v>1687</v>
      </c>
      <c r="D835" s="73" t="s">
        <v>1440</v>
      </c>
      <c r="E835" s="74" t="s">
        <v>1788</v>
      </c>
      <c r="F835" s="75">
        <v>100</v>
      </c>
    </row>
    <row r="836" spans="1:6" x14ac:dyDescent="0.25">
      <c r="A836" s="90">
        <v>46048</v>
      </c>
      <c r="B836" s="76" t="s">
        <v>1438</v>
      </c>
      <c r="C836" s="77" t="s">
        <v>1678</v>
      </c>
      <c r="D836" s="73" t="s">
        <v>1440</v>
      </c>
      <c r="E836" s="74" t="s">
        <v>1454</v>
      </c>
      <c r="F836" s="75">
        <v>100</v>
      </c>
    </row>
    <row r="837" spans="1:6" x14ac:dyDescent="0.25">
      <c r="A837" s="90">
        <v>46048</v>
      </c>
      <c r="B837" s="76" t="s">
        <v>1438</v>
      </c>
      <c r="C837" s="77" t="s">
        <v>1446</v>
      </c>
      <c r="D837" s="73" t="s">
        <v>1449</v>
      </c>
      <c r="E837" s="74" t="s">
        <v>1650</v>
      </c>
      <c r="F837" s="75">
        <v>100</v>
      </c>
    </row>
    <row r="838" spans="1:6" x14ac:dyDescent="0.25">
      <c r="A838" s="90">
        <v>46048</v>
      </c>
      <c r="B838" s="76" t="s">
        <v>1438</v>
      </c>
      <c r="C838" s="77" t="s">
        <v>1442</v>
      </c>
      <c r="D838" s="73" t="s">
        <v>1580</v>
      </c>
      <c r="E838" s="74" t="s">
        <v>2234</v>
      </c>
      <c r="F838" s="75">
        <v>100</v>
      </c>
    </row>
    <row r="839" spans="1:6" ht="21.6" x14ac:dyDescent="0.25">
      <c r="A839" s="90">
        <v>46048</v>
      </c>
      <c r="B839" s="76" t="s">
        <v>1457</v>
      </c>
      <c r="C839" s="77" t="s">
        <v>1919</v>
      </c>
      <c r="D839" s="73" t="s">
        <v>1449</v>
      </c>
      <c r="E839" s="74" t="s">
        <v>2235</v>
      </c>
      <c r="F839" s="75">
        <v>100</v>
      </c>
    </row>
    <row r="840" spans="1:6" ht="32.4" x14ac:dyDescent="0.25">
      <c r="A840" s="90">
        <v>46048</v>
      </c>
      <c r="B840" s="76" t="s">
        <v>1457</v>
      </c>
      <c r="C840" s="77" t="s">
        <v>1470</v>
      </c>
      <c r="D840" s="73" t="s">
        <v>1551</v>
      </c>
      <c r="E840" s="74" t="s">
        <v>2236</v>
      </c>
      <c r="F840" s="75">
        <v>100</v>
      </c>
    </row>
    <row r="841" spans="1:6" x14ac:dyDescent="0.25">
      <c r="A841" s="90">
        <v>46048</v>
      </c>
      <c r="B841" s="76" t="s">
        <v>1457</v>
      </c>
      <c r="C841" s="77" t="s">
        <v>1640</v>
      </c>
      <c r="D841" s="73" t="s">
        <v>1547</v>
      </c>
      <c r="E841" s="74"/>
      <c r="F841" s="75">
        <v>100</v>
      </c>
    </row>
    <row r="842" spans="1:6" x14ac:dyDescent="0.25">
      <c r="A842" s="90">
        <v>46048</v>
      </c>
      <c r="B842" s="76" t="s">
        <v>1457</v>
      </c>
      <c r="C842" s="77" t="s">
        <v>1640</v>
      </c>
      <c r="D842" s="73" t="s">
        <v>2237</v>
      </c>
      <c r="E842" s="74"/>
      <c r="F842" s="75">
        <v>100</v>
      </c>
    </row>
    <row r="843" spans="1:6" x14ac:dyDescent="0.25">
      <c r="A843" s="90">
        <v>46048</v>
      </c>
      <c r="B843" s="76" t="s">
        <v>1457</v>
      </c>
      <c r="C843" s="77" t="s">
        <v>1642</v>
      </c>
      <c r="D843" s="73" t="s">
        <v>1440</v>
      </c>
      <c r="E843" s="74" t="s">
        <v>1549</v>
      </c>
      <c r="F843" s="75">
        <v>100</v>
      </c>
    </row>
    <row r="844" spans="1:6" x14ac:dyDescent="0.25">
      <c r="A844" s="90">
        <v>46048</v>
      </c>
      <c r="B844" s="76" t="s">
        <v>1457</v>
      </c>
      <c r="C844" s="77" t="s">
        <v>1574</v>
      </c>
      <c r="D844" s="73" t="s">
        <v>1440</v>
      </c>
      <c r="E844" s="74" t="s">
        <v>1676</v>
      </c>
      <c r="F844" s="75">
        <v>100</v>
      </c>
    </row>
    <row r="845" spans="1:6" x14ac:dyDescent="0.25">
      <c r="A845" s="90">
        <v>46048</v>
      </c>
      <c r="B845" s="76" t="s">
        <v>1457</v>
      </c>
      <c r="C845" s="77" t="s">
        <v>1576</v>
      </c>
      <c r="D845" s="73" t="s">
        <v>1440</v>
      </c>
      <c r="E845" s="74" t="s">
        <v>1485</v>
      </c>
      <c r="F845" s="75">
        <v>100</v>
      </c>
    </row>
    <row r="846" spans="1:6" x14ac:dyDescent="0.25">
      <c r="A846" s="90">
        <v>46048</v>
      </c>
      <c r="B846" s="76" t="s">
        <v>1457</v>
      </c>
      <c r="C846" s="77" t="s">
        <v>1468</v>
      </c>
      <c r="D846" s="73" t="s">
        <v>1440</v>
      </c>
      <c r="E846" s="74" t="s">
        <v>1676</v>
      </c>
      <c r="F846" s="75">
        <v>100</v>
      </c>
    </row>
    <row r="847" spans="1:6" x14ac:dyDescent="0.25">
      <c r="A847" s="90">
        <v>46048</v>
      </c>
      <c r="B847" s="76" t="s">
        <v>1457</v>
      </c>
      <c r="C847" s="77" t="s">
        <v>1477</v>
      </c>
      <c r="D847" s="73" t="s">
        <v>1440</v>
      </c>
      <c r="E847" s="74" t="s">
        <v>1487</v>
      </c>
      <c r="F847" s="75">
        <v>100</v>
      </c>
    </row>
    <row r="848" spans="1:6" ht="26.4" x14ac:dyDescent="0.25">
      <c r="A848" s="90">
        <v>46048</v>
      </c>
      <c r="B848" s="90" t="s">
        <v>1474</v>
      </c>
      <c r="C848" s="77" t="s">
        <v>1700</v>
      </c>
      <c r="D848" s="73" t="s">
        <v>2238</v>
      </c>
      <c r="E848" s="74"/>
      <c r="F848" s="75">
        <v>100</v>
      </c>
    </row>
    <row r="849" spans="1:6" x14ac:dyDescent="0.25">
      <c r="A849" s="90">
        <v>46048</v>
      </c>
      <c r="B849" s="90" t="s">
        <v>1474</v>
      </c>
      <c r="C849" s="77" t="s">
        <v>1442</v>
      </c>
      <c r="D849" s="73" t="s">
        <v>2239</v>
      </c>
      <c r="E849" s="74" t="s">
        <v>2240</v>
      </c>
      <c r="F849" s="75">
        <v>100</v>
      </c>
    </row>
    <row r="850" spans="1:6" ht="21.6" x14ac:dyDescent="0.25">
      <c r="A850" s="90">
        <v>46048</v>
      </c>
      <c r="B850" s="90" t="s">
        <v>1474</v>
      </c>
      <c r="C850" s="77" t="s">
        <v>1700</v>
      </c>
      <c r="D850" s="73" t="s">
        <v>1701</v>
      </c>
      <c r="E850" s="74" t="s">
        <v>2241</v>
      </c>
      <c r="F850" s="75">
        <v>100</v>
      </c>
    </row>
    <row r="851" spans="1:6" x14ac:dyDescent="0.25">
      <c r="A851" s="90">
        <v>46048</v>
      </c>
      <c r="B851" s="90" t="s">
        <v>1474</v>
      </c>
      <c r="C851" s="77" t="s">
        <v>1700</v>
      </c>
      <c r="D851" s="73" t="s">
        <v>2242</v>
      </c>
      <c r="E851" s="74"/>
      <c r="F851" s="75">
        <v>50</v>
      </c>
    </row>
    <row r="852" spans="1:6" ht="26.4" x14ac:dyDescent="0.25">
      <c r="A852" s="90">
        <v>46048</v>
      </c>
      <c r="B852" s="90" t="s">
        <v>1590</v>
      </c>
      <c r="C852" s="77" t="s">
        <v>2243</v>
      </c>
      <c r="D852" s="73" t="s">
        <v>2244</v>
      </c>
      <c r="E852" s="74"/>
      <c r="F852" s="75">
        <v>100</v>
      </c>
    </row>
    <row r="853" spans="1:6" x14ac:dyDescent="0.25">
      <c r="A853" s="90">
        <v>46048</v>
      </c>
      <c r="B853" s="90" t="s">
        <v>1590</v>
      </c>
      <c r="C853" s="77" t="s">
        <v>2245</v>
      </c>
      <c r="D853" s="73" t="s">
        <v>2246</v>
      </c>
      <c r="E853" s="74"/>
      <c r="F853" s="75">
        <v>100</v>
      </c>
    </row>
    <row r="854" spans="1:6" ht="26.4" x14ac:dyDescent="0.25">
      <c r="A854" s="90">
        <v>46048</v>
      </c>
      <c r="B854" s="90" t="s">
        <v>1590</v>
      </c>
      <c r="C854" s="77" t="s">
        <v>1442</v>
      </c>
      <c r="D854" s="73" t="s">
        <v>2247</v>
      </c>
      <c r="E854" s="74"/>
      <c r="F854" s="75">
        <v>100</v>
      </c>
    </row>
    <row r="855" spans="1:6" ht="26.4" x14ac:dyDescent="0.25">
      <c r="A855" s="90">
        <v>46048</v>
      </c>
      <c r="B855" s="90" t="s">
        <v>1590</v>
      </c>
      <c r="C855" s="77" t="s">
        <v>1867</v>
      </c>
      <c r="D855" s="73" t="s">
        <v>2248</v>
      </c>
      <c r="E855" s="74"/>
      <c r="F855" s="75">
        <v>100</v>
      </c>
    </row>
    <row r="856" spans="1:6" x14ac:dyDescent="0.25">
      <c r="A856" s="90">
        <v>46049</v>
      </c>
      <c r="B856" s="90" t="s">
        <v>1534</v>
      </c>
      <c r="C856" s="77" t="s">
        <v>2222</v>
      </c>
      <c r="D856" s="73" t="s">
        <v>1604</v>
      </c>
      <c r="E856" s="74"/>
      <c r="F856" s="75">
        <v>100</v>
      </c>
    </row>
    <row r="857" spans="1:6" x14ac:dyDescent="0.25">
      <c r="A857" s="90">
        <v>46049</v>
      </c>
      <c r="B857" s="90" t="s">
        <v>1534</v>
      </c>
      <c r="C857" s="77" t="s">
        <v>2222</v>
      </c>
      <c r="D857" s="73" t="s">
        <v>2224</v>
      </c>
      <c r="E857" s="74"/>
      <c r="F857" s="75">
        <v>100</v>
      </c>
    </row>
    <row r="858" spans="1:6" x14ac:dyDescent="0.25">
      <c r="A858" s="90">
        <v>46049</v>
      </c>
      <c r="B858" s="90" t="s">
        <v>1534</v>
      </c>
      <c r="C858" s="77" t="s">
        <v>2249</v>
      </c>
      <c r="D858" s="73" t="s">
        <v>2250</v>
      </c>
      <c r="E858" s="74"/>
      <c r="F858" s="75">
        <v>100</v>
      </c>
    </row>
    <row r="859" spans="1:6" x14ac:dyDescent="0.25">
      <c r="A859" s="90">
        <v>46049</v>
      </c>
      <c r="B859" s="90" t="s">
        <v>1534</v>
      </c>
      <c r="C859" s="77" t="s">
        <v>2251</v>
      </c>
      <c r="D859" s="73" t="s">
        <v>2252</v>
      </c>
      <c r="E859" s="74"/>
      <c r="F859" s="75">
        <v>100</v>
      </c>
    </row>
    <row r="860" spans="1:6" x14ac:dyDescent="0.25">
      <c r="A860" s="90">
        <v>46049</v>
      </c>
      <c r="B860" s="90" t="s">
        <v>1534</v>
      </c>
      <c r="C860" s="77" t="s">
        <v>2253</v>
      </c>
      <c r="D860" s="73" t="s">
        <v>2252</v>
      </c>
      <c r="E860" s="74"/>
      <c r="F860" s="75">
        <v>100</v>
      </c>
    </row>
    <row r="861" spans="1:6" ht="26.4" x14ac:dyDescent="0.25">
      <c r="A861" s="90">
        <v>46049</v>
      </c>
      <c r="B861" s="90" t="s">
        <v>1534</v>
      </c>
      <c r="C861" s="77" t="s">
        <v>2253</v>
      </c>
      <c r="D861" s="73" t="s">
        <v>2254</v>
      </c>
      <c r="E861" s="74"/>
      <c r="F861" s="75">
        <v>100</v>
      </c>
    </row>
    <row r="862" spans="1:6" x14ac:dyDescent="0.25">
      <c r="A862" s="90">
        <v>46049</v>
      </c>
      <c r="B862" s="76" t="s">
        <v>1428</v>
      </c>
      <c r="C862" s="77" t="s">
        <v>2255</v>
      </c>
      <c r="D862" s="73" t="s">
        <v>1604</v>
      </c>
      <c r="E862" s="74"/>
      <c r="F862" s="75">
        <v>100</v>
      </c>
    </row>
    <row r="863" spans="1:6" x14ac:dyDescent="0.25">
      <c r="A863" s="90">
        <v>46049</v>
      </c>
      <c r="B863" s="76" t="s">
        <v>1428</v>
      </c>
      <c r="C863" s="77" t="s">
        <v>2255</v>
      </c>
      <c r="D863" s="73" t="s">
        <v>1603</v>
      </c>
      <c r="E863" s="74"/>
      <c r="F863" s="75">
        <v>100</v>
      </c>
    </row>
    <row r="864" spans="1:6" x14ac:dyDescent="0.25">
      <c r="A864" s="90">
        <v>46049</v>
      </c>
      <c r="B864" s="76" t="s">
        <v>1428</v>
      </c>
      <c r="C864" s="77" t="s">
        <v>2255</v>
      </c>
      <c r="D864" s="73" t="s">
        <v>1602</v>
      </c>
      <c r="E864" s="74"/>
      <c r="F864" s="75">
        <v>100</v>
      </c>
    </row>
    <row r="865" spans="1:6" x14ac:dyDescent="0.25">
      <c r="A865" s="90">
        <v>46049</v>
      </c>
      <c r="B865" s="76" t="s">
        <v>1428</v>
      </c>
      <c r="C865" s="77" t="s">
        <v>2255</v>
      </c>
      <c r="D865" s="73" t="s">
        <v>1605</v>
      </c>
      <c r="E865" s="74"/>
      <c r="F865" s="75">
        <v>100</v>
      </c>
    </row>
    <row r="866" spans="1:6" x14ac:dyDescent="0.25">
      <c r="A866" s="90">
        <v>46049</v>
      </c>
      <c r="B866" s="76" t="s">
        <v>1428</v>
      </c>
      <c r="C866" s="77" t="s">
        <v>1434</v>
      </c>
      <c r="D866" s="73" t="s">
        <v>2256</v>
      </c>
      <c r="E866" s="74"/>
      <c r="F866" s="75">
        <v>100</v>
      </c>
    </row>
    <row r="867" spans="1:6" x14ac:dyDescent="0.25">
      <c r="A867" s="90">
        <v>46049</v>
      </c>
      <c r="B867" s="76" t="s">
        <v>1428</v>
      </c>
      <c r="C867" s="77" t="s">
        <v>2049</v>
      </c>
      <c r="D867" s="73" t="s">
        <v>2257</v>
      </c>
      <c r="E867" s="74"/>
      <c r="F867" s="75">
        <v>100</v>
      </c>
    </row>
    <row r="868" spans="1:6" x14ac:dyDescent="0.25">
      <c r="A868" s="90">
        <v>46049</v>
      </c>
      <c r="B868" s="76" t="s">
        <v>1542</v>
      </c>
      <c r="C868" s="77" t="s">
        <v>1550</v>
      </c>
      <c r="D868" s="73" t="s">
        <v>1440</v>
      </c>
      <c r="E868" s="74" t="s">
        <v>1676</v>
      </c>
      <c r="F868" s="75">
        <v>100</v>
      </c>
    </row>
    <row r="869" spans="1:6" ht="21.6" x14ac:dyDescent="0.25">
      <c r="A869" s="90">
        <v>46049</v>
      </c>
      <c r="B869" s="76" t="s">
        <v>1542</v>
      </c>
      <c r="C869" s="77" t="s">
        <v>2201</v>
      </c>
      <c r="D869" s="73" t="s">
        <v>1916</v>
      </c>
      <c r="E869" s="74" t="s">
        <v>2258</v>
      </c>
      <c r="F869" s="75">
        <v>100</v>
      </c>
    </row>
    <row r="870" spans="1:6" x14ac:dyDescent="0.25">
      <c r="A870" s="90">
        <v>46049</v>
      </c>
      <c r="B870" s="76" t="s">
        <v>1542</v>
      </c>
      <c r="C870" s="77" t="s">
        <v>1697</v>
      </c>
      <c r="D870" s="73" t="s">
        <v>1449</v>
      </c>
      <c r="E870" s="74" t="s">
        <v>2259</v>
      </c>
      <c r="F870" s="75">
        <v>100</v>
      </c>
    </row>
    <row r="871" spans="1:6" x14ac:dyDescent="0.25">
      <c r="A871" s="90">
        <v>46049</v>
      </c>
      <c r="B871" s="76" t="s">
        <v>1542</v>
      </c>
      <c r="C871" s="77" t="s">
        <v>1776</v>
      </c>
      <c r="D871" s="73" t="s">
        <v>1449</v>
      </c>
      <c r="E871" s="74" t="s">
        <v>2260</v>
      </c>
      <c r="F871" s="75">
        <v>100</v>
      </c>
    </row>
    <row r="872" spans="1:6" x14ac:dyDescent="0.25">
      <c r="A872" s="90">
        <v>46049</v>
      </c>
      <c r="B872" s="76" t="s">
        <v>1542</v>
      </c>
      <c r="C872" s="77" t="s">
        <v>1486</v>
      </c>
      <c r="D872" s="73" t="s">
        <v>1449</v>
      </c>
      <c r="E872" s="74" t="s">
        <v>2259</v>
      </c>
      <c r="F872" s="75">
        <v>100</v>
      </c>
    </row>
    <row r="873" spans="1:6" x14ac:dyDescent="0.25">
      <c r="A873" s="90">
        <v>46049</v>
      </c>
      <c r="B873" s="76" t="s">
        <v>1542</v>
      </c>
      <c r="C873" s="77" t="s">
        <v>1484</v>
      </c>
      <c r="D873" s="73" t="s">
        <v>1449</v>
      </c>
      <c r="E873" s="74" t="s">
        <v>2007</v>
      </c>
      <c r="F873" s="75">
        <v>100</v>
      </c>
    </row>
    <row r="874" spans="1:6" ht="21.6" x14ac:dyDescent="0.25">
      <c r="A874" s="90">
        <v>46049</v>
      </c>
      <c r="B874" s="76" t="s">
        <v>1542</v>
      </c>
      <c r="C874" s="77" t="s">
        <v>1548</v>
      </c>
      <c r="D874" s="73" t="s">
        <v>1449</v>
      </c>
      <c r="E874" s="74" t="s">
        <v>2261</v>
      </c>
      <c r="F874" s="75">
        <v>100</v>
      </c>
    </row>
    <row r="875" spans="1:6" x14ac:dyDescent="0.25">
      <c r="A875" s="90">
        <v>46049</v>
      </c>
      <c r="B875" s="76" t="s">
        <v>1555</v>
      </c>
      <c r="C875" s="77" t="s">
        <v>1910</v>
      </c>
      <c r="D875" s="73" t="s">
        <v>1681</v>
      </c>
      <c r="E875" s="74"/>
      <c r="F875" s="75">
        <v>100</v>
      </c>
    </row>
    <row r="876" spans="1:6" x14ac:dyDescent="0.25">
      <c r="A876" s="90">
        <v>46049</v>
      </c>
      <c r="B876" s="76" t="s">
        <v>1555</v>
      </c>
      <c r="C876" s="77" t="s">
        <v>1910</v>
      </c>
      <c r="D876" s="73" t="s">
        <v>1635</v>
      </c>
      <c r="E876" s="74"/>
      <c r="F876" s="75">
        <v>100</v>
      </c>
    </row>
    <row r="877" spans="1:6" x14ac:dyDescent="0.25">
      <c r="A877" s="90">
        <v>46049</v>
      </c>
      <c r="B877" s="76" t="s">
        <v>1555</v>
      </c>
      <c r="C877" s="77" t="s">
        <v>1912</v>
      </c>
      <c r="D877" s="73" t="s">
        <v>1681</v>
      </c>
      <c r="E877" s="74"/>
      <c r="F877" s="75">
        <v>100</v>
      </c>
    </row>
    <row r="878" spans="1:6" x14ac:dyDescent="0.25">
      <c r="A878" s="90">
        <v>46049</v>
      </c>
      <c r="B878" s="76" t="s">
        <v>1555</v>
      </c>
      <c r="C878" s="77" t="s">
        <v>1912</v>
      </c>
      <c r="D878" s="73" t="s">
        <v>1635</v>
      </c>
      <c r="E878" s="74"/>
      <c r="F878" s="75">
        <v>100</v>
      </c>
    </row>
    <row r="879" spans="1:6" x14ac:dyDescent="0.25">
      <c r="A879" s="90">
        <v>46049</v>
      </c>
      <c r="B879" s="76" t="s">
        <v>1555</v>
      </c>
      <c r="C879" s="77" t="s">
        <v>1558</v>
      </c>
      <c r="D879" s="73" t="s">
        <v>1440</v>
      </c>
      <c r="E879" s="74" t="s">
        <v>1549</v>
      </c>
      <c r="F879" s="75">
        <v>100</v>
      </c>
    </row>
    <row r="880" spans="1:6" ht="32.4" x14ac:dyDescent="0.25">
      <c r="A880" s="90">
        <v>46049</v>
      </c>
      <c r="B880" s="76" t="s">
        <v>1555</v>
      </c>
      <c r="C880" s="77" t="s">
        <v>1864</v>
      </c>
      <c r="D880" s="73" t="s">
        <v>1449</v>
      </c>
      <c r="E880" s="74" t="s">
        <v>2262</v>
      </c>
      <c r="F880" s="75">
        <v>100</v>
      </c>
    </row>
    <row r="881" spans="1:6" x14ac:dyDescent="0.25">
      <c r="A881" s="90">
        <v>46049</v>
      </c>
      <c r="B881" s="76" t="s">
        <v>1438</v>
      </c>
      <c r="C881" s="77" t="s">
        <v>1941</v>
      </c>
      <c r="D881" s="73" t="s">
        <v>2263</v>
      </c>
      <c r="E881" s="74" t="s">
        <v>2014</v>
      </c>
      <c r="F881" s="75">
        <v>100</v>
      </c>
    </row>
    <row r="882" spans="1:6" x14ac:dyDescent="0.25">
      <c r="A882" s="90">
        <v>46049</v>
      </c>
      <c r="B882" s="76" t="s">
        <v>1438</v>
      </c>
      <c r="C882" s="77" t="s">
        <v>758</v>
      </c>
      <c r="D882" s="73" t="s">
        <v>2004</v>
      </c>
      <c r="E882" s="74" t="s">
        <v>2264</v>
      </c>
      <c r="F882" s="75">
        <v>100</v>
      </c>
    </row>
    <row r="883" spans="1:6" x14ac:dyDescent="0.25">
      <c r="A883" s="90">
        <v>46049</v>
      </c>
      <c r="B883" s="76" t="s">
        <v>1438</v>
      </c>
      <c r="C883" s="77" t="s">
        <v>1789</v>
      </c>
      <c r="D883" s="73" t="s">
        <v>1440</v>
      </c>
      <c r="E883" s="74" t="s">
        <v>1485</v>
      </c>
      <c r="F883" s="75">
        <v>100</v>
      </c>
    </row>
    <row r="884" spans="1:6" ht="21.6" x14ac:dyDescent="0.25">
      <c r="A884" s="90">
        <v>46049</v>
      </c>
      <c r="B884" s="76" t="s">
        <v>1438</v>
      </c>
      <c r="C884" s="77" t="s">
        <v>2265</v>
      </c>
      <c r="D884" s="73" t="s">
        <v>1440</v>
      </c>
      <c r="E884" s="74" t="s">
        <v>2266</v>
      </c>
      <c r="F884" s="75">
        <v>100</v>
      </c>
    </row>
    <row r="885" spans="1:6" x14ac:dyDescent="0.25">
      <c r="A885" s="90">
        <v>46049</v>
      </c>
      <c r="B885" s="76" t="s">
        <v>1438</v>
      </c>
      <c r="C885" s="77" t="s">
        <v>2267</v>
      </c>
      <c r="D885" s="73" t="s">
        <v>1440</v>
      </c>
      <c r="E885" s="74" t="s">
        <v>1788</v>
      </c>
      <c r="F885" s="75">
        <v>100</v>
      </c>
    </row>
    <row r="886" spans="1:6" x14ac:dyDescent="0.25">
      <c r="A886" s="90">
        <v>46049</v>
      </c>
      <c r="B886" s="76" t="s">
        <v>1438</v>
      </c>
      <c r="C886" s="77" t="s">
        <v>1622</v>
      </c>
      <c r="D886" s="73" t="s">
        <v>1440</v>
      </c>
      <c r="E886" s="74" t="s">
        <v>2038</v>
      </c>
      <c r="F886" s="75">
        <v>100</v>
      </c>
    </row>
    <row r="887" spans="1:6" x14ac:dyDescent="0.25">
      <c r="A887" s="90">
        <v>46049</v>
      </c>
      <c r="B887" s="76" t="s">
        <v>1438</v>
      </c>
      <c r="C887" s="77" t="s">
        <v>1624</v>
      </c>
      <c r="D887" s="73" t="s">
        <v>1440</v>
      </c>
      <c r="E887" s="74" t="s">
        <v>2090</v>
      </c>
      <c r="F887" s="75">
        <v>100</v>
      </c>
    </row>
    <row r="888" spans="1:6" x14ac:dyDescent="0.25">
      <c r="A888" s="90">
        <v>46049</v>
      </c>
      <c r="B888" s="76" t="s">
        <v>1438</v>
      </c>
      <c r="C888" s="77" t="s">
        <v>2268</v>
      </c>
      <c r="D888" s="73" t="s">
        <v>1440</v>
      </c>
      <c r="E888" s="74" t="s">
        <v>1793</v>
      </c>
      <c r="F888" s="75">
        <v>100</v>
      </c>
    </row>
    <row r="889" spans="1:6" x14ac:dyDescent="0.25">
      <c r="A889" s="90">
        <v>46049</v>
      </c>
      <c r="B889" s="76" t="s">
        <v>1457</v>
      </c>
      <c r="C889" s="77" t="s">
        <v>1472</v>
      </c>
      <c r="D889" s="73" t="s">
        <v>2269</v>
      </c>
      <c r="E889" s="74"/>
      <c r="F889" s="75">
        <v>100</v>
      </c>
    </row>
    <row r="890" spans="1:6" ht="32.4" x14ac:dyDescent="0.25">
      <c r="A890" s="90">
        <v>46049</v>
      </c>
      <c r="B890" s="76" t="s">
        <v>1457</v>
      </c>
      <c r="C890" s="77" t="s">
        <v>2270</v>
      </c>
      <c r="D890" s="73" t="s">
        <v>1551</v>
      </c>
      <c r="E890" s="74" t="s">
        <v>2271</v>
      </c>
      <c r="F890" s="75">
        <v>100</v>
      </c>
    </row>
    <row r="891" spans="1:6" x14ac:dyDescent="0.25">
      <c r="A891" s="90">
        <v>46049</v>
      </c>
      <c r="B891" s="76" t="s">
        <v>1457</v>
      </c>
      <c r="C891" s="77" t="s">
        <v>2270</v>
      </c>
      <c r="D891" s="73" t="s">
        <v>1547</v>
      </c>
      <c r="E891" s="74"/>
      <c r="F891" s="75">
        <v>100</v>
      </c>
    </row>
    <row r="892" spans="1:6" x14ac:dyDescent="0.25">
      <c r="A892" s="90">
        <v>46049</v>
      </c>
      <c r="B892" s="76" t="s">
        <v>1457</v>
      </c>
      <c r="C892" s="77" t="s">
        <v>2270</v>
      </c>
      <c r="D892" s="73" t="s">
        <v>1546</v>
      </c>
      <c r="E892" s="74"/>
      <c r="F892" s="75">
        <v>100</v>
      </c>
    </row>
    <row r="893" spans="1:6" x14ac:dyDescent="0.25">
      <c r="A893" s="90">
        <v>46049</v>
      </c>
      <c r="B893" s="76" t="s">
        <v>1457</v>
      </c>
      <c r="C893" s="77" t="s">
        <v>2270</v>
      </c>
      <c r="D893" s="73" t="s">
        <v>2272</v>
      </c>
      <c r="E893" s="74" t="s">
        <v>1741</v>
      </c>
      <c r="F893" s="75">
        <v>100</v>
      </c>
    </row>
    <row r="894" spans="1:6" x14ac:dyDescent="0.25">
      <c r="A894" s="90">
        <v>46049</v>
      </c>
      <c r="B894" s="76" t="s">
        <v>1474</v>
      </c>
      <c r="C894" s="77" t="s">
        <v>1700</v>
      </c>
      <c r="D894" s="73" t="s">
        <v>2273</v>
      </c>
      <c r="E894" s="74"/>
      <c r="F894" s="75">
        <v>100</v>
      </c>
    </row>
    <row r="895" spans="1:6" x14ac:dyDescent="0.25">
      <c r="A895" s="90">
        <v>46049</v>
      </c>
      <c r="B895" s="76" t="s">
        <v>1474</v>
      </c>
      <c r="C895" s="77" t="s">
        <v>1700</v>
      </c>
      <c r="D895" s="73" t="s">
        <v>2100</v>
      </c>
      <c r="E895" s="74"/>
      <c r="F895" s="75">
        <v>100</v>
      </c>
    </row>
    <row r="896" spans="1:6" ht="26.4" x14ac:dyDescent="0.25">
      <c r="A896" s="90">
        <v>46049</v>
      </c>
      <c r="B896" s="76" t="s">
        <v>1474</v>
      </c>
      <c r="C896" s="77" t="s">
        <v>1941</v>
      </c>
      <c r="D896" s="73" t="s">
        <v>2274</v>
      </c>
      <c r="E896" s="74"/>
      <c r="F896" s="75">
        <v>100</v>
      </c>
    </row>
    <row r="897" spans="1:6" ht="26.4" x14ac:dyDescent="0.25">
      <c r="A897" s="90">
        <v>46049</v>
      </c>
      <c r="B897" s="76" t="s">
        <v>1590</v>
      </c>
      <c r="C897" s="77" t="s">
        <v>1700</v>
      </c>
      <c r="D897" s="73" t="s">
        <v>2275</v>
      </c>
      <c r="E897" s="74"/>
      <c r="F897" s="75">
        <v>100</v>
      </c>
    </row>
    <row r="898" spans="1:6" x14ac:dyDescent="0.25">
      <c r="A898" s="90">
        <v>46049</v>
      </c>
      <c r="B898" s="76" t="s">
        <v>1590</v>
      </c>
      <c r="C898" s="77" t="s">
        <v>1700</v>
      </c>
      <c r="D898" s="73" t="s">
        <v>1660</v>
      </c>
      <c r="E898" s="74"/>
      <c r="F898" s="75">
        <v>100</v>
      </c>
    </row>
    <row r="899" spans="1:6" ht="26.4" x14ac:dyDescent="0.25">
      <c r="A899" s="90">
        <v>46049</v>
      </c>
      <c r="B899" s="76" t="s">
        <v>1590</v>
      </c>
      <c r="C899" s="77" t="s">
        <v>1864</v>
      </c>
      <c r="D899" s="73" t="s">
        <v>2192</v>
      </c>
      <c r="E899" s="74"/>
      <c r="F899" s="75">
        <v>100</v>
      </c>
    </row>
    <row r="900" spans="1:6" ht="26.4" x14ac:dyDescent="0.25">
      <c r="A900" s="90">
        <v>46050</v>
      </c>
      <c r="B900" s="76" t="s">
        <v>1534</v>
      </c>
      <c r="C900" s="77" t="s">
        <v>369</v>
      </c>
      <c r="D900" s="73" t="s">
        <v>1767</v>
      </c>
      <c r="E900" s="74"/>
      <c r="F900" s="75"/>
    </row>
    <row r="901" spans="1:6" x14ac:dyDescent="0.25">
      <c r="A901" s="90">
        <v>46050</v>
      </c>
      <c r="B901" s="76" t="s">
        <v>1534</v>
      </c>
      <c r="C901" s="77" t="s">
        <v>369</v>
      </c>
      <c r="D901" s="73" t="s">
        <v>1598</v>
      </c>
      <c r="E901" s="74"/>
      <c r="F901" s="75"/>
    </row>
    <row r="902" spans="1:6" x14ac:dyDescent="0.25">
      <c r="A902" s="90">
        <v>46050</v>
      </c>
      <c r="B902" s="76" t="s">
        <v>1534</v>
      </c>
      <c r="C902" s="77" t="s">
        <v>758</v>
      </c>
      <c r="D902" s="73" t="s">
        <v>2276</v>
      </c>
      <c r="E902" s="74"/>
      <c r="F902" s="75"/>
    </row>
    <row r="903" spans="1:6" x14ac:dyDescent="0.25">
      <c r="A903" s="90">
        <v>46050</v>
      </c>
      <c r="B903" s="76" t="s">
        <v>1534</v>
      </c>
      <c r="C903" s="77" t="s">
        <v>758</v>
      </c>
      <c r="D903" s="73" t="s">
        <v>1598</v>
      </c>
      <c r="E903" s="74"/>
      <c r="F903" s="75"/>
    </row>
    <row r="904" spans="1:6" x14ac:dyDescent="0.25">
      <c r="A904" s="90">
        <v>46050</v>
      </c>
      <c r="B904" s="76" t="s">
        <v>1534</v>
      </c>
      <c r="C904" s="77" t="s">
        <v>758</v>
      </c>
      <c r="D904" s="73" t="s">
        <v>1489</v>
      </c>
      <c r="E904" s="74"/>
      <c r="F904" s="75"/>
    </row>
    <row r="905" spans="1:6" x14ac:dyDescent="0.25">
      <c r="A905" s="90">
        <v>46050</v>
      </c>
      <c r="B905" s="76" t="s">
        <v>1534</v>
      </c>
      <c r="C905" s="77" t="s">
        <v>758</v>
      </c>
      <c r="D905" s="73" t="s">
        <v>1432</v>
      </c>
      <c r="E905" s="74"/>
      <c r="F905" s="75"/>
    </row>
    <row r="906" spans="1:6" x14ac:dyDescent="0.25">
      <c r="A906" s="90">
        <v>46050</v>
      </c>
      <c r="B906" s="76" t="s">
        <v>1428</v>
      </c>
      <c r="C906" s="77" t="s">
        <v>1540</v>
      </c>
      <c r="D906" s="73" t="s">
        <v>2277</v>
      </c>
      <c r="E906" s="74"/>
      <c r="F906" s="75"/>
    </row>
    <row r="907" spans="1:6" x14ac:dyDescent="0.25">
      <c r="A907" s="90">
        <v>46050</v>
      </c>
      <c r="B907" s="76" t="s">
        <v>1428</v>
      </c>
      <c r="C907" s="77" t="s">
        <v>1540</v>
      </c>
      <c r="D907" s="73" t="s">
        <v>2278</v>
      </c>
      <c r="E907" s="74"/>
      <c r="F907" s="75"/>
    </row>
    <row r="908" spans="1:6" ht="26.4" x14ac:dyDescent="0.25">
      <c r="A908" s="90">
        <v>46050</v>
      </c>
      <c r="B908" s="76" t="s">
        <v>1428</v>
      </c>
      <c r="C908" s="77" t="s">
        <v>1540</v>
      </c>
      <c r="D908" s="73" t="s">
        <v>2279</v>
      </c>
      <c r="E908" s="74"/>
      <c r="F908" s="75"/>
    </row>
    <row r="909" spans="1:6" x14ac:dyDescent="0.25">
      <c r="A909" s="90">
        <v>46050</v>
      </c>
      <c r="B909" s="76" t="s">
        <v>1428</v>
      </c>
      <c r="C909" s="77" t="s">
        <v>1540</v>
      </c>
      <c r="D909" s="73" t="s">
        <v>2280</v>
      </c>
      <c r="E909" s="74"/>
      <c r="F909" s="75"/>
    </row>
    <row r="910" spans="1:6" x14ac:dyDescent="0.25">
      <c r="A910" s="90">
        <v>46050</v>
      </c>
      <c r="B910" s="76" t="s">
        <v>1428</v>
      </c>
      <c r="C910" s="77" t="s">
        <v>1540</v>
      </c>
      <c r="D910" s="73" t="s">
        <v>2281</v>
      </c>
      <c r="E910" s="74"/>
      <c r="F910" s="75"/>
    </row>
    <row r="911" spans="1:6" x14ac:dyDescent="0.25">
      <c r="A911" s="90">
        <v>46050</v>
      </c>
      <c r="B911" s="76" t="s">
        <v>1542</v>
      </c>
      <c r="C911" s="77" t="s">
        <v>1611</v>
      </c>
      <c r="D911" s="73" t="s">
        <v>1449</v>
      </c>
      <c r="E911" s="74" t="s">
        <v>1571</v>
      </c>
      <c r="F911" s="75"/>
    </row>
    <row r="912" spans="1:6" x14ac:dyDescent="0.25">
      <c r="A912" s="90">
        <v>46050</v>
      </c>
      <c r="B912" s="76" t="s">
        <v>1542</v>
      </c>
      <c r="C912" s="77" t="s">
        <v>1776</v>
      </c>
      <c r="D912" s="73" t="s">
        <v>1449</v>
      </c>
      <c r="E912" s="74" t="s">
        <v>2282</v>
      </c>
      <c r="F912" s="117"/>
    </row>
    <row r="913" spans="1:6" x14ac:dyDescent="0.25">
      <c r="A913" s="90">
        <v>46050</v>
      </c>
      <c r="B913" s="76" t="s">
        <v>1542</v>
      </c>
      <c r="C913" s="77" t="s">
        <v>1482</v>
      </c>
      <c r="D913" s="73" t="s">
        <v>1440</v>
      </c>
      <c r="E913" s="74" t="s">
        <v>1679</v>
      </c>
      <c r="F913" s="117"/>
    </row>
    <row r="914" spans="1:6" ht="21.6" x14ac:dyDescent="0.25">
      <c r="A914" s="90">
        <v>46050</v>
      </c>
      <c r="B914" s="76" t="s">
        <v>1542</v>
      </c>
      <c r="C914" s="77" t="s">
        <v>2201</v>
      </c>
      <c r="D914" s="73" t="s">
        <v>1449</v>
      </c>
      <c r="E914" s="74" t="s">
        <v>2283</v>
      </c>
      <c r="F914" s="117"/>
    </row>
    <row r="915" spans="1:6" ht="21.6" x14ac:dyDescent="0.25">
      <c r="A915" s="90">
        <v>46050</v>
      </c>
      <c r="B915" s="76" t="s">
        <v>1542</v>
      </c>
      <c r="C915" s="77" t="s">
        <v>1548</v>
      </c>
      <c r="D915" s="73" t="s">
        <v>2017</v>
      </c>
      <c r="E915" s="74" t="s">
        <v>2284</v>
      </c>
      <c r="F915" s="117"/>
    </row>
    <row r="916" spans="1:6" x14ac:dyDescent="0.25">
      <c r="A916" s="90">
        <v>46050</v>
      </c>
      <c r="B916" s="76" t="s">
        <v>1542</v>
      </c>
      <c r="C916" s="77" t="s">
        <v>1775</v>
      </c>
      <c r="D916" s="73" t="s">
        <v>1440</v>
      </c>
      <c r="E916" s="74" t="s">
        <v>1485</v>
      </c>
      <c r="F916" s="117"/>
    </row>
    <row r="917" spans="1:6" x14ac:dyDescent="0.25">
      <c r="A917" s="90">
        <v>46050</v>
      </c>
      <c r="B917" s="76" t="s">
        <v>1555</v>
      </c>
      <c r="C917" s="77" t="s">
        <v>1638</v>
      </c>
      <c r="D917" s="73" t="s">
        <v>1440</v>
      </c>
      <c r="E917" s="74" t="s">
        <v>2285</v>
      </c>
      <c r="F917" s="117"/>
    </row>
    <row r="918" spans="1:6" x14ac:dyDescent="0.25">
      <c r="A918" s="90">
        <v>46050</v>
      </c>
      <c r="B918" s="76" t="s">
        <v>1555</v>
      </c>
      <c r="C918" s="77" t="s">
        <v>1615</v>
      </c>
      <c r="D918" s="73" t="s">
        <v>1440</v>
      </c>
      <c r="E918" s="74" t="s">
        <v>1549</v>
      </c>
      <c r="F918" s="117"/>
    </row>
    <row r="919" spans="1:6" x14ac:dyDescent="0.25">
      <c r="A919" s="90">
        <v>46050</v>
      </c>
      <c r="B919" s="76" t="s">
        <v>1555</v>
      </c>
      <c r="C919" s="77" t="s">
        <v>1869</v>
      </c>
      <c r="D919" s="73" t="s">
        <v>1440</v>
      </c>
      <c r="E919" s="74" t="s">
        <v>1441</v>
      </c>
      <c r="F919" s="117"/>
    </row>
    <row r="920" spans="1:6" x14ac:dyDescent="0.25">
      <c r="A920" s="90">
        <v>46050</v>
      </c>
      <c r="B920" s="76" t="s">
        <v>1555</v>
      </c>
      <c r="C920" s="77" t="s">
        <v>2286</v>
      </c>
      <c r="D920" s="73" t="s">
        <v>1440</v>
      </c>
      <c r="E920" s="74" t="s">
        <v>1485</v>
      </c>
      <c r="F920" s="117"/>
    </row>
    <row r="921" spans="1:6" x14ac:dyDescent="0.25">
      <c r="A921" s="90">
        <v>46050</v>
      </c>
      <c r="B921" s="76" t="s">
        <v>1555</v>
      </c>
      <c r="C921" s="77" t="s">
        <v>1734</v>
      </c>
      <c r="D921" s="73" t="s">
        <v>1440</v>
      </c>
      <c r="E921" s="74" t="s">
        <v>1487</v>
      </c>
      <c r="F921" s="117"/>
    </row>
    <row r="922" spans="1:6" x14ac:dyDescent="0.25">
      <c r="A922" s="90">
        <v>46050</v>
      </c>
      <c r="B922" s="76" t="s">
        <v>1555</v>
      </c>
      <c r="C922" s="77" t="s">
        <v>1783</v>
      </c>
      <c r="D922" s="73" t="s">
        <v>1440</v>
      </c>
      <c r="E922" s="74" t="s">
        <v>1676</v>
      </c>
      <c r="F922" s="117"/>
    </row>
    <row r="923" spans="1:6" x14ac:dyDescent="0.25">
      <c r="A923" s="90">
        <v>46050</v>
      </c>
      <c r="B923" s="76" t="s">
        <v>1555</v>
      </c>
      <c r="C923" s="77" t="s">
        <v>1782</v>
      </c>
      <c r="D923" s="73" t="s">
        <v>1440</v>
      </c>
      <c r="E923" s="74" t="s">
        <v>1676</v>
      </c>
      <c r="F923" s="117"/>
    </row>
    <row r="924" spans="1:6" x14ac:dyDescent="0.25">
      <c r="A924" s="90">
        <v>46050</v>
      </c>
      <c r="B924" s="76" t="s">
        <v>1555</v>
      </c>
      <c r="C924" s="77" t="s">
        <v>1867</v>
      </c>
      <c r="D924" s="73" t="s">
        <v>1551</v>
      </c>
      <c r="E924" s="74" t="s">
        <v>2287</v>
      </c>
      <c r="F924" s="117"/>
    </row>
    <row r="925" spans="1:6" x14ac:dyDescent="0.25">
      <c r="A925" s="90">
        <v>46050</v>
      </c>
      <c r="B925" s="76" t="s">
        <v>1438</v>
      </c>
      <c r="C925" s="77" t="s">
        <v>1619</v>
      </c>
      <c r="D925" s="73" t="s">
        <v>1440</v>
      </c>
      <c r="E925" s="74" t="s">
        <v>2090</v>
      </c>
      <c r="F925" s="117"/>
    </row>
    <row r="926" spans="1:6" x14ac:dyDescent="0.25">
      <c r="A926" s="90">
        <v>46050</v>
      </c>
      <c r="B926" s="76" t="s">
        <v>1438</v>
      </c>
      <c r="C926" s="77" t="s">
        <v>1874</v>
      </c>
      <c r="D926" s="73" t="s">
        <v>1440</v>
      </c>
      <c r="E926" s="74" t="s">
        <v>2038</v>
      </c>
      <c r="F926" s="117"/>
    </row>
    <row r="927" spans="1:6" x14ac:dyDescent="0.25">
      <c r="A927" s="90">
        <v>46050</v>
      </c>
      <c r="B927" s="76" t="s">
        <v>1438</v>
      </c>
      <c r="C927" s="77" t="s">
        <v>1787</v>
      </c>
      <c r="D927" s="73" t="s">
        <v>1440</v>
      </c>
      <c r="E927" s="74" t="s">
        <v>1469</v>
      </c>
      <c r="F927" s="117"/>
    </row>
    <row r="928" spans="1:6" x14ac:dyDescent="0.25">
      <c r="A928" s="90">
        <v>46050</v>
      </c>
      <c r="B928" s="76" t="s">
        <v>1438</v>
      </c>
      <c r="C928" s="77" t="s">
        <v>1737</v>
      </c>
      <c r="D928" s="73" t="s">
        <v>1440</v>
      </c>
      <c r="E928" s="74" t="s">
        <v>2288</v>
      </c>
      <c r="F928" s="117"/>
    </row>
    <row r="929" spans="1:6" x14ac:dyDescent="0.25">
      <c r="A929" s="90">
        <v>46050</v>
      </c>
      <c r="B929" s="76" t="s">
        <v>1438</v>
      </c>
      <c r="C929" s="77" t="s">
        <v>1983</v>
      </c>
      <c r="D929" s="73" t="s">
        <v>1440</v>
      </c>
      <c r="E929" s="74" t="s">
        <v>1788</v>
      </c>
      <c r="F929" s="117"/>
    </row>
    <row r="930" spans="1:6" ht="21.6" x14ac:dyDescent="0.25">
      <c r="A930" s="90">
        <v>46050</v>
      </c>
      <c r="B930" s="76" t="s">
        <v>1438</v>
      </c>
      <c r="C930" s="77" t="s">
        <v>1941</v>
      </c>
      <c r="D930" s="73" t="s">
        <v>1449</v>
      </c>
      <c r="E930" s="74" t="s">
        <v>2289</v>
      </c>
      <c r="F930" s="117"/>
    </row>
    <row r="931" spans="1:6" x14ac:dyDescent="0.25">
      <c r="A931" s="90">
        <v>46050</v>
      </c>
      <c r="B931" s="76" t="s">
        <v>1438</v>
      </c>
      <c r="C931" s="77" t="s">
        <v>2149</v>
      </c>
      <c r="D931" s="73" t="s">
        <v>1449</v>
      </c>
      <c r="E931" s="74" t="s">
        <v>1450</v>
      </c>
      <c r="F931" s="117"/>
    </row>
    <row r="932" spans="1:6" ht="21.6" x14ac:dyDescent="0.25">
      <c r="A932" s="90">
        <v>46050</v>
      </c>
      <c r="B932" s="76" t="s">
        <v>1438</v>
      </c>
      <c r="C932" s="77" t="s">
        <v>1439</v>
      </c>
      <c r="D932" s="73" t="s">
        <v>1449</v>
      </c>
      <c r="E932" s="74" t="s">
        <v>2290</v>
      </c>
      <c r="F932" s="117"/>
    </row>
    <row r="933" spans="1:6" ht="26.4" x14ac:dyDescent="0.25">
      <c r="A933" s="90">
        <v>46050</v>
      </c>
      <c r="B933" s="76" t="s">
        <v>1457</v>
      </c>
      <c r="C933" s="77" t="s">
        <v>1472</v>
      </c>
      <c r="D933" s="73" t="s">
        <v>2291</v>
      </c>
      <c r="E933" s="74"/>
      <c r="F933" s="117"/>
    </row>
    <row r="934" spans="1:6" ht="43.2" x14ac:dyDescent="0.25">
      <c r="A934" s="90">
        <v>46050</v>
      </c>
      <c r="B934" s="76" t="s">
        <v>1457</v>
      </c>
      <c r="C934" s="77" t="s">
        <v>2270</v>
      </c>
      <c r="D934" s="73" t="s">
        <v>1580</v>
      </c>
      <c r="E934" s="74" t="s">
        <v>2292</v>
      </c>
      <c r="F934" s="117"/>
    </row>
    <row r="935" spans="1:6" x14ac:dyDescent="0.25">
      <c r="A935" s="90">
        <v>46050</v>
      </c>
      <c r="B935" s="76" t="s">
        <v>1457</v>
      </c>
      <c r="C935" s="77" t="s">
        <v>1919</v>
      </c>
      <c r="D935" s="73" t="s">
        <v>2293</v>
      </c>
      <c r="E935" s="74" t="s">
        <v>2294</v>
      </c>
      <c r="F935" s="117"/>
    </row>
    <row r="936" spans="1:6" x14ac:dyDescent="0.25">
      <c r="A936" s="90">
        <v>46050</v>
      </c>
      <c r="B936" s="76" t="s">
        <v>1457</v>
      </c>
      <c r="C936" s="77" t="s">
        <v>2270</v>
      </c>
      <c r="D936" s="73" t="s">
        <v>1449</v>
      </c>
      <c r="E936" s="74" t="s">
        <v>2295</v>
      </c>
      <c r="F936" s="117"/>
    </row>
    <row r="937" spans="1:6" ht="21.6" x14ac:dyDescent="0.25">
      <c r="A937" s="90">
        <v>46050</v>
      </c>
      <c r="B937" s="76" t="s">
        <v>1457</v>
      </c>
      <c r="C937" s="77" t="s">
        <v>1470</v>
      </c>
      <c r="D937" s="73" t="s">
        <v>2296</v>
      </c>
      <c r="E937" s="74" t="s">
        <v>2297</v>
      </c>
      <c r="F937" s="117"/>
    </row>
    <row r="938" spans="1:6" x14ac:dyDescent="0.25">
      <c r="A938" s="90">
        <v>46050</v>
      </c>
      <c r="B938" s="76" t="s">
        <v>1457</v>
      </c>
      <c r="C938" s="77" t="s">
        <v>1464</v>
      </c>
      <c r="D938" s="73" t="s">
        <v>1440</v>
      </c>
      <c r="E938" s="74" t="s">
        <v>1679</v>
      </c>
      <c r="F938" s="117"/>
    </row>
    <row r="939" spans="1:6" x14ac:dyDescent="0.25">
      <c r="A939" s="90">
        <v>46050</v>
      </c>
      <c r="B939" s="76" t="s">
        <v>1474</v>
      </c>
      <c r="C939" s="77" t="s">
        <v>1700</v>
      </c>
      <c r="D939" s="73" t="s">
        <v>2126</v>
      </c>
      <c r="E939" s="74" t="s">
        <v>2298</v>
      </c>
      <c r="F939" s="117"/>
    </row>
    <row r="940" spans="1:6" ht="21.6" x14ac:dyDescent="0.25">
      <c r="A940" s="90">
        <v>46050</v>
      </c>
      <c r="B940" s="76" t="s">
        <v>1474</v>
      </c>
      <c r="C940" s="77" t="s">
        <v>1472</v>
      </c>
      <c r="D940" s="73" t="s">
        <v>2299</v>
      </c>
      <c r="E940" s="74" t="s">
        <v>2300</v>
      </c>
      <c r="F940" s="117"/>
    </row>
    <row r="941" spans="1:6" x14ac:dyDescent="0.25">
      <c r="A941" s="90">
        <v>46050</v>
      </c>
      <c r="B941" s="76" t="s">
        <v>1590</v>
      </c>
      <c r="C941" s="77" t="s">
        <v>1700</v>
      </c>
      <c r="D941" s="73" t="s">
        <v>2301</v>
      </c>
      <c r="E941" s="74"/>
      <c r="F941" s="117"/>
    </row>
    <row r="942" spans="1:6" x14ac:dyDescent="0.25">
      <c r="A942" s="90">
        <v>46050</v>
      </c>
      <c r="B942" s="76" t="s">
        <v>1590</v>
      </c>
      <c r="C942" s="77" t="s">
        <v>1700</v>
      </c>
      <c r="D942" s="73" t="s">
        <v>2302</v>
      </c>
      <c r="E942" s="74"/>
      <c r="F942" s="117"/>
    </row>
    <row r="943" spans="1:6" ht="26.4" x14ac:dyDescent="0.25">
      <c r="A943" s="90">
        <v>46050</v>
      </c>
      <c r="B943" s="76" t="s">
        <v>1590</v>
      </c>
      <c r="C943" s="77" t="s">
        <v>2201</v>
      </c>
      <c r="D943" s="73" t="s">
        <v>2303</v>
      </c>
      <c r="E943" s="74"/>
      <c r="F943" s="117"/>
    </row>
    <row r="944" spans="1:6" x14ac:dyDescent="0.25">
      <c r="A944" s="90">
        <v>46050</v>
      </c>
      <c r="B944" s="76" t="s">
        <v>1590</v>
      </c>
      <c r="C944" s="77" t="s">
        <v>1470</v>
      </c>
      <c r="D944" s="73" t="s">
        <v>2304</v>
      </c>
      <c r="E944" s="74"/>
      <c r="F944" s="117"/>
    </row>
    <row r="945" spans="1:6" x14ac:dyDescent="0.25">
      <c r="A945" s="90">
        <v>46050</v>
      </c>
      <c r="B945" s="76" t="s">
        <v>1590</v>
      </c>
      <c r="C945" s="77" t="s">
        <v>1665</v>
      </c>
      <c r="D945" s="73" t="s">
        <v>2305</v>
      </c>
      <c r="E945" s="74"/>
      <c r="F945" s="117"/>
    </row>
    <row r="946" spans="1:6" ht="26.4" x14ac:dyDescent="0.25">
      <c r="A946" s="90">
        <v>46051</v>
      </c>
      <c r="B946" s="76" t="s">
        <v>1534</v>
      </c>
      <c r="C946" s="77" t="s">
        <v>2306</v>
      </c>
      <c r="D946" s="73" t="s">
        <v>2307</v>
      </c>
      <c r="E946" s="74"/>
      <c r="F946" s="75">
        <v>100</v>
      </c>
    </row>
    <row r="947" spans="1:6" x14ac:dyDescent="0.25">
      <c r="A947" s="90">
        <v>46051</v>
      </c>
      <c r="B947" s="76" t="s">
        <v>1534</v>
      </c>
      <c r="C947" s="77" t="s">
        <v>2306</v>
      </c>
      <c r="D947" s="73" t="s">
        <v>2308</v>
      </c>
      <c r="E947" s="74"/>
      <c r="F947" s="75">
        <v>100</v>
      </c>
    </row>
    <row r="948" spans="1:6" ht="26.4" x14ac:dyDescent="0.25">
      <c r="A948" s="90">
        <v>46051</v>
      </c>
      <c r="B948" s="76" t="s">
        <v>1534</v>
      </c>
      <c r="C948" s="77" t="s">
        <v>2306</v>
      </c>
      <c r="D948" s="73" t="s">
        <v>2309</v>
      </c>
      <c r="E948" s="74"/>
      <c r="F948" s="75">
        <v>100</v>
      </c>
    </row>
    <row r="949" spans="1:6" x14ac:dyDescent="0.25">
      <c r="A949" s="90">
        <v>46051</v>
      </c>
      <c r="B949" s="76" t="s">
        <v>1534</v>
      </c>
      <c r="C949" s="77" t="s">
        <v>2306</v>
      </c>
      <c r="D949" s="73" t="s">
        <v>2310</v>
      </c>
      <c r="E949" s="74"/>
      <c r="F949" s="75">
        <v>100</v>
      </c>
    </row>
    <row r="950" spans="1:6" x14ac:dyDescent="0.25">
      <c r="A950" s="90">
        <v>46051</v>
      </c>
      <c r="B950" s="76" t="s">
        <v>1428</v>
      </c>
      <c r="C950" s="77" t="s">
        <v>2311</v>
      </c>
      <c r="D950" s="73" t="s">
        <v>1603</v>
      </c>
      <c r="E950" s="74"/>
      <c r="F950" s="75">
        <v>100</v>
      </c>
    </row>
    <row r="951" spans="1:6" x14ac:dyDescent="0.25">
      <c r="A951" s="90">
        <v>46051</v>
      </c>
      <c r="B951" s="76" t="s">
        <v>1428</v>
      </c>
      <c r="C951" s="77" t="s">
        <v>2311</v>
      </c>
      <c r="D951" s="73" t="s">
        <v>1604</v>
      </c>
      <c r="E951" s="74"/>
      <c r="F951" s="75">
        <v>100</v>
      </c>
    </row>
    <row r="952" spans="1:6" x14ac:dyDescent="0.25">
      <c r="A952" s="90">
        <v>46051</v>
      </c>
      <c r="B952" s="76" t="s">
        <v>1428</v>
      </c>
      <c r="C952" s="77" t="s">
        <v>2311</v>
      </c>
      <c r="D952" s="73" t="s">
        <v>1602</v>
      </c>
      <c r="E952" s="74"/>
      <c r="F952" s="75">
        <v>100</v>
      </c>
    </row>
    <row r="953" spans="1:6" x14ac:dyDescent="0.25">
      <c r="A953" s="90">
        <v>46051</v>
      </c>
      <c r="B953" s="76" t="s">
        <v>1428</v>
      </c>
      <c r="C953" s="77" t="s">
        <v>1434</v>
      </c>
      <c r="D953" s="73" t="s">
        <v>1603</v>
      </c>
      <c r="E953" s="74"/>
      <c r="F953" s="75">
        <v>100</v>
      </c>
    </row>
    <row r="954" spans="1:6" x14ac:dyDescent="0.25">
      <c r="A954" s="90">
        <v>46051</v>
      </c>
      <c r="B954" s="76" t="s">
        <v>1428</v>
      </c>
      <c r="C954" s="77" t="s">
        <v>1434</v>
      </c>
      <c r="D954" s="73" t="s">
        <v>1602</v>
      </c>
      <c r="E954" s="74"/>
      <c r="F954" s="75">
        <v>100</v>
      </c>
    </row>
    <row r="955" spans="1:6" x14ac:dyDescent="0.25">
      <c r="A955" s="90">
        <v>46051</v>
      </c>
      <c r="B955" s="76" t="s">
        <v>1542</v>
      </c>
      <c r="C955" s="77" t="s">
        <v>1648</v>
      </c>
      <c r="D955" s="73" t="s">
        <v>1449</v>
      </c>
      <c r="E955" s="74" t="s">
        <v>1672</v>
      </c>
      <c r="F955" s="75">
        <v>100</v>
      </c>
    </row>
    <row r="956" spans="1:6" ht="21.6" x14ac:dyDescent="0.25">
      <c r="A956" s="90">
        <v>46051</v>
      </c>
      <c r="B956" s="76" t="s">
        <v>1542</v>
      </c>
      <c r="C956" s="77" t="s">
        <v>1608</v>
      </c>
      <c r="D956" s="73" t="s">
        <v>2312</v>
      </c>
      <c r="E956" s="74" t="s">
        <v>2313</v>
      </c>
      <c r="F956" s="75">
        <v>100</v>
      </c>
    </row>
    <row r="957" spans="1:6" x14ac:dyDescent="0.25">
      <c r="A957" s="90">
        <v>46051</v>
      </c>
      <c r="B957" s="76" t="s">
        <v>1542</v>
      </c>
      <c r="C957" s="77" t="s">
        <v>1609</v>
      </c>
      <c r="D957" s="73" t="s">
        <v>1440</v>
      </c>
      <c r="E957" s="74" t="s">
        <v>1676</v>
      </c>
      <c r="F957" s="75">
        <v>100</v>
      </c>
    </row>
    <row r="958" spans="1:6" x14ac:dyDescent="0.25">
      <c r="A958" s="90">
        <v>46051</v>
      </c>
      <c r="B958" s="76" t="s">
        <v>1542</v>
      </c>
      <c r="C958" s="77" t="s">
        <v>2008</v>
      </c>
      <c r="D958" s="73" t="s">
        <v>1440</v>
      </c>
      <c r="E958" s="74" t="s">
        <v>1549</v>
      </c>
      <c r="F958" s="75">
        <v>100</v>
      </c>
    </row>
    <row r="959" spans="1:6" ht="21.6" x14ac:dyDescent="0.25">
      <c r="A959" s="90">
        <v>46051</v>
      </c>
      <c r="B959" s="76" t="s">
        <v>1542</v>
      </c>
      <c r="C959" s="77" t="s">
        <v>1480</v>
      </c>
      <c r="D959" s="73" t="s">
        <v>1440</v>
      </c>
      <c r="E959" s="74" t="s">
        <v>2314</v>
      </c>
      <c r="F959" s="75">
        <v>100</v>
      </c>
    </row>
    <row r="960" spans="1:6" x14ac:dyDescent="0.25">
      <c r="A960" s="90">
        <v>46051</v>
      </c>
      <c r="B960" s="76" t="s">
        <v>1542</v>
      </c>
      <c r="C960" s="77" t="s">
        <v>1725</v>
      </c>
      <c r="D960" s="73" t="s">
        <v>1440</v>
      </c>
      <c r="E960" s="74" t="s">
        <v>1679</v>
      </c>
      <c r="F960" s="75">
        <v>100</v>
      </c>
    </row>
    <row r="961" spans="1:6" ht="21.6" x14ac:dyDescent="0.25">
      <c r="A961" s="90">
        <v>46051</v>
      </c>
      <c r="B961" s="76" t="s">
        <v>1555</v>
      </c>
      <c r="C961" s="77" t="s">
        <v>1731</v>
      </c>
      <c r="D961" s="73" t="s">
        <v>1449</v>
      </c>
      <c r="E961" s="74" t="s">
        <v>2315</v>
      </c>
      <c r="F961" s="75">
        <v>100</v>
      </c>
    </row>
    <row r="962" spans="1:6" x14ac:dyDescent="0.25">
      <c r="A962" s="90">
        <v>46051</v>
      </c>
      <c r="B962" s="76" t="s">
        <v>1555</v>
      </c>
      <c r="C962" s="77" t="s">
        <v>1785</v>
      </c>
      <c r="D962" s="73" t="s">
        <v>1440</v>
      </c>
      <c r="E962" s="74" t="s">
        <v>1549</v>
      </c>
      <c r="F962" s="75">
        <v>100</v>
      </c>
    </row>
    <row r="963" spans="1:6" x14ac:dyDescent="0.25">
      <c r="A963" s="90">
        <v>46051</v>
      </c>
      <c r="B963" s="76" t="s">
        <v>1555</v>
      </c>
      <c r="C963" s="77" t="s">
        <v>1560</v>
      </c>
      <c r="D963" s="73" t="s">
        <v>1440</v>
      </c>
      <c r="E963" s="74" t="s">
        <v>1676</v>
      </c>
      <c r="F963" s="75">
        <v>100</v>
      </c>
    </row>
    <row r="964" spans="1:6" x14ac:dyDescent="0.25">
      <c r="A964" s="90">
        <v>46051</v>
      </c>
      <c r="B964" s="76" t="s">
        <v>1555</v>
      </c>
      <c r="C964" s="77" t="s">
        <v>1562</v>
      </c>
      <c r="D964" s="73" t="s">
        <v>1440</v>
      </c>
      <c r="E964" s="74" t="s">
        <v>1676</v>
      </c>
      <c r="F964" s="75">
        <v>100</v>
      </c>
    </row>
    <row r="965" spans="1:6" x14ac:dyDescent="0.25">
      <c r="A965" s="90">
        <v>46051</v>
      </c>
      <c r="B965" s="76" t="s">
        <v>1555</v>
      </c>
      <c r="C965" s="77" t="s">
        <v>1563</v>
      </c>
      <c r="D965" s="73" t="s">
        <v>1440</v>
      </c>
      <c r="E965" s="74" t="s">
        <v>1441</v>
      </c>
      <c r="F965" s="75">
        <v>100</v>
      </c>
    </row>
    <row r="966" spans="1:6" x14ac:dyDescent="0.25">
      <c r="A966" s="90">
        <v>46051</v>
      </c>
      <c r="B966" s="76" t="s">
        <v>1438</v>
      </c>
      <c r="C966" s="77" t="s">
        <v>1442</v>
      </c>
      <c r="D966" s="73" t="s">
        <v>1440</v>
      </c>
      <c r="E966" s="74" t="s">
        <v>1676</v>
      </c>
      <c r="F966" s="75">
        <v>100</v>
      </c>
    </row>
    <row r="967" spans="1:6" ht="32.4" x14ac:dyDescent="0.25">
      <c r="A967" s="90">
        <v>46051</v>
      </c>
      <c r="B967" s="76" t="s">
        <v>1438</v>
      </c>
      <c r="C967" s="77" t="s">
        <v>1909</v>
      </c>
      <c r="D967" s="73" t="s">
        <v>2316</v>
      </c>
      <c r="E967" s="74" t="s">
        <v>2317</v>
      </c>
      <c r="F967" s="75">
        <v>100</v>
      </c>
    </row>
    <row r="968" spans="1:6" ht="32.4" x14ac:dyDescent="0.25">
      <c r="A968" s="90">
        <v>46051</v>
      </c>
      <c r="B968" s="76" t="s">
        <v>1438</v>
      </c>
      <c r="C968" s="77" t="s">
        <v>1446</v>
      </c>
      <c r="D968" s="73" t="s">
        <v>2316</v>
      </c>
      <c r="E968" s="74" t="s">
        <v>2317</v>
      </c>
      <c r="F968" s="75">
        <v>100</v>
      </c>
    </row>
    <row r="969" spans="1:6" x14ac:dyDescent="0.25">
      <c r="A969" s="90">
        <v>46051</v>
      </c>
      <c r="B969" s="76" t="s">
        <v>1438</v>
      </c>
      <c r="C969" s="77" t="s">
        <v>1658</v>
      </c>
      <c r="D969" s="73" t="s">
        <v>1440</v>
      </c>
      <c r="E969" s="74" t="s">
        <v>2318</v>
      </c>
      <c r="F969" s="75">
        <v>100</v>
      </c>
    </row>
    <row r="970" spans="1:6" x14ac:dyDescent="0.25">
      <c r="A970" s="90">
        <v>46051</v>
      </c>
      <c r="B970" s="76" t="s">
        <v>1438</v>
      </c>
      <c r="C970" s="77" t="s">
        <v>1678</v>
      </c>
      <c r="D970" s="73" t="s">
        <v>1440</v>
      </c>
      <c r="E970" s="74" t="s">
        <v>1741</v>
      </c>
      <c r="F970" s="75">
        <v>100</v>
      </c>
    </row>
    <row r="971" spans="1:6" x14ac:dyDescent="0.25">
      <c r="A971" s="90">
        <v>46051</v>
      </c>
      <c r="B971" s="76" t="s">
        <v>1438</v>
      </c>
      <c r="C971" s="77" t="s">
        <v>758</v>
      </c>
      <c r="D971" s="73" t="s">
        <v>1489</v>
      </c>
      <c r="E971" s="74" t="s">
        <v>2264</v>
      </c>
      <c r="F971" s="75">
        <v>100</v>
      </c>
    </row>
    <row r="972" spans="1:6" ht="32.4" x14ac:dyDescent="0.25">
      <c r="A972" s="90">
        <v>46051</v>
      </c>
      <c r="B972" s="76" t="s">
        <v>1438</v>
      </c>
      <c r="C972" s="77" t="s">
        <v>1909</v>
      </c>
      <c r="D972" s="73" t="s">
        <v>1449</v>
      </c>
      <c r="E972" s="74" t="s">
        <v>2319</v>
      </c>
      <c r="F972" s="75">
        <v>100</v>
      </c>
    </row>
    <row r="973" spans="1:6" x14ac:dyDescent="0.25">
      <c r="A973" s="90">
        <v>46051</v>
      </c>
      <c r="B973" s="76" t="s">
        <v>1457</v>
      </c>
      <c r="C973" s="77" t="s">
        <v>1475</v>
      </c>
      <c r="D973" s="73" t="s">
        <v>1440</v>
      </c>
      <c r="E973" s="74" t="s">
        <v>1485</v>
      </c>
      <c r="F973" s="75">
        <v>100</v>
      </c>
    </row>
    <row r="974" spans="1:6" ht="21.6" x14ac:dyDescent="0.25">
      <c r="A974" s="90">
        <v>46051</v>
      </c>
      <c r="B974" s="76" t="s">
        <v>1457</v>
      </c>
      <c r="C974" s="77" t="s">
        <v>1470</v>
      </c>
      <c r="D974" s="73" t="s">
        <v>1551</v>
      </c>
      <c r="E974" s="74" t="s">
        <v>2320</v>
      </c>
      <c r="F974" s="75">
        <v>100</v>
      </c>
    </row>
    <row r="975" spans="1:6" x14ac:dyDescent="0.25">
      <c r="A975" s="90">
        <v>46051</v>
      </c>
      <c r="B975" s="76" t="s">
        <v>1457</v>
      </c>
      <c r="C975" s="77" t="s">
        <v>2270</v>
      </c>
      <c r="D975" s="73" t="s">
        <v>1440</v>
      </c>
      <c r="E975" s="74" t="s">
        <v>2321</v>
      </c>
      <c r="F975" s="75">
        <v>100</v>
      </c>
    </row>
    <row r="976" spans="1:6" x14ac:dyDescent="0.25">
      <c r="A976" s="90">
        <v>46051</v>
      </c>
      <c r="B976" s="76" t="s">
        <v>1457</v>
      </c>
      <c r="C976" s="77" t="s">
        <v>1464</v>
      </c>
      <c r="D976" s="73" t="s">
        <v>1551</v>
      </c>
      <c r="E976" s="74" t="s">
        <v>2322</v>
      </c>
      <c r="F976" s="75">
        <v>100</v>
      </c>
    </row>
    <row r="977" spans="1:6" x14ac:dyDescent="0.25">
      <c r="A977" s="90">
        <v>46051</v>
      </c>
      <c r="B977" s="76" t="s">
        <v>1474</v>
      </c>
      <c r="C977" s="77" t="s">
        <v>1700</v>
      </c>
      <c r="D977" s="73" t="s">
        <v>2190</v>
      </c>
      <c r="E977" s="74"/>
      <c r="F977" s="75">
        <v>100</v>
      </c>
    </row>
    <row r="978" spans="1:6" x14ac:dyDescent="0.25">
      <c r="A978" s="90">
        <v>46051</v>
      </c>
      <c r="B978" s="76" t="s">
        <v>1474</v>
      </c>
      <c r="C978" s="77" t="s">
        <v>1867</v>
      </c>
      <c r="D978" s="73" t="s">
        <v>2323</v>
      </c>
      <c r="E978" s="74"/>
      <c r="F978" s="75">
        <v>100</v>
      </c>
    </row>
    <row r="979" spans="1:6" ht="26.4" x14ac:dyDescent="0.25">
      <c r="A979" s="90">
        <v>46051</v>
      </c>
      <c r="B979" s="76" t="s">
        <v>1474</v>
      </c>
      <c r="C979" s="77" t="s">
        <v>1909</v>
      </c>
      <c r="D979" s="73" t="s">
        <v>2324</v>
      </c>
      <c r="E979" s="74"/>
      <c r="F979" s="75">
        <v>100</v>
      </c>
    </row>
    <row r="980" spans="1:6" ht="26.4" x14ac:dyDescent="0.25">
      <c r="A980" s="90">
        <v>46051</v>
      </c>
      <c r="B980" s="76" t="s">
        <v>1590</v>
      </c>
      <c r="C980" s="77" t="s">
        <v>1700</v>
      </c>
      <c r="D980" s="73" t="s">
        <v>1592</v>
      </c>
      <c r="E980" s="74"/>
      <c r="F980" s="75">
        <v>100</v>
      </c>
    </row>
    <row r="981" spans="1:6" ht="26.4" x14ac:dyDescent="0.25">
      <c r="A981" s="90">
        <v>46051</v>
      </c>
      <c r="B981" s="76" t="s">
        <v>1590</v>
      </c>
      <c r="C981" s="77" t="s">
        <v>1867</v>
      </c>
      <c r="D981" s="73" t="s">
        <v>1592</v>
      </c>
      <c r="E981" s="74"/>
      <c r="F981" s="75">
        <v>100</v>
      </c>
    </row>
    <row r="982" spans="1:6" ht="26.4" x14ac:dyDescent="0.25">
      <c r="A982" s="90">
        <v>46051</v>
      </c>
      <c r="B982" s="76" t="s">
        <v>1590</v>
      </c>
      <c r="C982" s="77" t="s">
        <v>1446</v>
      </c>
      <c r="D982" s="73" t="s">
        <v>2325</v>
      </c>
      <c r="E982" s="74"/>
      <c r="F982" s="75">
        <v>100</v>
      </c>
    </row>
    <row r="983" spans="1:6" ht="26.4" x14ac:dyDescent="0.25">
      <c r="A983" s="90">
        <v>46052</v>
      </c>
      <c r="B983" s="76" t="s">
        <v>1534</v>
      </c>
      <c r="C983" s="77" t="s">
        <v>1540</v>
      </c>
      <c r="D983" s="73" t="s">
        <v>2326</v>
      </c>
      <c r="E983" s="74"/>
      <c r="F983" s="75">
        <v>100</v>
      </c>
    </row>
    <row r="984" spans="1:6" x14ac:dyDescent="0.25">
      <c r="A984" s="90">
        <v>46052</v>
      </c>
      <c r="B984" s="76" t="s">
        <v>1534</v>
      </c>
      <c r="C984" s="77" t="s">
        <v>2327</v>
      </c>
      <c r="D984" s="73" t="s">
        <v>2328</v>
      </c>
      <c r="E984" s="74"/>
      <c r="F984" s="75">
        <v>100</v>
      </c>
    </row>
    <row r="985" spans="1:6" ht="26.4" x14ac:dyDescent="0.25">
      <c r="A985" s="90">
        <v>46052</v>
      </c>
      <c r="B985" s="76" t="s">
        <v>1534</v>
      </c>
      <c r="C985" s="77" t="s">
        <v>1699</v>
      </c>
      <c r="D985" s="73" t="s">
        <v>2329</v>
      </c>
      <c r="E985" s="74"/>
      <c r="F985" s="75">
        <v>100</v>
      </c>
    </row>
    <row r="986" spans="1:6" ht="26.4" x14ac:dyDescent="0.25">
      <c r="A986" s="90">
        <v>46052</v>
      </c>
      <c r="B986" s="76" t="s">
        <v>1534</v>
      </c>
      <c r="C986" s="77" t="s">
        <v>2330</v>
      </c>
      <c r="D986" s="73" t="s">
        <v>2331</v>
      </c>
      <c r="E986" s="74"/>
      <c r="F986" s="75">
        <v>100</v>
      </c>
    </row>
    <row r="987" spans="1:6" ht="26.4" x14ac:dyDescent="0.25">
      <c r="A987" s="90">
        <v>46052</v>
      </c>
      <c r="B987" s="76" t="s">
        <v>1534</v>
      </c>
      <c r="C987" s="77" t="s">
        <v>2332</v>
      </c>
      <c r="D987" s="73" t="s">
        <v>2331</v>
      </c>
      <c r="E987" s="74"/>
      <c r="F987" s="75">
        <v>100</v>
      </c>
    </row>
    <row r="988" spans="1:6" x14ac:dyDescent="0.25">
      <c r="A988" s="90">
        <v>46052</v>
      </c>
      <c r="B988" s="76" t="s">
        <v>1428</v>
      </c>
      <c r="C988" s="77" t="s">
        <v>758</v>
      </c>
      <c r="D988" s="73" t="s">
        <v>1489</v>
      </c>
      <c r="E988" s="74"/>
      <c r="F988" s="75">
        <v>100</v>
      </c>
    </row>
    <row r="989" spans="1:6" x14ac:dyDescent="0.25">
      <c r="A989" s="90">
        <v>46052</v>
      </c>
      <c r="B989" s="76" t="s">
        <v>1428</v>
      </c>
      <c r="C989" s="77" t="s">
        <v>758</v>
      </c>
      <c r="D989" s="73" t="s">
        <v>1430</v>
      </c>
      <c r="E989" s="74"/>
      <c r="F989" s="75">
        <v>100</v>
      </c>
    </row>
    <row r="990" spans="1:6" x14ac:dyDescent="0.25">
      <c r="A990" s="90">
        <v>46052</v>
      </c>
      <c r="B990" s="76" t="s">
        <v>1428</v>
      </c>
      <c r="C990" s="77" t="s">
        <v>758</v>
      </c>
      <c r="D990" s="73" t="s">
        <v>1670</v>
      </c>
      <c r="E990" s="74"/>
      <c r="F990" s="75">
        <v>100</v>
      </c>
    </row>
    <row r="991" spans="1:6" ht="26.4" x14ac:dyDescent="0.25">
      <c r="A991" s="90">
        <v>46052</v>
      </c>
      <c r="B991" s="76" t="s">
        <v>1428</v>
      </c>
      <c r="C991" s="77" t="s">
        <v>758</v>
      </c>
      <c r="D991" s="73" t="s">
        <v>2333</v>
      </c>
      <c r="E991" s="74"/>
      <c r="F991" s="75">
        <v>100</v>
      </c>
    </row>
    <row r="992" spans="1:6" ht="26.4" x14ac:dyDescent="0.25">
      <c r="A992" s="90">
        <v>46052</v>
      </c>
      <c r="B992" s="76" t="s">
        <v>1428</v>
      </c>
      <c r="C992" s="77" t="s">
        <v>369</v>
      </c>
      <c r="D992" s="73" t="s">
        <v>1767</v>
      </c>
      <c r="E992" s="74"/>
      <c r="F992" s="75">
        <v>100</v>
      </c>
    </row>
    <row r="993" spans="1:6" ht="21.6" x14ac:dyDescent="0.25">
      <c r="A993" s="90">
        <v>46052</v>
      </c>
      <c r="B993" s="76" t="s">
        <v>1542</v>
      </c>
      <c r="C993" s="77" t="s">
        <v>1775</v>
      </c>
      <c r="D993" s="73" t="s">
        <v>1449</v>
      </c>
      <c r="E993" s="74" t="s">
        <v>2334</v>
      </c>
      <c r="F993" s="75">
        <v>100</v>
      </c>
    </row>
    <row r="994" spans="1:6" x14ac:dyDescent="0.25">
      <c r="A994" s="90">
        <v>46052</v>
      </c>
      <c r="B994" s="76" t="s">
        <v>1542</v>
      </c>
      <c r="C994" s="77" t="s">
        <v>1460</v>
      </c>
      <c r="D994" s="73" t="s">
        <v>1440</v>
      </c>
      <c r="E994" s="74" t="s">
        <v>1441</v>
      </c>
      <c r="F994" s="75">
        <v>100</v>
      </c>
    </row>
    <row r="995" spans="1:6" x14ac:dyDescent="0.25">
      <c r="A995" s="90">
        <v>46052</v>
      </c>
      <c r="B995" s="76" t="s">
        <v>1542</v>
      </c>
      <c r="C995" s="77" t="s">
        <v>1882</v>
      </c>
      <c r="D995" s="73" t="s">
        <v>1440</v>
      </c>
      <c r="E995" s="74" t="s">
        <v>1441</v>
      </c>
      <c r="F995" s="75">
        <v>100</v>
      </c>
    </row>
    <row r="996" spans="1:6" x14ac:dyDescent="0.25">
      <c r="A996" s="90">
        <v>46052</v>
      </c>
      <c r="B996" s="76" t="s">
        <v>1542</v>
      </c>
      <c r="C996" s="77" t="s">
        <v>1724</v>
      </c>
      <c r="D996" s="73" t="s">
        <v>1440</v>
      </c>
      <c r="E996" s="74" t="s">
        <v>1549</v>
      </c>
      <c r="F996" s="75">
        <v>100</v>
      </c>
    </row>
    <row r="997" spans="1:6" x14ac:dyDescent="0.25">
      <c r="A997" s="90">
        <v>46052</v>
      </c>
      <c r="B997" s="76" t="s">
        <v>1542</v>
      </c>
      <c r="C997" s="77" t="s">
        <v>1486</v>
      </c>
      <c r="D997" s="73" t="s">
        <v>1440</v>
      </c>
      <c r="E997" s="74" t="s">
        <v>1679</v>
      </c>
      <c r="F997" s="75">
        <v>100</v>
      </c>
    </row>
    <row r="998" spans="1:6" x14ac:dyDescent="0.25">
      <c r="A998" s="90">
        <v>46052</v>
      </c>
      <c r="B998" s="76" t="s">
        <v>1542</v>
      </c>
      <c r="C998" s="77" t="s">
        <v>1775</v>
      </c>
      <c r="D998" s="73" t="s">
        <v>1551</v>
      </c>
      <c r="E998" s="74" t="s">
        <v>2335</v>
      </c>
      <c r="F998" s="75">
        <v>100</v>
      </c>
    </row>
    <row r="999" spans="1:6" x14ac:dyDescent="0.25">
      <c r="A999" s="90">
        <v>46052</v>
      </c>
      <c r="B999" s="76" t="s">
        <v>1555</v>
      </c>
      <c r="C999" s="77" t="s">
        <v>1786</v>
      </c>
      <c r="D999" s="73" t="s">
        <v>1440</v>
      </c>
      <c r="E999" s="74" t="s">
        <v>1549</v>
      </c>
      <c r="F999" s="75">
        <v>100</v>
      </c>
    </row>
    <row r="1000" spans="1:6" x14ac:dyDescent="0.25">
      <c r="A1000" s="90">
        <v>46052</v>
      </c>
      <c r="B1000" s="76" t="s">
        <v>1555</v>
      </c>
      <c r="C1000" s="77" t="s">
        <v>2175</v>
      </c>
      <c r="D1000" s="73" t="s">
        <v>1440</v>
      </c>
      <c r="E1000" s="74" t="s">
        <v>1676</v>
      </c>
      <c r="F1000" s="75">
        <v>100</v>
      </c>
    </row>
    <row r="1001" spans="1:6" x14ac:dyDescent="0.25">
      <c r="A1001" s="90">
        <v>46052</v>
      </c>
      <c r="B1001" s="76" t="s">
        <v>1555</v>
      </c>
      <c r="C1001" s="77" t="s">
        <v>2336</v>
      </c>
      <c r="D1001" s="73" t="s">
        <v>1440</v>
      </c>
      <c r="E1001" s="74" t="s">
        <v>1676</v>
      </c>
      <c r="F1001" s="75">
        <v>100</v>
      </c>
    </row>
    <row r="1002" spans="1:6" ht="32.4" x14ac:dyDescent="0.25">
      <c r="A1002" s="90">
        <v>46052</v>
      </c>
      <c r="B1002" s="76" t="s">
        <v>1555</v>
      </c>
      <c r="C1002" s="77" t="s">
        <v>1729</v>
      </c>
      <c r="D1002" s="73" t="s">
        <v>1551</v>
      </c>
      <c r="E1002" s="74" t="s">
        <v>2337</v>
      </c>
      <c r="F1002" s="75">
        <v>100</v>
      </c>
    </row>
    <row r="1003" spans="1:6" ht="21.6" x14ac:dyDescent="0.25">
      <c r="A1003" s="90">
        <v>46052</v>
      </c>
      <c r="B1003" s="76" t="s">
        <v>1555</v>
      </c>
      <c r="C1003" s="77" t="s">
        <v>1560</v>
      </c>
      <c r="D1003" s="73" t="s">
        <v>1551</v>
      </c>
      <c r="E1003" s="74" t="s">
        <v>2338</v>
      </c>
      <c r="F1003" s="75">
        <v>100</v>
      </c>
    </row>
    <row r="1004" spans="1:6" x14ac:dyDescent="0.25">
      <c r="A1004" s="90">
        <v>46052</v>
      </c>
      <c r="B1004" s="76" t="s">
        <v>1555</v>
      </c>
      <c r="C1004" s="77" t="s">
        <v>1730</v>
      </c>
      <c r="D1004" s="73" t="s">
        <v>1440</v>
      </c>
      <c r="E1004" s="74" t="s">
        <v>1485</v>
      </c>
      <c r="F1004" s="75">
        <v>100</v>
      </c>
    </row>
    <row r="1005" spans="1:6" ht="21.6" x14ac:dyDescent="0.25">
      <c r="A1005" s="90">
        <v>46052</v>
      </c>
      <c r="B1005" s="76" t="s">
        <v>1438</v>
      </c>
      <c r="C1005" s="77" t="s">
        <v>1446</v>
      </c>
      <c r="D1005" s="73" t="s">
        <v>1449</v>
      </c>
      <c r="E1005" s="74" t="s">
        <v>2339</v>
      </c>
      <c r="F1005" s="75">
        <v>100</v>
      </c>
    </row>
    <row r="1006" spans="1:6" x14ac:dyDescent="0.25">
      <c r="A1006" s="90">
        <v>46052</v>
      </c>
      <c r="B1006" s="76" t="s">
        <v>1438</v>
      </c>
      <c r="C1006" s="77" t="s">
        <v>1675</v>
      </c>
      <c r="D1006" s="73" t="s">
        <v>1449</v>
      </c>
      <c r="E1006" s="74" t="s">
        <v>2007</v>
      </c>
      <c r="F1006" s="75">
        <v>100</v>
      </c>
    </row>
    <row r="1007" spans="1:6" x14ac:dyDescent="0.25">
      <c r="A1007" s="90">
        <v>46052</v>
      </c>
      <c r="B1007" s="76" t="s">
        <v>1438</v>
      </c>
      <c r="C1007" s="77" t="s">
        <v>2265</v>
      </c>
      <c r="D1007" s="73" t="s">
        <v>1440</v>
      </c>
      <c r="E1007" s="74" t="s">
        <v>1788</v>
      </c>
      <c r="F1007" s="75">
        <v>100</v>
      </c>
    </row>
    <row r="1008" spans="1:6" x14ac:dyDescent="0.25">
      <c r="A1008" s="90">
        <v>46052</v>
      </c>
      <c r="B1008" s="76" t="s">
        <v>1457</v>
      </c>
      <c r="C1008" s="77" t="s">
        <v>1458</v>
      </c>
      <c r="D1008" s="73" t="s">
        <v>1440</v>
      </c>
      <c r="E1008" s="74" t="s">
        <v>1676</v>
      </c>
      <c r="F1008" s="75">
        <v>100</v>
      </c>
    </row>
    <row r="1009" spans="1:6" x14ac:dyDescent="0.25">
      <c r="A1009" s="90">
        <v>46052</v>
      </c>
      <c r="B1009" s="76" t="s">
        <v>1457</v>
      </c>
      <c r="C1009" s="77" t="s">
        <v>1646</v>
      </c>
      <c r="D1009" s="73" t="s">
        <v>1440</v>
      </c>
      <c r="E1009" s="74" t="s">
        <v>1676</v>
      </c>
      <c r="F1009" s="75">
        <v>100</v>
      </c>
    </row>
    <row r="1010" spans="1:6" x14ac:dyDescent="0.25">
      <c r="A1010" s="90">
        <v>46052</v>
      </c>
      <c r="B1010" s="76" t="s">
        <v>1457</v>
      </c>
      <c r="C1010" s="77" t="s">
        <v>1692</v>
      </c>
      <c r="D1010" s="73" t="s">
        <v>1440</v>
      </c>
      <c r="E1010" s="74" t="s">
        <v>1485</v>
      </c>
      <c r="F1010" s="75">
        <v>100</v>
      </c>
    </row>
    <row r="1011" spans="1:6" x14ac:dyDescent="0.25">
      <c r="A1011" s="90">
        <v>46052</v>
      </c>
      <c r="B1011" s="76" t="s">
        <v>1457</v>
      </c>
      <c r="C1011" s="77" t="s">
        <v>1462</v>
      </c>
      <c r="D1011" s="73" t="s">
        <v>1440</v>
      </c>
      <c r="E1011" s="74" t="s">
        <v>1485</v>
      </c>
      <c r="F1011" s="75">
        <v>100</v>
      </c>
    </row>
    <row r="1012" spans="1:6" x14ac:dyDescent="0.25">
      <c r="A1012" s="90">
        <v>46052</v>
      </c>
      <c r="B1012" s="76" t="s">
        <v>1457</v>
      </c>
      <c r="C1012" s="77" t="s">
        <v>1795</v>
      </c>
      <c r="D1012" s="73" t="s">
        <v>1440</v>
      </c>
      <c r="E1012" s="74" t="s">
        <v>1676</v>
      </c>
      <c r="F1012" s="75">
        <v>100</v>
      </c>
    </row>
    <row r="1013" spans="1:6" x14ac:dyDescent="0.25">
      <c r="A1013" s="90">
        <v>46052</v>
      </c>
      <c r="B1013" s="76" t="s">
        <v>1457</v>
      </c>
      <c r="C1013" s="77" t="s">
        <v>1466</v>
      </c>
      <c r="D1013" s="73" t="s">
        <v>1440</v>
      </c>
      <c r="E1013" s="74" t="s">
        <v>1485</v>
      </c>
      <c r="F1013" s="75">
        <v>100</v>
      </c>
    </row>
    <row r="1014" spans="1:6" x14ac:dyDescent="0.25">
      <c r="A1014" s="90">
        <v>46052</v>
      </c>
      <c r="B1014" s="76" t="s">
        <v>1457</v>
      </c>
      <c r="C1014" s="77" t="s">
        <v>1690</v>
      </c>
      <c r="D1014" s="73" t="s">
        <v>1440</v>
      </c>
      <c r="E1014" s="74" t="s">
        <v>1549</v>
      </c>
      <c r="F1014" s="75">
        <v>100</v>
      </c>
    </row>
    <row r="1015" spans="1:6" ht="21.6" x14ac:dyDescent="0.25">
      <c r="A1015" s="90">
        <v>46052</v>
      </c>
      <c r="B1015" s="76" t="s">
        <v>1457</v>
      </c>
      <c r="C1015" s="77" t="s">
        <v>1470</v>
      </c>
      <c r="D1015" s="73" t="s">
        <v>1449</v>
      </c>
      <c r="E1015" s="74" t="s">
        <v>2340</v>
      </c>
      <c r="F1015" s="75">
        <v>100</v>
      </c>
    </row>
    <row r="1016" spans="1:6" ht="26.4" x14ac:dyDescent="0.25">
      <c r="A1016" s="90">
        <v>46052</v>
      </c>
      <c r="B1016" s="76" t="s">
        <v>1474</v>
      </c>
      <c r="C1016" s="77" t="s">
        <v>1909</v>
      </c>
      <c r="D1016" s="73" t="s">
        <v>2341</v>
      </c>
      <c r="E1016" s="74"/>
      <c r="F1016" s="75">
        <v>100</v>
      </c>
    </row>
    <row r="1017" spans="1:6" x14ac:dyDescent="0.25">
      <c r="A1017" s="90">
        <v>46052</v>
      </c>
      <c r="B1017" s="76" t="s">
        <v>1474</v>
      </c>
      <c r="C1017" s="77" t="s">
        <v>1700</v>
      </c>
      <c r="D1017" s="73" t="s">
        <v>2342</v>
      </c>
      <c r="E1017" s="74" t="s">
        <v>2343</v>
      </c>
      <c r="F1017" s="75">
        <v>100</v>
      </c>
    </row>
    <row r="1018" spans="1:6" ht="28.8" x14ac:dyDescent="0.25">
      <c r="A1018" s="90">
        <v>46052</v>
      </c>
      <c r="B1018" s="76" t="s">
        <v>1474</v>
      </c>
      <c r="C1018" s="77" t="s">
        <v>2344</v>
      </c>
      <c r="D1018" s="73" t="s">
        <v>2345</v>
      </c>
      <c r="E1018" s="74"/>
      <c r="F1018" s="75">
        <v>100</v>
      </c>
    </row>
    <row r="1019" spans="1:6" ht="28.8" x14ac:dyDescent="0.25">
      <c r="A1019" s="90">
        <v>46052</v>
      </c>
      <c r="B1019" s="76" t="s">
        <v>1474</v>
      </c>
      <c r="C1019" s="77" t="s">
        <v>2344</v>
      </c>
      <c r="D1019" s="73" t="s">
        <v>1751</v>
      </c>
      <c r="E1019" s="74"/>
      <c r="F1019" s="75">
        <v>100</v>
      </c>
    </row>
    <row r="1020" spans="1:6" ht="28.8" x14ac:dyDescent="0.25">
      <c r="A1020" s="90">
        <v>46052</v>
      </c>
      <c r="B1020" s="76" t="s">
        <v>1474</v>
      </c>
      <c r="C1020" s="77" t="s">
        <v>2346</v>
      </c>
      <c r="D1020" s="73" t="s">
        <v>1751</v>
      </c>
      <c r="E1020" s="74"/>
      <c r="F1020" s="75">
        <v>100</v>
      </c>
    </row>
    <row r="1021" spans="1:6" ht="26.4" x14ac:dyDescent="0.25">
      <c r="A1021" s="90">
        <v>46052</v>
      </c>
      <c r="B1021" s="76" t="s">
        <v>1474</v>
      </c>
      <c r="C1021" s="77" t="s">
        <v>1700</v>
      </c>
      <c r="D1021" s="73" t="s">
        <v>2347</v>
      </c>
      <c r="E1021" s="74" t="s">
        <v>2348</v>
      </c>
      <c r="F1021" s="75">
        <v>100</v>
      </c>
    </row>
    <row r="1022" spans="1:6" ht="26.4" x14ac:dyDescent="0.25">
      <c r="A1022" s="90">
        <v>46052</v>
      </c>
      <c r="B1022" s="76" t="s">
        <v>1590</v>
      </c>
      <c r="C1022" s="77" t="s">
        <v>1540</v>
      </c>
      <c r="D1022" s="73" t="s">
        <v>2349</v>
      </c>
      <c r="E1022" s="74"/>
      <c r="F1022" s="75">
        <v>100</v>
      </c>
    </row>
    <row r="1023" spans="1:6" ht="26.4" x14ac:dyDescent="0.25">
      <c r="A1023" s="90">
        <v>46052</v>
      </c>
      <c r="B1023" s="76" t="s">
        <v>1590</v>
      </c>
      <c r="C1023" s="77" t="s">
        <v>1470</v>
      </c>
      <c r="D1023" s="73" t="s">
        <v>1712</v>
      </c>
      <c r="E1023" s="74"/>
      <c r="F1023" s="75">
        <v>100</v>
      </c>
    </row>
    <row r="1024" spans="1:6" ht="26.4" x14ac:dyDescent="0.25">
      <c r="A1024" s="90">
        <v>46052</v>
      </c>
      <c r="B1024" s="76" t="s">
        <v>1590</v>
      </c>
      <c r="C1024" s="77" t="s">
        <v>2270</v>
      </c>
      <c r="D1024" s="73" t="s">
        <v>1712</v>
      </c>
      <c r="E1024" s="74"/>
      <c r="F1024" s="75">
        <v>100</v>
      </c>
    </row>
    <row r="1025" spans="1:6" x14ac:dyDescent="0.25">
      <c r="A1025" s="90"/>
      <c r="B1025" s="76"/>
      <c r="C1025" s="77"/>
      <c r="D1025" s="73"/>
      <c r="E1025" s="74"/>
      <c r="F1025" s="117"/>
    </row>
    <row r="1026" spans="1:6" x14ac:dyDescent="0.25">
      <c r="A1026" s="116"/>
      <c r="B1026" s="76"/>
      <c r="C1026" s="77"/>
      <c r="D1026" s="73"/>
      <c r="E1026" s="74"/>
      <c r="F1026" s="117"/>
    </row>
    <row r="1027" spans="1:6" x14ac:dyDescent="0.25">
      <c r="A1027" s="116"/>
      <c r="B1027" s="76"/>
      <c r="C1027" s="77"/>
      <c r="D1027" s="73"/>
      <c r="E1027" s="74"/>
      <c r="F1027" s="117"/>
    </row>
    <row r="1028" spans="1:6" x14ac:dyDescent="0.25">
      <c r="A1028" s="116"/>
      <c r="B1028" s="76"/>
      <c r="C1028" s="77"/>
      <c r="D1028" s="73"/>
      <c r="E1028" s="74"/>
      <c r="F1028" s="117"/>
    </row>
    <row r="1029" spans="1:6" x14ac:dyDescent="0.25">
      <c r="A1029" s="116"/>
      <c r="B1029" s="76"/>
      <c r="C1029" s="77"/>
      <c r="D1029" s="73"/>
      <c r="E1029" s="74"/>
      <c r="F1029" s="117"/>
    </row>
    <row r="1030" spans="1:6" x14ac:dyDescent="0.25">
      <c r="A1030" s="116"/>
      <c r="B1030" s="76"/>
      <c r="C1030" s="77"/>
      <c r="D1030" s="73"/>
      <c r="E1030" s="74"/>
      <c r="F1030" s="117"/>
    </row>
    <row r="1031" spans="1:6" x14ac:dyDescent="0.25">
      <c r="A1031" s="116"/>
      <c r="B1031" s="76"/>
      <c r="C1031" s="77"/>
      <c r="D1031" s="73"/>
      <c r="E1031" s="74"/>
      <c r="F1031" s="117"/>
    </row>
    <row r="1032" spans="1:6" x14ac:dyDescent="0.25">
      <c r="A1032" s="116"/>
      <c r="B1032" s="76"/>
      <c r="C1032" s="77"/>
      <c r="D1032" s="73"/>
      <c r="E1032" s="74"/>
      <c r="F1032" s="117"/>
    </row>
    <row r="1033" spans="1:6" x14ac:dyDescent="0.25">
      <c r="A1033" s="116"/>
      <c r="B1033" s="76"/>
      <c r="C1033" s="77"/>
      <c r="D1033" s="73"/>
      <c r="E1033" s="74"/>
      <c r="F1033" s="117"/>
    </row>
    <row r="1034" spans="1:6" x14ac:dyDescent="0.25">
      <c r="A1034" s="116"/>
      <c r="B1034" s="76"/>
      <c r="C1034" s="77"/>
      <c r="D1034" s="73"/>
      <c r="E1034" s="74"/>
      <c r="F1034" s="117"/>
    </row>
    <row r="1035" spans="1:6" x14ac:dyDescent="0.25">
      <c r="A1035" s="116"/>
      <c r="B1035" s="76"/>
      <c r="C1035" s="77"/>
      <c r="D1035" s="73"/>
      <c r="E1035" s="74"/>
      <c r="F1035" s="117"/>
    </row>
    <row r="1036" spans="1:6" x14ac:dyDescent="0.25">
      <c r="A1036" s="116"/>
      <c r="B1036" s="76"/>
      <c r="C1036" s="77"/>
      <c r="D1036" s="73"/>
      <c r="E1036" s="74"/>
      <c r="F1036" s="117"/>
    </row>
    <row r="1037" spans="1:6" x14ac:dyDescent="0.25">
      <c r="A1037" s="116"/>
      <c r="B1037" s="76"/>
      <c r="C1037" s="77"/>
      <c r="D1037" s="73"/>
      <c r="E1037" s="74"/>
      <c r="F1037" s="117"/>
    </row>
    <row r="1038" spans="1:6" x14ac:dyDescent="0.25">
      <c r="A1038" s="116"/>
      <c r="B1038" s="76"/>
      <c r="C1038" s="77"/>
      <c r="D1038" s="73"/>
      <c r="E1038" s="74"/>
      <c r="F1038" s="117"/>
    </row>
    <row r="1039" spans="1:6" x14ac:dyDescent="0.25">
      <c r="A1039" s="116"/>
      <c r="B1039" s="76"/>
      <c r="C1039" s="77"/>
      <c r="D1039" s="73"/>
      <c r="E1039" s="74"/>
      <c r="F1039" s="117"/>
    </row>
    <row r="1040" spans="1:6" x14ac:dyDescent="0.25">
      <c r="A1040" s="116"/>
      <c r="B1040" s="76"/>
      <c r="C1040" s="77"/>
      <c r="D1040" s="73"/>
      <c r="E1040" s="74"/>
      <c r="F1040" s="117"/>
    </row>
    <row r="1041" spans="1:6" x14ac:dyDescent="0.25">
      <c r="A1041" s="116"/>
      <c r="B1041" s="76"/>
      <c r="C1041" s="77"/>
      <c r="D1041" s="73"/>
      <c r="E1041" s="74"/>
      <c r="F1041" s="117"/>
    </row>
    <row r="1042" spans="1:6" x14ac:dyDescent="0.25">
      <c r="A1042" s="116"/>
      <c r="B1042" s="76"/>
      <c r="C1042" s="77"/>
      <c r="D1042" s="73"/>
      <c r="E1042" s="74"/>
      <c r="F1042" s="117"/>
    </row>
    <row r="1043" spans="1:6" x14ac:dyDescent="0.25">
      <c r="A1043" s="116"/>
      <c r="B1043" s="76"/>
      <c r="C1043" s="77"/>
      <c r="D1043" s="73"/>
      <c r="E1043" s="74"/>
      <c r="F1043" s="117"/>
    </row>
    <row r="1044" spans="1:6" x14ac:dyDescent="0.25">
      <c r="A1044" s="116"/>
      <c r="B1044" s="76"/>
      <c r="C1044" s="77"/>
      <c r="D1044" s="73"/>
      <c r="E1044" s="74"/>
      <c r="F1044" s="117"/>
    </row>
    <row r="1045" spans="1:6" x14ac:dyDescent="0.25">
      <c r="A1045" s="116"/>
      <c r="B1045" s="76"/>
      <c r="C1045" s="77"/>
      <c r="D1045" s="73"/>
      <c r="E1045" s="74"/>
      <c r="F1045" s="117"/>
    </row>
    <row r="1046" spans="1:6" x14ac:dyDescent="0.25">
      <c r="A1046" s="116"/>
      <c r="B1046" s="76"/>
      <c r="C1046" s="77"/>
      <c r="D1046" s="73"/>
      <c r="E1046" s="74"/>
      <c r="F1046" s="117"/>
    </row>
    <row r="1047" spans="1:6" x14ac:dyDescent="0.25">
      <c r="A1047" s="116"/>
      <c r="B1047" s="76"/>
      <c r="C1047" s="77"/>
      <c r="D1047" s="73"/>
      <c r="E1047" s="74"/>
      <c r="F1047" s="117"/>
    </row>
    <row r="1048" spans="1:6" x14ac:dyDescent="0.25">
      <c r="A1048" s="116"/>
      <c r="B1048" s="76"/>
      <c r="C1048" s="77"/>
      <c r="D1048" s="73"/>
      <c r="E1048" s="74"/>
      <c r="F1048" s="117"/>
    </row>
    <row r="1049" spans="1:6" x14ac:dyDescent="0.25">
      <c r="A1049" s="116"/>
      <c r="B1049" s="76"/>
      <c r="C1049" s="77"/>
      <c r="D1049" s="73"/>
      <c r="E1049" s="74"/>
      <c r="F1049" s="117"/>
    </row>
    <row r="1050" spans="1:6" x14ac:dyDescent="0.25">
      <c r="A1050" s="116"/>
      <c r="B1050" s="76"/>
      <c r="C1050" s="77"/>
      <c r="D1050" s="73"/>
      <c r="E1050" s="74"/>
      <c r="F1050" s="117"/>
    </row>
    <row r="1051" spans="1:6" x14ac:dyDescent="0.25">
      <c r="A1051" s="116"/>
      <c r="B1051" s="76"/>
      <c r="C1051" s="77"/>
      <c r="D1051" s="73"/>
      <c r="E1051" s="74"/>
      <c r="F1051" s="117"/>
    </row>
    <row r="1052" spans="1:6" x14ac:dyDescent="0.25">
      <c r="A1052" s="116"/>
      <c r="B1052" s="76"/>
      <c r="C1052" s="77"/>
      <c r="D1052" s="73"/>
      <c r="E1052" s="74"/>
      <c r="F1052" s="117"/>
    </row>
    <row r="1053" spans="1:6" x14ac:dyDescent="0.25">
      <c r="A1053" s="116"/>
      <c r="B1053" s="76"/>
      <c r="C1053" s="77"/>
      <c r="D1053" s="73"/>
      <c r="E1053" s="74"/>
      <c r="F1053" s="117"/>
    </row>
    <row r="1054" spans="1:6" x14ac:dyDescent="0.25">
      <c r="A1054" s="116"/>
      <c r="B1054" s="76"/>
      <c r="C1054" s="77"/>
      <c r="D1054" s="73"/>
      <c r="E1054" s="74"/>
      <c r="F1054" s="117"/>
    </row>
    <row r="1055" spans="1:6" x14ac:dyDescent="0.25">
      <c r="A1055" s="116"/>
      <c r="B1055" s="76"/>
      <c r="C1055" s="77"/>
      <c r="D1055" s="73"/>
      <c r="E1055" s="74"/>
      <c r="F1055" s="117"/>
    </row>
    <row r="1056" spans="1:6" x14ac:dyDescent="0.25">
      <c r="A1056" s="116"/>
      <c r="B1056" s="76"/>
      <c r="C1056" s="77"/>
      <c r="D1056" s="73"/>
      <c r="E1056" s="74"/>
      <c r="F1056" s="117"/>
    </row>
    <row r="1057" spans="1:6" x14ac:dyDescent="0.25">
      <c r="A1057" s="116"/>
      <c r="B1057" s="76"/>
      <c r="C1057" s="77"/>
      <c r="D1057" s="73"/>
      <c r="E1057" s="74"/>
      <c r="F1057" s="117"/>
    </row>
    <row r="1058" spans="1:6" x14ac:dyDescent="0.25">
      <c r="A1058" s="116"/>
      <c r="B1058" s="76"/>
      <c r="C1058" s="77"/>
      <c r="D1058" s="73"/>
      <c r="E1058" s="74"/>
      <c r="F1058" s="117"/>
    </row>
    <row r="1059" spans="1:6" x14ac:dyDescent="0.25">
      <c r="A1059" s="116"/>
      <c r="B1059" s="76"/>
      <c r="C1059" s="77"/>
      <c r="D1059" s="73"/>
      <c r="E1059" s="74"/>
      <c r="F1059" s="117"/>
    </row>
    <row r="1060" spans="1:6" x14ac:dyDescent="0.25">
      <c r="A1060" s="116"/>
      <c r="B1060" s="76"/>
      <c r="C1060" s="77"/>
      <c r="D1060" s="73"/>
      <c r="E1060" s="74"/>
      <c r="F1060" s="117"/>
    </row>
    <row r="1061" spans="1:6" x14ac:dyDescent="0.25">
      <c r="A1061" s="116"/>
      <c r="B1061" s="76"/>
      <c r="C1061" s="77"/>
      <c r="D1061" s="73"/>
      <c r="E1061" s="74"/>
      <c r="F1061" s="117"/>
    </row>
    <row r="1062" spans="1:6" x14ac:dyDescent="0.25">
      <c r="A1062" s="116"/>
      <c r="B1062" s="76"/>
      <c r="C1062" s="77"/>
      <c r="D1062" s="73"/>
      <c r="E1062" s="74"/>
      <c r="F1062" s="117"/>
    </row>
    <row r="1063" spans="1:6" x14ac:dyDescent="0.25">
      <c r="A1063" s="116"/>
      <c r="B1063" s="76"/>
      <c r="C1063" s="77"/>
      <c r="D1063" s="73"/>
      <c r="E1063" s="74"/>
      <c r="F1063" s="117"/>
    </row>
    <row r="1064" spans="1:6" x14ac:dyDescent="0.25">
      <c r="A1064" s="116"/>
      <c r="B1064" s="76"/>
      <c r="C1064" s="77"/>
      <c r="D1064" s="73"/>
      <c r="E1064" s="74"/>
      <c r="F1064" s="117"/>
    </row>
    <row r="1065" spans="1:6" x14ac:dyDescent="0.25">
      <c r="A1065" s="116"/>
      <c r="B1065" s="76"/>
      <c r="C1065" s="77"/>
      <c r="D1065" s="73"/>
      <c r="E1065" s="74"/>
      <c r="F1065" s="117"/>
    </row>
    <row r="1066" spans="1:6" x14ac:dyDescent="0.25">
      <c r="A1066" s="116"/>
      <c r="B1066" s="76"/>
      <c r="C1066" s="77"/>
      <c r="D1066" s="73"/>
      <c r="E1066" s="74"/>
      <c r="F1066" s="117"/>
    </row>
    <row r="1067" spans="1:6" x14ac:dyDescent="0.25">
      <c r="A1067" s="116"/>
      <c r="B1067" s="76"/>
      <c r="C1067" s="77"/>
      <c r="D1067" s="73"/>
      <c r="E1067" s="74"/>
      <c r="F1067" s="117"/>
    </row>
    <row r="1068" spans="1:6" x14ac:dyDescent="0.25">
      <c r="A1068" s="116"/>
      <c r="B1068" s="76"/>
      <c r="C1068" s="77"/>
      <c r="D1068" s="73"/>
      <c r="E1068" s="74"/>
      <c r="F1068" s="117"/>
    </row>
    <row r="1069" spans="1:6" x14ac:dyDescent="0.25">
      <c r="A1069" s="116"/>
      <c r="B1069" s="76"/>
      <c r="C1069" s="77"/>
      <c r="D1069" s="73"/>
      <c r="E1069" s="74"/>
      <c r="F1069" s="117"/>
    </row>
    <row r="1070" spans="1:6" x14ac:dyDescent="0.25">
      <c r="A1070" s="116"/>
      <c r="B1070" s="76"/>
      <c r="C1070" s="77"/>
      <c r="D1070" s="73"/>
      <c r="E1070" s="74"/>
      <c r="F1070" s="117"/>
    </row>
    <row r="1071" spans="1:6" x14ac:dyDescent="0.25">
      <c r="A1071" s="116"/>
      <c r="B1071" s="76"/>
      <c r="C1071" s="77"/>
      <c r="D1071" s="73"/>
      <c r="E1071" s="74"/>
      <c r="F1071" s="117"/>
    </row>
    <row r="1072" spans="1:6" x14ac:dyDescent="0.25">
      <c r="A1072" s="116"/>
      <c r="B1072" s="76"/>
      <c r="C1072" s="77"/>
      <c r="D1072" s="73"/>
      <c r="E1072" s="74"/>
      <c r="F1072" s="117"/>
    </row>
    <row r="1073" spans="1:6" x14ac:dyDescent="0.25">
      <c r="A1073" s="116"/>
      <c r="B1073" s="76"/>
      <c r="C1073" s="77"/>
      <c r="D1073" s="73"/>
      <c r="E1073" s="74"/>
      <c r="F1073" s="117"/>
    </row>
    <row r="1074" spans="1:6" x14ac:dyDescent="0.25">
      <c r="A1074" s="116"/>
      <c r="B1074" s="76"/>
      <c r="C1074" s="77"/>
      <c r="D1074" s="73"/>
      <c r="E1074" s="74"/>
      <c r="F1074" s="117"/>
    </row>
    <row r="1075" spans="1:6" x14ac:dyDescent="0.25">
      <c r="A1075" s="116"/>
      <c r="B1075" s="76"/>
      <c r="C1075" s="77"/>
      <c r="D1075" s="73"/>
      <c r="E1075" s="74"/>
      <c r="F1075" s="117"/>
    </row>
    <row r="1076" spans="1:6" x14ac:dyDescent="0.25">
      <c r="A1076" s="116"/>
      <c r="B1076" s="76"/>
      <c r="C1076" s="77"/>
      <c r="D1076" s="73"/>
      <c r="E1076" s="74"/>
      <c r="F1076" s="117"/>
    </row>
    <row r="1077" spans="1:6" x14ac:dyDescent="0.25">
      <c r="A1077" s="116"/>
      <c r="B1077" s="76"/>
      <c r="C1077" s="77"/>
      <c r="D1077" s="73"/>
      <c r="E1077" s="74"/>
      <c r="F1077" s="117"/>
    </row>
    <row r="1078" spans="1:6" x14ac:dyDescent="0.25">
      <c r="A1078" s="116"/>
      <c r="B1078" s="76"/>
      <c r="C1078" s="77"/>
      <c r="D1078" s="73"/>
      <c r="E1078" s="74"/>
      <c r="F1078" s="117"/>
    </row>
    <row r="1079" spans="1:6" x14ac:dyDescent="0.25">
      <c r="A1079" s="116"/>
      <c r="B1079" s="76"/>
      <c r="C1079" s="77"/>
      <c r="D1079" s="73"/>
      <c r="E1079" s="74"/>
      <c r="F1079" s="117"/>
    </row>
    <row r="1080" spans="1:6" x14ac:dyDescent="0.25">
      <c r="A1080" s="116"/>
      <c r="B1080" s="76"/>
      <c r="C1080" s="77"/>
      <c r="D1080" s="73"/>
      <c r="E1080" s="74"/>
      <c r="F1080" s="117"/>
    </row>
    <row r="1081" spans="1:6" x14ac:dyDescent="0.25">
      <c r="A1081" s="116"/>
      <c r="B1081" s="76"/>
      <c r="C1081" s="77"/>
      <c r="D1081" s="73"/>
      <c r="E1081" s="74"/>
      <c r="F1081" s="117"/>
    </row>
    <row r="1082" spans="1:6" x14ac:dyDescent="0.25">
      <c r="A1082" s="116"/>
      <c r="B1082" s="76"/>
      <c r="C1082" s="77"/>
      <c r="D1082" s="73"/>
      <c r="E1082" s="74"/>
      <c r="F1082" s="117"/>
    </row>
    <row r="1083" spans="1:6" x14ac:dyDescent="0.25">
      <c r="A1083" s="116"/>
      <c r="B1083" s="76"/>
      <c r="C1083" s="77"/>
      <c r="D1083" s="73"/>
      <c r="E1083" s="74"/>
      <c r="F1083" s="117"/>
    </row>
    <row r="1084" spans="1:6" x14ac:dyDescent="0.25">
      <c r="A1084" s="116"/>
      <c r="B1084" s="76"/>
      <c r="C1084" s="77"/>
      <c r="D1084" s="73"/>
      <c r="E1084" s="74"/>
      <c r="F1084" s="117"/>
    </row>
    <row r="1085" spans="1:6" x14ac:dyDescent="0.25">
      <c r="A1085" s="116"/>
      <c r="B1085" s="76"/>
      <c r="C1085" s="77"/>
      <c r="D1085" s="73"/>
      <c r="E1085" s="74"/>
      <c r="F1085" s="117"/>
    </row>
    <row r="1086" spans="1:6" x14ac:dyDescent="0.25">
      <c r="A1086" s="116"/>
      <c r="B1086" s="76"/>
      <c r="C1086" s="77"/>
      <c r="D1086" s="73"/>
      <c r="E1086" s="74"/>
      <c r="F1086" s="117"/>
    </row>
    <row r="1087" spans="1:6" x14ac:dyDescent="0.25">
      <c r="A1087" s="116"/>
      <c r="B1087" s="76"/>
      <c r="C1087" s="77"/>
      <c r="D1087" s="73"/>
      <c r="E1087" s="74"/>
      <c r="F1087" s="117"/>
    </row>
    <row r="1088" spans="1:6" x14ac:dyDescent="0.25">
      <c r="A1088" s="116"/>
      <c r="B1088" s="76"/>
      <c r="C1088" s="77"/>
      <c r="D1088" s="73"/>
      <c r="E1088" s="74"/>
      <c r="F1088" s="117"/>
    </row>
    <row r="1089" spans="1:6" x14ac:dyDescent="0.25">
      <c r="A1089" s="116"/>
      <c r="B1089" s="76"/>
      <c r="C1089" s="77"/>
      <c r="D1089" s="73"/>
      <c r="E1089" s="74"/>
      <c r="F1089" s="117"/>
    </row>
    <row r="1090" spans="1:6" x14ac:dyDescent="0.25">
      <c r="A1090" s="116"/>
      <c r="B1090" s="76"/>
      <c r="C1090" s="77"/>
      <c r="D1090" s="73"/>
      <c r="E1090" s="74"/>
      <c r="F1090" s="117"/>
    </row>
    <row r="1091" spans="1:6" x14ac:dyDescent="0.25">
      <c r="A1091" s="116"/>
      <c r="B1091" s="76"/>
      <c r="C1091" s="77"/>
      <c r="D1091" s="73"/>
      <c r="E1091" s="74"/>
      <c r="F1091" s="117"/>
    </row>
    <row r="1092" spans="1:6" x14ac:dyDescent="0.25">
      <c r="A1092" s="116"/>
      <c r="B1092" s="76"/>
      <c r="C1092" s="77"/>
      <c r="D1092" s="73"/>
      <c r="E1092" s="74"/>
      <c r="F1092" s="117"/>
    </row>
    <row r="1093" spans="1:6" x14ac:dyDescent="0.25">
      <c r="A1093" s="116"/>
      <c r="B1093" s="76"/>
      <c r="C1093" s="77"/>
      <c r="D1093" s="73"/>
      <c r="E1093" s="74"/>
      <c r="F1093" s="117"/>
    </row>
    <row r="1094" spans="1:6" x14ac:dyDescent="0.25">
      <c r="A1094" s="116"/>
      <c r="B1094" s="76"/>
      <c r="C1094" s="77"/>
      <c r="D1094" s="73"/>
      <c r="E1094" s="74"/>
      <c r="F1094" s="117"/>
    </row>
    <row r="1095" spans="1:6" x14ac:dyDescent="0.25">
      <c r="A1095" s="116"/>
      <c r="B1095" s="76"/>
      <c r="C1095" s="77"/>
      <c r="D1095" s="73"/>
      <c r="E1095" s="74"/>
      <c r="F1095" s="117"/>
    </row>
    <row r="1096" spans="1:6" x14ac:dyDescent="0.25">
      <c r="A1096" s="116"/>
      <c r="B1096" s="76"/>
      <c r="C1096" s="77"/>
      <c r="D1096" s="73"/>
      <c r="E1096" s="74"/>
      <c r="F1096" s="117"/>
    </row>
    <row r="1097" spans="1:6" x14ac:dyDescent="0.25">
      <c r="A1097" s="116"/>
      <c r="B1097" s="76"/>
      <c r="C1097" s="77"/>
      <c r="D1097" s="73"/>
      <c r="E1097" s="74"/>
      <c r="F1097" s="117"/>
    </row>
    <row r="1098" spans="1:6" x14ac:dyDescent="0.25">
      <c r="A1098" s="116"/>
      <c r="B1098" s="76"/>
      <c r="C1098" s="77"/>
      <c r="D1098" s="73"/>
      <c r="E1098" s="74"/>
      <c r="F1098" s="117"/>
    </row>
    <row r="1099" spans="1:6" x14ac:dyDescent="0.25">
      <c r="A1099" s="116"/>
      <c r="B1099" s="76"/>
      <c r="C1099" s="77"/>
      <c r="D1099" s="73"/>
      <c r="E1099" s="74"/>
      <c r="F1099" s="117"/>
    </row>
    <row r="1100" spans="1:6" x14ac:dyDescent="0.25">
      <c r="A1100" s="116"/>
      <c r="B1100" s="76"/>
      <c r="C1100" s="77"/>
      <c r="D1100" s="73"/>
      <c r="E1100" s="74"/>
      <c r="F1100" s="117"/>
    </row>
    <row r="1101" spans="1:6" x14ac:dyDescent="0.25">
      <c r="A1101" s="116"/>
      <c r="B1101" s="76"/>
      <c r="C1101" s="77"/>
      <c r="D1101" s="73"/>
      <c r="E1101" s="74"/>
      <c r="F1101" s="117"/>
    </row>
    <row r="1102" spans="1:6" x14ac:dyDescent="0.25">
      <c r="A1102" s="116"/>
      <c r="B1102" s="76"/>
      <c r="C1102" s="77"/>
      <c r="D1102" s="73"/>
      <c r="E1102" s="74"/>
      <c r="F1102" s="117"/>
    </row>
    <row r="1103" spans="1:6" x14ac:dyDescent="0.25">
      <c r="A1103" s="116"/>
      <c r="B1103" s="76"/>
      <c r="C1103" s="77"/>
      <c r="D1103" s="73"/>
      <c r="E1103" s="74"/>
      <c r="F1103" s="117"/>
    </row>
    <row r="1104" spans="1:6" x14ac:dyDescent="0.25">
      <c r="A1104" s="116"/>
      <c r="B1104" s="76"/>
      <c r="C1104" s="77"/>
      <c r="D1104" s="73"/>
      <c r="E1104" s="74"/>
      <c r="F1104" s="117"/>
    </row>
    <row r="1105" spans="1:6" x14ac:dyDescent="0.25">
      <c r="A1105" s="116"/>
      <c r="B1105" s="76"/>
      <c r="C1105" s="77"/>
      <c r="D1105" s="73"/>
      <c r="E1105" s="74"/>
      <c r="F1105" s="117"/>
    </row>
    <row r="1106" spans="1:6" x14ac:dyDescent="0.25">
      <c r="A1106" s="116"/>
      <c r="B1106" s="76"/>
      <c r="C1106" s="77"/>
      <c r="D1106" s="73"/>
      <c r="E1106" s="74"/>
      <c r="F1106" s="117"/>
    </row>
    <row r="1107" spans="1:6" x14ac:dyDescent="0.25">
      <c r="A1107" s="116"/>
      <c r="B1107" s="76"/>
      <c r="C1107" s="77"/>
      <c r="D1107" s="73"/>
      <c r="E1107" s="74"/>
      <c r="F1107" s="117"/>
    </row>
    <row r="1108" spans="1:6" x14ac:dyDescent="0.25">
      <c r="A1108" s="116"/>
      <c r="B1108" s="76"/>
      <c r="C1108" s="77"/>
      <c r="D1108" s="73"/>
      <c r="E1108" s="74"/>
      <c r="F1108" s="117"/>
    </row>
    <row r="1109" spans="1:6" x14ac:dyDescent="0.25">
      <c r="A1109" s="116"/>
      <c r="B1109" s="76"/>
      <c r="C1109" s="77"/>
      <c r="D1109" s="73"/>
      <c r="E1109" s="74"/>
      <c r="F1109" s="117"/>
    </row>
    <row r="1110" spans="1:6" x14ac:dyDescent="0.25">
      <c r="A1110" s="116"/>
      <c r="B1110" s="76"/>
      <c r="C1110" s="77"/>
      <c r="D1110" s="73"/>
      <c r="E1110" s="74"/>
      <c r="F1110" s="117"/>
    </row>
    <row r="1111" spans="1:6" x14ac:dyDescent="0.25">
      <c r="A1111" s="116"/>
      <c r="B1111" s="76"/>
      <c r="C1111" s="77"/>
      <c r="D1111" s="73"/>
      <c r="E1111" s="74"/>
      <c r="F1111" s="117"/>
    </row>
    <row r="1112" spans="1:6" x14ac:dyDescent="0.25">
      <c r="A1112" s="116"/>
      <c r="B1112" s="76"/>
      <c r="C1112" s="77"/>
      <c r="D1112" s="73"/>
      <c r="E1112" s="74"/>
      <c r="F1112" s="117"/>
    </row>
    <row r="1113" spans="1:6" x14ac:dyDescent="0.25">
      <c r="A1113" s="116"/>
      <c r="B1113" s="76"/>
      <c r="C1113" s="77"/>
      <c r="D1113" s="73"/>
      <c r="E1113" s="74"/>
      <c r="F1113" s="117"/>
    </row>
    <row r="1114" spans="1:6" x14ac:dyDescent="0.25">
      <c r="A1114" s="116"/>
      <c r="B1114" s="76"/>
      <c r="C1114" s="77"/>
      <c r="D1114" s="73"/>
      <c r="E1114" s="74"/>
      <c r="F1114" s="117"/>
    </row>
    <row r="1115" spans="1:6" x14ac:dyDescent="0.25">
      <c r="A1115" s="116"/>
      <c r="B1115" s="76"/>
      <c r="C1115" s="77"/>
      <c r="D1115" s="73"/>
      <c r="E1115" s="74"/>
      <c r="F1115" s="117"/>
    </row>
    <row r="1116" spans="1:6" x14ac:dyDescent="0.25">
      <c r="A1116" s="116"/>
      <c r="B1116" s="76"/>
      <c r="C1116" s="77"/>
      <c r="D1116" s="73"/>
      <c r="E1116" s="74"/>
      <c r="F1116" s="117"/>
    </row>
    <row r="1117" spans="1:6" x14ac:dyDescent="0.25">
      <c r="A1117" s="116"/>
      <c r="B1117" s="76"/>
      <c r="C1117" s="77"/>
      <c r="D1117" s="73"/>
      <c r="E1117" s="74"/>
      <c r="F1117" s="117"/>
    </row>
    <row r="1118" spans="1:6" x14ac:dyDescent="0.25">
      <c r="A1118" s="116"/>
      <c r="B1118" s="76"/>
      <c r="C1118" s="77"/>
      <c r="D1118" s="73"/>
      <c r="E1118" s="74"/>
      <c r="F1118" s="117"/>
    </row>
    <row r="1119" spans="1:6" x14ac:dyDescent="0.25">
      <c r="A1119" s="116"/>
      <c r="B1119" s="76"/>
      <c r="C1119" s="77"/>
      <c r="D1119" s="73"/>
      <c r="E1119" s="74"/>
      <c r="F1119" s="117"/>
    </row>
    <row r="1120" spans="1:6" x14ac:dyDescent="0.25">
      <c r="A1120" s="116"/>
      <c r="B1120" s="76"/>
      <c r="C1120" s="77"/>
      <c r="D1120" s="73"/>
      <c r="E1120" s="74"/>
      <c r="F1120" s="117"/>
    </row>
    <row r="1121" spans="1:6" x14ac:dyDescent="0.25">
      <c r="A1121" s="116"/>
      <c r="B1121" s="76"/>
      <c r="C1121" s="77"/>
      <c r="D1121" s="73"/>
      <c r="E1121" s="74"/>
      <c r="F1121" s="117"/>
    </row>
    <row r="1122" spans="1:6" x14ac:dyDescent="0.25">
      <c r="A1122" s="116"/>
      <c r="B1122" s="76"/>
      <c r="C1122" s="77"/>
      <c r="D1122" s="73"/>
      <c r="E1122" s="74"/>
      <c r="F1122" s="117"/>
    </row>
    <row r="1123" spans="1:6" x14ac:dyDescent="0.25">
      <c r="A1123" s="116"/>
      <c r="B1123" s="76"/>
      <c r="C1123" s="77"/>
      <c r="D1123" s="73"/>
      <c r="E1123" s="74"/>
      <c r="F1123" s="117"/>
    </row>
    <row r="1124" spans="1:6" x14ac:dyDescent="0.25">
      <c r="A1124" s="116"/>
      <c r="B1124" s="76"/>
      <c r="C1124" s="77"/>
      <c r="D1124" s="73"/>
      <c r="E1124" s="74"/>
      <c r="F1124" s="117"/>
    </row>
    <row r="1125" spans="1:6" x14ac:dyDescent="0.25">
      <c r="A1125" s="116"/>
      <c r="B1125" s="76"/>
      <c r="C1125" s="77"/>
      <c r="D1125" s="73"/>
      <c r="E1125" s="74"/>
      <c r="F1125" s="117"/>
    </row>
    <row r="1126" spans="1:6" x14ac:dyDescent="0.25">
      <c r="A1126" s="116"/>
      <c r="B1126" s="76"/>
      <c r="C1126" s="77"/>
      <c r="D1126" s="73"/>
      <c r="E1126" s="74"/>
      <c r="F1126" s="117"/>
    </row>
    <row r="1127" spans="1:6" x14ac:dyDescent="0.25">
      <c r="A1127" s="116"/>
      <c r="B1127" s="76"/>
      <c r="C1127" s="77"/>
      <c r="D1127" s="73"/>
      <c r="E1127" s="74"/>
      <c r="F1127" s="117"/>
    </row>
    <row r="1128" spans="1:6" x14ac:dyDescent="0.25">
      <c r="A1128" s="116"/>
      <c r="B1128" s="76"/>
      <c r="C1128" s="77"/>
      <c r="D1128" s="73"/>
      <c r="E1128" s="74"/>
      <c r="F1128" s="117"/>
    </row>
    <row r="1129" spans="1:6" x14ac:dyDescent="0.25">
      <c r="A1129" s="116"/>
      <c r="B1129" s="76"/>
      <c r="C1129" s="77"/>
      <c r="D1129" s="73"/>
      <c r="E1129" s="74"/>
      <c r="F1129" s="117"/>
    </row>
    <row r="1130" spans="1:6" x14ac:dyDescent="0.25">
      <c r="A1130" s="116"/>
      <c r="B1130" s="76"/>
      <c r="C1130" s="77"/>
      <c r="D1130" s="73"/>
      <c r="E1130" s="74"/>
      <c r="F1130" s="117"/>
    </row>
    <row r="1131" spans="1:6" x14ac:dyDescent="0.25">
      <c r="A1131" s="116"/>
      <c r="B1131" s="76"/>
      <c r="C1131" s="77"/>
      <c r="D1131" s="73"/>
      <c r="E1131" s="74"/>
      <c r="F1131" s="117"/>
    </row>
    <row r="1132" spans="1:6" x14ac:dyDescent="0.25">
      <c r="A1132" s="116"/>
      <c r="B1132" s="76"/>
      <c r="C1132" s="77"/>
      <c r="D1132" s="73"/>
      <c r="E1132" s="74"/>
      <c r="F1132" s="117"/>
    </row>
    <row r="1133" spans="1:6" x14ac:dyDescent="0.25">
      <c r="A1133" s="116"/>
      <c r="B1133" s="76"/>
      <c r="C1133" s="77"/>
      <c r="D1133" s="73"/>
      <c r="E1133" s="74"/>
      <c r="F1133" s="117"/>
    </row>
    <row r="1134" spans="1:6" x14ac:dyDescent="0.25">
      <c r="A1134" s="116"/>
      <c r="B1134" s="76"/>
      <c r="C1134" s="77"/>
      <c r="D1134" s="73"/>
      <c r="E1134" s="74"/>
      <c r="F1134" s="117"/>
    </row>
    <row r="1135" spans="1:6" x14ac:dyDescent="0.25">
      <c r="A1135" s="116"/>
      <c r="B1135" s="76"/>
      <c r="C1135" s="77"/>
      <c r="D1135" s="73"/>
      <c r="E1135" s="74"/>
      <c r="F1135" s="117"/>
    </row>
    <row r="1136" spans="1:6" x14ac:dyDescent="0.25">
      <c r="A1136" s="116"/>
      <c r="B1136" s="76"/>
      <c r="C1136" s="77"/>
      <c r="D1136" s="73"/>
      <c r="E1136" s="74"/>
      <c r="F1136" s="117"/>
    </row>
    <row r="1137" spans="1:6" x14ac:dyDescent="0.25">
      <c r="A1137" s="116"/>
      <c r="B1137" s="76"/>
      <c r="C1137" s="77"/>
      <c r="D1137" s="73"/>
      <c r="E1137" s="74"/>
      <c r="F1137" s="117"/>
    </row>
    <row r="1138" spans="1:6" x14ac:dyDescent="0.25">
      <c r="A1138" s="116"/>
      <c r="B1138" s="76"/>
      <c r="C1138" s="77"/>
      <c r="D1138" s="73"/>
      <c r="E1138" s="74"/>
      <c r="F1138" s="117"/>
    </row>
    <row r="1139" spans="1:6" x14ac:dyDescent="0.25">
      <c r="A1139" s="116"/>
      <c r="B1139" s="76"/>
      <c r="C1139" s="77"/>
      <c r="D1139" s="73"/>
      <c r="E1139" s="74"/>
      <c r="F1139" s="117"/>
    </row>
    <row r="1140" spans="1:6" x14ac:dyDescent="0.25">
      <c r="A1140" s="116"/>
      <c r="B1140" s="76"/>
      <c r="C1140" s="77"/>
      <c r="D1140" s="73"/>
      <c r="E1140" s="74"/>
      <c r="F1140" s="117"/>
    </row>
    <row r="1141" spans="1:6" x14ac:dyDescent="0.25">
      <c r="A1141" s="116"/>
      <c r="B1141" s="76"/>
      <c r="C1141" s="77"/>
      <c r="D1141" s="73"/>
      <c r="E1141" s="74"/>
      <c r="F1141" s="117"/>
    </row>
    <row r="1142" spans="1:6" x14ac:dyDescent="0.25">
      <c r="A1142" s="116"/>
      <c r="B1142" s="76"/>
      <c r="C1142" s="77"/>
      <c r="D1142" s="73"/>
      <c r="E1142" s="74"/>
      <c r="F1142" s="117"/>
    </row>
    <row r="1143" spans="1:6" x14ac:dyDescent="0.25">
      <c r="A1143" s="116"/>
      <c r="B1143" s="76"/>
      <c r="C1143" s="77"/>
      <c r="D1143" s="73"/>
      <c r="E1143" s="74"/>
      <c r="F1143" s="117"/>
    </row>
    <row r="1144" spans="1:6" x14ac:dyDescent="0.25">
      <c r="A1144" s="116"/>
      <c r="B1144" s="76"/>
      <c r="C1144" s="77"/>
      <c r="D1144" s="73"/>
      <c r="E1144" s="74"/>
      <c r="F1144" s="117"/>
    </row>
    <row r="1145" spans="1:6" x14ac:dyDescent="0.25">
      <c r="A1145" s="116"/>
      <c r="B1145" s="76"/>
      <c r="C1145" s="77"/>
      <c r="D1145" s="73"/>
      <c r="E1145" s="74"/>
      <c r="F1145" s="117"/>
    </row>
    <row r="1146" spans="1:6" x14ac:dyDescent="0.25">
      <c r="A1146" s="116"/>
      <c r="B1146" s="76"/>
      <c r="C1146" s="77"/>
      <c r="D1146" s="73"/>
      <c r="E1146" s="74"/>
      <c r="F1146" s="117"/>
    </row>
    <row r="1147" spans="1:6" x14ac:dyDescent="0.25">
      <c r="A1147" s="116"/>
      <c r="B1147" s="76"/>
      <c r="C1147" s="77"/>
      <c r="D1147" s="73"/>
      <c r="E1147" s="74"/>
      <c r="F1147" s="117"/>
    </row>
    <row r="1148" spans="1:6" x14ac:dyDescent="0.25">
      <c r="A1148" s="116"/>
      <c r="B1148" s="76"/>
      <c r="C1148" s="77"/>
      <c r="D1148" s="73"/>
      <c r="E1148" s="74"/>
      <c r="F1148" s="117"/>
    </row>
    <row r="1149" spans="1:6" x14ac:dyDescent="0.25">
      <c r="A1149" s="116"/>
      <c r="B1149" s="76"/>
      <c r="C1149" s="77"/>
      <c r="D1149" s="73"/>
      <c r="E1149" s="74"/>
      <c r="F1149" s="117"/>
    </row>
    <row r="1150" spans="1:6" x14ac:dyDescent="0.25">
      <c r="A1150" s="116"/>
      <c r="B1150" s="76"/>
      <c r="C1150" s="77"/>
      <c r="D1150" s="73"/>
      <c r="E1150" s="74"/>
      <c r="F1150" s="117"/>
    </row>
    <row r="1151" spans="1:6" x14ac:dyDescent="0.25">
      <c r="A1151" s="116"/>
      <c r="B1151" s="76"/>
      <c r="C1151" s="77"/>
      <c r="D1151" s="73"/>
      <c r="E1151" s="74"/>
      <c r="F1151" s="117"/>
    </row>
    <row r="1152" spans="1:6" x14ac:dyDescent="0.25">
      <c r="A1152" s="116"/>
      <c r="B1152" s="76"/>
      <c r="C1152" s="77"/>
      <c r="D1152" s="73"/>
      <c r="E1152" s="74"/>
      <c r="F1152" s="117"/>
    </row>
    <row r="1153" spans="1:6" x14ac:dyDescent="0.25">
      <c r="A1153" s="116"/>
      <c r="B1153" s="76"/>
      <c r="C1153" s="77"/>
      <c r="D1153" s="73"/>
      <c r="E1153" s="74"/>
      <c r="F1153" s="117"/>
    </row>
    <row r="1154" spans="1:6" x14ac:dyDescent="0.25">
      <c r="A1154" s="116"/>
      <c r="B1154" s="76"/>
      <c r="C1154" s="77"/>
      <c r="D1154" s="73"/>
      <c r="E1154" s="74"/>
      <c r="F1154" s="117"/>
    </row>
    <row r="1155" spans="1:6" x14ac:dyDescent="0.25">
      <c r="A1155" s="116"/>
      <c r="B1155" s="76"/>
      <c r="C1155" s="77"/>
      <c r="D1155" s="73"/>
      <c r="E1155" s="74"/>
      <c r="F1155" s="117"/>
    </row>
    <row r="1156" spans="1:6" x14ac:dyDescent="0.25">
      <c r="A1156" s="116"/>
      <c r="B1156" s="76"/>
      <c r="C1156" s="77"/>
      <c r="D1156" s="73"/>
      <c r="E1156" s="74"/>
      <c r="F1156" s="117"/>
    </row>
    <row r="1157" spans="1:6" x14ac:dyDescent="0.25">
      <c r="A1157" s="116"/>
      <c r="B1157" s="76"/>
      <c r="C1157" s="77"/>
      <c r="D1157" s="73"/>
      <c r="E1157" s="74"/>
      <c r="F1157" s="117"/>
    </row>
    <row r="1158" spans="1:6" x14ac:dyDescent="0.25">
      <c r="A1158" s="116"/>
      <c r="B1158" s="76"/>
      <c r="C1158" s="77"/>
      <c r="D1158" s="73"/>
      <c r="E1158" s="74"/>
      <c r="F1158" s="117"/>
    </row>
    <row r="1159" spans="1:6" x14ac:dyDescent="0.25">
      <c r="A1159" s="116"/>
      <c r="B1159" s="76"/>
      <c r="C1159" s="77"/>
      <c r="D1159" s="73"/>
      <c r="E1159" s="74"/>
      <c r="F1159" s="117"/>
    </row>
    <row r="1160" spans="1:6" x14ac:dyDescent="0.25">
      <c r="A1160" s="116"/>
      <c r="B1160" s="76"/>
      <c r="C1160" s="77"/>
      <c r="D1160" s="73"/>
      <c r="E1160" s="74"/>
      <c r="F1160" s="117"/>
    </row>
    <row r="1161" spans="1:6" x14ac:dyDescent="0.25">
      <c r="A1161" s="116"/>
      <c r="B1161" s="76"/>
      <c r="C1161" s="77"/>
      <c r="D1161" s="73"/>
      <c r="E1161" s="74"/>
      <c r="F1161" s="117"/>
    </row>
    <row r="1162" spans="1:6" x14ac:dyDescent="0.25">
      <c r="A1162" s="116"/>
      <c r="B1162" s="76"/>
      <c r="C1162" s="77"/>
      <c r="D1162" s="73"/>
      <c r="E1162" s="74"/>
      <c r="F1162" s="117"/>
    </row>
    <row r="1163" spans="1:6" x14ac:dyDescent="0.25">
      <c r="A1163" s="116"/>
      <c r="B1163" s="76"/>
      <c r="C1163" s="77"/>
      <c r="D1163" s="73"/>
      <c r="E1163" s="74"/>
      <c r="F1163" s="117"/>
    </row>
    <row r="1164" spans="1:6" x14ac:dyDescent="0.25">
      <c r="A1164" s="116"/>
      <c r="B1164" s="76"/>
      <c r="C1164" s="77"/>
      <c r="D1164" s="73"/>
      <c r="E1164" s="74"/>
      <c r="F1164" s="117"/>
    </row>
    <row r="1165" spans="1:6" x14ac:dyDescent="0.25">
      <c r="A1165" s="116"/>
      <c r="B1165" s="76"/>
      <c r="C1165" s="77"/>
      <c r="D1165" s="73"/>
      <c r="E1165" s="74"/>
      <c r="F1165" s="117"/>
    </row>
    <row r="1166" spans="1:6" x14ac:dyDescent="0.25">
      <c r="A1166" s="116"/>
      <c r="B1166" s="76"/>
      <c r="C1166" s="77"/>
      <c r="D1166" s="73"/>
      <c r="E1166" s="74"/>
      <c r="F1166" s="117"/>
    </row>
    <row r="1167" spans="1:6" x14ac:dyDescent="0.25">
      <c r="A1167" s="116"/>
      <c r="B1167" s="76"/>
      <c r="C1167" s="77"/>
      <c r="D1167" s="73"/>
      <c r="E1167" s="74"/>
      <c r="F1167" s="117"/>
    </row>
    <row r="1168" spans="1:6" x14ac:dyDescent="0.25">
      <c r="A1168" s="116"/>
      <c r="B1168" s="76"/>
      <c r="C1168" s="77"/>
      <c r="D1168" s="73"/>
      <c r="E1168" s="74"/>
      <c r="F1168" s="117"/>
    </row>
    <row r="1169" spans="1:6" x14ac:dyDescent="0.25">
      <c r="A1169" s="116"/>
      <c r="B1169" s="76"/>
      <c r="C1169" s="77"/>
      <c r="D1169" s="73"/>
      <c r="E1169" s="74"/>
      <c r="F1169" s="117"/>
    </row>
    <row r="1170" spans="1:6" x14ac:dyDescent="0.25">
      <c r="A1170" s="116"/>
      <c r="B1170" s="76"/>
      <c r="C1170" s="77"/>
      <c r="D1170" s="73"/>
      <c r="E1170" s="74"/>
      <c r="F1170" s="117"/>
    </row>
    <row r="1171" spans="1:6" x14ac:dyDescent="0.25">
      <c r="A1171" s="116"/>
      <c r="B1171" s="76"/>
      <c r="C1171" s="77"/>
      <c r="D1171" s="73"/>
      <c r="E1171" s="74"/>
      <c r="F1171" s="117"/>
    </row>
    <row r="1172" spans="1:6" x14ac:dyDescent="0.25">
      <c r="A1172" s="116"/>
      <c r="B1172" s="76"/>
      <c r="C1172" s="77"/>
      <c r="D1172" s="73"/>
      <c r="E1172" s="74"/>
      <c r="F1172" s="117"/>
    </row>
    <row r="1173" spans="1:6" x14ac:dyDescent="0.25">
      <c r="A1173" s="116"/>
      <c r="B1173" s="76"/>
      <c r="C1173" s="77"/>
      <c r="D1173" s="73"/>
      <c r="E1173" s="74"/>
      <c r="F1173" s="117"/>
    </row>
    <row r="1174" spans="1:6" x14ac:dyDescent="0.25">
      <c r="A1174" s="116"/>
      <c r="B1174" s="76"/>
      <c r="C1174" s="77"/>
      <c r="D1174" s="73"/>
      <c r="E1174" s="74"/>
      <c r="F1174" s="117"/>
    </row>
    <row r="1175" spans="1:6" x14ac:dyDescent="0.25">
      <c r="A1175" s="116"/>
      <c r="B1175" s="76"/>
      <c r="C1175" s="77"/>
      <c r="D1175" s="73"/>
      <c r="E1175" s="74"/>
      <c r="F1175" s="117"/>
    </row>
    <row r="1176" spans="1:6" x14ac:dyDescent="0.25">
      <c r="A1176" s="116"/>
      <c r="B1176" s="76"/>
      <c r="C1176" s="77"/>
      <c r="D1176" s="73"/>
      <c r="E1176" s="74"/>
      <c r="F1176" s="117"/>
    </row>
    <row r="1177" spans="1:6" x14ac:dyDescent="0.25">
      <c r="A1177" s="116"/>
      <c r="B1177" s="76"/>
      <c r="C1177" s="77"/>
      <c r="D1177" s="73"/>
      <c r="E1177" s="74"/>
      <c r="F1177" s="117"/>
    </row>
    <row r="1178" spans="1:6" x14ac:dyDescent="0.25">
      <c r="A1178" s="116"/>
      <c r="B1178" s="76"/>
      <c r="C1178" s="77"/>
      <c r="D1178" s="73"/>
      <c r="E1178" s="74"/>
      <c r="F1178" s="117"/>
    </row>
    <row r="1179" spans="1:6" x14ac:dyDescent="0.25">
      <c r="A1179" s="116"/>
      <c r="B1179" s="76"/>
      <c r="C1179" s="77"/>
      <c r="D1179" s="73"/>
      <c r="E1179" s="74"/>
      <c r="F1179" s="117"/>
    </row>
    <row r="1180" spans="1:6" x14ac:dyDescent="0.25">
      <c r="A1180" s="116"/>
      <c r="B1180" s="76"/>
      <c r="C1180" s="77"/>
      <c r="D1180" s="73"/>
      <c r="E1180" s="74"/>
      <c r="F1180" s="117"/>
    </row>
    <row r="1181" spans="1:6" x14ac:dyDescent="0.25">
      <c r="A1181" s="116"/>
      <c r="B1181" s="76"/>
      <c r="C1181" s="77"/>
      <c r="D1181" s="73"/>
      <c r="E1181" s="74"/>
      <c r="F1181" s="117"/>
    </row>
    <row r="1182" spans="1:6" x14ac:dyDescent="0.25">
      <c r="A1182" s="116"/>
      <c r="B1182" s="76"/>
      <c r="C1182" s="77"/>
      <c r="D1182" s="73"/>
      <c r="E1182" s="74"/>
      <c r="F1182" s="117"/>
    </row>
    <row r="1183" spans="1:6" x14ac:dyDescent="0.25">
      <c r="A1183" s="116"/>
      <c r="B1183" s="76"/>
      <c r="C1183" s="77"/>
      <c r="D1183" s="73"/>
      <c r="E1183" s="74"/>
      <c r="F1183" s="117"/>
    </row>
    <row r="1184" spans="1:6" x14ac:dyDescent="0.25">
      <c r="A1184" s="116"/>
      <c r="B1184" s="76"/>
      <c r="C1184" s="77"/>
      <c r="D1184" s="73"/>
      <c r="E1184" s="74"/>
      <c r="F1184" s="117"/>
    </row>
    <row r="1185" spans="1:6" x14ac:dyDescent="0.25">
      <c r="A1185" s="116"/>
      <c r="B1185" s="76"/>
      <c r="C1185" s="77"/>
      <c r="D1185" s="73"/>
      <c r="E1185" s="74"/>
      <c r="F1185" s="117"/>
    </row>
    <row r="1186" spans="1:6" x14ac:dyDescent="0.25">
      <c r="A1186" s="116"/>
      <c r="B1186" s="76"/>
      <c r="C1186" s="77"/>
      <c r="D1186" s="73"/>
      <c r="E1186" s="74"/>
      <c r="F1186" s="117"/>
    </row>
    <row r="1187" spans="1:6" x14ac:dyDescent="0.25">
      <c r="A1187" s="116"/>
      <c r="B1187" s="76"/>
      <c r="C1187" s="77"/>
      <c r="D1187" s="73"/>
      <c r="E1187" s="74"/>
      <c r="F1187" s="117"/>
    </row>
  </sheetData>
  <mergeCells count="1">
    <mergeCell ref="A1:F3"/>
  </mergeCells>
  <phoneticPr fontId="38" type="noConversion"/>
  <pageMargins left="0.7" right="0.7" top="0.75" bottom="0.75" header="0.3" footer="0.3"/>
  <pageSetup scale="58" orientation="portrait" verticalDpi="1200"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F83F-F1DA-4D65-AF10-9B75C774F98F}">
  <dimension ref="A1:F1085"/>
  <sheetViews>
    <sheetView zoomScale="110" zoomScaleNormal="110" zoomScaleSheetLayoutView="115" workbookViewId="0">
      <selection activeCell="C11" sqref="C11"/>
    </sheetView>
  </sheetViews>
  <sheetFormatPr baseColWidth="10" defaultColWidth="11.54296875" defaultRowHeight="15" x14ac:dyDescent="0.25"/>
  <cols>
    <col min="1" max="1" width="12.90625" style="68" bestFit="1" customWidth="1"/>
    <col min="2" max="2" width="15" style="68" customWidth="1"/>
    <col min="3" max="3" width="14.81640625" style="69" customWidth="1"/>
    <col min="4" max="4" width="41.54296875" style="69" customWidth="1"/>
    <col min="5" max="5" width="37.08984375" style="72" customWidth="1"/>
    <col min="6" max="6" width="10.6328125" style="71" bestFit="1" customWidth="1"/>
    <col min="7" max="7" width="4" customWidth="1"/>
  </cols>
  <sheetData>
    <row r="1" spans="1:6" ht="18.75" customHeight="1" x14ac:dyDescent="0.25">
      <c r="A1" s="146" t="s">
        <v>1425</v>
      </c>
      <c r="B1" s="140"/>
      <c r="C1" s="140"/>
      <c r="D1" s="140"/>
      <c r="E1" s="140"/>
      <c r="F1" s="141"/>
    </row>
    <row r="2" spans="1:6" x14ac:dyDescent="0.25">
      <c r="A2" s="147"/>
      <c r="B2" s="142"/>
      <c r="C2" s="142"/>
      <c r="D2" s="142"/>
      <c r="E2" s="142"/>
      <c r="F2" s="143"/>
    </row>
    <row r="3" spans="1:6" ht="15.6" thickBot="1" x14ac:dyDescent="0.3">
      <c r="A3" s="148"/>
      <c r="B3" s="144"/>
      <c r="C3" s="144"/>
      <c r="D3" s="144"/>
      <c r="E3" s="144"/>
      <c r="F3" s="145"/>
    </row>
    <row r="4" spans="1:6" x14ac:dyDescent="0.25">
      <c r="A4" s="10" t="s">
        <v>7</v>
      </c>
      <c r="B4" s="10" t="s">
        <v>1426</v>
      </c>
      <c r="C4" s="10" t="s">
        <v>11</v>
      </c>
      <c r="D4" s="10" t="s">
        <v>12</v>
      </c>
      <c r="E4" s="10" t="s">
        <v>13</v>
      </c>
      <c r="F4" s="70" t="s">
        <v>1427</v>
      </c>
    </row>
    <row r="5" spans="1:6" x14ac:dyDescent="0.25">
      <c r="A5" s="78">
        <v>46056</v>
      </c>
      <c r="B5" s="79" t="s">
        <v>1534</v>
      </c>
      <c r="C5" s="80" t="s">
        <v>1540</v>
      </c>
      <c r="D5" s="80" t="s">
        <v>2350</v>
      </c>
      <c r="E5" s="81"/>
      <c r="F5" s="82">
        <v>100</v>
      </c>
    </row>
    <row r="6" spans="1:6" x14ac:dyDescent="0.25">
      <c r="A6" s="78">
        <v>46056</v>
      </c>
      <c r="B6" s="79" t="s">
        <v>1534</v>
      </c>
      <c r="C6" s="83" t="s">
        <v>1540</v>
      </c>
      <c r="D6" s="80" t="s">
        <v>2351</v>
      </c>
      <c r="E6" s="81"/>
      <c r="F6" s="82">
        <v>100</v>
      </c>
    </row>
    <row r="7" spans="1:6" x14ac:dyDescent="0.25">
      <c r="A7" s="78">
        <v>46056</v>
      </c>
      <c r="B7" s="79" t="s">
        <v>1534</v>
      </c>
      <c r="C7" s="83" t="s">
        <v>363</v>
      </c>
      <c r="D7" s="80" t="s">
        <v>2352</v>
      </c>
      <c r="E7" s="81"/>
      <c r="F7" s="82">
        <v>100</v>
      </c>
    </row>
    <row r="8" spans="1:6" ht="22.8" x14ac:dyDescent="0.25">
      <c r="A8" s="78">
        <v>46056</v>
      </c>
      <c r="B8" s="79" t="s">
        <v>1534</v>
      </c>
      <c r="C8" s="83" t="s">
        <v>2009</v>
      </c>
      <c r="D8" s="80" t="s">
        <v>2331</v>
      </c>
      <c r="E8" s="81"/>
      <c r="F8" s="82">
        <v>100</v>
      </c>
    </row>
    <row r="9" spans="1:6" x14ac:dyDescent="0.25">
      <c r="A9" s="78">
        <v>46056</v>
      </c>
      <c r="B9" s="79" t="s">
        <v>1428</v>
      </c>
      <c r="C9" s="83" t="s">
        <v>758</v>
      </c>
      <c r="D9" s="80" t="s">
        <v>2353</v>
      </c>
      <c r="E9" s="81"/>
      <c r="F9" s="82">
        <v>100</v>
      </c>
    </row>
    <row r="10" spans="1:6" ht="22.8" x14ac:dyDescent="0.25">
      <c r="A10" s="78">
        <v>46056</v>
      </c>
      <c r="B10" s="79" t="s">
        <v>1428</v>
      </c>
      <c r="C10" s="83" t="s">
        <v>369</v>
      </c>
      <c r="D10" s="80" t="s">
        <v>1767</v>
      </c>
      <c r="E10" s="81"/>
      <c r="F10" s="82">
        <v>100</v>
      </c>
    </row>
    <row r="11" spans="1:6" x14ac:dyDescent="0.25">
      <c r="A11" s="78">
        <v>46056</v>
      </c>
      <c r="B11" s="79" t="s">
        <v>1428</v>
      </c>
      <c r="C11" s="83" t="s">
        <v>369</v>
      </c>
      <c r="D11" s="80" t="s">
        <v>2354</v>
      </c>
      <c r="E11" s="81"/>
      <c r="F11" s="82">
        <v>100</v>
      </c>
    </row>
    <row r="12" spans="1:6" x14ac:dyDescent="0.25">
      <c r="A12" s="78">
        <v>46056</v>
      </c>
      <c r="B12" s="79" t="s">
        <v>1428</v>
      </c>
      <c r="C12" s="83" t="s">
        <v>369</v>
      </c>
      <c r="D12" s="80" t="s">
        <v>2355</v>
      </c>
      <c r="E12" s="81"/>
      <c r="F12" s="82">
        <v>100</v>
      </c>
    </row>
    <row r="13" spans="1:6" ht="18" x14ac:dyDescent="0.25">
      <c r="A13" s="78">
        <v>46056</v>
      </c>
      <c r="B13" s="79" t="s">
        <v>1542</v>
      </c>
      <c r="C13" s="83" t="s">
        <v>1611</v>
      </c>
      <c r="D13" s="80" t="s">
        <v>1449</v>
      </c>
      <c r="E13" s="81" t="s">
        <v>2356</v>
      </c>
      <c r="F13" s="82">
        <v>100</v>
      </c>
    </row>
    <row r="14" spans="1:6" ht="18" x14ac:dyDescent="0.25">
      <c r="A14" s="78">
        <v>46056</v>
      </c>
      <c r="B14" s="79" t="s">
        <v>1542</v>
      </c>
      <c r="C14" s="83" t="s">
        <v>1648</v>
      </c>
      <c r="D14" s="80" t="s">
        <v>1449</v>
      </c>
      <c r="E14" s="81" t="s">
        <v>2357</v>
      </c>
      <c r="F14" s="82">
        <v>50</v>
      </c>
    </row>
    <row r="15" spans="1:6" x14ac:dyDescent="0.25">
      <c r="A15" s="78">
        <v>46056</v>
      </c>
      <c r="B15" s="79" t="s">
        <v>1542</v>
      </c>
      <c r="C15" s="83" t="s">
        <v>1727</v>
      </c>
      <c r="D15" s="80" t="s">
        <v>1440</v>
      </c>
      <c r="E15" s="81" t="s">
        <v>1485</v>
      </c>
      <c r="F15" s="82">
        <v>100</v>
      </c>
    </row>
    <row r="16" spans="1:6" x14ac:dyDescent="0.25">
      <c r="A16" s="78">
        <v>46056</v>
      </c>
      <c r="B16" s="79" t="s">
        <v>1542</v>
      </c>
      <c r="C16" s="83" t="s">
        <v>1545</v>
      </c>
      <c r="D16" s="80" t="s">
        <v>1440</v>
      </c>
      <c r="E16" s="81" t="s">
        <v>1485</v>
      </c>
      <c r="F16" s="82">
        <v>100</v>
      </c>
    </row>
    <row r="17" spans="1:6" x14ac:dyDescent="0.25">
      <c r="A17" s="78">
        <v>46056</v>
      </c>
      <c r="B17" s="79" t="s">
        <v>1542</v>
      </c>
      <c r="C17" s="83" t="s">
        <v>1935</v>
      </c>
      <c r="D17" s="80" t="s">
        <v>1440</v>
      </c>
      <c r="E17" s="81" t="s">
        <v>1487</v>
      </c>
      <c r="F17" s="82">
        <v>100</v>
      </c>
    </row>
    <row r="18" spans="1:6" x14ac:dyDescent="0.25">
      <c r="A18" s="78">
        <v>46056</v>
      </c>
      <c r="B18" s="79" t="s">
        <v>1542</v>
      </c>
      <c r="C18" s="83" t="s">
        <v>1796</v>
      </c>
      <c r="D18" s="80" t="s">
        <v>1440</v>
      </c>
      <c r="E18" s="81" t="s">
        <v>1676</v>
      </c>
      <c r="F18" s="82">
        <v>100</v>
      </c>
    </row>
    <row r="19" spans="1:6" x14ac:dyDescent="0.25">
      <c r="A19" s="78">
        <v>46056</v>
      </c>
      <c r="B19" s="79" t="s">
        <v>1542</v>
      </c>
      <c r="C19" s="77" t="s">
        <v>1723</v>
      </c>
      <c r="D19" s="73" t="s">
        <v>1449</v>
      </c>
      <c r="E19" s="74" t="s">
        <v>1571</v>
      </c>
      <c r="F19" s="82">
        <v>100</v>
      </c>
    </row>
    <row r="20" spans="1:6" x14ac:dyDescent="0.25">
      <c r="A20" s="78">
        <v>46056</v>
      </c>
      <c r="B20" s="79" t="s">
        <v>1555</v>
      </c>
      <c r="C20" s="83" t="s">
        <v>1448</v>
      </c>
      <c r="D20" s="80" t="s">
        <v>1440</v>
      </c>
      <c r="E20" s="81" t="s">
        <v>1676</v>
      </c>
      <c r="F20" s="82">
        <v>100</v>
      </c>
    </row>
    <row r="21" spans="1:6" x14ac:dyDescent="0.25">
      <c r="A21" s="78">
        <v>46056</v>
      </c>
      <c r="B21" s="79" t="s">
        <v>1555</v>
      </c>
      <c r="C21" s="83" t="s">
        <v>1453</v>
      </c>
      <c r="D21" s="80" t="s">
        <v>1440</v>
      </c>
      <c r="E21" s="81" t="s">
        <v>1791</v>
      </c>
      <c r="F21" s="82">
        <v>100</v>
      </c>
    </row>
    <row r="22" spans="1:6" ht="18" x14ac:dyDescent="0.25">
      <c r="A22" s="78">
        <v>46056</v>
      </c>
      <c r="B22" s="79" t="s">
        <v>1555</v>
      </c>
      <c r="C22" s="83" t="s">
        <v>1729</v>
      </c>
      <c r="D22" s="80" t="s">
        <v>1449</v>
      </c>
      <c r="E22" s="81" t="s">
        <v>2358</v>
      </c>
      <c r="F22" s="82">
        <v>100</v>
      </c>
    </row>
    <row r="23" spans="1:6" x14ac:dyDescent="0.25">
      <c r="A23" s="78">
        <v>46056</v>
      </c>
      <c r="B23" s="79" t="s">
        <v>1555</v>
      </c>
      <c r="C23" s="83" t="s">
        <v>1563</v>
      </c>
      <c r="D23" s="80" t="s">
        <v>1440</v>
      </c>
      <c r="E23" s="81" t="s">
        <v>1487</v>
      </c>
      <c r="F23" s="82">
        <v>100</v>
      </c>
    </row>
    <row r="24" spans="1:6" x14ac:dyDescent="0.25">
      <c r="A24" s="78">
        <v>46056</v>
      </c>
      <c r="B24" s="79" t="s">
        <v>1555</v>
      </c>
      <c r="C24" s="83" t="s">
        <v>1781</v>
      </c>
      <c r="D24" s="80" t="s">
        <v>1440</v>
      </c>
      <c r="E24" s="81" t="s">
        <v>1679</v>
      </c>
      <c r="F24" s="82">
        <v>100</v>
      </c>
    </row>
    <row r="25" spans="1:6" x14ac:dyDescent="0.25">
      <c r="A25" s="78">
        <v>46056</v>
      </c>
      <c r="B25" s="79" t="s">
        <v>1555</v>
      </c>
      <c r="C25" s="83" t="s">
        <v>1734</v>
      </c>
      <c r="D25" s="80" t="s">
        <v>1440</v>
      </c>
      <c r="E25" s="81" t="s">
        <v>1487</v>
      </c>
      <c r="F25" s="82">
        <v>100</v>
      </c>
    </row>
    <row r="26" spans="1:6" x14ac:dyDescent="0.25">
      <c r="A26" s="78">
        <v>46056</v>
      </c>
      <c r="B26" s="79" t="s">
        <v>1438</v>
      </c>
      <c r="C26" s="83" t="s">
        <v>1442</v>
      </c>
      <c r="D26" s="80" t="s">
        <v>1440</v>
      </c>
      <c r="E26" s="81" t="s">
        <v>2359</v>
      </c>
      <c r="F26" s="82">
        <v>100</v>
      </c>
    </row>
    <row r="27" spans="1:6" x14ac:dyDescent="0.25">
      <c r="A27" s="78">
        <v>46056</v>
      </c>
      <c r="B27" s="79" t="s">
        <v>1438</v>
      </c>
      <c r="C27" s="83" t="s">
        <v>1685</v>
      </c>
      <c r="D27" s="80" t="s">
        <v>1440</v>
      </c>
      <c r="E27" s="81" t="s">
        <v>1485</v>
      </c>
      <c r="F27" s="82">
        <v>100</v>
      </c>
    </row>
    <row r="28" spans="1:6" x14ac:dyDescent="0.25">
      <c r="A28" s="78">
        <v>46056</v>
      </c>
      <c r="B28" s="79" t="s">
        <v>1438</v>
      </c>
      <c r="C28" s="83" t="s">
        <v>1626</v>
      </c>
      <c r="D28" s="80" t="s">
        <v>1440</v>
      </c>
      <c r="E28" s="81" t="s">
        <v>2360</v>
      </c>
      <c r="F28" s="82">
        <v>100</v>
      </c>
    </row>
    <row r="29" spans="1:6" ht="18" x14ac:dyDescent="0.25">
      <c r="A29" s="78">
        <v>46056</v>
      </c>
      <c r="B29" s="79" t="s">
        <v>1438</v>
      </c>
      <c r="C29" s="83" t="s">
        <v>1737</v>
      </c>
      <c r="D29" s="80" t="s">
        <v>1440</v>
      </c>
      <c r="E29" s="81" t="s">
        <v>2361</v>
      </c>
      <c r="F29" s="82">
        <v>100</v>
      </c>
    </row>
    <row r="30" spans="1:6" ht="18" x14ac:dyDescent="0.25">
      <c r="A30" s="78">
        <v>46056</v>
      </c>
      <c r="B30" s="79" t="s">
        <v>1438</v>
      </c>
      <c r="C30" s="83" t="s">
        <v>1909</v>
      </c>
      <c r="D30" s="80" t="s">
        <v>2362</v>
      </c>
      <c r="E30" s="81" t="s">
        <v>2363</v>
      </c>
      <c r="F30" s="82">
        <v>100</v>
      </c>
    </row>
    <row r="31" spans="1:6" x14ac:dyDescent="0.25">
      <c r="A31" s="78">
        <v>46056</v>
      </c>
      <c r="B31" s="79" t="s">
        <v>1438</v>
      </c>
      <c r="C31" s="83" t="s">
        <v>1789</v>
      </c>
      <c r="D31" s="80" t="s">
        <v>1440</v>
      </c>
      <c r="E31" s="81" t="s">
        <v>2364</v>
      </c>
      <c r="F31" s="82">
        <v>100</v>
      </c>
    </row>
    <row r="32" spans="1:6" x14ac:dyDescent="0.25">
      <c r="A32" s="78">
        <v>46056</v>
      </c>
      <c r="B32" s="79" t="s">
        <v>1438</v>
      </c>
      <c r="C32" s="83"/>
      <c r="D32" s="80"/>
      <c r="E32" s="81"/>
      <c r="F32" s="82">
        <v>100</v>
      </c>
    </row>
    <row r="33" spans="1:6" ht="33.75" customHeight="1" x14ac:dyDescent="0.25">
      <c r="A33" s="78">
        <v>46056</v>
      </c>
      <c r="B33" s="79" t="s">
        <v>1457</v>
      </c>
      <c r="C33" s="83" t="s">
        <v>1472</v>
      </c>
      <c r="D33" s="80" t="s">
        <v>2365</v>
      </c>
      <c r="E33" s="81" t="s">
        <v>2366</v>
      </c>
      <c r="F33" s="82">
        <v>100</v>
      </c>
    </row>
    <row r="34" spans="1:6" ht="27" x14ac:dyDescent="0.25">
      <c r="A34" s="78">
        <v>46056</v>
      </c>
      <c r="B34" s="79" t="s">
        <v>1457</v>
      </c>
      <c r="C34" s="83" t="s">
        <v>1574</v>
      </c>
      <c r="D34" s="80" t="s">
        <v>2365</v>
      </c>
      <c r="E34" s="81" t="s">
        <v>2367</v>
      </c>
      <c r="F34" s="82">
        <v>100</v>
      </c>
    </row>
    <row r="35" spans="1:6" x14ac:dyDescent="0.25">
      <c r="A35" s="78">
        <v>46056</v>
      </c>
      <c r="B35" s="79" t="s">
        <v>1457</v>
      </c>
      <c r="C35" s="83" t="s">
        <v>1576</v>
      </c>
      <c r="D35" s="80" t="s">
        <v>2368</v>
      </c>
      <c r="E35" s="81" t="s">
        <v>2369</v>
      </c>
      <c r="F35" s="82">
        <v>100</v>
      </c>
    </row>
    <row r="36" spans="1:6" ht="18" x14ac:dyDescent="0.25">
      <c r="A36" s="78">
        <v>46056</v>
      </c>
      <c r="B36" s="79" t="s">
        <v>1457</v>
      </c>
      <c r="C36" s="83" t="s">
        <v>1776</v>
      </c>
      <c r="D36" s="80" t="s">
        <v>1449</v>
      </c>
      <c r="E36" s="81" t="s">
        <v>2370</v>
      </c>
      <c r="F36" s="82">
        <v>100</v>
      </c>
    </row>
    <row r="37" spans="1:6" x14ac:dyDescent="0.25">
      <c r="A37" s="78">
        <v>46056</v>
      </c>
      <c r="B37" s="79" t="s">
        <v>1457</v>
      </c>
      <c r="C37" s="83" t="s">
        <v>1464</v>
      </c>
      <c r="D37" s="80" t="s">
        <v>1440</v>
      </c>
      <c r="E37" s="81" t="s">
        <v>1679</v>
      </c>
      <c r="F37" s="82">
        <v>100</v>
      </c>
    </row>
    <row r="38" spans="1:6" x14ac:dyDescent="0.25">
      <c r="A38" s="78">
        <v>46056</v>
      </c>
      <c r="B38" s="79" t="s">
        <v>1457</v>
      </c>
      <c r="C38" s="83" t="s">
        <v>1462</v>
      </c>
      <c r="D38" s="80" t="s">
        <v>1440</v>
      </c>
      <c r="E38" s="81" t="s">
        <v>2371</v>
      </c>
      <c r="F38" s="82">
        <v>100</v>
      </c>
    </row>
    <row r="39" spans="1:6" x14ac:dyDescent="0.25">
      <c r="A39" s="78">
        <v>46056</v>
      </c>
      <c r="B39" s="84" t="s">
        <v>2372</v>
      </c>
      <c r="C39" s="85" t="s">
        <v>1560</v>
      </c>
      <c r="D39" s="80" t="s">
        <v>1586</v>
      </c>
      <c r="E39" s="81" t="s">
        <v>2373</v>
      </c>
      <c r="F39" s="82">
        <v>100</v>
      </c>
    </row>
    <row r="40" spans="1:6" x14ac:dyDescent="0.25">
      <c r="A40" s="78">
        <v>46056</v>
      </c>
      <c r="B40" s="84" t="s">
        <v>2372</v>
      </c>
      <c r="C40" s="85" t="s">
        <v>1786</v>
      </c>
      <c r="D40" s="80" t="s">
        <v>1586</v>
      </c>
      <c r="E40" s="74" t="s">
        <v>2374</v>
      </c>
      <c r="F40" s="82">
        <v>100</v>
      </c>
    </row>
    <row r="41" spans="1:6" x14ac:dyDescent="0.25">
      <c r="A41" s="78">
        <v>46056</v>
      </c>
      <c r="B41" s="84" t="s">
        <v>2372</v>
      </c>
      <c r="C41" s="85" t="s">
        <v>1776</v>
      </c>
      <c r="D41" s="80" t="s">
        <v>1656</v>
      </c>
      <c r="E41" s="81" t="s">
        <v>2375</v>
      </c>
      <c r="F41" s="82">
        <v>100</v>
      </c>
    </row>
    <row r="42" spans="1:6" ht="26.4" x14ac:dyDescent="0.25">
      <c r="A42" s="78">
        <v>46056</v>
      </c>
      <c r="B42" s="84" t="s">
        <v>1590</v>
      </c>
      <c r="C42" s="77" t="s">
        <v>1472</v>
      </c>
      <c r="D42" s="73" t="s">
        <v>2376</v>
      </c>
      <c r="E42" s="74"/>
      <c r="F42" s="82">
        <v>100</v>
      </c>
    </row>
    <row r="43" spans="1:6" ht="26.4" x14ac:dyDescent="0.25">
      <c r="A43" s="78">
        <v>46056</v>
      </c>
      <c r="B43" s="84" t="s">
        <v>1590</v>
      </c>
      <c r="C43" s="77" t="s">
        <v>1574</v>
      </c>
      <c r="D43" s="73" t="s">
        <v>2377</v>
      </c>
      <c r="E43" s="74"/>
      <c r="F43" s="82">
        <v>100</v>
      </c>
    </row>
    <row r="44" spans="1:6" ht="26.4" x14ac:dyDescent="0.25">
      <c r="A44" s="78">
        <v>46056</v>
      </c>
      <c r="B44" s="84" t="s">
        <v>1590</v>
      </c>
      <c r="C44" s="77" t="s">
        <v>1576</v>
      </c>
      <c r="D44" s="73" t="s">
        <v>2378</v>
      </c>
      <c r="E44" s="74"/>
      <c r="F44" s="82">
        <v>100</v>
      </c>
    </row>
    <row r="45" spans="1:6" ht="26.4" x14ac:dyDescent="0.25">
      <c r="A45" s="78">
        <v>46056</v>
      </c>
      <c r="B45" s="84" t="s">
        <v>1590</v>
      </c>
      <c r="C45" s="77" t="s">
        <v>1776</v>
      </c>
      <c r="D45" s="73" t="s">
        <v>2379</v>
      </c>
      <c r="E45" s="74"/>
      <c r="F45" s="82">
        <v>100</v>
      </c>
    </row>
    <row r="46" spans="1:6" x14ac:dyDescent="0.25">
      <c r="A46" s="78">
        <v>46057</v>
      </c>
      <c r="B46" s="84" t="s">
        <v>1534</v>
      </c>
      <c r="C46" s="77" t="s">
        <v>1805</v>
      </c>
      <c r="D46" s="73" t="s">
        <v>2380</v>
      </c>
      <c r="E46" s="74"/>
      <c r="F46" s="82">
        <v>100</v>
      </c>
    </row>
    <row r="47" spans="1:6" x14ac:dyDescent="0.25">
      <c r="A47" s="78">
        <v>46057</v>
      </c>
      <c r="B47" s="84" t="s">
        <v>1534</v>
      </c>
      <c r="C47" s="77" t="s">
        <v>1124</v>
      </c>
      <c r="D47" s="73" t="s">
        <v>2381</v>
      </c>
      <c r="E47" s="74"/>
      <c r="F47" s="82">
        <v>100</v>
      </c>
    </row>
    <row r="48" spans="1:6" ht="26.4" x14ac:dyDescent="0.25">
      <c r="A48" s="78">
        <v>46057</v>
      </c>
      <c r="B48" s="84" t="s">
        <v>1534</v>
      </c>
      <c r="C48" s="77" t="s">
        <v>2382</v>
      </c>
      <c r="D48" s="73" t="s">
        <v>2383</v>
      </c>
      <c r="E48" s="74"/>
      <c r="F48" s="82">
        <v>100</v>
      </c>
    </row>
    <row r="49" spans="1:6" ht="21.6" x14ac:dyDescent="0.25">
      <c r="A49" s="78">
        <v>46057</v>
      </c>
      <c r="B49" s="84" t="s">
        <v>1534</v>
      </c>
      <c r="C49" s="77" t="s">
        <v>2382</v>
      </c>
      <c r="D49" s="73" t="s">
        <v>2384</v>
      </c>
      <c r="E49" s="74" t="s">
        <v>2385</v>
      </c>
      <c r="F49" s="82">
        <v>100</v>
      </c>
    </row>
    <row r="50" spans="1:6" x14ac:dyDescent="0.25">
      <c r="A50" s="78">
        <v>46057</v>
      </c>
      <c r="B50" s="76" t="s">
        <v>1428</v>
      </c>
      <c r="C50" s="77" t="s">
        <v>369</v>
      </c>
      <c r="D50" s="73" t="s">
        <v>2386</v>
      </c>
      <c r="E50" s="74"/>
      <c r="F50" s="82">
        <v>100</v>
      </c>
    </row>
    <row r="51" spans="1:6" x14ac:dyDescent="0.25">
      <c r="A51" s="78">
        <v>46057</v>
      </c>
      <c r="B51" s="76" t="s">
        <v>1428</v>
      </c>
      <c r="C51" s="77" t="s">
        <v>369</v>
      </c>
      <c r="D51" s="73" t="s">
        <v>1667</v>
      </c>
      <c r="E51" s="74"/>
      <c r="F51" s="82">
        <v>100</v>
      </c>
    </row>
    <row r="52" spans="1:6" x14ac:dyDescent="0.25">
      <c r="A52" s="78">
        <v>46057</v>
      </c>
      <c r="B52" s="76" t="s">
        <v>1428</v>
      </c>
      <c r="C52" s="77" t="s">
        <v>369</v>
      </c>
      <c r="D52" s="73" t="s">
        <v>1891</v>
      </c>
      <c r="E52" s="74"/>
      <c r="F52" s="82">
        <v>100</v>
      </c>
    </row>
    <row r="53" spans="1:6" ht="26.4" x14ac:dyDescent="0.25">
      <c r="A53" s="78">
        <v>46057</v>
      </c>
      <c r="B53" s="76" t="s">
        <v>1428</v>
      </c>
      <c r="C53" s="77" t="s">
        <v>369</v>
      </c>
      <c r="D53" s="73" t="s">
        <v>1997</v>
      </c>
      <c r="E53" s="74"/>
      <c r="F53" s="82">
        <v>100</v>
      </c>
    </row>
    <row r="54" spans="1:6" ht="26.4" x14ac:dyDescent="0.25">
      <c r="A54" s="78">
        <v>46057</v>
      </c>
      <c r="B54" s="76" t="s">
        <v>1428</v>
      </c>
      <c r="C54" s="77" t="s">
        <v>369</v>
      </c>
      <c r="D54" s="73" t="s">
        <v>2387</v>
      </c>
      <c r="E54" s="74"/>
      <c r="F54" s="82">
        <v>100</v>
      </c>
    </row>
    <row r="55" spans="1:6" ht="26.4" x14ac:dyDescent="0.25">
      <c r="A55" s="78">
        <v>46057</v>
      </c>
      <c r="B55" s="76" t="s">
        <v>1428</v>
      </c>
      <c r="C55" s="77" t="s">
        <v>369</v>
      </c>
      <c r="D55" s="73" t="s">
        <v>1999</v>
      </c>
      <c r="E55" s="74"/>
      <c r="F55" s="82">
        <v>100</v>
      </c>
    </row>
    <row r="56" spans="1:6" x14ac:dyDescent="0.25">
      <c r="A56" s="78">
        <v>46057</v>
      </c>
      <c r="B56" s="76" t="s">
        <v>1542</v>
      </c>
      <c r="C56" s="77" t="s">
        <v>1548</v>
      </c>
      <c r="D56" s="73" t="s">
        <v>1449</v>
      </c>
      <c r="E56" s="74" t="s">
        <v>1571</v>
      </c>
      <c r="F56" s="82">
        <v>100</v>
      </c>
    </row>
    <row r="57" spans="1:6" ht="21.6" x14ac:dyDescent="0.25">
      <c r="A57" s="78">
        <v>46057</v>
      </c>
      <c r="B57" s="76" t="s">
        <v>1542</v>
      </c>
      <c r="C57" s="77" t="s">
        <v>1611</v>
      </c>
      <c r="D57" s="73" t="s">
        <v>1449</v>
      </c>
      <c r="E57" s="74" t="s">
        <v>2388</v>
      </c>
      <c r="F57" s="82">
        <v>100</v>
      </c>
    </row>
    <row r="58" spans="1:6" ht="33.75" customHeight="1" x14ac:dyDescent="0.25">
      <c r="A58" s="78">
        <v>46057</v>
      </c>
      <c r="B58" s="76" t="s">
        <v>1542</v>
      </c>
      <c r="C58" s="77" t="s">
        <v>2043</v>
      </c>
      <c r="D58" s="73" t="s">
        <v>1449</v>
      </c>
      <c r="E58" s="74" t="s">
        <v>2389</v>
      </c>
      <c r="F58" s="82">
        <v>100</v>
      </c>
    </row>
    <row r="59" spans="1:6" ht="29.25" customHeight="1" x14ac:dyDescent="0.25">
      <c r="A59" s="78">
        <v>46057</v>
      </c>
      <c r="B59" s="76" t="s">
        <v>1542</v>
      </c>
      <c r="C59" s="77" t="s">
        <v>1460</v>
      </c>
      <c r="D59" s="73" t="s">
        <v>1449</v>
      </c>
      <c r="E59" s="74" t="s">
        <v>2390</v>
      </c>
      <c r="F59" s="82">
        <v>100</v>
      </c>
    </row>
    <row r="60" spans="1:6" x14ac:dyDescent="0.25">
      <c r="A60" s="78">
        <v>46057</v>
      </c>
      <c r="B60" s="76" t="s">
        <v>1542</v>
      </c>
      <c r="C60" s="77" t="s">
        <v>1648</v>
      </c>
      <c r="D60" s="73" t="s">
        <v>1635</v>
      </c>
      <c r="E60" s="74"/>
      <c r="F60" s="82">
        <v>100</v>
      </c>
    </row>
    <row r="61" spans="1:6" x14ac:dyDescent="0.25">
      <c r="A61" s="78">
        <v>46057</v>
      </c>
      <c r="B61" s="76" t="s">
        <v>1542</v>
      </c>
      <c r="C61" s="77" t="s">
        <v>1648</v>
      </c>
      <c r="D61" s="73" t="s">
        <v>1681</v>
      </c>
      <c r="E61" s="74"/>
      <c r="F61" s="82">
        <v>100</v>
      </c>
    </row>
    <row r="62" spans="1:6" x14ac:dyDescent="0.25">
      <c r="A62" s="78">
        <v>46057</v>
      </c>
      <c r="B62" s="76" t="s">
        <v>1555</v>
      </c>
      <c r="C62" s="77" t="s">
        <v>1638</v>
      </c>
      <c r="D62" s="73" t="s">
        <v>1635</v>
      </c>
      <c r="E62" s="74"/>
      <c r="F62" s="82">
        <v>100</v>
      </c>
    </row>
    <row r="63" spans="1:6" x14ac:dyDescent="0.25">
      <c r="A63" s="78">
        <v>46057</v>
      </c>
      <c r="B63" s="76" t="s">
        <v>1555</v>
      </c>
      <c r="C63" s="77" t="s">
        <v>1638</v>
      </c>
      <c r="D63" s="73" t="s">
        <v>1681</v>
      </c>
      <c r="E63" s="74"/>
      <c r="F63" s="82">
        <v>100</v>
      </c>
    </row>
    <row r="64" spans="1:6" x14ac:dyDescent="0.25">
      <c r="A64" s="78">
        <v>46057</v>
      </c>
      <c r="B64" s="76" t="s">
        <v>1555</v>
      </c>
      <c r="C64" s="77" t="s">
        <v>1864</v>
      </c>
      <c r="D64" s="73" t="s">
        <v>1635</v>
      </c>
      <c r="E64" s="74"/>
      <c r="F64" s="82">
        <v>100</v>
      </c>
    </row>
    <row r="65" spans="1:6" x14ac:dyDescent="0.25">
      <c r="A65" s="78">
        <v>46057</v>
      </c>
      <c r="B65" s="76" t="s">
        <v>1555</v>
      </c>
      <c r="C65" s="77" t="s">
        <v>1864</v>
      </c>
      <c r="D65" s="73" t="s">
        <v>1681</v>
      </c>
      <c r="E65" s="74"/>
      <c r="F65" s="82">
        <v>100</v>
      </c>
    </row>
    <row r="66" spans="1:6" x14ac:dyDescent="0.25">
      <c r="A66" s="78">
        <v>46057</v>
      </c>
      <c r="B66" s="76" t="s">
        <v>1555</v>
      </c>
      <c r="C66" s="77" t="s">
        <v>1910</v>
      </c>
      <c r="D66" s="73" t="s">
        <v>1440</v>
      </c>
      <c r="E66" s="74" t="s">
        <v>1549</v>
      </c>
      <c r="F66" s="82">
        <v>100</v>
      </c>
    </row>
    <row r="67" spans="1:6" x14ac:dyDescent="0.25">
      <c r="A67" s="78">
        <v>46057</v>
      </c>
      <c r="B67" s="76" t="s">
        <v>1555</v>
      </c>
      <c r="C67" s="77" t="s">
        <v>1912</v>
      </c>
      <c r="D67" s="73" t="s">
        <v>1440</v>
      </c>
      <c r="E67" s="74" t="s">
        <v>1676</v>
      </c>
      <c r="F67" s="82">
        <v>100</v>
      </c>
    </row>
    <row r="68" spans="1:6" x14ac:dyDescent="0.25">
      <c r="A68" s="78">
        <v>46057</v>
      </c>
      <c r="B68" s="76" t="s">
        <v>1555</v>
      </c>
      <c r="C68" s="77" t="s">
        <v>1451</v>
      </c>
      <c r="D68" s="73" t="s">
        <v>1440</v>
      </c>
      <c r="E68" s="74" t="s">
        <v>1676</v>
      </c>
      <c r="F68" s="82">
        <v>100</v>
      </c>
    </row>
    <row r="69" spans="1:6" x14ac:dyDescent="0.25">
      <c r="A69" s="78">
        <v>46057</v>
      </c>
      <c r="B69" s="76" t="s">
        <v>1555</v>
      </c>
      <c r="C69" s="77" t="s">
        <v>1455</v>
      </c>
      <c r="D69" s="73" t="s">
        <v>1440</v>
      </c>
      <c r="E69" s="74" t="s">
        <v>1676</v>
      </c>
      <c r="F69" s="82">
        <v>100</v>
      </c>
    </row>
    <row r="70" spans="1:6" x14ac:dyDescent="0.25">
      <c r="A70" s="78">
        <v>46057</v>
      </c>
      <c r="B70" s="76" t="s">
        <v>1438</v>
      </c>
      <c r="C70" s="77" t="s">
        <v>1974</v>
      </c>
      <c r="D70" s="73" t="s">
        <v>1635</v>
      </c>
      <c r="E70" s="74"/>
      <c r="F70" s="82">
        <v>100</v>
      </c>
    </row>
    <row r="71" spans="1:6" x14ac:dyDescent="0.25">
      <c r="A71" s="78">
        <v>46057</v>
      </c>
      <c r="B71" s="76" t="s">
        <v>1438</v>
      </c>
      <c r="C71" s="77" t="s">
        <v>1974</v>
      </c>
      <c r="D71" s="73" t="s">
        <v>1681</v>
      </c>
      <c r="E71" s="74"/>
      <c r="F71" s="82">
        <v>100</v>
      </c>
    </row>
    <row r="72" spans="1:6" x14ac:dyDescent="0.25">
      <c r="A72" s="78">
        <v>46057</v>
      </c>
      <c r="B72" s="76" t="s">
        <v>1438</v>
      </c>
      <c r="C72" s="77" t="s">
        <v>1619</v>
      </c>
      <c r="D72" s="73" t="s">
        <v>1440</v>
      </c>
      <c r="E72" s="74" t="s">
        <v>1443</v>
      </c>
      <c r="F72" s="82">
        <v>100</v>
      </c>
    </row>
    <row r="73" spans="1:6" x14ac:dyDescent="0.25">
      <c r="A73" s="78">
        <v>46057</v>
      </c>
      <c r="B73" s="76" t="s">
        <v>1438</v>
      </c>
      <c r="C73" s="77" t="s">
        <v>1687</v>
      </c>
      <c r="D73" s="73" t="s">
        <v>1635</v>
      </c>
      <c r="E73" s="74"/>
      <c r="F73" s="82">
        <v>100</v>
      </c>
    </row>
    <row r="74" spans="1:6" x14ac:dyDescent="0.25">
      <c r="A74" s="78">
        <v>46057</v>
      </c>
      <c r="B74" s="76" t="s">
        <v>1438</v>
      </c>
      <c r="C74" s="77" t="s">
        <v>1687</v>
      </c>
      <c r="D74" s="73" t="s">
        <v>1681</v>
      </c>
      <c r="E74" s="74"/>
      <c r="F74" s="82">
        <v>100</v>
      </c>
    </row>
    <row r="75" spans="1:6" x14ac:dyDescent="0.25">
      <c r="A75" s="78">
        <v>46057</v>
      </c>
      <c r="B75" s="76" t="s">
        <v>1438</v>
      </c>
      <c r="C75" s="77" t="s">
        <v>1909</v>
      </c>
      <c r="D75" s="73" t="s">
        <v>2368</v>
      </c>
      <c r="E75" s="74" t="s">
        <v>1454</v>
      </c>
      <c r="F75" s="82">
        <v>100</v>
      </c>
    </row>
    <row r="76" spans="1:6" x14ac:dyDescent="0.25">
      <c r="A76" s="78">
        <v>46057</v>
      </c>
      <c r="B76" s="76" t="s">
        <v>1438</v>
      </c>
      <c r="C76" s="77" t="s">
        <v>1941</v>
      </c>
      <c r="D76" s="73" t="s">
        <v>1635</v>
      </c>
      <c r="E76" s="74"/>
      <c r="F76" s="82">
        <v>100</v>
      </c>
    </row>
    <row r="77" spans="1:6" x14ac:dyDescent="0.25">
      <c r="A77" s="78">
        <v>46057</v>
      </c>
      <c r="B77" s="76" t="s">
        <v>1438</v>
      </c>
      <c r="C77" s="77" t="s">
        <v>1941</v>
      </c>
      <c r="D77" s="73" t="s">
        <v>1681</v>
      </c>
      <c r="E77" s="74"/>
      <c r="F77" s="82">
        <v>100</v>
      </c>
    </row>
    <row r="78" spans="1:6" x14ac:dyDescent="0.25">
      <c r="A78" s="78">
        <v>46057</v>
      </c>
      <c r="B78" s="76" t="s">
        <v>1457</v>
      </c>
      <c r="C78" s="77" t="s">
        <v>2150</v>
      </c>
      <c r="D78" s="73" t="s">
        <v>2391</v>
      </c>
      <c r="E78" s="74" t="s">
        <v>2392</v>
      </c>
      <c r="F78" s="82">
        <v>30</v>
      </c>
    </row>
    <row r="79" spans="1:6" x14ac:dyDescent="0.25">
      <c r="A79" s="78">
        <v>46057</v>
      </c>
      <c r="B79" s="76" t="s">
        <v>1457</v>
      </c>
      <c r="C79" s="83" t="s">
        <v>2097</v>
      </c>
      <c r="D79" s="73" t="s">
        <v>1635</v>
      </c>
      <c r="E79" s="74"/>
      <c r="F79" s="82">
        <v>100</v>
      </c>
    </row>
    <row r="80" spans="1:6" ht="17.25" customHeight="1" x14ac:dyDescent="0.25">
      <c r="A80" s="78">
        <v>46057</v>
      </c>
      <c r="B80" s="76" t="s">
        <v>1457</v>
      </c>
      <c r="C80" s="83" t="s">
        <v>2097</v>
      </c>
      <c r="D80" s="73" t="s">
        <v>1681</v>
      </c>
      <c r="E80" s="74"/>
      <c r="F80" s="82">
        <v>100</v>
      </c>
    </row>
    <row r="81" spans="1:6" ht="32.4" x14ac:dyDescent="0.25">
      <c r="A81" s="78">
        <v>46057</v>
      </c>
      <c r="B81" s="76" t="s">
        <v>1457</v>
      </c>
      <c r="C81" s="83" t="s">
        <v>1648</v>
      </c>
      <c r="D81" s="80" t="s">
        <v>1449</v>
      </c>
      <c r="E81" s="74" t="s">
        <v>2393</v>
      </c>
      <c r="F81" s="82">
        <v>100</v>
      </c>
    </row>
    <row r="82" spans="1:6" x14ac:dyDescent="0.25">
      <c r="A82" s="78">
        <v>46057</v>
      </c>
      <c r="B82" s="76" t="s">
        <v>1457</v>
      </c>
      <c r="C82" s="83" t="s">
        <v>1955</v>
      </c>
      <c r="D82" s="80" t="s">
        <v>2394</v>
      </c>
      <c r="E82" s="74"/>
      <c r="F82" s="82">
        <v>100</v>
      </c>
    </row>
    <row r="83" spans="1:6" x14ac:dyDescent="0.25">
      <c r="A83" s="78">
        <v>46058</v>
      </c>
      <c r="B83" s="84" t="s">
        <v>1534</v>
      </c>
      <c r="C83" s="83" t="s">
        <v>1124</v>
      </c>
      <c r="D83" s="80" t="s">
        <v>2395</v>
      </c>
      <c r="E83" s="74"/>
      <c r="F83" s="82">
        <v>100</v>
      </c>
    </row>
    <row r="84" spans="1:6" x14ac:dyDescent="0.25">
      <c r="A84" s="78">
        <v>46058</v>
      </c>
      <c r="B84" s="84" t="s">
        <v>1534</v>
      </c>
      <c r="C84" s="83" t="s">
        <v>1124</v>
      </c>
      <c r="D84" s="80" t="s">
        <v>2396</v>
      </c>
      <c r="E84" s="74"/>
      <c r="F84" s="82">
        <v>100</v>
      </c>
    </row>
    <row r="85" spans="1:6" ht="22.8" x14ac:dyDescent="0.25">
      <c r="A85" s="78">
        <v>46058</v>
      </c>
      <c r="B85" s="84" t="s">
        <v>1534</v>
      </c>
      <c r="C85" s="83" t="s">
        <v>1124</v>
      </c>
      <c r="D85" s="80" t="s">
        <v>2397</v>
      </c>
      <c r="E85" s="74"/>
      <c r="F85" s="82">
        <v>100</v>
      </c>
    </row>
    <row r="86" spans="1:6" ht="22.8" x14ac:dyDescent="0.25">
      <c r="A86" s="78">
        <v>46058</v>
      </c>
      <c r="B86" s="84" t="s">
        <v>1534</v>
      </c>
      <c r="C86" s="83" t="s">
        <v>1124</v>
      </c>
      <c r="D86" s="80" t="s">
        <v>2398</v>
      </c>
      <c r="E86" s="74"/>
      <c r="F86" s="82">
        <v>100</v>
      </c>
    </row>
    <row r="87" spans="1:6" ht="22.8" x14ac:dyDescent="0.25">
      <c r="A87" s="78">
        <v>46058</v>
      </c>
      <c r="B87" s="84" t="s">
        <v>1534</v>
      </c>
      <c r="C87" s="83" t="s">
        <v>1124</v>
      </c>
      <c r="D87" s="80" t="s">
        <v>2399</v>
      </c>
      <c r="E87" s="74"/>
      <c r="F87" s="82">
        <v>100</v>
      </c>
    </row>
    <row r="88" spans="1:6" x14ac:dyDescent="0.25">
      <c r="A88" s="78">
        <v>46058</v>
      </c>
      <c r="B88" s="84" t="s">
        <v>1428</v>
      </c>
      <c r="C88" s="83" t="s">
        <v>758</v>
      </c>
      <c r="D88" s="80" t="s">
        <v>2353</v>
      </c>
      <c r="E88" s="74"/>
      <c r="F88" s="82">
        <v>100</v>
      </c>
    </row>
    <row r="89" spans="1:6" ht="22.8" x14ac:dyDescent="0.25">
      <c r="A89" s="78">
        <v>46058</v>
      </c>
      <c r="B89" s="84" t="s">
        <v>1428</v>
      </c>
      <c r="C89" s="83" t="s">
        <v>369</v>
      </c>
      <c r="D89" s="80" t="s">
        <v>1767</v>
      </c>
      <c r="E89" s="74"/>
      <c r="F89" s="82">
        <v>100</v>
      </c>
    </row>
    <row r="90" spans="1:6" x14ac:dyDescent="0.25">
      <c r="A90" s="78">
        <v>46058</v>
      </c>
      <c r="B90" s="84" t="s">
        <v>1428</v>
      </c>
      <c r="C90" s="83" t="s">
        <v>369</v>
      </c>
      <c r="D90" s="80" t="s">
        <v>2400</v>
      </c>
      <c r="E90" s="74"/>
      <c r="F90" s="82">
        <v>100</v>
      </c>
    </row>
    <row r="91" spans="1:6" x14ac:dyDescent="0.25">
      <c r="A91" s="78">
        <v>46058</v>
      </c>
      <c r="B91" s="84" t="s">
        <v>1428</v>
      </c>
      <c r="C91" s="83" t="s">
        <v>369</v>
      </c>
      <c r="D91" s="80" t="s">
        <v>2103</v>
      </c>
      <c r="E91" s="74"/>
      <c r="F91" s="82">
        <v>100</v>
      </c>
    </row>
    <row r="92" spans="1:6" x14ac:dyDescent="0.25">
      <c r="A92" s="78">
        <v>46058</v>
      </c>
      <c r="B92" s="84" t="s">
        <v>1428</v>
      </c>
      <c r="C92" s="83" t="s">
        <v>369</v>
      </c>
      <c r="D92" s="80" t="s">
        <v>2106</v>
      </c>
      <c r="E92" s="74"/>
      <c r="F92" s="82">
        <v>100</v>
      </c>
    </row>
    <row r="93" spans="1:6" x14ac:dyDescent="0.25">
      <c r="A93" s="78">
        <v>46058</v>
      </c>
      <c r="B93" s="84" t="s">
        <v>1428</v>
      </c>
      <c r="C93" s="83" t="s">
        <v>369</v>
      </c>
      <c r="D93" s="80" t="s">
        <v>2401</v>
      </c>
      <c r="E93" s="74"/>
      <c r="F93" s="82">
        <v>100</v>
      </c>
    </row>
    <row r="94" spans="1:6" x14ac:dyDescent="0.25">
      <c r="A94" s="78">
        <v>46058</v>
      </c>
      <c r="B94" s="84" t="s">
        <v>1542</v>
      </c>
      <c r="C94" s="83" t="s">
        <v>1775</v>
      </c>
      <c r="D94" s="80" t="s">
        <v>1440</v>
      </c>
      <c r="E94" s="74" t="s">
        <v>1676</v>
      </c>
      <c r="F94" s="82">
        <v>100</v>
      </c>
    </row>
    <row r="95" spans="1:6" x14ac:dyDescent="0.25">
      <c r="A95" s="78">
        <v>46058</v>
      </c>
      <c r="B95" s="84" t="s">
        <v>1542</v>
      </c>
      <c r="C95" s="83" t="s">
        <v>1608</v>
      </c>
      <c r="D95" s="80" t="s">
        <v>1440</v>
      </c>
      <c r="E95" s="74" t="s">
        <v>1485</v>
      </c>
      <c r="F95" s="82">
        <v>100</v>
      </c>
    </row>
    <row r="96" spans="1:6" x14ac:dyDescent="0.25">
      <c r="A96" s="78">
        <v>46058</v>
      </c>
      <c r="B96" s="84" t="s">
        <v>1542</v>
      </c>
      <c r="C96" s="83" t="s">
        <v>1611</v>
      </c>
      <c r="D96" s="80" t="s">
        <v>1440</v>
      </c>
      <c r="E96" s="74" t="s">
        <v>1679</v>
      </c>
      <c r="F96" s="82">
        <v>100</v>
      </c>
    </row>
    <row r="97" spans="1:6" x14ac:dyDescent="0.25">
      <c r="A97" s="78">
        <v>46058</v>
      </c>
      <c r="B97" s="84" t="s">
        <v>1542</v>
      </c>
      <c r="C97" s="83" t="s">
        <v>1690</v>
      </c>
      <c r="D97" s="80" t="s">
        <v>1681</v>
      </c>
      <c r="E97" s="74"/>
      <c r="F97" s="82">
        <v>100</v>
      </c>
    </row>
    <row r="98" spans="1:6" x14ac:dyDescent="0.25">
      <c r="A98" s="78">
        <v>46058</v>
      </c>
      <c r="B98" s="84" t="s">
        <v>1542</v>
      </c>
      <c r="C98" s="83" t="s">
        <v>1690</v>
      </c>
      <c r="D98" s="80" t="s">
        <v>2402</v>
      </c>
      <c r="E98" s="74"/>
      <c r="F98" s="82">
        <v>100</v>
      </c>
    </row>
    <row r="99" spans="1:6" x14ac:dyDescent="0.25">
      <c r="A99" s="78">
        <v>46058</v>
      </c>
      <c r="B99" s="84" t="s">
        <v>1542</v>
      </c>
      <c r="C99" s="83" t="s">
        <v>1466</v>
      </c>
      <c r="D99" s="80" t="s">
        <v>1681</v>
      </c>
      <c r="E99" s="74"/>
      <c r="F99" s="82">
        <v>100</v>
      </c>
    </row>
    <row r="100" spans="1:6" x14ac:dyDescent="0.25">
      <c r="A100" s="78">
        <v>46058</v>
      </c>
      <c r="B100" s="84" t="s">
        <v>1542</v>
      </c>
      <c r="C100" s="83" t="s">
        <v>1466</v>
      </c>
      <c r="D100" s="80" t="s">
        <v>2402</v>
      </c>
      <c r="E100" s="74"/>
      <c r="F100" s="82">
        <v>100</v>
      </c>
    </row>
    <row r="101" spans="1:6" x14ac:dyDescent="0.25">
      <c r="A101" s="78">
        <v>46058</v>
      </c>
      <c r="B101" s="84" t="s">
        <v>1555</v>
      </c>
      <c r="C101" s="83" t="s">
        <v>1558</v>
      </c>
      <c r="D101" s="80" t="s">
        <v>1440</v>
      </c>
      <c r="E101" s="74" t="s">
        <v>1549</v>
      </c>
      <c r="F101" s="82">
        <v>100</v>
      </c>
    </row>
    <row r="102" spans="1:6" x14ac:dyDescent="0.25">
      <c r="A102" s="78">
        <v>46058</v>
      </c>
      <c r="B102" s="84" t="s">
        <v>1555</v>
      </c>
      <c r="C102" s="83" t="s">
        <v>1785</v>
      </c>
      <c r="D102" s="80" t="s">
        <v>1440</v>
      </c>
      <c r="E102" s="74" t="s">
        <v>1549</v>
      </c>
      <c r="F102" s="82">
        <v>100</v>
      </c>
    </row>
    <row r="103" spans="1:6" x14ac:dyDescent="0.25">
      <c r="A103" s="78">
        <v>46058</v>
      </c>
      <c r="B103" s="84" t="s">
        <v>1555</v>
      </c>
      <c r="C103" s="83" t="s">
        <v>1869</v>
      </c>
      <c r="D103" s="80" t="s">
        <v>1681</v>
      </c>
      <c r="E103" s="74"/>
      <c r="F103" s="82">
        <v>100</v>
      </c>
    </row>
    <row r="104" spans="1:6" x14ac:dyDescent="0.25">
      <c r="A104" s="78">
        <v>46058</v>
      </c>
      <c r="B104" s="84" t="s">
        <v>1555</v>
      </c>
      <c r="C104" s="83" t="s">
        <v>1869</v>
      </c>
      <c r="D104" s="80" t="s">
        <v>2402</v>
      </c>
      <c r="E104" s="74"/>
      <c r="F104" s="82">
        <v>100</v>
      </c>
    </row>
    <row r="105" spans="1:6" x14ac:dyDescent="0.25">
      <c r="A105" s="78">
        <v>46058</v>
      </c>
      <c r="B105" s="84" t="s">
        <v>1555</v>
      </c>
      <c r="C105" s="83" t="s">
        <v>2040</v>
      </c>
      <c r="D105" s="80" t="s">
        <v>1681</v>
      </c>
      <c r="E105" s="74"/>
      <c r="F105" s="82">
        <v>100</v>
      </c>
    </row>
    <row r="106" spans="1:6" x14ac:dyDescent="0.25">
      <c r="A106" s="78">
        <v>46058</v>
      </c>
      <c r="B106" s="84" t="s">
        <v>1555</v>
      </c>
      <c r="C106" s="83" t="s">
        <v>2040</v>
      </c>
      <c r="D106" s="80" t="s">
        <v>2402</v>
      </c>
      <c r="E106" s="74"/>
      <c r="F106" s="82">
        <v>100</v>
      </c>
    </row>
    <row r="107" spans="1:6" x14ac:dyDescent="0.25">
      <c r="A107" s="78">
        <v>46058</v>
      </c>
      <c r="B107" s="84" t="s">
        <v>1555</v>
      </c>
      <c r="C107" s="83" t="s">
        <v>1615</v>
      </c>
      <c r="D107" s="80" t="s">
        <v>1681</v>
      </c>
      <c r="E107" s="74"/>
      <c r="F107" s="82">
        <v>100</v>
      </c>
    </row>
    <row r="108" spans="1:6" x14ac:dyDescent="0.25">
      <c r="A108" s="78">
        <v>46058</v>
      </c>
      <c r="B108" s="84" t="s">
        <v>1555</v>
      </c>
      <c r="C108" s="83" t="s">
        <v>1615</v>
      </c>
      <c r="D108" s="80" t="s">
        <v>2402</v>
      </c>
      <c r="E108" s="74"/>
      <c r="F108" s="82">
        <v>100</v>
      </c>
    </row>
    <row r="109" spans="1:6" x14ac:dyDescent="0.25">
      <c r="A109" s="78">
        <v>46058</v>
      </c>
      <c r="B109" s="84" t="s">
        <v>1438</v>
      </c>
      <c r="C109" s="83" t="s">
        <v>1627</v>
      </c>
      <c r="D109" s="80" t="s">
        <v>1681</v>
      </c>
      <c r="E109" s="74"/>
      <c r="F109" s="82">
        <v>100</v>
      </c>
    </row>
    <row r="110" spans="1:6" x14ac:dyDescent="0.25">
      <c r="A110" s="78">
        <v>46058</v>
      </c>
      <c r="B110" s="84" t="s">
        <v>1438</v>
      </c>
      <c r="C110" s="83" t="s">
        <v>1627</v>
      </c>
      <c r="D110" s="80" t="s">
        <v>2402</v>
      </c>
      <c r="E110" s="74"/>
      <c r="F110" s="82">
        <v>100</v>
      </c>
    </row>
    <row r="111" spans="1:6" x14ac:dyDescent="0.25">
      <c r="A111" s="78">
        <v>46058</v>
      </c>
      <c r="B111" s="84" t="s">
        <v>1438</v>
      </c>
      <c r="C111" s="83" t="s">
        <v>1629</v>
      </c>
      <c r="D111" s="80" t="s">
        <v>1681</v>
      </c>
      <c r="E111" s="74"/>
      <c r="F111" s="82">
        <v>100</v>
      </c>
    </row>
    <row r="112" spans="1:6" x14ac:dyDescent="0.25">
      <c r="A112" s="78">
        <v>46058</v>
      </c>
      <c r="B112" s="84" t="s">
        <v>1438</v>
      </c>
      <c r="C112" s="83" t="s">
        <v>1629</v>
      </c>
      <c r="D112" s="80" t="s">
        <v>2402</v>
      </c>
      <c r="E112" s="74"/>
      <c r="F112" s="82">
        <v>100</v>
      </c>
    </row>
    <row r="113" spans="1:6" ht="21.6" x14ac:dyDescent="0.25">
      <c r="A113" s="78">
        <v>46058</v>
      </c>
      <c r="B113" s="84" t="s">
        <v>1438</v>
      </c>
      <c r="C113" s="83" t="s">
        <v>1941</v>
      </c>
      <c r="D113" s="80" t="s">
        <v>2365</v>
      </c>
      <c r="E113" s="74" t="s">
        <v>2403</v>
      </c>
      <c r="F113" s="82">
        <v>100</v>
      </c>
    </row>
    <row r="114" spans="1:6" ht="21.6" x14ac:dyDescent="0.25">
      <c r="A114" s="78">
        <v>46058</v>
      </c>
      <c r="B114" s="84" t="s">
        <v>1438</v>
      </c>
      <c r="C114" s="83" t="s">
        <v>1678</v>
      </c>
      <c r="D114" s="80" t="s">
        <v>1449</v>
      </c>
      <c r="E114" s="74" t="s">
        <v>2404</v>
      </c>
      <c r="F114" s="82">
        <v>100</v>
      </c>
    </row>
    <row r="115" spans="1:6" ht="21.6" x14ac:dyDescent="0.25">
      <c r="A115" s="78">
        <v>46058</v>
      </c>
      <c r="B115" s="84" t="s">
        <v>1438</v>
      </c>
      <c r="C115" s="83" t="s">
        <v>1622</v>
      </c>
      <c r="D115" s="80" t="s">
        <v>1449</v>
      </c>
      <c r="E115" s="74" t="s">
        <v>2404</v>
      </c>
      <c r="F115" s="82">
        <v>100</v>
      </c>
    </row>
    <row r="116" spans="1:6" x14ac:dyDescent="0.25">
      <c r="A116" s="78">
        <v>46058</v>
      </c>
      <c r="B116" s="84" t="s">
        <v>1438</v>
      </c>
      <c r="C116" s="83" t="s">
        <v>1624</v>
      </c>
      <c r="D116" s="80" t="s">
        <v>1440</v>
      </c>
      <c r="E116" s="74" t="s">
        <v>1485</v>
      </c>
      <c r="F116" s="82">
        <v>100</v>
      </c>
    </row>
    <row r="117" spans="1:6" ht="21.6" x14ac:dyDescent="0.25">
      <c r="A117" s="78">
        <v>46058</v>
      </c>
      <c r="B117" s="84" t="s">
        <v>1457</v>
      </c>
      <c r="C117" s="83" t="s">
        <v>1640</v>
      </c>
      <c r="D117" s="80" t="s">
        <v>1449</v>
      </c>
      <c r="E117" s="74" t="s">
        <v>2405</v>
      </c>
      <c r="F117" s="82">
        <v>100</v>
      </c>
    </row>
    <row r="118" spans="1:6" x14ac:dyDescent="0.25">
      <c r="A118" s="78">
        <v>46058</v>
      </c>
      <c r="B118" s="84" t="s">
        <v>1457</v>
      </c>
      <c r="C118" s="83" t="s">
        <v>2096</v>
      </c>
      <c r="D118" s="80" t="s">
        <v>1440</v>
      </c>
      <c r="E118" s="74" t="s">
        <v>1441</v>
      </c>
      <c r="F118" s="82">
        <v>100</v>
      </c>
    </row>
    <row r="119" spans="1:6" x14ac:dyDescent="0.25">
      <c r="A119" s="78">
        <v>46058</v>
      </c>
      <c r="B119" s="84" t="s">
        <v>1457</v>
      </c>
      <c r="C119" s="83" t="s">
        <v>1699</v>
      </c>
      <c r="D119" s="80" t="s">
        <v>1440</v>
      </c>
      <c r="E119" s="74" t="s">
        <v>1485</v>
      </c>
      <c r="F119" s="82">
        <v>100</v>
      </c>
    </row>
    <row r="120" spans="1:6" x14ac:dyDescent="0.25">
      <c r="A120" s="78">
        <v>46058</v>
      </c>
      <c r="B120" s="84" t="s">
        <v>1457</v>
      </c>
      <c r="C120" s="83" t="s">
        <v>1458</v>
      </c>
      <c r="D120" s="80" t="s">
        <v>1681</v>
      </c>
      <c r="E120" s="74"/>
      <c r="F120" s="82">
        <v>100</v>
      </c>
    </row>
    <row r="121" spans="1:6" x14ac:dyDescent="0.25">
      <c r="A121" s="78">
        <v>46058</v>
      </c>
      <c r="B121" s="84" t="s">
        <v>1457</v>
      </c>
      <c r="C121" s="83" t="s">
        <v>1458</v>
      </c>
      <c r="D121" s="80" t="s">
        <v>2402</v>
      </c>
      <c r="E121" s="74"/>
      <c r="F121" s="82">
        <v>100</v>
      </c>
    </row>
    <row r="122" spans="1:6" x14ac:dyDescent="0.25">
      <c r="A122" s="78">
        <v>46058</v>
      </c>
      <c r="B122" s="84" t="s">
        <v>1457</v>
      </c>
      <c r="C122" s="83" t="s">
        <v>2150</v>
      </c>
      <c r="D122" s="80" t="s">
        <v>2391</v>
      </c>
      <c r="E122" s="74" t="s">
        <v>2406</v>
      </c>
      <c r="F122" s="82">
        <v>50</v>
      </c>
    </row>
    <row r="123" spans="1:6" x14ac:dyDescent="0.25">
      <c r="A123" s="78">
        <v>46058</v>
      </c>
      <c r="B123" s="84" t="s">
        <v>2372</v>
      </c>
      <c r="C123" s="83" t="s">
        <v>2407</v>
      </c>
      <c r="D123" s="80" t="s">
        <v>2408</v>
      </c>
      <c r="E123" s="74"/>
      <c r="F123" s="82">
        <v>100</v>
      </c>
    </row>
    <row r="124" spans="1:6" ht="23.4" thickBot="1" x14ac:dyDescent="0.3">
      <c r="A124" s="78">
        <v>46058</v>
      </c>
      <c r="B124" s="84" t="s">
        <v>1590</v>
      </c>
      <c r="C124" s="83" t="s">
        <v>1700</v>
      </c>
      <c r="D124" s="80" t="s">
        <v>2409</v>
      </c>
      <c r="E124" s="74"/>
      <c r="F124" s="82">
        <v>50</v>
      </c>
    </row>
    <row r="125" spans="1:6" x14ac:dyDescent="0.25">
      <c r="A125" s="91">
        <v>46059</v>
      </c>
      <c r="B125" s="92" t="s">
        <v>1534</v>
      </c>
      <c r="C125" s="93" t="s">
        <v>1540</v>
      </c>
      <c r="D125" s="94" t="s">
        <v>2410</v>
      </c>
      <c r="E125" s="95" t="s">
        <v>2411</v>
      </c>
      <c r="F125" s="96">
        <v>100</v>
      </c>
    </row>
    <row r="126" spans="1:6" ht="26.4" x14ac:dyDescent="0.25">
      <c r="A126" s="97">
        <v>46059</v>
      </c>
      <c r="B126" s="76" t="s">
        <v>1534</v>
      </c>
      <c r="C126" s="77" t="s">
        <v>758</v>
      </c>
      <c r="D126" s="73" t="s">
        <v>2412</v>
      </c>
      <c r="E126" s="74"/>
      <c r="F126" s="98">
        <v>100</v>
      </c>
    </row>
    <row r="127" spans="1:6" x14ac:dyDescent="0.25">
      <c r="A127" s="97">
        <v>46059</v>
      </c>
      <c r="B127" s="76" t="s">
        <v>1428</v>
      </c>
      <c r="C127" s="77" t="s">
        <v>758</v>
      </c>
      <c r="D127" s="73" t="s">
        <v>2353</v>
      </c>
      <c r="E127" s="74"/>
      <c r="F127" s="98">
        <v>100</v>
      </c>
    </row>
    <row r="128" spans="1:6" ht="26.4" x14ac:dyDescent="0.25">
      <c r="A128" s="97">
        <v>46059</v>
      </c>
      <c r="B128" s="76" t="s">
        <v>1428</v>
      </c>
      <c r="C128" s="77" t="s">
        <v>369</v>
      </c>
      <c r="D128" s="73" t="s">
        <v>1767</v>
      </c>
      <c r="E128" s="74"/>
      <c r="F128" s="98">
        <v>100</v>
      </c>
    </row>
    <row r="129" spans="1:6" x14ac:dyDescent="0.25">
      <c r="A129" s="97">
        <v>46059</v>
      </c>
      <c r="B129" s="76" t="s">
        <v>1428</v>
      </c>
      <c r="C129" s="77" t="s">
        <v>1700</v>
      </c>
      <c r="D129" s="73" t="s">
        <v>2413</v>
      </c>
      <c r="E129" s="74"/>
      <c r="F129" s="98">
        <v>100</v>
      </c>
    </row>
    <row r="130" spans="1:6" ht="21.6" x14ac:dyDescent="0.25">
      <c r="A130" s="97">
        <v>46059</v>
      </c>
      <c r="B130" s="76" t="s">
        <v>1542</v>
      </c>
      <c r="C130" s="77" t="s">
        <v>1862</v>
      </c>
      <c r="D130" s="73" t="s">
        <v>2365</v>
      </c>
      <c r="E130" s="74" t="s">
        <v>2414</v>
      </c>
      <c r="F130" s="98">
        <v>100</v>
      </c>
    </row>
    <row r="131" spans="1:6" x14ac:dyDescent="0.25">
      <c r="A131" s="97">
        <v>46059</v>
      </c>
      <c r="B131" s="76" t="s">
        <v>1542</v>
      </c>
      <c r="C131" s="77" t="s">
        <v>1611</v>
      </c>
      <c r="D131" s="73" t="s">
        <v>1449</v>
      </c>
      <c r="E131" s="74" t="s">
        <v>1450</v>
      </c>
      <c r="F131" s="98">
        <v>100</v>
      </c>
    </row>
    <row r="132" spans="1:6" x14ac:dyDescent="0.25">
      <c r="A132" s="97">
        <v>46059</v>
      </c>
      <c r="B132" s="76" t="s">
        <v>1542</v>
      </c>
      <c r="C132" s="77" t="s">
        <v>1608</v>
      </c>
      <c r="D132" s="73" t="s">
        <v>1449</v>
      </c>
      <c r="E132" s="74" t="s">
        <v>1450</v>
      </c>
      <c r="F132" s="98">
        <v>100</v>
      </c>
    </row>
    <row r="133" spans="1:6" x14ac:dyDescent="0.25">
      <c r="A133" s="97">
        <v>46059</v>
      </c>
      <c r="B133" s="76" t="s">
        <v>1542</v>
      </c>
      <c r="C133" s="77" t="s">
        <v>1862</v>
      </c>
      <c r="D133" s="73" t="s">
        <v>1449</v>
      </c>
      <c r="E133" s="74" t="s">
        <v>2415</v>
      </c>
      <c r="F133" s="98">
        <v>100</v>
      </c>
    </row>
    <row r="134" spans="1:6" x14ac:dyDescent="0.25">
      <c r="A134" s="97">
        <v>46059</v>
      </c>
      <c r="B134" s="76" t="s">
        <v>1542</v>
      </c>
      <c r="C134" s="77" t="s">
        <v>1721</v>
      </c>
      <c r="D134" s="73" t="s">
        <v>1440</v>
      </c>
      <c r="E134" s="74" t="s">
        <v>1676</v>
      </c>
      <c r="F134" s="98">
        <v>100</v>
      </c>
    </row>
    <row r="135" spans="1:6" x14ac:dyDescent="0.25">
      <c r="A135" s="97">
        <v>46059</v>
      </c>
      <c r="B135" s="76" t="s">
        <v>1542</v>
      </c>
      <c r="C135" s="77" t="s">
        <v>1543</v>
      </c>
      <c r="D135" s="73" t="s">
        <v>1440</v>
      </c>
      <c r="E135" s="74" t="s">
        <v>1487</v>
      </c>
      <c r="F135" s="98">
        <v>100</v>
      </c>
    </row>
    <row r="136" spans="1:6" x14ac:dyDescent="0.25">
      <c r="A136" s="97">
        <v>46059</v>
      </c>
      <c r="B136" s="76" t="s">
        <v>1542</v>
      </c>
      <c r="C136" s="77" t="s">
        <v>1486</v>
      </c>
      <c r="D136" s="73" t="s">
        <v>1449</v>
      </c>
      <c r="E136" s="74" t="s">
        <v>1676</v>
      </c>
      <c r="F136" s="98">
        <v>100</v>
      </c>
    </row>
    <row r="137" spans="1:6" x14ac:dyDescent="0.25">
      <c r="A137" s="97">
        <v>46059</v>
      </c>
      <c r="B137" s="76" t="s">
        <v>1542</v>
      </c>
      <c r="C137" s="77" t="s">
        <v>1649</v>
      </c>
      <c r="D137" s="73" t="s">
        <v>2368</v>
      </c>
      <c r="E137" s="74" t="s">
        <v>2416</v>
      </c>
      <c r="F137" s="98">
        <v>100</v>
      </c>
    </row>
    <row r="138" spans="1:6" x14ac:dyDescent="0.25">
      <c r="A138" s="97">
        <v>46059</v>
      </c>
      <c r="B138" s="76" t="s">
        <v>1542</v>
      </c>
      <c r="C138" s="77" t="s">
        <v>1727</v>
      </c>
      <c r="D138" s="73" t="s">
        <v>2368</v>
      </c>
      <c r="E138" s="74" t="s">
        <v>2416</v>
      </c>
      <c r="F138" s="98">
        <v>100</v>
      </c>
    </row>
    <row r="139" spans="1:6" x14ac:dyDescent="0.25">
      <c r="A139" s="97">
        <v>46059</v>
      </c>
      <c r="B139" s="76" t="s">
        <v>1555</v>
      </c>
      <c r="C139" s="77" t="s">
        <v>1734</v>
      </c>
      <c r="D139" s="73" t="s">
        <v>1440</v>
      </c>
      <c r="E139" s="74" t="s">
        <v>1441</v>
      </c>
      <c r="F139" s="98">
        <v>100</v>
      </c>
    </row>
    <row r="140" spans="1:6" x14ac:dyDescent="0.25">
      <c r="A140" s="97">
        <v>46059</v>
      </c>
      <c r="B140" s="76" t="s">
        <v>1555</v>
      </c>
      <c r="C140" s="77" t="s">
        <v>1783</v>
      </c>
      <c r="D140" s="73" t="s">
        <v>1440</v>
      </c>
      <c r="E140" s="74" t="s">
        <v>1676</v>
      </c>
      <c r="F140" s="98">
        <v>100</v>
      </c>
    </row>
    <row r="141" spans="1:6" x14ac:dyDescent="0.25">
      <c r="A141" s="97">
        <v>46059</v>
      </c>
      <c r="B141" s="76" t="s">
        <v>1555</v>
      </c>
      <c r="C141" s="77" t="s">
        <v>1736</v>
      </c>
      <c r="D141" s="73" t="s">
        <v>1440</v>
      </c>
      <c r="E141" s="74" t="s">
        <v>1676</v>
      </c>
      <c r="F141" s="98">
        <v>100</v>
      </c>
    </row>
    <row r="142" spans="1:6" x14ac:dyDescent="0.25">
      <c r="A142" s="97">
        <v>46059</v>
      </c>
      <c r="B142" s="76" t="s">
        <v>1555</v>
      </c>
      <c r="C142" s="77" t="s">
        <v>1784</v>
      </c>
      <c r="D142" s="73" t="s">
        <v>1440</v>
      </c>
      <c r="E142" s="74" t="s">
        <v>1741</v>
      </c>
      <c r="F142" s="98">
        <v>100</v>
      </c>
    </row>
    <row r="143" spans="1:6" x14ac:dyDescent="0.25">
      <c r="A143" s="97">
        <v>46059</v>
      </c>
      <c r="B143" s="76" t="s">
        <v>1555</v>
      </c>
      <c r="C143" s="77" t="s">
        <v>2286</v>
      </c>
      <c r="D143" s="73" t="s">
        <v>1440</v>
      </c>
      <c r="E143" s="74" t="s">
        <v>1485</v>
      </c>
      <c r="F143" s="98">
        <v>100</v>
      </c>
    </row>
    <row r="144" spans="1:6" x14ac:dyDescent="0.25">
      <c r="A144" s="97">
        <v>46059</v>
      </c>
      <c r="B144" s="76" t="s">
        <v>1555</v>
      </c>
      <c r="C144" s="77" t="s">
        <v>1867</v>
      </c>
      <c r="D144" s="73" t="s">
        <v>1440</v>
      </c>
      <c r="E144" s="74" t="s">
        <v>1679</v>
      </c>
      <c r="F144" s="98">
        <v>100</v>
      </c>
    </row>
    <row r="145" spans="1:6" x14ac:dyDescent="0.25">
      <c r="A145" s="97">
        <v>46059</v>
      </c>
      <c r="B145" s="76" t="s">
        <v>1555</v>
      </c>
      <c r="C145" s="77" t="s">
        <v>2095</v>
      </c>
      <c r="D145" s="73" t="s">
        <v>1449</v>
      </c>
      <c r="E145" s="74" t="s">
        <v>2417</v>
      </c>
      <c r="F145" s="98">
        <v>100</v>
      </c>
    </row>
    <row r="146" spans="1:6" x14ac:dyDescent="0.25">
      <c r="A146" s="97">
        <v>46059</v>
      </c>
      <c r="B146" s="76" t="s">
        <v>1438</v>
      </c>
      <c r="C146" s="77" t="s">
        <v>1442</v>
      </c>
      <c r="D146" s="73" t="s">
        <v>1440</v>
      </c>
      <c r="E146" s="74" t="s">
        <v>2418</v>
      </c>
      <c r="F146" s="98">
        <v>100</v>
      </c>
    </row>
    <row r="147" spans="1:6" x14ac:dyDescent="0.25">
      <c r="A147" s="97">
        <v>46059</v>
      </c>
      <c r="B147" s="76" t="s">
        <v>1438</v>
      </c>
      <c r="C147" s="77" t="s">
        <v>1874</v>
      </c>
      <c r="D147" s="73" t="s">
        <v>1440</v>
      </c>
      <c r="E147" s="74" t="s">
        <v>2038</v>
      </c>
      <c r="F147" s="98">
        <v>100</v>
      </c>
    </row>
    <row r="148" spans="1:6" ht="22.5" customHeight="1" x14ac:dyDescent="0.25">
      <c r="A148" s="97">
        <v>46059</v>
      </c>
      <c r="B148" s="76" t="s">
        <v>1438</v>
      </c>
      <c r="C148" s="77" t="s">
        <v>1700</v>
      </c>
      <c r="D148" s="73" t="s">
        <v>2419</v>
      </c>
      <c r="E148" s="74"/>
      <c r="F148" s="98">
        <v>100</v>
      </c>
    </row>
    <row r="149" spans="1:6" ht="21.6" x14ac:dyDescent="0.25">
      <c r="A149" s="97">
        <v>46059</v>
      </c>
      <c r="B149" s="76" t="s">
        <v>1438</v>
      </c>
      <c r="C149" s="77" t="s">
        <v>1570</v>
      </c>
      <c r="D149" s="73" t="s">
        <v>1440</v>
      </c>
      <c r="E149" s="74" t="s">
        <v>2233</v>
      </c>
      <c r="F149" s="98">
        <v>100</v>
      </c>
    </row>
    <row r="150" spans="1:6" x14ac:dyDescent="0.25">
      <c r="A150" s="97">
        <v>46059</v>
      </c>
      <c r="B150" s="76" t="s">
        <v>1438</v>
      </c>
      <c r="C150" s="77" t="s">
        <v>1619</v>
      </c>
      <c r="D150" s="73" t="s">
        <v>1681</v>
      </c>
      <c r="E150" s="74"/>
      <c r="F150" s="98">
        <v>100</v>
      </c>
    </row>
    <row r="151" spans="1:6" x14ac:dyDescent="0.25">
      <c r="A151" s="97">
        <v>46059</v>
      </c>
      <c r="B151" s="76" t="s">
        <v>1438</v>
      </c>
      <c r="C151" s="77" t="s">
        <v>1619</v>
      </c>
      <c r="D151" s="73" t="s">
        <v>1635</v>
      </c>
      <c r="E151" s="74"/>
      <c r="F151" s="98">
        <v>100</v>
      </c>
    </row>
    <row r="152" spans="1:6" x14ac:dyDescent="0.25">
      <c r="A152" s="97">
        <v>46059</v>
      </c>
      <c r="B152" s="76" t="s">
        <v>1457</v>
      </c>
      <c r="C152" s="77" t="s">
        <v>1919</v>
      </c>
      <c r="D152" s="73" t="s">
        <v>1440</v>
      </c>
      <c r="E152" s="74" t="s">
        <v>1485</v>
      </c>
      <c r="F152" s="98">
        <v>100</v>
      </c>
    </row>
    <row r="153" spans="1:6" x14ac:dyDescent="0.25">
      <c r="A153" s="97">
        <v>46059</v>
      </c>
      <c r="B153" s="76" t="s">
        <v>1457</v>
      </c>
      <c r="C153" s="77" t="s">
        <v>1468</v>
      </c>
      <c r="D153" s="73" t="s">
        <v>1440</v>
      </c>
      <c r="E153" s="74" t="s">
        <v>1741</v>
      </c>
      <c r="F153" s="98">
        <v>100</v>
      </c>
    </row>
    <row r="154" spans="1:6" x14ac:dyDescent="0.25">
      <c r="A154" s="97">
        <v>46059</v>
      </c>
      <c r="B154" s="76" t="s">
        <v>1457</v>
      </c>
      <c r="C154" s="77" t="s">
        <v>1470</v>
      </c>
      <c r="D154" s="73" t="s">
        <v>1440</v>
      </c>
      <c r="E154" s="74" t="s">
        <v>1741</v>
      </c>
      <c r="F154" s="98">
        <v>100</v>
      </c>
    </row>
    <row r="155" spans="1:6" x14ac:dyDescent="0.25">
      <c r="A155" s="97">
        <v>46059</v>
      </c>
      <c r="B155" s="76" t="s">
        <v>1457</v>
      </c>
      <c r="C155" s="77" t="s">
        <v>1462</v>
      </c>
      <c r="D155" s="73" t="s">
        <v>1440</v>
      </c>
      <c r="E155" s="74" t="s">
        <v>2371</v>
      </c>
      <c r="F155" s="98">
        <v>100</v>
      </c>
    </row>
    <row r="156" spans="1:6" x14ac:dyDescent="0.25">
      <c r="A156" s="97">
        <v>46059</v>
      </c>
      <c r="B156" s="76" t="s">
        <v>1457</v>
      </c>
      <c r="C156" s="77" t="s">
        <v>1795</v>
      </c>
      <c r="D156" s="73" t="s">
        <v>1440</v>
      </c>
      <c r="E156" s="74" t="s">
        <v>2420</v>
      </c>
      <c r="F156" s="98">
        <v>100</v>
      </c>
    </row>
    <row r="157" spans="1:6" x14ac:dyDescent="0.25">
      <c r="A157" s="97">
        <v>46059</v>
      </c>
      <c r="B157" s="76" t="s">
        <v>1457</v>
      </c>
      <c r="C157" s="77" t="s">
        <v>1646</v>
      </c>
      <c r="D157" s="73" t="s">
        <v>1440</v>
      </c>
      <c r="E157" s="74" t="s">
        <v>1485</v>
      </c>
      <c r="F157" s="98">
        <v>100</v>
      </c>
    </row>
    <row r="158" spans="1:6" x14ac:dyDescent="0.25">
      <c r="A158" s="97">
        <v>46059</v>
      </c>
      <c r="B158" s="76" t="s">
        <v>1457</v>
      </c>
      <c r="C158" s="77" t="s">
        <v>1477</v>
      </c>
      <c r="D158" s="73" t="s">
        <v>1440</v>
      </c>
      <c r="E158" s="74" t="s">
        <v>1487</v>
      </c>
      <c r="F158" s="98">
        <v>100</v>
      </c>
    </row>
    <row r="159" spans="1:6" x14ac:dyDescent="0.25">
      <c r="A159" s="97">
        <v>46059</v>
      </c>
      <c r="B159" s="76" t="s">
        <v>1457</v>
      </c>
      <c r="C159" s="77" t="s">
        <v>1697</v>
      </c>
      <c r="D159" s="73" t="s">
        <v>1440</v>
      </c>
      <c r="E159" s="74"/>
      <c r="F159" s="98">
        <v>100</v>
      </c>
    </row>
    <row r="160" spans="1:6" x14ac:dyDescent="0.25">
      <c r="A160" s="97">
        <v>46059</v>
      </c>
      <c r="B160" s="76" t="s">
        <v>2372</v>
      </c>
      <c r="C160" s="77" t="s">
        <v>1700</v>
      </c>
      <c r="D160" s="73" t="s">
        <v>2190</v>
      </c>
      <c r="E160" s="74"/>
      <c r="F160" s="98">
        <v>100</v>
      </c>
    </row>
    <row r="161" spans="1:6" x14ac:dyDescent="0.25">
      <c r="A161" s="97">
        <v>46059</v>
      </c>
      <c r="B161" s="76" t="s">
        <v>2372</v>
      </c>
      <c r="C161" s="77" t="s">
        <v>2095</v>
      </c>
      <c r="D161" s="73" t="s">
        <v>2421</v>
      </c>
      <c r="E161" s="74" t="s">
        <v>2422</v>
      </c>
      <c r="F161" s="98">
        <v>100</v>
      </c>
    </row>
    <row r="162" spans="1:6" x14ac:dyDescent="0.25">
      <c r="A162" s="97">
        <v>46059</v>
      </c>
      <c r="B162" s="76" t="s">
        <v>2372</v>
      </c>
      <c r="C162" s="77" t="s">
        <v>2407</v>
      </c>
      <c r="D162" s="73" t="s">
        <v>2423</v>
      </c>
      <c r="E162" s="74"/>
      <c r="F162" s="98">
        <v>100</v>
      </c>
    </row>
    <row r="163" spans="1:6" ht="26.4" x14ac:dyDescent="0.25">
      <c r="A163" s="97">
        <v>46059</v>
      </c>
      <c r="B163" s="76" t="s">
        <v>1590</v>
      </c>
      <c r="C163" s="77" t="s">
        <v>1700</v>
      </c>
      <c r="D163" s="73" t="s">
        <v>2409</v>
      </c>
      <c r="E163" s="74"/>
      <c r="F163" s="98">
        <v>100</v>
      </c>
    </row>
    <row r="164" spans="1:6" x14ac:dyDescent="0.25">
      <c r="A164" s="97">
        <v>46059</v>
      </c>
      <c r="B164" s="76" t="s">
        <v>1590</v>
      </c>
      <c r="C164" s="77" t="s">
        <v>2095</v>
      </c>
      <c r="D164" s="73" t="s">
        <v>2301</v>
      </c>
      <c r="E164" s="74"/>
      <c r="F164" s="98">
        <v>100</v>
      </c>
    </row>
    <row r="165" spans="1:6" ht="15.6" thickBot="1" x14ac:dyDescent="0.3">
      <c r="A165" s="99">
        <v>46059</v>
      </c>
      <c r="B165" s="100" t="s">
        <v>1590</v>
      </c>
      <c r="C165" s="101" t="s">
        <v>1535</v>
      </c>
      <c r="D165" s="102" t="s">
        <v>2424</v>
      </c>
      <c r="E165" s="103"/>
      <c r="F165" s="104">
        <v>100</v>
      </c>
    </row>
    <row r="166" spans="1:6" x14ac:dyDescent="0.25">
      <c r="A166" s="78">
        <v>46062</v>
      </c>
      <c r="B166" s="76" t="s">
        <v>1534</v>
      </c>
      <c r="C166" s="77" t="s">
        <v>2425</v>
      </c>
      <c r="D166" s="73" t="s">
        <v>1603</v>
      </c>
      <c r="E166" s="74"/>
      <c r="F166" s="82">
        <v>100</v>
      </c>
    </row>
    <row r="167" spans="1:6" x14ac:dyDescent="0.25">
      <c r="A167" s="78">
        <v>46062</v>
      </c>
      <c r="B167" s="76" t="s">
        <v>1534</v>
      </c>
      <c r="C167" s="77" t="s">
        <v>2425</v>
      </c>
      <c r="D167" s="73" t="s">
        <v>2426</v>
      </c>
      <c r="E167" s="74"/>
      <c r="F167" s="82">
        <v>100</v>
      </c>
    </row>
    <row r="168" spans="1:6" x14ac:dyDescent="0.25">
      <c r="A168" s="78">
        <v>46062</v>
      </c>
      <c r="B168" s="76" t="s">
        <v>1534</v>
      </c>
      <c r="C168" s="77" t="s">
        <v>2425</v>
      </c>
      <c r="D168" s="73" t="s">
        <v>2224</v>
      </c>
      <c r="E168" s="74"/>
      <c r="F168" s="82">
        <v>100</v>
      </c>
    </row>
    <row r="169" spans="1:6" x14ac:dyDescent="0.25">
      <c r="A169" s="78">
        <v>46062</v>
      </c>
      <c r="B169" s="76" t="s">
        <v>1534</v>
      </c>
      <c r="C169" s="77" t="s">
        <v>2425</v>
      </c>
      <c r="D169" s="73" t="s">
        <v>1602</v>
      </c>
      <c r="E169" s="74" t="s">
        <v>2427</v>
      </c>
      <c r="F169" s="82">
        <v>100</v>
      </c>
    </row>
    <row r="170" spans="1:6" ht="26.4" x14ac:dyDescent="0.25">
      <c r="A170" s="78">
        <v>46062</v>
      </c>
      <c r="B170" s="76" t="s">
        <v>1534</v>
      </c>
      <c r="C170" s="77" t="s">
        <v>1777</v>
      </c>
      <c r="D170" s="105" t="s">
        <v>2428</v>
      </c>
      <c r="E170" s="74"/>
      <c r="F170" s="82">
        <v>100</v>
      </c>
    </row>
    <row r="171" spans="1:6" ht="26.4" x14ac:dyDescent="0.25">
      <c r="A171" s="78">
        <v>46062</v>
      </c>
      <c r="B171" s="76" t="s">
        <v>1534</v>
      </c>
      <c r="C171" s="77" t="s">
        <v>2429</v>
      </c>
      <c r="D171" s="105" t="s">
        <v>2428</v>
      </c>
      <c r="E171" s="74"/>
      <c r="F171" s="82">
        <v>100</v>
      </c>
    </row>
    <row r="172" spans="1:6" x14ac:dyDescent="0.25">
      <c r="A172" s="78">
        <v>46062</v>
      </c>
      <c r="B172" s="76" t="s">
        <v>1428</v>
      </c>
      <c r="C172" s="77" t="s">
        <v>758</v>
      </c>
      <c r="D172" s="73" t="s">
        <v>2353</v>
      </c>
      <c r="E172" s="74"/>
      <c r="F172" s="82">
        <v>100</v>
      </c>
    </row>
    <row r="173" spans="1:6" ht="26.4" x14ac:dyDescent="0.25">
      <c r="A173" s="78">
        <v>46062</v>
      </c>
      <c r="B173" s="76" t="s">
        <v>1428</v>
      </c>
      <c r="C173" s="77" t="s">
        <v>758</v>
      </c>
      <c r="D173" s="73" t="s">
        <v>2430</v>
      </c>
      <c r="E173" s="74"/>
      <c r="F173" s="82">
        <v>100</v>
      </c>
    </row>
    <row r="174" spans="1:6" ht="26.4" x14ac:dyDescent="0.25">
      <c r="A174" s="78">
        <v>46062</v>
      </c>
      <c r="B174" s="76" t="s">
        <v>1428</v>
      </c>
      <c r="C174" s="77" t="s">
        <v>369</v>
      </c>
      <c r="D174" s="73" t="s">
        <v>1767</v>
      </c>
      <c r="E174" s="74"/>
      <c r="F174" s="82">
        <v>100</v>
      </c>
    </row>
    <row r="175" spans="1:6" ht="26.4" x14ac:dyDescent="0.25">
      <c r="A175" s="78">
        <v>46062</v>
      </c>
      <c r="B175" s="76" t="s">
        <v>1428</v>
      </c>
      <c r="C175" s="77" t="s">
        <v>369</v>
      </c>
      <c r="D175" s="73" t="s">
        <v>2431</v>
      </c>
      <c r="E175" s="74"/>
      <c r="F175" s="82">
        <v>100</v>
      </c>
    </row>
    <row r="176" spans="1:6" x14ac:dyDescent="0.25">
      <c r="A176" s="78">
        <v>46062</v>
      </c>
      <c r="B176" s="76" t="s">
        <v>1428</v>
      </c>
      <c r="C176" s="77" t="s">
        <v>369</v>
      </c>
      <c r="D176" s="73" t="s">
        <v>2432</v>
      </c>
      <c r="E176" s="74"/>
      <c r="F176" s="82">
        <v>100</v>
      </c>
    </row>
    <row r="177" spans="1:6" ht="21.6" x14ac:dyDescent="0.25">
      <c r="A177" s="78">
        <v>46062</v>
      </c>
      <c r="B177" s="76" t="s">
        <v>1542</v>
      </c>
      <c r="C177" s="77" t="s">
        <v>1675</v>
      </c>
      <c r="D177" s="73" t="s">
        <v>1449</v>
      </c>
      <c r="E177" s="74" t="s">
        <v>2433</v>
      </c>
      <c r="F177" s="82">
        <v>100</v>
      </c>
    </row>
    <row r="178" spans="1:6" ht="21.6" x14ac:dyDescent="0.25">
      <c r="A178" s="78">
        <v>46062</v>
      </c>
      <c r="B178" s="76" t="s">
        <v>1542</v>
      </c>
      <c r="C178" s="77" t="s">
        <v>2434</v>
      </c>
      <c r="D178" s="73" t="s">
        <v>1449</v>
      </c>
      <c r="E178" s="74" t="s">
        <v>2435</v>
      </c>
      <c r="F178" s="82">
        <v>100</v>
      </c>
    </row>
    <row r="179" spans="1:6" x14ac:dyDescent="0.25">
      <c r="A179" s="78">
        <v>46062</v>
      </c>
      <c r="B179" s="76" t="s">
        <v>1542</v>
      </c>
      <c r="C179" s="77" t="s">
        <v>1486</v>
      </c>
      <c r="D179" s="73" t="s">
        <v>1440</v>
      </c>
      <c r="E179" s="74" t="s">
        <v>2436</v>
      </c>
      <c r="F179" s="82">
        <v>100</v>
      </c>
    </row>
    <row r="180" spans="1:6" ht="32.4" x14ac:dyDescent="0.25">
      <c r="A180" s="78">
        <v>46062</v>
      </c>
      <c r="B180" s="76" t="s">
        <v>1542</v>
      </c>
      <c r="C180" s="77" t="s">
        <v>1726</v>
      </c>
      <c r="D180" s="73" t="s">
        <v>1449</v>
      </c>
      <c r="E180" s="74" t="s">
        <v>2437</v>
      </c>
      <c r="F180" s="82">
        <v>100</v>
      </c>
    </row>
    <row r="181" spans="1:6" ht="32.4" x14ac:dyDescent="0.25">
      <c r="A181" s="78">
        <v>46062</v>
      </c>
      <c r="B181" s="76" t="s">
        <v>1542</v>
      </c>
      <c r="C181" s="77" t="s">
        <v>1611</v>
      </c>
      <c r="D181" s="73" t="s">
        <v>1449</v>
      </c>
      <c r="E181" s="74" t="s">
        <v>2438</v>
      </c>
      <c r="F181" s="82">
        <v>100</v>
      </c>
    </row>
    <row r="182" spans="1:6" x14ac:dyDescent="0.25">
      <c r="A182" s="78">
        <v>46062</v>
      </c>
      <c r="B182" s="76" t="s">
        <v>1542</v>
      </c>
      <c r="C182" s="77" t="s">
        <v>1548</v>
      </c>
      <c r="D182" s="73" t="s">
        <v>1440</v>
      </c>
      <c r="E182" s="74" t="s">
        <v>1679</v>
      </c>
      <c r="F182" s="82">
        <v>100</v>
      </c>
    </row>
    <row r="183" spans="1:6" x14ac:dyDescent="0.25">
      <c r="A183" s="78">
        <v>46062</v>
      </c>
      <c r="B183" s="76" t="s">
        <v>1555</v>
      </c>
      <c r="C183" s="77" t="s">
        <v>1638</v>
      </c>
      <c r="D183" s="73" t="s">
        <v>1440</v>
      </c>
      <c r="E183" s="74" t="s">
        <v>2439</v>
      </c>
      <c r="F183" s="82">
        <v>100</v>
      </c>
    </row>
    <row r="184" spans="1:6" x14ac:dyDescent="0.25">
      <c r="A184" s="78">
        <v>46062</v>
      </c>
      <c r="B184" s="76" t="s">
        <v>1555</v>
      </c>
      <c r="C184" s="77" t="s">
        <v>2440</v>
      </c>
      <c r="D184" s="73" t="s">
        <v>1681</v>
      </c>
      <c r="E184" s="74"/>
      <c r="F184" s="82">
        <v>100</v>
      </c>
    </row>
    <row r="185" spans="1:6" x14ac:dyDescent="0.25">
      <c r="A185" s="78">
        <v>46062</v>
      </c>
      <c r="B185" s="76" t="s">
        <v>1555</v>
      </c>
      <c r="C185" s="77" t="s">
        <v>2440</v>
      </c>
      <c r="D185" s="73" t="s">
        <v>1635</v>
      </c>
      <c r="E185" s="74"/>
      <c r="F185" s="82">
        <v>100</v>
      </c>
    </row>
    <row r="186" spans="1:6" ht="26.4" x14ac:dyDescent="0.25">
      <c r="A186" s="78">
        <v>46062</v>
      </c>
      <c r="B186" s="76" t="s">
        <v>1555</v>
      </c>
      <c r="C186" s="77" t="s">
        <v>1700</v>
      </c>
      <c r="D186" s="73" t="s">
        <v>2441</v>
      </c>
      <c r="E186" s="74"/>
      <c r="F186" s="82">
        <v>100</v>
      </c>
    </row>
    <row r="187" spans="1:6" x14ac:dyDescent="0.25">
      <c r="A187" s="78">
        <v>46062</v>
      </c>
      <c r="B187" s="76" t="s">
        <v>1438</v>
      </c>
      <c r="C187" s="77" t="s">
        <v>1619</v>
      </c>
      <c r="D187" s="73" t="s">
        <v>1440</v>
      </c>
      <c r="E187" s="74" t="s">
        <v>1447</v>
      </c>
      <c r="F187" s="82">
        <v>100</v>
      </c>
    </row>
    <row r="188" spans="1:6" x14ac:dyDescent="0.25">
      <c r="A188" s="78">
        <v>46062</v>
      </c>
      <c r="B188" s="76" t="s">
        <v>1438</v>
      </c>
      <c r="C188" s="77" t="s">
        <v>1685</v>
      </c>
      <c r="D188" s="73" t="s">
        <v>2365</v>
      </c>
      <c r="E188" s="74" t="s">
        <v>1450</v>
      </c>
      <c r="F188" s="82">
        <v>100</v>
      </c>
    </row>
    <row r="189" spans="1:6" x14ac:dyDescent="0.25">
      <c r="A189" s="78">
        <v>46062</v>
      </c>
      <c r="B189" s="76" t="s">
        <v>1438</v>
      </c>
      <c r="C189" s="77" t="s">
        <v>1678</v>
      </c>
      <c r="D189" s="73" t="s">
        <v>1440</v>
      </c>
      <c r="E189" s="74" t="s">
        <v>1485</v>
      </c>
      <c r="F189" s="82">
        <v>100</v>
      </c>
    </row>
    <row r="190" spans="1:6" ht="21.6" x14ac:dyDescent="0.25">
      <c r="A190" s="78">
        <v>46062</v>
      </c>
      <c r="B190" s="76" t="s">
        <v>1438</v>
      </c>
      <c r="C190" s="77" t="s">
        <v>1874</v>
      </c>
      <c r="D190" s="73" t="s">
        <v>1449</v>
      </c>
      <c r="E190" s="74" t="s">
        <v>2442</v>
      </c>
      <c r="F190" s="82">
        <v>100</v>
      </c>
    </row>
    <row r="191" spans="1:6" ht="32.4" x14ac:dyDescent="0.25">
      <c r="A191" s="78">
        <v>46062</v>
      </c>
      <c r="B191" s="76" t="s">
        <v>1438</v>
      </c>
      <c r="C191" s="77" t="s">
        <v>1909</v>
      </c>
      <c r="D191" s="73" t="s">
        <v>1449</v>
      </c>
      <c r="E191" s="74" t="s">
        <v>2443</v>
      </c>
      <c r="F191" s="82">
        <v>100</v>
      </c>
    </row>
    <row r="192" spans="1:6" ht="32.4" x14ac:dyDescent="0.25">
      <c r="A192" s="78">
        <v>46062</v>
      </c>
      <c r="B192" s="76" t="s">
        <v>1438</v>
      </c>
      <c r="C192" s="77" t="s">
        <v>1619</v>
      </c>
      <c r="D192" s="73" t="s">
        <v>1449</v>
      </c>
      <c r="E192" s="74" t="s">
        <v>2444</v>
      </c>
      <c r="F192" s="82">
        <v>100</v>
      </c>
    </row>
    <row r="193" spans="1:6" ht="21.6" x14ac:dyDescent="0.25">
      <c r="A193" s="78">
        <v>46062</v>
      </c>
      <c r="B193" s="76" t="s">
        <v>1457</v>
      </c>
      <c r="C193" s="77" t="s">
        <v>1462</v>
      </c>
      <c r="D193" s="73" t="s">
        <v>2365</v>
      </c>
      <c r="E193" s="74" t="s">
        <v>2445</v>
      </c>
      <c r="F193" s="82">
        <v>100</v>
      </c>
    </row>
    <row r="194" spans="1:6" ht="21.6" x14ac:dyDescent="0.25">
      <c r="A194" s="78">
        <v>46062</v>
      </c>
      <c r="B194" s="76" t="s">
        <v>1457</v>
      </c>
      <c r="C194" s="77" t="s">
        <v>1795</v>
      </c>
      <c r="D194" s="73" t="s">
        <v>2365</v>
      </c>
      <c r="E194" s="74" t="s">
        <v>2446</v>
      </c>
      <c r="F194" s="82">
        <v>100</v>
      </c>
    </row>
    <row r="195" spans="1:6" x14ac:dyDescent="0.25">
      <c r="A195" s="78">
        <v>46062</v>
      </c>
      <c r="B195" s="76" t="s">
        <v>1457</v>
      </c>
      <c r="C195" s="77" t="s">
        <v>2150</v>
      </c>
      <c r="D195" s="73" t="s">
        <v>2447</v>
      </c>
      <c r="E195" s="74" t="s">
        <v>2448</v>
      </c>
      <c r="F195" s="82">
        <v>100</v>
      </c>
    </row>
    <row r="196" spans="1:6" x14ac:dyDescent="0.25">
      <c r="A196" s="78">
        <v>46062</v>
      </c>
      <c r="B196" s="76" t="s">
        <v>1457</v>
      </c>
      <c r="C196" s="77" t="s">
        <v>2150</v>
      </c>
      <c r="D196" s="73" t="s">
        <v>1547</v>
      </c>
      <c r="E196" s="74" t="s">
        <v>2449</v>
      </c>
      <c r="F196" s="82">
        <v>100</v>
      </c>
    </row>
    <row r="197" spans="1:6" x14ac:dyDescent="0.25">
      <c r="A197" s="78">
        <v>46062</v>
      </c>
      <c r="B197" s="76" t="s">
        <v>1457</v>
      </c>
      <c r="C197" s="77" t="s">
        <v>2150</v>
      </c>
      <c r="D197" s="73" t="s">
        <v>1546</v>
      </c>
      <c r="E197" s="74" t="s">
        <v>2449</v>
      </c>
      <c r="F197" s="82">
        <v>100</v>
      </c>
    </row>
    <row r="198" spans="1:6" x14ac:dyDescent="0.25">
      <c r="A198" s="78">
        <v>46062</v>
      </c>
      <c r="B198" s="76" t="s">
        <v>2372</v>
      </c>
      <c r="C198" s="77" t="s">
        <v>1700</v>
      </c>
      <c r="D198" s="73" t="s">
        <v>2450</v>
      </c>
      <c r="E198" s="74"/>
      <c r="F198" s="82">
        <v>100</v>
      </c>
    </row>
    <row r="199" spans="1:6" ht="26.4" x14ac:dyDescent="0.25">
      <c r="A199" s="78">
        <v>46062</v>
      </c>
      <c r="B199" s="76" t="s">
        <v>2372</v>
      </c>
      <c r="C199" s="77" t="s">
        <v>2407</v>
      </c>
      <c r="D199" s="73" t="s">
        <v>2451</v>
      </c>
      <c r="E199" s="74"/>
      <c r="F199" s="82">
        <v>100</v>
      </c>
    </row>
    <row r="200" spans="1:6" ht="26.4" x14ac:dyDescent="0.25">
      <c r="A200" s="78">
        <v>46062</v>
      </c>
      <c r="B200" s="76" t="s">
        <v>1590</v>
      </c>
      <c r="C200" s="77" t="s">
        <v>1700</v>
      </c>
      <c r="D200" s="73" t="s">
        <v>2452</v>
      </c>
      <c r="E200" s="74"/>
      <c r="F200" s="82">
        <v>100</v>
      </c>
    </row>
    <row r="201" spans="1:6" x14ac:dyDescent="0.25">
      <c r="A201" s="78">
        <v>46062</v>
      </c>
      <c r="B201" s="76" t="s">
        <v>1590</v>
      </c>
      <c r="C201" s="77" t="s">
        <v>1700</v>
      </c>
      <c r="D201" s="73" t="s">
        <v>2453</v>
      </c>
      <c r="E201" s="74"/>
      <c r="F201" s="82">
        <v>100</v>
      </c>
    </row>
    <row r="202" spans="1:6" ht="26.4" x14ac:dyDescent="0.25">
      <c r="A202" s="78">
        <v>46062</v>
      </c>
      <c r="B202" s="76" t="s">
        <v>1590</v>
      </c>
      <c r="C202" s="77" t="s">
        <v>1874</v>
      </c>
      <c r="D202" s="73" t="s">
        <v>2376</v>
      </c>
      <c r="E202" s="74"/>
      <c r="F202" s="82">
        <v>100</v>
      </c>
    </row>
    <row r="203" spans="1:6" ht="26.4" x14ac:dyDescent="0.25">
      <c r="A203" s="78">
        <v>46062</v>
      </c>
      <c r="B203" s="76" t="s">
        <v>1590</v>
      </c>
      <c r="C203" s="77" t="s">
        <v>2454</v>
      </c>
      <c r="D203" s="73" t="s">
        <v>2455</v>
      </c>
      <c r="E203" s="74"/>
      <c r="F203" s="82">
        <v>100</v>
      </c>
    </row>
    <row r="204" spans="1:6" ht="26.4" x14ac:dyDescent="0.25">
      <c r="A204" s="78">
        <v>46062</v>
      </c>
      <c r="B204" s="76" t="s">
        <v>1590</v>
      </c>
      <c r="C204" s="77" t="s">
        <v>1700</v>
      </c>
      <c r="D204" s="73" t="s">
        <v>2456</v>
      </c>
      <c r="E204" s="74"/>
      <c r="F204" s="82">
        <v>100</v>
      </c>
    </row>
    <row r="205" spans="1:6" ht="26.4" x14ac:dyDescent="0.25">
      <c r="A205" s="78">
        <v>46063</v>
      </c>
      <c r="B205" s="76" t="s">
        <v>1534</v>
      </c>
      <c r="C205" s="77" t="s">
        <v>1124</v>
      </c>
      <c r="D205" s="73" t="s">
        <v>2457</v>
      </c>
      <c r="E205" s="74"/>
      <c r="F205" s="82">
        <v>100</v>
      </c>
    </row>
    <row r="206" spans="1:6" x14ac:dyDescent="0.25">
      <c r="A206" s="78">
        <v>46063</v>
      </c>
      <c r="B206" s="76" t="s">
        <v>1428</v>
      </c>
      <c r="C206" s="77" t="s">
        <v>758</v>
      </c>
      <c r="D206" s="73" t="s">
        <v>2353</v>
      </c>
      <c r="E206" s="74"/>
      <c r="F206" s="82">
        <v>100</v>
      </c>
    </row>
    <row r="207" spans="1:6" x14ac:dyDescent="0.25">
      <c r="A207" s="78">
        <v>46063</v>
      </c>
      <c r="B207" s="76" t="s">
        <v>1428</v>
      </c>
      <c r="C207" s="77" t="s">
        <v>1535</v>
      </c>
      <c r="D207" s="73" t="s">
        <v>2458</v>
      </c>
      <c r="E207" s="74"/>
      <c r="F207" s="82">
        <v>100</v>
      </c>
    </row>
    <row r="208" spans="1:6" ht="21.6" x14ac:dyDescent="0.25">
      <c r="A208" s="78">
        <v>46063</v>
      </c>
      <c r="B208" s="76" t="s">
        <v>1542</v>
      </c>
      <c r="C208" s="77" t="s">
        <v>1545</v>
      </c>
      <c r="D208" s="73" t="s">
        <v>1449</v>
      </c>
      <c r="E208" s="74" t="s">
        <v>2459</v>
      </c>
      <c r="F208" s="82">
        <v>100</v>
      </c>
    </row>
    <row r="209" spans="1:6" ht="21.6" x14ac:dyDescent="0.25">
      <c r="A209" s="78">
        <v>46063</v>
      </c>
      <c r="B209" s="76" t="s">
        <v>1542</v>
      </c>
      <c r="C209" s="77" t="s">
        <v>1608</v>
      </c>
      <c r="D209" s="73" t="s">
        <v>1449</v>
      </c>
      <c r="E209" s="74" t="s">
        <v>2460</v>
      </c>
      <c r="F209" s="82">
        <v>100</v>
      </c>
    </row>
    <row r="210" spans="1:6" x14ac:dyDescent="0.25">
      <c r="A210" s="78">
        <v>46063</v>
      </c>
      <c r="B210" s="76" t="s">
        <v>1542</v>
      </c>
      <c r="C210" s="77" t="s">
        <v>1484</v>
      </c>
      <c r="D210" s="73" t="s">
        <v>1440</v>
      </c>
      <c r="E210" s="74" t="s">
        <v>1485</v>
      </c>
      <c r="F210" s="82">
        <v>100</v>
      </c>
    </row>
    <row r="211" spans="1:6" x14ac:dyDescent="0.25">
      <c r="A211" s="78">
        <v>46063</v>
      </c>
      <c r="B211" s="76" t="s">
        <v>1542</v>
      </c>
      <c r="C211" s="77" t="s">
        <v>1723</v>
      </c>
      <c r="D211" s="73" t="s">
        <v>1440</v>
      </c>
      <c r="E211" s="74" t="s">
        <v>1679</v>
      </c>
      <c r="F211" s="82">
        <v>100</v>
      </c>
    </row>
    <row r="212" spans="1:6" x14ac:dyDescent="0.25">
      <c r="A212" s="78">
        <v>46063</v>
      </c>
      <c r="B212" s="76" t="s">
        <v>1542</v>
      </c>
      <c r="C212" s="77" t="s">
        <v>1462</v>
      </c>
      <c r="D212" s="73" t="s">
        <v>1681</v>
      </c>
      <c r="E212" s="74"/>
      <c r="F212" s="82">
        <v>100</v>
      </c>
    </row>
    <row r="213" spans="1:6" x14ac:dyDescent="0.25">
      <c r="A213" s="78">
        <v>46063</v>
      </c>
      <c r="B213" s="76" t="s">
        <v>1542</v>
      </c>
      <c r="C213" s="77" t="s">
        <v>1462</v>
      </c>
      <c r="D213" s="73" t="s">
        <v>1635</v>
      </c>
      <c r="E213" s="74"/>
      <c r="F213" s="82">
        <v>100</v>
      </c>
    </row>
    <row r="214" spans="1:6" x14ac:dyDescent="0.25">
      <c r="A214" s="78">
        <v>46063</v>
      </c>
      <c r="B214" s="76" t="s">
        <v>1542</v>
      </c>
      <c r="C214" s="77" t="s">
        <v>1795</v>
      </c>
      <c r="D214" s="73" t="s">
        <v>1681</v>
      </c>
      <c r="E214" s="74"/>
      <c r="F214" s="82">
        <v>100</v>
      </c>
    </row>
    <row r="215" spans="1:6" x14ac:dyDescent="0.25">
      <c r="A215" s="78">
        <v>46063</v>
      </c>
      <c r="B215" s="76" t="s">
        <v>1542</v>
      </c>
      <c r="C215" s="77" t="s">
        <v>1795</v>
      </c>
      <c r="D215" s="73" t="s">
        <v>1635</v>
      </c>
      <c r="E215" s="74"/>
      <c r="F215" s="82">
        <v>100</v>
      </c>
    </row>
    <row r="216" spans="1:6" ht="21.6" x14ac:dyDescent="0.25">
      <c r="A216" s="78">
        <v>46063</v>
      </c>
      <c r="B216" s="76" t="s">
        <v>1555</v>
      </c>
      <c r="C216" s="77" t="s">
        <v>1700</v>
      </c>
      <c r="D216" s="73" t="s">
        <v>2461</v>
      </c>
      <c r="E216" s="74" t="s">
        <v>2462</v>
      </c>
      <c r="F216" s="82">
        <v>100</v>
      </c>
    </row>
    <row r="217" spans="1:6" x14ac:dyDescent="0.25">
      <c r="A217" s="78">
        <v>46063</v>
      </c>
      <c r="B217" s="76" t="s">
        <v>1555</v>
      </c>
      <c r="C217" s="77" t="s">
        <v>1785</v>
      </c>
      <c r="D217" s="73" t="s">
        <v>1440</v>
      </c>
      <c r="E217" s="74" t="s">
        <v>1441</v>
      </c>
      <c r="F217" s="82">
        <v>100</v>
      </c>
    </row>
    <row r="218" spans="1:6" x14ac:dyDescent="0.25">
      <c r="A218" s="78">
        <v>46063</v>
      </c>
      <c r="B218" s="76" t="s">
        <v>1555</v>
      </c>
      <c r="C218" s="77" t="s">
        <v>1615</v>
      </c>
      <c r="D218" s="73" t="s">
        <v>1440</v>
      </c>
      <c r="E218" s="74" t="s">
        <v>1441</v>
      </c>
      <c r="F218" s="82">
        <v>100</v>
      </c>
    </row>
    <row r="219" spans="1:6" x14ac:dyDescent="0.25">
      <c r="A219" s="78">
        <v>46063</v>
      </c>
      <c r="B219" s="76" t="s">
        <v>1555</v>
      </c>
      <c r="C219" s="77" t="s">
        <v>1734</v>
      </c>
      <c r="D219" s="73" t="s">
        <v>1449</v>
      </c>
      <c r="E219" s="74" t="s">
        <v>1441</v>
      </c>
      <c r="F219" s="82">
        <v>100</v>
      </c>
    </row>
    <row r="220" spans="1:6" x14ac:dyDescent="0.25">
      <c r="A220" s="78">
        <v>46063</v>
      </c>
      <c r="B220" s="76" t="s">
        <v>1555</v>
      </c>
      <c r="C220" s="77" t="s">
        <v>1624</v>
      </c>
      <c r="D220" s="73" t="s">
        <v>1681</v>
      </c>
      <c r="E220" s="74"/>
      <c r="F220" s="82">
        <v>100</v>
      </c>
    </row>
    <row r="221" spans="1:6" x14ac:dyDescent="0.25">
      <c r="A221" s="78">
        <v>46063</v>
      </c>
      <c r="B221" s="76" t="s">
        <v>1555</v>
      </c>
      <c r="C221" s="77" t="s">
        <v>1624</v>
      </c>
      <c r="D221" s="73" t="s">
        <v>1635</v>
      </c>
      <c r="E221" s="74"/>
      <c r="F221" s="82">
        <v>100</v>
      </c>
    </row>
    <row r="222" spans="1:6" x14ac:dyDescent="0.25">
      <c r="A222" s="78">
        <v>46063</v>
      </c>
      <c r="B222" s="76" t="s">
        <v>1555</v>
      </c>
      <c r="C222" s="77" t="s">
        <v>1558</v>
      </c>
      <c r="D222" s="73" t="s">
        <v>1681</v>
      </c>
      <c r="E222" s="74"/>
      <c r="F222" s="82">
        <v>100</v>
      </c>
    </row>
    <row r="223" spans="1:6" x14ac:dyDescent="0.25">
      <c r="A223" s="78">
        <v>46063</v>
      </c>
      <c r="B223" s="76" t="s">
        <v>1555</v>
      </c>
      <c r="C223" s="77" t="s">
        <v>1558</v>
      </c>
      <c r="D223" s="73" t="s">
        <v>1635</v>
      </c>
      <c r="E223" s="74"/>
      <c r="F223" s="82">
        <v>100</v>
      </c>
    </row>
    <row r="224" spans="1:6" x14ac:dyDescent="0.25">
      <c r="A224" s="78">
        <v>46063</v>
      </c>
      <c r="B224" s="76" t="s">
        <v>1438</v>
      </c>
      <c r="C224" s="77" t="s">
        <v>1627</v>
      </c>
      <c r="D224" s="73" t="s">
        <v>1440</v>
      </c>
      <c r="E224" s="74" t="s">
        <v>1793</v>
      </c>
      <c r="F224" s="82">
        <v>100</v>
      </c>
    </row>
    <row r="225" spans="1:6" ht="21.6" x14ac:dyDescent="0.25">
      <c r="A225" s="78">
        <v>46063</v>
      </c>
      <c r="B225" s="76" t="s">
        <v>1438</v>
      </c>
      <c r="C225" s="77" t="s">
        <v>1444</v>
      </c>
      <c r="D225" s="73" t="s">
        <v>1440</v>
      </c>
      <c r="E225" s="74" t="s">
        <v>2463</v>
      </c>
      <c r="F225" s="82">
        <v>100</v>
      </c>
    </row>
    <row r="226" spans="1:6" ht="21.6" x14ac:dyDescent="0.25">
      <c r="A226" s="78">
        <v>46063</v>
      </c>
      <c r="B226" s="76" t="s">
        <v>1438</v>
      </c>
      <c r="C226" s="77" t="s">
        <v>1442</v>
      </c>
      <c r="D226" s="73" t="s">
        <v>1440</v>
      </c>
      <c r="E226" s="74" t="s">
        <v>2464</v>
      </c>
      <c r="F226" s="82">
        <v>100</v>
      </c>
    </row>
    <row r="227" spans="1:6" x14ac:dyDescent="0.25">
      <c r="A227" s="78">
        <v>46063</v>
      </c>
      <c r="B227" s="76" t="s">
        <v>1438</v>
      </c>
      <c r="C227" s="77" t="s">
        <v>1622</v>
      </c>
      <c r="D227" s="73" t="s">
        <v>1681</v>
      </c>
      <c r="E227" s="74"/>
      <c r="F227" s="82">
        <v>100</v>
      </c>
    </row>
    <row r="228" spans="1:6" x14ac:dyDescent="0.25">
      <c r="A228" s="78">
        <v>46063</v>
      </c>
      <c r="B228" s="76" t="s">
        <v>1438</v>
      </c>
      <c r="C228" s="77" t="s">
        <v>1622</v>
      </c>
      <c r="D228" s="73" t="s">
        <v>1635</v>
      </c>
      <c r="E228" s="74"/>
      <c r="F228" s="82">
        <v>100</v>
      </c>
    </row>
    <row r="229" spans="1:6" x14ac:dyDescent="0.25">
      <c r="A229" s="78">
        <v>46063</v>
      </c>
      <c r="B229" s="76" t="s">
        <v>1438</v>
      </c>
      <c r="C229" s="77" t="s">
        <v>1626</v>
      </c>
      <c r="D229" s="73" t="s">
        <v>1681</v>
      </c>
      <c r="E229" s="74"/>
      <c r="F229" s="82">
        <v>100</v>
      </c>
    </row>
    <row r="230" spans="1:6" x14ac:dyDescent="0.25">
      <c r="A230" s="78">
        <v>46063</v>
      </c>
      <c r="B230" s="76" t="s">
        <v>1438</v>
      </c>
      <c r="C230" s="77" t="s">
        <v>1626</v>
      </c>
      <c r="D230" s="73" t="s">
        <v>1635</v>
      </c>
      <c r="E230" s="74"/>
      <c r="F230" s="82">
        <v>100</v>
      </c>
    </row>
    <row r="231" spans="1:6" x14ac:dyDescent="0.25">
      <c r="A231" s="78">
        <v>46063</v>
      </c>
      <c r="B231" s="76" t="s">
        <v>1438</v>
      </c>
      <c r="C231" s="77" t="s">
        <v>1658</v>
      </c>
      <c r="D231" s="73" t="s">
        <v>1440</v>
      </c>
      <c r="E231" s="74" t="s">
        <v>1676</v>
      </c>
      <c r="F231" s="82">
        <v>100</v>
      </c>
    </row>
    <row r="232" spans="1:6" x14ac:dyDescent="0.25">
      <c r="A232" s="78">
        <v>46063</v>
      </c>
      <c r="B232" s="76" t="s">
        <v>1457</v>
      </c>
      <c r="C232" s="77" t="s">
        <v>1747</v>
      </c>
      <c r="D232" s="73" t="s">
        <v>1681</v>
      </c>
      <c r="E232" s="74"/>
      <c r="F232" s="82">
        <v>100</v>
      </c>
    </row>
    <row r="233" spans="1:6" x14ac:dyDescent="0.25">
      <c r="A233" s="78">
        <v>46063</v>
      </c>
      <c r="B233" s="76" t="s">
        <v>1457</v>
      </c>
      <c r="C233" s="77" t="s">
        <v>1747</v>
      </c>
      <c r="D233" s="73" t="s">
        <v>1635</v>
      </c>
      <c r="E233" s="74"/>
      <c r="F233" s="82">
        <v>100</v>
      </c>
    </row>
    <row r="234" spans="1:6" x14ac:dyDescent="0.25">
      <c r="A234" s="78">
        <v>46063</v>
      </c>
      <c r="B234" s="76" t="s">
        <v>1457</v>
      </c>
      <c r="C234" s="77" t="s">
        <v>1642</v>
      </c>
      <c r="D234" s="73" t="s">
        <v>1681</v>
      </c>
      <c r="E234" s="74"/>
      <c r="F234" s="82">
        <v>100</v>
      </c>
    </row>
    <row r="235" spans="1:6" x14ac:dyDescent="0.25">
      <c r="A235" s="78">
        <v>46063</v>
      </c>
      <c r="B235" s="76" t="s">
        <v>1457</v>
      </c>
      <c r="C235" s="77" t="s">
        <v>1642</v>
      </c>
      <c r="D235" s="73" t="s">
        <v>1635</v>
      </c>
      <c r="E235" s="74"/>
      <c r="F235" s="82">
        <v>100</v>
      </c>
    </row>
    <row r="236" spans="1:6" ht="21.6" x14ac:dyDescent="0.25">
      <c r="A236" s="78">
        <v>46063</v>
      </c>
      <c r="B236" s="76" t="s">
        <v>1457</v>
      </c>
      <c r="C236" s="77" t="s">
        <v>1640</v>
      </c>
      <c r="D236" s="73" t="s">
        <v>2365</v>
      </c>
      <c r="E236" s="74" t="s">
        <v>2465</v>
      </c>
      <c r="F236" s="82">
        <v>100</v>
      </c>
    </row>
    <row r="237" spans="1:6" ht="26.4" x14ac:dyDescent="0.25">
      <c r="A237" s="78">
        <v>46064</v>
      </c>
      <c r="B237" s="88" t="s">
        <v>1534</v>
      </c>
      <c r="C237" s="87" t="s">
        <v>369</v>
      </c>
      <c r="D237" s="73" t="s">
        <v>2457</v>
      </c>
      <c r="E237" s="74"/>
      <c r="F237" s="75">
        <v>100</v>
      </c>
    </row>
    <row r="238" spans="1:6" ht="26.4" x14ac:dyDescent="0.25">
      <c r="A238" s="78">
        <v>46064</v>
      </c>
      <c r="B238" s="88" t="s">
        <v>1534</v>
      </c>
      <c r="C238" s="87" t="s">
        <v>758</v>
      </c>
      <c r="D238" s="73" t="s">
        <v>2466</v>
      </c>
      <c r="E238" s="74"/>
      <c r="F238" s="75">
        <v>100</v>
      </c>
    </row>
    <row r="239" spans="1:6" x14ac:dyDescent="0.25">
      <c r="A239" s="78">
        <v>46064</v>
      </c>
      <c r="B239" s="88" t="s">
        <v>1534</v>
      </c>
      <c r="C239" s="87" t="s">
        <v>758</v>
      </c>
      <c r="D239" s="73" t="s">
        <v>2467</v>
      </c>
      <c r="E239" s="74"/>
      <c r="F239" s="75">
        <v>100</v>
      </c>
    </row>
    <row r="240" spans="1:6" x14ac:dyDescent="0.25">
      <c r="A240" s="78">
        <v>46064</v>
      </c>
      <c r="B240" s="88" t="s">
        <v>1428</v>
      </c>
      <c r="C240" s="87" t="s">
        <v>758</v>
      </c>
      <c r="D240" s="73" t="s">
        <v>2353</v>
      </c>
      <c r="E240" s="74"/>
      <c r="F240" s="75">
        <v>100</v>
      </c>
    </row>
    <row r="241" spans="1:6" ht="26.4" x14ac:dyDescent="0.25">
      <c r="A241" s="78">
        <v>46064</v>
      </c>
      <c r="B241" s="88" t="s">
        <v>1428</v>
      </c>
      <c r="C241" s="87" t="s">
        <v>369</v>
      </c>
      <c r="D241" s="73" t="s">
        <v>1767</v>
      </c>
      <c r="E241" s="74"/>
      <c r="F241" s="75">
        <v>100</v>
      </c>
    </row>
    <row r="242" spans="1:6" x14ac:dyDescent="0.25">
      <c r="A242" s="78">
        <v>46064</v>
      </c>
      <c r="B242" s="88" t="s">
        <v>1428</v>
      </c>
      <c r="C242" s="87" t="s">
        <v>369</v>
      </c>
      <c r="D242" s="73" t="s">
        <v>2468</v>
      </c>
      <c r="E242" s="74"/>
      <c r="F242" s="75">
        <v>100</v>
      </c>
    </row>
    <row r="243" spans="1:6" x14ac:dyDescent="0.25">
      <c r="A243" s="78">
        <v>46064</v>
      </c>
      <c r="B243" s="88" t="s">
        <v>1428</v>
      </c>
      <c r="C243" s="87" t="s">
        <v>369</v>
      </c>
      <c r="D243" s="73" t="s">
        <v>2469</v>
      </c>
      <c r="E243" s="74"/>
      <c r="F243" s="75">
        <v>100</v>
      </c>
    </row>
    <row r="244" spans="1:6" x14ac:dyDescent="0.25">
      <c r="A244" s="78">
        <v>46064</v>
      </c>
      <c r="B244" s="88" t="s">
        <v>1542</v>
      </c>
      <c r="C244" s="77" t="s">
        <v>1540</v>
      </c>
      <c r="D244" s="73" t="s">
        <v>2470</v>
      </c>
      <c r="E244" s="74"/>
      <c r="F244" s="75">
        <v>100</v>
      </c>
    </row>
    <row r="245" spans="1:6" ht="32.4" x14ac:dyDescent="0.25">
      <c r="A245" s="78">
        <v>46064</v>
      </c>
      <c r="B245" s="88" t="s">
        <v>1542</v>
      </c>
      <c r="C245" s="77" t="s">
        <v>2064</v>
      </c>
      <c r="D245" s="73" t="s">
        <v>1449</v>
      </c>
      <c r="E245" s="74" t="s">
        <v>2471</v>
      </c>
      <c r="F245" s="75">
        <v>100</v>
      </c>
    </row>
    <row r="246" spans="1:6" ht="32.4" x14ac:dyDescent="0.25">
      <c r="A246" s="78">
        <v>46064</v>
      </c>
      <c r="B246" s="88" t="s">
        <v>1542</v>
      </c>
      <c r="C246" s="77" t="s">
        <v>1574</v>
      </c>
      <c r="D246" s="73" t="s">
        <v>1449</v>
      </c>
      <c r="E246" s="74" t="s">
        <v>2472</v>
      </c>
      <c r="F246" s="75">
        <v>100</v>
      </c>
    </row>
    <row r="247" spans="1:6" x14ac:dyDescent="0.25">
      <c r="A247" s="78">
        <v>46064</v>
      </c>
      <c r="B247" s="88" t="s">
        <v>1542</v>
      </c>
      <c r="C247" s="77" t="s">
        <v>1460</v>
      </c>
      <c r="D247" s="73" t="s">
        <v>1440</v>
      </c>
      <c r="E247" s="74" t="s">
        <v>1679</v>
      </c>
      <c r="F247" s="75">
        <v>100</v>
      </c>
    </row>
    <row r="248" spans="1:6" x14ac:dyDescent="0.25">
      <c r="A248" s="78">
        <v>46064</v>
      </c>
      <c r="B248" s="88" t="s">
        <v>1542</v>
      </c>
      <c r="C248" s="77" t="s">
        <v>1882</v>
      </c>
      <c r="D248" s="73" t="s">
        <v>1440</v>
      </c>
      <c r="E248" s="74" t="s">
        <v>1679</v>
      </c>
      <c r="F248" s="75">
        <v>100</v>
      </c>
    </row>
    <row r="249" spans="1:6" x14ac:dyDescent="0.25">
      <c r="A249" s="78">
        <v>46064</v>
      </c>
      <c r="B249" s="88" t="s">
        <v>1555</v>
      </c>
      <c r="C249" s="87" t="s">
        <v>1558</v>
      </c>
      <c r="D249" s="73" t="s">
        <v>1449</v>
      </c>
      <c r="E249" s="74" t="s">
        <v>1672</v>
      </c>
      <c r="F249" s="75">
        <v>100</v>
      </c>
    </row>
    <row r="250" spans="1:6" ht="21.6" x14ac:dyDescent="0.25">
      <c r="A250" s="78">
        <v>46064</v>
      </c>
      <c r="B250" s="88" t="s">
        <v>1555</v>
      </c>
      <c r="C250" s="87" t="s">
        <v>1455</v>
      </c>
      <c r="D250" s="73" t="s">
        <v>1449</v>
      </c>
      <c r="E250" s="74" t="s">
        <v>2473</v>
      </c>
      <c r="F250" s="75">
        <v>100</v>
      </c>
    </row>
    <row r="251" spans="1:6" x14ac:dyDescent="0.25">
      <c r="A251" s="78">
        <v>46064</v>
      </c>
      <c r="B251" s="88" t="s">
        <v>1555</v>
      </c>
      <c r="C251" s="87" t="s">
        <v>2474</v>
      </c>
      <c r="D251" s="73" t="s">
        <v>1681</v>
      </c>
      <c r="E251" s="74"/>
      <c r="F251" s="75">
        <v>100</v>
      </c>
    </row>
    <row r="252" spans="1:6" ht="22.5" customHeight="1" x14ac:dyDescent="0.25">
      <c r="A252" s="78">
        <v>46064</v>
      </c>
      <c r="B252" s="88" t="s">
        <v>1555</v>
      </c>
      <c r="C252" s="87" t="s">
        <v>2474</v>
      </c>
      <c r="D252" s="73" t="s">
        <v>1635</v>
      </c>
      <c r="E252" s="74"/>
      <c r="F252" s="75">
        <v>100</v>
      </c>
    </row>
    <row r="253" spans="1:6" ht="21.6" x14ac:dyDescent="0.25">
      <c r="A253" s="78">
        <v>46064</v>
      </c>
      <c r="B253" s="88" t="s">
        <v>1555</v>
      </c>
      <c r="C253" s="87" t="s">
        <v>1563</v>
      </c>
      <c r="D253" s="73" t="s">
        <v>1449</v>
      </c>
      <c r="E253" s="74" t="s">
        <v>2435</v>
      </c>
      <c r="F253" s="75">
        <v>100</v>
      </c>
    </row>
    <row r="254" spans="1:6" x14ac:dyDescent="0.25">
      <c r="A254" s="78">
        <v>46064</v>
      </c>
      <c r="B254" s="88" t="s">
        <v>1555</v>
      </c>
      <c r="C254" s="77" t="s">
        <v>1636</v>
      </c>
      <c r="D254" s="73" t="s">
        <v>1681</v>
      </c>
      <c r="E254" s="74"/>
      <c r="F254" s="75">
        <v>100</v>
      </c>
    </row>
    <row r="255" spans="1:6" x14ac:dyDescent="0.25">
      <c r="A255" s="78">
        <v>46064</v>
      </c>
      <c r="B255" s="88" t="s">
        <v>1555</v>
      </c>
      <c r="C255" s="77" t="s">
        <v>1636</v>
      </c>
      <c r="D255" s="73" t="s">
        <v>1635</v>
      </c>
      <c r="E255" s="74"/>
      <c r="F255" s="75">
        <v>100</v>
      </c>
    </row>
    <row r="256" spans="1:6" x14ac:dyDescent="0.25">
      <c r="A256" s="78">
        <v>46064</v>
      </c>
      <c r="B256" s="76" t="s">
        <v>1438</v>
      </c>
      <c r="C256" s="87" t="s">
        <v>1685</v>
      </c>
      <c r="D256" s="73" t="s">
        <v>1449</v>
      </c>
      <c r="E256" s="74" t="s">
        <v>2475</v>
      </c>
      <c r="F256" s="75">
        <v>100</v>
      </c>
    </row>
    <row r="257" spans="1:6" x14ac:dyDescent="0.25">
      <c r="A257" s="78">
        <v>46064</v>
      </c>
      <c r="B257" s="76" t="s">
        <v>1438</v>
      </c>
      <c r="C257" s="87" t="s">
        <v>1789</v>
      </c>
      <c r="D257" s="73" t="s">
        <v>1681</v>
      </c>
      <c r="E257" s="74"/>
      <c r="F257" s="75">
        <v>100</v>
      </c>
    </row>
    <row r="258" spans="1:6" x14ac:dyDescent="0.25">
      <c r="A258" s="78">
        <v>46064</v>
      </c>
      <c r="B258" s="76" t="s">
        <v>1438</v>
      </c>
      <c r="C258" s="87" t="s">
        <v>1789</v>
      </c>
      <c r="D258" s="73" t="s">
        <v>1635</v>
      </c>
      <c r="E258" s="74"/>
      <c r="F258" s="75">
        <v>100</v>
      </c>
    </row>
    <row r="259" spans="1:6" x14ac:dyDescent="0.25">
      <c r="A259" s="78">
        <v>46064</v>
      </c>
      <c r="B259" s="76" t="s">
        <v>1438</v>
      </c>
      <c r="C259" s="87" t="s">
        <v>2265</v>
      </c>
      <c r="D259" s="73" t="s">
        <v>1681</v>
      </c>
      <c r="E259" s="74"/>
      <c r="F259" s="75">
        <v>100</v>
      </c>
    </row>
    <row r="260" spans="1:6" x14ac:dyDescent="0.25">
      <c r="A260" s="78">
        <v>46064</v>
      </c>
      <c r="B260" s="76" t="s">
        <v>1438</v>
      </c>
      <c r="C260" s="87" t="s">
        <v>2265</v>
      </c>
      <c r="D260" s="73" t="s">
        <v>1635</v>
      </c>
      <c r="E260" s="74"/>
      <c r="F260" s="75">
        <v>100</v>
      </c>
    </row>
    <row r="261" spans="1:6" ht="21.6" x14ac:dyDescent="0.25">
      <c r="A261" s="78">
        <v>46064</v>
      </c>
      <c r="B261" s="76" t="s">
        <v>1438</v>
      </c>
      <c r="C261" s="77" t="s">
        <v>1627</v>
      </c>
      <c r="D261" s="73" t="s">
        <v>2476</v>
      </c>
      <c r="E261" s="74" t="s">
        <v>2477</v>
      </c>
      <c r="F261" s="75">
        <v>100</v>
      </c>
    </row>
    <row r="262" spans="1:6" x14ac:dyDescent="0.25">
      <c r="A262" s="78">
        <v>46064</v>
      </c>
      <c r="B262" s="76" t="s">
        <v>1438</v>
      </c>
      <c r="C262" s="77" t="s">
        <v>1570</v>
      </c>
      <c r="D262" s="73" t="s">
        <v>1449</v>
      </c>
      <c r="E262" s="74" t="s">
        <v>2478</v>
      </c>
      <c r="F262" s="75">
        <v>100</v>
      </c>
    </row>
    <row r="263" spans="1:6" x14ac:dyDescent="0.25">
      <c r="A263" s="78">
        <v>46064</v>
      </c>
      <c r="B263" s="76" t="s">
        <v>1438</v>
      </c>
      <c r="C263" s="77" t="s">
        <v>1678</v>
      </c>
      <c r="D263" s="73" t="s">
        <v>1449</v>
      </c>
      <c r="E263" s="74" t="s">
        <v>2234</v>
      </c>
      <c r="F263" s="75">
        <v>100</v>
      </c>
    </row>
    <row r="264" spans="1:6" ht="21.6" x14ac:dyDescent="0.25">
      <c r="A264" s="78">
        <v>46064</v>
      </c>
      <c r="B264" s="76" t="s">
        <v>1457</v>
      </c>
      <c r="C264" s="77" t="s">
        <v>1462</v>
      </c>
      <c r="D264" s="73" t="s">
        <v>1449</v>
      </c>
      <c r="E264" s="74" t="s">
        <v>2479</v>
      </c>
      <c r="F264" s="75">
        <v>100</v>
      </c>
    </row>
    <row r="265" spans="1:6" x14ac:dyDescent="0.25">
      <c r="A265" s="78">
        <v>46064</v>
      </c>
      <c r="B265" s="76" t="s">
        <v>1457</v>
      </c>
      <c r="C265" s="77" t="s">
        <v>2480</v>
      </c>
      <c r="D265" s="73" t="s">
        <v>2481</v>
      </c>
      <c r="E265" s="74" t="s">
        <v>2482</v>
      </c>
      <c r="F265" s="75">
        <v>100</v>
      </c>
    </row>
    <row r="266" spans="1:6" x14ac:dyDescent="0.25">
      <c r="A266" s="78">
        <v>46064</v>
      </c>
      <c r="B266" s="76" t="s">
        <v>1457</v>
      </c>
      <c r="C266" s="77" t="s">
        <v>1697</v>
      </c>
      <c r="D266" s="73" t="s">
        <v>1440</v>
      </c>
      <c r="E266" s="74" t="s">
        <v>2483</v>
      </c>
      <c r="F266" s="75">
        <v>100</v>
      </c>
    </row>
    <row r="267" spans="1:6" x14ac:dyDescent="0.25">
      <c r="A267" s="78">
        <v>46064</v>
      </c>
      <c r="B267" s="76" t="s">
        <v>1457</v>
      </c>
      <c r="C267" s="77" t="s">
        <v>1477</v>
      </c>
      <c r="D267" s="73" t="s">
        <v>1440</v>
      </c>
      <c r="E267" s="74" t="s">
        <v>1441</v>
      </c>
      <c r="F267" s="75">
        <v>100</v>
      </c>
    </row>
    <row r="268" spans="1:6" x14ac:dyDescent="0.25">
      <c r="A268" s="78">
        <v>46064</v>
      </c>
      <c r="B268" s="76" t="s">
        <v>1457</v>
      </c>
      <c r="C268" s="77" t="s">
        <v>2020</v>
      </c>
      <c r="D268" s="73" t="s">
        <v>1440</v>
      </c>
      <c r="E268" s="74" t="s">
        <v>1485</v>
      </c>
      <c r="F268" s="75">
        <v>100</v>
      </c>
    </row>
    <row r="269" spans="1:6" x14ac:dyDescent="0.25">
      <c r="A269" s="78">
        <v>46064</v>
      </c>
      <c r="B269" s="76" t="s">
        <v>1457</v>
      </c>
      <c r="C269" s="77" t="s">
        <v>2096</v>
      </c>
      <c r="D269" s="73" t="s">
        <v>1440</v>
      </c>
      <c r="E269" s="74" t="s">
        <v>1679</v>
      </c>
      <c r="F269" s="75">
        <v>100</v>
      </c>
    </row>
    <row r="270" spans="1:6" x14ac:dyDescent="0.25">
      <c r="A270" s="78">
        <v>46064</v>
      </c>
      <c r="B270" s="76" t="s">
        <v>1457</v>
      </c>
      <c r="C270" s="77" t="s">
        <v>1576</v>
      </c>
      <c r="D270" s="73" t="s">
        <v>1681</v>
      </c>
      <c r="E270" s="74"/>
      <c r="F270" s="75">
        <v>100</v>
      </c>
    </row>
    <row r="271" spans="1:6" x14ac:dyDescent="0.25">
      <c r="A271" s="78">
        <v>46064</v>
      </c>
      <c r="B271" s="76" t="s">
        <v>1457</v>
      </c>
      <c r="C271" s="77" t="s">
        <v>1576</v>
      </c>
      <c r="D271" s="73" t="s">
        <v>1635</v>
      </c>
      <c r="E271" s="74"/>
      <c r="F271" s="75">
        <v>100</v>
      </c>
    </row>
    <row r="272" spans="1:6" x14ac:dyDescent="0.25">
      <c r="A272" s="78">
        <v>46064</v>
      </c>
      <c r="B272" s="76" t="s">
        <v>2372</v>
      </c>
      <c r="C272" s="77" t="s">
        <v>2484</v>
      </c>
      <c r="D272" s="73" t="s">
        <v>2408</v>
      </c>
      <c r="E272" s="74"/>
      <c r="F272" s="75">
        <v>100</v>
      </c>
    </row>
    <row r="273" spans="1:6" x14ac:dyDescent="0.25">
      <c r="A273" s="78">
        <v>46064</v>
      </c>
      <c r="B273" s="76" t="s">
        <v>2372</v>
      </c>
      <c r="C273" s="77" t="s">
        <v>1856</v>
      </c>
      <c r="D273" s="73" t="s">
        <v>2485</v>
      </c>
      <c r="E273" s="74"/>
      <c r="F273" s="75">
        <v>100</v>
      </c>
    </row>
    <row r="274" spans="1:6" x14ac:dyDescent="0.25">
      <c r="A274" s="78">
        <v>46064</v>
      </c>
      <c r="B274" s="76" t="s">
        <v>2372</v>
      </c>
      <c r="C274" s="77" t="s">
        <v>1700</v>
      </c>
      <c r="D274" s="73" t="s">
        <v>2486</v>
      </c>
      <c r="E274" s="74"/>
      <c r="F274" s="75">
        <v>100</v>
      </c>
    </row>
    <row r="275" spans="1:6" x14ac:dyDescent="0.25">
      <c r="A275" s="78">
        <v>46064</v>
      </c>
      <c r="B275" s="76" t="s">
        <v>2372</v>
      </c>
      <c r="C275" s="77" t="s">
        <v>2484</v>
      </c>
      <c r="D275" s="73" t="s">
        <v>2487</v>
      </c>
      <c r="E275" s="74"/>
      <c r="F275" s="75">
        <v>100</v>
      </c>
    </row>
    <row r="276" spans="1:6" ht="26.4" x14ac:dyDescent="0.25">
      <c r="A276" s="78">
        <v>46064</v>
      </c>
      <c r="B276" s="76" t="s">
        <v>2372</v>
      </c>
      <c r="C276" s="77" t="s">
        <v>1856</v>
      </c>
      <c r="D276" s="73" t="s">
        <v>2488</v>
      </c>
      <c r="E276" s="74"/>
      <c r="F276" s="75">
        <v>100</v>
      </c>
    </row>
    <row r="277" spans="1:6" x14ac:dyDescent="0.25">
      <c r="A277" s="78">
        <v>46064</v>
      </c>
      <c r="B277" s="76" t="s">
        <v>2372</v>
      </c>
      <c r="C277" s="77" t="s">
        <v>2454</v>
      </c>
      <c r="D277" s="73" t="s">
        <v>2489</v>
      </c>
      <c r="E277" s="74"/>
      <c r="F277" s="75">
        <v>100</v>
      </c>
    </row>
    <row r="278" spans="1:6" ht="26.4" x14ac:dyDescent="0.25">
      <c r="A278" s="78">
        <v>46064</v>
      </c>
      <c r="B278" s="76" t="s">
        <v>1590</v>
      </c>
      <c r="C278" s="77" t="s">
        <v>1462</v>
      </c>
      <c r="D278" s="73" t="s">
        <v>2490</v>
      </c>
      <c r="E278" s="74"/>
      <c r="F278" s="75">
        <v>100</v>
      </c>
    </row>
    <row r="279" spans="1:6" ht="26.4" x14ac:dyDescent="0.25">
      <c r="A279" s="78">
        <v>46064</v>
      </c>
      <c r="B279" s="76" t="s">
        <v>1590</v>
      </c>
      <c r="C279" s="77" t="s">
        <v>2064</v>
      </c>
      <c r="D279" s="73" t="s">
        <v>2491</v>
      </c>
      <c r="E279" s="74"/>
      <c r="F279" s="75">
        <v>100</v>
      </c>
    </row>
    <row r="280" spans="1:6" x14ac:dyDescent="0.25">
      <c r="A280" s="78">
        <v>46064</v>
      </c>
      <c r="B280" s="76" t="s">
        <v>1590</v>
      </c>
      <c r="C280" s="77" t="s">
        <v>1574</v>
      </c>
      <c r="D280" s="73" t="s">
        <v>2492</v>
      </c>
      <c r="E280" s="74"/>
      <c r="F280" s="75">
        <v>100</v>
      </c>
    </row>
    <row r="281" spans="1:6" x14ac:dyDescent="0.25">
      <c r="A281" s="78">
        <v>46064</v>
      </c>
      <c r="B281" s="76" t="s">
        <v>1590</v>
      </c>
      <c r="C281" s="77" t="s">
        <v>1576</v>
      </c>
      <c r="D281" s="73" t="s">
        <v>2493</v>
      </c>
      <c r="E281" s="74"/>
      <c r="F281" s="75">
        <v>100</v>
      </c>
    </row>
    <row r="282" spans="1:6" x14ac:dyDescent="0.25">
      <c r="A282" s="78">
        <v>46065</v>
      </c>
      <c r="B282" s="76" t="s">
        <v>1534</v>
      </c>
      <c r="C282" s="77" t="s">
        <v>1540</v>
      </c>
      <c r="D282" s="73" t="s">
        <v>2494</v>
      </c>
      <c r="E282" s="74"/>
      <c r="F282" s="75">
        <v>100</v>
      </c>
    </row>
    <row r="283" spans="1:6" ht="26.4" x14ac:dyDescent="0.25">
      <c r="A283" s="78">
        <v>46065</v>
      </c>
      <c r="B283" s="76" t="s">
        <v>1534</v>
      </c>
      <c r="C283" s="77" t="s">
        <v>1951</v>
      </c>
      <c r="D283" s="73" t="s">
        <v>2495</v>
      </c>
      <c r="E283" s="74"/>
      <c r="F283" s="75">
        <v>100</v>
      </c>
    </row>
    <row r="284" spans="1:6" x14ac:dyDescent="0.25">
      <c r="A284" s="78">
        <v>46065</v>
      </c>
      <c r="B284" s="76" t="s">
        <v>1428</v>
      </c>
      <c r="C284" s="77" t="s">
        <v>758</v>
      </c>
      <c r="D284" s="73" t="s">
        <v>2353</v>
      </c>
      <c r="E284" s="74"/>
      <c r="F284" s="75">
        <v>100</v>
      </c>
    </row>
    <row r="285" spans="1:6" x14ac:dyDescent="0.25">
      <c r="A285" s="78">
        <v>46065</v>
      </c>
      <c r="B285" s="76" t="s">
        <v>1428</v>
      </c>
      <c r="C285" s="77" t="s">
        <v>369</v>
      </c>
      <c r="D285" s="73" t="s">
        <v>2496</v>
      </c>
      <c r="E285" s="74"/>
      <c r="F285" s="75">
        <v>100</v>
      </c>
    </row>
    <row r="286" spans="1:6" x14ac:dyDescent="0.25">
      <c r="A286" s="78">
        <v>46065</v>
      </c>
      <c r="B286" s="76" t="s">
        <v>1428</v>
      </c>
      <c r="C286" s="77" t="s">
        <v>369</v>
      </c>
      <c r="D286" s="73" t="s">
        <v>2497</v>
      </c>
      <c r="E286" s="74"/>
      <c r="F286" s="75">
        <v>100</v>
      </c>
    </row>
    <row r="287" spans="1:6" x14ac:dyDescent="0.25">
      <c r="A287" s="78">
        <v>46065</v>
      </c>
      <c r="B287" s="76" t="s">
        <v>1542</v>
      </c>
      <c r="C287" s="77" t="s">
        <v>1776</v>
      </c>
      <c r="D287" s="73" t="s">
        <v>1440</v>
      </c>
      <c r="E287" s="74" t="s">
        <v>1679</v>
      </c>
      <c r="F287" s="75">
        <v>100</v>
      </c>
    </row>
    <row r="288" spans="1:6" ht="21.75" customHeight="1" x14ac:dyDescent="0.25">
      <c r="A288" s="78">
        <v>46065</v>
      </c>
      <c r="B288" s="76" t="s">
        <v>1542</v>
      </c>
      <c r="C288" s="77" t="s">
        <v>1935</v>
      </c>
      <c r="D288" s="73" t="s">
        <v>1440</v>
      </c>
      <c r="E288" s="74" t="s">
        <v>2498</v>
      </c>
      <c r="F288" s="75">
        <v>100</v>
      </c>
    </row>
    <row r="289" spans="1:6" ht="15" customHeight="1" x14ac:dyDescent="0.25">
      <c r="A289" s="78">
        <v>46065</v>
      </c>
      <c r="B289" s="76" t="s">
        <v>1542</v>
      </c>
      <c r="C289" s="77" t="s">
        <v>1779</v>
      </c>
      <c r="D289" s="73" t="s">
        <v>1440</v>
      </c>
      <c r="E289" s="74" t="s">
        <v>1676</v>
      </c>
      <c r="F289" s="75">
        <v>100</v>
      </c>
    </row>
    <row r="290" spans="1:6" x14ac:dyDescent="0.25">
      <c r="A290" s="78">
        <v>46065</v>
      </c>
      <c r="B290" s="76" t="s">
        <v>1542</v>
      </c>
      <c r="C290" s="77" t="s">
        <v>1545</v>
      </c>
      <c r="D290" s="73" t="s">
        <v>1681</v>
      </c>
      <c r="E290" s="74"/>
      <c r="F290" s="75">
        <v>100</v>
      </c>
    </row>
    <row r="291" spans="1:6" x14ac:dyDescent="0.25">
      <c r="A291" s="78">
        <v>46065</v>
      </c>
      <c r="B291" s="76" t="s">
        <v>1542</v>
      </c>
      <c r="C291" s="77" t="s">
        <v>1545</v>
      </c>
      <c r="D291" s="73" t="s">
        <v>1635</v>
      </c>
      <c r="E291" s="74"/>
      <c r="F291" s="75">
        <v>100</v>
      </c>
    </row>
    <row r="292" spans="1:6" x14ac:dyDescent="0.25">
      <c r="A292" s="78">
        <v>46065</v>
      </c>
      <c r="B292" s="76" t="s">
        <v>1542</v>
      </c>
      <c r="C292" s="77" t="s">
        <v>1727</v>
      </c>
      <c r="D292" s="73" t="s">
        <v>1681</v>
      </c>
      <c r="E292" s="74"/>
      <c r="F292" s="75">
        <v>100</v>
      </c>
    </row>
    <row r="293" spans="1:6" x14ac:dyDescent="0.25">
      <c r="A293" s="78">
        <v>46065</v>
      </c>
      <c r="B293" s="76" t="s">
        <v>1542</v>
      </c>
      <c r="C293" s="77" t="s">
        <v>1727</v>
      </c>
      <c r="D293" s="73" t="s">
        <v>1635</v>
      </c>
      <c r="E293" s="74"/>
      <c r="F293" s="75">
        <v>100</v>
      </c>
    </row>
    <row r="294" spans="1:6" ht="16.5" customHeight="1" x14ac:dyDescent="0.25">
      <c r="A294" s="78">
        <v>46065</v>
      </c>
      <c r="B294" s="76" t="s">
        <v>1555</v>
      </c>
      <c r="C294" s="77" t="s">
        <v>1615</v>
      </c>
      <c r="D294" s="73" t="s">
        <v>1440</v>
      </c>
      <c r="E294" s="74" t="s">
        <v>1679</v>
      </c>
      <c r="F294" s="75">
        <v>100</v>
      </c>
    </row>
    <row r="295" spans="1:6" x14ac:dyDescent="0.25">
      <c r="A295" s="78">
        <v>46065</v>
      </c>
      <c r="B295" s="76" t="s">
        <v>1555</v>
      </c>
      <c r="C295" s="77" t="s">
        <v>2040</v>
      </c>
      <c r="D295" s="73" t="s">
        <v>1440</v>
      </c>
      <c r="E295" s="74" t="s">
        <v>1676</v>
      </c>
      <c r="F295" s="75">
        <v>100</v>
      </c>
    </row>
    <row r="296" spans="1:6" x14ac:dyDescent="0.25">
      <c r="A296" s="78">
        <v>46065</v>
      </c>
      <c r="B296" s="76" t="s">
        <v>1555</v>
      </c>
      <c r="C296" s="77" t="s">
        <v>1869</v>
      </c>
      <c r="D296" s="73" t="s">
        <v>1440</v>
      </c>
      <c r="E296" s="74" t="s">
        <v>1676</v>
      </c>
      <c r="F296" s="75">
        <v>100</v>
      </c>
    </row>
    <row r="297" spans="1:6" x14ac:dyDescent="0.25">
      <c r="A297" s="78">
        <v>46065</v>
      </c>
      <c r="B297" s="76" t="s">
        <v>1555</v>
      </c>
      <c r="C297" s="77" t="s">
        <v>2286</v>
      </c>
      <c r="D297" s="73" t="s">
        <v>1449</v>
      </c>
      <c r="E297" s="74" t="s">
        <v>2499</v>
      </c>
      <c r="F297" s="75">
        <v>100</v>
      </c>
    </row>
    <row r="298" spans="1:6" x14ac:dyDescent="0.25">
      <c r="A298" s="78">
        <v>46065</v>
      </c>
      <c r="B298" s="76" t="s">
        <v>1555</v>
      </c>
      <c r="C298" s="77" t="s">
        <v>1785</v>
      </c>
      <c r="D298" s="73" t="s">
        <v>1440</v>
      </c>
      <c r="E298" s="74" t="s">
        <v>1676</v>
      </c>
      <c r="F298" s="75">
        <v>100</v>
      </c>
    </row>
    <row r="299" spans="1:6" x14ac:dyDescent="0.25">
      <c r="A299" s="78">
        <v>46065</v>
      </c>
      <c r="B299" s="76" t="s">
        <v>1555</v>
      </c>
      <c r="C299" s="77" t="s">
        <v>2175</v>
      </c>
      <c r="D299" s="73" t="s">
        <v>1440</v>
      </c>
      <c r="E299" s="74" t="s">
        <v>1549</v>
      </c>
      <c r="F299" s="75">
        <v>100</v>
      </c>
    </row>
    <row r="300" spans="1:6" x14ac:dyDescent="0.25">
      <c r="A300" s="78">
        <v>46065</v>
      </c>
      <c r="B300" s="76" t="s">
        <v>1438</v>
      </c>
      <c r="C300" s="77" t="s">
        <v>1570</v>
      </c>
      <c r="D300" s="73" t="s">
        <v>1681</v>
      </c>
      <c r="E300" s="74"/>
      <c r="F300" s="75">
        <v>100</v>
      </c>
    </row>
    <row r="301" spans="1:6" x14ac:dyDescent="0.25">
      <c r="A301" s="78">
        <v>46065</v>
      </c>
      <c r="B301" s="76" t="s">
        <v>1438</v>
      </c>
      <c r="C301" s="77" t="s">
        <v>1570</v>
      </c>
      <c r="D301" s="73" t="s">
        <v>1635</v>
      </c>
      <c r="E301" s="74"/>
      <c r="F301" s="75">
        <v>100</v>
      </c>
    </row>
    <row r="302" spans="1:6" x14ac:dyDescent="0.25">
      <c r="A302" s="78">
        <v>46065</v>
      </c>
      <c r="B302" s="76" t="s">
        <v>1438</v>
      </c>
      <c r="C302" s="77" t="s">
        <v>2500</v>
      </c>
      <c r="D302" s="73" t="s">
        <v>1681</v>
      </c>
      <c r="E302" s="74"/>
      <c r="F302" s="75">
        <v>100</v>
      </c>
    </row>
    <row r="303" spans="1:6" x14ac:dyDescent="0.25">
      <c r="A303" s="78">
        <v>46065</v>
      </c>
      <c r="B303" s="76" t="s">
        <v>1438</v>
      </c>
      <c r="C303" s="77" t="s">
        <v>2500</v>
      </c>
      <c r="D303" s="73" t="s">
        <v>1635</v>
      </c>
      <c r="E303" s="74"/>
      <c r="F303" s="75">
        <v>100</v>
      </c>
    </row>
    <row r="304" spans="1:6" x14ac:dyDescent="0.25">
      <c r="A304" s="78">
        <v>46065</v>
      </c>
      <c r="B304" s="76" t="s">
        <v>1438</v>
      </c>
      <c r="C304" s="77" t="s">
        <v>1568</v>
      </c>
      <c r="D304" s="73" t="s">
        <v>2476</v>
      </c>
      <c r="E304" s="74" t="s">
        <v>2501</v>
      </c>
      <c r="F304" s="75">
        <v>100</v>
      </c>
    </row>
    <row r="305" spans="1:6" ht="21.6" x14ac:dyDescent="0.25">
      <c r="A305" s="78">
        <v>46065</v>
      </c>
      <c r="B305" s="76" t="s">
        <v>1457</v>
      </c>
      <c r="C305" s="77" t="s">
        <v>1574</v>
      </c>
      <c r="D305" s="73" t="s">
        <v>2476</v>
      </c>
      <c r="E305" s="74" t="s">
        <v>2502</v>
      </c>
      <c r="F305" s="75">
        <v>100</v>
      </c>
    </row>
    <row r="306" spans="1:6" x14ac:dyDescent="0.25">
      <c r="A306" s="78">
        <v>46065</v>
      </c>
      <c r="B306" s="76" t="s">
        <v>1457</v>
      </c>
      <c r="C306" s="77" t="s">
        <v>1649</v>
      </c>
      <c r="D306" s="73" t="s">
        <v>1681</v>
      </c>
      <c r="E306" s="74"/>
      <c r="F306" s="75">
        <v>100</v>
      </c>
    </row>
    <row r="307" spans="1:6" x14ac:dyDescent="0.25">
      <c r="A307" s="78">
        <v>46065</v>
      </c>
      <c r="B307" s="76" t="s">
        <v>1457</v>
      </c>
      <c r="C307" s="77" t="s">
        <v>1649</v>
      </c>
      <c r="D307" s="73" t="s">
        <v>1635</v>
      </c>
      <c r="E307" s="74"/>
      <c r="F307" s="75">
        <v>100</v>
      </c>
    </row>
    <row r="308" spans="1:6" x14ac:dyDescent="0.25">
      <c r="A308" s="78">
        <v>46065</v>
      </c>
      <c r="B308" s="76" t="s">
        <v>1457</v>
      </c>
      <c r="C308" s="77" t="s">
        <v>1464</v>
      </c>
      <c r="D308" s="73" t="s">
        <v>1440</v>
      </c>
      <c r="E308" s="74" t="s">
        <v>2503</v>
      </c>
      <c r="F308" s="75">
        <v>100</v>
      </c>
    </row>
    <row r="309" spans="1:6" x14ac:dyDescent="0.25">
      <c r="A309" s="78">
        <v>46065</v>
      </c>
      <c r="B309" s="76" t="s">
        <v>1457</v>
      </c>
      <c r="C309" s="77" t="s">
        <v>1468</v>
      </c>
      <c r="D309" s="73" t="s">
        <v>1440</v>
      </c>
      <c r="E309" s="74" t="s">
        <v>2504</v>
      </c>
      <c r="F309" s="75">
        <v>100</v>
      </c>
    </row>
    <row r="310" spans="1:6" x14ac:dyDescent="0.25">
      <c r="A310" s="78">
        <v>46065</v>
      </c>
      <c r="B310" s="76" t="s">
        <v>1457</v>
      </c>
      <c r="C310" s="77" t="s">
        <v>1470</v>
      </c>
      <c r="D310" s="73" t="s">
        <v>1440</v>
      </c>
      <c r="E310" s="74" t="s">
        <v>2504</v>
      </c>
      <c r="F310" s="75">
        <v>100</v>
      </c>
    </row>
    <row r="311" spans="1:6" x14ac:dyDescent="0.25">
      <c r="A311" s="78">
        <v>46066</v>
      </c>
      <c r="B311" s="76" t="s">
        <v>1534</v>
      </c>
      <c r="C311" s="77" t="s">
        <v>1951</v>
      </c>
      <c r="D311" s="73" t="s">
        <v>2505</v>
      </c>
      <c r="E311" s="74"/>
      <c r="F311" s="75">
        <v>100</v>
      </c>
    </row>
    <row r="312" spans="1:6" x14ac:dyDescent="0.25">
      <c r="A312" s="78">
        <v>46066</v>
      </c>
      <c r="B312" s="76" t="s">
        <v>1534</v>
      </c>
      <c r="C312" s="77" t="s">
        <v>1540</v>
      </c>
      <c r="D312" s="73" t="s">
        <v>2506</v>
      </c>
      <c r="E312" s="74"/>
      <c r="F312" s="75">
        <v>100</v>
      </c>
    </row>
    <row r="313" spans="1:6" x14ac:dyDescent="0.25">
      <c r="A313" s="78">
        <v>46066</v>
      </c>
      <c r="B313" s="76" t="s">
        <v>1428</v>
      </c>
      <c r="C313" s="77" t="s">
        <v>758</v>
      </c>
      <c r="D313" s="73" t="s">
        <v>2353</v>
      </c>
      <c r="E313" s="74"/>
      <c r="F313" s="75">
        <v>100</v>
      </c>
    </row>
    <row r="314" spans="1:6" ht="26.4" x14ac:dyDescent="0.25">
      <c r="A314" s="78">
        <v>46066</v>
      </c>
      <c r="B314" s="76" t="s">
        <v>1428</v>
      </c>
      <c r="C314" s="77" t="s">
        <v>369</v>
      </c>
      <c r="D314" s="73" t="s">
        <v>1767</v>
      </c>
      <c r="E314" s="74"/>
      <c r="F314" s="75">
        <v>100</v>
      </c>
    </row>
    <row r="315" spans="1:6" x14ac:dyDescent="0.25">
      <c r="A315" s="78">
        <v>46066</v>
      </c>
      <c r="B315" s="76" t="s">
        <v>1428</v>
      </c>
      <c r="C315" s="77" t="s">
        <v>1566</v>
      </c>
      <c r="D315" s="73" t="s">
        <v>2507</v>
      </c>
      <c r="E315" s="74"/>
      <c r="F315" s="75">
        <v>100</v>
      </c>
    </row>
    <row r="316" spans="1:6" x14ac:dyDescent="0.25">
      <c r="A316" s="78">
        <v>46066</v>
      </c>
      <c r="B316" s="76" t="s">
        <v>1428</v>
      </c>
      <c r="C316" s="77" t="s">
        <v>1856</v>
      </c>
      <c r="D316" s="73" t="s">
        <v>2508</v>
      </c>
      <c r="E316" s="74"/>
      <c r="F316" s="75">
        <v>100</v>
      </c>
    </row>
    <row r="317" spans="1:6" x14ac:dyDescent="0.25">
      <c r="A317" s="78">
        <v>46066</v>
      </c>
      <c r="B317" s="76" t="s">
        <v>1428</v>
      </c>
      <c r="C317" s="77" t="s">
        <v>1856</v>
      </c>
      <c r="D317" s="73" t="s">
        <v>2509</v>
      </c>
      <c r="E317" s="74"/>
      <c r="F317" s="75">
        <v>100</v>
      </c>
    </row>
    <row r="318" spans="1:6" ht="21.6" x14ac:dyDescent="0.25">
      <c r="A318" s="78">
        <v>46066</v>
      </c>
      <c r="B318" s="76" t="s">
        <v>1542</v>
      </c>
      <c r="C318" s="77" t="s">
        <v>1951</v>
      </c>
      <c r="D318" s="73" t="s">
        <v>2368</v>
      </c>
      <c r="E318" s="74" t="s">
        <v>2510</v>
      </c>
      <c r="F318" s="75">
        <v>100</v>
      </c>
    </row>
    <row r="319" spans="1:6" ht="21.6" x14ac:dyDescent="0.25">
      <c r="A319" s="78">
        <v>46066</v>
      </c>
      <c r="B319" s="76" t="s">
        <v>1542</v>
      </c>
      <c r="C319" s="77" t="s">
        <v>2008</v>
      </c>
      <c r="D319" s="73" t="s">
        <v>1440</v>
      </c>
      <c r="E319" s="74" t="s">
        <v>2511</v>
      </c>
      <c r="F319" s="75">
        <v>100</v>
      </c>
    </row>
    <row r="320" spans="1:6" ht="21.6" x14ac:dyDescent="0.25">
      <c r="A320" s="78">
        <v>46066</v>
      </c>
      <c r="B320" s="76" t="s">
        <v>1542</v>
      </c>
      <c r="C320" s="77" t="s">
        <v>1724</v>
      </c>
      <c r="D320" s="73" t="s">
        <v>1449</v>
      </c>
      <c r="E320" s="74" t="s">
        <v>2512</v>
      </c>
      <c r="F320" s="75">
        <v>100</v>
      </c>
    </row>
    <row r="321" spans="1:6" x14ac:dyDescent="0.25">
      <c r="A321" s="78">
        <v>46066</v>
      </c>
      <c r="B321" s="76" t="s">
        <v>1542</v>
      </c>
      <c r="C321" s="77" t="s">
        <v>1486</v>
      </c>
      <c r="D321" s="73" t="s">
        <v>1440</v>
      </c>
      <c r="E321" s="74" t="s">
        <v>2513</v>
      </c>
      <c r="F321" s="75">
        <v>100</v>
      </c>
    </row>
    <row r="322" spans="1:6" x14ac:dyDescent="0.25">
      <c r="A322" s="78">
        <v>46066</v>
      </c>
      <c r="B322" s="76" t="s">
        <v>1542</v>
      </c>
      <c r="C322" s="77" t="s">
        <v>1796</v>
      </c>
      <c r="D322" s="73" t="s">
        <v>1440</v>
      </c>
      <c r="E322" s="74" t="s">
        <v>1679</v>
      </c>
      <c r="F322" s="75">
        <v>100</v>
      </c>
    </row>
    <row r="323" spans="1:6" x14ac:dyDescent="0.25">
      <c r="A323" s="78">
        <v>46066</v>
      </c>
      <c r="B323" s="76" t="s">
        <v>1542</v>
      </c>
      <c r="C323" s="77" t="s">
        <v>1548</v>
      </c>
      <c r="D323" s="73" t="s">
        <v>1440</v>
      </c>
      <c r="E323" s="74" t="s">
        <v>1487</v>
      </c>
      <c r="F323" s="75">
        <v>100</v>
      </c>
    </row>
    <row r="324" spans="1:6" x14ac:dyDescent="0.25">
      <c r="A324" s="78">
        <v>46066</v>
      </c>
      <c r="B324" s="76" t="s">
        <v>1542</v>
      </c>
      <c r="C324" s="77" t="s">
        <v>1775</v>
      </c>
      <c r="D324" s="73" t="s">
        <v>1440</v>
      </c>
      <c r="E324" s="74" t="s">
        <v>1676</v>
      </c>
      <c r="F324" s="75">
        <v>100</v>
      </c>
    </row>
    <row r="325" spans="1:6" x14ac:dyDescent="0.25">
      <c r="A325" s="78">
        <v>46066</v>
      </c>
      <c r="B325" s="76" t="s">
        <v>1555</v>
      </c>
      <c r="C325" s="77" t="s">
        <v>1787</v>
      </c>
      <c r="D325" s="73" t="s">
        <v>1681</v>
      </c>
      <c r="E325" s="74"/>
      <c r="F325" s="75">
        <v>100</v>
      </c>
    </row>
    <row r="326" spans="1:6" x14ac:dyDescent="0.25">
      <c r="A326" s="78">
        <v>46066</v>
      </c>
      <c r="B326" s="76" t="s">
        <v>1555</v>
      </c>
      <c r="C326" s="77" t="s">
        <v>1787</v>
      </c>
      <c r="D326" s="73" t="s">
        <v>1635</v>
      </c>
      <c r="E326" s="74"/>
      <c r="F326" s="75">
        <v>100</v>
      </c>
    </row>
    <row r="327" spans="1:6" x14ac:dyDescent="0.25">
      <c r="A327" s="78">
        <v>46066</v>
      </c>
      <c r="B327" s="76" t="s">
        <v>1555</v>
      </c>
      <c r="C327" s="77" t="s">
        <v>1448</v>
      </c>
      <c r="D327" s="73" t="s">
        <v>1440</v>
      </c>
      <c r="E327" s="74" t="s">
        <v>1485</v>
      </c>
      <c r="F327" s="75">
        <v>100</v>
      </c>
    </row>
    <row r="328" spans="1:6" x14ac:dyDescent="0.25">
      <c r="A328" s="78">
        <v>46066</v>
      </c>
      <c r="B328" s="76" t="s">
        <v>1555</v>
      </c>
      <c r="C328" s="77" t="s">
        <v>1864</v>
      </c>
      <c r="D328" s="73" t="s">
        <v>1440</v>
      </c>
      <c r="E328" s="74" t="s">
        <v>1485</v>
      </c>
      <c r="F328" s="75">
        <v>100</v>
      </c>
    </row>
    <row r="329" spans="1:6" x14ac:dyDescent="0.25">
      <c r="A329" s="78">
        <v>46066</v>
      </c>
      <c r="B329" s="76" t="s">
        <v>1555</v>
      </c>
      <c r="C329" s="77" t="s">
        <v>1781</v>
      </c>
      <c r="D329" s="73" t="s">
        <v>1449</v>
      </c>
      <c r="E329" s="74" t="s">
        <v>2514</v>
      </c>
      <c r="F329" s="75">
        <v>100</v>
      </c>
    </row>
    <row r="330" spans="1:6" x14ac:dyDescent="0.25">
      <c r="A330" s="78">
        <v>46066</v>
      </c>
      <c r="B330" s="76" t="s">
        <v>1555</v>
      </c>
      <c r="C330" s="77" t="s">
        <v>1734</v>
      </c>
      <c r="D330" s="73" t="s">
        <v>1440</v>
      </c>
      <c r="E330" s="74" t="s">
        <v>1679</v>
      </c>
      <c r="F330" s="75">
        <v>100</v>
      </c>
    </row>
    <row r="331" spans="1:6" x14ac:dyDescent="0.25">
      <c r="A331" s="78">
        <v>46066</v>
      </c>
      <c r="B331" s="76" t="s">
        <v>1555</v>
      </c>
      <c r="C331" s="77" t="s">
        <v>1734</v>
      </c>
      <c r="D331" s="73" t="s">
        <v>1440</v>
      </c>
      <c r="E331" s="74" t="s">
        <v>1676</v>
      </c>
      <c r="F331" s="75">
        <v>100</v>
      </c>
    </row>
    <row r="332" spans="1:6" ht="21.6" x14ac:dyDescent="0.25">
      <c r="A332" s="78">
        <v>46066</v>
      </c>
      <c r="B332" s="76" t="s">
        <v>1438</v>
      </c>
      <c r="C332" s="77" t="s">
        <v>1624</v>
      </c>
      <c r="D332" s="73" t="s">
        <v>1449</v>
      </c>
      <c r="E332" s="74" t="s">
        <v>2515</v>
      </c>
      <c r="F332" s="75">
        <v>100</v>
      </c>
    </row>
    <row r="333" spans="1:6" x14ac:dyDescent="0.25">
      <c r="A333" s="78">
        <v>46066</v>
      </c>
      <c r="B333" s="76" t="s">
        <v>1438</v>
      </c>
      <c r="C333" s="77" t="s">
        <v>1568</v>
      </c>
      <c r="D333" s="73" t="s">
        <v>1449</v>
      </c>
      <c r="E333" s="74" t="s">
        <v>2516</v>
      </c>
      <c r="F333" s="75">
        <v>100</v>
      </c>
    </row>
    <row r="334" spans="1:6" x14ac:dyDescent="0.25">
      <c r="A334" s="78">
        <v>46066</v>
      </c>
      <c r="B334" s="76" t="s">
        <v>1438</v>
      </c>
      <c r="C334" s="77" t="s">
        <v>2149</v>
      </c>
      <c r="D334" s="73" t="s">
        <v>1681</v>
      </c>
      <c r="E334" s="74"/>
      <c r="F334" s="75">
        <v>100</v>
      </c>
    </row>
    <row r="335" spans="1:6" x14ac:dyDescent="0.25">
      <c r="A335" s="78">
        <v>46066</v>
      </c>
      <c r="B335" s="76" t="s">
        <v>1438</v>
      </c>
      <c r="C335" s="77" t="s">
        <v>2149</v>
      </c>
      <c r="D335" s="73" t="s">
        <v>1635</v>
      </c>
      <c r="E335" s="74"/>
      <c r="F335" s="75">
        <v>100</v>
      </c>
    </row>
    <row r="336" spans="1:6" ht="21.6" x14ac:dyDescent="0.25">
      <c r="A336" s="78">
        <v>46066</v>
      </c>
      <c r="B336" s="76" t="s">
        <v>1438</v>
      </c>
      <c r="C336" s="77" t="s">
        <v>1442</v>
      </c>
      <c r="D336" s="73" t="s">
        <v>1440</v>
      </c>
      <c r="E336" s="74" t="s">
        <v>2517</v>
      </c>
      <c r="F336" s="75">
        <v>100</v>
      </c>
    </row>
    <row r="337" spans="1:6" x14ac:dyDescent="0.25">
      <c r="A337" s="78">
        <v>46066</v>
      </c>
      <c r="B337" s="76" t="s">
        <v>1438</v>
      </c>
      <c r="C337" s="77" t="s">
        <v>1874</v>
      </c>
      <c r="D337" s="73" t="s">
        <v>1440</v>
      </c>
      <c r="E337" s="74" t="s">
        <v>2503</v>
      </c>
      <c r="F337" s="75">
        <v>100</v>
      </c>
    </row>
    <row r="338" spans="1:6" ht="21.6" x14ac:dyDescent="0.25">
      <c r="A338" s="78">
        <v>46066</v>
      </c>
      <c r="B338" s="76" t="s">
        <v>1457</v>
      </c>
      <c r="C338" s="77" t="s">
        <v>1472</v>
      </c>
      <c r="D338" s="73" t="s">
        <v>1440</v>
      </c>
      <c r="E338" s="74" t="s">
        <v>2518</v>
      </c>
      <c r="F338" s="75">
        <v>100</v>
      </c>
    </row>
    <row r="339" spans="1:6" ht="18.75" customHeight="1" x14ac:dyDescent="0.25">
      <c r="A339" s="78">
        <v>46066</v>
      </c>
      <c r="B339" s="76" t="s">
        <v>1457</v>
      </c>
      <c r="C339" s="77" t="s">
        <v>1692</v>
      </c>
      <c r="D339" s="73" t="s">
        <v>1440</v>
      </c>
      <c r="E339" s="74" t="s">
        <v>2519</v>
      </c>
      <c r="F339" s="75">
        <v>100</v>
      </c>
    </row>
    <row r="340" spans="1:6" ht="18.75" customHeight="1" x14ac:dyDescent="0.25">
      <c r="A340" s="78">
        <v>46066</v>
      </c>
      <c r="B340" s="76" t="s">
        <v>1457</v>
      </c>
      <c r="C340" s="77" t="s">
        <v>1475</v>
      </c>
      <c r="D340" s="73" t="s">
        <v>1440</v>
      </c>
      <c r="E340" s="74" t="s">
        <v>2520</v>
      </c>
      <c r="F340" s="75">
        <v>100</v>
      </c>
    </row>
    <row r="341" spans="1:6" ht="21" customHeight="1" x14ac:dyDescent="0.25">
      <c r="A341" s="78">
        <v>46066</v>
      </c>
      <c r="B341" s="76" t="s">
        <v>1457</v>
      </c>
      <c r="C341" s="77" t="s">
        <v>1477</v>
      </c>
      <c r="D341" s="73" t="s">
        <v>1440</v>
      </c>
      <c r="E341" s="74" t="s">
        <v>1549</v>
      </c>
      <c r="F341" s="75">
        <v>100</v>
      </c>
    </row>
    <row r="342" spans="1:6" x14ac:dyDescent="0.25">
      <c r="A342" s="78">
        <v>46066</v>
      </c>
      <c r="B342" s="76" t="s">
        <v>1457</v>
      </c>
      <c r="C342" s="77" t="s">
        <v>1645</v>
      </c>
      <c r="D342" s="73" t="s">
        <v>1440</v>
      </c>
      <c r="E342" s="74" t="s">
        <v>1676</v>
      </c>
      <c r="F342" s="75">
        <v>100</v>
      </c>
    </row>
    <row r="343" spans="1:6" x14ac:dyDescent="0.25">
      <c r="A343" s="78">
        <v>46066</v>
      </c>
      <c r="B343" s="76" t="s">
        <v>1457</v>
      </c>
      <c r="C343" s="77" t="s">
        <v>1576</v>
      </c>
      <c r="D343" s="73" t="s">
        <v>2368</v>
      </c>
      <c r="E343" s="74" t="s">
        <v>2521</v>
      </c>
      <c r="F343" s="75">
        <v>100</v>
      </c>
    </row>
    <row r="344" spans="1:6" x14ac:dyDescent="0.25">
      <c r="A344" s="78">
        <v>46066</v>
      </c>
      <c r="B344" s="76" t="s">
        <v>1457</v>
      </c>
      <c r="C344" s="77" t="s">
        <v>2097</v>
      </c>
      <c r="D344" s="73" t="s">
        <v>1440</v>
      </c>
      <c r="E344" s="74" t="s">
        <v>1549</v>
      </c>
      <c r="F344" s="75">
        <v>100</v>
      </c>
    </row>
    <row r="345" spans="1:6" x14ac:dyDescent="0.25">
      <c r="A345" s="78">
        <v>46066</v>
      </c>
      <c r="B345" s="76" t="s">
        <v>2372</v>
      </c>
      <c r="C345" s="77" t="s">
        <v>1700</v>
      </c>
      <c r="D345" s="73" t="s">
        <v>2522</v>
      </c>
      <c r="E345" s="74" t="s">
        <v>2523</v>
      </c>
      <c r="F345" s="75">
        <v>100</v>
      </c>
    </row>
    <row r="346" spans="1:6" x14ac:dyDescent="0.25">
      <c r="A346" s="78">
        <v>46066</v>
      </c>
      <c r="B346" s="76" t="s">
        <v>2372</v>
      </c>
      <c r="C346" s="77" t="s">
        <v>1700</v>
      </c>
      <c r="D346" s="73" t="s">
        <v>2524</v>
      </c>
      <c r="E346" s="74" t="s">
        <v>2525</v>
      </c>
      <c r="F346" s="75">
        <v>100</v>
      </c>
    </row>
    <row r="347" spans="1:6" x14ac:dyDescent="0.25">
      <c r="A347" s="78">
        <v>46066</v>
      </c>
      <c r="B347" s="76" t="s">
        <v>2372</v>
      </c>
      <c r="C347" s="77" t="s">
        <v>1856</v>
      </c>
      <c r="D347" s="73" t="s">
        <v>2526</v>
      </c>
      <c r="E347" s="74"/>
      <c r="F347" s="75">
        <v>100</v>
      </c>
    </row>
    <row r="348" spans="1:6" ht="21" customHeight="1" x14ac:dyDescent="0.25">
      <c r="A348" s="78">
        <v>46066</v>
      </c>
      <c r="B348" s="76" t="s">
        <v>1590</v>
      </c>
      <c r="C348" s="77" t="s">
        <v>1856</v>
      </c>
      <c r="D348" s="73" t="s">
        <v>2527</v>
      </c>
      <c r="E348" s="74"/>
      <c r="F348" s="75">
        <v>100</v>
      </c>
    </row>
    <row r="349" spans="1:6" x14ac:dyDescent="0.25">
      <c r="A349" s="78">
        <v>46066</v>
      </c>
      <c r="B349" s="76" t="s">
        <v>1590</v>
      </c>
      <c r="C349" s="77" t="s">
        <v>1789</v>
      </c>
      <c r="D349" s="73" t="s">
        <v>2528</v>
      </c>
      <c r="E349" s="74"/>
      <c r="F349" s="75">
        <v>100</v>
      </c>
    </row>
    <row r="350" spans="1:6" ht="25.5" customHeight="1" x14ac:dyDescent="0.25">
      <c r="A350" s="78">
        <v>46066</v>
      </c>
      <c r="B350" s="76" t="s">
        <v>1590</v>
      </c>
      <c r="C350" s="77" t="s">
        <v>1700</v>
      </c>
      <c r="D350" s="73" t="s">
        <v>2529</v>
      </c>
      <c r="E350" s="74"/>
      <c r="F350" s="75">
        <v>100</v>
      </c>
    </row>
    <row r="351" spans="1:6" ht="21.6" x14ac:dyDescent="0.25">
      <c r="A351" s="78">
        <v>46067</v>
      </c>
      <c r="B351" s="76" t="s">
        <v>2530</v>
      </c>
      <c r="C351" s="77" t="s">
        <v>1627</v>
      </c>
      <c r="D351" s="73" t="s">
        <v>1449</v>
      </c>
      <c r="E351" s="74" t="s">
        <v>2531</v>
      </c>
      <c r="F351" s="75">
        <v>100</v>
      </c>
    </row>
    <row r="352" spans="1:6" ht="21.6" x14ac:dyDescent="0.25">
      <c r="A352" s="78">
        <v>46067</v>
      </c>
      <c r="B352" s="76" t="s">
        <v>2530</v>
      </c>
      <c r="C352" s="77" t="s">
        <v>1907</v>
      </c>
      <c r="D352" s="73" t="s">
        <v>2365</v>
      </c>
      <c r="E352" s="74" t="s">
        <v>2532</v>
      </c>
      <c r="F352" s="75">
        <v>100</v>
      </c>
    </row>
    <row r="353" spans="1:6" x14ac:dyDescent="0.25">
      <c r="A353" s="78">
        <v>46067</v>
      </c>
      <c r="B353" s="76" t="s">
        <v>2530</v>
      </c>
      <c r="C353" s="77" t="s">
        <v>758</v>
      </c>
      <c r="D353" s="73" t="s">
        <v>2353</v>
      </c>
      <c r="E353" s="74" t="s">
        <v>1490</v>
      </c>
      <c r="F353" s="75">
        <v>100</v>
      </c>
    </row>
    <row r="354" spans="1:6" x14ac:dyDescent="0.25">
      <c r="A354" s="78">
        <v>46067</v>
      </c>
      <c r="B354" s="76" t="s">
        <v>2530</v>
      </c>
      <c r="C354" s="77" t="s">
        <v>1700</v>
      </c>
      <c r="D354" s="73" t="s">
        <v>2533</v>
      </c>
      <c r="E354" s="74" t="s">
        <v>2534</v>
      </c>
      <c r="F354" s="75">
        <v>100</v>
      </c>
    </row>
    <row r="355" spans="1:6" x14ac:dyDescent="0.25">
      <c r="A355" s="78">
        <v>46067</v>
      </c>
      <c r="B355" s="76" t="s">
        <v>2530</v>
      </c>
      <c r="C355" s="77" t="s">
        <v>1907</v>
      </c>
      <c r="D355" s="73" t="s">
        <v>1449</v>
      </c>
      <c r="E355" s="74" t="s">
        <v>2535</v>
      </c>
      <c r="F355" s="75">
        <v>100</v>
      </c>
    </row>
    <row r="356" spans="1:6" x14ac:dyDescent="0.25">
      <c r="A356" s="78">
        <v>46067</v>
      </c>
      <c r="B356" s="76" t="s">
        <v>2530</v>
      </c>
      <c r="C356" s="77" t="s">
        <v>1622</v>
      </c>
      <c r="D356" s="73" t="s">
        <v>1440</v>
      </c>
      <c r="E356" s="74" t="s">
        <v>1487</v>
      </c>
      <c r="F356" s="75">
        <v>100</v>
      </c>
    </row>
    <row r="357" spans="1:6" ht="20.25" customHeight="1" x14ac:dyDescent="0.25">
      <c r="A357" s="78">
        <v>46067</v>
      </c>
      <c r="B357" s="76" t="s">
        <v>2530</v>
      </c>
      <c r="C357" s="77" t="s">
        <v>1789</v>
      </c>
      <c r="D357" s="73" t="s">
        <v>1440</v>
      </c>
      <c r="E357" s="74" t="s">
        <v>1447</v>
      </c>
      <c r="F357" s="75">
        <v>100</v>
      </c>
    </row>
    <row r="358" spans="1:6" x14ac:dyDescent="0.25">
      <c r="A358" s="78">
        <v>46067</v>
      </c>
      <c r="B358" s="76" t="s">
        <v>2536</v>
      </c>
      <c r="C358" s="77" t="s">
        <v>1692</v>
      </c>
      <c r="D358" s="73" t="s">
        <v>2368</v>
      </c>
      <c r="E358" s="74" t="s">
        <v>1476</v>
      </c>
      <c r="F358" s="75">
        <v>100</v>
      </c>
    </row>
    <row r="359" spans="1:6" ht="21.6" x14ac:dyDescent="0.25">
      <c r="A359" s="78">
        <v>46067</v>
      </c>
      <c r="B359" s="76" t="s">
        <v>2536</v>
      </c>
      <c r="C359" s="77" t="s">
        <v>1611</v>
      </c>
      <c r="D359" s="73" t="s">
        <v>2368</v>
      </c>
      <c r="E359" s="74" t="s">
        <v>2537</v>
      </c>
      <c r="F359" s="75">
        <v>100</v>
      </c>
    </row>
    <row r="360" spans="1:6" x14ac:dyDescent="0.25">
      <c r="A360" s="78">
        <v>46067</v>
      </c>
      <c r="B360" s="76" t="s">
        <v>2536</v>
      </c>
      <c r="C360" s="77" t="s">
        <v>1609</v>
      </c>
      <c r="D360" s="73" t="s">
        <v>1440</v>
      </c>
      <c r="E360" s="74" t="s">
        <v>2503</v>
      </c>
      <c r="F360" s="75">
        <v>100</v>
      </c>
    </row>
    <row r="361" spans="1:6" ht="24" customHeight="1" x14ac:dyDescent="0.25">
      <c r="A361" s="78">
        <v>46067</v>
      </c>
      <c r="B361" s="76" t="s">
        <v>2536</v>
      </c>
      <c r="C361" s="77" t="s">
        <v>1462</v>
      </c>
      <c r="D361" s="73" t="s">
        <v>2365</v>
      </c>
      <c r="E361" s="74" t="s">
        <v>2538</v>
      </c>
      <c r="F361" s="75">
        <v>100</v>
      </c>
    </row>
    <row r="362" spans="1:6" x14ac:dyDescent="0.25">
      <c r="A362" s="78">
        <v>46067</v>
      </c>
      <c r="B362" s="76" t="s">
        <v>2536</v>
      </c>
      <c r="C362" s="77" t="s">
        <v>1642</v>
      </c>
      <c r="D362" s="73" t="s">
        <v>1449</v>
      </c>
      <c r="E362" s="74" t="s">
        <v>2539</v>
      </c>
      <c r="F362" s="75">
        <v>100</v>
      </c>
    </row>
    <row r="363" spans="1:6" x14ac:dyDescent="0.25">
      <c r="A363" s="78">
        <v>46067</v>
      </c>
      <c r="B363" s="76" t="s">
        <v>2536</v>
      </c>
      <c r="C363" s="77" t="s">
        <v>1640</v>
      </c>
      <c r="D363" s="73" t="s">
        <v>1440</v>
      </c>
      <c r="E363" s="74" t="s">
        <v>1676</v>
      </c>
      <c r="F363" s="75">
        <v>100</v>
      </c>
    </row>
    <row r="364" spans="1:6" ht="21.6" x14ac:dyDescent="0.25">
      <c r="A364" s="78">
        <v>46067</v>
      </c>
      <c r="B364" s="76" t="s">
        <v>2536</v>
      </c>
      <c r="C364" s="77" t="s">
        <v>1862</v>
      </c>
      <c r="D364" s="73" t="s">
        <v>1449</v>
      </c>
      <c r="E364" s="74" t="s">
        <v>2540</v>
      </c>
      <c r="F364" s="75">
        <v>100</v>
      </c>
    </row>
    <row r="365" spans="1:6" ht="21.6" x14ac:dyDescent="0.25">
      <c r="A365" s="78">
        <v>46067</v>
      </c>
      <c r="B365" s="76" t="s">
        <v>2536</v>
      </c>
      <c r="C365" s="77" t="s">
        <v>1460</v>
      </c>
      <c r="D365" s="73" t="s">
        <v>1449</v>
      </c>
      <c r="E365" s="74" t="s">
        <v>2541</v>
      </c>
      <c r="F365" s="75">
        <v>100</v>
      </c>
    </row>
    <row r="366" spans="1:6" x14ac:dyDescent="0.25">
      <c r="A366" s="78">
        <v>46067</v>
      </c>
      <c r="B366" s="76" t="s">
        <v>2536</v>
      </c>
      <c r="C366" s="77" t="s">
        <v>1697</v>
      </c>
      <c r="D366" s="73" t="s">
        <v>2368</v>
      </c>
      <c r="E366" s="74" t="s">
        <v>1476</v>
      </c>
      <c r="F366" s="75">
        <v>100</v>
      </c>
    </row>
    <row r="367" spans="1:6" x14ac:dyDescent="0.25">
      <c r="A367" s="78">
        <v>46068</v>
      </c>
      <c r="B367" s="76" t="s">
        <v>2536</v>
      </c>
      <c r="C367" s="77" t="s">
        <v>758</v>
      </c>
      <c r="D367" s="73" t="s">
        <v>1440</v>
      </c>
      <c r="E367" s="74" t="s">
        <v>2542</v>
      </c>
      <c r="F367" s="75">
        <v>100</v>
      </c>
    </row>
    <row r="368" spans="1:6" ht="32.4" x14ac:dyDescent="0.25">
      <c r="A368" s="78">
        <v>46068</v>
      </c>
      <c r="B368" s="76" t="s">
        <v>2536</v>
      </c>
      <c r="C368" s="77" t="s">
        <v>1568</v>
      </c>
      <c r="D368" s="73" t="s">
        <v>2365</v>
      </c>
      <c r="E368" s="74" t="s">
        <v>2543</v>
      </c>
      <c r="F368" s="75">
        <v>100</v>
      </c>
    </row>
    <row r="369" spans="1:6" ht="21.6" x14ac:dyDescent="0.25">
      <c r="A369" s="78">
        <v>46068</v>
      </c>
      <c r="B369" s="76" t="s">
        <v>2536</v>
      </c>
      <c r="C369" s="77" t="s">
        <v>1910</v>
      </c>
      <c r="D369" s="73" t="s">
        <v>1449</v>
      </c>
      <c r="E369" s="74" t="s">
        <v>2544</v>
      </c>
      <c r="F369" s="75">
        <v>100</v>
      </c>
    </row>
    <row r="370" spans="1:6" x14ac:dyDescent="0.25">
      <c r="A370" s="78">
        <v>46068</v>
      </c>
      <c r="B370" s="76" t="s">
        <v>2536</v>
      </c>
      <c r="C370" s="77" t="s">
        <v>1912</v>
      </c>
      <c r="D370" s="73" t="s">
        <v>1440</v>
      </c>
      <c r="E370" s="74" t="s">
        <v>2545</v>
      </c>
      <c r="F370" s="75">
        <v>100</v>
      </c>
    </row>
    <row r="371" spans="1:6" x14ac:dyDescent="0.25">
      <c r="A371" s="78">
        <v>46068</v>
      </c>
      <c r="B371" s="76" t="s">
        <v>2536</v>
      </c>
      <c r="C371" s="77" t="s">
        <v>2546</v>
      </c>
      <c r="D371" s="73" t="s">
        <v>1449</v>
      </c>
      <c r="E371" s="74" t="s">
        <v>2547</v>
      </c>
      <c r="F371" s="75">
        <v>100</v>
      </c>
    </row>
    <row r="372" spans="1:6" x14ac:dyDescent="0.25">
      <c r="A372" s="78">
        <v>46068</v>
      </c>
      <c r="B372" s="76" t="s">
        <v>2536</v>
      </c>
      <c r="C372" s="77" t="s">
        <v>1629</v>
      </c>
      <c r="D372" s="73" t="s">
        <v>1449</v>
      </c>
      <c r="E372" s="74" t="s">
        <v>2516</v>
      </c>
      <c r="F372" s="75">
        <v>100</v>
      </c>
    </row>
    <row r="373" spans="1:6" x14ac:dyDescent="0.25">
      <c r="A373" s="78">
        <v>46069</v>
      </c>
      <c r="B373" s="76" t="s">
        <v>1534</v>
      </c>
      <c r="C373" s="77" t="s">
        <v>1540</v>
      </c>
      <c r="D373" s="73" t="s">
        <v>2548</v>
      </c>
      <c r="E373" s="74" t="s">
        <v>2549</v>
      </c>
      <c r="F373" s="75">
        <v>100</v>
      </c>
    </row>
    <row r="374" spans="1:6" x14ac:dyDescent="0.25">
      <c r="A374" s="78">
        <v>46069</v>
      </c>
      <c r="B374" s="76" t="s">
        <v>1534</v>
      </c>
      <c r="C374" s="77" t="s">
        <v>1540</v>
      </c>
      <c r="D374" s="73" t="s">
        <v>2550</v>
      </c>
      <c r="E374" s="74"/>
      <c r="F374" s="75">
        <v>100</v>
      </c>
    </row>
    <row r="375" spans="1:6" x14ac:dyDescent="0.25">
      <c r="A375" s="78">
        <v>46069</v>
      </c>
      <c r="B375" s="76" t="s">
        <v>1534</v>
      </c>
      <c r="C375" s="77" t="s">
        <v>1955</v>
      </c>
      <c r="D375" s="73" t="s">
        <v>2551</v>
      </c>
      <c r="E375" s="74"/>
      <c r="F375" s="75">
        <v>100</v>
      </c>
    </row>
    <row r="376" spans="1:6" x14ac:dyDescent="0.25">
      <c r="A376" s="78">
        <v>46069</v>
      </c>
      <c r="B376" s="76" t="s">
        <v>1428</v>
      </c>
      <c r="C376" s="77" t="s">
        <v>758</v>
      </c>
      <c r="D376" s="73" t="s">
        <v>2353</v>
      </c>
      <c r="E376" s="74" t="s">
        <v>2542</v>
      </c>
      <c r="F376" s="75">
        <v>100</v>
      </c>
    </row>
    <row r="377" spans="1:6" ht="26.4" x14ac:dyDescent="0.25">
      <c r="A377" s="78">
        <v>46069</v>
      </c>
      <c r="B377" s="76" t="s">
        <v>1428</v>
      </c>
      <c r="C377" s="77" t="s">
        <v>369</v>
      </c>
      <c r="D377" s="73" t="s">
        <v>1767</v>
      </c>
      <c r="E377" s="74"/>
      <c r="F377" s="75">
        <v>100</v>
      </c>
    </row>
    <row r="378" spans="1:6" x14ac:dyDescent="0.25">
      <c r="A378" s="78">
        <v>46069</v>
      </c>
      <c r="B378" s="76" t="s">
        <v>1428</v>
      </c>
      <c r="C378" s="77" t="s">
        <v>2552</v>
      </c>
      <c r="D378" s="73" t="s">
        <v>1603</v>
      </c>
      <c r="E378" s="74"/>
      <c r="F378" s="75">
        <v>100</v>
      </c>
    </row>
    <row r="379" spans="1:6" x14ac:dyDescent="0.25">
      <c r="A379" s="78">
        <v>46069</v>
      </c>
      <c r="B379" s="76" t="s">
        <v>1428</v>
      </c>
      <c r="C379" s="77" t="s">
        <v>2552</v>
      </c>
      <c r="D379" s="73" t="s">
        <v>1604</v>
      </c>
      <c r="E379" s="74"/>
      <c r="F379" s="75">
        <v>100</v>
      </c>
    </row>
    <row r="380" spans="1:6" x14ac:dyDescent="0.25">
      <c r="A380" s="78">
        <v>46069</v>
      </c>
      <c r="B380" s="76" t="s">
        <v>1428</v>
      </c>
      <c r="C380" s="77" t="s">
        <v>2552</v>
      </c>
      <c r="D380" s="73" t="s">
        <v>1605</v>
      </c>
      <c r="E380" s="74"/>
      <c r="F380" s="75">
        <v>100</v>
      </c>
    </row>
    <row r="381" spans="1:6" x14ac:dyDescent="0.25">
      <c r="A381" s="78">
        <v>46069</v>
      </c>
      <c r="B381" s="76" t="s">
        <v>1428</v>
      </c>
      <c r="C381" s="77" t="s">
        <v>2552</v>
      </c>
      <c r="D381" s="73" t="s">
        <v>1602</v>
      </c>
      <c r="E381" s="74"/>
      <c r="F381" s="75">
        <v>100</v>
      </c>
    </row>
    <row r="382" spans="1:6" ht="24" customHeight="1" x14ac:dyDescent="0.25">
      <c r="A382" s="78">
        <v>46069</v>
      </c>
      <c r="B382" s="76" t="s">
        <v>1428</v>
      </c>
      <c r="C382" s="77" t="s">
        <v>2552</v>
      </c>
      <c r="D382" s="73" t="s">
        <v>2553</v>
      </c>
      <c r="E382" s="74" t="s">
        <v>2554</v>
      </c>
      <c r="F382" s="75">
        <v>100</v>
      </c>
    </row>
    <row r="383" spans="1:6" ht="18.75" customHeight="1" x14ac:dyDescent="0.25">
      <c r="A383" s="78">
        <v>46069</v>
      </c>
      <c r="B383" s="76" t="s">
        <v>1542</v>
      </c>
      <c r="C383" s="77" t="s">
        <v>1862</v>
      </c>
      <c r="D383" s="73" t="s">
        <v>1449</v>
      </c>
      <c r="E383" s="74" t="s">
        <v>1672</v>
      </c>
      <c r="F383" s="75">
        <v>100</v>
      </c>
    </row>
    <row r="384" spans="1:6" ht="19.5" customHeight="1" x14ac:dyDescent="0.25">
      <c r="A384" s="78">
        <v>46069</v>
      </c>
      <c r="B384" s="76" t="s">
        <v>1542</v>
      </c>
      <c r="C384" s="77" t="s">
        <v>1484</v>
      </c>
      <c r="D384" s="73" t="s">
        <v>1449</v>
      </c>
      <c r="E384" s="74" t="s">
        <v>2555</v>
      </c>
      <c r="F384" s="75">
        <v>100</v>
      </c>
    </row>
    <row r="385" spans="1:6" x14ac:dyDescent="0.25">
      <c r="A385" s="78">
        <v>46069</v>
      </c>
      <c r="B385" s="76" t="s">
        <v>1542</v>
      </c>
      <c r="C385" s="77" t="s">
        <v>1482</v>
      </c>
      <c r="D385" s="73" t="s">
        <v>1440</v>
      </c>
      <c r="E385" s="74" t="s">
        <v>1487</v>
      </c>
      <c r="F385" s="75">
        <v>100</v>
      </c>
    </row>
    <row r="386" spans="1:6" ht="21.6" x14ac:dyDescent="0.25">
      <c r="A386" s="78">
        <v>46069</v>
      </c>
      <c r="B386" s="76" t="s">
        <v>1542</v>
      </c>
      <c r="C386" s="77" t="s">
        <v>1543</v>
      </c>
      <c r="D386" s="73" t="s">
        <v>1449</v>
      </c>
      <c r="E386" s="74" t="s">
        <v>2556</v>
      </c>
      <c r="F386" s="75">
        <v>100</v>
      </c>
    </row>
    <row r="387" spans="1:6" x14ac:dyDescent="0.25">
      <c r="A387" s="78">
        <v>46069</v>
      </c>
      <c r="B387" s="76" t="s">
        <v>1542</v>
      </c>
      <c r="C387" s="77" t="s">
        <v>1548</v>
      </c>
      <c r="D387" s="73" t="s">
        <v>1440</v>
      </c>
      <c r="E387" s="74" t="s">
        <v>1679</v>
      </c>
      <c r="F387" s="75">
        <v>100</v>
      </c>
    </row>
    <row r="388" spans="1:6" x14ac:dyDescent="0.25">
      <c r="A388" s="78">
        <v>46069</v>
      </c>
      <c r="B388" s="76" t="s">
        <v>1542</v>
      </c>
      <c r="C388" s="77" t="s">
        <v>1553</v>
      </c>
      <c r="D388" s="73" t="s">
        <v>1440</v>
      </c>
      <c r="E388" s="74" t="s">
        <v>1549</v>
      </c>
      <c r="F388" s="75">
        <v>100</v>
      </c>
    </row>
    <row r="389" spans="1:6" x14ac:dyDescent="0.25">
      <c r="A389" s="78">
        <v>46069</v>
      </c>
      <c r="B389" s="76" t="s">
        <v>1555</v>
      </c>
      <c r="C389" s="77" t="s">
        <v>1558</v>
      </c>
      <c r="D389" s="73" t="s">
        <v>1440</v>
      </c>
      <c r="E389" s="74" t="s">
        <v>1549</v>
      </c>
      <c r="F389" s="75">
        <v>100</v>
      </c>
    </row>
    <row r="390" spans="1:6" ht="21.6" x14ac:dyDescent="0.25">
      <c r="A390" s="78">
        <v>46069</v>
      </c>
      <c r="B390" s="76" t="s">
        <v>1555</v>
      </c>
      <c r="C390" s="77" t="s">
        <v>1784</v>
      </c>
      <c r="D390" s="73" t="s">
        <v>2365</v>
      </c>
      <c r="E390" s="74" t="s">
        <v>2557</v>
      </c>
      <c r="F390" s="75">
        <v>100</v>
      </c>
    </row>
    <row r="391" spans="1:6" x14ac:dyDescent="0.25">
      <c r="A391" s="78">
        <v>46069</v>
      </c>
      <c r="B391" s="76" t="s">
        <v>1555</v>
      </c>
      <c r="C391" s="77" t="s">
        <v>1781</v>
      </c>
      <c r="D391" s="73" t="s">
        <v>2368</v>
      </c>
      <c r="E391" s="74" t="s">
        <v>2369</v>
      </c>
      <c r="F391" s="75">
        <v>100</v>
      </c>
    </row>
    <row r="392" spans="1:6" x14ac:dyDescent="0.25">
      <c r="A392" s="78">
        <v>46069</v>
      </c>
      <c r="B392" s="76" t="s">
        <v>1555</v>
      </c>
      <c r="C392" s="77" t="s">
        <v>1734</v>
      </c>
      <c r="D392" s="73" t="s">
        <v>1440</v>
      </c>
      <c r="E392" s="74" t="s">
        <v>1487</v>
      </c>
      <c r="F392" s="75">
        <v>100</v>
      </c>
    </row>
    <row r="393" spans="1:6" x14ac:dyDescent="0.25">
      <c r="A393" s="78">
        <v>46069</v>
      </c>
      <c r="B393" s="76" t="s">
        <v>1555</v>
      </c>
      <c r="C393" s="77" t="s">
        <v>1563</v>
      </c>
      <c r="D393" s="73" t="s">
        <v>1449</v>
      </c>
      <c r="E393" s="74" t="s">
        <v>1571</v>
      </c>
      <c r="F393" s="75">
        <v>100</v>
      </c>
    </row>
    <row r="394" spans="1:6" x14ac:dyDescent="0.25">
      <c r="A394" s="78">
        <v>46069</v>
      </c>
      <c r="B394" s="76" t="s">
        <v>1555</v>
      </c>
      <c r="C394" s="77" t="s">
        <v>1736</v>
      </c>
      <c r="D394" s="73" t="s">
        <v>2368</v>
      </c>
      <c r="E394" s="74" t="s">
        <v>2369</v>
      </c>
      <c r="F394" s="75">
        <v>100</v>
      </c>
    </row>
    <row r="395" spans="1:6" ht="21.6" x14ac:dyDescent="0.25">
      <c r="A395" s="78">
        <v>46069</v>
      </c>
      <c r="B395" s="76" t="s">
        <v>1555</v>
      </c>
      <c r="C395" s="77" t="s">
        <v>1615</v>
      </c>
      <c r="D395" s="73" t="s">
        <v>1449</v>
      </c>
      <c r="E395" s="74" t="s">
        <v>2558</v>
      </c>
      <c r="F395" s="75">
        <v>100</v>
      </c>
    </row>
    <row r="396" spans="1:6" ht="21.6" x14ac:dyDescent="0.25">
      <c r="A396" s="78">
        <v>46069</v>
      </c>
      <c r="B396" s="76" t="s">
        <v>1438</v>
      </c>
      <c r="C396" s="77" t="s">
        <v>1737</v>
      </c>
      <c r="D396" s="73" t="s">
        <v>1440</v>
      </c>
      <c r="E396" s="74" t="s">
        <v>2559</v>
      </c>
      <c r="F396" s="75">
        <v>100</v>
      </c>
    </row>
    <row r="397" spans="1:6" ht="21.6" x14ac:dyDescent="0.25">
      <c r="A397" s="78">
        <v>46069</v>
      </c>
      <c r="B397" s="76" t="s">
        <v>1438</v>
      </c>
      <c r="C397" s="77" t="s">
        <v>1442</v>
      </c>
      <c r="D397" s="73" t="s">
        <v>1440</v>
      </c>
      <c r="E397" s="74" t="s">
        <v>2560</v>
      </c>
      <c r="F397" s="75">
        <v>100</v>
      </c>
    </row>
    <row r="398" spans="1:6" ht="21.6" x14ac:dyDescent="0.25">
      <c r="A398" s="78">
        <v>46069</v>
      </c>
      <c r="B398" s="76" t="s">
        <v>1438</v>
      </c>
      <c r="C398" s="77" t="s">
        <v>1444</v>
      </c>
      <c r="D398" s="73" t="s">
        <v>1440</v>
      </c>
      <c r="E398" s="74" t="s">
        <v>2559</v>
      </c>
      <c r="F398" s="75">
        <v>100</v>
      </c>
    </row>
    <row r="399" spans="1:6" x14ac:dyDescent="0.25">
      <c r="A399" s="78">
        <v>46069</v>
      </c>
      <c r="B399" s="76" t="s">
        <v>1438</v>
      </c>
      <c r="C399" s="77" t="s">
        <v>1687</v>
      </c>
      <c r="D399" s="73" t="s">
        <v>1440</v>
      </c>
      <c r="E399" s="74" t="s">
        <v>1793</v>
      </c>
      <c r="F399" s="75">
        <v>100</v>
      </c>
    </row>
    <row r="400" spans="1:6" ht="21.6" x14ac:dyDescent="0.25">
      <c r="A400" s="78">
        <v>46069</v>
      </c>
      <c r="B400" s="76" t="s">
        <v>1438</v>
      </c>
      <c r="C400" s="77" t="s">
        <v>1568</v>
      </c>
      <c r="D400" s="73" t="s">
        <v>2561</v>
      </c>
      <c r="E400" s="74" t="s">
        <v>2562</v>
      </c>
      <c r="F400" s="75">
        <v>100</v>
      </c>
    </row>
    <row r="401" spans="1:6" x14ac:dyDescent="0.25">
      <c r="A401" s="78">
        <v>46069</v>
      </c>
      <c r="B401" s="76" t="s">
        <v>1438</v>
      </c>
      <c r="C401" s="77" t="s">
        <v>1568</v>
      </c>
      <c r="D401" s="73" t="s">
        <v>1681</v>
      </c>
      <c r="E401" s="74"/>
      <c r="F401" s="75">
        <v>100</v>
      </c>
    </row>
    <row r="402" spans="1:6" x14ac:dyDescent="0.25">
      <c r="A402" s="78">
        <v>46069</v>
      </c>
      <c r="B402" s="76" t="s">
        <v>1438</v>
      </c>
      <c r="C402" s="77" t="s">
        <v>1568</v>
      </c>
      <c r="D402" s="73" t="s">
        <v>1635</v>
      </c>
      <c r="E402" s="74"/>
      <c r="F402" s="75">
        <v>100</v>
      </c>
    </row>
    <row r="403" spans="1:6" ht="21.6" x14ac:dyDescent="0.25">
      <c r="A403" s="78">
        <v>46069</v>
      </c>
      <c r="B403" s="76" t="s">
        <v>1438</v>
      </c>
      <c r="C403" s="77" t="s">
        <v>1568</v>
      </c>
      <c r="D403" s="73" t="s">
        <v>1449</v>
      </c>
      <c r="E403" s="74" t="s">
        <v>2563</v>
      </c>
      <c r="F403" s="75">
        <v>100</v>
      </c>
    </row>
    <row r="404" spans="1:6" x14ac:dyDescent="0.25">
      <c r="A404" s="78">
        <v>46069</v>
      </c>
      <c r="B404" s="76" t="s">
        <v>1457</v>
      </c>
      <c r="C404" s="77" t="s">
        <v>1690</v>
      </c>
      <c r="D404" s="73" t="s">
        <v>1440</v>
      </c>
      <c r="E404" s="74" t="s">
        <v>2564</v>
      </c>
      <c r="F404" s="75">
        <v>100</v>
      </c>
    </row>
    <row r="405" spans="1:6" x14ac:dyDescent="0.25">
      <c r="A405" s="78">
        <v>46069</v>
      </c>
      <c r="B405" s="76" t="s">
        <v>1457</v>
      </c>
      <c r="C405" s="77" t="s">
        <v>1795</v>
      </c>
      <c r="D405" s="73" t="s">
        <v>1440</v>
      </c>
      <c r="E405" s="74" t="s">
        <v>1485</v>
      </c>
      <c r="F405" s="75">
        <v>100</v>
      </c>
    </row>
    <row r="406" spans="1:6" ht="32.4" x14ac:dyDescent="0.25">
      <c r="A406" s="78">
        <v>46069</v>
      </c>
      <c r="B406" s="76" t="s">
        <v>1457</v>
      </c>
      <c r="C406" s="77" t="s">
        <v>2150</v>
      </c>
      <c r="D406" s="73" t="s">
        <v>2365</v>
      </c>
      <c r="E406" s="74" t="s">
        <v>2565</v>
      </c>
      <c r="F406" s="75">
        <v>100</v>
      </c>
    </row>
    <row r="407" spans="1:6" x14ac:dyDescent="0.25">
      <c r="A407" s="78">
        <v>46069</v>
      </c>
      <c r="B407" s="76" t="s">
        <v>2372</v>
      </c>
      <c r="C407" s="77" t="s">
        <v>1700</v>
      </c>
      <c r="D407" s="73" t="s">
        <v>2566</v>
      </c>
      <c r="E407" s="74"/>
      <c r="F407" s="75">
        <v>100</v>
      </c>
    </row>
    <row r="408" spans="1:6" x14ac:dyDescent="0.25">
      <c r="A408" s="78">
        <v>46069</v>
      </c>
      <c r="B408" s="76" t="s">
        <v>2372</v>
      </c>
      <c r="C408" s="77" t="s">
        <v>1736</v>
      </c>
      <c r="D408" s="73" t="s">
        <v>2323</v>
      </c>
      <c r="E408" s="74"/>
      <c r="F408" s="75">
        <v>100</v>
      </c>
    </row>
    <row r="409" spans="1:6" x14ac:dyDescent="0.25">
      <c r="A409" s="78">
        <v>46069</v>
      </c>
      <c r="B409" s="76" t="s">
        <v>2372</v>
      </c>
      <c r="C409" s="77" t="s">
        <v>2270</v>
      </c>
      <c r="D409" s="73" t="s">
        <v>1588</v>
      </c>
      <c r="E409" s="74" t="s">
        <v>2567</v>
      </c>
      <c r="F409" s="75">
        <v>100</v>
      </c>
    </row>
    <row r="410" spans="1:6" x14ac:dyDescent="0.25">
      <c r="A410" s="78">
        <v>46069</v>
      </c>
      <c r="B410" s="76" t="s">
        <v>1590</v>
      </c>
      <c r="C410" s="77" t="s">
        <v>1700</v>
      </c>
      <c r="D410" s="73" t="s">
        <v>2493</v>
      </c>
      <c r="E410" s="74"/>
      <c r="F410" s="75">
        <v>100</v>
      </c>
    </row>
    <row r="411" spans="1:6" ht="18.75" customHeight="1" x14ac:dyDescent="0.25">
      <c r="A411" s="78">
        <v>46069</v>
      </c>
      <c r="B411" s="76" t="s">
        <v>1590</v>
      </c>
      <c r="C411" s="77" t="s">
        <v>1781</v>
      </c>
      <c r="D411" s="73" t="s">
        <v>2568</v>
      </c>
      <c r="E411" s="74"/>
      <c r="F411" s="75">
        <v>100</v>
      </c>
    </row>
    <row r="412" spans="1:6" ht="26.4" x14ac:dyDescent="0.25">
      <c r="A412" s="78">
        <v>46069</v>
      </c>
      <c r="B412" s="76" t="s">
        <v>1590</v>
      </c>
      <c r="C412" s="77" t="s">
        <v>1736</v>
      </c>
      <c r="D412" s="73" t="s">
        <v>2569</v>
      </c>
      <c r="E412" s="74"/>
      <c r="F412" s="75">
        <v>100</v>
      </c>
    </row>
    <row r="413" spans="1:6" ht="26.4" x14ac:dyDescent="0.25">
      <c r="A413" s="78">
        <v>46069</v>
      </c>
      <c r="B413" s="76" t="s">
        <v>1590</v>
      </c>
      <c r="C413" s="77" t="s">
        <v>2270</v>
      </c>
      <c r="D413" s="73" t="s">
        <v>2570</v>
      </c>
      <c r="E413" s="74"/>
      <c r="F413" s="75">
        <v>100</v>
      </c>
    </row>
    <row r="414" spans="1:6" x14ac:dyDescent="0.25">
      <c r="A414" s="78">
        <v>46070</v>
      </c>
      <c r="B414" s="76" t="s">
        <v>1534</v>
      </c>
      <c r="C414" s="77" t="s">
        <v>363</v>
      </c>
      <c r="D414" s="73" t="s">
        <v>2352</v>
      </c>
      <c r="E414" s="74"/>
      <c r="F414" s="75">
        <v>100</v>
      </c>
    </row>
    <row r="415" spans="1:6" x14ac:dyDescent="0.25">
      <c r="A415" s="78">
        <v>46070</v>
      </c>
      <c r="B415" s="76" t="s">
        <v>1534</v>
      </c>
      <c r="C415" s="77" t="s">
        <v>1955</v>
      </c>
      <c r="D415" s="73" t="s">
        <v>2571</v>
      </c>
      <c r="E415" s="74"/>
      <c r="F415" s="75">
        <v>100</v>
      </c>
    </row>
    <row r="416" spans="1:6" x14ac:dyDescent="0.25">
      <c r="A416" s="78">
        <v>46070</v>
      </c>
      <c r="B416" s="76" t="s">
        <v>1534</v>
      </c>
      <c r="C416" s="77" t="s">
        <v>369</v>
      </c>
      <c r="D416" s="73" t="s">
        <v>2352</v>
      </c>
      <c r="E416" s="74"/>
      <c r="F416" s="75">
        <v>100</v>
      </c>
    </row>
    <row r="417" spans="1:6" ht="26.4" x14ac:dyDescent="0.25">
      <c r="A417" s="78">
        <v>46070</v>
      </c>
      <c r="B417" s="76" t="s">
        <v>1534</v>
      </c>
      <c r="C417" s="77" t="s">
        <v>369</v>
      </c>
      <c r="D417" s="73" t="s">
        <v>2572</v>
      </c>
      <c r="E417" s="74"/>
      <c r="F417" s="75">
        <v>100</v>
      </c>
    </row>
    <row r="418" spans="1:6" ht="18" customHeight="1" x14ac:dyDescent="0.25">
      <c r="A418" s="78">
        <v>46070</v>
      </c>
      <c r="B418" s="76" t="s">
        <v>1428</v>
      </c>
      <c r="C418" s="77" t="s">
        <v>2573</v>
      </c>
      <c r="D418" s="73" t="s">
        <v>1604</v>
      </c>
      <c r="E418" s="74"/>
      <c r="F418" s="75">
        <v>100</v>
      </c>
    </row>
    <row r="419" spans="1:6" ht="18" customHeight="1" x14ac:dyDescent="0.25">
      <c r="A419" s="78">
        <v>46070</v>
      </c>
      <c r="B419" s="76" t="s">
        <v>1428</v>
      </c>
      <c r="C419" s="77" t="s">
        <v>2573</v>
      </c>
      <c r="D419" s="73" t="s">
        <v>1603</v>
      </c>
      <c r="E419" s="74"/>
      <c r="F419" s="75">
        <v>100</v>
      </c>
    </row>
    <row r="420" spans="1:6" ht="21" customHeight="1" x14ac:dyDescent="0.25">
      <c r="A420" s="78">
        <v>46070</v>
      </c>
      <c r="B420" s="76" t="s">
        <v>1428</v>
      </c>
      <c r="C420" s="77" t="s">
        <v>2573</v>
      </c>
      <c r="D420" s="73" t="s">
        <v>1602</v>
      </c>
      <c r="E420" s="74"/>
      <c r="F420" s="75">
        <v>100</v>
      </c>
    </row>
    <row r="421" spans="1:6" x14ac:dyDescent="0.25">
      <c r="A421" s="78">
        <v>46070</v>
      </c>
      <c r="B421" s="76" t="s">
        <v>1428</v>
      </c>
      <c r="C421" s="77" t="s">
        <v>2574</v>
      </c>
      <c r="D421" s="73" t="s">
        <v>1604</v>
      </c>
      <c r="E421" s="74"/>
      <c r="F421" s="75">
        <v>100</v>
      </c>
    </row>
    <row r="422" spans="1:6" x14ac:dyDescent="0.25">
      <c r="A422" s="78">
        <v>46070</v>
      </c>
      <c r="B422" s="76" t="s">
        <v>1428</v>
      </c>
      <c r="C422" s="77" t="s">
        <v>2574</v>
      </c>
      <c r="D422" s="73" t="s">
        <v>1603</v>
      </c>
      <c r="E422" s="74"/>
      <c r="F422" s="75">
        <v>100</v>
      </c>
    </row>
    <row r="423" spans="1:6" x14ac:dyDescent="0.25">
      <c r="A423" s="78">
        <v>46070</v>
      </c>
      <c r="B423" s="76" t="s">
        <v>1428</v>
      </c>
      <c r="C423" s="77" t="s">
        <v>2574</v>
      </c>
      <c r="D423" s="73" t="s">
        <v>1602</v>
      </c>
      <c r="E423" s="74"/>
      <c r="F423" s="75">
        <v>100</v>
      </c>
    </row>
    <row r="424" spans="1:6" x14ac:dyDescent="0.25">
      <c r="A424" s="78">
        <v>46070</v>
      </c>
      <c r="B424" s="76" t="s">
        <v>1542</v>
      </c>
      <c r="C424" s="77" t="s">
        <v>1479</v>
      </c>
      <c r="D424" s="73" t="s">
        <v>2575</v>
      </c>
      <c r="E424" s="74"/>
      <c r="F424" s="75">
        <v>100</v>
      </c>
    </row>
    <row r="425" spans="1:6" ht="21.6" x14ac:dyDescent="0.25">
      <c r="A425" s="78">
        <v>46070</v>
      </c>
      <c r="B425" s="76" t="s">
        <v>1542</v>
      </c>
      <c r="C425" s="77" t="s">
        <v>1726</v>
      </c>
      <c r="D425" s="73" t="s">
        <v>2365</v>
      </c>
      <c r="E425" s="74" t="s">
        <v>2576</v>
      </c>
      <c r="F425" s="75">
        <v>100</v>
      </c>
    </row>
    <row r="426" spans="1:6" ht="32.4" x14ac:dyDescent="0.25">
      <c r="A426" s="78">
        <v>46070</v>
      </c>
      <c r="B426" s="76" t="s">
        <v>1542</v>
      </c>
      <c r="C426" s="77" t="s">
        <v>1862</v>
      </c>
      <c r="D426" s="73" t="s">
        <v>2577</v>
      </c>
      <c r="E426" s="74" t="s">
        <v>2578</v>
      </c>
      <c r="F426" s="75">
        <v>100</v>
      </c>
    </row>
    <row r="427" spans="1:6" x14ac:dyDescent="0.25">
      <c r="A427" s="78">
        <v>46070</v>
      </c>
      <c r="B427" s="76" t="s">
        <v>1542</v>
      </c>
      <c r="C427" s="77" t="s">
        <v>2065</v>
      </c>
      <c r="D427" s="73" t="s">
        <v>2365</v>
      </c>
      <c r="E427" s="74" t="s">
        <v>2579</v>
      </c>
      <c r="F427" s="75">
        <v>100</v>
      </c>
    </row>
    <row r="428" spans="1:6" ht="18" customHeight="1" x14ac:dyDescent="0.25">
      <c r="A428" s="78">
        <v>46070</v>
      </c>
      <c r="B428" s="76" t="s">
        <v>1542</v>
      </c>
      <c r="C428" s="77" t="s">
        <v>1797</v>
      </c>
      <c r="D428" s="73" t="s">
        <v>1440</v>
      </c>
      <c r="E428" s="74" t="s">
        <v>2580</v>
      </c>
      <c r="F428" s="75">
        <v>100</v>
      </c>
    </row>
    <row r="429" spans="1:6" x14ac:dyDescent="0.25">
      <c r="A429" s="78">
        <v>46070</v>
      </c>
      <c r="B429" s="76" t="s">
        <v>1542</v>
      </c>
      <c r="C429" s="77" t="s">
        <v>1612</v>
      </c>
      <c r="D429" s="73" t="s">
        <v>2365</v>
      </c>
      <c r="E429" s="74" t="s">
        <v>2547</v>
      </c>
      <c r="F429" s="75">
        <v>100</v>
      </c>
    </row>
    <row r="430" spans="1:6" x14ac:dyDescent="0.25">
      <c r="A430" s="78">
        <v>46070</v>
      </c>
      <c r="B430" s="76" t="s">
        <v>1555</v>
      </c>
      <c r="C430" s="77" t="s">
        <v>1535</v>
      </c>
      <c r="D430" s="73" t="s">
        <v>2581</v>
      </c>
      <c r="E430" s="74"/>
      <c r="F430" s="75">
        <v>100</v>
      </c>
    </row>
    <row r="431" spans="1:6" x14ac:dyDescent="0.25">
      <c r="A431" s="78">
        <v>46070</v>
      </c>
      <c r="B431" s="76" t="s">
        <v>1555</v>
      </c>
      <c r="C431" s="77" t="s">
        <v>1736</v>
      </c>
      <c r="D431" s="73" t="s">
        <v>2582</v>
      </c>
      <c r="E431" s="74"/>
      <c r="F431" s="75">
        <v>100</v>
      </c>
    </row>
    <row r="432" spans="1:6" ht="21.6" x14ac:dyDescent="0.25">
      <c r="A432" s="78">
        <v>46070</v>
      </c>
      <c r="B432" s="76" t="s">
        <v>1555</v>
      </c>
      <c r="C432" s="77" t="s">
        <v>1784</v>
      </c>
      <c r="D432" s="73" t="s">
        <v>1449</v>
      </c>
      <c r="E432" s="74" t="s">
        <v>2583</v>
      </c>
      <c r="F432" s="75">
        <v>100</v>
      </c>
    </row>
    <row r="433" spans="1:6" ht="21.6" x14ac:dyDescent="0.25">
      <c r="A433" s="78">
        <v>46070</v>
      </c>
      <c r="B433" s="76" t="s">
        <v>1555</v>
      </c>
      <c r="C433" s="77" t="s">
        <v>1792</v>
      </c>
      <c r="D433" s="73" t="s">
        <v>2365</v>
      </c>
      <c r="E433" s="74" t="s">
        <v>2584</v>
      </c>
      <c r="F433" s="75">
        <v>100</v>
      </c>
    </row>
    <row r="434" spans="1:6" ht="21.6" x14ac:dyDescent="0.25">
      <c r="A434" s="78">
        <v>46070</v>
      </c>
      <c r="B434" s="76" t="s">
        <v>1555</v>
      </c>
      <c r="C434" s="77" t="s">
        <v>1442</v>
      </c>
      <c r="D434" s="73" t="s">
        <v>1449</v>
      </c>
      <c r="E434" s="74" t="s">
        <v>1732</v>
      </c>
      <c r="F434" s="75">
        <v>100</v>
      </c>
    </row>
    <row r="435" spans="1:6" x14ac:dyDescent="0.25">
      <c r="A435" s="78">
        <v>46070</v>
      </c>
      <c r="B435" s="76" t="s">
        <v>1555</v>
      </c>
      <c r="C435" s="77" t="s">
        <v>2286</v>
      </c>
      <c r="D435" s="73" t="s">
        <v>1449</v>
      </c>
      <c r="E435" s="74" t="s">
        <v>1877</v>
      </c>
      <c r="F435" s="75">
        <v>100</v>
      </c>
    </row>
    <row r="436" spans="1:6" x14ac:dyDescent="0.25">
      <c r="A436" s="78">
        <v>46070</v>
      </c>
      <c r="B436" s="76" t="s">
        <v>1438</v>
      </c>
      <c r="C436" s="77" t="s">
        <v>1540</v>
      </c>
      <c r="D436" s="73" t="s">
        <v>2585</v>
      </c>
      <c r="E436" s="74"/>
      <c r="F436" s="75">
        <v>100</v>
      </c>
    </row>
    <row r="437" spans="1:6" ht="32.4" x14ac:dyDescent="0.25">
      <c r="A437" s="78">
        <v>46070</v>
      </c>
      <c r="B437" s="76" t="s">
        <v>1438</v>
      </c>
      <c r="C437" s="77" t="s">
        <v>2270</v>
      </c>
      <c r="D437" s="73" t="s">
        <v>1449</v>
      </c>
      <c r="E437" s="74" t="s">
        <v>2586</v>
      </c>
      <c r="F437" s="75">
        <v>100</v>
      </c>
    </row>
    <row r="438" spans="1:6" ht="21.6" x14ac:dyDescent="0.25">
      <c r="A438" s="78">
        <v>46070</v>
      </c>
      <c r="B438" s="76" t="s">
        <v>1438</v>
      </c>
      <c r="C438" s="77" t="s">
        <v>1466</v>
      </c>
      <c r="D438" s="73" t="s">
        <v>1449</v>
      </c>
      <c r="E438" s="74" t="s">
        <v>2587</v>
      </c>
      <c r="F438" s="75">
        <v>100</v>
      </c>
    </row>
    <row r="439" spans="1:6" x14ac:dyDescent="0.25">
      <c r="A439" s="78">
        <v>46070</v>
      </c>
      <c r="B439" s="76" t="s">
        <v>1438</v>
      </c>
      <c r="C439" s="77" t="s">
        <v>1464</v>
      </c>
      <c r="D439" s="73" t="s">
        <v>1440</v>
      </c>
      <c r="E439" s="74" t="s">
        <v>1788</v>
      </c>
      <c r="F439" s="75">
        <v>100</v>
      </c>
    </row>
    <row r="440" spans="1:6" ht="21.6" x14ac:dyDescent="0.25">
      <c r="A440" s="78">
        <v>46070</v>
      </c>
      <c r="B440" s="76" t="s">
        <v>1438</v>
      </c>
      <c r="C440" s="77" t="s">
        <v>1468</v>
      </c>
      <c r="D440" s="73" t="s">
        <v>2365</v>
      </c>
      <c r="E440" s="74" t="s">
        <v>2588</v>
      </c>
      <c r="F440" s="75">
        <v>100</v>
      </c>
    </row>
    <row r="441" spans="1:6" ht="21.6" x14ac:dyDescent="0.25">
      <c r="A441" s="78">
        <v>46070</v>
      </c>
      <c r="B441" s="76" t="s">
        <v>1438</v>
      </c>
      <c r="C441" s="77" t="s">
        <v>1466</v>
      </c>
      <c r="D441" s="73" t="s">
        <v>1449</v>
      </c>
      <c r="E441" s="74" t="s">
        <v>2587</v>
      </c>
      <c r="F441" s="75">
        <v>100</v>
      </c>
    </row>
    <row r="442" spans="1:6" x14ac:dyDescent="0.25">
      <c r="A442" s="78">
        <v>46070</v>
      </c>
      <c r="B442" s="76" t="s">
        <v>1438</v>
      </c>
      <c r="C442" s="77" t="s">
        <v>1462</v>
      </c>
      <c r="D442" s="73" t="s">
        <v>1440</v>
      </c>
      <c r="E442" s="74" t="s">
        <v>2589</v>
      </c>
      <c r="F442" s="75">
        <v>100</v>
      </c>
    </row>
    <row r="443" spans="1:6" ht="21.6" x14ac:dyDescent="0.25">
      <c r="A443" s="78">
        <v>46070</v>
      </c>
      <c r="B443" s="76" t="s">
        <v>1438</v>
      </c>
      <c r="C443" s="77" t="s">
        <v>1472</v>
      </c>
      <c r="D443" s="73" t="s">
        <v>1440</v>
      </c>
      <c r="E443" s="74" t="s">
        <v>2590</v>
      </c>
      <c r="F443" s="75">
        <v>100</v>
      </c>
    </row>
    <row r="444" spans="1:6" x14ac:dyDescent="0.25">
      <c r="A444" s="78">
        <v>46070</v>
      </c>
      <c r="B444" s="76" t="s">
        <v>1438</v>
      </c>
      <c r="C444" s="77" t="s">
        <v>1477</v>
      </c>
      <c r="D444" s="73" t="s">
        <v>1440</v>
      </c>
      <c r="E444" s="74" t="s">
        <v>2503</v>
      </c>
      <c r="F444" s="75">
        <v>100</v>
      </c>
    </row>
    <row r="445" spans="1:6" x14ac:dyDescent="0.25">
      <c r="A445" s="78">
        <v>46070</v>
      </c>
      <c r="B445" s="76" t="s">
        <v>1438</v>
      </c>
      <c r="C445" s="77" t="s">
        <v>1576</v>
      </c>
      <c r="D445" s="73" t="s">
        <v>1440</v>
      </c>
      <c r="E445" s="74" t="s">
        <v>2591</v>
      </c>
      <c r="F445" s="75">
        <v>100</v>
      </c>
    </row>
    <row r="446" spans="1:6" ht="21.6" x14ac:dyDescent="0.25">
      <c r="A446" s="78">
        <v>46070</v>
      </c>
      <c r="B446" s="76" t="s">
        <v>1457</v>
      </c>
      <c r="C446" s="77" t="s">
        <v>1568</v>
      </c>
      <c r="D446" s="73" t="s">
        <v>1449</v>
      </c>
      <c r="E446" s="74" t="s">
        <v>2592</v>
      </c>
      <c r="F446" s="75">
        <v>100</v>
      </c>
    </row>
    <row r="447" spans="1:6" x14ac:dyDescent="0.25">
      <c r="A447" s="78">
        <v>46070</v>
      </c>
      <c r="B447" s="76" t="s">
        <v>1457</v>
      </c>
      <c r="C447" s="77" t="s">
        <v>1789</v>
      </c>
      <c r="D447" s="73" t="s">
        <v>1440</v>
      </c>
      <c r="E447" s="74" t="s">
        <v>1454</v>
      </c>
      <c r="F447" s="75">
        <v>100</v>
      </c>
    </row>
    <row r="448" spans="1:6" x14ac:dyDescent="0.25">
      <c r="A448" s="78">
        <v>46070</v>
      </c>
      <c r="B448" s="76" t="s">
        <v>1457</v>
      </c>
      <c r="C448" s="77" t="s">
        <v>2265</v>
      </c>
      <c r="D448" s="73" t="s">
        <v>1440</v>
      </c>
      <c r="E448" s="74" t="s">
        <v>1741</v>
      </c>
      <c r="F448" s="75">
        <v>100</v>
      </c>
    </row>
    <row r="449" spans="1:6" ht="21.6" x14ac:dyDescent="0.25">
      <c r="A449" s="78">
        <v>46070</v>
      </c>
      <c r="B449" s="76" t="s">
        <v>1457</v>
      </c>
      <c r="C449" s="77" t="s">
        <v>1446</v>
      </c>
      <c r="D449" s="73" t="s">
        <v>1440</v>
      </c>
      <c r="E449" s="74" t="s">
        <v>2593</v>
      </c>
      <c r="F449" s="75">
        <v>100</v>
      </c>
    </row>
    <row r="450" spans="1:6" x14ac:dyDescent="0.25">
      <c r="A450" s="78">
        <v>46070</v>
      </c>
      <c r="B450" s="76" t="s">
        <v>1457</v>
      </c>
      <c r="C450" s="77" t="s">
        <v>1622</v>
      </c>
      <c r="D450" s="73" t="s">
        <v>1440</v>
      </c>
      <c r="E450" s="74" t="s">
        <v>2504</v>
      </c>
      <c r="F450" s="75">
        <v>100</v>
      </c>
    </row>
    <row r="451" spans="1:6" ht="21.6" x14ac:dyDescent="0.25">
      <c r="A451" s="78">
        <v>46070</v>
      </c>
      <c r="B451" s="76" t="s">
        <v>1457</v>
      </c>
      <c r="C451" s="77" t="s">
        <v>1624</v>
      </c>
      <c r="D451" s="73" t="s">
        <v>1440</v>
      </c>
      <c r="E451" s="74" t="s">
        <v>2594</v>
      </c>
      <c r="F451" s="75">
        <v>100</v>
      </c>
    </row>
    <row r="452" spans="1:6" x14ac:dyDescent="0.25">
      <c r="A452" s="78">
        <v>46070</v>
      </c>
      <c r="B452" s="76" t="s">
        <v>2372</v>
      </c>
      <c r="C452" s="77" t="s">
        <v>1856</v>
      </c>
      <c r="D452" s="73" t="s">
        <v>2595</v>
      </c>
      <c r="E452" s="74"/>
      <c r="F452" s="75">
        <v>100</v>
      </c>
    </row>
    <row r="453" spans="1:6" ht="26.4" x14ac:dyDescent="0.25">
      <c r="A453" s="78">
        <v>46070</v>
      </c>
      <c r="B453" s="76" t="s">
        <v>1590</v>
      </c>
      <c r="C453" s="77" t="s">
        <v>1856</v>
      </c>
      <c r="D453" s="73" t="s">
        <v>2596</v>
      </c>
      <c r="E453" s="74"/>
      <c r="F453" s="75">
        <v>100</v>
      </c>
    </row>
    <row r="454" spans="1:6" x14ac:dyDescent="0.25">
      <c r="A454" s="78">
        <v>46071</v>
      </c>
      <c r="B454" s="76" t="s">
        <v>1534</v>
      </c>
      <c r="C454" s="77" t="s">
        <v>1955</v>
      </c>
      <c r="D454" s="73" t="s">
        <v>2597</v>
      </c>
      <c r="E454" s="74" t="s">
        <v>2598</v>
      </c>
      <c r="F454" s="75">
        <v>100</v>
      </c>
    </row>
    <row r="455" spans="1:6" x14ac:dyDescent="0.25">
      <c r="A455" s="78">
        <v>46071</v>
      </c>
      <c r="B455" s="76" t="s">
        <v>1534</v>
      </c>
      <c r="C455" s="77" t="s">
        <v>1951</v>
      </c>
      <c r="D455" s="73" t="s">
        <v>2597</v>
      </c>
      <c r="E455" s="74" t="s">
        <v>2599</v>
      </c>
      <c r="F455" s="75">
        <v>100</v>
      </c>
    </row>
    <row r="456" spans="1:6" ht="26.4" x14ac:dyDescent="0.25">
      <c r="A456" s="78">
        <v>46071</v>
      </c>
      <c r="B456" s="76" t="s">
        <v>1428</v>
      </c>
      <c r="C456" s="77" t="s">
        <v>1856</v>
      </c>
      <c r="D456" s="73" t="s">
        <v>2600</v>
      </c>
      <c r="E456" s="74"/>
      <c r="F456" s="75">
        <v>100</v>
      </c>
    </row>
    <row r="457" spans="1:6" ht="26.4" x14ac:dyDescent="0.25">
      <c r="A457" s="78">
        <v>46071</v>
      </c>
      <c r="B457" s="76" t="s">
        <v>1428</v>
      </c>
      <c r="C457" s="77" t="s">
        <v>1856</v>
      </c>
      <c r="D457" s="73" t="s">
        <v>2601</v>
      </c>
      <c r="E457" s="74"/>
      <c r="F457" s="75">
        <v>100</v>
      </c>
    </row>
    <row r="458" spans="1:6" x14ac:dyDescent="0.25">
      <c r="A458" s="78">
        <v>46071</v>
      </c>
      <c r="B458" s="76" t="s">
        <v>1428</v>
      </c>
      <c r="C458" s="77" t="s">
        <v>1856</v>
      </c>
      <c r="D458" s="73" t="s">
        <v>2602</v>
      </c>
      <c r="E458" s="74"/>
      <c r="F458" s="75">
        <v>100</v>
      </c>
    </row>
    <row r="459" spans="1:6" x14ac:dyDescent="0.25">
      <c r="A459" s="78">
        <v>46071</v>
      </c>
      <c r="B459" s="76" t="s">
        <v>1428</v>
      </c>
      <c r="C459" s="77" t="s">
        <v>1856</v>
      </c>
      <c r="D459" s="73" t="s">
        <v>2603</v>
      </c>
      <c r="E459" s="74"/>
      <c r="F459" s="75">
        <v>100</v>
      </c>
    </row>
    <row r="460" spans="1:6" x14ac:dyDescent="0.25">
      <c r="A460" s="78">
        <v>46071</v>
      </c>
      <c r="B460" s="76" t="s">
        <v>1542</v>
      </c>
      <c r="C460" s="77" t="s">
        <v>1700</v>
      </c>
      <c r="D460" s="73" t="s">
        <v>2604</v>
      </c>
      <c r="E460" s="74"/>
      <c r="F460" s="75">
        <v>100</v>
      </c>
    </row>
    <row r="461" spans="1:6" ht="20.25" customHeight="1" x14ac:dyDescent="0.25">
      <c r="A461" s="78">
        <v>46071</v>
      </c>
      <c r="B461" s="76" t="s">
        <v>1542</v>
      </c>
      <c r="C461" s="77" t="s">
        <v>2043</v>
      </c>
      <c r="D461" s="73" t="s">
        <v>1449</v>
      </c>
      <c r="E461" s="74" t="s">
        <v>2605</v>
      </c>
      <c r="F461" s="75">
        <v>100</v>
      </c>
    </row>
    <row r="462" spans="1:6" x14ac:dyDescent="0.25">
      <c r="A462" s="78">
        <v>46071</v>
      </c>
      <c r="B462" s="76" t="s">
        <v>1542</v>
      </c>
      <c r="C462" s="77" t="s">
        <v>1608</v>
      </c>
      <c r="D462" s="73" t="s">
        <v>1440</v>
      </c>
      <c r="E462" s="74" t="s">
        <v>1487</v>
      </c>
      <c r="F462" s="75">
        <v>100</v>
      </c>
    </row>
    <row r="463" spans="1:6" ht="21" customHeight="1" x14ac:dyDescent="0.25">
      <c r="A463" s="78">
        <v>46071</v>
      </c>
      <c r="B463" s="76" t="s">
        <v>1542</v>
      </c>
      <c r="C463" s="77" t="s">
        <v>1480</v>
      </c>
      <c r="D463" s="73" t="s">
        <v>1449</v>
      </c>
      <c r="E463" s="74" t="s">
        <v>2606</v>
      </c>
      <c r="F463" s="75">
        <v>100</v>
      </c>
    </row>
    <row r="464" spans="1:6" x14ac:dyDescent="0.25">
      <c r="A464" s="78">
        <v>46071</v>
      </c>
      <c r="B464" s="76" t="s">
        <v>1542</v>
      </c>
      <c r="C464" s="77" t="s">
        <v>1951</v>
      </c>
      <c r="D464" s="73" t="s">
        <v>2368</v>
      </c>
      <c r="E464" s="74" t="s">
        <v>2607</v>
      </c>
      <c r="F464" s="75">
        <v>100</v>
      </c>
    </row>
    <row r="465" spans="1:6" x14ac:dyDescent="0.25">
      <c r="A465" s="78">
        <v>46071</v>
      </c>
      <c r="B465" s="76" t="s">
        <v>1542</v>
      </c>
      <c r="C465" s="77" t="s">
        <v>1723</v>
      </c>
      <c r="D465" s="73" t="s">
        <v>1440</v>
      </c>
      <c r="E465" s="74" t="s">
        <v>1485</v>
      </c>
      <c r="F465" s="75">
        <v>100</v>
      </c>
    </row>
    <row r="466" spans="1:6" x14ac:dyDescent="0.25">
      <c r="A466" s="78">
        <v>46071</v>
      </c>
      <c r="B466" s="76" t="s">
        <v>1542</v>
      </c>
      <c r="C466" s="77" t="s">
        <v>1543</v>
      </c>
      <c r="D466" s="73" t="s">
        <v>2608</v>
      </c>
      <c r="E466" s="74" t="s">
        <v>2609</v>
      </c>
      <c r="F466" s="75">
        <v>100</v>
      </c>
    </row>
    <row r="467" spans="1:6" x14ac:dyDescent="0.25">
      <c r="A467" s="78">
        <v>46071</v>
      </c>
      <c r="B467" s="76" t="s">
        <v>1555</v>
      </c>
      <c r="C467" s="77" t="s">
        <v>1862</v>
      </c>
      <c r="D467" s="73" t="s">
        <v>2608</v>
      </c>
      <c r="E467" s="74" t="s">
        <v>2609</v>
      </c>
      <c r="F467" s="75">
        <v>100</v>
      </c>
    </row>
    <row r="468" spans="1:6" ht="21.6" x14ac:dyDescent="0.25">
      <c r="A468" s="78">
        <v>46071</v>
      </c>
      <c r="B468" s="76" t="s">
        <v>1555</v>
      </c>
      <c r="C468" s="77" t="s">
        <v>1912</v>
      </c>
      <c r="D468" s="73" t="s">
        <v>2365</v>
      </c>
      <c r="E468" s="74" t="s">
        <v>2610</v>
      </c>
      <c r="F468" s="75">
        <v>100</v>
      </c>
    </row>
    <row r="469" spans="1:6" ht="21.6" x14ac:dyDescent="0.25">
      <c r="A469" s="78">
        <v>46071</v>
      </c>
      <c r="B469" s="76" t="s">
        <v>1555</v>
      </c>
      <c r="C469" s="77" t="s">
        <v>1782</v>
      </c>
      <c r="D469" s="73" t="s">
        <v>1449</v>
      </c>
      <c r="E469" s="74" t="s">
        <v>2611</v>
      </c>
      <c r="F469" s="75">
        <v>100</v>
      </c>
    </row>
    <row r="470" spans="1:6" ht="21.6" x14ac:dyDescent="0.25">
      <c r="A470" s="78">
        <v>46071</v>
      </c>
      <c r="B470" s="76" t="s">
        <v>1555</v>
      </c>
      <c r="C470" s="77" t="s">
        <v>1562</v>
      </c>
      <c r="D470" s="73" t="s">
        <v>1449</v>
      </c>
      <c r="E470" s="74" t="s">
        <v>2612</v>
      </c>
      <c r="F470" s="75">
        <v>100</v>
      </c>
    </row>
    <row r="471" spans="1:6" x14ac:dyDescent="0.25">
      <c r="A471" s="78">
        <v>46071</v>
      </c>
      <c r="B471" s="76" t="s">
        <v>1555</v>
      </c>
      <c r="C471" s="77" t="s">
        <v>1563</v>
      </c>
      <c r="D471" s="73" t="s">
        <v>1440</v>
      </c>
      <c r="E471" s="74" t="s">
        <v>1676</v>
      </c>
      <c r="F471" s="75">
        <v>100</v>
      </c>
    </row>
    <row r="472" spans="1:6" x14ac:dyDescent="0.25">
      <c r="A472" s="78">
        <v>46071</v>
      </c>
      <c r="B472" s="76" t="s">
        <v>1555</v>
      </c>
      <c r="C472" s="77" t="s">
        <v>1729</v>
      </c>
      <c r="D472" s="73" t="s">
        <v>1440</v>
      </c>
      <c r="E472" s="74" t="s">
        <v>1485</v>
      </c>
      <c r="F472" s="75">
        <v>100</v>
      </c>
    </row>
    <row r="473" spans="1:6" x14ac:dyDescent="0.25">
      <c r="A473" s="78">
        <v>46071</v>
      </c>
      <c r="B473" s="76" t="s">
        <v>1555</v>
      </c>
      <c r="C473" s="77" t="s">
        <v>1730</v>
      </c>
      <c r="D473" s="73" t="s">
        <v>1440</v>
      </c>
      <c r="E473" s="74" t="s">
        <v>1549</v>
      </c>
      <c r="F473" s="75">
        <v>100</v>
      </c>
    </row>
    <row r="474" spans="1:6" x14ac:dyDescent="0.25">
      <c r="A474" s="78">
        <v>46071</v>
      </c>
      <c r="B474" s="76" t="s">
        <v>1438</v>
      </c>
      <c r="C474" s="77" t="s">
        <v>1692</v>
      </c>
      <c r="D474" s="73" t="s">
        <v>2368</v>
      </c>
      <c r="E474" s="74"/>
      <c r="F474" s="75">
        <v>100</v>
      </c>
    </row>
    <row r="475" spans="1:6" ht="21.6" x14ac:dyDescent="0.25">
      <c r="A475" s="78">
        <v>46071</v>
      </c>
      <c r="B475" s="76" t="s">
        <v>1438</v>
      </c>
      <c r="C475" s="77" t="s">
        <v>2096</v>
      </c>
      <c r="D475" s="73" t="s">
        <v>1449</v>
      </c>
      <c r="E475" s="74" t="s">
        <v>2515</v>
      </c>
      <c r="F475" s="75">
        <v>100</v>
      </c>
    </row>
    <row r="476" spans="1:6" ht="32.4" x14ac:dyDescent="0.25">
      <c r="A476" s="78">
        <v>46071</v>
      </c>
      <c r="B476" s="76" t="s">
        <v>1438</v>
      </c>
      <c r="C476" s="77" t="s">
        <v>1642</v>
      </c>
      <c r="D476" s="73" t="s">
        <v>2365</v>
      </c>
      <c r="E476" s="74" t="s">
        <v>2613</v>
      </c>
      <c r="F476" s="75">
        <v>100</v>
      </c>
    </row>
    <row r="477" spans="1:6" x14ac:dyDescent="0.25">
      <c r="A477" s="78">
        <v>46071</v>
      </c>
      <c r="B477" s="76" t="s">
        <v>1438</v>
      </c>
      <c r="C477" s="77" t="s">
        <v>1574</v>
      </c>
      <c r="D477" s="73" t="s">
        <v>2614</v>
      </c>
      <c r="E477" s="74"/>
      <c r="F477" s="75">
        <v>100</v>
      </c>
    </row>
    <row r="478" spans="1:6" x14ac:dyDescent="0.25">
      <c r="A478" s="78">
        <v>46071</v>
      </c>
      <c r="B478" s="76" t="s">
        <v>1438</v>
      </c>
      <c r="C478" s="77" t="s">
        <v>2097</v>
      </c>
      <c r="D478" s="73" t="s">
        <v>1440</v>
      </c>
      <c r="E478" s="74" t="s">
        <v>2615</v>
      </c>
      <c r="F478" s="75">
        <v>100</v>
      </c>
    </row>
    <row r="479" spans="1:6" x14ac:dyDescent="0.25">
      <c r="A479" s="78">
        <v>46071</v>
      </c>
      <c r="B479" s="76" t="s">
        <v>1438</v>
      </c>
      <c r="C479" s="77" t="s">
        <v>1645</v>
      </c>
      <c r="D479" s="73" t="s">
        <v>1440</v>
      </c>
      <c r="E479" s="74" t="s">
        <v>2616</v>
      </c>
      <c r="F479" s="75">
        <v>100</v>
      </c>
    </row>
    <row r="480" spans="1:6" x14ac:dyDescent="0.25">
      <c r="A480" s="78">
        <v>46071</v>
      </c>
      <c r="B480" s="76" t="s">
        <v>1438</v>
      </c>
      <c r="C480" s="77" t="s">
        <v>1646</v>
      </c>
      <c r="D480" s="73" t="s">
        <v>1440</v>
      </c>
      <c r="E480" s="74" t="s">
        <v>2617</v>
      </c>
      <c r="F480" s="75">
        <v>100</v>
      </c>
    </row>
    <row r="481" spans="1:6" ht="43.2" x14ac:dyDescent="0.25">
      <c r="A481" s="78">
        <v>46071</v>
      </c>
      <c r="B481" s="76" t="s">
        <v>1457</v>
      </c>
      <c r="C481" s="77" t="s">
        <v>1446</v>
      </c>
      <c r="D481" s="73" t="s">
        <v>2365</v>
      </c>
      <c r="E481" s="74" t="s">
        <v>2618</v>
      </c>
      <c r="F481" s="75">
        <v>100</v>
      </c>
    </row>
    <row r="482" spans="1:6" x14ac:dyDescent="0.25">
      <c r="A482" s="78">
        <v>46071</v>
      </c>
      <c r="B482" s="76" t="s">
        <v>1457</v>
      </c>
      <c r="C482" s="77" t="s">
        <v>1626</v>
      </c>
      <c r="D482" s="73" t="s">
        <v>1440</v>
      </c>
      <c r="E482" s="74" t="s">
        <v>2619</v>
      </c>
      <c r="F482" s="75">
        <v>100</v>
      </c>
    </row>
    <row r="483" spans="1:6" x14ac:dyDescent="0.25">
      <c r="A483" s="78">
        <v>46071</v>
      </c>
      <c r="B483" s="76" t="s">
        <v>1457</v>
      </c>
      <c r="C483" s="77" t="s">
        <v>1737</v>
      </c>
      <c r="D483" s="73" t="s">
        <v>1440</v>
      </c>
      <c r="E483" s="74" t="s">
        <v>2620</v>
      </c>
      <c r="F483" s="75">
        <v>100</v>
      </c>
    </row>
    <row r="484" spans="1:6" x14ac:dyDescent="0.25">
      <c r="A484" s="78">
        <v>46071</v>
      </c>
      <c r="B484" s="76" t="s">
        <v>1457</v>
      </c>
      <c r="C484" s="77" t="s">
        <v>1627</v>
      </c>
      <c r="D484" s="73" t="s">
        <v>1440</v>
      </c>
      <c r="E484" s="74" t="s">
        <v>2621</v>
      </c>
      <c r="F484" s="75">
        <v>100</v>
      </c>
    </row>
    <row r="485" spans="1:6" x14ac:dyDescent="0.25">
      <c r="A485" s="78">
        <v>46071</v>
      </c>
      <c r="B485" s="76" t="s">
        <v>1457</v>
      </c>
      <c r="C485" s="77" t="s">
        <v>1907</v>
      </c>
      <c r="D485" s="73" t="s">
        <v>1681</v>
      </c>
      <c r="E485" s="74"/>
      <c r="F485" s="75">
        <v>100</v>
      </c>
    </row>
    <row r="486" spans="1:6" x14ac:dyDescent="0.25">
      <c r="A486" s="78">
        <v>46071</v>
      </c>
      <c r="B486" s="76" t="s">
        <v>1457</v>
      </c>
      <c r="C486" s="77" t="s">
        <v>1907</v>
      </c>
      <c r="D486" s="73" t="s">
        <v>1635</v>
      </c>
      <c r="E486" s="74"/>
      <c r="F486" s="75">
        <v>100</v>
      </c>
    </row>
    <row r="487" spans="1:6" x14ac:dyDescent="0.25">
      <c r="A487" s="78">
        <v>46071</v>
      </c>
      <c r="B487" s="76" t="s">
        <v>1457</v>
      </c>
      <c r="C487" s="77" t="s">
        <v>1444</v>
      </c>
      <c r="D487" s="73" t="s">
        <v>1440</v>
      </c>
      <c r="E487" s="74" t="s">
        <v>2620</v>
      </c>
      <c r="F487" s="75">
        <v>100</v>
      </c>
    </row>
    <row r="488" spans="1:6" x14ac:dyDescent="0.25">
      <c r="A488" s="78">
        <v>46071</v>
      </c>
      <c r="B488" s="76" t="s">
        <v>1457</v>
      </c>
      <c r="C488" s="77" t="s">
        <v>1687</v>
      </c>
      <c r="D488" s="73" t="s">
        <v>1440</v>
      </c>
      <c r="E488" s="74" t="s">
        <v>1984</v>
      </c>
      <c r="F488" s="75">
        <v>100</v>
      </c>
    </row>
    <row r="489" spans="1:6" ht="21.6" x14ac:dyDescent="0.25">
      <c r="A489" s="78">
        <v>46071</v>
      </c>
      <c r="B489" s="76" t="s">
        <v>1457</v>
      </c>
      <c r="C489" s="77" t="s">
        <v>1619</v>
      </c>
      <c r="D489" s="73" t="s">
        <v>1440</v>
      </c>
      <c r="E489" s="74" t="s">
        <v>2622</v>
      </c>
      <c r="F489" s="75">
        <v>100</v>
      </c>
    </row>
    <row r="490" spans="1:6" ht="26.4" x14ac:dyDescent="0.25">
      <c r="A490" s="78">
        <v>46071</v>
      </c>
      <c r="B490" s="76" t="s">
        <v>2372</v>
      </c>
      <c r="C490" s="77" t="s">
        <v>1856</v>
      </c>
      <c r="D490" s="73" t="s">
        <v>2623</v>
      </c>
      <c r="E490" s="74"/>
      <c r="F490" s="75">
        <v>100</v>
      </c>
    </row>
    <row r="491" spans="1:6" x14ac:dyDescent="0.25">
      <c r="A491" s="78">
        <v>46071</v>
      </c>
      <c r="B491" s="76" t="s">
        <v>2372</v>
      </c>
      <c r="C491" s="77" t="s">
        <v>1700</v>
      </c>
      <c r="D491" s="73" t="s">
        <v>2624</v>
      </c>
      <c r="E491" s="74"/>
      <c r="F491" s="75">
        <v>100</v>
      </c>
    </row>
    <row r="492" spans="1:6" x14ac:dyDescent="0.25">
      <c r="A492" s="78">
        <v>46071</v>
      </c>
      <c r="B492" s="76" t="s">
        <v>2372</v>
      </c>
      <c r="C492" s="77" t="s">
        <v>1883</v>
      </c>
      <c r="D492" s="73" t="s">
        <v>2625</v>
      </c>
      <c r="E492" s="74"/>
      <c r="F492" s="75">
        <v>100</v>
      </c>
    </row>
    <row r="493" spans="1:6" ht="26.4" x14ac:dyDescent="0.25">
      <c r="A493" s="78">
        <v>46071</v>
      </c>
      <c r="B493" s="76" t="s">
        <v>2372</v>
      </c>
      <c r="C493" s="77" t="s">
        <v>1856</v>
      </c>
      <c r="D493" s="73" t="s">
        <v>2626</v>
      </c>
      <c r="E493" s="74"/>
      <c r="F493" s="75">
        <v>100</v>
      </c>
    </row>
    <row r="494" spans="1:6" ht="26.4" x14ac:dyDescent="0.25">
      <c r="A494" s="78">
        <v>46072</v>
      </c>
      <c r="B494" s="76" t="s">
        <v>1534</v>
      </c>
      <c r="C494" s="77" t="s">
        <v>1856</v>
      </c>
      <c r="D494" s="73" t="s">
        <v>2627</v>
      </c>
      <c r="E494" s="74"/>
      <c r="F494" s="75">
        <v>100</v>
      </c>
    </row>
    <row r="495" spans="1:6" ht="26.4" x14ac:dyDescent="0.25">
      <c r="A495" s="78">
        <v>46072</v>
      </c>
      <c r="B495" s="76" t="s">
        <v>1534</v>
      </c>
      <c r="C495" s="77" t="s">
        <v>1856</v>
      </c>
      <c r="D495" s="73" t="s">
        <v>2628</v>
      </c>
      <c r="E495" s="74"/>
      <c r="F495" s="75">
        <v>100</v>
      </c>
    </row>
    <row r="496" spans="1:6" x14ac:dyDescent="0.25">
      <c r="A496" s="78">
        <v>46072</v>
      </c>
      <c r="B496" s="76" t="s">
        <v>1534</v>
      </c>
      <c r="C496" s="77" t="s">
        <v>1535</v>
      </c>
      <c r="D496" s="73" t="s">
        <v>2629</v>
      </c>
      <c r="E496" s="74"/>
      <c r="F496" s="75">
        <v>30</v>
      </c>
    </row>
    <row r="497" spans="1:6" x14ac:dyDescent="0.25">
      <c r="A497" s="78">
        <v>46072</v>
      </c>
      <c r="B497" s="76" t="s">
        <v>1428</v>
      </c>
      <c r="C497" s="77" t="s">
        <v>2630</v>
      </c>
      <c r="D497" s="73" t="s">
        <v>1604</v>
      </c>
      <c r="E497" s="74"/>
      <c r="F497" s="75">
        <v>100</v>
      </c>
    </row>
    <row r="498" spans="1:6" x14ac:dyDescent="0.25">
      <c r="A498" s="78">
        <v>46072</v>
      </c>
      <c r="B498" s="76" t="s">
        <v>1428</v>
      </c>
      <c r="C498" s="77" t="s">
        <v>2630</v>
      </c>
      <c r="D498" s="73" t="s">
        <v>1603</v>
      </c>
      <c r="E498" s="74"/>
      <c r="F498" s="75">
        <v>100</v>
      </c>
    </row>
    <row r="499" spans="1:6" x14ac:dyDescent="0.25">
      <c r="A499" s="78">
        <v>46072</v>
      </c>
      <c r="B499" s="76" t="s">
        <v>1428</v>
      </c>
      <c r="C499" s="77" t="s">
        <v>2630</v>
      </c>
      <c r="D499" s="73" t="s">
        <v>1602</v>
      </c>
      <c r="E499" s="74"/>
      <c r="F499" s="75">
        <v>100</v>
      </c>
    </row>
    <row r="500" spans="1:6" x14ac:dyDescent="0.25">
      <c r="A500" s="78">
        <v>46072</v>
      </c>
      <c r="B500" s="76" t="s">
        <v>1428</v>
      </c>
      <c r="C500" s="77" t="s">
        <v>2630</v>
      </c>
      <c r="D500" s="73" t="s">
        <v>1605</v>
      </c>
      <c r="E500" s="74"/>
      <c r="F500" s="75">
        <v>100</v>
      </c>
    </row>
    <row r="501" spans="1:6" x14ac:dyDescent="0.25">
      <c r="A501" s="78">
        <v>46072</v>
      </c>
      <c r="B501" s="76" t="s">
        <v>1428</v>
      </c>
      <c r="C501" s="77" t="s">
        <v>1678</v>
      </c>
      <c r="D501" s="73" t="s">
        <v>1603</v>
      </c>
      <c r="E501" s="74"/>
      <c r="F501" s="75">
        <v>100</v>
      </c>
    </row>
    <row r="502" spans="1:6" x14ac:dyDescent="0.25">
      <c r="A502" s="78">
        <v>46072</v>
      </c>
      <c r="B502" s="76" t="s">
        <v>1428</v>
      </c>
      <c r="C502" s="77" t="s">
        <v>1678</v>
      </c>
      <c r="D502" s="73" t="s">
        <v>1602</v>
      </c>
      <c r="E502" s="74"/>
      <c r="F502" s="75">
        <v>100</v>
      </c>
    </row>
    <row r="503" spans="1:6" x14ac:dyDescent="0.25">
      <c r="A503" s="78">
        <v>46072</v>
      </c>
      <c r="B503" s="76" t="s">
        <v>1542</v>
      </c>
      <c r="C503" s="77" t="s">
        <v>1545</v>
      </c>
      <c r="D503" s="73" t="s">
        <v>1440</v>
      </c>
      <c r="E503" s="74" t="s">
        <v>1676</v>
      </c>
      <c r="F503" s="75">
        <v>100</v>
      </c>
    </row>
    <row r="504" spans="1:6" ht="43.2" x14ac:dyDescent="0.25">
      <c r="A504" s="78">
        <v>46072</v>
      </c>
      <c r="B504" s="76" t="s">
        <v>1542</v>
      </c>
      <c r="C504" s="77" t="s">
        <v>1775</v>
      </c>
      <c r="D504" s="73" t="s">
        <v>2631</v>
      </c>
      <c r="E504" s="74" t="s">
        <v>2632</v>
      </c>
      <c r="F504" s="75">
        <v>100</v>
      </c>
    </row>
    <row r="505" spans="1:6" ht="21.6" x14ac:dyDescent="0.25">
      <c r="A505" s="78">
        <v>46072</v>
      </c>
      <c r="B505" s="76" t="s">
        <v>1542</v>
      </c>
      <c r="C505" s="77" t="s">
        <v>1725</v>
      </c>
      <c r="D505" s="73" t="s">
        <v>1449</v>
      </c>
      <c r="E505" s="74" t="s">
        <v>2515</v>
      </c>
      <c r="F505" s="75">
        <v>100</v>
      </c>
    </row>
    <row r="506" spans="1:6" ht="21.6" x14ac:dyDescent="0.25">
      <c r="A506" s="78">
        <v>46072</v>
      </c>
      <c r="B506" s="76" t="s">
        <v>1542</v>
      </c>
      <c r="C506" s="77" t="s">
        <v>1484</v>
      </c>
      <c r="D506" s="73" t="s">
        <v>1449</v>
      </c>
      <c r="E506" s="74" t="s">
        <v>2587</v>
      </c>
      <c r="F506" s="75">
        <v>100</v>
      </c>
    </row>
    <row r="507" spans="1:6" ht="15.75" customHeight="1" x14ac:dyDescent="0.25">
      <c r="A507" s="78">
        <v>46072</v>
      </c>
      <c r="B507" s="76" t="s">
        <v>1542</v>
      </c>
      <c r="C507" s="77" t="s">
        <v>2008</v>
      </c>
      <c r="D507" s="73" t="s">
        <v>2633</v>
      </c>
      <c r="E507" s="74" t="s">
        <v>2634</v>
      </c>
      <c r="F507" s="75">
        <v>100</v>
      </c>
    </row>
    <row r="508" spans="1:6" ht="21.6" x14ac:dyDescent="0.25">
      <c r="A508" s="78">
        <v>46072</v>
      </c>
      <c r="B508" s="76" t="s">
        <v>1542</v>
      </c>
      <c r="C508" s="77" t="s">
        <v>2064</v>
      </c>
      <c r="D508" s="73" t="s">
        <v>1449</v>
      </c>
      <c r="E508" s="74" t="s">
        <v>2635</v>
      </c>
      <c r="F508" s="75">
        <v>100</v>
      </c>
    </row>
    <row r="509" spans="1:6" x14ac:dyDescent="0.25">
      <c r="A509" s="78">
        <v>46072</v>
      </c>
      <c r="B509" s="76" t="s">
        <v>1555</v>
      </c>
      <c r="C509" s="77" t="s">
        <v>1439</v>
      </c>
      <c r="D509" s="73" t="s">
        <v>1681</v>
      </c>
      <c r="E509" s="74"/>
      <c r="F509" s="75">
        <v>100</v>
      </c>
    </row>
    <row r="510" spans="1:6" x14ac:dyDescent="0.25">
      <c r="A510" s="78">
        <v>46072</v>
      </c>
      <c r="B510" s="76" t="s">
        <v>1555</v>
      </c>
      <c r="C510" s="77" t="s">
        <v>1439</v>
      </c>
      <c r="D510" s="73" t="s">
        <v>1635</v>
      </c>
      <c r="E510" s="74"/>
      <c r="F510" s="75">
        <v>100</v>
      </c>
    </row>
    <row r="511" spans="1:6" ht="21.6" x14ac:dyDescent="0.25">
      <c r="A511" s="78">
        <v>46072</v>
      </c>
      <c r="B511" s="76" t="s">
        <v>1555</v>
      </c>
      <c r="C511" s="77" t="s">
        <v>1785</v>
      </c>
      <c r="D511" s="73" t="s">
        <v>1440</v>
      </c>
      <c r="E511" s="74" t="s">
        <v>2636</v>
      </c>
      <c r="F511" s="75">
        <v>100</v>
      </c>
    </row>
    <row r="512" spans="1:6" x14ac:dyDescent="0.25">
      <c r="A512" s="78">
        <v>46072</v>
      </c>
      <c r="B512" s="76" t="s">
        <v>1555</v>
      </c>
      <c r="C512" s="77" t="s">
        <v>2286</v>
      </c>
      <c r="D512" s="73" t="s">
        <v>1449</v>
      </c>
      <c r="E512" s="74" t="s">
        <v>2637</v>
      </c>
      <c r="F512" s="75">
        <v>100</v>
      </c>
    </row>
    <row r="513" spans="1:6" ht="21.6" x14ac:dyDescent="0.25">
      <c r="A513" s="78">
        <v>46072</v>
      </c>
      <c r="B513" s="76" t="s">
        <v>1555</v>
      </c>
      <c r="C513" s="77" t="s">
        <v>1867</v>
      </c>
      <c r="D513" s="73" t="s">
        <v>2368</v>
      </c>
      <c r="E513" s="74" t="s">
        <v>2638</v>
      </c>
      <c r="F513" s="75">
        <v>100</v>
      </c>
    </row>
    <row r="514" spans="1:6" x14ac:dyDescent="0.25">
      <c r="A514" s="78">
        <v>46072</v>
      </c>
      <c r="B514" s="76" t="s">
        <v>1555</v>
      </c>
      <c r="C514" s="77" t="s">
        <v>1615</v>
      </c>
      <c r="D514" s="73" t="s">
        <v>1440</v>
      </c>
      <c r="E514" s="74" t="s">
        <v>1485</v>
      </c>
      <c r="F514" s="75">
        <v>100</v>
      </c>
    </row>
    <row r="515" spans="1:6" ht="21.6" x14ac:dyDescent="0.25">
      <c r="A515" s="78">
        <v>46072</v>
      </c>
      <c r="B515" s="76" t="s">
        <v>1438</v>
      </c>
      <c r="C515" s="77" t="s">
        <v>1697</v>
      </c>
      <c r="D515" s="73" t="s">
        <v>2368</v>
      </c>
      <c r="E515" s="74" t="s">
        <v>2639</v>
      </c>
      <c r="F515" s="75">
        <v>100</v>
      </c>
    </row>
    <row r="516" spans="1:6" ht="21.6" x14ac:dyDescent="0.25">
      <c r="A516" s="78">
        <v>46072</v>
      </c>
      <c r="B516" s="76" t="s">
        <v>1438</v>
      </c>
      <c r="C516" s="77" t="s">
        <v>2270</v>
      </c>
      <c r="D516" s="73" t="s">
        <v>1449</v>
      </c>
      <c r="E516" s="74" t="s">
        <v>2640</v>
      </c>
      <c r="F516" s="75">
        <v>100</v>
      </c>
    </row>
    <row r="517" spans="1:6" x14ac:dyDescent="0.25">
      <c r="A517" s="78">
        <v>46072</v>
      </c>
      <c r="B517" s="76" t="s">
        <v>1438</v>
      </c>
      <c r="C517" s="77" t="s">
        <v>1466</v>
      </c>
      <c r="D517" s="73" t="s">
        <v>2365</v>
      </c>
      <c r="E517" s="74" t="s">
        <v>1722</v>
      </c>
      <c r="F517" s="75">
        <v>100</v>
      </c>
    </row>
    <row r="518" spans="1:6" x14ac:dyDescent="0.25">
      <c r="A518" s="78">
        <v>46072</v>
      </c>
      <c r="B518" s="76" t="s">
        <v>1438</v>
      </c>
      <c r="C518" s="77" t="s">
        <v>1795</v>
      </c>
      <c r="D518" s="73" t="s">
        <v>1440</v>
      </c>
      <c r="E518" s="74" t="s">
        <v>1676</v>
      </c>
      <c r="F518" s="75">
        <v>100</v>
      </c>
    </row>
    <row r="519" spans="1:6" x14ac:dyDescent="0.25">
      <c r="A519" s="78">
        <v>46072</v>
      </c>
      <c r="B519" s="76" t="s">
        <v>1438</v>
      </c>
      <c r="C519" s="77" t="s">
        <v>1690</v>
      </c>
      <c r="D519" s="73" t="s">
        <v>1440</v>
      </c>
      <c r="E519" s="74" t="s">
        <v>1485</v>
      </c>
      <c r="F519" s="75">
        <v>100</v>
      </c>
    </row>
    <row r="520" spans="1:6" ht="21.6" x14ac:dyDescent="0.25">
      <c r="A520" s="78">
        <v>46072</v>
      </c>
      <c r="B520" s="76" t="s">
        <v>1438</v>
      </c>
      <c r="C520" s="77" t="s">
        <v>1919</v>
      </c>
      <c r="D520" s="73" t="s">
        <v>2365</v>
      </c>
      <c r="E520" s="74" t="s">
        <v>2641</v>
      </c>
      <c r="F520" s="75">
        <v>100</v>
      </c>
    </row>
    <row r="521" spans="1:6" x14ac:dyDescent="0.25">
      <c r="A521" s="78">
        <v>46072</v>
      </c>
      <c r="B521" s="76" t="s">
        <v>1457</v>
      </c>
      <c r="C521" s="77" t="s">
        <v>1685</v>
      </c>
      <c r="D521" s="73" t="s">
        <v>1440</v>
      </c>
      <c r="E521" s="74" t="s">
        <v>1485</v>
      </c>
      <c r="F521" s="75">
        <v>100</v>
      </c>
    </row>
    <row r="522" spans="1:6" x14ac:dyDescent="0.25">
      <c r="A522" s="78">
        <v>46072</v>
      </c>
      <c r="B522" s="76" t="s">
        <v>1457</v>
      </c>
      <c r="C522" s="77" t="s">
        <v>1787</v>
      </c>
      <c r="D522" s="73" t="s">
        <v>1440</v>
      </c>
      <c r="E522" s="74" t="s">
        <v>1485</v>
      </c>
      <c r="F522" s="75">
        <v>100</v>
      </c>
    </row>
    <row r="523" spans="1:6" x14ac:dyDescent="0.25">
      <c r="A523" s="78">
        <v>46072</v>
      </c>
      <c r="B523" s="76" t="s">
        <v>1457</v>
      </c>
      <c r="C523" s="77" t="s">
        <v>1874</v>
      </c>
      <c r="D523" s="73" t="s">
        <v>1440</v>
      </c>
      <c r="E523" s="74" t="s">
        <v>2545</v>
      </c>
      <c r="F523" s="75">
        <v>100</v>
      </c>
    </row>
    <row r="524" spans="1:6" ht="21.6" x14ac:dyDescent="0.25">
      <c r="A524" s="78">
        <v>46072</v>
      </c>
      <c r="B524" s="76" t="s">
        <v>1457</v>
      </c>
      <c r="C524" s="77" t="s">
        <v>1740</v>
      </c>
      <c r="D524" s="73" t="s">
        <v>1440</v>
      </c>
      <c r="E524" s="74" t="s">
        <v>2642</v>
      </c>
      <c r="F524" s="75">
        <v>100</v>
      </c>
    </row>
    <row r="525" spans="1:6" x14ac:dyDescent="0.25">
      <c r="A525" s="78">
        <v>46072</v>
      </c>
      <c r="B525" s="76" t="s">
        <v>1457</v>
      </c>
      <c r="C525" s="77" t="s">
        <v>1633</v>
      </c>
      <c r="D525" s="73" t="s">
        <v>2643</v>
      </c>
      <c r="E525" s="74"/>
      <c r="F525" s="75">
        <v>100</v>
      </c>
    </row>
    <row r="526" spans="1:6" ht="26.4" x14ac:dyDescent="0.25">
      <c r="A526" s="78">
        <v>46072</v>
      </c>
      <c r="B526" s="76" t="s">
        <v>1590</v>
      </c>
      <c r="C526" s="77" t="s">
        <v>2644</v>
      </c>
      <c r="D526" s="73" t="s">
        <v>2645</v>
      </c>
      <c r="E526" s="74"/>
      <c r="F526" s="75">
        <v>100</v>
      </c>
    </row>
    <row r="527" spans="1:6" ht="26.4" x14ac:dyDescent="0.25">
      <c r="A527" s="78">
        <v>46072</v>
      </c>
      <c r="B527" s="76" t="s">
        <v>1590</v>
      </c>
      <c r="C527" s="77" t="s">
        <v>2440</v>
      </c>
      <c r="D527" s="73" t="s">
        <v>2645</v>
      </c>
      <c r="E527" s="74"/>
      <c r="F527" s="75">
        <v>100</v>
      </c>
    </row>
    <row r="528" spans="1:6" ht="26.4" x14ac:dyDescent="0.25">
      <c r="A528" s="78">
        <v>46072</v>
      </c>
      <c r="B528" s="76" t="s">
        <v>1590</v>
      </c>
      <c r="C528" s="77" t="s">
        <v>1548</v>
      </c>
      <c r="D528" s="73" t="s">
        <v>2645</v>
      </c>
      <c r="E528" s="74"/>
      <c r="F528" s="75">
        <v>100</v>
      </c>
    </row>
    <row r="529" spans="1:6" ht="26.4" x14ac:dyDescent="0.25">
      <c r="A529" s="78">
        <v>46072</v>
      </c>
      <c r="B529" s="76" t="s">
        <v>1590</v>
      </c>
      <c r="C529" s="77" t="s">
        <v>1468</v>
      </c>
      <c r="D529" s="73" t="s">
        <v>2646</v>
      </c>
      <c r="E529" s="74"/>
      <c r="F529" s="75">
        <v>100</v>
      </c>
    </row>
    <row r="530" spans="1:6" x14ac:dyDescent="0.25">
      <c r="A530" s="78">
        <v>46072</v>
      </c>
      <c r="B530" s="76" t="s">
        <v>1590</v>
      </c>
      <c r="C530" s="77" t="s">
        <v>2064</v>
      </c>
      <c r="D530" s="73" t="s">
        <v>2033</v>
      </c>
      <c r="E530" s="74"/>
      <c r="F530" s="75">
        <v>100</v>
      </c>
    </row>
    <row r="531" spans="1:6" x14ac:dyDescent="0.25">
      <c r="A531" s="78">
        <v>46073</v>
      </c>
      <c r="B531" s="76" t="s">
        <v>1534</v>
      </c>
      <c r="C531" s="77" t="s">
        <v>1535</v>
      </c>
      <c r="D531" s="73" t="s">
        <v>2629</v>
      </c>
      <c r="E531" s="74"/>
      <c r="F531" s="75">
        <v>40</v>
      </c>
    </row>
    <row r="532" spans="1:6" x14ac:dyDescent="0.25">
      <c r="A532" s="78">
        <v>46073</v>
      </c>
      <c r="B532" s="76" t="s">
        <v>1428</v>
      </c>
      <c r="C532" s="77" t="s">
        <v>758</v>
      </c>
      <c r="D532" s="73" t="s">
        <v>1440</v>
      </c>
      <c r="E532" s="74"/>
      <c r="F532" s="75">
        <v>100</v>
      </c>
    </row>
    <row r="533" spans="1:6" ht="26.4" x14ac:dyDescent="0.25">
      <c r="A533" s="78">
        <v>46073</v>
      </c>
      <c r="B533" s="76" t="s">
        <v>1428</v>
      </c>
      <c r="C533" s="77" t="s">
        <v>369</v>
      </c>
      <c r="D533" s="73" t="s">
        <v>1767</v>
      </c>
      <c r="E533" s="74"/>
      <c r="F533" s="75">
        <v>100</v>
      </c>
    </row>
    <row r="534" spans="1:6" x14ac:dyDescent="0.25">
      <c r="A534" s="78">
        <v>46073</v>
      </c>
      <c r="B534" s="76" t="s">
        <v>1428</v>
      </c>
      <c r="C534" s="77" t="s">
        <v>2647</v>
      </c>
      <c r="D534" s="73" t="s">
        <v>1604</v>
      </c>
      <c r="E534" s="74"/>
      <c r="F534" s="75">
        <v>100</v>
      </c>
    </row>
    <row r="535" spans="1:6" x14ac:dyDescent="0.25">
      <c r="A535" s="78">
        <v>46073</v>
      </c>
      <c r="B535" s="76" t="s">
        <v>1428</v>
      </c>
      <c r="C535" s="77" t="s">
        <v>369</v>
      </c>
      <c r="D535" s="73" t="s">
        <v>2648</v>
      </c>
      <c r="E535" s="74"/>
      <c r="F535" s="75">
        <v>100</v>
      </c>
    </row>
    <row r="536" spans="1:6" x14ac:dyDescent="0.25">
      <c r="A536" s="78">
        <v>46073</v>
      </c>
      <c r="B536" s="76" t="s">
        <v>1428</v>
      </c>
      <c r="C536" s="77" t="s">
        <v>369</v>
      </c>
      <c r="D536" s="73" t="s">
        <v>2649</v>
      </c>
      <c r="E536" s="74"/>
      <c r="F536" s="75">
        <v>100</v>
      </c>
    </row>
    <row r="537" spans="1:6" x14ac:dyDescent="0.25">
      <c r="A537" s="78">
        <v>46073</v>
      </c>
      <c r="B537" s="76" t="s">
        <v>1542</v>
      </c>
      <c r="C537" s="77" t="s">
        <v>1648</v>
      </c>
      <c r="D537" s="73" t="s">
        <v>1440</v>
      </c>
      <c r="E537" s="74" t="s">
        <v>1485</v>
      </c>
      <c r="F537" s="75">
        <v>100</v>
      </c>
    </row>
    <row r="538" spans="1:6" x14ac:dyDescent="0.25">
      <c r="A538" s="78">
        <v>46073</v>
      </c>
      <c r="B538" s="76" t="s">
        <v>1542</v>
      </c>
      <c r="C538" s="77" t="s">
        <v>1550</v>
      </c>
      <c r="D538" s="73" t="s">
        <v>1440</v>
      </c>
      <c r="E538" s="74" t="s">
        <v>1676</v>
      </c>
      <c r="F538" s="75">
        <v>100</v>
      </c>
    </row>
    <row r="539" spans="1:6" x14ac:dyDescent="0.25">
      <c r="A539" s="78">
        <v>46073</v>
      </c>
      <c r="B539" s="76" t="s">
        <v>1542</v>
      </c>
      <c r="C539" s="77" t="s">
        <v>1548</v>
      </c>
      <c r="D539" s="73" t="s">
        <v>1440</v>
      </c>
      <c r="E539" s="74" t="s">
        <v>1485</v>
      </c>
      <c r="F539" s="75">
        <v>100</v>
      </c>
    </row>
    <row r="540" spans="1:6" ht="32.4" x14ac:dyDescent="0.25">
      <c r="A540" s="78">
        <v>46073</v>
      </c>
      <c r="B540" s="76" t="s">
        <v>1542</v>
      </c>
      <c r="C540" s="77" t="s">
        <v>1935</v>
      </c>
      <c r="D540" s="73" t="s">
        <v>1440</v>
      </c>
      <c r="E540" s="74" t="s">
        <v>2650</v>
      </c>
      <c r="F540" s="75">
        <v>100</v>
      </c>
    </row>
    <row r="541" spans="1:6" x14ac:dyDescent="0.25">
      <c r="A541" s="78">
        <v>46073</v>
      </c>
      <c r="B541" s="76" t="s">
        <v>1542</v>
      </c>
      <c r="C541" s="77" t="s">
        <v>1484</v>
      </c>
      <c r="D541" s="73" t="s">
        <v>1449</v>
      </c>
      <c r="E541" s="74" t="s">
        <v>2651</v>
      </c>
      <c r="F541" s="75">
        <v>100</v>
      </c>
    </row>
    <row r="542" spans="1:6" x14ac:dyDescent="0.25">
      <c r="A542" s="78">
        <v>46073</v>
      </c>
      <c r="B542" s="76" t="s">
        <v>1542</v>
      </c>
      <c r="C542" s="77" t="s">
        <v>2008</v>
      </c>
      <c r="D542" s="73" t="s">
        <v>1449</v>
      </c>
      <c r="E542" s="74" t="s">
        <v>2651</v>
      </c>
      <c r="F542" s="75">
        <v>100</v>
      </c>
    </row>
    <row r="543" spans="1:6" ht="21.6" x14ac:dyDescent="0.25">
      <c r="A543" s="78">
        <v>46073</v>
      </c>
      <c r="B543" s="76" t="s">
        <v>1542</v>
      </c>
      <c r="C543" s="77" t="s">
        <v>1951</v>
      </c>
      <c r="D543" s="73" t="s">
        <v>1449</v>
      </c>
      <c r="E543" s="74" t="s">
        <v>2652</v>
      </c>
      <c r="F543" s="75">
        <v>100</v>
      </c>
    </row>
    <row r="544" spans="1:6" ht="21.6" x14ac:dyDescent="0.25">
      <c r="A544" s="78">
        <v>46073</v>
      </c>
      <c r="B544" s="76" t="s">
        <v>1542</v>
      </c>
      <c r="C544" s="77" t="s">
        <v>1645</v>
      </c>
      <c r="D544" s="73" t="s">
        <v>1449</v>
      </c>
      <c r="E544" s="74" t="s">
        <v>2653</v>
      </c>
      <c r="F544" s="75">
        <v>100</v>
      </c>
    </row>
    <row r="545" spans="1:6" ht="21.6" x14ac:dyDescent="0.25">
      <c r="A545" s="78">
        <v>46073</v>
      </c>
      <c r="B545" s="76" t="s">
        <v>1555</v>
      </c>
      <c r="C545" s="77" t="s">
        <v>2286</v>
      </c>
      <c r="D545" s="73" t="s">
        <v>1449</v>
      </c>
      <c r="E545" s="74" t="s">
        <v>2654</v>
      </c>
      <c r="F545" s="75">
        <v>100</v>
      </c>
    </row>
    <row r="546" spans="1:6" x14ac:dyDescent="0.25">
      <c r="A546" s="78">
        <v>46073</v>
      </c>
      <c r="B546" s="76" t="s">
        <v>1555</v>
      </c>
      <c r="C546" s="77" t="s">
        <v>1558</v>
      </c>
      <c r="D546" s="73" t="s">
        <v>1440</v>
      </c>
      <c r="E546" s="74" t="s">
        <v>1549</v>
      </c>
      <c r="F546" s="75">
        <v>100</v>
      </c>
    </row>
    <row r="547" spans="1:6" x14ac:dyDescent="0.25">
      <c r="A547" s="78">
        <v>46073</v>
      </c>
      <c r="B547" s="76" t="s">
        <v>1555</v>
      </c>
      <c r="C547" s="77" t="s">
        <v>1451</v>
      </c>
      <c r="D547" s="73" t="s">
        <v>1440</v>
      </c>
      <c r="E547" s="74" t="s">
        <v>1676</v>
      </c>
      <c r="F547" s="75">
        <v>100</v>
      </c>
    </row>
    <row r="548" spans="1:6" x14ac:dyDescent="0.25">
      <c r="A548" s="78">
        <v>46073</v>
      </c>
      <c r="B548" s="76" t="s">
        <v>1555</v>
      </c>
      <c r="C548" s="77" t="s">
        <v>1910</v>
      </c>
      <c r="D548" s="73" t="s">
        <v>1440</v>
      </c>
      <c r="E548" s="74" t="s">
        <v>2503</v>
      </c>
      <c r="F548" s="75">
        <v>100</v>
      </c>
    </row>
    <row r="549" spans="1:6" x14ac:dyDescent="0.25">
      <c r="A549" s="78">
        <v>46073</v>
      </c>
      <c r="B549" s="76" t="s">
        <v>1555</v>
      </c>
      <c r="C549" s="77" t="s">
        <v>1455</v>
      </c>
      <c r="D549" s="73" t="s">
        <v>1440</v>
      </c>
      <c r="E549" s="74" t="s">
        <v>2504</v>
      </c>
      <c r="F549" s="75">
        <v>100</v>
      </c>
    </row>
    <row r="550" spans="1:6" x14ac:dyDescent="0.25">
      <c r="A550" s="78">
        <v>46073</v>
      </c>
      <c r="B550" s="76" t="s">
        <v>1555</v>
      </c>
      <c r="C550" s="77" t="s">
        <v>1638</v>
      </c>
      <c r="D550" s="73" t="s">
        <v>1440</v>
      </c>
      <c r="E550" s="74" t="s">
        <v>2655</v>
      </c>
      <c r="F550" s="75">
        <v>100</v>
      </c>
    </row>
    <row r="551" spans="1:6" x14ac:dyDescent="0.25">
      <c r="A551" s="78">
        <v>46073</v>
      </c>
      <c r="B551" s="76" t="s">
        <v>1438</v>
      </c>
      <c r="C551" s="77" t="s">
        <v>2020</v>
      </c>
      <c r="D551" s="73" t="s">
        <v>1440</v>
      </c>
      <c r="E551" s="74" t="s">
        <v>2656</v>
      </c>
      <c r="F551" s="75">
        <v>100</v>
      </c>
    </row>
    <row r="552" spans="1:6" x14ac:dyDescent="0.25">
      <c r="A552" s="78">
        <v>46073</v>
      </c>
      <c r="B552" s="76" t="s">
        <v>1438</v>
      </c>
      <c r="C552" s="77" t="s">
        <v>1472</v>
      </c>
      <c r="D552" s="73" t="s">
        <v>1449</v>
      </c>
      <c r="E552" s="74" t="s">
        <v>1450</v>
      </c>
      <c r="F552" s="75">
        <v>100</v>
      </c>
    </row>
    <row r="553" spans="1:6" x14ac:dyDescent="0.25">
      <c r="A553" s="78">
        <v>46073</v>
      </c>
      <c r="B553" s="76" t="s">
        <v>1438</v>
      </c>
      <c r="C553" s="77" t="s">
        <v>1462</v>
      </c>
      <c r="D553" s="73" t="s">
        <v>1440</v>
      </c>
      <c r="E553" s="135" t="s">
        <v>1485</v>
      </c>
      <c r="F553" s="75">
        <v>100</v>
      </c>
    </row>
    <row r="554" spans="1:6" x14ac:dyDescent="0.25">
      <c r="A554" s="78">
        <v>46073</v>
      </c>
      <c r="B554" s="76" t="s">
        <v>1438</v>
      </c>
      <c r="C554" s="77" t="s">
        <v>2150</v>
      </c>
      <c r="D554" s="73" t="s">
        <v>2657</v>
      </c>
      <c r="E554" s="135"/>
      <c r="F554" s="75">
        <v>100</v>
      </c>
    </row>
    <row r="555" spans="1:6" ht="21.6" x14ac:dyDescent="0.25">
      <c r="A555" s="78">
        <v>46073</v>
      </c>
      <c r="B555" s="76" t="s">
        <v>1438</v>
      </c>
      <c r="C555" s="77" t="s">
        <v>1795</v>
      </c>
      <c r="D555" s="73" t="s">
        <v>1449</v>
      </c>
      <c r="E555" s="74" t="s">
        <v>2658</v>
      </c>
      <c r="F555" s="75">
        <v>100</v>
      </c>
    </row>
    <row r="556" spans="1:6" ht="21.6" x14ac:dyDescent="0.25">
      <c r="A556" s="78">
        <v>46073</v>
      </c>
      <c r="B556" s="76" t="s">
        <v>1438</v>
      </c>
      <c r="C556" s="77" t="s">
        <v>1919</v>
      </c>
      <c r="D556" s="73" t="s">
        <v>1449</v>
      </c>
      <c r="E556" s="74" t="s">
        <v>2659</v>
      </c>
      <c r="F556" s="75">
        <v>100</v>
      </c>
    </row>
    <row r="557" spans="1:6" x14ac:dyDescent="0.25">
      <c r="A557" s="78">
        <v>46073</v>
      </c>
      <c r="B557" s="76" t="s">
        <v>1457</v>
      </c>
      <c r="C557" s="77" t="s">
        <v>1678</v>
      </c>
      <c r="D557" s="73" t="s">
        <v>1440</v>
      </c>
      <c r="E557" s="74" t="s">
        <v>2504</v>
      </c>
      <c r="F557" s="75">
        <v>100</v>
      </c>
    </row>
    <row r="558" spans="1:6" x14ac:dyDescent="0.25">
      <c r="A558" s="78">
        <v>46073</v>
      </c>
      <c r="B558" s="76" t="s">
        <v>1457</v>
      </c>
      <c r="C558" s="77" t="s">
        <v>1570</v>
      </c>
      <c r="D558" s="73" t="s">
        <v>1440</v>
      </c>
      <c r="E558" s="74" t="s">
        <v>2503</v>
      </c>
      <c r="F558" s="75">
        <v>100</v>
      </c>
    </row>
    <row r="559" spans="1:6" x14ac:dyDescent="0.25">
      <c r="A559" s="78">
        <v>46073</v>
      </c>
      <c r="B559" s="76" t="s">
        <v>1457</v>
      </c>
      <c r="C559" s="77" t="s">
        <v>1941</v>
      </c>
      <c r="D559" s="73" t="s">
        <v>1440</v>
      </c>
      <c r="E559" s="74" t="s">
        <v>1549</v>
      </c>
      <c r="F559" s="75">
        <v>100</v>
      </c>
    </row>
    <row r="560" spans="1:6" ht="21.6" x14ac:dyDescent="0.25">
      <c r="A560" s="78">
        <v>46073</v>
      </c>
      <c r="B560" s="76" t="s">
        <v>1457</v>
      </c>
      <c r="C560" s="77" t="s">
        <v>1622</v>
      </c>
      <c r="D560" s="73" t="s">
        <v>1440</v>
      </c>
      <c r="E560" s="74" t="s">
        <v>2660</v>
      </c>
      <c r="F560" s="75">
        <v>100</v>
      </c>
    </row>
    <row r="561" spans="1:6" ht="21.6" x14ac:dyDescent="0.25">
      <c r="A561" s="78">
        <v>46073</v>
      </c>
      <c r="B561" s="76" t="s">
        <v>1457</v>
      </c>
      <c r="C561" s="77" t="s">
        <v>1624</v>
      </c>
      <c r="D561" s="73" t="s">
        <v>1440</v>
      </c>
      <c r="E561" s="74" t="s">
        <v>2661</v>
      </c>
      <c r="F561" s="75">
        <v>100</v>
      </c>
    </row>
    <row r="562" spans="1:6" x14ac:dyDescent="0.25">
      <c r="A562" s="78">
        <v>46073</v>
      </c>
      <c r="B562" s="76" t="s">
        <v>1457</v>
      </c>
      <c r="C562" s="77" t="s">
        <v>1626</v>
      </c>
      <c r="D562" s="73" t="s">
        <v>1440</v>
      </c>
      <c r="E562" s="74" t="s">
        <v>1454</v>
      </c>
      <c r="F562" s="75">
        <v>100</v>
      </c>
    </row>
    <row r="563" spans="1:6" x14ac:dyDescent="0.25">
      <c r="A563" s="78">
        <v>46073</v>
      </c>
      <c r="B563" s="76" t="s">
        <v>1457</v>
      </c>
      <c r="C563" s="77" t="s">
        <v>1442</v>
      </c>
      <c r="D563" s="73" t="s">
        <v>1681</v>
      </c>
      <c r="E563" s="74"/>
      <c r="F563" s="75">
        <v>100</v>
      </c>
    </row>
    <row r="564" spans="1:6" x14ac:dyDescent="0.25">
      <c r="A564" s="78">
        <v>46073</v>
      </c>
      <c r="B564" s="76" t="s">
        <v>1457</v>
      </c>
      <c r="C564" s="77" t="s">
        <v>1442</v>
      </c>
      <c r="D564" s="73" t="s">
        <v>1635</v>
      </c>
      <c r="E564" s="74"/>
      <c r="F564" s="75">
        <v>100</v>
      </c>
    </row>
    <row r="565" spans="1:6" ht="33" thickBot="1" x14ac:dyDescent="0.3">
      <c r="A565" s="78">
        <v>46073</v>
      </c>
      <c r="B565" s="76" t="s">
        <v>1457</v>
      </c>
      <c r="C565" s="77" t="s">
        <v>1442</v>
      </c>
      <c r="D565" s="73" t="s">
        <v>2662</v>
      </c>
      <c r="E565" s="74" t="s">
        <v>2663</v>
      </c>
      <c r="F565" s="75">
        <v>100</v>
      </c>
    </row>
    <row r="566" spans="1:6" ht="26.4" x14ac:dyDescent="0.25">
      <c r="A566" s="91">
        <v>46074</v>
      </c>
      <c r="B566" s="92" t="s">
        <v>1555</v>
      </c>
      <c r="C566" s="93" t="s">
        <v>1700</v>
      </c>
      <c r="D566" s="94" t="s">
        <v>2664</v>
      </c>
      <c r="E566" s="95"/>
      <c r="F566" s="106">
        <v>100</v>
      </c>
    </row>
    <row r="567" spans="1:6" x14ac:dyDescent="0.25">
      <c r="A567" s="97">
        <v>46074</v>
      </c>
      <c r="B567" s="76" t="s">
        <v>1555</v>
      </c>
      <c r="C567" s="77" t="s">
        <v>1734</v>
      </c>
      <c r="D567" s="73" t="s">
        <v>1440</v>
      </c>
      <c r="E567" s="74" t="s">
        <v>2504</v>
      </c>
      <c r="F567" s="107">
        <v>100</v>
      </c>
    </row>
    <row r="568" spans="1:6" ht="51.75" customHeight="1" x14ac:dyDescent="0.25">
      <c r="A568" s="97">
        <v>46074</v>
      </c>
      <c r="B568" s="76" t="s">
        <v>1555</v>
      </c>
      <c r="C568" s="77" t="s">
        <v>1781</v>
      </c>
      <c r="D568" s="73" t="s">
        <v>2365</v>
      </c>
      <c r="E568" s="74" t="s">
        <v>2665</v>
      </c>
      <c r="F568" s="107">
        <v>100</v>
      </c>
    </row>
    <row r="569" spans="1:6" ht="32.4" x14ac:dyDescent="0.25">
      <c r="A569" s="97">
        <v>46074</v>
      </c>
      <c r="B569" s="76" t="s">
        <v>1555</v>
      </c>
      <c r="C569" s="77" t="s">
        <v>1442</v>
      </c>
      <c r="D569" s="73" t="s">
        <v>2365</v>
      </c>
      <c r="E569" s="74" t="s">
        <v>2666</v>
      </c>
      <c r="F569" s="107">
        <v>100</v>
      </c>
    </row>
    <row r="570" spans="1:6" x14ac:dyDescent="0.25">
      <c r="A570" s="97">
        <v>46074</v>
      </c>
      <c r="B570" s="76" t="s">
        <v>1555</v>
      </c>
      <c r="C570" s="77" t="s">
        <v>758</v>
      </c>
      <c r="D570" s="73" t="s">
        <v>1440</v>
      </c>
      <c r="E570" s="74" t="s">
        <v>2667</v>
      </c>
      <c r="F570" s="107">
        <v>100</v>
      </c>
    </row>
    <row r="571" spans="1:6" x14ac:dyDescent="0.25">
      <c r="A571" s="97">
        <v>46074</v>
      </c>
      <c r="B571" s="76" t="s">
        <v>1555</v>
      </c>
      <c r="C571" s="77" t="s">
        <v>2040</v>
      </c>
      <c r="D571" s="73" t="s">
        <v>1449</v>
      </c>
      <c r="E571" s="74" t="s">
        <v>2007</v>
      </c>
      <c r="F571" s="107">
        <v>100</v>
      </c>
    </row>
    <row r="572" spans="1:6" ht="21.6" x14ac:dyDescent="0.25">
      <c r="A572" s="97">
        <v>46074</v>
      </c>
      <c r="B572" s="76" t="s">
        <v>1555</v>
      </c>
      <c r="C572" s="77" t="s">
        <v>1658</v>
      </c>
      <c r="D572" s="73" t="s">
        <v>1449</v>
      </c>
      <c r="E572" s="74" t="s">
        <v>2668</v>
      </c>
      <c r="F572" s="107">
        <v>100</v>
      </c>
    </row>
    <row r="573" spans="1:6" ht="32.4" x14ac:dyDescent="0.25">
      <c r="A573" s="97">
        <v>46074</v>
      </c>
      <c r="B573" s="76" t="s">
        <v>1438</v>
      </c>
      <c r="C573" s="77" t="s">
        <v>1576</v>
      </c>
      <c r="D573" s="73" t="s">
        <v>2368</v>
      </c>
      <c r="E573" s="74" t="s">
        <v>2669</v>
      </c>
      <c r="F573" s="107">
        <v>100</v>
      </c>
    </row>
    <row r="574" spans="1:6" ht="21.6" x14ac:dyDescent="0.25">
      <c r="A574" s="97">
        <v>46074</v>
      </c>
      <c r="B574" s="76" t="s">
        <v>1438</v>
      </c>
      <c r="C574" s="77" t="s">
        <v>1482</v>
      </c>
      <c r="D574" s="73" t="s">
        <v>1440</v>
      </c>
      <c r="E574" s="74" t="s">
        <v>2594</v>
      </c>
      <c r="F574" s="107">
        <v>100</v>
      </c>
    </row>
    <row r="575" spans="1:6" ht="21.6" x14ac:dyDescent="0.25">
      <c r="A575" s="97">
        <v>46074</v>
      </c>
      <c r="B575" s="76" t="s">
        <v>1438</v>
      </c>
      <c r="C575" s="77" t="s">
        <v>1486</v>
      </c>
      <c r="D575" s="73" t="s">
        <v>1440</v>
      </c>
      <c r="E575" s="74" t="s">
        <v>2661</v>
      </c>
      <c r="F575" s="107">
        <v>100</v>
      </c>
    </row>
    <row r="576" spans="1:6" x14ac:dyDescent="0.25">
      <c r="A576" s="97">
        <v>46074</v>
      </c>
      <c r="B576" s="76" t="s">
        <v>1438</v>
      </c>
      <c r="C576" s="77" t="s">
        <v>1460</v>
      </c>
      <c r="D576" s="73" t="s">
        <v>1440</v>
      </c>
      <c r="E576" s="74" t="s">
        <v>2564</v>
      </c>
      <c r="F576" s="107">
        <v>100</v>
      </c>
    </row>
    <row r="577" spans="1:6" x14ac:dyDescent="0.25">
      <c r="A577" s="97">
        <v>46074</v>
      </c>
      <c r="B577" s="76" t="s">
        <v>1438</v>
      </c>
      <c r="C577" s="77" t="s">
        <v>1779</v>
      </c>
      <c r="D577" s="73" t="s">
        <v>1440</v>
      </c>
      <c r="E577" s="74" t="s">
        <v>2503</v>
      </c>
      <c r="F577" s="107">
        <v>100</v>
      </c>
    </row>
    <row r="578" spans="1:6" ht="21.6" x14ac:dyDescent="0.25">
      <c r="A578" s="97">
        <v>46074</v>
      </c>
      <c r="B578" s="76" t="s">
        <v>1438</v>
      </c>
      <c r="C578" s="77" t="s">
        <v>1699</v>
      </c>
      <c r="D578" s="73" t="s">
        <v>1440</v>
      </c>
      <c r="E578" s="74" t="s">
        <v>2670</v>
      </c>
      <c r="F578" s="107">
        <v>100</v>
      </c>
    </row>
    <row r="579" spans="1:6" ht="15.6" thickBot="1" x14ac:dyDescent="0.3">
      <c r="A579" s="99">
        <v>46074</v>
      </c>
      <c r="B579" s="100" t="s">
        <v>1438</v>
      </c>
      <c r="C579" s="101" t="s">
        <v>1458</v>
      </c>
      <c r="D579" s="102" t="s">
        <v>1440</v>
      </c>
      <c r="E579" s="103" t="s">
        <v>1741</v>
      </c>
      <c r="F579" s="108">
        <v>100</v>
      </c>
    </row>
    <row r="580" spans="1:6" ht="26.4" x14ac:dyDescent="0.25">
      <c r="A580" s="91">
        <v>46076</v>
      </c>
      <c r="B580" s="92" t="s">
        <v>1534</v>
      </c>
      <c r="C580" s="93" t="s">
        <v>369</v>
      </c>
      <c r="D580" s="94" t="s">
        <v>1767</v>
      </c>
      <c r="E580" s="95"/>
      <c r="F580" s="106">
        <v>100</v>
      </c>
    </row>
    <row r="581" spans="1:6" x14ac:dyDescent="0.25">
      <c r="A581" s="97">
        <v>46076</v>
      </c>
      <c r="B581" s="76" t="s">
        <v>1534</v>
      </c>
      <c r="C581" s="77" t="s">
        <v>1535</v>
      </c>
      <c r="D581" s="73" t="s">
        <v>2629</v>
      </c>
      <c r="E581" s="74"/>
      <c r="F581" s="107">
        <v>80</v>
      </c>
    </row>
    <row r="582" spans="1:6" x14ac:dyDescent="0.25">
      <c r="A582" s="97">
        <v>46076</v>
      </c>
      <c r="B582" s="76" t="s">
        <v>1428</v>
      </c>
      <c r="C582" s="77" t="s">
        <v>758</v>
      </c>
      <c r="D582" s="73" t="s">
        <v>1440</v>
      </c>
      <c r="E582" s="74" t="s">
        <v>2667</v>
      </c>
      <c r="F582" s="107">
        <v>100</v>
      </c>
    </row>
    <row r="583" spans="1:6" x14ac:dyDescent="0.25">
      <c r="A583" s="97">
        <v>46076</v>
      </c>
      <c r="B583" s="76" t="s">
        <v>1428</v>
      </c>
      <c r="C583" s="77" t="s">
        <v>2671</v>
      </c>
      <c r="D583" s="73" t="s">
        <v>1604</v>
      </c>
      <c r="E583" s="74"/>
      <c r="F583" s="107">
        <v>100</v>
      </c>
    </row>
    <row r="584" spans="1:6" x14ac:dyDescent="0.25">
      <c r="A584" s="97">
        <v>46076</v>
      </c>
      <c r="B584" s="76" t="s">
        <v>1428</v>
      </c>
      <c r="C584" s="77" t="s">
        <v>2671</v>
      </c>
      <c r="D584" s="73" t="s">
        <v>1603</v>
      </c>
      <c r="E584" s="74"/>
      <c r="F584" s="107">
        <v>100</v>
      </c>
    </row>
    <row r="585" spans="1:6" x14ac:dyDescent="0.25">
      <c r="A585" s="97">
        <v>46076</v>
      </c>
      <c r="B585" s="76" t="s">
        <v>1428</v>
      </c>
      <c r="C585" s="77" t="s">
        <v>2671</v>
      </c>
      <c r="D585" s="73" t="s">
        <v>2672</v>
      </c>
      <c r="E585" s="74"/>
      <c r="F585" s="107">
        <v>100</v>
      </c>
    </row>
    <row r="586" spans="1:6" x14ac:dyDescent="0.25">
      <c r="A586" s="97">
        <v>46076</v>
      </c>
      <c r="B586" s="76" t="s">
        <v>1428</v>
      </c>
      <c r="C586" s="77" t="s">
        <v>2671</v>
      </c>
      <c r="D586" s="73" t="s">
        <v>1605</v>
      </c>
      <c r="E586" s="74"/>
      <c r="F586" s="107">
        <v>100</v>
      </c>
    </row>
    <row r="587" spans="1:6" x14ac:dyDescent="0.25">
      <c r="A587" s="97">
        <v>46076</v>
      </c>
      <c r="B587" s="76" t="s">
        <v>1428</v>
      </c>
      <c r="C587" s="77" t="s">
        <v>2671</v>
      </c>
      <c r="D587" s="73" t="s">
        <v>1602</v>
      </c>
      <c r="E587" s="74"/>
      <c r="F587" s="107">
        <v>100</v>
      </c>
    </row>
    <row r="588" spans="1:6" ht="43.2" x14ac:dyDescent="0.25">
      <c r="A588" s="97">
        <v>46076</v>
      </c>
      <c r="B588" s="76" t="s">
        <v>1542</v>
      </c>
      <c r="C588" s="77" t="s">
        <v>1775</v>
      </c>
      <c r="D588" s="73" t="s">
        <v>1449</v>
      </c>
      <c r="E588" s="74" t="s">
        <v>2673</v>
      </c>
      <c r="F588" s="107">
        <v>100</v>
      </c>
    </row>
    <row r="589" spans="1:6" x14ac:dyDescent="0.25">
      <c r="A589" s="97">
        <v>46076</v>
      </c>
      <c r="B589" s="76" t="s">
        <v>1542</v>
      </c>
      <c r="C589" s="77" t="s">
        <v>1545</v>
      </c>
      <c r="D589" s="73" t="s">
        <v>1440</v>
      </c>
      <c r="E589" s="74" t="s">
        <v>1676</v>
      </c>
      <c r="F589" s="107">
        <v>100</v>
      </c>
    </row>
    <row r="590" spans="1:6" ht="21.6" x14ac:dyDescent="0.25">
      <c r="A590" s="97">
        <v>46076</v>
      </c>
      <c r="B590" s="76" t="s">
        <v>1542</v>
      </c>
      <c r="C590" s="77" t="s">
        <v>1611</v>
      </c>
      <c r="D590" s="73" t="s">
        <v>1449</v>
      </c>
      <c r="E590" s="74" t="s">
        <v>2674</v>
      </c>
      <c r="F590" s="107">
        <v>100</v>
      </c>
    </row>
    <row r="591" spans="1:6" x14ac:dyDescent="0.25">
      <c r="A591" s="97">
        <v>46076</v>
      </c>
      <c r="B591" s="76" t="s">
        <v>1542</v>
      </c>
      <c r="C591" s="77" t="s">
        <v>1882</v>
      </c>
      <c r="D591" s="73" t="s">
        <v>1449</v>
      </c>
      <c r="E591" s="74" t="s">
        <v>1450</v>
      </c>
      <c r="F591" s="107">
        <v>100</v>
      </c>
    </row>
    <row r="592" spans="1:6" ht="32.4" x14ac:dyDescent="0.25">
      <c r="A592" s="97">
        <v>46076</v>
      </c>
      <c r="B592" s="76" t="s">
        <v>1542</v>
      </c>
      <c r="C592" s="77" t="s">
        <v>1482</v>
      </c>
      <c r="D592" s="73" t="s">
        <v>1449</v>
      </c>
      <c r="E592" s="74" t="s">
        <v>2675</v>
      </c>
      <c r="F592" s="107">
        <v>100</v>
      </c>
    </row>
    <row r="593" spans="1:6" ht="21.6" x14ac:dyDescent="0.25">
      <c r="A593" s="97">
        <v>46076</v>
      </c>
      <c r="B593" s="76" t="s">
        <v>1542</v>
      </c>
      <c r="C593" s="77" t="s">
        <v>1484</v>
      </c>
      <c r="D593" s="73" t="s">
        <v>1449</v>
      </c>
      <c r="E593" s="74" t="s">
        <v>2676</v>
      </c>
      <c r="F593" s="107">
        <v>100</v>
      </c>
    </row>
    <row r="594" spans="1:6" x14ac:dyDescent="0.25">
      <c r="A594" s="97">
        <v>46076</v>
      </c>
      <c r="B594" s="76" t="s">
        <v>1542</v>
      </c>
      <c r="C594" s="77" t="s">
        <v>1724</v>
      </c>
      <c r="D594" s="73" t="s">
        <v>1440</v>
      </c>
      <c r="E594" s="74" t="s">
        <v>2677</v>
      </c>
      <c r="F594" s="107">
        <v>100</v>
      </c>
    </row>
    <row r="595" spans="1:6" x14ac:dyDescent="0.25">
      <c r="A595" s="97">
        <v>46076</v>
      </c>
      <c r="B595" s="76" t="s">
        <v>1555</v>
      </c>
      <c r="C595" s="77" t="s">
        <v>1558</v>
      </c>
      <c r="D595" s="73" t="s">
        <v>1440</v>
      </c>
      <c r="E595" s="74" t="s">
        <v>1676</v>
      </c>
      <c r="F595" s="107">
        <v>100</v>
      </c>
    </row>
    <row r="596" spans="1:6" x14ac:dyDescent="0.25">
      <c r="A596" s="97">
        <v>46076</v>
      </c>
      <c r="B596" s="76" t="s">
        <v>1555</v>
      </c>
      <c r="C596" s="77" t="s">
        <v>2095</v>
      </c>
      <c r="D596" s="73" t="s">
        <v>1440</v>
      </c>
      <c r="E596" s="74" t="s">
        <v>1676</v>
      </c>
      <c r="F596" s="107">
        <v>100</v>
      </c>
    </row>
    <row r="597" spans="1:6" x14ac:dyDescent="0.25">
      <c r="A597" s="97">
        <v>46076</v>
      </c>
      <c r="B597" s="76" t="s">
        <v>1555</v>
      </c>
      <c r="C597" s="77" t="s">
        <v>2175</v>
      </c>
      <c r="D597" s="73" t="s">
        <v>1440</v>
      </c>
      <c r="E597" s="74" t="s">
        <v>1485</v>
      </c>
      <c r="F597" s="107">
        <v>100</v>
      </c>
    </row>
    <row r="598" spans="1:6" x14ac:dyDescent="0.25">
      <c r="A598" s="97">
        <v>46076</v>
      </c>
      <c r="B598" s="76" t="s">
        <v>1555</v>
      </c>
      <c r="C598" s="77" t="s">
        <v>1700</v>
      </c>
      <c r="D598" s="73" t="s">
        <v>2657</v>
      </c>
      <c r="E598" s="74"/>
      <c r="F598" s="107">
        <v>100</v>
      </c>
    </row>
    <row r="599" spans="1:6" ht="21.6" x14ac:dyDescent="0.25">
      <c r="A599" s="97">
        <v>46076</v>
      </c>
      <c r="B599" s="76" t="s">
        <v>1555</v>
      </c>
      <c r="C599" s="77" t="s">
        <v>1912</v>
      </c>
      <c r="D599" s="73" t="s">
        <v>1449</v>
      </c>
      <c r="E599" s="74" t="s">
        <v>2678</v>
      </c>
      <c r="F599" s="107">
        <v>100</v>
      </c>
    </row>
    <row r="600" spans="1:6" ht="21.6" x14ac:dyDescent="0.25">
      <c r="A600" s="97">
        <v>46076</v>
      </c>
      <c r="B600" s="76" t="s">
        <v>1555</v>
      </c>
      <c r="C600" s="77" t="s">
        <v>1781</v>
      </c>
      <c r="D600" s="73" t="s">
        <v>1449</v>
      </c>
      <c r="E600" s="74" t="s">
        <v>2679</v>
      </c>
      <c r="F600" s="107">
        <v>100</v>
      </c>
    </row>
    <row r="601" spans="1:6" ht="21.6" x14ac:dyDescent="0.25">
      <c r="A601" s="97">
        <v>46076</v>
      </c>
      <c r="B601" s="76" t="s">
        <v>1555</v>
      </c>
      <c r="C601" s="77" t="s">
        <v>1785</v>
      </c>
      <c r="D601" s="73" t="s">
        <v>1449</v>
      </c>
      <c r="E601" s="74" t="s">
        <v>2680</v>
      </c>
      <c r="F601" s="107">
        <v>100</v>
      </c>
    </row>
    <row r="602" spans="1:6" x14ac:dyDescent="0.25">
      <c r="A602" s="97">
        <v>46076</v>
      </c>
      <c r="B602" s="76" t="s">
        <v>1438</v>
      </c>
      <c r="C602" s="77" t="s">
        <v>1477</v>
      </c>
      <c r="D602" s="73" t="s">
        <v>1440</v>
      </c>
      <c r="E602" s="74" t="s">
        <v>2564</v>
      </c>
      <c r="F602" s="107">
        <v>100</v>
      </c>
    </row>
    <row r="603" spans="1:6" x14ac:dyDescent="0.25">
      <c r="A603" s="97">
        <v>46076</v>
      </c>
      <c r="B603" s="76" t="s">
        <v>1438</v>
      </c>
      <c r="C603" s="77" t="s">
        <v>1697</v>
      </c>
      <c r="D603" s="73" t="s">
        <v>2368</v>
      </c>
      <c r="E603" s="74" t="s">
        <v>1476</v>
      </c>
      <c r="F603" s="107">
        <v>100</v>
      </c>
    </row>
    <row r="604" spans="1:6" x14ac:dyDescent="0.25">
      <c r="A604" s="97">
        <v>46076</v>
      </c>
      <c r="B604" s="76" t="s">
        <v>1438</v>
      </c>
      <c r="C604" s="77" t="s">
        <v>1574</v>
      </c>
      <c r="D604" s="73" t="s">
        <v>1440</v>
      </c>
      <c r="E604" s="74" t="s">
        <v>2617</v>
      </c>
      <c r="F604" s="107">
        <v>100</v>
      </c>
    </row>
    <row r="605" spans="1:6" x14ac:dyDescent="0.25">
      <c r="A605" s="97">
        <v>46076</v>
      </c>
      <c r="B605" s="76" t="s">
        <v>1438</v>
      </c>
      <c r="C605" s="77" t="s">
        <v>1642</v>
      </c>
      <c r="D605" s="73" t="s">
        <v>1440</v>
      </c>
      <c r="E605" s="74" t="s">
        <v>2504</v>
      </c>
      <c r="F605" s="107">
        <v>100</v>
      </c>
    </row>
    <row r="606" spans="1:6" x14ac:dyDescent="0.25">
      <c r="A606" s="97">
        <v>46076</v>
      </c>
      <c r="B606" s="76" t="s">
        <v>1438</v>
      </c>
      <c r="C606" s="77" t="s">
        <v>1472</v>
      </c>
      <c r="D606" s="73" t="s">
        <v>1440</v>
      </c>
      <c r="E606" s="74" t="s">
        <v>1485</v>
      </c>
      <c r="F606" s="107">
        <v>100</v>
      </c>
    </row>
    <row r="607" spans="1:6" x14ac:dyDescent="0.25">
      <c r="A607" s="97">
        <v>46076</v>
      </c>
      <c r="B607" s="76" t="s">
        <v>1438</v>
      </c>
      <c r="C607" s="77" t="s">
        <v>1462</v>
      </c>
      <c r="D607" s="73" t="s">
        <v>1440</v>
      </c>
      <c r="E607" s="74" t="s">
        <v>1485</v>
      </c>
      <c r="F607" s="107">
        <v>100</v>
      </c>
    </row>
    <row r="608" spans="1:6" ht="21.6" x14ac:dyDescent="0.25">
      <c r="A608" s="97">
        <v>46076</v>
      </c>
      <c r="B608" s="76" t="s">
        <v>1438</v>
      </c>
      <c r="C608" s="77" t="s">
        <v>2096</v>
      </c>
      <c r="D608" s="73" t="s">
        <v>1440</v>
      </c>
      <c r="E608" s="74" t="s">
        <v>2681</v>
      </c>
      <c r="F608" s="107">
        <v>100</v>
      </c>
    </row>
    <row r="609" spans="1:6" ht="21.6" x14ac:dyDescent="0.25">
      <c r="A609" s="97">
        <v>46076</v>
      </c>
      <c r="B609" s="76" t="s">
        <v>1457</v>
      </c>
      <c r="C609" s="77" t="s">
        <v>1622</v>
      </c>
      <c r="D609" s="73" t="s">
        <v>1440</v>
      </c>
      <c r="E609" s="74" t="s">
        <v>2661</v>
      </c>
      <c r="F609" s="107">
        <v>100</v>
      </c>
    </row>
    <row r="610" spans="1:6" ht="21.6" x14ac:dyDescent="0.25">
      <c r="A610" s="97">
        <v>46076</v>
      </c>
      <c r="B610" s="76" t="s">
        <v>1457</v>
      </c>
      <c r="C610" s="77" t="s">
        <v>1624</v>
      </c>
      <c r="D610" s="73" t="s">
        <v>1440</v>
      </c>
      <c r="E610" s="74" t="s">
        <v>2682</v>
      </c>
      <c r="F610" s="107">
        <v>100</v>
      </c>
    </row>
    <row r="611" spans="1:6" x14ac:dyDescent="0.25">
      <c r="A611" s="97">
        <v>46076</v>
      </c>
      <c r="B611" s="76" t="s">
        <v>1457</v>
      </c>
      <c r="C611" s="77" t="s">
        <v>1626</v>
      </c>
      <c r="D611" s="73" t="s">
        <v>1440</v>
      </c>
      <c r="E611" s="74" t="s">
        <v>2504</v>
      </c>
      <c r="F611" s="107">
        <v>100</v>
      </c>
    </row>
    <row r="612" spans="1:6" ht="32.4" x14ac:dyDescent="0.25">
      <c r="A612" s="97">
        <v>46076</v>
      </c>
      <c r="B612" s="76" t="s">
        <v>1457</v>
      </c>
      <c r="C612" s="77" t="s">
        <v>1792</v>
      </c>
      <c r="D612" s="73" t="s">
        <v>1449</v>
      </c>
      <c r="E612" s="74" t="s">
        <v>2444</v>
      </c>
      <c r="F612" s="107">
        <v>100</v>
      </c>
    </row>
    <row r="613" spans="1:6" x14ac:dyDescent="0.25">
      <c r="A613" s="97">
        <v>46076</v>
      </c>
      <c r="B613" s="76" t="s">
        <v>1457</v>
      </c>
      <c r="C613" s="77" t="s">
        <v>1792</v>
      </c>
      <c r="D613" s="73" t="s">
        <v>1681</v>
      </c>
      <c r="E613" s="74"/>
      <c r="F613" s="107">
        <v>100</v>
      </c>
    </row>
    <row r="614" spans="1:6" x14ac:dyDescent="0.25">
      <c r="A614" s="97">
        <v>46076</v>
      </c>
      <c r="B614" s="76" t="s">
        <v>1457</v>
      </c>
      <c r="C614" s="77" t="s">
        <v>1792</v>
      </c>
      <c r="D614" s="73" t="s">
        <v>1635</v>
      </c>
      <c r="E614" s="74"/>
      <c r="F614" s="107">
        <v>100</v>
      </c>
    </row>
    <row r="615" spans="1:6" x14ac:dyDescent="0.25">
      <c r="A615" s="97">
        <v>46076</v>
      </c>
      <c r="B615" s="76" t="s">
        <v>1457</v>
      </c>
      <c r="C615" s="77" t="s">
        <v>2683</v>
      </c>
      <c r="D615" s="73" t="s">
        <v>2368</v>
      </c>
      <c r="E615" s="74" t="s">
        <v>2684</v>
      </c>
      <c r="F615" s="107">
        <v>100</v>
      </c>
    </row>
    <row r="616" spans="1:6" ht="21.6" x14ac:dyDescent="0.25">
      <c r="A616" s="97">
        <v>46076</v>
      </c>
      <c r="B616" s="76" t="s">
        <v>1457</v>
      </c>
      <c r="C616" s="77" t="s">
        <v>1658</v>
      </c>
      <c r="D616" s="73" t="s">
        <v>1440</v>
      </c>
      <c r="E616" s="74" t="s">
        <v>2685</v>
      </c>
      <c r="F616" s="107">
        <v>100</v>
      </c>
    </row>
    <row r="617" spans="1:6" x14ac:dyDescent="0.25">
      <c r="A617" s="97">
        <v>46076</v>
      </c>
      <c r="B617" s="76" t="s">
        <v>1590</v>
      </c>
      <c r="C617" s="77" t="s">
        <v>1792</v>
      </c>
      <c r="D617" s="73" t="s">
        <v>2033</v>
      </c>
      <c r="E617" s="74"/>
      <c r="F617" s="107">
        <v>100</v>
      </c>
    </row>
    <row r="618" spans="1:6" ht="26.4" x14ac:dyDescent="0.25">
      <c r="A618" s="97">
        <v>46076</v>
      </c>
      <c r="B618" s="76" t="s">
        <v>1590</v>
      </c>
      <c r="C618" s="77" t="s">
        <v>1912</v>
      </c>
      <c r="D618" s="73" t="s">
        <v>2646</v>
      </c>
      <c r="E618" s="74"/>
      <c r="F618" s="107">
        <v>100</v>
      </c>
    </row>
    <row r="619" spans="1:6" x14ac:dyDescent="0.25">
      <c r="A619" s="97">
        <v>46076</v>
      </c>
      <c r="B619" s="76" t="s">
        <v>1590</v>
      </c>
      <c r="C619" s="77" t="s">
        <v>1700</v>
      </c>
      <c r="D619" s="73" t="s">
        <v>2686</v>
      </c>
      <c r="E619" s="74"/>
      <c r="F619" s="107">
        <v>100</v>
      </c>
    </row>
    <row r="620" spans="1:6" ht="27" thickBot="1" x14ac:dyDescent="0.3">
      <c r="A620" s="99">
        <v>46076</v>
      </c>
      <c r="B620" s="100" t="s">
        <v>1590</v>
      </c>
      <c r="C620" s="101" t="s">
        <v>1781</v>
      </c>
      <c r="D620" s="102" t="s">
        <v>1591</v>
      </c>
      <c r="E620" s="103"/>
      <c r="F620" s="108">
        <v>100</v>
      </c>
    </row>
    <row r="621" spans="1:6" x14ac:dyDescent="0.25">
      <c r="A621" s="109">
        <v>46077</v>
      </c>
      <c r="B621" s="92" t="s">
        <v>1534</v>
      </c>
      <c r="C621" s="93" t="s">
        <v>758</v>
      </c>
      <c r="D621" s="94" t="s">
        <v>2687</v>
      </c>
      <c r="E621" s="95"/>
      <c r="F621" s="106">
        <v>90</v>
      </c>
    </row>
    <row r="622" spans="1:6" x14ac:dyDescent="0.25">
      <c r="A622" s="110">
        <v>46077</v>
      </c>
      <c r="B622" s="76" t="s">
        <v>1428</v>
      </c>
      <c r="C622" s="77" t="s">
        <v>2688</v>
      </c>
      <c r="D622" s="73" t="s">
        <v>1604</v>
      </c>
      <c r="E622" s="74"/>
      <c r="F622" s="107">
        <v>100</v>
      </c>
    </row>
    <row r="623" spans="1:6" x14ac:dyDescent="0.25">
      <c r="A623" s="110">
        <v>46077</v>
      </c>
      <c r="B623" s="76" t="s">
        <v>1428</v>
      </c>
      <c r="C623" s="77" t="s">
        <v>2688</v>
      </c>
      <c r="D623" s="73" t="s">
        <v>1602</v>
      </c>
      <c r="E623" s="74"/>
      <c r="F623" s="107">
        <v>100</v>
      </c>
    </row>
    <row r="624" spans="1:6" x14ac:dyDescent="0.25">
      <c r="A624" s="110">
        <v>46077</v>
      </c>
      <c r="B624" s="76" t="s">
        <v>1428</v>
      </c>
      <c r="C624" s="77" t="s">
        <v>2689</v>
      </c>
      <c r="D624" s="73" t="s">
        <v>1604</v>
      </c>
      <c r="E624" s="74"/>
      <c r="F624" s="107">
        <v>100</v>
      </c>
    </row>
    <row r="625" spans="1:6" x14ac:dyDescent="0.25">
      <c r="A625" s="110">
        <v>46077</v>
      </c>
      <c r="B625" s="76" t="s">
        <v>1428</v>
      </c>
      <c r="C625" s="77" t="s">
        <v>2689</v>
      </c>
      <c r="D625" s="73" t="s">
        <v>1603</v>
      </c>
      <c r="E625" s="74"/>
      <c r="F625" s="107">
        <v>100</v>
      </c>
    </row>
    <row r="626" spans="1:6" x14ac:dyDescent="0.25">
      <c r="A626" s="110">
        <v>46077</v>
      </c>
      <c r="B626" s="76" t="s">
        <v>1428</v>
      </c>
      <c r="C626" s="77" t="s">
        <v>2689</v>
      </c>
      <c r="D626" s="73" t="s">
        <v>1602</v>
      </c>
      <c r="E626" s="74"/>
      <c r="F626" s="107">
        <v>100</v>
      </c>
    </row>
    <row r="627" spans="1:6" ht="32.4" x14ac:dyDescent="0.25">
      <c r="A627" s="110">
        <v>46077</v>
      </c>
      <c r="B627" s="76" t="s">
        <v>1542</v>
      </c>
      <c r="C627" s="77" t="s">
        <v>1609</v>
      </c>
      <c r="D627" s="73" t="s">
        <v>1449</v>
      </c>
      <c r="E627" s="74" t="s">
        <v>2690</v>
      </c>
      <c r="F627" s="107">
        <v>100</v>
      </c>
    </row>
    <row r="628" spans="1:6" x14ac:dyDescent="0.25">
      <c r="A628" s="110">
        <v>46077</v>
      </c>
      <c r="B628" s="76" t="s">
        <v>1542</v>
      </c>
      <c r="C628" s="77" t="s">
        <v>1608</v>
      </c>
      <c r="D628" s="73" t="s">
        <v>1440</v>
      </c>
      <c r="E628" s="74" t="s">
        <v>1454</v>
      </c>
      <c r="F628" s="107">
        <v>100</v>
      </c>
    </row>
    <row r="629" spans="1:6" ht="32.4" x14ac:dyDescent="0.25">
      <c r="A629" s="110">
        <v>46077</v>
      </c>
      <c r="B629" s="76" t="s">
        <v>1542</v>
      </c>
      <c r="C629" s="77" t="s">
        <v>2043</v>
      </c>
      <c r="D629" s="73" t="s">
        <v>1449</v>
      </c>
      <c r="E629" s="74" t="s">
        <v>2691</v>
      </c>
      <c r="F629" s="107">
        <v>100</v>
      </c>
    </row>
    <row r="630" spans="1:6" x14ac:dyDescent="0.25">
      <c r="A630" s="110">
        <v>46077</v>
      </c>
      <c r="B630" s="76" t="s">
        <v>1542</v>
      </c>
      <c r="C630" s="77" t="s">
        <v>1548</v>
      </c>
      <c r="D630" s="73" t="s">
        <v>1440</v>
      </c>
      <c r="E630" s="74" t="s">
        <v>2692</v>
      </c>
      <c r="F630" s="107">
        <v>100</v>
      </c>
    </row>
    <row r="631" spans="1:6" ht="21.6" x14ac:dyDescent="0.25">
      <c r="A631" s="110">
        <v>46077</v>
      </c>
      <c r="B631" s="76" t="s">
        <v>1542</v>
      </c>
      <c r="C631" s="77" t="s">
        <v>1723</v>
      </c>
      <c r="D631" s="73" t="s">
        <v>1440</v>
      </c>
      <c r="E631" s="74" t="s">
        <v>2693</v>
      </c>
      <c r="F631" s="107">
        <v>100</v>
      </c>
    </row>
    <row r="632" spans="1:6" ht="21.6" x14ac:dyDescent="0.25">
      <c r="A632" s="110">
        <v>46077</v>
      </c>
      <c r="B632" s="76" t="s">
        <v>1542</v>
      </c>
      <c r="C632" s="77" t="s">
        <v>1862</v>
      </c>
      <c r="D632" s="73" t="s">
        <v>2365</v>
      </c>
      <c r="E632" s="74" t="s">
        <v>2694</v>
      </c>
      <c r="F632" s="107">
        <v>100</v>
      </c>
    </row>
    <row r="633" spans="1:6" ht="21.6" x14ac:dyDescent="0.25">
      <c r="A633" s="110">
        <v>46077</v>
      </c>
      <c r="B633" s="76" t="s">
        <v>1542</v>
      </c>
      <c r="C633" s="77" t="s">
        <v>2065</v>
      </c>
      <c r="D633" s="73" t="s">
        <v>2365</v>
      </c>
      <c r="E633" s="74" t="s">
        <v>2695</v>
      </c>
      <c r="F633" s="107">
        <v>100</v>
      </c>
    </row>
    <row r="634" spans="1:6" ht="21.6" x14ac:dyDescent="0.25">
      <c r="A634" s="110">
        <v>46077</v>
      </c>
      <c r="B634" s="76" t="s">
        <v>1555</v>
      </c>
      <c r="C634" s="77" t="s">
        <v>758</v>
      </c>
      <c r="D634" s="73" t="s">
        <v>2368</v>
      </c>
      <c r="E634" s="74" t="s">
        <v>2696</v>
      </c>
      <c r="F634" s="107">
        <v>100</v>
      </c>
    </row>
    <row r="635" spans="1:6" x14ac:dyDescent="0.25">
      <c r="A635" s="110">
        <v>46077</v>
      </c>
      <c r="B635" s="76" t="s">
        <v>1555</v>
      </c>
      <c r="C635" s="77" t="s">
        <v>1615</v>
      </c>
      <c r="D635" s="73" t="s">
        <v>1440</v>
      </c>
      <c r="E635" s="74" t="s">
        <v>1791</v>
      </c>
      <c r="F635" s="107">
        <v>100</v>
      </c>
    </row>
    <row r="636" spans="1:6" x14ac:dyDescent="0.25">
      <c r="A636" s="110">
        <v>46077</v>
      </c>
      <c r="B636" s="76" t="s">
        <v>1555</v>
      </c>
      <c r="C636" s="77" t="s">
        <v>1781</v>
      </c>
      <c r="D636" s="73" t="s">
        <v>1449</v>
      </c>
      <c r="E636" s="74" t="s">
        <v>2007</v>
      </c>
      <c r="F636" s="107">
        <v>100</v>
      </c>
    </row>
    <row r="637" spans="1:6" x14ac:dyDescent="0.25">
      <c r="A637" s="110">
        <v>46077</v>
      </c>
      <c r="B637" s="76" t="s">
        <v>1555</v>
      </c>
      <c r="C637" s="77" t="s">
        <v>1734</v>
      </c>
      <c r="D637" s="73" t="s">
        <v>1440</v>
      </c>
      <c r="E637" s="74" t="s">
        <v>1485</v>
      </c>
      <c r="F637" s="107">
        <v>100</v>
      </c>
    </row>
    <row r="638" spans="1:6" x14ac:dyDescent="0.25">
      <c r="A638" s="110">
        <v>46077</v>
      </c>
      <c r="B638" s="76" t="s">
        <v>1555</v>
      </c>
      <c r="C638" s="77" t="s">
        <v>1782</v>
      </c>
      <c r="D638" s="73" t="s">
        <v>1440</v>
      </c>
      <c r="E638" s="74" t="s">
        <v>1676</v>
      </c>
      <c r="F638" s="107">
        <v>100</v>
      </c>
    </row>
    <row r="639" spans="1:6" x14ac:dyDescent="0.25">
      <c r="A639" s="110">
        <v>46077</v>
      </c>
      <c r="B639" s="76" t="s">
        <v>1555</v>
      </c>
      <c r="C639" s="77" t="s">
        <v>1783</v>
      </c>
      <c r="D639" s="73" t="s">
        <v>1440</v>
      </c>
      <c r="E639" s="74" t="s">
        <v>1676</v>
      </c>
      <c r="F639" s="107">
        <v>100</v>
      </c>
    </row>
    <row r="640" spans="1:6" ht="21.6" x14ac:dyDescent="0.25">
      <c r="A640" s="110">
        <v>46077</v>
      </c>
      <c r="B640" s="76" t="s">
        <v>1438</v>
      </c>
      <c r="C640" s="77" t="s">
        <v>1576</v>
      </c>
      <c r="D640" s="73" t="s">
        <v>2368</v>
      </c>
      <c r="E640" s="74" t="s">
        <v>2697</v>
      </c>
      <c r="F640" s="107">
        <v>100</v>
      </c>
    </row>
    <row r="641" spans="1:6" x14ac:dyDescent="0.25">
      <c r="A641" s="110">
        <v>46077</v>
      </c>
      <c r="B641" s="76" t="s">
        <v>1438</v>
      </c>
      <c r="C641" s="77" t="s">
        <v>1645</v>
      </c>
      <c r="D641" s="73" t="s">
        <v>1440</v>
      </c>
      <c r="E641" s="74" t="s">
        <v>2698</v>
      </c>
      <c r="F641" s="107">
        <v>100</v>
      </c>
    </row>
    <row r="642" spans="1:6" x14ac:dyDescent="0.25">
      <c r="A642" s="110">
        <v>46077</v>
      </c>
      <c r="B642" s="76" t="s">
        <v>1438</v>
      </c>
      <c r="C642" s="77" t="s">
        <v>1475</v>
      </c>
      <c r="D642" s="73" t="s">
        <v>1440</v>
      </c>
      <c r="E642" s="74" t="s">
        <v>1741</v>
      </c>
      <c r="F642" s="107">
        <v>100</v>
      </c>
    </row>
    <row r="643" spans="1:6" x14ac:dyDescent="0.25">
      <c r="A643" s="110">
        <v>46077</v>
      </c>
      <c r="B643" s="76" t="s">
        <v>1438</v>
      </c>
      <c r="C643" s="77" t="s">
        <v>2020</v>
      </c>
      <c r="D643" s="73" t="s">
        <v>1440</v>
      </c>
      <c r="E643" s="74" t="s">
        <v>2699</v>
      </c>
      <c r="F643" s="107">
        <v>100</v>
      </c>
    </row>
    <row r="644" spans="1:6" ht="21.6" x14ac:dyDescent="0.25">
      <c r="A644" s="110">
        <v>46077</v>
      </c>
      <c r="B644" s="76" t="s">
        <v>1438</v>
      </c>
      <c r="C644" s="77" t="s">
        <v>1646</v>
      </c>
      <c r="D644" s="73" t="s">
        <v>1440</v>
      </c>
      <c r="E644" s="74" t="s">
        <v>2700</v>
      </c>
      <c r="F644" s="107">
        <v>100</v>
      </c>
    </row>
    <row r="645" spans="1:6" x14ac:dyDescent="0.25">
      <c r="A645" s="110">
        <v>46077</v>
      </c>
      <c r="B645" s="76" t="s">
        <v>1438</v>
      </c>
      <c r="C645" s="77" t="s">
        <v>2270</v>
      </c>
      <c r="D645" s="73" t="s">
        <v>2365</v>
      </c>
      <c r="E645" s="74" t="s">
        <v>1450</v>
      </c>
      <c r="F645" s="107">
        <v>100</v>
      </c>
    </row>
    <row r="646" spans="1:6" x14ac:dyDescent="0.25">
      <c r="A646" s="110">
        <v>46077</v>
      </c>
      <c r="B646" s="76" t="s">
        <v>1438</v>
      </c>
      <c r="C646" s="77" t="s">
        <v>1690</v>
      </c>
      <c r="D646" s="73" t="s">
        <v>1440</v>
      </c>
      <c r="E646" s="74" t="s">
        <v>2504</v>
      </c>
      <c r="F646" s="107">
        <v>100</v>
      </c>
    </row>
    <row r="647" spans="1:6" x14ac:dyDescent="0.25">
      <c r="A647" s="110">
        <v>46077</v>
      </c>
      <c r="B647" s="76" t="s">
        <v>1438</v>
      </c>
      <c r="C647" s="77" t="s">
        <v>1955</v>
      </c>
      <c r="D647" s="73" t="s">
        <v>2365</v>
      </c>
      <c r="E647" s="74" t="s">
        <v>2701</v>
      </c>
      <c r="F647" s="107">
        <v>10</v>
      </c>
    </row>
    <row r="648" spans="1:6" ht="32.4" x14ac:dyDescent="0.25">
      <c r="A648" s="110">
        <v>46077</v>
      </c>
      <c r="B648" s="76" t="s">
        <v>1457</v>
      </c>
      <c r="C648" s="77" t="s">
        <v>1442</v>
      </c>
      <c r="D648" s="73" t="s">
        <v>1449</v>
      </c>
      <c r="E648" s="74" t="s">
        <v>2702</v>
      </c>
      <c r="F648" s="107">
        <v>100</v>
      </c>
    </row>
    <row r="649" spans="1:6" ht="32.4" x14ac:dyDescent="0.25">
      <c r="A649" s="110">
        <v>46077</v>
      </c>
      <c r="B649" s="76" t="s">
        <v>1457</v>
      </c>
      <c r="C649" s="77" t="s">
        <v>1570</v>
      </c>
      <c r="D649" s="73" t="s">
        <v>2365</v>
      </c>
      <c r="E649" s="74" t="s">
        <v>2703</v>
      </c>
      <c r="F649" s="107">
        <v>100</v>
      </c>
    </row>
    <row r="650" spans="1:6" x14ac:dyDescent="0.25">
      <c r="A650" s="110">
        <v>46077</v>
      </c>
      <c r="B650" s="76" t="s">
        <v>1457</v>
      </c>
      <c r="C650" s="77" t="s">
        <v>1444</v>
      </c>
      <c r="D650" s="73" t="s">
        <v>1440</v>
      </c>
      <c r="E650" s="74" t="s">
        <v>1676</v>
      </c>
      <c r="F650" s="107">
        <v>100</v>
      </c>
    </row>
    <row r="651" spans="1:6" x14ac:dyDescent="0.25">
      <c r="A651" s="110">
        <v>46077</v>
      </c>
      <c r="B651" s="76" t="s">
        <v>1457</v>
      </c>
      <c r="C651" s="77" t="s">
        <v>1687</v>
      </c>
      <c r="D651" s="73" t="s">
        <v>1440</v>
      </c>
      <c r="E651" s="74" t="s">
        <v>1676</v>
      </c>
      <c r="F651" s="107">
        <v>100</v>
      </c>
    </row>
    <row r="652" spans="1:6" x14ac:dyDescent="0.25">
      <c r="A652" s="110">
        <v>46077</v>
      </c>
      <c r="B652" s="76" t="s">
        <v>1457</v>
      </c>
      <c r="C652" s="77" t="s">
        <v>1627</v>
      </c>
      <c r="D652" s="73" t="s">
        <v>1440</v>
      </c>
      <c r="E652" s="74" t="s">
        <v>1549</v>
      </c>
      <c r="F652" s="107">
        <v>100</v>
      </c>
    </row>
    <row r="653" spans="1:6" x14ac:dyDescent="0.25">
      <c r="A653" s="110">
        <v>46077</v>
      </c>
      <c r="B653" s="76" t="s">
        <v>1457</v>
      </c>
      <c r="C653" s="77" t="s">
        <v>1974</v>
      </c>
      <c r="D653" s="73" t="s">
        <v>1440</v>
      </c>
      <c r="E653" s="74" t="s">
        <v>1485</v>
      </c>
      <c r="F653" s="107">
        <v>100</v>
      </c>
    </row>
    <row r="654" spans="1:6" x14ac:dyDescent="0.25">
      <c r="A654" s="110">
        <v>46077</v>
      </c>
      <c r="B654" s="76" t="s">
        <v>1457</v>
      </c>
      <c r="C654" s="77" t="s">
        <v>1789</v>
      </c>
      <c r="D654" s="73" t="s">
        <v>1440</v>
      </c>
      <c r="E654" s="74" t="s">
        <v>1487</v>
      </c>
      <c r="F654" s="107">
        <v>100</v>
      </c>
    </row>
    <row r="655" spans="1:6" x14ac:dyDescent="0.25">
      <c r="A655" s="110">
        <v>46077</v>
      </c>
      <c r="B655" s="76" t="s">
        <v>1457</v>
      </c>
      <c r="C655" s="77" t="s">
        <v>1556</v>
      </c>
      <c r="D655" s="73" t="s">
        <v>1440</v>
      </c>
      <c r="E655" s="74" t="s">
        <v>1698</v>
      </c>
      <c r="F655" s="107">
        <v>100</v>
      </c>
    </row>
    <row r="656" spans="1:6" ht="26.4" x14ac:dyDescent="0.25">
      <c r="A656" s="110">
        <v>46077</v>
      </c>
      <c r="B656" s="76" t="s">
        <v>2372</v>
      </c>
      <c r="C656" s="77" t="s">
        <v>758</v>
      </c>
      <c r="D656" s="73" t="s">
        <v>2704</v>
      </c>
      <c r="E656" s="74"/>
      <c r="F656" s="107">
        <v>100</v>
      </c>
    </row>
    <row r="657" spans="1:6" ht="26.4" x14ac:dyDescent="0.25">
      <c r="A657" s="110">
        <v>46077</v>
      </c>
      <c r="B657" s="76" t="s">
        <v>1590</v>
      </c>
      <c r="C657" s="77" t="s">
        <v>758</v>
      </c>
      <c r="D657" s="73" t="s">
        <v>2704</v>
      </c>
      <c r="E657" s="74"/>
      <c r="F657" s="107">
        <v>100</v>
      </c>
    </row>
    <row r="658" spans="1:6" ht="28.8" x14ac:dyDescent="0.25">
      <c r="A658" s="110">
        <v>46077</v>
      </c>
      <c r="B658" s="76" t="s">
        <v>1590</v>
      </c>
      <c r="C658" s="77" t="s">
        <v>2705</v>
      </c>
      <c r="D658" s="86" t="s">
        <v>2706</v>
      </c>
      <c r="E658" s="74"/>
      <c r="F658" s="107">
        <v>100</v>
      </c>
    </row>
    <row r="659" spans="1:6" ht="29.4" thickBot="1" x14ac:dyDescent="0.3">
      <c r="A659" s="111">
        <v>46077</v>
      </c>
      <c r="B659" s="100" t="s">
        <v>1590</v>
      </c>
      <c r="C659" s="101" t="s">
        <v>1700</v>
      </c>
      <c r="D659" s="112" t="s">
        <v>2707</v>
      </c>
      <c r="E659" s="103"/>
      <c r="F659" s="108">
        <v>100</v>
      </c>
    </row>
    <row r="660" spans="1:6" ht="43.2" x14ac:dyDescent="0.25">
      <c r="A660" s="90">
        <v>46078</v>
      </c>
      <c r="B660" s="76" t="s">
        <v>1534</v>
      </c>
      <c r="C660" s="77" t="s">
        <v>758</v>
      </c>
      <c r="D660" s="86" t="s">
        <v>2708</v>
      </c>
      <c r="E660" s="74"/>
      <c r="F660" s="75">
        <v>100</v>
      </c>
    </row>
    <row r="661" spans="1:6" ht="28.8" x14ac:dyDescent="0.25">
      <c r="A661" s="90">
        <v>46078</v>
      </c>
      <c r="B661" s="76" t="s">
        <v>1428</v>
      </c>
      <c r="C661" s="77" t="s">
        <v>758</v>
      </c>
      <c r="D661" s="86" t="s">
        <v>2709</v>
      </c>
      <c r="E661" s="74"/>
      <c r="F661" s="75">
        <v>100</v>
      </c>
    </row>
    <row r="662" spans="1:6" x14ac:dyDescent="0.25">
      <c r="A662" s="90">
        <v>46078</v>
      </c>
      <c r="B662" s="76" t="s">
        <v>1428</v>
      </c>
      <c r="C662" s="77" t="s">
        <v>1856</v>
      </c>
      <c r="D662" s="86" t="s">
        <v>2710</v>
      </c>
      <c r="E662" s="74"/>
      <c r="F662" s="75">
        <v>100</v>
      </c>
    </row>
    <row r="663" spans="1:6" ht="28.8" x14ac:dyDescent="0.25">
      <c r="A663" s="90">
        <v>46078</v>
      </c>
      <c r="B663" s="76" t="s">
        <v>1428</v>
      </c>
      <c r="C663" s="77" t="s">
        <v>369</v>
      </c>
      <c r="D663" s="86" t="s">
        <v>1767</v>
      </c>
      <c r="E663" s="74"/>
      <c r="F663" s="75">
        <v>100</v>
      </c>
    </row>
    <row r="664" spans="1:6" x14ac:dyDescent="0.25">
      <c r="A664" s="90">
        <v>46078</v>
      </c>
      <c r="B664" s="76" t="s">
        <v>1428</v>
      </c>
      <c r="C664" s="77" t="s">
        <v>2711</v>
      </c>
      <c r="D664" s="86" t="s">
        <v>1603</v>
      </c>
      <c r="E664" s="74"/>
      <c r="F664" s="75">
        <v>100</v>
      </c>
    </row>
    <row r="665" spans="1:6" x14ac:dyDescent="0.25">
      <c r="A665" s="90">
        <v>46078</v>
      </c>
      <c r="B665" s="76" t="s">
        <v>1428</v>
      </c>
      <c r="C665" s="77" t="s">
        <v>2711</v>
      </c>
      <c r="D665" s="86" t="s">
        <v>1605</v>
      </c>
      <c r="E665" s="74"/>
      <c r="F665" s="75">
        <v>100</v>
      </c>
    </row>
    <row r="666" spans="1:6" x14ac:dyDescent="0.25">
      <c r="A666" s="90">
        <v>46078</v>
      </c>
      <c r="B666" s="76" t="s">
        <v>1542</v>
      </c>
      <c r="C666" s="77" t="s">
        <v>2065</v>
      </c>
      <c r="D666" s="86" t="s">
        <v>1449</v>
      </c>
      <c r="E666" s="74" t="s">
        <v>1778</v>
      </c>
      <c r="F666" s="75">
        <v>100</v>
      </c>
    </row>
    <row r="667" spans="1:6" ht="21.6" x14ac:dyDescent="0.25">
      <c r="A667" s="90">
        <v>46078</v>
      </c>
      <c r="B667" s="76" t="s">
        <v>1542</v>
      </c>
      <c r="C667" s="77" t="s">
        <v>1796</v>
      </c>
      <c r="D667" s="86" t="s">
        <v>1440</v>
      </c>
      <c r="E667" s="74" t="s">
        <v>2712</v>
      </c>
      <c r="F667" s="75">
        <v>100</v>
      </c>
    </row>
    <row r="668" spans="1:6" ht="21.6" x14ac:dyDescent="0.25">
      <c r="A668" s="90">
        <v>46078</v>
      </c>
      <c r="B668" s="76" t="s">
        <v>1542</v>
      </c>
      <c r="C668" s="77" t="s">
        <v>1480</v>
      </c>
      <c r="D668" s="86" t="s">
        <v>1440</v>
      </c>
      <c r="E668" s="74" t="s">
        <v>2713</v>
      </c>
      <c r="F668" s="75">
        <v>100</v>
      </c>
    </row>
    <row r="669" spans="1:6" ht="21.6" x14ac:dyDescent="0.25">
      <c r="A669" s="90">
        <v>46078</v>
      </c>
      <c r="B669" s="76" t="s">
        <v>1542</v>
      </c>
      <c r="C669" s="77" t="s">
        <v>1486</v>
      </c>
      <c r="D669" s="86" t="s">
        <v>1440</v>
      </c>
      <c r="E669" s="74" t="s">
        <v>2560</v>
      </c>
      <c r="F669" s="75">
        <v>100</v>
      </c>
    </row>
    <row r="670" spans="1:6" ht="21.6" x14ac:dyDescent="0.25">
      <c r="A670" s="90">
        <v>46078</v>
      </c>
      <c r="B670" s="76" t="s">
        <v>1542</v>
      </c>
      <c r="C670" s="77" t="s">
        <v>1721</v>
      </c>
      <c r="D670" s="86" t="s">
        <v>1440</v>
      </c>
      <c r="E670" s="74" t="s">
        <v>2714</v>
      </c>
      <c r="F670" s="75">
        <v>100</v>
      </c>
    </row>
    <row r="671" spans="1:6" x14ac:dyDescent="0.25">
      <c r="A671" s="90">
        <v>46078</v>
      </c>
      <c r="B671" s="76" t="s">
        <v>1542</v>
      </c>
      <c r="C671" s="77" t="s">
        <v>1553</v>
      </c>
      <c r="D671" s="86" t="s">
        <v>1440</v>
      </c>
      <c r="E671" s="74" t="s">
        <v>1676</v>
      </c>
      <c r="F671" s="75">
        <v>100</v>
      </c>
    </row>
    <row r="672" spans="1:6" x14ac:dyDescent="0.25">
      <c r="A672" s="90">
        <v>46078</v>
      </c>
      <c r="B672" s="76" t="s">
        <v>1542</v>
      </c>
      <c r="C672" s="77" t="s">
        <v>1777</v>
      </c>
      <c r="D672" s="86" t="s">
        <v>1440</v>
      </c>
      <c r="E672" s="74" t="s">
        <v>1676</v>
      </c>
      <c r="F672" s="75">
        <v>100</v>
      </c>
    </row>
    <row r="673" spans="1:6" x14ac:dyDescent="0.25">
      <c r="A673" s="90">
        <v>46078</v>
      </c>
      <c r="B673" s="76" t="s">
        <v>1555</v>
      </c>
      <c r="C673" s="77" t="s">
        <v>1700</v>
      </c>
      <c r="D673" s="86" t="s">
        <v>2715</v>
      </c>
      <c r="E673" s="74"/>
      <c r="F673" s="75">
        <v>100</v>
      </c>
    </row>
    <row r="674" spans="1:6" ht="28.8" x14ac:dyDescent="0.25">
      <c r="A674" s="90">
        <v>46078</v>
      </c>
      <c r="B674" s="76" t="s">
        <v>1555</v>
      </c>
      <c r="C674" s="77" t="s">
        <v>2286</v>
      </c>
      <c r="D674" s="86" t="s">
        <v>2716</v>
      </c>
      <c r="E674" s="74"/>
      <c r="F674" s="75">
        <v>100</v>
      </c>
    </row>
    <row r="675" spans="1:6" x14ac:dyDescent="0.25">
      <c r="A675" s="90">
        <v>46078</v>
      </c>
      <c r="B675" s="76" t="s">
        <v>1555</v>
      </c>
      <c r="C675" s="77" t="s">
        <v>1869</v>
      </c>
      <c r="D675" s="86" t="s">
        <v>1440</v>
      </c>
      <c r="E675" s="74" t="s">
        <v>1679</v>
      </c>
      <c r="F675" s="75">
        <v>100</v>
      </c>
    </row>
    <row r="676" spans="1:6" x14ac:dyDescent="0.25">
      <c r="A676" s="90">
        <v>46078</v>
      </c>
      <c r="B676" s="76" t="s">
        <v>1555</v>
      </c>
      <c r="C676" s="77" t="s">
        <v>1867</v>
      </c>
      <c r="D676" s="86" t="s">
        <v>1440</v>
      </c>
      <c r="E676" s="74" t="s">
        <v>1487</v>
      </c>
      <c r="F676" s="75">
        <v>100</v>
      </c>
    </row>
    <row r="677" spans="1:6" x14ac:dyDescent="0.25">
      <c r="A677" s="90">
        <v>46078</v>
      </c>
      <c r="B677" s="76" t="s">
        <v>1555</v>
      </c>
      <c r="C677" s="77" t="s">
        <v>1563</v>
      </c>
      <c r="D677" s="86" t="s">
        <v>1440</v>
      </c>
      <c r="E677" s="74" t="s">
        <v>1679</v>
      </c>
      <c r="F677" s="75">
        <v>100</v>
      </c>
    </row>
    <row r="678" spans="1:6" x14ac:dyDescent="0.25">
      <c r="A678" s="90">
        <v>46078</v>
      </c>
      <c r="B678" s="76" t="s">
        <v>1555</v>
      </c>
      <c r="C678" s="77" t="s">
        <v>1562</v>
      </c>
      <c r="D678" s="86" t="s">
        <v>1440</v>
      </c>
      <c r="E678" s="74" t="s">
        <v>1676</v>
      </c>
      <c r="F678" s="75">
        <v>100</v>
      </c>
    </row>
    <row r="679" spans="1:6" ht="21.6" x14ac:dyDescent="0.25">
      <c r="A679" s="90">
        <v>46078</v>
      </c>
      <c r="B679" s="76" t="s">
        <v>1438</v>
      </c>
      <c r="C679" s="77" t="s">
        <v>1466</v>
      </c>
      <c r="D679" s="86" t="s">
        <v>1449</v>
      </c>
      <c r="E679" s="74" t="s">
        <v>2717</v>
      </c>
      <c r="F679" s="75">
        <v>100</v>
      </c>
    </row>
    <row r="680" spans="1:6" x14ac:dyDescent="0.25">
      <c r="A680" s="90">
        <v>46078</v>
      </c>
      <c r="B680" s="76" t="s">
        <v>1438</v>
      </c>
      <c r="C680" s="77" t="s">
        <v>1692</v>
      </c>
      <c r="D680" s="86" t="s">
        <v>2368</v>
      </c>
      <c r="E680" s="74" t="s">
        <v>2718</v>
      </c>
      <c r="F680" s="75">
        <v>100</v>
      </c>
    </row>
    <row r="681" spans="1:6" ht="32.4" x14ac:dyDescent="0.25">
      <c r="A681" s="90">
        <v>46078</v>
      </c>
      <c r="B681" s="76" t="s">
        <v>1438</v>
      </c>
      <c r="C681" s="77" t="s">
        <v>1955</v>
      </c>
      <c r="D681" s="86" t="s">
        <v>2365</v>
      </c>
      <c r="E681" s="74" t="s">
        <v>2719</v>
      </c>
      <c r="F681" s="75">
        <v>100</v>
      </c>
    </row>
    <row r="682" spans="1:6" x14ac:dyDescent="0.25">
      <c r="A682" s="90">
        <v>46078</v>
      </c>
      <c r="B682" s="76" t="s">
        <v>1438</v>
      </c>
      <c r="C682" s="77" t="s">
        <v>1458</v>
      </c>
      <c r="D682" s="86" t="s">
        <v>1440</v>
      </c>
      <c r="E682" s="74" t="s">
        <v>2720</v>
      </c>
      <c r="F682" s="75">
        <v>100</v>
      </c>
    </row>
    <row r="683" spans="1:6" x14ac:dyDescent="0.25">
      <c r="A683" s="90">
        <v>46078</v>
      </c>
      <c r="B683" s="76" t="s">
        <v>1438</v>
      </c>
      <c r="C683" s="77" t="s">
        <v>1640</v>
      </c>
      <c r="D683" s="86" t="s">
        <v>2365</v>
      </c>
      <c r="E683" s="74" t="s">
        <v>2721</v>
      </c>
      <c r="F683" s="75">
        <v>100</v>
      </c>
    </row>
    <row r="684" spans="1:6" x14ac:dyDescent="0.25">
      <c r="A684" s="90">
        <v>46078</v>
      </c>
      <c r="B684" s="76" t="s">
        <v>1457</v>
      </c>
      <c r="C684" s="77" t="s">
        <v>1678</v>
      </c>
      <c r="D684" s="86" t="s">
        <v>1440</v>
      </c>
      <c r="E684" s="74" t="s">
        <v>1485</v>
      </c>
      <c r="F684" s="75">
        <v>100</v>
      </c>
    </row>
    <row r="685" spans="1:6" x14ac:dyDescent="0.25">
      <c r="A685" s="90">
        <v>46078</v>
      </c>
      <c r="B685" s="76" t="s">
        <v>1457</v>
      </c>
      <c r="C685" s="77" t="s">
        <v>1570</v>
      </c>
      <c r="D685" s="73" t="s">
        <v>1440</v>
      </c>
      <c r="E685" s="74" t="s">
        <v>2722</v>
      </c>
      <c r="F685" s="75">
        <v>100</v>
      </c>
    </row>
    <row r="686" spans="1:6" x14ac:dyDescent="0.25">
      <c r="A686" s="90">
        <v>46078</v>
      </c>
      <c r="B686" s="76" t="s">
        <v>1457</v>
      </c>
      <c r="C686" s="77" t="s">
        <v>1700</v>
      </c>
      <c r="D686" s="73" t="s">
        <v>2723</v>
      </c>
      <c r="E686" s="74"/>
      <c r="F686" s="75">
        <v>100</v>
      </c>
    </row>
    <row r="687" spans="1:6" x14ac:dyDescent="0.25">
      <c r="A687" s="90">
        <v>46078</v>
      </c>
      <c r="B687" s="76" t="s">
        <v>1457</v>
      </c>
      <c r="C687" s="77" t="s">
        <v>1789</v>
      </c>
      <c r="D687" s="73" t="s">
        <v>2724</v>
      </c>
      <c r="E687" s="74" t="s">
        <v>2725</v>
      </c>
      <c r="F687" s="75">
        <v>100</v>
      </c>
    </row>
    <row r="688" spans="1:6" x14ac:dyDescent="0.25">
      <c r="A688" s="90">
        <v>46078</v>
      </c>
      <c r="B688" s="76" t="s">
        <v>1457</v>
      </c>
      <c r="C688" s="77" t="s">
        <v>2265</v>
      </c>
      <c r="D688" s="73" t="s">
        <v>1440</v>
      </c>
      <c r="E688" s="74" t="s">
        <v>1676</v>
      </c>
      <c r="F688" s="75">
        <v>100</v>
      </c>
    </row>
    <row r="689" spans="1:6" x14ac:dyDescent="0.25">
      <c r="A689" s="90">
        <v>46078</v>
      </c>
      <c r="B689" s="76" t="s">
        <v>1457</v>
      </c>
      <c r="C689" s="77" t="s">
        <v>1624</v>
      </c>
      <c r="D689" s="73" t="s">
        <v>1449</v>
      </c>
      <c r="E689" s="74"/>
      <c r="F689" s="75">
        <v>100</v>
      </c>
    </row>
    <row r="690" spans="1:6" x14ac:dyDescent="0.25">
      <c r="A690" s="90">
        <v>46078</v>
      </c>
      <c r="B690" s="76" t="s">
        <v>1457</v>
      </c>
      <c r="C690" s="77" t="s">
        <v>1439</v>
      </c>
      <c r="D690" s="73" t="s">
        <v>2365</v>
      </c>
      <c r="E690" s="74" t="s">
        <v>1450</v>
      </c>
      <c r="F690" s="75">
        <v>100</v>
      </c>
    </row>
    <row r="691" spans="1:6" x14ac:dyDescent="0.25">
      <c r="A691" s="90">
        <v>46078</v>
      </c>
      <c r="B691" s="76" t="s">
        <v>2372</v>
      </c>
      <c r="C691" s="77" t="s">
        <v>1540</v>
      </c>
      <c r="D691" s="73" t="s">
        <v>2726</v>
      </c>
      <c r="E691" s="74"/>
      <c r="F691" s="75">
        <v>100</v>
      </c>
    </row>
    <row r="692" spans="1:6" ht="28.8" x14ac:dyDescent="0.25">
      <c r="A692" s="90">
        <v>46078</v>
      </c>
      <c r="B692" s="76" t="s">
        <v>2372</v>
      </c>
      <c r="C692" s="77" t="s">
        <v>2727</v>
      </c>
      <c r="D692" s="86" t="s">
        <v>2728</v>
      </c>
      <c r="E692" s="74" t="s">
        <v>2729</v>
      </c>
      <c r="F692" s="75">
        <v>100</v>
      </c>
    </row>
    <row r="693" spans="1:6" ht="28.8" x14ac:dyDescent="0.25">
      <c r="A693" s="90">
        <v>46078</v>
      </c>
      <c r="B693" s="76" t="s">
        <v>2372</v>
      </c>
      <c r="C693" s="77" t="s">
        <v>2730</v>
      </c>
      <c r="D693" s="86" t="s">
        <v>2728</v>
      </c>
      <c r="E693" s="74" t="s">
        <v>2731</v>
      </c>
      <c r="F693" s="75">
        <v>100</v>
      </c>
    </row>
    <row r="694" spans="1:6" ht="28.8" x14ac:dyDescent="0.25">
      <c r="A694" s="90">
        <v>46078</v>
      </c>
      <c r="B694" s="76" t="s">
        <v>2372</v>
      </c>
      <c r="C694" s="77" t="s">
        <v>1705</v>
      </c>
      <c r="D694" s="86" t="s">
        <v>2732</v>
      </c>
      <c r="E694" s="74" t="s">
        <v>2733</v>
      </c>
      <c r="F694" s="75">
        <v>100</v>
      </c>
    </row>
    <row r="695" spans="1:6" ht="28.8" x14ac:dyDescent="0.25">
      <c r="A695" s="90">
        <v>46078</v>
      </c>
      <c r="B695" s="76" t="s">
        <v>2372</v>
      </c>
      <c r="C695" s="77" t="s">
        <v>1540</v>
      </c>
      <c r="D695" s="86" t="s">
        <v>2734</v>
      </c>
      <c r="E695" s="74"/>
      <c r="F695" s="75">
        <v>100</v>
      </c>
    </row>
    <row r="696" spans="1:6" x14ac:dyDescent="0.25">
      <c r="A696" s="90">
        <v>46079</v>
      </c>
      <c r="B696" s="76" t="s">
        <v>1534</v>
      </c>
      <c r="C696" s="77" t="s">
        <v>758</v>
      </c>
      <c r="D696" s="73" t="s">
        <v>1440</v>
      </c>
      <c r="E696" s="74" t="s">
        <v>2735</v>
      </c>
      <c r="F696" s="75">
        <v>100</v>
      </c>
    </row>
    <row r="697" spans="1:6" ht="26.4" x14ac:dyDescent="0.25">
      <c r="A697" s="90">
        <v>46079</v>
      </c>
      <c r="B697" s="76" t="s">
        <v>1534</v>
      </c>
      <c r="C697" s="77" t="s">
        <v>1535</v>
      </c>
      <c r="D697" s="73" t="s">
        <v>2736</v>
      </c>
      <c r="E697" s="74"/>
      <c r="F697" s="75">
        <v>80</v>
      </c>
    </row>
    <row r="698" spans="1:6" x14ac:dyDescent="0.25">
      <c r="A698" s="90">
        <v>46079</v>
      </c>
      <c r="B698" s="76" t="s">
        <v>1428</v>
      </c>
      <c r="C698" s="77" t="s">
        <v>2737</v>
      </c>
      <c r="D698" s="73" t="s">
        <v>2738</v>
      </c>
      <c r="E698" s="74"/>
      <c r="F698" s="75">
        <v>100</v>
      </c>
    </row>
    <row r="699" spans="1:6" x14ac:dyDescent="0.25">
      <c r="A699" s="90">
        <v>46079</v>
      </c>
      <c r="B699" s="76" t="s">
        <v>1428</v>
      </c>
      <c r="C699" s="77" t="s">
        <v>2739</v>
      </c>
      <c r="D699" s="73" t="s">
        <v>1602</v>
      </c>
      <c r="E699" s="74"/>
      <c r="F699" s="75">
        <v>100</v>
      </c>
    </row>
    <row r="700" spans="1:6" x14ac:dyDescent="0.25">
      <c r="A700" s="90">
        <v>46079</v>
      </c>
      <c r="B700" s="76" t="s">
        <v>1428</v>
      </c>
      <c r="C700" s="77" t="s">
        <v>2739</v>
      </c>
      <c r="D700" s="73" t="s">
        <v>1604</v>
      </c>
      <c r="E700" s="74"/>
      <c r="F700" s="75">
        <v>100</v>
      </c>
    </row>
    <row r="701" spans="1:6" x14ac:dyDescent="0.25">
      <c r="A701" s="90">
        <v>46079</v>
      </c>
      <c r="B701" s="76" t="s">
        <v>1428</v>
      </c>
      <c r="C701" s="77" t="s">
        <v>2739</v>
      </c>
      <c r="D701" s="73" t="s">
        <v>1603</v>
      </c>
      <c r="E701" s="74"/>
      <c r="F701" s="75">
        <v>100</v>
      </c>
    </row>
    <row r="702" spans="1:6" ht="21.6" x14ac:dyDescent="0.25">
      <c r="A702" s="90">
        <v>46079</v>
      </c>
      <c r="B702" s="76" t="s">
        <v>1542</v>
      </c>
      <c r="C702" s="77" t="s">
        <v>1776</v>
      </c>
      <c r="D702" s="73" t="s">
        <v>2365</v>
      </c>
      <c r="E702" s="74" t="s">
        <v>2740</v>
      </c>
      <c r="F702" s="75">
        <v>100</v>
      </c>
    </row>
    <row r="703" spans="1:6" x14ac:dyDescent="0.25">
      <c r="A703" s="90">
        <v>46079</v>
      </c>
      <c r="B703" s="76" t="s">
        <v>1542</v>
      </c>
      <c r="C703" s="77" t="s">
        <v>2064</v>
      </c>
      <c r="D703" s="73" t="s">
        <v>1440</v>
      </c>
      <c r="E703" s="74" t="s">
        <v>1676</v>
      </c>
      <c r="F703" s="75">
        <v>100</v>
      </c>
    </row>
    <row r="704" spans="1:6" x14ac:dyDescent="0.25">
      <c r="A704" s="90">
        <v>46079</v>
      </c>
      <c r="B704" s="76" t="s">
        <v>1542</v>
      </c>
      <c r="C704" s="77" t="s">
        <v>1725</v>
      </c>
      <c r="D704" s="86" t="s">
        <v>1440</v>
      </c>
      <c r="E704" s="74" t="s">
        <v>2741</v>
      </c>
      <c r="F704" s="75">
        <v>100</v>
      </c>
    </row>
    <row r="705" spans="1:6" x14ac:dyDescent="0.25">
      <c r="A705" s="90">
        <v>46079</v>
      </c>
      <c r="B705" s="76" t="s">
        <v>1542</v>
      </c>
      <c r="C705" s="77" t="s">
        <v>1543</v>
      </c>
      <c r="D705" s="73" t="s">
        <v>1440</v>
      </c>
      <c r="E705" s="74" t="s">
        <v>2742</v>
      </c>
      <c r="F705" s="75">
        <v>100</v>
      </c>
    </row>
    <row r="706" spans="1:6" ht="21.6" x14ac:dyDescent="0.25">
      <c r="A706" s="90">
        <v>46079</v>
      </c>
      <c r="B706" s="76" t="s">
        <v>1542</v>
      </c>
      <c r="C706" s="77" t="s">
        <v>1775</v>
      </c>
      <c r="D706" s="86" t="s">
        <v>2368</v>
      </c>
      <c r="E706" s="74" t="s">
        <v>2743</v>
      </c>
      <c r="F706" s="75">
        <v>100</v>
      </c>
    </row>
    <row r="707" spans="1:6" x14ac:dyDescent="0.25">
      <c r="A707" s="90">
        <v>46079</v>
      </c>
      <c r="B707" s="76" t="s">
        <v>1542</v>
      </c>
      <c r="C707" s="77" t="s">
        <v>1545</v>
      </c>
      <c r="D707" s="73" t="s">
        <v>1440</v>
      </c>
      <c r="E707" s="74" t="s">
        <v>1741</v>
      </c>
      <c r="F707" s="75">
        <v>100</v>
      </c>
    </row>
    <row r="708" spans="1:6" x14ac:dyDescent="0.25">
      <c r="A708" s="90">
        <v>46079</v>
      </c>
      <c r="B708" s="76" t="s">
        <v>1555</v>
      </c>
      <c r="C708" s="77" t="s">
        <v>758</v>
      </c>
      <c r="D708" s="73" t="s">
        <v>2368</v>
      </c>
      <c r="E708" s="74" t="s">
        <v>2744</v>
      </c>
      <c r="F708" s="75">
        <v>100</v>
      </c>
    </row>
    <row r="709" spans="1:6" x14ac:dyDescent="0.25">
      <c r="A709" s="90">
        <v>46079</v>
      </c>
      <c r="B709" s="76" t="s">
        <v>1555</v>
      </c>
      <c r="C709" s="77" t="s">
        <v>1785</v>
      </c>
      <c r="D709" s="73" t="s">
        <v>1440</v>
      </c>
      <c r="E709" s="74" t="s">
        <v>2503</v>
      </c>
      <c r="F709" s="75">
        <v>100</v>
      </c>
    </row>
    <row r="710" spans="1:6" x14ac:dyDescent="0.25">
      <c r="A710" s="90">
        <v>46079</v>
      </c>
      <c r="B710" s="76" t="s">
        <v>1555</v>
      </c>
      <c r="C710" s="77" t="s">
        <v>1734</v>
      </c>
      <c r="D710" s="73" t="s">
        <v>2745</v>
      </c>
      <c r="E710" s="74"/>
      <c r="F710" s="75">
        <v>100</v>
      </c>
    </row>
    <row r="711" spans="1:6" x14ac:dyDescent="0.25">
      <c r="A711" s="90">
        <v>46079</v>
      </c>
      <c r="B711" s="76" t="s">
        <v>1555</v>
      </c>
      <c r="C711" s="77" t="s">
        <v>1783</v>
      </c>
      <c r="D711" s="73" t="s">
        <v>2745</v>
      </c>
      <c r="E711" s="74"/>
      <c r="F711" s="75">
        <v>100</v>
      </c>
    </row>
    <row r="712" spans="1:6" x14ac:dyDescent="0.25">
      <c r="A712" s="90">
        <v>46079</v>
      </c>
      <c r="B712" s="76" t="s">
        <v>1555</v>
      </c>
      <c r="C712" s="77" t="s">
        <v>1678</v>
      </c>
      <c r="D712" s="73" t="s">
        <v>2365</v>
      </c>
      <c r="E712" s="74" t="s">
        <v>1778</v>
      </c>
      <c r="F712" s="75">
        <v>100</v>
      </c>
    </row>
    <row r="713" spans="1:6" x14ac:dyDescent="0.25">
      <c r="A713" s="90">
        <v>46079</v>
      </c>
      <c r="B713" s="76" t="s">
        <v>1555</v>
      </c>
      <c r="C713" s="77" t="s">
        <v>1615</v>
      </c>
      <c r="D713" s="73" t="s">
        <v>2745</v>
      </c>
      <c r="E713" s="74"/>
      <c r="F713" s="75">
        <v>100</v>
      </c>
    </row>
    <row r="714" spans="1:6" x14ac:dyDescent="0.25">
      <c r="A714" s="90">
        <v>46079</v>
      </c>
      <c r="B714" s="76" t="s">
        <v>1438</v>
      </c>
      <c r="C714" s="77" t="s">
        <v>1574</v>
      </c>
      <c r="D714" s="73" t="s">
        <v>2368</v>
      </c>
      <c r="E714" s="74" t="s">
        <v>2746</v>
      </c>
      <c r="F714" s="75">
        <v>100</v>
      </c>
    </row>
    <row r="715" spans="1:6" x14ac:dyDescent="0.25">
      <c r="A715" s="90">
        <v>46079</v>
      </c>
      <c r="B715" s="76" t="s">
        <v>1438</v>
      </c>
      <c r="C715" s="77" t="s">
        <v>1466</v>
      </c>
      <c r="D715" s="73" t="s">
        <v>1449</v>
      </c>
      <c r="E715" s="74" t="s">
        <v>2747</v>
      </c>
      <c r="F715" s="75">
        <v>100</v>
      </c>
    </row>
    <row r="716" spans="1:6" ht="21.6" x14ac:dyDescent="0.25">
      <c r="A716" s="90">
        <v>46079</v>
      </c>
      <c r="B716" s="76" t="s">
        <v>1438</v>
      </c>
      <c r="C716" s="77" t="s">
        <v>1462</v>
      </c>
      <c r="D716" s="73" t="s">
        <v>2365</v>
      </c>
      <c r="E716" s="74" t="s">
        <v>2748</v>
      </c>
      <c r="F716" s="75">
        <v>100</v>
      </c>
    </row>
    <row r="717" spans="1:6" x14ac:dyDescent="0.25">
      <c r="A717" s="90">
        <v>46079</v>
      </c>
      <c r="B717" s="76" t="s">
        <v>1438</v>
      </c>
      <c r="C717" s="77" t="s">
        <v>1795</v>
      </c>
      <c r="D717" s="73" t="s">
        <v>1440</v>
      </c>
      <c r="E717" s="74" t="s">
        <v>1676</v>
      </c>
      <c r="F717" s="75">
        <v>100</v>
      </c>
    </row>
    <row r="718" spans="1:6" ht="21.6" x14ac:dyDescent="0.25">
      <c r="A718" s="90">
        <v>46079</v>
      </c>
      <c r="B718" s="76" t="s">
        <v>1438</v>
      </c>
      <c r="C718" s="77" t="s">
        <v>1646</v>
      </c>
      <c r="D718" s="73" t="s">
        <v>2368</v>
      </c>
      <c r="E718" s="74" t="s">
        <v>2749</v>
      </c>
      <c r="F718" s="75">
        <v>100</v>
      </c>
    </row>
    <row r="719" spans="1:6" x14ac:dyDescent="0.25">
      <c r="A719" s="90">
        <v>46079</v>
      </c>
      <c r="B719" s="76" t="s">
        <v>1438</v>
      </c>
      <c r="C719" s="77" t="s">
        <v>1477</v>
      </c>
      <c r="D719" s="73" t="s">
        <v>1440</v>
      </c>
      <c r="E719" s="74" t="s">
        <v>2655</v>
      </c>
      <c r="F719" s="75">
        <v>100</v>
      </c>
    </row>
    <row r="720" spans="1:6" ht="21.6" x14ac:dyDescent="0.25">
      <c r="A720" s="90">
        <v>46079</v>
      </c>
      <c r="B720" s="76" t="s">
        <v>1438</v>
      </c>
      <c r="C720" s="77" t="s">
        <v>1468</v>
      </c>
      <c r="D720" s="73" t="s">
        <v>2368</v>
      </c>
      <c r="E720" s="74" t="s">
        <v>2750</v>
      </c>
      <c r="F720" s="75">
        <v>100</v>
      </c>
    </row>
    <row r="721" spans="1:6" ht="21.6" x14ac:dyDescent="0.25">
      <c r="A721" s="90">
        <v>46079</v>
      </c>
      <c r="B721" s="76" t="s">
        <v>1457</v>
      </c>
      <c r="C721" s="77" t="s">
        <v>1658</v>
      </c>
      <c r="D721" s="73" t="s">
        <v>1440</v>
      </c>
      <c r="E721" s="74" t="s">
        <v>2661</v>
      </c>
      <c r="F721" s="75">
        <v>100</v>
      </c>
    </row>
    <row r="722" spans="1:6" ht="22.5" customHeight="1" x14ac:dyDescent="0.25">
      <c r="A722" s="90">
        <v>46079</v>
      </c>
      <c r="B722" s="76" t="s">
        <v>1457</v>
      </c>
      <c r="C722" s="77" t="s">
        <v>1787</v>
      </c>
      <c r="D722" s="73" t="s">
        <v>1584</v>
      </c>
      <c r="E722" s="74" t="s">
        <v>2751</v>
      </c>
      <c r="F722" s="75">
        <v>100</v>
      </c>
    </row>
    <row r="723" spans="1:6" x14ac:dyDescent="0.25">
      <c r="A723" s="90">
        <v>46079</v>
      </c>
      <c r="B723" s="76" t="s">
        <v>1457</v>
      </c>
      <c r="C723" s="77" t="s">
        <v>1442</v>
      </c>
      <c r="D723" s="73" t="s">
        <v>1440</v>
      </c>
      <c r="E723" s="74" t="s">
        <v>2504</v>
      </c>
      <c r="F723" s="75">
        <v>100</v>
      </c>
    </row>
    <row r="724" spans="1:6" x14ac:dyDescent="0.25">
      <c r="A724" s="90">
        <v>46079</v>
      </c>
      <c r="B724" s="76" t="s">
        <v>1457</v>
      </c>
      <c r="C724" s="77" t="s">
        <v>1685</v>
      </c>
      <c r="D724" s="73" t="s">
        <v>1440</v>
      </c>
      <c r="E724" s="74" t="s">
        <v>2752</v>
      </c>
      <c r="F724" s="75">
        <v>100</v>
      </c>
    </row>
    <row r="725" spans="1:6" x14ac:dyDescent="0.25">
      <c r="A725" s="90">
        <v>46079</v>
      </c>
      <c r="B725" s="76" t="s">
        <v>1457</v>
      </c>
      <c r="C725" s="77" t="s">
        <v>1787</v>
      </c>
      <c r="D725" s="73" t="s">
        <v>2753</v>
      </c>
      <c r="E725" s="74"/>
      <c r="F725" s="75">
        <v>100</v>
      </c>
    </row>
    <row r="726" spans="1:6" x14ac:dyDescent="0.25">
      <c r="A726" s="90">
        <v>46079</v>
      </c>
      <c r="B726" s="76" t="s">
        <v>1457</v>
      </c>
      <c r="C726" s="77"/>
      <c r="D726" s="73"/>
      <c r="E726" s="74"/>
      <c r="F726" s="75">
        <v>100</v>
      </c>
    </row>
    <row r="727" spans="1:6" ht="26.4" x14ac:dyDescent="0.25">
      <c r="A727" s="90">
        <v>46079</v>
      </c>
      <c r="B727" s="76" t="s">
        <v>2372</v>
      </c>
      <c r="C727" s="77" t="s">
        <v>1646</v>
      </c>
      <c r="D727" s="73" t="s">
        <v>2754</v>
      </c>
      <c r="E727" s="74"/>
      <c r="F727" s="75">
        <v>100</v>
      </c>
    </row>
    <row r="728" spans="1:6" ht="26.4" x14ac:dyDescent="0.25">
      <c r="A728" s="90">
        <v>46079</v>
      </c>
      <c r="B728" s="76" t="s">
        <v>2372</v>
      </c>
      <c r="C728" s="77" t="s">
        <v>1775</v>
      </c>
      <c r="D728" s="73" t="s">
        <v>2754</v>
      </c>
      <c r="E728" s="74"/>
      <c r="F728" s="75">
        <v>100</v>
      </c>
    </row>
    <row r="729" spans="1:6" ht="26.4" x14ac:dyDescent="0.25">
      <c r="A729" s="90">
        <v>46079</v>
      </c>
      <c r="B729" s="76" t="s">
        <v>2372</v>
      </c>
      <c r="C729" s="77" t="s">
        <v>2201</v>
      </c>
      <c r="D729" s="73" t="s">
        <v>2755</v>
      </c>
      <c r="E729" s="74"/>
      <c r="F729" s="75">
        <v>100</v>
      </c>
    </row>
    <row r="730" spans="1:6" ht="18.75" customHeight="1" x14ac:dyDescent="0.25">
      <c r="A730" s="90">
        <v>46079</v>
      </c>
      <c r="B730" s="76" t="s">
        <v>2372</v>
      </c>
      <c r="C730" s="77" t="s">
        <v>1787</v>
      </c>
      <c r="D730" s="73" t="s">
        <v>2756</v>
      </c>
      <c r="E730" s="74"/>
      <c r="F730" s="75">
        <v>100</v>
      </c>
    </row>
    <row r="731" spans="1:6" ht="26.4" x14ac:dyDescent="0.25">
      <c r="A731" s="90">
        <v>46079</v>
      </c>
      <c r="B731" s="76" t="s">
        <v>1590</v>
      </c>
      <c r="C731" s="77" t="s">
        <v>1646</v>
      </c>
      <c r="D731" s="73" t="s">
        <v>2757</v>
      </c>
      <c r="E731" s="74"/>
      <c r="F731" s="75">
        <v>100</v>
      </c>
    </row>
    <row r="732" spans="1:6" ht="26.4" x14ac:dyDescent="0.25">
      <c r="A732" s="90">
        <v>46079</v>
      </c>
      <c r="B732" s="76" t="s">
        <v>1590</v>
      </c>
      <c r="C732" s="77" t="s">
        <v>1775</v>
      </c>
      <c r="D732" s="73" t="s">
        <v>2757</v>
      </c>
      <c r="E732" s="74"/>
      <c r="F732" s="75">
        <v>100</v>
      </c>
    </row>
    <row r="733" spans="1:6" x14ac:dyDescent="0.25">
      <c r="A733" s="90">
        <v>46079</v>
      </c>
      <c r="B733" s="76" t="s">
        <v>1590</v>
      </c>
      <c r="C733" s="77" t="s">
        <v>1468</v>
      </c>
      <c r="D733" s="73" t="s">
        <v>2758</v>
      </c>
      <c r="E733" s="74"/>
      <c r="F733" s="75">
        <v>100</v>
      </c>
    </row>
    <row r="734" spans="1:6" x14ac:dyDescent="0.25">
      <c r="A734" s="90">
        <v>46079</v>
      </c>
      <c r="B734" s="76" t="s">
        <v>1590</v>
      </c>
      <c r="C734" s="77" t="s">
        <v>1787</v>
      </c>
      <c r="D734" s="73" t="s">
        <v>1804</v>
      </c>
      <c r="E734" s="74"/>
      <c r="F734" s="75">
        <v>100</v>
      </c>
    </row>
    <row r="735" spans="1:6" ht="26.4" x14ac:dyDescent="0.25">
      <c r="A735" s="90">
        <v>46080</v>
      </c>
      <c r="B735" s="76" t="s">
        <v>1534</v>
      </c>
      <c r="C735" s="77" t="s">
        <v>369</v>
      </c>
      <c r="D735" s="73" t="s">
        <v>2759</v>
      </c>
      <c r="E735" s="74" t="s">
        <v>2760</v>
      </c>
      <c r="F735" s="75">
        <v>100</v>
      </c>
    </row>
    <row r="736" spans="1:6" ht="26.4" x14ac:dyDescent="0.25">
      <c r="A736" s="90">
        <v>46080</v>
      </c>
      <c r="B736" s="76" t="s">
        <v>1534</v>
      </c>
      <c r="C736" s="77" t="s">
        <v>369</v>
      </c>
      <c r="D736" s="73" t="s">
        <v>1767</v>
      </c>
      <c r="E736" s="74"/>
      <c r="F736" s="75">
        <v>100</v>
      </c>
    </row>
    <row r="737" spans="1:6" x14ac:dyDescent="0.25">
      <c r="A737" s="90">
        <v>46080</v>
      </c>
      <c r="B737" s="76" t="s">
        <v>1534</v>
      </c>
      <c r="C737" s="77" t="s">
        <v>2761</v>
      </c>
      <c r="D737" s="73" t="s">
        <v>2762</v>
      </c>
      <c r="E737" s="74"/>
      <c r="F737" s="75">
        <v>100</v>
      </c>
    </row>
    <row r="738" spans="1:6" x14ac:dyDescent="0.25">
      <c r="A738" s="90">
        <v>46080</v>
      </c>
      <c r="B738" s="76" t="s">
        <v>1428</v>
      </c>
      <c r="C738" s="77" t="s">
        <v>758</v>
      </c>
      <c r="D738" s="73" t="s">
        <v>1440</v>
      </c>
      <c r="E738" s="74" t="s">
        <v>2542</v>
      </c>
      <c r="F738" s="75">
        <v>100</v>
      </c>
    </row>
    <row r="739" spans="1:6" x14ac:dyDescent="0.25">
      <c r="A739" s="90">
        <v>46080</v>
      </c>
      <c r="B739" s="76" t="s">
        <v>1428</v>
      </c>
      <c r="C739" s="77" t="s">
        <v>1856</v>
      </c>
      <c r="D739" s="73" t="s">
        <v>2763</v>
      </c>
      <c r="E739" s="74"/>
      <c r="F739" s="75">
        <v>100</v>
      </c>
    </row>
    <row r="740" spans="1:6" x14ac:dyDescent="0.25">
      <c r="A740" s="90">
        <v>46080</v>
      </c>
      <c r="B740" s="76" t="s">
        <v>1428</v>
      </c>
      <c r="C740" s="77" t="s">
        <v>1699</v>
      </c>
      <c r="D740" s="73" t="s">
        <v>2384</v>
      </c>
      <c r="E740" s="74"/>
      <c r="F740" s="75">
        <v>100</v>
      </c>
    </row>
    <row r="741" spans="1:6" x14ac:dyDescent="0.25">
      <c r="A741" s="90">
        <v>46080</v>
      </c>
      <c r="B741" s="76" t="s">
        <v>1428</v>
      </c>
      <c r="C741" s="77" t="s">
        <v>1775</v>
      </c>
      <c r="D741" s="73" t="s">
        <v>2384</v>
      </c>
      <c r="E741" s="74"/>
      <c r="F741" s="75">
        <v>100</v>
      </c>
    </row>
    <row r="742" spans="1:6" x14ac:dyDescent="0.25">
      <c r="A742" s="90">
        <v>46080</v>
      </c>
      <c r="B742" s="76" t="s">
        <v>1428</v>
      </c>
      <c r="C742" s="77" t="s">
        <v>2737</v>
      </c>
      <c r="D742" s="73" t="s">
        <v>2764</v>
      </c>
      <c r="E742" s="74"/>
      <c r="F742" s="75">
        <v>100</v>
      </c>
    </row>
    <row r="743" spans="1:6" x14ac:dyDescent="0.25">
      <c r="A743" s="90">
        <v>46080</v>
      </c>
      <c r="B743" s="76" t="s">
        <v>1428</v>
      </c>
      <c r="C743" s="77" t="s">
        <v>2737</v>
      </c>
      <c r="D743" s="73" t="s">
        <v>2765</v>
      </c>
      <c r="E743" s="74"/>
      <c r="F743" s="75">
        <v>100</v>
      </c>
    </row>
    <row r="744" spans="1:6" ht="21.6" x14ac:dyDescent="0.25">
      <c r="A744" s="90">
        <v>46080</v>
      </c>
      <c r="B744" s="90" t="s">
        <v>1542</v>
      </c>
      <c r="C744" s="77" t="s">
        <v>1609</v>
      </c>
      <c r="D744" s="73" t="s">
        <v>2365</v>
      </c>
      <c r="E744" s="74" t="s">
        <v>2766</v>
      </c>
      <c r="F744" s="75">
        <v>100</v>
      </c>
    </row>
    <row r="745" spans="1:6" x14ac:dyDescent="0.25">
      <c r="A745" s="90">
        <v>46080</v>
      </c>
      <c r="B745" s="90" t="s">
        <v>1542</v>
      </c>
      <c r="C745" s="77" t="s">
        <v>1548</v>
      </c>
      <c r="D745" s="73" t="s">
        <v>1440</v>
      </c>
      <c r="E745" s="74" t="s">
        <v>1676</v>
      </c>
      <c r="F745" s="75">
        <v>100</v>
      </c>
    </row>
    <row r="746" spans="1:6" ht="32.4" x14ac:dyDescent="0.25">
      <c r="A746" s="90">
        <v>46080</v>
      </c>
      <c r="B746" s="90" t="s">
        <v>1542</v>
      </c>
      <c r="C746" s="77" t="s">
        <v>1482</v>
      </c>
      <c r="D746" s="73" t="s">
        <v>1449</v>
      </c>
      <c r="E746" s="74" t="s">
        <v>2767</v>
      </c>
      <c r="F746" s="75">
        <v>100</v>
      </c>
    </row>
    <row r="747" spans="1:6" x14ac:dyDescent="0.25">
      <c r="A747" s="90">
        <v>46080</v>
      </c>
      <c r="B747" s="90" t="s">
        <v>1542</v>
      </c>
      <c r="C747" s="77" t="s">
        <v>1951</v>
      </c>
      <c r="D747" s="73" t="s">
        <v>1449</v>
      </c>
      <c r="E747" s="74" t="s">
        <v>2768</v>
      </c>
      <c r="F747" s="75">
        <v>100</v>
      </c>
    </row>
    <row r="748" spans="1:6" ht="32.4" x14ac:dyDescent="0.25">
      <c r="A748" s="90">
        <v>46080</v>
      </c>
      <c r="B748" s="90" t="s">
        <v>1542</v>
      </c>
      <c r="C748" s="77" t="s">
        <v>1611</v>
      </c>
      <c r="D748" s="73" t="s">
        <v>1449</v>
      </c>
      <c r="E748" s="74" t="s">
        <v>2769</v>
      </c>
      <c r="F748" s="75">
        <v>100</v>
      </c>
    </row>
    <row r="749" spans="1:6" x14ac:dyDescent="0.25">
      <c r="A749" s="90">
        <v>46080</v>
      </c>
      <c r="B749" s="90" t="s">
        <v>1542</v>
      </c>
      <c r="C749" s="77" t="s">
        <v>1460</v>
      </c>
      <c r="D749" s="73" t="s">
        <v>1440</v>
      </c>
      <c r="E749" s="74" t="s">
        <v>1487</v>
      </c>
      <c r="F749" s="75">
        <v>100</v>
      </c>
    </row>
    <row r="750" spans="1:6" x14ac:dyDescent="0.25">
      <c r="A750" s="90">
        <v>46080</v>
      </c>
      <c r="B750" s="90" t="s">
        <v>1555</v>
      </c>
      <c r="C750" s="77" t="s">
        <v>1558</v>
      </c>
      <c r="D750" s="73" t="s">
        <v>1440</v>
      </c>
      <c r="E750" s="74" t="s">
        <v>1676</v>
      </c>
      <c r="F750" s="75">
        <v>100</v>
      </c>
    </row>
    <row r="751" spans="1:6" x14ac:dyDescent="0.25">
      <c r="A751" s="90">
        <v>46080</v>
      </c>
      <c r="B751" s="90" t="s">
        <v>1555</v>
      </c>
      <c r="C751" s="77" t="s">
        <v>1910</v>
      </c>
      <c r="D751" s="73" t="s">
        <v>1440</v>
      </c>
      <c r="E751" s="74" t="s">
        <v>1485</v>
      </c>
      <c r="F751" s="75">
        <v>100</v>
      </c>
    </row>
    <row r="752" spans="1:6" x14ac:dyDescent="0.25">
      <c r="A752" s="90">
        <v>46080</v>
      </c>
      <c r="B752" s="90" t="s">
        <v>1555</v>
      </c>
      <c r="C752" s="77" t="s">
        <v>1912</v>
      </c>
      <c r="D752" s="73" t="s">
        <v>1440</v>
      </c>
      <c r="E752" s="74" t="s">
        <v>1676</v>
      </c>
      <c r="F752" s="75">
        <v>100</v>
      </c>
    </row>
    <row r="753" spans="1:6" x14ac:dyDescent="0.25">
      <c r="A753" s="90">
        <v>46080</v>
      </c>
      <c r="B753" s="90" t="s">
        <v>1555</v>
      </c>
      <c r="C753" s="77" t="s">
        <v>1448</v>
      </c>
      <c r="D753" s="73" t="s">
        <v>1440</v>
      </c>
      <c r="E753" s="74" t="s">
        <v>1676</v>
      </c>
      <c r="F753" s="75">
        <v>100</v>
      </c>
    </row>
    <row r="754" spans="1:6" x14ac:dyDescent="0.25">
      <c r="A754" s="90">
        <v>46080</v>
      </c>
      <c r="B754" s="90" t="s">
        <v>1555</v>
      </c>
      <c r="C754" s="77" t="s">
        <v>1455</v>
      </c>
      <c r="D754" s="73" t="s">
        <v>1440</v>
      </c>
      <c r="E754" s="74" t="s">
        <v>1485</v>
      </c>
      <c r="F754" s="75">
        <v>100</v>
      </c>
    </row>
    <row r="755" spans="1:6" x14ac:dyDescent="0.25">
      <c r="A755" s="90">
        <v>46080</v>
      </c>
      <c r="B755" s="90" t="s">
        <v>1555</v>
      </c>
      <c r="C755" s="77" t="s">
        <v>1784</v>
      </c>
      <c r="D755" s="73" t="s">
        <v>1449</v>
      </c>
      <c r="E755" s="74" t="s">
        <v>2770</v>
      </c>
      <c r="F755" s="75">
        <v>100</v>
      </c>
    </row>
    <row r="756" spans="1:6" ht="21.6" x14ac:dyDescent="0.25">
      <c r="A756" s="90">
        <v>46080</v>
      </c>
      <c r="B756" s="90" t="s">
        <v>1555</v>
      </c>
      <c r="C756" s="77" t="s">
        <v>2040</v>
      </c>
      <c r="D756" s="73" t="s">
        <v>1449</v>
      </c>
      <c r="E756" s="74" t="s">
        <v>2771</v>
      </c>
      <c r="F756" s="75">
        <v>100</v>
      </c>
    </row>
    <row r="757" spans="1:6" x14ac:dyDescent="0.25">
      <c r="A757" s="90">
        <v>46080</v>
      </c>
      <c r="B757" s="90" t="s">
        <v>1555</v>
      </c>
      <c r="C757" s="77" t="s">
        <v>1615</v>
      </c>
      <c r="D757" s="73" t="s">
        <v>1440</v>
      </c>
      <c r="E757" s="74" t="s">
        <v>1549</v>
      </c>
      <c r="F757" s="75">
        <v>100</v>
      </c>
    </row>
    <row r="758" spans="1:6" ht="32.4" x14ac:dyDescent="0.25">
      <c r="A758" s="90">
        <v>46080</v>
      </c>
      <c r="B758" s="90" t="s">
        <v>1438</v>
      </c>
      <c r="C758" s="77" t="s">
        <v>1462</v>
      </c>
      <c r="D758" s="73" t="s">
        <v>1449</v>
      </c>
      <c r="E758" s="74" t="s">
        <v>2772</v>
      </c>
      <c r="F758" s="75">
        <v>100</v>
      </c>
    </row>
    <row r="759" spans="1:6" ht="21.6" x14ac:dyDescent="0.25">
      <c r="A759" s="90">
        <v>46080</v>
      </c>
      <c r="B759" s="90" t="s">
        <v>1438</v>
      </c>
      <c r="C759" s="77" t="s">
        <v>1697</v>
      </c>
      <c r="D759" s="73" t="s">
        <v>2368</v>
      </c>
      <c r="E759" s="74" t="s">
        <v>2773</v>
      </c>
      <c r="F759" s="75">
        <v>100</v>
      </c>
    </row>
    <row r="760" spans="1:6" x14ac:dyDescent="0.25">
      <c r="A760" s="90">
        <v>46080</v>
      </c>
      <c r="B760" s="90" t="s">
        <v>1438</v>
      </c>
      <c r="C760" s="77" t="s">
        <v>1699</v>
      </c>
      <c r="D760" s="73" t="s">
        <v>1440</v>
      </c>
      <c r="E760" s="74" t="s">
        <v>1741</v>
      </c>
      <c r="F760" s="75">
        <v>100</v>
      </c>
    </row>
    <row r="761" spans="1:6" x14ac:dyDescent="0.25">
      <c r="A761" s="90">
        <v>46080</v>
      </c>
      <c r="B761" s="90" t="s">
        <v>1438</v>
      </c>
      <c r="C761" s="77" t="s">
        <v>1470</v>
      </c>
      <c r="D761" s="73" t="s">
        <v>1440</v>
      </c>
      <c r="E761" s="74" t="s">
        <v>1741</v>
      </c>
      <c r="F761" s="75">
        <v>100</v>
      </c>
    </row>
    <row r="762" spans="1:6" x14ac:dyDescent="0.25">
      <c r="A762" s="90">
        <v>46080</v>
      </c>
      <c r="B762" s="90" t="s">
        <v>1438</v>
      </c>
      <c r="C762" s="77" t="s">
        <v>1464</v>
      </c>
      <c r="D762" s="73" t="s">
        <v>1440</v>
      </c>
      <c r="E762" s="74" t="s">
        <v>2504</v>
      </c>
      <c r="F762" s="75">
        <v>100</v>
      </c>
    </row>
    <row r="763" spans="1:6" x14ac:dyDescent="0.25">
      <c r="A763" s="90">
        <v>46080</v>
      </c>
      <c r="B763" s="76" t="s">
        <v>1457</v>
      </c>
      <c r="C763" s="77" t="s">
        <v>1619</v>
      </c>
      <c r="D763" s="73" t="s">
        <v>1440</v>
      </c>
      <c r="E763" s="74" t="s">
        <v>2503</v>
      </c>
      <c r="F763" s="75">
        <v>100</v>
      </c>
    </row>
    <row r="764" spans="1:6" x14ac:dyDescent="0.25">
      <c r="A764" s="90">
        <v>46080</v>
      </c>
      <c r="B764" s="76" t="s">
        <v>1457</v>
      </c>
      <c r="C764" s="77" t="s">
        <v>1622</v>
      </c>
      <c r="D764" s="73" t="s">
        <v>1440</v>
      </c>
      <c r="E764" s="74" t="s">
        <v>2503</v>
      </c>
      <c r="F764" s="75">
        <v>100</v>
      </c>
    </row>
    <row r="765" spans="1:6" x14ac:dyDescent="0.25">
      <c r="A765" s="90">
        <v>46080</v>
      </c>
      <c r="B765" s="76" t="s">
        <v>1457</v>
      </c>
      <c r="C765" s="77" t="s">
        <v>1624</v>
      </c>
      <c r="D765" s="73" t="s">
        <v>1440</v>
      </c>
      <c r="E765" s="74" t="s">
        <v>2503</v>
      </c>
      <c r="F765" s="75">
        <v>100</v>
      </c>
    </row>
    <row r="766" spans="1:6" x14ac:dyDescent="0.25">
      <c r="A766" s="90">
        <v>46080</v>
      </c>
      <c r="B766" s="76" t="s">
        <v>1457</v>
      </c>
      <c r="C766" s="77" t="s">
        <v>1626</v>
      </c>
      <c r="D766" s="73" t="s">
        <v>1440</v>
      </c>
      <c r="E766" s="74" t="s">
        <v>2503</v>
      </c>
      <c r="F766" s="75">
        <v>100</v>
      </c>
    </row>
    <row r="767" spans="1:6" ht="21.6" x14ac:dyDescent="0.25">
      <c r="A767" s="90">
        <v>46080</v>
      </c>
      <c r="B767" s="76" t="s">
        <v>1457</v>
      </c>
      <c r="C767" s="77" t="s">
        <v>2149</v>
      </c>
      <c r="D767" s="73" t="s">
        <v>1440</v>
      </c>
      <c r="E767" s="74" t="s">
        <v>2774</v>
      </c>
      <c r="F767" s="75">
        <v>100</v>
      </c>
    </row>
    <row r="768" spans="1:6" x14ac:dyDescent="0.25">
      <c r="A768" s="90">
        <v>46080</v>
      </c>
      <c r="B768" s="76" t="s">
        <v>1457</v>
      </c>
      <c r="C768" s="77" t="s">
        <v>1446</v>
      </c>
      <c r="D768" s="73" t="s">
        <v>1681</v>
      </c>
      <c r="E768" s="74"/>
      <c r="F768" s="75">
        <v>100</v>
      </c>
    </row>
    <row r="769" spans="1:6" x14ac:dyDescent="0.25">
      <c r="A769" s="90">
        <v>46080</v>
      </c>
      <c r="B769" s="76" t="s">
        <v>1457</v>
      </c>
      <c r="C769" s="77" t="s">
        <v>1446</v>
      </c>
      <c r="D769" s="73" t="s">
        <v>1635</v>
      </c>
      <c r="E769" s="74"/>
      <c r="F769" s="75">
        <v>100</v>
      </c>
    </row>
    <row r="770" spans="1:6" x14ac:dyDescent="0.25">
      <c r="A770" s="90">
        <v>46080</v>
      </c>
      <c r="B770" s="76" t="s">
        <v>1457</v>
      </c>
      <c r="C770" s="77" t="s">
        <v>2474</v>
      </c>
      <c r="D770" s="73" t="s">
        <v>1440</v>
      </c>
      <c r="E770" s="74" t="s">
        <v>2504</v>
      </c>
      <c r="F770" s="75">
        <v>100</v>
      </c>
    </row>
    <row r="771" spans="1:6" x14ac:dyDescent="0.25">
      <c r="A771" s="90">
        <v>46081</v>
      </c>
      <c r="B771" s="90" t="s">
        <v>1438</v>
      </c>
      <c r="C771" s="77" t="s">
        <v>300</v>
      </c>
      <c r="D771" s="73" t="s">
        <v>2775</v>
      </c>
      <c r="E771" s="74" t="s">
        <v>2776</v>
      </c>
      <c r="F771" s="75">
        <v>100</v>
      </c>
    </row>
    <row r="772" spans="1:6" ht="21.6" x14ac:dyDescent="0.25">
      <c r="A772" s="90">
        <v>46081</v>
      </c>
      <c r="B772" s="90" t="s">
        <v>1438</v>
      </c>
      <c r="C772" s="77" t="s">
        <v>2777</v>
      </c>
      <c r="D772" s="73" t="s">
        <v>1449</v>
      </c>
      <c r="E772" s="74" t="s">
        <v>2778</v>
      </c>
      <c r="F772" s="75">
        <v>100</v>
      </c>
    </row>
    <row r="773" spans="1:6" x14ac:dyDescent="0.25">
      <c r="A773" s="90">
        <v>46081</v>
      </c>
      <c r="B773" s="90" t="s">
        <v>1438</v>
      </c>
      <c r="C773" s="77" t="s">
        <v>2779</v>
      </c>
      <c r="D773" s="73" t="s">
        <v>1449</v>
      </c>
      <c r="E773" s="74" t="s">
        <v>2780</v>
      </c>
      <c r="F773" s="75">
        <v>100</v>
      </c>
    </row>
    <row r="774" spans="1:6" ht="21.6" x14ac:dyDescent="0.25">
      <c r="A774" s="90">
        <v>46081</v>
      </c>
      <c r="B774" s="90" t="s">
        <v>1438</v>
      </c>
      <c r="C774" s="77" t="s">
        <v>2781</v>
      </c>
      <c r="D774" s="73" t="s">
        <v>2745</v>
      </c>
      <c r="E774" s="74" t="s">
        <v>2782</v>
      </c>
      <c r="F774" s="75">
        <v>100</v>
      </c>
    </row>
    <row r="775" spans="1:6" x14ac:dyDescent="0.25">
      <c r="A775" s="90">
        <v>46081</v>
      </c>
      <c r="B775" s="90" t="s">
        <v>1438</v>
      </c>
      <c r="C775" s="77" t="s">
        <v>1742</v>
      </c>
      <c r="D775" s="73" t="s">
        <v>2783</v>
      </c>
      <c r="E775" s="74" t="s">
        <v>2784</v>
      </c>
      <c r="F775" s="75">
        <v>100</v>
      </c>
    </row>
    <row r="776" spans="1:6" x14ac:dyDescent="0.25">
      <c r="A776" s="90">
        <v>46081</v>
      </c>
      <c r="B776" s="90" t="s">
        <v>1438</v>
      </c>
      <c r="C776" s="77" t="s">
        <v>2785</v>
      </c>
      <c r="D776" s="73" t="s">
        <v>2783</v>
      </c>
      <c r="E776" s="74" t="s">
        <v>2786</v>
      </c>
      <c r="F776" s="75">
        <v>100</v>
      </c>
    </row>
    <row r="777" spans="1:6" x14ac:dyDescent="0.25">
      <c r="A777" s="90">
        <v>46081</v>
      </c>
      <c r="B777" s="90" t="s">
        <v>1438</v>
      </c>
      <c r="C777" s="77" t="s">
        <v>1785</v>
      </c>
      <c r="D777" s="73" t="s">
        <v>2783</v>
      </c>
      <c r="E777" s="74" t="s">
        <v>2504</v>
      </c>
      <c r="F777" s="75">
        <v>100</v>
      </c>
    </row>
    <row r="778" spans="1:6" x14ac:dyDescent="0.25">
      <c r="A778" s="90"/>
      <c r="B778" s="76"/>
      <c r="C778" s="77"/>
      <c r="D778" s="73"/>
      <c r="E778" s="74"/>
      <c r="F778" s="75"/>
    </row>
    <row r="779" spans="1:6" x14ac:dyDescent="0.25">
      <c r="A779" s="90"/>
      <c r="B779" s="76"/>
      <c r="C779" s="77"/>
      <c r="D779" s="73"/>
      <c r="E779" s="74"/>
      <c r="F779" s="75"/>
    </row>
    <row r="780" spans="1:6" x14ac:dyDescent="0.25">
      <c r="A780" s="90"/>
      <c r="B780" s="76"/>
      <c r="C780" s="77"/>
      <c r="D780" s="73"/>
      <c r="E780" s="74"/>
      <c r="F780" s="75"/>
    </row>
    <row r="781" spans="1:6" x14ac:dyDescent="0.25">
      <c r="A781" s="90"/>
      <c r="B781" s="76"/>
      <c r="C781" s="77"/>
      <c r="D781" s="73"/>
      <c r="E781" s="74"/>
      <c r="F781" s="75"/>
    </row>
    <row r="782" spans="1:6" x14ac:dyDescent="0.25">
      <c r="A782" s="90"/>
      <c r="B782" s="76"/>
      <c r="C782" s="77"/>
      <c r="D782" s="73"/>
      <c r="E782" s="74"/>
      <c r="F782" s="75"/>
    </row>
    <row r="783" spans="1:6" x14ac:dyDescent="0.25">
      <c r="A783" s="90"/>
      <c r="B783" s="76"/>
      <c r="C783" s="77"/>
      <c r="D783" s="73"/>
      <c r="E783" s="74"/>
      <c r="F783" s="75"/>
    </row>
    <row r="784" spans="1:6" x14ac:dyDescent="0.25">
      <c r="A784" s="90"/>
      <c r="B784" s="76"/>
      <c r="C784" s="77"/>
      <c r="D784" s="73"/>
      <c r="E784" s="74"/>
      <c r="F784" s="75"/>
    </row>
    <row r="785" spans="1:6" x14ac:dyDescent="0.25">
      <c r="A785" s="90"/>
      <c r="B785" s="76"/>
      <c r="C785" s="77"/>
      <c r="D785" s="73"/>
      <c r="E785" s="74"/>
      <c r="F785" s="75"/>
    </row>
    <row r="786" spans="1:6" x14ac:dyDescent="0.25">
      <c r="A786" s="90"/>
      <c r="B786" s="76"/>
      <c r="C786" s="77"/>
      <c r="D786" s="73"/>
      <c r="E786" s="74"/>
      <c r="F786" s="75"/>
    </row>
    <row r="787" spans="1:6" x14ac:dyDescent="0.25">
      <c r="A787" s="90"/>
      <c r="B787" s="76"/>
      <c r="C787" s="77"/>
      <c r="D787" s="73"/>
      <c r="E787" s="74"/>
      <c r="F787" s="75"/>
    </row>
    <row r="788" spans="1:6" x14ac:dyDescent="0.25">
      <c r="A788" s="90"/>
      <c r="B788" s="76"/>
      <c r="C788" s="77"/>
      <c r="D788" s="73"/>
      <c r="E788" s="74"/>
      <c r="F788" s="75"/>
    </row>
    <row r="789" spans="1:6" x14ac:dyDescent="0.25">
      <c r="A789" s="90"/>
      <c r="B789" s="76"/>
      <c r="C789" s="77"/>
      <c r="D789" s="73"/>
      <c r="E789" s="74"/>
      <c r="F789" s="75"/>
    </row>
    <row r="790" spans="1:6" x14ac:dyDescent="0.25">
      <c r="A790" s="90"/>
      <c r="B790" s="76"/>
      <c r="C790" s="77"/>
      <c r="D790" s="73"/>
      <c r="E790" s="74"/>
      <c r="F790" s="75"/>
    </row>
    <row r="791" spans="1:6" x14ac:dyDescent="0.25">
      <c r="A791" s="90"/>
      <c r="B791" s="76"/>
      <c r="C791" s="77"/>
      <c r="D791" s="73"/>
      <c r="E791" s="74"/>
      <c r="F791" s="75"/>
    </row>
    <row r="792" spans="1:6" x14ac:dyDescent="0.25">
      <c r="A792" s="90"/>
      <c r="B792" s="76"/>
      <c r="C792" s="77"/>
      <c r="D792" s="73"/>
      <c r="E792" s="74"/>
      <c r="F792" s="75"/>
    </row>
    <row r="793" spans="1:6" x14ac:dyDescent="0.25">
      <c r="A793" s="90"/>
      <c r="B793" s="76"/>
      <c r="C793" s="77"/>
      <c r="D793" s="73"/>
      <c r="E793" s="74"/>
      <c r="F793" s="75"/>
    </row>
    <row r="794" spans="1:6" x14ac:dyDescent="0.25">
      <c r="A794" s="90"/>
      <c r="B794" s="76"/>
      <c r="C794" s="77"/>
      <c r="D794" s="73"/>
      <c r="E794" s="74"/>
      <c r="F794" s="75"/>
    </row>
    <row r="795" spans="1:6" x14ac:dyDescent="0.25">
      <c r="A795" s="90"/>
      <c r="B795" s="76"/>
      <c r="C795" s="77"/>
      <c r="D795" s="73"/>
      <c r="E795" s="74"/>
      <c r="F795" s="75"/>
    </row>
    <row r="796" spans="1:6" x14ac:dyDescent="0.25">
      <c r="A796" s="90"/>
      <c r="B796" s="76"/>
      <c r="C796" s="77"/>
      <c r="D796" s="73"/>
      <c r="E796" s="74"/>
      <c r="F796" s="75"/>
    </row>
    <row r="797" spans="1:6" x14ac:dyDescent="0.25">
      <c r="A797" s="90"/>
      <c r="B797" s="76"/>
      <c r="C797" s="77"/>
      <c r="D797" s="73"/>
      <c r="E797" s="74"/>
      <c r="F797" s="75"/>
    </row>
    <row r="798" spans="1:6" x14ac:dyDescent="0.25">
      <c r="A798" s="90"/>
      <c r="B798" s="76"/>
      <c r="C798" s="77"/>
      <c r="D798" s="73"/>
      <c r="E798" s="74"/>
      <c r="F798" s="75"/>
    </row>
    <row r="799" spans="1:6" x14ac:dyDescent="0.25">
      <c r="A799" s="90"/>
      <c r="B799" s="76"/>
      <c r="C799" s="77"/>
      <c r="D799" s="73"/>
      <c r="E799" s="74"/>
      <c r="F799" s="75"/>
    </row>
    <row r="800" spans="1:6" x14ac:dyDescent="0.25">
      <c r="A800" s="90"/>
      <c r="B800" s="76"/>
      <c r="C800" s="77"/>
      <c r="D800" s="73"/>
      <c r="E800" s="74"/>
      <c r="F800" s="75"/>
    </row>
    <row r="801" spans="1:6" x14ac:dyDescent="0.25">
      <c r="A801" s="90"/>
      <c r="B801" s="76"/>
      <c r="C801" s="77"/>
      <c r="D801" s="73"/>
      <c r="E801" s="74"/>
      <c r="F801" s="75"/>
    </row>
    <row r="802" spans="1:6" x14ac:dyDescent="0.25">
      <c r="A802" s="90"/>
      <c r="B802" s="76"/>
      <c r="C802" s="77"/>
      <c r="D802" s="73"/>
      <c r="E802" s="74"/>
      <c r="F802" s="75"/>
    </row>
    <row r="803" spans="1:6" x14ac:dyDescent="0.25">
      <c r="A803" s="90"/>
      <c r="B803" s="76"/>
      <c r="C803" s="77"/>
      <c r="D803" s="73"/>
      <c r="E803" s="74"/>
      <c r="F803" s="75"/>
    </row>
    <row r="804" spans="1:6" x14ac:dyDescent="0.25">
      <c r="A804" s="90"/>
      <c r="B804" s="76"/>
      <c r="C804" s="77"/>
      <c r="D804" s="73"/>
      <c r="E804" s="74"/>
      <c r="F804" s="75"/>
    </row>
    <row r="805" spans="1:6" x14ac:dyDescent="0.25">
      <c r="A805" s="90"/>
      <c r="B805" s="76"/>
      <c r="C805" s="77"/>
      <c r="D805" s="73"/>
      <c r="E805" s="74"/>
      <c r="F805" s="75"/>
    </row>
    <row r="806" spans="1:6" x14ac:dyDescent="0.25">
      <c r="A806" s="90"/>
      <c r="B806" s="76"/>
      <c r="C806" s="77"/>
      <c r="D806" s="73"/>
      <c r="E806" s="74"/>
      <c r="F806" s="75"/>
    </row>
    <row r="807" spans="1:6" x14ac:dyDescent="0.25">
      <c r="A807" s="90"/>
      <c r="B807" s="76"/>
      <c r="C807" s="77"/>
      <c r="D807" s="73"/>
      <c r="E807" s="74"/>
      <c r="F807" s="75"/>
    </row>
    <row r="808" spans="1:6" x14ac:dyDescent="0.25">
      <c r="A808" s="90"/>
      <c r="B808" s="76"/>
      <c r="C808" s="77"/>
      <c r="D808" s="73"/>
      <c r="E808" s="74"/>
      <c r="F808" s="75"/>
    </row>
    <row r="809" spans="1:6" x14ac:dyDescent="0.25">
      <c r="A809" s="90"/>
      <c r="B809" s="76"/>
      <c r="C809" s="77"/>
      <c r="D809" s="73"/>
      <c r="E809" s="74"/>
      <c r="F809" s="75"/>
    </row>
    <row r="810" spans="1:6" x14ac:dyDescent="0.25">
      <c r="A810" s="90"/>
      <c r="B810" s="76"/>
      <c r="C810" s="77"/>
      <c r="D810" s="73"/>
      <c r="E810" s="74"/>
      <c r="F810" s="117"/>
    </row>
    <row r="811" spans="1:6" x14ac:dyDescent="0.25">
      <c r="A811" s="90"/>
      <c r="B811" s="76"/>
      <c r="C811" s="77"/>
      <c r="D811" s="73"/>
      <c r="E811" s="74"/>
      <c r="F811" s="117"/>
    </row>
    <row r="812" spans="1:6" x14ac:dyDescent="0.25">
      <c r="A812" s="90"/>
      <c r="B812" s="76"/>
      <c r="C812" s="77"/>
      <c r="D812" s="73"/>
      <c r="E812" s="74"/>
      <c r="F812" s="117"/>
    </row>
    <row r="813" spans="1:6" x14ac:dyDescent="0.25">
      <c r="A813" s="90"/>
      <c r="B813" s="76"/>
      <c r="C813" s="77"/>
      <c r="D813" s="73"/>
      <c r="E813" s="74"/>
      <c r="F813" s="117"/>
    </row>
    <row r="814" spans="1:6" x14ac:dyDescent="0.25">
      <c r="A814" s="90"/>
      <c r="B814" s="76"/>
      <c r="C814" s="77"/>
      <c r="D814" s="73"/>
      <c r="E814" s="74"/>
      <c r="F814" s="117"/>
    </row>
    <row r="815" spans="1:6" x14ac:dyDescent="0.25">
      <c r="A815" s="90"/>
      <c r="B815" s="76"/>
      <c r="C815" s="77"/>
      <c r="D815" s="73"/>
      <c r="E815" s="74"/>
      <c r="F815" s="117"/>
    </row>
    <row r="816" spans="1:6" x14ac:dyDescent="0.25">
      <c r="A816" s="90"/>
      <c r="B816" s="76"/>
      <c r="C816" s="77"/>
      <c r="D816" s="73"/>
      <c r="E816" s="74"/>
      <c r="F816" s="117"/>
    </row>
    <row r="817" spans="1:6" x14ac:dyDescent="0.25">
      <c r="A817" s="90"/>
      <c r="B817" s="76"/>
      <c r="C817" s="77"/>
      <c r="D817" s="73"/>
      <c r="E817" s="74"/>
      <c r="F817" s="117"/>
    </row>
    <row r="818" spans="1:6" x14ac:dyDescent="0.25">
      <c r="A818" s="90"/>
      <c r="B818" s="76"/>
      <c r="C818" s="77"/>
      <c r="D818" s="73"/>
      <c r="E818" s="74"/>
      <c r="F818" s="117"/>
    </row>
    <row r="819" spans="1:6" x14ac:dyDescent="0.25">
      <c r="A819" s="90"/>
      <c r="B819" s="76"/>
      <c r="C819" s="77"/>
      <c r="D819" s="73"/>
      <c r="E819" s="74"/>
      <c r="F819" s="117"/>
    </row>
    <row r="820" spans="1:6" x14ac:dyDescent="0.25">
      <c r="A820" s="90"/>
      <c r="B820" s="76"/>
      <c r="C820" s="77"/>
      <c r="D820" s="73"/>
      <c r="E820" s="74"/>
      <c r="F820" s="117"/>
    </row>
    <row r="821" spans="1:6" x14ac:dyDescent="0.25">
      <c r="A821" s="90"/>
      <c r="B821" s="76"/>
      <c r="C821" s="77"/>
      <c r="D821" s="73"/>
      <c r="E821" s="74"/>
      <c r="F821" s="117"/>
    </row>
    <row r="822" spans="1:6" x14ac:dyDescent="0.25">
      <c r="A822" s="90"/>
      <c r="B822" s="76"/>
      <c r="C822" s="77"/>
      <c r="D822" s="73"/>
      <c r="E822" s="74"/>
      <c r="F822" s="117"/>
    </row>
    <row r="823" spans="1:6" x14ac:dyDescent="0.25">
      <c r="A823" s="90"/>
      <c r="B823" s="76"/>
      <c r="C823" s="77"/>
      <c r="D823" s="73"/>
      <c r="E823" s="74"/>
      <c r="F823" s="117"/>
    </row>
    <row r="824" spans="1:6" x14ac:dyDescent="0.25">
      <c r="A824" s="90"/>
      <c r="B824" s="76"/>
      <c r="C824" s="77"/>
      <c r="D824" s="73"/>
      <c r="E824" s="74"/>
      <c r="F824" s="117"/>
    </row>
    <row r="825" spans="1:6" x14ac:dyDescent="0.25">
      <c r="A825" s="90"/>
      <c r="B825" s="76"/>
      <c r="C825" s="77"/>
      <c r="D825" s="73"/>
      <c r="E825" s="74"/>
      <c r="F825" s="117"/>
    </row>
    <row r="826" spans="1:6" x14ac:dyDescent="0.25">
      <c r="A826" s="90"/>
      <c r="B826" s="76"/>
      <c r="C826" s="77"/>
      <c r="D826" s="73"/>
      <c r="E826" s="74"/>
      <c r="F826" s="117"/>
    </row>
    <row r="827" spans="1:6" x14ac:dyDescent="0.25">
      <c r="A827" s="90"/>
      <c r="B827" s="76"/>
      <c r="C827" s="77"/>
      <c r="D827" s="73"/>
      <c r="E827" s="74"/>
      <c r="F827" s="117"/>
    </row>
    <row r="828" spans="1:6" x14ac:dyDescent="0.25">
      <c r="A828" s="90"/>
      <c r="B828" s="76"/>
      <c r="C828" s="77"/>
      <c r="D828" s="73"/>
      <c r="E828" s="74"/>
      <c r="F828" s="117"/>
    </row>
    <row r="829" spans="1:6" x14ac:dyDescent="0.25">
      <c r="A829" s="90"/>
      <c r="B829" s="76"/>
      <c r="C829" s="77"/>
      <c r="D829" s="73"/>
      <c r="E829" s="74"/>
      <c r="F829" s="117"/>
    </row>
    <row r="830" spans="1:6" x14ac:dyDescent="0.25">
      <c r="A830" s="90"/>
      <c r="B830" s="76"/>
      <c r="C830" s="77"/>
      <c r="D830" s="73"/>
      <c r="E830" s="74"/>
      <c r="F830" s="117"/>
    </row>
    <row r="831" spans="1:6" x14ac:dyDescent="0.25">
      <c r="A831" s="90"/>
      <c r="B831" s="76"/>
      <c r="C831" s="77"/>
      <c r="D831" s="73"/>
      <c r="E831" s="74"/>
      <c r="F831" s="117"/>
    </row>
    <row r="832" spans="1:6" x14ac:dyDescent="0.25">
      <c r="A832" s="90"/>
      <c r="B832" s="76"/>
      <c r="C832" s="77"/>
      <c r="D832" s="73"/>
      <c r="E832" s="74"/>
      <c r="F832" s="117"/>
    </row>
    <row r="833" spans="1:6" x14ac:dyDescent="0.25">
      <c r="A833" s="90"/>
      <c r="B833" s="76"/>
      <c r="C833" s="77"/>
      <c r="D833" s="73"/>
      <c r="E833" s="74"/>
      <c r="F833" s="117"/>
    </row>
    <row r="834" spans="1:6" x14ac:dyDescent="0.25">
      <c r="A834" s="90"/>
      <c r="B834" s="76"/>
      <c r="C834" s="77"/>
      <c r="D834" s="73"/>
      <c r="E834" s="74"/>
      <c r="F834" s="117"/>
    </row>
    <row r="835" spans="1:6" x14ac:dyDescent="0.25">
      <c r="A835" s="90"/>
      <c r="B835" s="76"/>
      <c r="C835" s="77"/>
      <c r="D835" s="73"/>
      <c r="E835" s="74"/>
      <c r="F835" s="117"/>
    </row>
    <row r="836" spans="1:6" x14ac:dyDescent="0.25">
      <c r="A836" s="90"/>
      <c r="B836" s="76"/>
      <c r="C836" s="77"/>
      <c r="D836" s="73"/>
      <c r="E836" s="74"/>
      <c r="F836" s="117"/>
    </row>
    <row r="837" spans="1:6" x14ac:dyDescent="0.25">
      <c r="A837" s="90"/>
      <c r="B837" s="76"/>
      <c r="C837" s="77"/>
      <c r="D837" s="73"/>
      <c r="E837" s="74"/>
      <c r="F837" s="117"/>
    </row>
    <row r="838" spans="1:6" x14ac:dyDescent="0.25">
      <c r="A838" s="90"/>
      <c r="B838" s="76"/>
      <c r="C838" s="77"/>
      <c r="D838" s="73"/>
      <c r="E838" s="74"/>
      <c r="F838" s="117"/>
    </row>
    <row r="839" spans="1:6" x14ac:dyDescent="0.25">
      <c r="A839" s="90"/>
      <c r="B839" s="76"/>
      <c r="C839" s="77"/>
      <c r="D839" s="73"/>
      <c r="E839" s="74"/>
      <c r="F839" s="117"/>
    </row>
    <row r="840" spans="1:6" x14ac:dyDescent="0.25">
      <c r="A840" s="90"/>
      <c r="B840" s="76"/>
      <c r="C840" s="77"/>
      <c r="D840" s="73"/>
      <c r="E840" s="74"/>
      <c r="F840" s="117"/>
    </row>
    <row r="841" spans="1:6" x14ac:dyDescent="0.25">
      <c r="A841" s="90"/>
      <c r="B841" s="76"/>
      <c r="C841" s="77"/>
      <c r="D841" s="73"/>
      <c r="E841" s="74"/>
      <c r="F841" s="117"/>
    </row>
    <row r="842" spans="1:6" x14ac:dyDescent="0.25">
      <c r="A842" s="90"/>
      <c r="B842" s="76"/>
      <c r="C842" s="77"/>
      <c r="D842" s="73"/>
      <c r="E842" s="74"/>
      <c r="F842" s="117"/>
    </row>
    <row r="843" spans="1:6" x14ac:dyDescent="0.25">
      <c r="A843" s="90"/>
      <c r="B843" s="76"/>
      <c r="C843" s="77"/>
      <c r="D843" s="73"/>
      <c r="E843" s="74"/>
      <c r="F843" s="117"/>
    </row>
    <row r="844" spans="1:6" x14ac:dyDescent="0.25">
      <c r="A844" s="90"/>
      <c r="B844" s="76"/>
      <c r="C844" s="77"/>
      <c r="D844" s="73"/>
      <c r="E844" s="74"/>
      <c r="F844" s="75"/>
    </row>
    <row r="845" spans="1:6" x14ac:dyDescent="0.25">
      <c r="A845" s="90"/>
      <c r="B845" s="76"/>
      <c r="C845" s="77"/>
      <c r="D845" s="73"/>
      <c r="E845" s="74"/>
      <c r="F845" s="75"/>
    </row>
    <row r="846" spans="1:6" x14ac:dyDescent="0.25">
      <c r="A846" s="90"/>
      <c r="B846" s="76"/>
      <c r="C846" s="77"/>
      <c r="D846" s="73"/>
      <c r="E846" s="74"/>
      <c r="F846" s="75"/>
    </row>
    <row r="847" spans="1:6" x14ac:dyDescent="0.25">
      <c r="A847" s="90"/>
      <c r="B847" s="76"/>
      <c r="C847" s="77"/>
      <c r="D847" s="73"/>
      <c r="E847" s="74"/>
      <c r="F847" s="75"/>
    </row>
    <row r="848" spans="1:6" x14ac:dyDescent="0.25">
      <c r="A848" s="90"/>
      <c r="B848" s="76"/>
      <c r="C848" s="77"/>
      <c r="D848" s="73"/>
      <c r="E848" s="74"/>
      <c r="F848" s="75"/>
    </row>
    <row r="849" spans="1:6" x14ac:dyDescent="0.25">
      <c r="A849" s="90"/>
      <c r="B849" s="76"/>
      <c r="C849" s="77"/>
      <c r="D849" s="73"/>
      <c r="E849" s="74"/>
      <c r="F849" s="75"/>
    </row>
    <row r="850" spans="1:6" x14ac:dyDescent="0.25">
      <c r="A850" s="90"/>
      <c r="B850" s="76"/>
      <c r="C850" s="77"/>
      <c r="D850" s="73"/>
      <c r="E850" s="74"/>
      <c r="F850" s="75"/>
    </row>
    <row r="851" spans="1:6" x14ac:dyDescent="0.25">
      <c r="A851" s="90"/>
      <c r="B851" s="76"/>
      <c r="C851" s="77"/>
      <c r="D851" s="73"/>
      <c r="E851" s="74"/>
      <c r="F851" s="75"/>
    </row>
    <row r="852" spans="1:6" x14ac:dyDescent="0.25">
      <c r="A852" s="90"/>
      <c r="B852" s="76"/>
      <c r="C852" s="77"/>
      <c r="D852" s="73"/>
      <c r="E852" s="74"/>
      <c r="F852" s="75"/>
    </row>
    <row r="853" spans="1:6" x14ac:dyDescent="0.25">
      <c r="A853" s="90"/>
      <c r="B853" s="76"/>
      <c r="C853" s="77"/>
      <c r="D853" s="73"/>
      <c r="E853" s="74"/>
      <c r="F853" s="75"/>
    </row>
    <row r="854" spans="1:6" x14ac:dyDescent="0.25">
      <c r="A854" s="90"/>
      <c r="B854" s="76"/>
      <c r="C854" s="77"/>
      <c r="D854" s="73"/>
      <c r="E854" s="74"/>
      <c r="F854" s="75"/>
    </row>
    <row r="855" spans="1:6" x14ac:dyDescent="0.25">
      <c r="A855" s="90"/>
      <c r="B855" s="76"/>
      <c r="C855" s="77"/>
      <c r="D855" s="73"/>
      <c r="E855" s="74"/>
      <c r="F855" s="75"/>
    </row>
    <row r="856" spans="1:6" x14ac:dyDescent="0.25">
      <c r="A856" s="90"/>
      <c r="B856" s="76"/>
      <c r="C856" s="77"/>
      <c r="D856" s="73"/>
      <c r="E856" s="74"/>
      <c r="F856" s="75"/>
    </row>
    <row r="857" spans="1:6" x14ac:dyDescent="0.25">
      <c r="A857" s="90"/>
      <c r="B857" s="76"/>
      <c r="C857" s="77"/>
      <c r="D857" s="73"/>
      <c r="E857" s="74"/>
      <c r="F857" s="75"/>
    </row>
    <row r="858" spans="1:6" x14ac:dyDescent="0.25">
      <c r="A858" s="90"/>
      <c r="B858" s="76"/>
      <c r="C858" s="77"/>
      <c r="D858" s="73"/>
      <c r="E858" s="74"/>
      <c r="F858" s="75"/>
    </row>
    <row r="859" spans="1:6" x14ac:dyDescent="0.25">
      <c r="A859" s="90"/>
      <c r="B859" s="76"/>
      <c r="C859" s="77"/>
      <c r="D859" s="73"/>
      <c r="E859" s="74"/>
      <c r="F859" s="75"/>
    </row>
    <row r="860" spans="1:6" x14ac:dyDescent="0.25">
      <c r="A860" s="90"/>
      <c r="B860" s="76"/>
      <c r="C860" s="77"/>
      <c r="D860" s="73"/>
      <c r="E860" s="74"/>
      <c r="F860" s="75"/>
    </row>
    <row r="861" spans="1:6" x14ac:dyDescent="0.25">
      <c r="A861" s="90"/>
      <c r="B861" s="76"/>
      <c r="C861" s="77"/>
      <c r="D861" s="73"/>
      <c r="E861" s="74"/>
      <c r="F861" s="75"/>
    </row>
    <row r="862" spans="1:6" x14ac:dyDescent="0.25">
      <c r="A862" s="90"/>
      <c r="B862" s="76"/>
      <c r="C862" s="77"/>
      <c r="D862" s="73"/>
      <c r="E862" s="74"/>
      <c r="F862" s="75"/>
    </row>
    <row r="863" spans="1:6" x14ac:dyDescent="0.25">
      <c r="A863" s="90"/>
      <c r="B863" s="76"/>
      <c r="C863" s="77"/>
      <c r="D863" s="73"/>
      <c r="E863" s="74"/>
      <c r="F863" s="75"/>
    </row>
    <row r="864" spans="1:6" x14ac:dyDescent="0.25">
      <c r="A864" s="90"/>
      <c r="B864" s="76"/>
      <c r="C864" s="77"/>
      <c r="D864" s="73"/>
      <c r="E864" s="74"/>
      <c r="F864" s="75"/>
    </row>
    <row r="865" spans="1:6" x14ac:dyDescent="0.25">
      <c r="A865" s="90"/>
      <c r="B865" s="76"/>
      <c r="C865" s="77"/>
      <c r="D865" s="73"/>
      <c r="E865" s="74"/>
      <c r="F865" s="75"/>
    </row>
    <row r="866" spans="1:6" x14ac:dyDescent="0.25">
      <c r="A866" s="90"/>
      <c r="B866" s="76"/>
      <c r="C866" s="77"/>
      <c r="D866" s="73"/>
      <c r="E866" s="74"/>
      <c r="F866" s="75"/>
    </row>
    <row r="867" spans="1:6" x14ac:dyDescent="0.25">
      <c r="A867" s="90"/>
      <c r="B867" s="76"/>
      <c r="C867" s="77"/>
      <c r="D867" s="73"/>
      <c r="E867" s="74"/>
      <c r="F867" s="75"/>
    </row>
    <row r="868" spans="1:6" x14ac:dyDescent="0.25">
      <c r="A868" s="90"/>
      <c r="B868" s="76"/>
      <c r="C868" s="77"/>
      <c r="D868" s="73"/>
      <c r="E868" s="74"/>
      <c r="F868" s="75"/>
    </row>
    <row r="869" spans="1:6" x14ac:dyDescent="0.25">
      <c r="A869" s="90"/>
      <c r="B869" s="76"/>
      <c r="C869" s="77"/>
      <c r="D869" s="73"/>
      <c r="E869" s="74"/>
      <c r="F869" s="75"/>
    </row>
    <row r="870" spans="1:6" x14ac:dyDescent="0.25">
      <c r="A870" s="90"/>
      <c r="B870" s="76"/>
      <c r="C870" s="77"/>
      <c r="D870" s="73"/>
      <c r="E870" s="74"/>
      <c r="F870" s="75"/>
    </row>
    <row r="871" spans="1:6" x14ac:dyDescent="0.25">
      <c r="A871" s="90"/>
      <c r="B871" s="76"/>
      <c r="C871" s="77"/>
      <c r="D871" s="73"/>
      <c r="E871" s="74"/>
      <c r="F871" s="75"/>
    </row>
    <row r="872" spans="1:6" x14ac:dyDescent="0.25">
      <c r="A872" s="90"/>
      <c r="B872" s="76"/>
      <c r="C872" s="77"/>
      <c r="D872" s="73"/>
      <c r="E872" s="74"/>
      <c r="F872" s="75"/>
    </row>
    <row r="873" spans="1:6" x14ac:dyDescent="0.25">
      <c r="A873" s="90"/>
      <c r="B873" s="76"/>
      <c r="C873" s="77"/>
      <c r="D873" s="73"/>
      <c r="E873" s="74"/>
      <c r="F873" s="75"/>
    </row>
    <row r="874" spans="1:6" x14ac:dyDescent="0.25">
      <c r="A874" s="90"/>
      <c r="B874" s="76"/>
      <c r="C874" s="77"/>
      <c r="D874" s="73"/>
      <c r="E874" s="74"/>
      <c r="F874" s="75"/>
    </row>
    <row r="875" spans="1:6" x14ac:dyDescent="0.25">
      <c r="A875" s="90"/>
      <c r="B875" s="76"/>
      <c r="C875" s="77"/>
      <c r="D875" s="73"/>
      <c r="E875" s="74"/>
      <c r="F875" s="75"/>
    </row>
    <row r="876" spans="1:6" x14ac:dyDescent="0.25">
      <c r="A876" s="90"/>
      <c r="B876" s="76"/>
      <c r="C876" s="77"/>
      <c r="D876" s="73"/>
      <c r="E876" s="74"/>
      <c r="F876" s="75"/>
    </row>
    <row r="877" spans="1:6" x14ac:dyDescent="0.25">
      <c r="A877" s="90"/>
      <c r="B877" s="76"/>
      <c r="C877" s="77"/>
      <c r="D877" s="73"/>
      <c r="E877" s="74"/>
      <c r="F877" s="75"/>
    </row>
    <row r="878" spans="1:6" x14ac:dyDescent="0.25">
      <c r="A878" s="90"/>
      <c r="B878" s="76"/>
      <c r="C878" s="77"/>
      <c r="D878" s="73"/>
      <c r="E878" s="74"/>
      <c r="F878" s="75"/>
    </row>
    <row r="879" spans="1:6" x14ac:dyDescent="0.25">
      <c r="A879" s="90"/>
      <c r="B879" s="76"/>
      <c r="C879" s="77"/>
      <c r="D879" s="73"/>
      <c r="E879" s="74"/>
      <c r="F879" s="75"/>
    </row>
    <row r="880" spans="1:6" x14ac:dyDescent="0.25">
      <c r="A880" s="90"/>
      <c r="B880" s="76"/>
      <c r="C880" s="77"/>
      <c r="D880" s="73"/>
      <c r="E880" s="74"/>
      <c r="F880" s="75"/>
    </row>
    <row r="881" spans="1:6" x14ac:dyDescent="0.25">
      <c r="A881" s="90"/>
      <c r="B881" s="76"/>
      <c r="C881" s="77"/>
      <c r="D881" s="73"/>
      <c r="E881" s="74"/>
      <c r="F881" s="75"/>
    </row>
    <row r="882" spans="1:6" x14ac:dyDescent="0.25">
      <c r="A882" s="90"/>
      <c r="B882" s="76"/>
      <c r="C882" s="77"/>
      <c r="D882" s="73"/>
      <c r="E882" s="74"/>
      <c r="F882" s="75"/>
    </row>
    <row r="883" spans="1:6" x14ac:dyDescent="0.25">
      <c r="A883" s="90"/>
      <c r="B883" s="76"/>
      <c r="C883" s="77"/>
      <c r="D883" s="73"/>
      <c r="E883" s="74"/>
      <c r="F883" s="75"/>
    </row>
    <row r="884" spans="1:6" x14ac:dyDescent="0.25">
      <c r="A884" s="90"/>
      <c r="B884" s="76"/>
      <c r="C884" s="77"/>
      <c r="D884" s="73"/>
      <c r="E884" s="74"/>
      <c r="F884" s="75"/>
    </row>
    <row r="885" spans="1:6" x14ac:dyDescent="0.25">
      <c r="A885" s="90"/>
      <c r="B885" s="76"/>
      <c r="C885" s="77"/>
      <c r="D885" s="73"/>
      <c r="E885" s="74"/>
      <c r="F885" s="75"/>
    </row>
    <row r="886" spans="1:6" x14ac:dyDescent="0.25">
      <c r="A886" s="90"/>
      <c r="B886" s="76"/>
      <c r="C886" s="77"/>
      <c r="D886" s="73"/>
      <c r="E886" s="74"/>
      <c r="F886" s="75"/>
    </row>
    <row r="887" spans="1:6" x14ac:dyDescent="0.25">
      <c r="A887" s="90"/>
      <c r="B887" s="76"/>
      <c r="C887" s="77"/>
      <c r="D887" s="73"/>
      <c r="E887" s="74"/>
      <c r="F887" s="75"/>
    </row>
    <row r="888" spans="1:6" x14ac:dyDescent="0.25">
      <c r="A888" s="90"/>
      <c r="B888" s="76"/>
      <c r="C888" s="77"/>
      <c r="D888" s="73"/>
      <c r="E888" s="74"/>
      <c r="F888" s="75"/>
    </row>
    <row r="889" spans="1:6" x14ac:dyDescent="0.25">
      <c r="A889" s="90"/>
      <c r="B889" s="76"/>
      <c r="C889" s="77"/>
      <c r="D889" s="73"/>
      <c r="E889" s="74"/>
      <c r="F889" s="75"/>
    </row>
    <row r="890" spans="1:6" x14ac:dyDescent="0.25">
      <c r="A890" s="90"/>
      <c r="B890" s="76"/>
      <c r="C890" s="77"/>
      <c r="D890" s="73"/>
      <c r="E890" s="74"/>
      <c r="F890" s="75"/>
    </row>
    <row r="891" spans="1:6" x14ac:dyDescent="0.25">
      <c r="A891" s="90"/>
      <c r="B891" s="76"/>
      <c r="C891" s="77"/>
      <c r="D891" s="73"/>
      <c r="E891" s="74"/>
      <c r="F891" s="75"/>
    </row>
    <row r="892" spans="1:6" x14ac:dyDescent="0.25">
      <c r="A892" s="90"/>
      <c r="B892" s="76"/>
      <c r="C892" s="77"/>
      <c r="D892" s="73"/>
      <c r="E892" s="74"/>
      <c r="F892" s="75"/>
    </row>
    <row r="893" spans="1:6" x14ac:dyDescent="0.25">
      <c r="A893" s="90"/>
      <c r="B893" s="76"/>
      <c r="C893" s="77"/>
      <c r="D893" s="73"/>
      <c r="E893" s="74"/>
      <c r="F893" s="75"/>
    </row>
    <row r="894" spans="1:6" x14ac:dyDescent="0.25">
      <c r="A894" s="90"/>
      <c r="B894" s="76"/>
      <c r="C894" s="77"/>
      <c r="D894" s="73"/>
      <c r="E894" s="74"/>
      <c r="F894" s="75"/>
    </row>
    <row r="895" spans="1:6" x14ac:dyDescent="0.25">
      <c r="A895" s="90"/>
      <c r="B895" s="76"/>
      <c r="C895" s="77"/>
      <c r="D895" s="73"/>
      <c r="E895" s="74"/>
      <c r="F895" s="75"/>
    </row>
    <row r="896" spans="1:6" x14ac:dyDescent="0.25">
      <c r="A896" s="90"/>
      <c r="B896" s="76"/>
      <c r="C896" s="77"/>
      <c r="D896" s="73"/>
      <c r="E896" s="74"/>
      <c r="F896" s="75"/>
    </row>
    <row r="897" spans="1:6" x14ac:dyDescent="0.25">
      <c r="A897" s="90"/>
      <c r="B897" s="76"/>
      <c r="C897" s="77"/>
      <c r="D897" s="73"/>
      <c r="E897" s="74"/>
      <c r="F897" s="75"/>
    </row>
    <row r="898" spans="1:6" x14ac:dyDescent="0.25">
      <c r="A898" s="90"/>
      <c r="B898" s="76"/>
      <c r="C898" s="77"/>
      <c r="D898" s="73"/>
      <c r="E898" s="74"/>
      <c r="F898" s="75"/>
    </row>
    <row r="899" spans="1:6" x14ac:dyDescent="0.25">
      <c r="A899" s="90"/>
      <c r="B899" s="76"/>
      <c r="C899" s="77"/>
      <c r="D899" s="73"/>
      <c r="E899" s="74"/>
      <c r="F899" s="75"/>
    </row>
    <row r="900" spans="1:6" x14ac:dyDescent="0.25">
      <c r="A900" s="90"/>
      <c r="B900" s="76"/>
      <c r="C900" s="77"/>
      <c r="D900" s="73"/>
      <c r="E900" s="74"/>
      <c r="F900" s="75"/>
    </row>
    <row r="901" spans="1:6" x14ac:dyDescent="0.25">
      <c r="A901" s="90"/>
      <c r="B901" s="76"/>
      <c r="C901" s="77"/>
      <c r="D901" s="73"/>
      <c r="E901" s="74"/>
      <c r="F901" s="75"/>
    </row>
    <row r="902" spans="1:6" x14ac:dyDescent="0.25">
      <c r="A902" s="90"/>
      <c r="B902" s="76"/>
      <c r="C902" s="77"/>
      <c r="D902" s="73"/>
      <c r="E902" s="74"/>
      <c r="F902" s="75"/>
    </row>
    <row r="903" spans="1:6" x14ac:dyDescent="0.25">
      <c r="A903" s="90"/>
      <c r="B903" s="76"/>
      <c r="C903" s="77"/>
      <c r="D903" s="73"/>
      <c r="E903" s="74"/>
      <c r="F903" s="75"/>
    </row>
    <row r="904" spans="1:6" x14ac:dyDescent="0.25">
      <c r="A904" s="90"/>
      <c r="B904" s="76"/>
      <c r="C904" s="77"/>
      <c r="D904" s="73"/>
      <c r="E904" s="74"/>
      <c r="F904" s="75"/>
    </row>
    <row r="905" spans="1:6" x14ac:dyDescent="0.25">
      <c r="A905" s="90"/>
      <c r="B905" s="76"/>
      <c r="C905" s="77"/>
      <c r="D905" s="73"/>
      <c r="E905" s="74"/>
      <c r="F905" s="75"/>
    </row>
    <row r="906" spans="1:6" x14ac:dyDescent="0.25">
      <c r="A906" s="90"/>
      <c r="B906" s="76"/>
      <c r="C906" s="77"/>
      <c r="D906" s="73"/>
      <c r="E906" s="74"/>
      <c r="F906" s="75"/>
    </row>
    <row r="907" spans="1:6" x14ac:dyDescent="0.25">
      <c r="A907" s="90"/>
      <c r="B907" s="76"/>
      <c r="C907" s="77"/>
      <c r="D907" s="73"/>
      <c r="E907" s="74"/>
      <c r="F907" s="75"/>
    </row>
    <row r="908" spans="1:6" x14ac:dyDescent="0.25">
      <c r="A908" s="90"/>
      <c r="B908" s="76"/>
      <c r="C908" s="77"/>
      <c r="D908" s="73"/>
      <c r="E908" s="74"/>
      <c r="F908" s="75"/>
    </row>
    <row r="909" spans="1:6" x14ac:dyDescent="0.25">
      <c r="A909" s="90"/>
      <c r="B909" s="76"/>
      <c r="C909" s="77"/>
      <c r="D909" s="73"/>
      <c r="E909" s="74"/>
      <c r="F909" s="75"/>
    </row>
    <row r="910" spans="1:6" x14ac:dyDescent="0.25">
      <c r="A910" s="90"/>
      <c r="B910" s="76"/>
      <c r="C910" s="77"/>
      <c r="D910" s="73"/>
      <c r="E910" s="74"/>
      <c r="F910" s="75"/>
    </row>
    <row r="911" spans="1:6" x14ac:dyDescent="0.25">
      <c r="A911" s="90"/>
      <c r="B911" s="76"/>
      <c r="C911" s="77"/>
      <c r="D911" s="73"/>
      <c r="E911" s="74"/>
      <c r="F911" s="75"/>
    </row>
    <row r="912" spans="1:6" x14ac:dyDescent="0.25">
      <c r="A912" s="90"/>
      <c r="B912" s="76"/>
      <c r="C912" s="77"/>
      <c r="D912" s="73"/>
      <c r="E912" s="74"/>
      <c r="F912" s="75"/>
    </row>
    <row r="913" spans="1:6" x14ac:dyDescent="0.25">
      <c r="A913" s="90"/>
      <c r="B913" s="76"/>
      <c r="C913" s="77"/>
      <c r="D913" s="73"/>
      <c r="E913" s="74"/>
      <c r="F913" s="75"/>
    </row>
    <row r="914" spans="1:6" x14ac:dyDescent="0.25">
      <c r="A914" s="90"/>
      <c r="B914" s="76"/>
      <c r="C914" s="77"/>
      <c r="D914" s="73"/>
      <c r="E914" s="74"/>
      <c r="F914" s="75"/>
    </row>
    <row r="915" spans="1:6" x14ac:dyDescent="0.25">
      <c r="A915" s="90"/>
      <c r="B915" s="76"/>
      <c r="C915" s="77"/>
      <c r="D915" s="73"/>
      <c r="E915" s="74"/>
      <c r="F915" s="75"/>
    </row>
    <row r="916" spans="1:6" x14ac:dyDescent="0.25">
      <c r="A916" s="90"/>
      <c r="B916" s="76"/>
      <c r="C916" s="77"/>
      <c r="D916" s="73"/>
      <c r="E916" s="74"/>
      <c r="F916" s="75"/>
    </row>
    <row r="917" spans="1:6" x14ac:dyDescent="0.25">
      <c r="A917" s="90"/>
      <c r="B917" s="76"/>
      <c r="C917" s="77"/>
      <c r="D917" s="73"/>
      <c r="E917" s="74"/>
      <c r="F917" s="75"/>
    </row>
    <row r="918" spans="1:6" x14ac:dyDescent="0.25">
      <c r="A918" s="90"/>
      <c r="B918" s="76"/>
      <c r="C918" s="77"/>
      <c r="D918" s="73"/>
      <c r="E918" s="74"/>
      <c r="F918" s="75"/>
    </row>
    <row r="919" spans="1:6" x14ac:dyDescent="0.25">
      <c r="A919" s="90"/>
      <c r="B919" s="76"/>
      <c r="C919" s="77"/>
      <c r="D919" s="73"/>
      <c r="E919" s="74"/>
      <c r="F919" s="75"/>
    </row>
    <row r="920" spans="1:6" x14ac:dyDescent="0.25">
      <c r="A920" s="90"/>
      <c r="B920" s="76"/>
      <c r="C920" s="77"/>
      <c r="D920" s="73"/>
      <c r="E920" s="74"/>
      <c r="F920" s="75"/>
    </row>
    <row r="921" spans="1:6" x14ac:dyDescent="0.25">
      <c r="A921" s="90"/>
      <c r="B921" s="76"/>
      <c r="C921" s="77"/>
      <c r="D921" s="73"/>
      <c r="E921" s="74"/>
      <c r="F921" s="75"/>
    </row>
    <row r="922" spans="1:6" x14ac:dyDescent="0.25">
      <c r="A922" s="90"/>
      <c r="B922" s="76"/>
      <c r="C922" s="77"/>
      <c r="D922" s="73"/>
      <c r="E922" s="74"/>
      <c r="F922" s="75"/>
    </row>
    <row r="923" spans="1:6" x14ac:dyDescent="0.25">
      <c r="A923" s="90"/>
      <c r="B923" s="76"/>
      <c r="C923" s="77"/>
      <c r="D923" s="73"/>
      <c r="E923" s="74"/>
      <c r="F923" s="117"/>
    </row>
    <row r="924" spans="1:6" x14ac:dyDescent="0.25">
      <c r="A924" s="116"/>
      <c r="B924" s="76"/>
      <c r="C924" s="77"/>
      <c r="D924" s="73"/>
      <c r="E924" s="74"/>
      <c r="F924" s="117"/>
    </row>
    <row r="925" spans="1:6" x14ac:dyDescent="0.25">
      <c r="A925" s="116"/>
      <c r="B925" s="76"/>
      <c r="C925" s="77"/>
      <c r="D925" s="73"/>
      <c r="E925" s="74"/>
      <c r="F925" s="117"/>
    </row>
    <row r="926" spans="1:6" x14ac:dyDescent="0.25">
      <c r="A926" s="116"/>
      <c r="B926" s="76"/>
      <c r="C926" s="77"/>
      <c r="D926" s="73"/>
      <c r="E926" s="74"/>
      <c r="F926" s="117"/>
    </row>
    <row r="927" spans="1:6" x14ac:dyDescent="0.25">
      <c r="A927" s="116"/>
      <c r="B927" s="76"/>
      <c r="C927" s="77"/>
      <c r="D927" s="73"/>
      <c r="E927" s="74"/>
      <c r="F927" s="117"/>
    </row>
    <row r="928" spans="1:6" x14ac:dyDescent="0.25">
      <c r="A928" s="116"/>
      <c r="B928" s="76"/>
      <c r="C928" s="77"/>
      <c r="D928" s="73"/>
      <c r="E928" s="74"/>
      <c r="F928" s="117"/>
    </row>
    <row r="929" spans="1:6" x14ac:dyDescent="0.25">
      <c r="A929" s="116"/>
      <c r="B929" s="76"/>
      <c r="C929" s="77"/>
      <c r="D929" s="73"/>
      <c r="E929" s="74"/>
      <c r="F929" s="117"/>
    </row>
    <row r="930" spans="1:6" x14ac:dyDescent="0.25">
      <c r="A930" s="116"/>
      <c r="B930" s="76"/>
      <c r="C930" s="77"/>
      <c r="D930" s="73"/>
      <c r="E930" s="74"/>
      <c r="F930" s="117"/>
    </row>
    <row r="931" spans="1:6" x14ac:dyDescent="0.25">
      <c r="A931" s="116"/>
      <c r="B931" s="76"/>
      <c r="C931" s="77"/>
      <c r="D931" s="73"/>
      <c r="E931" s="74"/>
      <c r="F931" s="117"/>
    </row>
    <row r="932" spans="1:6" x14ac:dyDescent="0.25">
      <c r="A932" s="116"/>
      <c r="B932" s="76"/>
      <c r="C932" s="77"/>
      <c r="D932" s="73"/>
      <c r="E932" s="74"/>
      <c r="F932" s="117"/>
    </row>
    <row r="933" spans="1:6" x14ac:dyDescent="0.25">
      <c r="A933" s="116"/>
      <c r="B933" s="76"/>
      <c r="C933" s="77"/>
      <c r="D933" s="73"/>
      <c r="E933" s="74"/>
      <c r="F933" s="117"/>
    </row>
    <row r="934" spans="1:6" x14ac:dyDescent="0.25">
      <c r="A934" s="116"/>
      <c r="B934" s="76"/>
      <c r="C934" s="77"/>
      <c r="D934" s="73"/>
      <c r="E934" s="74"/>
      <c r="F934" s="117"/>
    </row>
    <row r="935" spans="1:6" x14ac:dyDescent="0.25">
      <c r="A935" s="116"/>
      <c r="B935" s="76"/>
      <c r="C935" s="77"/>
      <c r="D935" s="73"/>
      <c r="E935" s="74"/>
      <c r="F935" s="117"/>
    </row>
    <row r="936" spans="1:6" x14ac:dyDescent="0.25">
      <c r="A936" s="116"/>
      <c r="B936" s="76"/>
      <c r="C936" s="77"/>
      <c r="D936" s="73"/>
      <c r="E936" s="74"/>
      <c r="F936" s="117"/>
    </row>
    <row r="937" spans="1:6" x14ac:dyDescent="0.25">
      <c r="A937" s="116"/>
      <c r="B937" s="76"/>
      <c r="C937" s="77"/>
      <c r="D937" s="73"/>
      <c r="E937" s="74"/>
      <c r="F937" s="117"/>
    </row>
    <row r="938" spans="1:6" x14ac:dyDescent="0.25">
      <c r="A938" s="116"/>
      <c r="B938" s="76"/>
      <c r="C938" s="77"/>
      <c r="D938" s="73"/>
      <c r="E938" s="74"/>
      <c r="F938" s="117"/>
    </row>
    <row r="939" spans="1:6" x14ac:dyDescent="0.25">
      <c r="A939" s="116"/>
      <c r="B939" s="76"/>
      <c r="C939" s="77"/>
      <c r="D939" s="73"/>
      <c r="E939" s="74"/>
      <c r="F939" s="117"/>
    </row>
    <row r="940" spans="1:6" x14ac:dyDescent="0.25">
      <c r="A940" s="116"/>
      <c r="B940" s="76"/>
      <c r="C940" s="77"/>
      <c r="D940" s="73"/>
      <c r="E940" s="74"/>
      <c r="F940" s="117"/>
    </row>
    <row r="941" spans="1:6" x14ac:dyDescent="0.25">
      <c r="A941" s="116"/>
      <c r="B941" s="76"/>
      <c r="C941" s="77"/>
      <c r="D941" s="73"/>
      <c r="E941" s="74"/>
      <c r="F941" s="117"/>
    </row>
    <row r="942" spans="1:6" x14ac:dyDescent="0.25">
      <c r="A942" s="116"/>
      <c r="B942" s="76"/>
      <c r="C942" s="77"/>
      <c r="D942" s="73"/>
      <c r="E942" s="74"/>
      <c r="F942" s="117"/>
    </row>
    <row r="943" spans="1:6" x14ac:dyDescent="0.25">
      <c r="A943" s="116"/>
      <c r="B943" s="76"/>
      <c r="C943" s="77"/>
      <c r="D943" s="73"/>
      <c r="E943" s="74"/>
      <c r="F943" s="117"/>
    </row>
    <row r="944" spans="1:6" x14ac:dyDescent="0.25">
      <c r="A944" s="116"/>
      <c r="B944" s="76"/>
      <c r="C944" s="77"/>
      <c r="D944" s="73"/>
      <c r="E944" s="74"/>
      <c r="F944" s="117"/>
    </row>
    <row r="945" spans="1:6" x14ac:dyDescent="0.25">
      <c r="A945" s="116"/>
      <c r="B945" s="76"/>
      <c r="C945" s="77"/>
      <c r="D945" s="73"/>
      <c r="E945" s="74"/>
      <c r="F945" s="117"/>
    </row>
    <row r="946" spans="1:6" x14ac:dyDescent="0.25">
      <c r="A946" s="116"/>
      <c r="B946" s="76"/>
      <c r="C946" s="77"/>
      <c r="D946" s="73"/>
      <c r="E946" s="74"/>
      <c r="F946" s="117"/>
    </row>
    <row r="947" spans="1:6" x14ac:dyDescent="0.25">
      <c r="A947" s="116"/>
      <c r="B947" s="76"/>
      <c r="C947" s="77"/>
      <c r="D947" s="73"/>
      <c r="E947" s="74"/>
      <c r="F947" s="117"/>
    </row>
    <row r="948" spans="1:6" x14ac:dyDescent="0.25">
      <c r="A948" s="116"/>
      <c r="B948" s="76"/>
      <c r="C948" s="77"/>
      <c r="D948" s="73"/>
      <c r="E948" s="74"/>
      <c r="F948" s="117"/>
    </row>
    <row r="949" spans="1:6" x14ac:dyDescent="0.25">
      <c r="A949" s="116"/>
      <c r="B949" s="76"/>
      <c r="C949" s="77"/>
      <c r="D949" s="73"/>
      <c r="E949" s="74"/>
      <c r="F949" s="117"/>
    </row>
    <row r="950" spans="1:6" x14ac:dyDescent="0.25">
      <c r="A950" s="116"/>
      <c r="B950" s="76"/>
      <c r="C950" s="77"/>
      <c r="D950" s="73"/>
      <c r="E950" s="74"/>
      <c r="F950" s="117"/>
    </row>
    <row r="951" spans="1:6" x14ac:dyDescent="0.25">
      <c r="A951" s="116"/>
      <c r="B951" s="76"/>
      <c r="C951" s="77"/>
      <c r="D951" s="73"/>
      <c r="E951" s="74"/>
      <c r="F951" s="117"/>
    </row>
    <row r="952" spans="1:6" x14ac:dyDescent="0.25">
      <c r="A952" s="116"/>
      <c r="B952" s="76"/>
      <c r="C952" s="77"/>
      <c r="D952" s="73"/>
      <c r="E952" s="74"/>
      <c r="F952" s="117"/>
    </row>
    <row r="953" spans="1:6" x14ac:dyDescent="0.25">
      <c r="A953" s="116"/>
      <c r="B953" s="76"/>
      <c r="C953" s="77"/>
      <c r="D953" s="73"/>
      <c r="E953" s="74"/>
      <c r="F953" s="117"/>
    </row>
    <row r="954" spans="1:6" x14ac:dyDescent="0.25">
      <c r="A954" s="116"/>
      <c r="B954" s="76"/>
      <c r="C954" s="77"/>
      <c r="D954" s="73"/>
      <c r="E954" s="74"/>
      <c r="F954" s="117"/>
    </row>
    <row r="955" spans="1:6" x14ac:dyDescent="0.25">
      <c r="A955" s="116"/>
      <c r="B955" s="76"/>
      <c r="C955" s="77"/>
      <c r="D955" s="73"/>
      <c r="E955" s="74"/>
      <c r="F955" s="117"/>
    </row>
    <row r="956" spans="1:6" x14ac:dyDescent="0.25">
      <c r="A956" s="116"/>
      <c r="B956" s="76"/>
      <c r="C956" s="77"/>
      <c r="D956" s="73"/>
      <c r="E956" s="74"/>
      <c r="F956" s="117"/>
    </row>
    <row r="957" spans="1:6" x14ac:dyDescent="0.25">
      <c r="A957" s="116"/>
      <c r="B957" s="76"/>
      <c r="C957" s="77"/>
      <c r="D957" s="73"/>
      <c r="E957" s="74"/>
      <c r="F957" s="117"/>
    </row>
    <row r="958" spans="1:6" x14ac:dyDescent="0.25">
      <c r="A958" s="116"/>
      <c r="B958" s="76"/>
      <c r="C958" s="77"/>
      <c r="D958" s="73"/>
      <c r="E958" s="74"/>
      <c r="F958" s="117"/>
    </row>
    <row r="959" spans="1:6" x14ac:dyDescent="0.25">
      <c r="A959" s="116"/>
      <c r="B959" s="76"/>
      <c r="C959" s="77"/>
      <c r="D959" s="73"/>
      <c r="E959" s="74"/>
      <c r="F959" s="117"/>
    </row>
    <row r="960" spans="1:6" x14ac:dyDescent="0.25">
      <c r="A960" s="116"/>
      <c r="B960" s="76"/>
      <c r="C960" s="77"/>
      <c r="D960" s="73"/>
      <c r="E960" s="74"/>
      <c r="F960" s="117"/>
    </row>
    <row r="961" spans="1:6" x14ac:dyDescent="0.25">
      <c r="A961" s="116"/>
      <c r="B961" s="76"/>
      <c r="C961" s="77"/>
      <c r="D961" s="73"/>
      <c r="E961" s="74"/>
      <c r="F961" s="117"/>
    </row>
    <row r="962" spans="1:6" x14ac:dyDescent="0.25">
      <c r="A962" s="116"/>
      <c r="B962" s="76"/>
      <c r="C962" s="77"/>
      <c r="D962" s="73"/>
      <c r="E962" s="74"/>
      <c r="F962" s="117"/>
    </row>
    <row r="963" spans="1:6" x14ac:dyDescent="0.25">
      <c r="A963" s="116"/>
      <c r="B963" s="76"/>
      <c r="C963" s="77"/>
      <c r="D963" s="73"/>
      <c r="E963" s="74"/>
      <c r="F963" s="117"/>
    </row>
    <row r="964" spans="1:6" x14ac:dyDescent="0.25">
      <c r="A964" s="116"/>
      <c r="B964" s="76"/>
      <c r="C964" s="77"/>
      <c r="D964" s="73"/>
      <c r="E964" s="74"/>
      <c r="F964" s="117"/>
    </row>
    <row r="965" spans="1:6" x14ac:dyDescent="0.25">
      <c r="A965" s="116"/>
      <c r="B965" s="76"/>
      <c r="C965" s="77"/>
      <c r="D965" s="73"/>
      <c r="E965" s="74"/>
      <c r="F965" s="117"/>
    </row>
    <row r="966" spans="1:6" x14ac:dyDescent="0.25">
      <c r="A966" s="116"/>
      <c r="B966" s="76"/>
      <c r="C966" s="77"/>
      <c r="D966" s="73"/>
      <c r="E966" s="74"/>
      <c r="F966" s="117"/>
    </row>
    <row r="967" spans="1:6" x14ac:dyDescent="0.25">
      <c r="A967" s="116"/>
      <c r="B967" s="76"/>
      <c r="C967" s="77"/>
      <c r="D967" s="73"/>
      <c r="E967" s="74"/>
      <c r="F967" s="117"/>
    </row>
    <row r="968" spans="1:6" x14ac:dyDescent="0.25">
      <c r="A968" s="116"/>
      <c r="B968" s="76"/>
      <c r="C968" s="77"/>
      <c r="D968" s="73"/>
      <c r="E968" s="74"/>
      <c r="F968" s="117"/>
    </row>
    <row r="969" spans="1:6" x14ac:dyDescent="0.25">
      <c r="A969" s="116"/>
      <c r="B969" s="76"/>
      <c r="C969" s="77"/>
      <c r="D969" s="73"/>
      <c r="E969" s="74"/>
      <c r="F969" s="117"/>
    </row>
    <row r="970" spans="1:6" x14ac:dyDescent="0.25">
      <c r="A970" s="116"/>
      <c r="B970" s="76"/>
      <c r="C970" s="77"/>
      <c r="D970" s="73"/>
      <c r="E970" s="74"/>
      <c r="F970" s="117"/>
    </row>
    <row r="971" spans="1:6" x14ac:dyDescent="0.25">
      <c r="A971" s="116"/>
      <c r="B971" s="76"/>
      <c r="C971" s="77"/>
      <c r="D971" s="73"/>
      <c r="E971" s="74"/>
      <c r="F971" s="117"/>
    </row>
    <row r="972" spans="1:6" x14ac:dyDescent="0.25">
      <c r="A972" s="116"/>
      <c r="B972" s="76"/>
      <c r="C972" s="77"/>
      <c r="D972" s="73"/>
      <c r="E972" s="74"/>
      <c r="F972" s="117"/>
    </row>
    <row r="973" spans="1:6" x14ac:dyDescent="0.25">
      <c r="A973" s="116"/>
      <c r="B973" s="76"/>
      <c r="C973" s="77"/>
      <c r="D973" s="73"/>
      <c r="E973" s="74"/>
      <c r="F973" s="117"/>
    </row>
    <row r="974" spans="1:6" x14ac:dyDescent="0.25">
      <c r="A974" s="116"/>
      <c r="B974" s="76"/>
      <c r="C974" s="77"/>
      <c r="D974" s="73"/>
      <c r="E974" s="74"/>
      <c r="F974" s="117"/>
    </row>
    <row r="975" spans="1:6" x14ac:dyDescent="0.25">
      <c r="A975" s="116"/>
      <c r="B975" s="76"/>
      <c r="C975" s="77"/>
      <c r="D975" s="73"/>
      <c r="E975" s="74"/>
      <c r="F975" s="117"/>
    </row>
    <row r="976" spans="1:6" x14ac:dyDescent="0.25">
      <c r="A976" s="116"/>
      <c r="B976" s="76"/>
      <c r="C976" s="77"/>
      <c r="D976" s="73"/>
      <c r="E976" s="74"/>
      <c r="F976" s="117"/>
    </row>
    <row r="977" spans="1:6" x14ac:dyDescent="0.25">
      <c r="A977" s="116"/>
      <c r="B977" s="76"/>
      <c r="C977" s="77"/>
      <c r="D977" s="73"/>
      <c r="E977" s="74"/>
      <c r="F977" s="117"/>
    </row>
    <row r="978" spans="1:6" x14ac:dyDescent="0.25">
      <c r="A978" s="116"/>
      <c r="B978" s="76"/>
      <c r="C978" s="77"/>
      <c r="D978" s="73"/>
      <c r="E978" s="74"/>
      <c r="F978" s="117"/>
    </row>
    <row r="979" spans="1:6" x14ac:dyDescent="0.25">
      <c r="A979" s="116"/>
      <c r="B979" s="76"/>
      <c r="C979" s="77"/>
      <c r="D979" s="73"/>
      <c r="E979" s="74"/>
      <c r="F979" s="117"/>
    </row>
    <row r="980" spans="1:6" x14ac:dyDescent="0.25">
      <c r="A980" s="116"/>
      <c r="B980" s="76"/>
      <c r="C980" s="77"/>
      <c r="D980" s="73"/>
      <c r="E980" s="74"/>
      <c r="F980" s="117"/>
    </row>
    <row r="981" spans="1:6" x14ac:dyDescent="0.25">
      <c r="A981" s="116"/>
      <c r="B981" s="76"/>
      <c r="C981" s="77"/>
      <c r="D981" s="73"/>
      <c r="E981" s="74"/>
      <c r="F981" s="117"/>
    </row>
    <row r="982" spans="1:6" x14ac:dyDescent="0.25">
      <c r="A982" s="116"/>
      <c r="B982" s="76"/>
      <c r="C982" s="77"/>
      <c r="D982" s="73"/>
      <c r="E982" s="74"/>
      <c r="F982" s="117"/>
    </row>
    <row r="983" spans="1:6" x14ac:dyDescent="0.25">
      <c r="A983" s="116"/>
      <c r="B983" s="76"/>
      <c r="C983" s="77"/>
      <c r="D983" s="73"/>
      <c r="E983" s="74"/>
      <c r="F983" s="117"/>
    </row>
    <row r="984" spans="1:6" x14ac:dyDescent="0.25">
      <c r="A984" s="116"/>
      <c r="B984" s="76"/>
      <c r="C984" s="77"/>
      <c r="D984" s="73"/>
      <c r="E984" s="74"/>
      <c r="F984" s="117"/>
    </row>
    <row r="985" spans="1:6" x14ac:dyDescent="0.25">
      <c r="A985" s="116"/>
      <c r="B985" s="76"/>
      <c r="C985" s="77"/>
      <c r="D985" s="73"/>
      <c r="E985" s="74"/>
      <c r="F985" s="117"/>
    </row>
    <row r="986" spans="1:6" x14ac:dyDescent="0.25">
      <c r="A986" s="116"/>
      <c r="B986" s="76"/>
      <c r="C986" s="77"/>
      <c r="D986" s="73"/>
      <c r="E986" s="74"/>
      <c r="F986" s="117"/>
    </row>
    <row r="987" spans="1:6" x14ac:dyDescent="0.25">
      <c r="A987" s="116"/>
      <c r="B987" s="76"/>
      <c r="C987" s="77"/>
      <c r="D987" s="73"/>
      <c r="E987" s="74"/>
      <c r="F987" s="117"/>
    </row>
    <row r="988" spans="1:6" x14ac:dyDescent="0.25">
      <c r="A988" s="116"/>
      <c r="B988" s="76"/>
      <c r="C988" s="77"/>
      <c r="D988" s="73"/>
      <c r="E988" s="74"/>
      <c r="F988" s="117"/>
    </row>
    <row r="989" spans="1:6" x14ac:dyDescent="0.25">
      <c r="A989" s="116"/>
      <c r="B989" s="76"/>
      <c r="C989" s="77"/>
      <c r="D989" s="73"/>
      <c r="E989" s="74"/>
      <c r="F989" s="117"/>
    </row>
    <row r="990" spans="1:6" x14ac:dyDescent="0.25">
      <c r="A990" s="116"/>
      <c r="B990" s="76"/>
      <c r="C990" s="77"/>
      <c r="D990" s="73"/>
      <c r="E990" s="74"/>
      <c r="F990" s="117"/>
    </row>
    <row r="991" spans="1:6" x14ac:dyDescent="0.25">
      <c r="A991" s="116"/>
      <c r="B991" s="76"/>
      <c r="C991" s="77"/>
      <c r="D991" s="73"/>
      <c r="E991" s="74"/>
      <c r="F991" s="117"/>
    </row>
    <row r="992" spans="1:6" x14ac:dyDescent="0.25">
      <c r="A992" s="116"/>
      <c r="B992" s="76"/>
      <c r="C992" s="77"/>
      <c r="D992" s="73"/>
      <c r="E992" s="74"/>
      <c r="F992" s="117"/>
    </row>
    <row r="993" spans="1:6" x14ac:dyDescent="0.25">
      <c r="A993" s="116"/>
      <c r="B993" s="76"/>
      <c r="C993" s="77"/>
      <c r="D993" s="73"/>
      <c r="E993" s="74"/>
      <c r="F993" s="117"/>
    </row>
    <row r="994" spans="1:6" x14ac:dyDescent="0.25">
      <c r="A994" s="116"/>
      <c r="B994" s="76"/>
      <c r="C994" s="77"/>
      <c r="D994" s="73"/>
      <c r="E994" s="74"/>
      <c r="F994" s="117"/>
    </row>
    <row r="995" spans="1:6" x14ac:dyDescent="0.25">
      <c r="A995" s="116"/>
      <c r="B995" s="76"/>
      <c r="C995" s="77"/>
      <c r="D995" s="73"/>
      <c r="E995" s="74"/>
      <c r="F995" s="117"/>
    </row>
    <row r="996" spans="1:6" x14ac:dyDescent="0.25">
      <c r="A996" s="116"/>
      <c r="B996" s="76"/>
      <c r="C996" s="77"/>
      <c r="D996" s="73"/>
      <c r="E996" s="74"/>
      <c r="F996" s="117"/>
    </row>
    <row r="997" spans="1:6" x14ac:dyDescent="0.25">
      <c r="A997" s="116"/>
      <c r="B997" s="76"/>
      <c r="C997" s="77"/>
      <c r="D997" s="73"/>
      <c r="E997" s="74"/>
      <c r="F997" s="117"/>
    </row>
    <row r="998" spans="1:6" x14ac:dyDescent="0.25">
      <c r="A998" s="116"/>
      <c r="B998" s="76"/>
      <c r="C998" s="77"/>
      <c r="D998" s="73"/>
      <c r="E998" s="74"/>
      <c r="F998" s="117"/>
    </row>
    <row r="999" spans="1:6" x14ac:dyDescent="0.25">
      <c r="A999" s="116"/>
      <c r="B999" s="76"/>
      <c r="C999" s="77"/>
      <c r="D999" s="73"/>
      <c r="E999" s="74"/>
      <c r="F999" s="117"/>
    </row>
    <row r="1000" spans="1:6" x14ac:dyDescent="0.25">
      <c r="A1000" s="116"/>
      <c r="B1000" s="76"/>
      <c r="C1000" s="77"/>
      <c r="D1000" s="73"/>
      <c r="E1000" s="74"/>
      <c r="F1000" s="117"/>
    </row>
    <row r="1001" spans="1:6" x14ac:dyDescent="0.25">
      <c r="A1001" s="116"/>
      <c r="B1001" s="76"/>
      <c r="C1001" s="77"/>
      <c r="D1001" s="73"/>
      <c r="E1001" s="74"/>
      <c r="F1001" s="117"/>
    </row>
    <row r="1002" spans="1:6" x14ac:dyDescent="0.25">
      <c r="A1002" s="116"/>
      <c r="B1002" s="76"/>
      <c r="C1002" s="77"/>
      <c r="D1002" s="73"/>
      <c r="E1002" s="74"/>
      <c r="F1002" s="117"/>
    </row>
    <row r="1003" spans="1:6" x14ac:dyDescent="0.25">
      <c r="A1003" s="116"/>
      <c r="B1003" s="76"/>
      <c r="C1003" s="77"/>
      <c r="D1003" s="73"/>
      <c r="E1003" s="74"/>
      <c r="F1003" s="117"/>
    </row>
    <row r="1004" spans="1:6" x14ac:dyDescent="0.25">
      <c r="A1004" s="116"/>
      <c r="B1004" s="76"/>
      <c r="C1004" s="77"/>
      <c r="D1004" s="73"/>
      <c r="E1004" s="74"/>
      <c r="F1004" s="117"/>
    </row>
    <row r="1005" spans="1:6" x14ac:dyDescent="0.25">
      <c r="A1005" s="116"/>
      <c r="B1005" s="76"/>
      <c r="C1005" s="77"/>
      <c r="D1005" s="73"/>
      <c r="E1005" s="74"/>
      <c r="F1005" s="117"/>
    </row>
    <row r="1006" spans="1:6" x14ac:dyDescent="0.25">
      <c r="A1006" s="116"/>
      <c r="B1006" s="76"/>
      <c r="C1006" s="77"/>
      <c r="D1006" s="73"/>
      <c r="E1006" s="74"/>
      <c r="F1006" s="117"/>
    </row>
    <row r="1007" spans="1:6" x14ac:dyDescent="0.25">
      <c r="A1007" s="116"/>
      <c r="B1007" s="76"/>
      <c r="C1007" s="77"/>
      <c r="D1007" s="73"/>
      <c r="E1007" s="74"/>
      <c r="F1007" s="117"/>
    </row>
    <row r="1008" spans="1:6" x14ac:dyDescent="0.25">
      <c r="A1008" s="116"/>
      <c r="B1008" s="76"/>
      <c r="C1008" s="77"/>
      <c r="D1008" s="73"/>
      <c r="E1008" s="74"/>
      <c r="F1008" s="117"/>
    </row>
    <row r="1009" spans="1:6" x14ac:dyDescent="0.25">
      <c r="A1009" s="116"/>
      <c r="B1009" s="76"/>
      <c r="C1009" s="77"/>
      <c r="D1009" s="73"/>
      <c r="E1009" s="74"/>
      <c r="F1009" s="117"/>
    </row>
    <row r="1010" spans="1:6" x14ac:dyDescent="0.25">
      <c r="A1010" s="116"/>
      <c r="B1010" s="76"/>
      <c r="C1010" s="77"/>
      <c r="D1010" s="73"/>
      <c r="E1010" s="74"/>
      <c r="F1010" s="117"/>
    </row>
    <row r="1011" spans="1:6" x14ac:dyDescent="0.25">
      <c r="A1011" s="116"/>
      <c r="B1011" s="76"/>
      <c r="C1011" s="77"/>
      <c r="D1011" s="73"/>
      <c r="E1011" s="74"/>
      <c r="F1011" s="117"/>
    </row>
    <row r="1012" spans="1:6" x14ac:dyDescent="0.25">
      <c r="A1012" s="116"/>
      <c r="B1012" s="76"/>
      <c r="C1012" s="77"/>
      <c r="D1012" s="73"/>
      <c r="E1012" s="74"/>
      <c r="F1012" s="117"/>
    </row>
    <row r="1013" spans="1:6" x14ac:dyDescent="0.25">
      <c r="A1013" s="116"/>
      <c r="B1013" s="76"/>
      <c r="C1013" s="77"/>
      <c r="D1013" s="73"/>
      <c r="E1013" s="74"/>
      <c r="F1013" s="117"/>
    </row>
    <row r="1014" spans="1:6" x14ac:dyDescent="0.25">
      <c r="A1014" s="116"/>
      <c r="B1014" s="76"/>
      <c r="C1014" s="77"/>
      <c r="D1014" s="73"/>
      <c r="E1014" s="74"/>
      <c r="F1014" s="117"/>
    </row>
    <row r="1015" spans="1:6" x14ac:dyDescent="0.25">
      <c r="A1015" s="116"/>
      <c r="B1015" s="76"/>
      <c r="C1015" s="77"/>
      <c r="D1015" s="73"/>
      <c r="E1015" s="74"/>
      <c r="F1015" s="117"/>
    </row>
    <row r="1016" spans="1:6" x14ac:dyDescent="0.25">
      <c r="A1016" s="116"/>
      <c r="B1016" s="76"/>
      <c r="C1016" s="77"/>
      <c r="D1016" s="73"/>
      <c r="E1016" s="74"/>
      <c r="F1016" s="117"/>
    </row>
    <row r="1017" spans="1:6" x14ac:dyDescent="0.25">
      <c r="A1017" s="116"/>
      <c r="B1017" s="76"/>
      <c r="C1017" s="77"/>
      <c r="D1017" s="73"/>
      <c r="E1017" s="74"/>
      <c r="F1017" s="117"/>
    </row>
    <row r="1018" spans="1:6" x14ac:dyDescent="0.25">
      <c r="A1018" s="116"/>
      <c r="B1018" s="76"/>
      <c r="C1018" s="77"/>
      <c r="D1018" s="73"/>
      <c r="E1018" s="74"/>
      <c r="F1018" s="117"/>
    </row>
    <row r="1019" spans="1:6" x14ac:dyDescent="0.25">
      <c r="A1019" s="116"/>
      <c r="B1019" s="76"/>
      <c r="C1019" s="77"/>
      <c r="D1019" s="73"/>
      <c r="E1019" s="74"/>
      <c r="F1019" s="117"/>
    </row>
    <row r="1020" spans="1:6" x14ac:dyDescent="0.25">
      <c r="A1020" s="116"/>
      <c r="B1020" s="76"/>
      <c r="C1020" s="77"/>
      <c r="D1020" s="73"/>
      <c r="E1020" s="74"/>
      <c r="F1020" s="117"/>
    </row>
    <row r="1021" spans="1:6" x14ac:dyDescent="0.25">
      <c r="A1021" s="116"/>
      <c r="B1021" s="76"/>
      <c r="C1021" s="77"/>
      <c r="D1021" s="73"/>
      <c r="E1021" s="74"/>
      <c r="F1021" s="117"/>
    </row>
    <row r="1022" spans="1:6" x14ac:dyDescent="0.25">
      <c r="A1022" s="116"/>
      <c r="B1022" s="76"/>
      <c r="C1022" s="77"/>
      <c r="D1022" s="73"/>
      <c r="E1022" s="74"/>
      <c r="F1022" s="117"/>
    </row>
    <row r="1023" spans="1:6" x14ac:dyDescent="0.25">
      <c r="A1023" s="116"/>
      <c r="B1023" s="76"/>
      <c r="C1023" s="77"/>
      <c r="D1023" s="73"/>
      <c r="E1023" s="74"/>
      <c r="F1023" s="117"/>
    </row>
    <row r="1024" spans="1:6" x14ac:dyDescent="0.25">
      <c r="A1024" s="116"/>
      <c r="B1024" s="76"/>
      <c r="C1024" s="77"/>
      <c r="D1024" s="73"/>
      <c r="E1024" s="74"/>
      <c r="F1024" s="117"/>
    </row>
    <row r="1025" spans="1:6" x14ac:dyDescent="0.25">
      <c r="A1025" s="116"/>
      <c r="B1025" s="76"/>
      <c r="C1025" s="77"/>
      <c r="D1025" s="73"/>
      <c r="E1025" s="74"/>
      <c r="F1025" s="117"/>
    </row>
    <row r="1026" spans="1:6" x14ac:dyDescent="0.25">
      <c r="A1026" s="116"/>
      <c r="B1026" s="76"/>
      <c r="C1026" s="77"/>
      <c r="D1026" s="73"/>
      <c r="E1026" s="74"/>
      <c r="F1026" s="117"/>
    </row>
    <row r="1027" spans="1:6" x14ac:dyDescent="0.25">
      <c r="A1027" s="116"/>
      <c r="B1027" s="76"/>
      <c r="C1027" s="77"/>
      <c r="D1027" s="73"/>
      <c r="E1027" s="74"/>
      <c r="F1027" s="117"/>
    </row>
    <row r="1028" spans="1:6" x14ac:dyDescent="0.25">
      <c r="A1028" s="116"/>
      <c r="B1028" s="76"/>
      <c r="C1028" s="77"/>
      <c r="D1028" s="73"/>
      <c r="E1028" s="74"/>
      <c r="F1028" s="117"/>
    </row>
    <row r="1029" spans="1:6" x14ac:dyDescent="0.25">
      <c r="A1029" s="116"/>
      <c r="B1029" s="76"/>
      <c r="C1029" s="77"/>
      <c r="D1029" s="73"/>
      <c r="E1029" s="74"/>
      <c r="F1029" s="117"/>
    </row>
    <row r="1030" spans="1:6" x14ac:dyDescent="0.25">
      <c r="A1030" s="116"/>
      <c r="B1030" s="76"/>
      <c r="C1030" s="77"/>
      <c r="D1030" s="73"/>
      <c r="E1030" s="74"/>
      <c r="F1030" s="117"/>
    </row>
    <row r="1031" spans="1:6" x14ac:dyDescent="0.25">
      <c r="A1031" s="116"/>
      <c r="B1031" s="76"/>
      <c r="C1031" s="77"/>
      <c r="D1031" s="73"/>
      <c r="E1031" s="74"/>
      <c r="F1031" s="117"/>
    </row>
    <row r="1032" spans="1:6" x14ac:dyDescent="0.25">
      <c r="A1032" s="116"/>
      <c r="B1032" s="76"/>
      <c r="C1032" s="77"/>
      <c r="D1032" s="73"/>
      <c r="E1032" s="74"/>
      <c r="F1032" s="117"/>
    </row>
    <row r="1033" spans="1:6" x14ac:dyDescent="0.25">
      <c r="A1033" s="116"/>
      <c r="B1033" s="76"/>
      <c r="C1033" s="77"/>
      <c r="D1033" s="73"/>
      <c r="E1033" s="74"/>
      <c r="F1033" s="117"/>
    </row>
    <row r="1034" spans="1:6" x14ac:dyDescent="0.25">
      <c r="A1034" s="116"/>
      <c r="B1034" s="76"/>
      <c r="C1034" s="77"/>
      <c r="D1034" s="73"/>
      <c r="E1034" s="74"/>
      <c r="F1034" s="117"/>
    </row>
    <row r="1035" spans="1:6" x14ac:dyDescent="0.25">
      <c r="A1035" s="116"/>
      <c r="B1035" s="76"/>
      <c r="C1035" s="77"/>
      <c r="D1035" s="73"/>
      <c r="E1035" s="74"/>
      <c r="F1035" s="117"/>
    </row>
    <row r="1036" spans="1:6" x14ac:dyDescent="0.25">
      <c r="A1036" s="116"/>
      <c r="B1036" s="76"/>
      <c r="C1036" s="77"/>
      <c r="D1036" s="73"/>
      <c r="E1036" s="74"/>
      <c r="F1036" s="117"/>
    </row>
    <row r="1037" spans="1:6" x14ac:dyDescent="0.25">
      <c r="A1037" s="116"/>
      <c r="B1037" s="76"/>
      <c r="C1037" s="77"/>
      <c r="D1037" s="73"/>
      <c r="E1037" s="74"/>
      <c r="F1037" s="117"/>
    </row>
    <row r="1038" spans="1:6" x14ac:dyDescent="0.25">
      <c r="A1038" s="116"/>
      <c r="B1038" s="76"/>
      <c r="C1038" s="77"/>
      <c r="D1038" s="73"/>
      <c r="E1038" s="74"/>
      <c r="F1038" s="117"/>
    </row>
    <row r="1039" spans="1:6" x14ac:dyDescent="0.25">
      <c r="A1039" s="116"/>
      <c r="B1039" s="76"/>
      <c r="C1039" s="77"/>
      <c r="D1039" s="73"/>
      <c r="E1039" s="74"/>
      <c r="F1039" s="117"/>
    </row>
    <row r="1040" spans="1:6" x14ac:dyDescent="0.25">
      <c r="A1040" s="116"/>
      <c r="B1040" s="76"/>
      <c r="C1040" s="77"/>
      <c r="D1040" s="73"/>
      <c r="E1040" s="74"/>
      <c r="F1040" s="117"/>
    </row>
    <row r="1041" spans="1:6" x14ac:dyDescent="0.25">
      <c r="A1041" s="116"/>
      <c r="B1041" s="76"/>
      <c r="C1041" s="77"/>
      <c r="D1041" s="73"/>
      <c r="E1041" s="74"/>
      <c r="F1041" s="117"/>
    </row>
    <row r="1042" spans="1:6" x14ac:dyDescent="0.25">
      <c r="A1042" s="116"/>
      <c r="B1042" s="76"/>
      <c r="C1042" s="77"/>
      <c r="D1042" s="73"/>
      <c r="E1042" s="74"/>
      <c r="F1042" s="117"/>
    </row>
    <row r="1043" spans="1:6" x14ac:dyDescent="0.25">
      <c r="A1043" s="116"/>
      <c r="B1043" s="76"/>
      <c r="C1043" s="77"/>
      <c r="D1043" s="73"/>
      <c r="E1043" s="74"/>
      <c r="F1043" s="117"/>
    </row>
    <row r="1044" spans="1:6" x14ac:dyDescent="0.25">
      <c r="A1044" s="116"/>
      <c r="B1044" s="76"/>
      <c r="C1044" s="77"/>
      <c r="D1044" s="73"/>
      <c r="E1044" s="74"/>
      <c r="F1044" s="117"/>
    </row>
    <row r="1045" spans="1:6" x14ac:dyDescent="0.25">
      <c r="A1045" s="116"/>
      <c r="B1045" s="76"/>
      <c r="C1045" s="77"/>
      <c r="D1045" s="73"/>
      <c r="E1045" s="74"/>
      <c r="F1045" s="117"/>
    </row>
    <row r="1046" spans="1:6" x14ac:dyDescent="0.25">
      <c r="A1046" s="116"/>
      <c r="B1046" s="76"/>
      <c r="C1046" s="77"/>
      <c r="D1046" s="73"/>
      <c r="E1046" s="74"/>
      <c r="F1046" s="117"/>
    </row>
    <row r="1047" spans="1:6" x14ac:dyDescent="0.25">
      <c r="A1047" s="116"/>
      <c r="B1047" s="76"/>
      <c r="C1047" s="77"/>
      <c r="D1047" s="73"/>
      <c r="E1047" s="74"/>
      <c r="F1047" s="117"/>
    </row>
    <row r="1048" spans="1:6" x14ac:dyDescent="0.25">
      <c r="A1048" s="116"/>
      <c r="B1048" s="76"/>
      <c r="C1048" s="77"/>
      <c r="D1048" s="73"/>
      <c r="E1048" s="74"/>
      <c r="F1048" s="117"/>
    </row>
    <row r="1049" spans="1:6" x14ac:dyDescent="0.25">
      <c r="A1049" s="116"/>
      <c r="B1049" s="76"/>
      <c r="C1049" s="77"/>
      <c r="D1049" s="73"/>
      <c r="E1049" s="74"/>
      <c r="F1049" s="117"/>
    </row>
    <row r="1050" spans="1:6" x14ac:dyDescent="0.25">
      <c r="A1050" s="116"/>
      <c r="B1050" s="76"/>
      <c r="C1050" s="77"/>
      <c r="D1050" s="73"/>
      <c r="E1050" s="74"/>
      <c r="F1050" s="117"/>
    </row>
    <row r="1051" spans="1:6" x14ac:dyDescent="0.25">
      <c r="A1051" s="116"/>
      <c r="B1051" s="76"/>
      <c r="C1051" s="77"/>
      <c r="D1051" s="73"/>
      <c r="E1051" s="74"/>
      <c r="F1051" s="117"/>
    </row>
    <row r="1052" spans="1:6" x14ac:dyDescent="0.25">
      <c r="A1052" s="116"/>
      <c r="B1052" s="76"/>
      <c r="C1052" s="77"/>
      <c r="D1052" s="73"/>
      <c r="E1052" s="74"/>
      <c r="F1052" s="117"/>
    </row>
    <row r="1053" spans="1:6" x14ac:dyDescent="0.25">
      <c r="A1053" s="116"/>
      <c r="B1053" s="76"/>
      <c r="C1053" s="77"/>
      <c r="D1053" s="73"/>
      <c r="E1053" s="74"/>
      <c r="F1053" s="117"/>
    </row>
    <row r="1054" spans="1:6" x14ac:dyDescent="0.25">
      <c r="A1054" s="116"/>
      <c r="B1054" s="76"/>
      <c r="C1054" s="77"/>
      <c r="D1054" s="73"/>
      <c r="E1054" s="74"/>
      <c r="F1054" s="117"/>
    </row>
    <row r="1055" spans="1:6" x14ac:dyDescent="0.25">
      <c r="A1055" s="116"/>
      <c r="B1055" s="76"/>
      <c r="C1055" s="77"/>
      <c r="D1055" s="73"/>
      <c r="E1055" s="74"/>
      <c r="F1055" s="117"/>
    </row>
    <row r="1056" spans="1:6" x14ac:dyDescent="0.25">
      <c r="A1056" s="116"/>
      <c r="B1056" s="76"/>
      <c r="C1056" s="77"/>
      <c r="D1056" s="73"/>
      <c r="E1056" s="74"/>
      <c r="F1056" s="117"/>
    </row>
    <row r="1057" spans="1:6" x14ac:dyDescent="0.25">
      <c r="A1057" s="116"/>
      <c r="B1057" s="76"/>
      <c r="C1057" s="77"/>
      <c r="D1057" s="73"/>
      <c r="E1057" s="74"/>
      <c r="F1057" s="117"/>
    </row>
    <row r="1058" spans="1:6" x14ac:dyDescent="0.25">
      <c r="A1058" s="116"/>
      <c r="B1058" s="76"/>
      <c r="C1058" s="77"/>
      <c r="D1058" s="73"/>
      <c r="E1058" s="74"/>
      <c r="F1058" s="117"/>
    </row>
    <row r="1059" spans="1:6" x14ac:dyDescent="0.25">
      <c r="A1059" s="116"/>
      <c r="B1059" s="76"/>
      <c r="C1059" s="77"/>
      <c r="D1059" s="73"/>
      <c r="E1059" s="74"/>
      <c r="F1059" s="117"/>
    </row>
    <row r="1060" spans="1:6" x14ac:dyDescent="0.25">
      <c r="A1060" s="116"/>
      <c r="B1060" s="76"/>
      <c r="C1060" s="77"/>
      <c r="D1060" s="73"/>
      <c r="E1060" s="74"/>
      <c r="F1060" s="117"/>
    </row>
    <row r="1061" spans="1:6" x14ac:dyDescent="0.25">
      <c r="A1061" s="116"/>
      <c r="B1061" s="76"/>
      <c r="C1061" s="77"/>
      <c r="D1061" s="73"/>
      <c r="E1061" s="74"/>
      <c r="F1061" s="117"/>
    </row>
    <row r="1062" spans="1:6" x14ac:dyDescent="0.25">
      <c r="A1062" s="116"/>
      <c r="B1062" s="76"/>
      <c r="C1062" s="77"/>
      <c r="D1062" s="73"/>
      <c r="E1062" s="74"/>
      <c r="F1062" s="117"/>
    </row>
    <row r="1063" spans="1:6" x14ac:dyDescent="0.25">
      <c r="A1063" s="116"/>
      <c r="B1063" s="76"/>
      <c r="C1063" s="77"/>
      <c r="D1063" s="73"/>
      <c r="E1063" s="74"/>
      <c r="F1063" s="117"/>
    </row>
    <row r="1064" spans="1:6" x14ac:dyDescent="0.25">
      <c r="A1064" s="116"/>
      <c r="B1064" s="76"/>
      <c r="C1064" s="77"/>
      <c r="D1064" s="73"/>
      <c r="E1064" s="74"/>
      <c r="F1064" s="117"/>
    </row>
    <row r="1065" spans="1:6" x14ac:dyDescent="0.25">
      <c r="A1065" s="116"/>
      <c r="B1065" s="76"/>
      <c r="C1065" s="77"/>
      <c r="D1065" s="73"/>
      <c r="E1065" s="74"/>
      <c r="F1065" s="117"/>
    </row>
    <row r="1066" spans="1:6" x14ac:dyDescent="0.25">
      <c r="A1066" s="116"/>
      <c r="B1066" s="76"/>
      <c r="C1066" s="77"/>
      <c r="D1066" s="73"/>
      <c r="E1066" s="74"/>
      <c r="F1066" s="117"/>
    </row>
    <row r="1067" spans="1:6" x14ac:dyDescent="0.25">
      <c r="A1067" s="116"/>
      <c r="B1067" s="76"/>
      <c r="C1067" s="77"/>
      <c r="D1067" s="73"/>
      <c r="E1067" s="74"/>
      <c r="F1067" s="117"/>
    </row>
    <row r="1068" spans="1:6" x14ac:dyDescent="0.25">
      <c r="A1068" s="116"/>
      <c r="B1068" s="76"/>
      <c r="C1068" s="77"/>
      <c r="D1068" s="73"/>
      <c r="E1068" s="74"/>
      <c r="F1068" s="117"/>
    </row>
    <row r="1069" spans="1:6" x14ac:dyDescent="0.25">
      <c r="A1069" s="116"/>
      <c r="B1069" s="76"/>
      <c r="C1069" s="77"/>
      <c r="D1069" s="73"/>
      <c r="E1069" s="74"/>
      <c r="F1069" s="117"/>
    </row>
    <row r="1070" spans="1:6" x14ac:dyDescent="0.25">
      <c r="A1070" s="116"/>
      <c r="B1070" s="76"/>
      <c r="C1070" s="77"/>
      <c r="D1070" s="73"/>
      <c r="E1070" s="74"/>
      <c r="F1070" s="117"/>
    </row>
    <row r="1071" spans="1:6" x14ac:dyDescent="0.25">
      <c r="A1071" s="116"/>
      <c r="B1071" s="76"/>
      <c r="C1071" s="77"/>
      <c r="D1071" s="73"/>
      <c r="E1071" s="74"/>
      <c r="F1071" s="117"/>
    </row>
    <row r="1072" spans="1:6" x14ac:dyDescent="0.25">
      <c r="A1072" s="116"/>
      <c r="B1072" s="76"/>
      <c r="C1072" s="77"/>
      <c r="D1072" s="73"/>
      <c r="E1072" s="74"/>
      <c r="F1072" s="117"/>
    </row>
    <row r="1073" spans="1:6" x14ac:dyDescent="0.25">
      <c r="A1073" s="116"/>
      <c r="B1073" s="76"/>
      <c r="C1073" s="77"/>
      <c r="D1073" s="73"/>
      <c r="E1073" s="74"/>
      <c r="F1073" s="117"/>
    </row>
    <row r="1074" spans="1:6" x14ac:dyDescent="0.25">
      <c r="A1074" s="116"/>
      <c r="B1074" s="76"/>
      <c r="C1074" s="77"/>
      <c r="D1074" s="73"/>
      <c r="E1074" s="74"/>
      <c r="F1074" s="117"/>
    </row>
    <row r="1075" spans="1:6" x14ac:dyDescent="0.25">
      <c r="A1075" s="116"/>
      <c r="B1075" s="76"/>
      <c r="C1075" s="77"/>
      <c r="D1075" s="73"/>
      <c r="E1075" s="74"/>
      <c r="F1075" s="117"/>
    </row>
    <row r="1076" spans="1:6" x14ac:dyDescent="0.25">
      <c r="A1076" s="116"/>
      <c r="B1076" s="76"/>
      <c r="C1076" s="77"/>
      <c r="D1076" s="73"/>
      <c r="E1076" s="74"/>
      <c r="F1076" s="117"/>
    </row>
    <row r="1077" spans="1:6" x14ac:dyDescent="0.25">
      <c r="A1077" s="116"/>
      <c r="B1077" s="76"/>
      <c r="C1077" s="77"/>
      <c r="D1077" s="73"/>
      <c r="E1077" s="74"/>
      <c r="F1077" s="117"/>
    </row>
    <row r="1078" spans="1:6" x14ac:dyDescent="0.25">
      <c r="A1078" s="116"/>
      <c r="B1078" s="76"/>
      <c r="C1078" s="77"/>
      <c r="D1078" s="73"/>
      <c r="E1078" s="74"/>
      <c r="F1078" s="117"/>
    </row>
    <row r="1079" spans="1:6" x14ac:dyDescent="0.25">
      <c r="A1079" s="116"/>
      <c r="B1079" s="76"/>
      <c r="C1079" s="77"/>
      <c r="D1079" s="73"/>
      <c r="E1079" s="74"/>
      <c r="F1079" s="117"/>
    </row>
    <row r="1080" spans="1:6" x14ac:dyDescent="0.25">
      <c r="A1080" s="116"/>
      <c r="B1080" s="76"/>
      <c r="C1080" s="77"/>
      <c r="D1080" s="73"/>
      <c r="E1080" s="74"/>
      <c r="F1080" s="117"/>
    </row>
    <row r="1081" spans="1:6" x14ac:dyDescent="0.25">
      <c r="A1081" s="116"/>
      <c r="B1081" s="76"/>
      <c r="C1081" s="77"/>
      <c r="D1081" s="73"/>
      <c r="E1081" s="74"/>
      <c r="F1081" s="117"/>
    </row>
    <row r="1082" spans="1:6" x14ac:dyDescent="0.25">
      <c r="A1082" s="116"/>
      <c r="B1082" s="76"/>
      <c r="C1082" s="77"/>
      <c r="D1082" s="73"/>
      <c r="E1082" s="74"/>
      <c r="F1082" s="117"/>
    </row>
    <row r="1083" spans="1:6" x14ac:dyDescent="0.25">
      <c r="A1083" s="116"/>
      <c r="B1083" s="76"/>
      <c r="C1083" s="77"/>
      <c r="D1083" s="73"/>
      <c r="E1083" s="74"/>
      <c r="F1083" s="117"/>
    </row>
    <row r="1084" spans="1:6" x14ac:dyDescent="0.25">
      <c r="A1084" s="116"/>
      <c r="B1084" s="76"/>
      <c r="C1084" s="77"/>
      <c r="D1084" s="73"/>
      <c r="E1084" s="74"/>
      <c r="F1084" s="117"/>
    </row>
    <row r="1085" spans="1:6" x14ac:dyDescent="0.25">
      <c r="A1085" s="116"/>
      <c r="B1085" s="76"/>
      <c r="C1085" s="77"/>
      <c r="D1085" s="73"/>
      <c r="E1085" s="74"/>
      <c r="F1085" s="117"/>
    </row>
  </sheetData>
  <mergeCells count="1">
    <mergeCell ref="A1:F3"/>
  </mergeCells>
  <phoneticPr fontId="38" type="noConversion"/>
  <pageMargins left="0.7" right="0.7" top="0.75" bottom="0.75" header="0.3" footer="0.3"/>
  <pageSetup scale="58" orientation="portrait" verticalDpi="1200"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2D1E-654B-40B4-84E6-D0EFCF7A473E}">
  <dimension ref="A1:H1508"/>
  <sheetViews>
    <sheetView zoomScale="110" zoomScaleNormal="110" zoomScaleSheetLayoutView="115" workbookViewId="0">
      <pane ySplit="4" topLeftCell="A5" activePane="bottomLeft" state="frozen"/>
      <selection pane="bottomLeft" activeCell="C13" sqref="C13"/>
    </sheetView>
  </sheetViews>
  <sheetFormatPr baseColWidth="10" defaultColWidth="11.54296875" defaultRowHeight="15" x14ac:dyDescent="0.25"/>
  <cols>
    <col min="1" max="1" width="10.90625" style="68" customWidth="1"/>
    <col min="2" max="2" width="11.81640625" style="68" bestFit="1" customWidth="1"/>
    <col min="3" max="3" width="11.08984375" style="69" customWidth="1"/>
    <col min="4" max="4" width="38.36328125" style="69" customWidth="1"/>
    <col min="5" max="5" width="8.6328125" style="69" customWidth="1"/>
    <col min="6" max="6" width="8.81640625" style="69" customWidth="1"/>
    <col min="7" max="7" width="35.453125" style="72" customWidth="1"/>
    <col min="8" max="8" width="10.6328125" style="71" bestFit="1" customWidth="1"/>
    <col min="9" max="9" width="4" customWidth="1"/>
  </cols>
  <sheetData>
    <row r="1" spans="1:8" ht="18.75" customHeight="1" x14ac:dyDescent="0.25">
      <c r="A1" s="146" t="s">
        <v>1425</v>
      </c>
      <c r="B1" s="140"/>
      <c r="C1" s="140"/>
      <c r="D1" s="140"/>
      <c r="E1" s="140"/>
      <c r="F1" s="140"/>
      <c r="G1" s="140"/>
      <c r="H1" s="141"/>
    </row>
    <row r="2" spans="1:8" x14ac:dyDescent="0.25">
      <c r="A2" s="147"/>
      <c r="B2" s="142"/>
      <c r="C2" s="142"/>
      <c r="D2" s="142"/>
      <c r="E2" s="142"/>
      <c r="F2" s="142"/>
      <c r="G2" s="142"/>
      <c r="H2" s="143"/>
    </row>
    <row r="3" spans="1:8" ht="6.75" customHeight="1" thickBot="1" x14ac:dyDescent="0.3">
      <c r="A3" s="148"/>
      <c r="B3" s="144"/>
      <c r="C3" s="144"/>
      <c r="D3" s="144"/>
      <c r="E3" s="144"/>
      <c r="F3" s="144"/>
      <c r="G3" s="144"/>
      <c r="H3" s="145"/>
    </row>
    <row r="4" spans="1:8" ht="39.6" x14ac:dyDescent="0.25">
      <c r="A4" s="10" t="s">
        <v>7</v>
      </c>
      <c r="B4" s="10" t="s">
        <v>1426</v>
      </c>
      <c r="C4" s="10" t="s">
        <v>11</v>
      </c>
      <c r="D4" s="10" t="s">
        <v>12</v>
      </c>
      <c r="E4" s="10" t="s">
        <v>2787</v>
      </c>
      <c r="F4" s="10" t="s">
        <v>2788</v>
      </c>
      <c r="G4" s="10" t="s">
        <v>13</v>
      </c>
      <c r="H4" s="70" t="s">
        <v>1427</v>
      </c>
    </row>
    <row r="5" spans="1:8" x14ac:dyDescent="0.25">
      <c r="A5" s="21">
        <v>46082</v>
      </c>
      <c r="B5" s="28" t="s">
        <v>1457</v>
      </c>
      <c r="C5" s="38" t="s">
        <v>1678</v>
      </c>
      <c r="D5" s="19" t="s">
        <v>1440</v>
      </c>
      <c r="E5" s="19"/>
      <c r="F5" s="19"/>
      <c r="G5" s="114" t="s">
        <v>2545</v>
      </c>
      <c r="H5" s="115">
        <v>100</v>
      </c>
    </row>
    <row r="6" spans="1:8" x14ac:dyDescent="0.25">
      <c r="A6" s="21">
        <v>46082</v>
      </c>
      <c r="B6" s="28" t="s">
        <v>1457</v>
      </c>
      <c r="C6" s="38" t="s">
        <v>1627</v>
      </c>
      <c r="D6" s="19" t="s">
        <v>2789</v>
      </c>
      <c r="E6" s="19"/>
      <c r="F6" s="19"/>
      <c r="G6" s="114" t="s">
        <v>2790</v>
      </c>
      <c r="H6" s="115">
        <v>100</v>
      </c>
    </row>
    <row r="7" spans="1:8" ht="19.2" x14ac:dyDescent="0.25">
      <c r="A7" s="21">
        <v>46082</v>
      </c>
      <c r="B7" s="28" t="s">
        <v>1457</v>
      </c>
      <c r="C7" s="38" t="s">
        <v>1740</v>
      </c>
      <c r="D7" s="19" t="s">
        <v>1440</v>
      </c>
      <c r="E7" s="19"/>
      <c r="F7" s="19"/>
      <c r="G7" s="114" t="s">
        <v>2791</v>
      </c>
      <c r="H7" s="115">
        <v>100</v>
      </c>
    </row>
    <row r="8" spans="1:8" ht="19.2" x14ac:dyDescent="0.25">
      <c r="A8" s="21">
        <v>46082</v>
      </c>
      <c r="B8" s="28" t="s">
        <v>1457</v>
      </c>
      <c r="C8" s="38" t="s">
        <v>1570</v>
      </c>
      <c r="D8" s="19" t="s">
        <v>2745</v>
      </c>
      <c r="E8" s="19"/>
      <c r="F8" s="19"/>
      <c r="G8" s="114" t="s">
        <v>2782</v>
      </c>
      <c r="H8" s="115">
        <v>100</v>
      </c>
    </row>
    <row r="9" spans="1:8" x14ac:dyDescent="0.25">
      <c r="A9" s="21">
        <v>46082</v>
      </c>
      <c r="B9" s="28" t="s">
        <v>1457</v>
      </c>
      <c r="C9" s="38" t="s">
        <v>2286</v>
      </c>
      <c r="D9" s="19" t="s">
        <v>2789</v>
      </c>
      <c r="E9" s="19"/>
      <c r="F9" s="19"/>
      <c r="G9" s="114" t="s">
        <v>2792</v>
      </c>
      <c r="H9" s="115">
        <v>100</v>
      </c>
    </row>
    <row r="10" spans="1:8" ht="19.2" x14ac:dyDescent="0.25">
      <c r="A10" s="21">
        <v>46082</v>
      </c>
      <c r="B10" s="28" t="s">
        <v>1438</v>
      </c>
      <c r="C10" s="38" t="s">
        <v>1466</v>
      </c>
      <c r="D10" s="19" t="s">
        <v>2789</v>
      </c>
      <c r="E10" s="19"/>
      <c r="F10" s="19"/>
      <c r="G10" s="114" t="s">
        <v>2793</v>
      </c>
      <c r="H10" s="115">
        <v>100</v>
      </c>
    </row>
    <row r="11" spans="1:8" ht="19.2" x14ac:dyDescent="0.25">
      <c r="A11" s="21">
        <v>46082</v>
      </c>
      <c r="B11" s="28" t="s">
        <v>1438</v>
      </c>
      <c r="C11" s="38" t="s">
        <v>1462</v>
      </c>
      <c r="D11" s="19" t="s">
        <v>2789</v>
      </c>
      <c r="E11" s="19"/>
      <c r="F11" s="19"/>
      <c r="G11" s="114" t="s">
        <v>2794</v>
      </c>
      <c r="H11" s="115">
        <v>100</v>
      </c>
    </row>
    <row r="12" spans="1:8" ht="19.2" x14ac:dyDescent="0.25">
      <c r="A12" s="21">
        <v>46082</v>
      </c>
      <c r="B12" s="28" t="s">
        <v>1438</v>
      </c>
      <c r="C12" s="38" t="s">
        <v>1919</v>
      </c>
      <c r="D12" s="19" t="s">
        <v>2789</v>
      </c>
      <c r="E12" s="19"/>
      <c r="F12" s="19"/>
      <c r="G12" s="114" t="s">
        <v>2795</v>
      </c>
      <c r="H12" s="115">
        <v>100</v>
      </c>
    </row>
    <row r="13" spans="1:8" x14ac:dyDescent="0.25">
      <c r="A13" s="21">
        <v>46082</v>
      </c>
      <c r="B13" s="28" t="s">
        <v>1438</v>
      </c>
      <c r="C13" s="38" t="s">
        <v>1951</v>
      </c>
      <c r="D13" s="19" t="s">
        <v>2789</v>
      </c>
      <c r="E13" s="19"/>
      <c r="F13" s="19"/>
      <c r="G13" s="114" t="s">
        <v>2796</v>
      </c>
      <c r="H13" s="115">
        <v>100</v>
      </c>
    </row>
    <row r="14" spans="1:8" x14ac:dyDescent="0.25">
      <c r="A14" s="21">
        <v>46082</v>
      </c>
      <c r="B14" s="28" t="s">
        <v>1438</v>
      </c>
      <c r="C14" s="38" t="s">
        <v>1482</v>
      </c>
      <c r="D14" s="19" t="s">
        <v>2789</v>
      </c>
      <c r="E14" s="19"/>
      <c r="F14" s="19"/>
      <c r="G14" s="114" t="s">
        <v>2790</v>
      </c>
      <c r="H14" s="115">
        <v>100</v>
      </c>
    </row>
    <row r="15" spans="1:8" x14ac:dyDescent="0.25">
      <c r="A15" s="21">
        <v>46082</v>
      </c>
      <c r="B15" s="28" t="s">
        <v>1438</v>
      </c>
      <c r="C15" s="38" t="s">
        <v>1486</v>
      </c>
      <c r="D15" s="19" t="s">
        <v>1440</v>
      </c>
      <c r="E15" s="19"/>
      <c r="F15" s="19"/>
      <c r="G15" s="114" t="s">
        <v>2797</v>
      </c>
      <c r="H15" s="115">
        <v>100</v>
      </c>
    </row>
    <row r="16" spans="1:8" x14ac:dyDescent="0.25">
      <c r="A16" s="21">
        <v>46082</v>
      </c>
      <c r="B16" s="28" t="s">
        <v>1438</v>
      </c>
      <c r="C16" s="38" t="s">
        <v>1935</v>
      </c>
      <c r="D16" s="19" t="s">
        <v>1440</v>
      </c>
      <c r="E16" s="19"/>
      <c r="F16" s="19"/>
      <c r="G16" s="114" t="s">
        <v>2798</v>
      </c>
      <c r="H16" s="115">
        <v>100</v>
      </c>
    </row>
    <row r="17" spans="1:8" x14ac:dyDescent="0.25">
      <c r="A17" s="21">
        <v>46082</v>
      </c>
      <c r="B17" s="28" t="s">
        <v>1438</v>
      </c>
      <c r="C17" s="38" t="s">
        <v>1576</v>
      </c>
      <c r="D17" s="19" t="s">
        <v>2799</v>
      </c>
      <c r="E17" s="19"/>
      <c r="F17" s="19"/>
      <c r="G17" s="114" t="s">
        <v>2800</v>
      </c>
      <c r="H17" s="115">
        <v>100</v>
      </c>
    </row>
    <row r="18" spans="1:8" x14ac:dyDescent="0.25">
      <c r="A18" s="21">
        <v>46083</v>
      </c>
      <c r="B18" s="16" t="s">
        <v>2801</v>
      </c>
      <c r="C18" s="38" t="s">
        <v>2802</v>
      </c>
      <c r="D18" s="19" t="s">
        <v>2803</v>
      </c>
      <c r="E18" s="19"/>
      <c r="F18" s="19"/>
      <c r="G18" s="114"/>
      <c r="H18" s="115">
        <v>100</v>
      </c>
    </row>
    <row r="19" spans="1:8" x14ac:dyDescent="0.25">
      <c r="A19" s="21">
        <v>46083</v>
      </c>
      <c r="B19" s="16" t="s">
        <v>2801</v>
      </c>
      <c r="C19" s="38" t="s">
        <v>2802</v>
      </c>
      <c r="D19" s="19" t="s">
        <v>2804</v>
      </c>
      <c r="E19" s="19"/>
      <c r="F19" s="19"/>
      <c r="G19" s="114"/>
      <c r="H19" s="115">
        <v>100</v>
      </c>
    </row>
    <row r="20" spans="1:8" x14ac:dyDescent="0.25">
      <c r="A20" s="21">
        <v>46083</v>
      </c>
      <c r="B20" s="16" t="s">
        <v>2801</v>
      </c>
      <c r="C20" s="38" t="s">
        <v>2802</v>
      </c>
      <c r="D20" s="19" t="s">
        <v>2805</v>
      </c>
      <c r="E20" s="19"/>
      <c r="F20" s="19"/>
      <c r="G20" s="114"/>
      <c r="H20" s="115">
        <v>100</v>
      </c>
    </row>
    <row r="21" spans="1:8" x14ac:dyDescent="0.25">
      <c r="A21" s="21">
        <v>46083</v>
      </c>
      <c r="B21" s="16" t="s">
        <v>2801</v>
      </c>
      <c r="C21" s="38" t="s">
        <v>2806</v>
      </c>
      <c r="D21" s="19" t="s">
        <v>2807</v>
      </c>
      <c r="E21" s="19"/>
      <c r="F21" s="19"/>
      <c r="G21" s="114"/>
      <c r="H21" s="115">
        <v>100</v>
      </c>
    </row>
    <row r="22" spans="1:8" x14ac:dyDescent="0.25">
      <c r="A22" s="21">
        <v>46083</v>
      </c>
      <c r="B22" s="16" t="s">
        <v>2801</v>
      </c>
      <c r="C22" s="38" t="s">
        <v>2806</v>
      </c>
      <c r="D22" s="19" t="s">
        <v>2808</v>
      </c>
      <c r="E22" s="19"/>
      <c r="F22" s="19"/>
      <c r="G22" s="114"/>
      <c r="H22" s="115">
        <v>100</v>
      </c>
    </row>
    <row r="23" spans="1:8" x14ac:dyDescent="0.25">
      <c r="A23" s="21">
        <v>46083</v>
      </c>
      <c r="B23" s="16" t="s">
        <v>2801</v>
      </c>
      <c r="C23" s="38" t="s">
        <v>2806</v>
      </c>
      <c r="D23" s="19" t="s">
        <v>2804</v>
      </c>
      <c r="E23" s="19"/>
      <c r="F23" s="19"/>
      <c r="G23" s="114"/>
      <c r="H23" s="115">
        <v>100</v>
      </c>
    </row>
    <row r="24" spans="1:8" x14ac:dyDescent="0.25">
      <c r="A24" s="21">
        <v>46083</v>
      </c>
      <c r="B24" s="16" t="s">
        <v>2801</v>
      </c>
      <c r="C24" s="38" t="s">
        <v>2806</v>
      </c>
      <c r="D24" s="19" t="s">
        <v>2805</v>
      </c>
      <c r="E24" s="19"/>
      <c r="F24" s="19"/>
      <c r="G24" s="114" t="s">
        <v>2809</v>
      </c>
      <c r="H24" s="115">
        <v>100</v>
      </c>
    </row>
    <row r="25" spans="1:8" x14ac:dyDescent="0.25">
      <c r="A25" s="21">
        <v>46083</v>
      </c>
      <c r="B25" s="16" t="s">
        <v>1428</v>
      </c>
      <c r="C25" s="38" t="s">
        <v>758</v>
      </c>
      <c r="D25" s="19" t="s">
        <v>2353</v>
      </c>
      <c r="E25" s="19"/>
      <c r="F25" s="19"/>
      <c r="G25" s="114" t="s">
        <v>2542</v>
      </c>
      <c r="H25" s="115">
        <v>100</v>
      </c>
    </row>
    <row r="26" spans="1:8" ht="26.4" x14ac:dyDescent="0.25">
      <c r="A26" s="21">
        <v>46083</v>
      </c>
      <c r="B26" s="16" t="s">
        <v>1428</v>
      </c>
      <c r="C26" s="38" t="s">
        <v>369</v>
      </c>
      <c r="D26" s="19" t="s">
        <v>2810</v>
      </c>
      <c r="E26" s="19"/>
      <c r="F26" s="19"/>
      <c r="G26" s="114"/>
      <c r="H26" s="115">
        <v>100</v>
      </c>
    </row>
    <row r="27" spans="1:8" x14ac:dyDescent="0.25">
      <c r="A27" s="21">
        <v>46083</v>
      </c>
      <c r="B27" s="16" t="s">
        <v>1428</v>
      </c>
      <c r="C27" s="38" t="s">
        <v>758</v>
      </c>
      <c r="D27" s="19" t="s">
        <v>2811</v>
      </c>
      <c r="E27" s="19"/>
      <c r="F27" s="19"/>
      <c r="G27" s="114"/>
      <c r="H27" s="115">
        <v>100</v>
      </c>
    </row>
    <row r="28" spans="1:8" x14ac:dyDescent="0.25">
      <c r="A28" s="21">
        <v>46083</v>
      </c>
      <c r="B28" s="16" t="s">
        <v>1428</v>
      </c>
      <c r="C28" s="38" t="s">
        <v>758</v>
      </c>
      <c r="D28" s="19" t="s">
        <v>2811</v>
      </c>
      <c r="E28" s="19"/>
      <c r="F28" s="19"/>
      <c r="G28" s="114"/>
      <c r="H28" s="115">
        <v>100</v>
      </c>
    </row>
    <row r="29" spans="1:8" x14ac:dyDescent="0.25">
      <c r="A29" s="21">
        <v>46083</v>
      </c>
      <c r="B29" s="16" t="s">
        <v>1428</v>
      </c>
      <c r="C29" s="38" t="s">
        <v>758</v>
      </c>
      <c r="D29" s="19" t="s">
        <v>2812</v>
      </c>
      <c r="E29" s="19"/>
      <c r="F29" s="19"/>
      <c r="G29" s="114"/>
      <c r="H29" s="115">
        <v>100</v>
      </c>
    </row>
    <row r="30" spans="1:8" x14ac:dyDescent="0.25">
      <c r="A30" s="21">
        <v>46083</v>
      </c>
      <c r="B30" s="16" t="s">
        <v>1542</v>
      </c>
      <c r="C30" s="38" t="s">
        <v>1723</v>
      </c>
      <c r="D30" s="19" t="s">
        <v>1440</v>
      </c>
      <c r="E30" s="19"/>
      <c r="F30" s="19"/>
      <c r="G30" s="114" t="s">
        <v>2617</v>
      </c>
      <c r="H30" s="115">
        <v>100</v>
      </c>
    </row>
    <row r="31" spans="1:8" ht="19.2" x14ac:dyDescent="0.25">
      <c r="A31" s="21">
        <v>46083</v>
      </c>
      <c r="B31" s="16" t="s">
        <v>1542</v>
      </c>
      <c r="C31" s="38" t="s">
        <v>1484</v>
      </c>
      <c r="D31" s="19" t="s">
        <v>2789</v>
      </c>
      <c r="E31" s="19"/>
      <c r="F31" s="19"/>
      <c r="G31" s="114" t="s">
        <v>2660</v>
      </c>
      <c r="H31" s="115">
        <v>100</v>
      </c>
    </row>
    <row r="32" spans="1:8" ht="19.2" x14ac:dyDescent="0.25">
      <c r="A32" s="21">
        <v>46083</v>
      </c>
      <c r="B32" s="16" t="s">
        <v>1542</v>
      </c>
      <c r="C32" s="38" t="s">
        <v>1480</v>
      </c>
      <c r="D32" s="19" t="s">
        <v>1440</v>
      </c>
      <c r="E32" s="19"/>
      <c r="F32" s="19"/>
      <c r="G32" s="114" t="s">
        <v>2813</v>
      </c>
      <c r="H32" s="115">
        <v>100</v>
      </c>
    </row>
    <row r="33" spans="1:8" ht="20.25" customHeight="1" x14ac:dyDescent="0.25">
      <c r="A33" s="21">
        <v>46083</v>
      </c>
      <c r="B33" s="16" t="s">
        <v>1542</v>
      </c>
      <c r="C33" s="38" t="s">
        <v>1882</v>
      </c>
      <c r="D33" s="19" t="s">
        <v>1440</v>
      </c>
      <c r="E33" s="19"/>
      <c r="F33" s="19"/>
      <c r="G33" s="114" t="s">
        <v>2503</v>
      </c>
      <c r="H33" s="115">
        <v>100</v>
      </c>
    </row>
    <row r="34" spans="1:8" x14ac:dyDescent="0.25">
      <c r="A34" s="21">
        <v>46083</v>
      </c>
      <c r="B34" s="16" t="s">
        <v>1542</v>
      </c>
      <c r="C34" s="38" t="s">
        <v>1779</v>
      </c>
      <c r="D34" s="19" t="s">
        <v>1440</v>
      </c>
      <c r="E34" s="19"/>
      <c r="F34" s="19"/>
      <c r="G34" s="114" t="s">
        <v>2655</v>
      </c>
      <c r="H34" s="115">
        <v>100</v>
      </c>
    </row>
    <row r="35" spans="1:8" x14ac:dyDescent="0.25">
      <c r="A35" s="21">
        <v>46083</v>
      </c>
      <c r="B35" s="16" t="s">
        <v>1542</v>
      </c>
      <c r="C35" s="38" t="s">
        <v>1548</v>
      </c>
      <c r="D35" s="19" t="s">
        <v>1440</v>
      </c>
      <c r="E35" s="19"/>
      <c r="F35" s="19"/>
      <c r="G35" s="114" t="s">
        <v>2503</v>
      </c>
      <c r="H35" s="115">
        <v>100</v>
      </c>
    </row>
    <row r="36" spans="1:8" x14ac:dyDescent="0.25">
      <c r="A36" s="21">
        <v>46083</v>
      </c>
      <c r="B36" s="16" t="s">
        <v>1542</v>
      </c>
      <c r="C36" s="38" t="s">
        <v>1479</v>
      </c>
      <c r="D36" s="19" t="s">
        <v>2814</v>
      </c>
      <c r="E36" s="19"/>
      <c r="F36" s="19"/>
      <c r="G36" s="114"/>
      <c r="H36" s="115">
        <v>100</v>
      </c>
    </row>
    <row r="37" spans="1:8" x14ac:dyDescent="0.25">
      <c r="A37" s="21">
        <v>46083</v>
      </c>
      <c r="B37" s="16" t="s">
        <v>1555</v>
      </c>
      <c r="C37" s="38" t="s">
        <v>1563</v>
      </c>
      <c r="D37" s="19" t="s">
        <v>1440</v>
      </c>
      <c r="E37" s="19"/>
      <c r="F37" s="19"/>
      <c r="G37" s="114" t="s">
        <v>2815</v>
      </c>
      <c r="H37" s="115">
        <v>100</v>
      </c>
    </row>
    <row r="38" spans="1:8" x14ac:dyDescent="0.25">
      <c r="A38" s="21">
        <v>46083</v>
      </c>
      <c r="B38" s="16" t="s">
        <v>1555</v>
      </c>
      <c r="C38" s="38" t="s">
        <v>1729</v>
      </c>
      <c r="D38" s="19" t="s">
        <v>1440</v>
      </c>
      <c r="E38" s="19"/>
      <c r="F38" s="19"/>
      <c r="G38" s="114" t="s">
        <v>2816</v>
      </c>
      <c r="H38" s="115">
        <v>100</v>
      </c>
    </row>
    <row r="39" spans="1:8" x14ac:dyDescent="0.25">
      <c r="A39" s="21">
        <v>46083</v>
      </c>
      <c r="B39" s="16" t="s">
        <v>1555</v>
      </c>
      <c r="C39" s="38" t="s">
        <v>1730</v>
      </c>
      <c r="D39" s="19" t="s">
        <v>1440</v>
      </c>
      <c r="E39" s="19"/>
      <c r="F39" s="19"/>
      <c r="G39" s="114" t="s">
        <v>2817</v>
      </c>
      <c r="H39" s="115">
        <v>100</v>
      </c>
    </row>
    <row r="40" spans="1:8" x14ac:dyDescent="0.25">
      <c r="A40" s="21">
        <v>46083</v>
      </c>
      <c r="B40" s="16" t="s">
        <v>1555</v>
      </c>
      <c r="C40" s="38" t="s">
        <v>1562</v>
      </c>
      <c r="D40" s="19" t="s">
        <v>1440</v>
      </c>
      <c r="E40" s="19"/>
      <c r="F40" s="19"/>
      <c r="G40" s="114" t="s">
        <v>2816</v>
      </c>
      <c r="H40" s="115">
        <v>100</v>
      </c>
    </row>
    <row r="41" spans="1:8" x14ac:dyDescent="0.25">
      <c r="A41" s="21">
        <v>46083</v>
      </c>
      <c r="B41" s="16" t="s">
        <v>1555</v>
      </c>
      <c r="C41" s="38" t="s">
        <v>1736</v>
      </c>
      <c r="D41" s="19" t="s">
        <v>1440</v>
      </c>
      <c r="E41" s="19"/>
      <c r="F41" s="19"/>
      <c r="G41" s="114" t="s">
        <v>2818</v>
      </c>
      <c r="H41" s="115">
        <v>100</v>
      </c>
    </row>
    <row r="42" spans="1:8" x14ac:dyDescent="0.25">
      <c r="A42" s="21">
        <v>46083</v>
      </c>
      <c r="B42" s="28" t="s">
        <v>1438</v>
      </c>
      <c r="C42" s="38" t="s">
        <v>1919</v>
      </c>
      <c r="D42" s="19" t="s">
        <v>1440</v>
      </c>
      <c r="E42" s="19"/>
      <c r="F42" s="19"/>
      <c r="G42" s="114" t="s">
        <v>2504</v>
      </c>
      <c r="H42" s="115">
        <v>100</v>
      </c>
    </row>
    <row r="43" spans="1:8" x14ac:dyDescent="0.25">
      <c r="A43" s="21">
        <v>46083</v>
      </c>
      <c r="B43" s="28" t="s">
        <v>1438</v>
      </c>
      <c r="C43" s="38" t="s">
        <v>1692</v>
      </c>
      <c r="D43" s="19" t="s">
        <v>2799</v>
      </c>
      <c r="E43" s="19"/>
      <c r="F43" s="19"/>
      <c r="G43" s="114"/>
      <c r="H43" s="115">
        <v>100</v>
      </c>
    </row>
    <row r="44" spans="1:8" x14ac:dyDescent="0.25">
      <c r="A44" s="21">
        <v>46083</v>
      </c>
      <c r="B44" s="28" t="s">
        <v>1438</v>
      </c>
      <c r="C44" s="38" t="s">
        <v>1462</v>
      </c>
      <c r="D44" s="19" t="s">
        <v>1440</v>
      </c>
      <c r="E44" s="19"/>
      <c r="F44" s="19"/>
      <c r="G44" s="114" t="s">
        <v>1485</v>
      </c>
      <c r="H44" s="115">
        <v>100</v>
      </c>
    </row>
    <row r="45" spans="1:8" ht="19.2" x14ac:dyDescent="0.25">
      <c r="A45" s="21">
        <v>46083</v>
      </c>
      <c r="B45" s="28" t="s">
        <v>1438</v>
      </c>
      <c r="C45" s="38" t="s">
        <v>1466</v>
      </c>
      <c r="D45" s="19" t="s">
        <v>2789</v>
      </c>
      <c r="E45" s="19"/>
      <c r="F45" s="19"/>
      <c r="G45" s="114" t="s">
        <v>2819</v>
      </c>
      <c r="H45" s="115">
        <v>100</v>
      </c>
    </row>
    <row r="46" spans="1:8" x14ac:dyDescent="0.25">
      <c r="A46" s="21">
        <v>46083</v>
      </c>
      <c r="B46" s="28" t="s">
        <v>1438</v>
      </c>
      <c r="C46" s="38" t="s">
        <v>1477</v>
      </c>
      <c r="D46" s="19" t="s">
        <v>1440</v>
      </c>
      <c r="E46" s="19"/>
      <c r="F46" s="19"/>
      <c r="G46" s="114" t="s">
        <v>2504</v>
      </c>
      <c r="H46" s="115">
        <v>100</v>
      </c>
    </row>
    <row r="47" spans="1:8" x14ac:dyDescent="0.25">
      <c r="A47" s="21">
        <v>46083</v>
      </c>
      <c r="B47" s="28" t="s">
        <v>1438</v>
      </c>
      <c r="C47" s="38" t="s">
        <v>1645</v>
      </c>
      <c r="D47" s="19" t="s">
        <v>1440</v>
      </c>
      <c r="E47" s="19"/>
      <c r="F47" s="19"/>
      <c r="G47" s="114" t="s">
        <v>1741</v>
      </c>
      <c r="H47" s="115">
        <v>100</v>
      </c>
    </row>
    <row r="48" spans="1:8" ht="19.2" x14ac:dyDescent="0.25">
      <c r="A48" s="21">
        <v>46083</v>
      </c>
      <c r="B48" s="28" t="s">
        <v>1438</v>
      </c>
      <c r="C48" s="38" t="s">
        <v>1472</v>
      </c>
      <c r="D48" s="19" t="s">
        <v>1440</v>
      </c>
      <c r="E48" s="19"/>
      <c r="F48" s="19"/>
      <c r="G48" s="114" t="s">
        <v>2594</v>
      </c>
      <c r="H48" s="115">
        <v>100</v>
      </c>
    </row>
    <row r="49" spans="1:8" x14ac:dyDescent="0.25">
      <c r="A49" s="21">
        <v>46083</v>
      </c>
      <c r="B49" s="28" t="s">
        <v>1438</v>
      </c>
      <c r="C49" s="38" t="s">
        <v>1642</v>
      </c>
      <c r="D49" s="19" t="s">
        <v>1440</v>
      </c>
      <c r="E49" s="19"/>
      <c r="F49" s="19"/>
      <c r="G49" s="114" t="s">
        <v>1676</v>
      </c>
      <c r="H49" s="115">
        <v>100</v>
      </c>
    </row>
    <row r="50" spans="1:8" x14ac:dyDescent="0.25">
      <c r="A50" s="21">
        <v>46083</v>
      </c>
      <c r="B50" s="28" t="s">
        <v>1457</v>
      </c>
      <c r="C50" s="38" t="s">
        <v>1442</v>
      </c>
      <c r="D50" s="19" t="s">
        <v>1440</v>
      </c>
      <c r="E50" s="19"/>
      <c r="F50" s="19"/>
      <c r="G50" s="114" t="s">
        <v>2655</v>
      </c>
      <c r="H50" s="115">
        <v>100</v>
      </c>
    </row>
    <row r="51" spans="1:8" ht="19.2" x14ac:dyDescent="0.25">
      <c r="A51" s="21">
        <v>46083</v>
      </c>
      <c r="B51" s="28" t="s">
        <v>1457</v>
      </c>
      <c r="C51" s="38" t="s">
        <v>1444</v>
      </c>
      <c r="D51" s="19" t="s">
        <v>1440</v>
      </c>
      <c r="E51" s="19"/>
      <c r="F51" s="19"/>
      <c r="G51" s="114" t="s">
        <v>2820</v>
      </c>
      <c r="H51" s="115">
        <v>100</v>
      </c>
    </row>
    <row r="52" spans="1:8" x14ac:dyDescent="0.25">
      <c r="A52" s="21">
        <v>46083</v>
      </c>
      <c r="B52" s="28" t="s">
        <v>1457</v>
      </c>
      <c r="C52" s="38" t="s">
        <v>1687</v>
      </c>
      <c r="D52" s="19" t="s">
        <v>2821</v>
      </c>
      <c r="E52" s="19"/>
      <c r="F52" s="19"/>
      <c r="G52" s="114"/>
      <c r="H52" s="115">
        <v>100</v>
      </c>
    </row>
    <row r="53" spans="1:8" x14ac:dyDescent="0.25">
      <c r="A53" s="21">
        <v>46083</v>
      </c>
      <c r="B53" s="28" t="s">
        <v>1457</v>
      </c>
      <c r="C53" s="38" t="s">
        <v>1685</v>
      </c>
      <c r="D53" s="19" t="s">
        <v>2821</v>
      </c>
      <c r="E53" s="19"/>
      <c r="F53" s="19"/>
      <c r="G53" s="114"/>
      <c r="H53" s="115">
        <v>100</v>
      </c>
    </row>
    <row r="54" spans="1:8" ht="19.2" x14ac:dyDescent="0.25">
      <c r="A54" s="21">
        <v>46083</v>
      </c>
      <c r="B54" s="28" t="s">
        <v>1457</v>
      </c>
      <c r="C54" s="38" t="s">
        <v>1658</v>
      </c>
      <c r="D54" s="19" t="s">
        <v>2365</v>
      </c>
      <c r="E54" s="19"/>
      <c r="F54" s="19"/>
      <c r="G54" s="114" t="s">
        <v>2822</v>
      </c>
      <c r="H54" s="115">
        <v>100</v>
      </c>
    </row>
    <row r="55" spans="1:8" x14ac:dyDescent="0.25">
      <c r="A55" s="21">
        <v>46083</v>
      </c>
      <c r="B55" s="28" t="s">
        <v>1457</v>
      </c>
      <c r="C55" s="38" t="s">
        <v>1941</v>
      </c>
      <c r="D55" s="19" t="s">
        <v>1440</v>
      </c>
      <c r="E55" s="19"/>
      <c r="F55" s="19"/>
      <c r="G55" s="114" t="s">
        <v>1485</v>
      </c>
      <c r="H55" s="115">
        <v>100</v>
      </c>
    </row>
    <row r="56" spans="1:8" x14ac:dyDescent="0.25">
      <c r="A56" s="21">
        <v>46083</v>
      </c>
      <c r="B56" s="28" t="s">
        <v>1457</v>
      </c>
      <c r="C56" s="38" t="s">
        <v>1737</v>
      </c>
      <c r="D56" s="19" t="s">
        <v>1440</v>
      </c>
      <c r="E56" s="19"/>
      <c r="F56" s="19"/>
      <c r="G56" s="114" t="s">
        <v>2504</v>
      </c>
      <c r="H56" s="115">
        <v>100</v>
      </c>
    </row>
    <row r="57" spans="1:8" ht="19.2" x14ac:dyDescent="0.25">
      <c r="A57" s="21">
        <v>46083</v>
      </c>
      <c r="B57" s="28" t="s">
        <v>1457</v>
      </c>
      <c r="C57" s="38" t="s">
        <v>1624</v>
      </c>
      <c r="D57" s="19" t="s">
        <v>1440</v>
      </c>
      <c r="E57" s="19"/>
      <c r="F57" s="19"/>
      <c r="G57" s="114" t="s">
        <v>2594</v>
      </c>
      <c r="H57" s="115">
        <v>100</v>
      </c>
    </row>
    <row r="58" spans="1:8" ht="18" customHeight="1" x14ac:dyDescent="0.25">
      <c r="A58" s="21">
        <v>46083</v>
      </c>
      <c r="B58" s="28" t="s">
        <v>1457</v>
      </c>
      <c r="C58" s="38" t="s">
        <v>1626</v>
      </c>
      <c r="D58" s="19" t="s">
        <v>1440</v>
      </c>
      <c r="E58" s="19"/>
      <c r="F58" s="19"/>
      <c r="G58" s="114" t="s">
        <v>2752</v>
      </c>
      <c r="H58" s="115">
        <v>100</v>
      </c>
    </row>
    <row r="59" spans="1:8" ht="17.25" customHeight="1" x14ac:dyDescent="0.25">
      <c r="A59" s="21">
        <v>46083</v>
      </c>
      <c r="B59" s="28" t="s">
        <v>1457</v>
      </c>
      <c r="C59" s="38" t="s">
        <v>1789</v>
      </c>
      <c r="D59" s="19" t="s">
        <v>1440</v>
      </c>
      <c r="E59" s="19"/>
      <c r="F59" s="19"/>
      <c r="G59" s="114" t="s">
        <v>2752</v>
      </c>
      <c r="H59" s="115">
        <v>100</v>
      </c>
    </row>
    <row r="60" spans="1:8" x14ac:dyDescent="0.25">
      <c r="A60" s="21">
        <v>46083</v>
      </c>
      <c r="B60" s="28" t="s">
        <v>2372</v>
      </c>
      <c r="C60" s="38" t="s">
        <v>1700</v>
      </c>
      <c r="D60" s="19" t="s">
        <v>1958</v>
      </c>
      <c r="E60" s="19"/>
      <c r="F60" s="19"/>
      <c r="G60" s="114"/>
      <c r="H60" s="115">
        <v>100</v>
      </c>
    </row>
    <row r="61" spans="1:8" x14ac:dyDescent="0.25">
      <c r="A61" s="21">
        <v>46083</v>
      </c>
      <c r="B61" s="28" t="s">
        <v>2372</v>
      </c>
      <c r="C61" s="38" t="s">
        <v>2150</v>
      </c>
      <c r="D61" s="19" t="s">
        <v>2823</v>
      </c>
      <c r="E61" s="19"/>
      <c r="F61" s="19"/>
      <c r="G61" s="114" t="s">
        <v>2549</v>
      </c>
      <c r="H61" s="115">
        <v>100</v>
      </c>
    </row>
    <row r="62" spans="1:8" x14ac:dyDescent="0.25">
      <c r="A62" s="21">
        <v>46083</v>
      </c>
      <c r="B62" s="28" t="s">
        <v>2372</v>
      </c>
      <c r="C62" s="38" t="s">
        <v>1955</v>
      </c>
      <c r="D62" s="19" t="s">
        <v>2824</v>
      </c>
      <c r="E62" s="19"/>
      <c r="F62" s="19"/>
      <c r="G62" s="114"/>
      <c r="H62" s="115">
        <v>100</v>
      </c>
    </row>
    <row r="63" spans="1:8" x14ac:dyDescent="0.25">
      <c r="A63" s="21">
        <v>46083</v>
      </c>
      <c r="B63" s="28" t="s">
        <v>2372</v>
      </c>
      <c r="C63" s="38" t="s">
        <v>1479</v>
      </c>
      <c r="D63" s="19" t="s">
        <v>2825</v>
      </c>
      <c r="E63" s="19"/>
      <c r="F63" s="19"/>
      <c r="G63" s="114" t="s">
        <v>2826</v>
      </c>
      <c r="H63" s="115">
        <v>100</v>
      </c>
    </row>
    <row r="64" spans="1:8" x14ac:dyDescent="0.25">
      <c r="A64" s="21">
        <v>46083</v>
      </c>
      <c r="B64" s="28" t="s">
        <v>1590</v>
      </c>
      <c r="C64" s="38" t="s">
        <v>2150</v>
      </c>
      <c r="D64" s="19" t="s">
        <v>2827</v>
      </c>
      <c r="E64" s="19"/>
      <c r="F64" s="19"/>
      <c r="G64" s="114"/>
      <c r="H64" s="115">
        <v>100</v>
      </c>
    </row>
    <row r="65" spans="1:8" x14ac:dyDescent="0.25">
      <c r="A65" s="21">
        <v>46083</v>
      </c>
      <c r="B65" s="28" t="s">
        <v>1590</v>
      </c>
      <c r="C65" s="38" t="s">
        <v>1955</v>
      </c>
      <c r="D65" s="19" t="s">
        <v>2827</v>
      </c>
      <c r="E65" s="19"/>
      <c r="F65" s="19"/>
      <c r="G65" s="114"/>
      <c r="H65" s="115">
        <v>100</v>
      </c>
    </row>
    <row r="66" spans="1:8" x14ac:dyDescent="0.25">
      <c r="A66" s="21">
        <v>46083</v>
      </c>
      <c r="B66" s="28" t="s">
        <v>1590</v>
      </c>
      <c r="C66" s="38" t="s">
        <v>1479</v>
      </c>
      <c r="D66" s="19" t="s">
        <v>2827</v>
      </c>
      <c r="E66" s="19"/>
      <c r="F66" s="19"/>
      <c r="G66" s="114"/>
      <c r="H66" s="115">
        <v>100</v>
      </c>
    </row>
    <row r="67" spans="1:8" x14ac:dyDescent="0.25">
      <c r="A67" s="21">
        <v>46083</v>
      </c>
      <c r="B67" s="28" t="s">
        <v>1590</v>
      </c>
      <c r="C67" s="38" t="s">
        <v>2828</v>
      </c>
      <c r="D67" s="19" t="s">
        <v>2829</v>
      </c>
      <c r="E67" s="19"/>
      <c r="F67" s="19"/>
      <c r="G67" s="114"/>
      <c r="H67" s="115">
        <v>100</v>
      </c>
    </row>
    <row r="68" spans="1:8" x14ac:dyDescent="0.25">
      <c r="A68" s="21">
        <v>46084</v>
      </c>
      <c r="B68" s="28" t="s">
        <v>2801</v>
      </c>
      <c r="C68" s="38" t="s">
        <v>2830</v>
      </c>
      <c r="D68" s="19" t="s">
        <v>2831</v>
      </c>
      <c r="E68" s="19"/>
      <c r="F68" s="19"/>
      <c r="G68" s="114"/>
      <c r="H68" s="115">
        <v>100</v>
      </c>
    </row>
    <row r="69" spans="1:8" x14ac:dyDescent="0.25">
      <c r="A69" s="21">
        <v>46084</v>
      </c>
      <c r="B69" s="28" t="s">
        <v>2801</v>
      </c>
      <c r="C69" s="38" t="s">
        <v>2830</v>
      </c>
      <c r="D69" s="19" t="s">
        <v>2832</v>
      </c>
      <c r="E69" s="19"/>
      <c r="F69" s="19"/>
      <c r="G69" s="114"/>
      <c r="H69" s="115">
        <v>100</v>
      </c>
    </row>
    <row r="70" spans="1:8" x14ac:dyDescent="0.25">
      <c r="A70" s="21">
        <v>46084</v>
      </c>
      <c r="B70" s="28" t="s">
        <v>2801</v>
      </c>
      <c r="C70" s="38" t="s">
        <v>2830</v>
      </c>
      <c r="D70" s="19" t="s">
        <v>2833</v>
      </c>
      <c r="E70" s="19"/>
      <c r="F70" s="19"/>
      <c r="G70" s="114"/>
      <c r="H70" s="115">
        <v>100</v>
      </c>
    </row>
    <row r="71" spans="1:8" x14ac:dyDescent="0.25">
      <c r="A71" s="21">
        <v>46084</v>
      </c>
      <c r="B71" s="28" t="s">
        <v>2801</v>
      </c>
      <c r="C71" s="38" t="s">
        <v>2830</v>
      </c>
      <c r="D71" s="19" t="s">
        <v>2834</v>
      </c>
      <c r="E71" s="19"/>
      <c r="F71" s="19"/>
      <c r="G71" s="114"/>
      <c r="H71" s="115">
        <v>100</v>
      </c>
    </row>
    <row r="72" spans="1:8" x14ac:dyDescent="0.25">
      <c r="A72" s="21">
        <v>46084</v>
      </c>
      <c r="B72" s="28" t="s">
        <v>2801</v>
      </c>
      <c r="C72" s="38" t="s">
        <v>2830</v>
      </c>
      <c r="D72" s="19" t="s">
        <v>2805</v>
      </c>
      <c r="E72" s="19"/>
      <c r="F72" s="19"/>
      <c r="G72" s="114"/>
      <c r="H72" s="115">
        <v>100</v>
      </c>
    </row>
    <row r="73" spans="1:8" x14ac:dyDescent="0.25">
      <c r="A73" s="21">
        <v>46084</v>
      </c>
      <c r="B73" s="28" t="s">
        <v>2801</v>
      </c>
      <c r="C73" s="38" t="s">
        <v>1737</v>
      </c>
      <c r="D73" s="19" t="s">
        <v>2805</v>
      </c>
      <c r="E73" s="19"/>
      <c r="F73" s="19"/>
      <c r="G73" s="114"/>
      <c r="H73" s="115">
        <v>100</v>
      </c>
    </row>
    <row r="74" spans="1:8" x14ac:dyDescent="0.25">
      <c r="A74" s="21">
        <v>46084</v>
      </c>
      <c r="B74" s="28" t="s">
        <v>2801</v>
      </c>
      <c r="C74" s="38" t="s">
        <v>1622</v>
      </c>
      <c r="D74" s="19" t="s">
        <v>2805</v>
      </c>
      <c r="E74" s="19"/>
      <c r="F74" s="19"/>
      <c r="G74" s="114"/>
      <c r="H74" s="115">
        <v>100</v>
      </c>
    </row>
    <row r="75" spans="1:8" x14ac:dyDescent="0.25">
      <c r="A75" s="21">
        <v>46084</v>
      </c>
      <c r="B75" s="28" t="s">
        <v>2801</v>
      </c>
      <c r="C75" s="38" t="s">
        <v>2835</v>
      </c>
      <c r="D75" s="19" t="s">
        <v>2834</v>
      </c>
      <c r="E75" s="19"/>
      <c r="F75" s="19"/>
      <c r="G75" s="114"/>
      <c r="H75" s="115">
        <v>100</v>
      </c>
    </row>
    <row r="76" spans="1:8" x14ac:dyDescent="0.25">
      <c r="A76" s="21">
        <v>46084</v>
      </c>
      <c r="B76" s="28" t="s">
        <v>2801</v>
      </c>
      <c r="C76" s="38" t="s">
        <v>2835</v>
      </c>
      <c r="D76" s="19" t="s">
        <v>2805</v>
      </c>
      <c r="E76" s="19"/>
      <c r="F76" s="19"/>
      <c r="G76" s="114"/>
      <c r="H76" s="115">
        <v>100</v>
      </c>
    </row>
    <row r="77" spans="1:8" x14ac:dyDescent="0.25">
      <c r="A77" s="21">
        <v>46084</v>
      </c>
      <c r="B77" s="28" t="s">
        <v>1428</v>
      </c>
      <c r="C77" s="38" t="s">
        <v>758</v>
      </c>
      <c r="D77" s="19" t="s">
        <v>2353</v>
      </c>
      <c r="E77" s="19"/>
      <c r="F77" s="19"/>
      <c r="G77" s="114"/>
      <c r="H77" s="115">
        <v>100</v>
      </c>
    </row>
    <row r="78" spans="1:8" x14ac:dyDescent="0.25">
      <c r="A78" s="21">
        <v>46084</v>
      </c>
      <c r="B78" s="28" t="s">
        <v>1428</v>
      </c>
      <c r="C78" s="38" t="s">
        <v>2836</v>
      </c>
      <c r="D78" s="19" t="s">
        <v>1603</v>
      </c>
      <c r="E78" s="19"/>
      <c r="F78" s="19"/>
      <c r="G78" s="114"/>
      <c r="H78" s="115">
        <v>100</v>
      </c>
    </row>
    <row r="79" spans="1:8" x14ac:dyDescent="0.25">
      <c r="A79" s="21">
        <v>46084</v>
      </c>
      <c r="B79" s="28" t="s">
        <v>1428</v>
      </c>
      <c r="C79" s="38" t="s">
        <v>2836</v>
      </c>
      <c r="D79" s="19" t="s">
        <v>1604</v>
      </c>
      <c r="E79" s="19"/>
      <c r="F79" s="19"/>
      <c r="G79" s="114"/>
      <c r="H79" s="115">
        <v>100</v>
      </c>
    </row>
    <row r="80" spans="1:8" ht="17.25" customHeight="1" x14ac:dyDescent="0.25">
      <c r="A80" s="21">
        <v>46084</v>
      </c>
      <c r="B80" s="28" t="s">
        <v>1428</v>
      </c>
      <c r="C80" s="38" t="s">
        <v>2836</v>
      </c>
      <c r="D80" s="19" t="s">
        <v>1602</v>
      </c>
      <c r="E80" s="19"/>
      <c r="F80" s="19"/>
      <c r="G80" s="114"/>
      <c r="H80" s="115">
        <v>100</v>
      </c>
    </row>
    <row r="81" spans="1:8" x14ac:dyDescent="0.25">
      <c r="A81" s="21">
        <v>46084</v>
      </c>
      <c r="B81" s="28" t="s">
        <v>1428</v>
      </c>
      <c r="C81" s="38" t="s">
        <v>2836</v>
      </c>
      <c r="D81" s="19" t="s">
        <v>1605</v>
      </c>
      <c r="E81" s="19"/>
      <c r="F81" s="19"/>
      <c r="G81" s="114"/>
      <c r="H81" s="115">
        <v>100</v>
      </c>
    </row>
    <row r="82" spans="1:8" x14ac:dyDescent="0.25">
      <c r="A82" s="21">
        <v>46084</v>
      </c>
      <c r="B82" s="28" t="s">
        <v>1542</v>
      </c>
      <c r="C82" s="38" t="s">
        <v>1648</v>
      </c>
      <c r="D82" s="19" t="s">
        <v>1440</v>
      </c>
      <c r="E82" s="19"/>
      <c r="F82" s="19"/>
      <c r="G82" s="114" t="s">
        <v>1485</v>
      </c>
      <c r="H82" s="115">
        <v>100</v>
      </c>
    </row>
    <row r="83" spans="1:8" x14ac:dyDescent="0.25">
      <c r="A83" s="21">
        <v>46084</v>
      </c>
      <c r="B83" s="28" t="s">
        <v>1542</v>
      </c>
      <c r="C83" s="38" t="s">
        <v>1775</v>
      </c>
      <c r="D83" s="19" t="s">
        <v>1440</v>
      </c>
      <c r="E83" s="19"/>
      <c r="F83" s="19"/>
      <c r="G83" s="114" t="s">
        <v>2504</v>
      </c>
      <c r="H83" s="115">
        <v>100</v>
      </c>
    </row>
    <row r="84" spans="1:8" x14ac:dyDescent="0.25">
      <c r="A84" s="21">
        <v>46084</v>
      </c>
      <c r="B84" s="28" t="s">
        <v>1542</v>
      </c>
      <c r="C84" s="38" t="s">
        <v>1545</v>
      </c>
      <c r="D84" s="19" t="s">
        <v>1440</v>
      </c>
      <c r="E84" s="19"/>
      <c r="F84" s="19"/>
      <c r="G84" s="114" t="s">
        <v>2504</v>
      </c>
      <c r="H84" s="115">
        <v>100</v>
      </c>
    </row>
    <row r="85" spans="1:8" ht="18.75" customHeight="1" x14ac:dyDescent="0.25">
      <c r="A85" s="21">
        <v>46084</v>
      </c>
      <c r="B85" s="28" t="s">
        <v>1542</v>
      </c>
      <c r="C85" s="38" t="s">
        <v>1611</v>
      </c>
      <c r="D85" s="19" t="s">
        <v>2789</v>
      </c>
      <c r="E85" s="19"/>
      <c r="F85" s="19"/>
      <c r="G85" s="114" t="s">
        <v>2083</v>
      </c>
      <c r="H85" s="115">
        <v>100</v>
      </c>
    </row>
    <row r="86" spans="1:8" ht="19.2" x14ac:dyDescent="0.25">
      <c r="A86" s="21">
        <v>46084</v>
      </c>
      <c r="B86" s="28" t="s">
        <v>1542</v>
      </c>
      <c r="C86" s="38" t="s">
        <v>1951</v>
      </c>
      <c r="D86" s="19" t="s">
        <v>2837</v>
      </c>
      <c r="E86" s="19"/>
      <c r="F86" s="19"/>
      <c r="G86" s="114" t="s">
        <v>2838</v>
      </c>
      <c r="H86" s="115">
        <v>100</v>
      </c>
    </row>
    <row r="87" spans="1:8" ht="28.8" x14ac:dyDescent="0.25">
      <c r="A87" s="21">
        <v>46084</v>
      </c>
      <c r="B87" s="28" t="s">
        <v>1542</v>
      </c>
      <c r="C87" s="38" t="s">
        <v>1479</v>
      </c>
      <c r="D87" s="19" t="s">
        <v>2839</v>
      </c>
      <c r="E87" s="19"/>
      <c r="F87" s="19"/>
      <c r="G87" s="114" t="s">
        <v>2840</v>
      </c>
      <c r="H87" s="115">
        <v>75</v>
      </c>
    </row>
    <row r="88" spans="1:8" x14ac:dyDescent="0.25">
      <c r="A88" s="21">
        <v>46084</v>
      </c>
      <c r="B88" s="28" t="s">
        <v>1542</v>
      </c>
      <c r="C88" s="38" t="s">
        <v>1482</v>
      </c>
      <c r="D88" s="19" t="s">
        <v>2789</v>
      </c>
      <c r="E88" s="19"/>
      <c r="F88" s="19"/>
      <c r="G88" s="114" t="s">
        <v>2721</v>
      </c>
      <c r="H88" s="115">
        <v>100</v>
      </c>
    </row>
    <row r="89" spans="1:8" x14ac:dyDescent="0.25">
      <c r="A89" s="21">
        <v>46084</v>
      </c>
      <c r="B89" s="28" t="s">
        <v>1555</v>
      </c>
      <c r="C89" s="38" t="s">
        <v>1455</v>
      </c>
      <c r="D89" s="19" t="s">
        <v>2841</v>
      </c>
      <c r="E89" s="19"/>
      <c r="F89" s="19"/>
      <c r="G89" s="114"/>
      <c r="H89" s="115">
        <v>100</v>
      </c>
    </row>
    <row r="90" spans="1:8" x14ac:dyDescent="0.25">
      <c r="A90" s="21">
        <v>46084</v>
      </c>
      <c r="B90" s="28" t="s">
        <v>1555</v>
      </c>
      <c r="C90" s="38" t="s">
        <v>1451</v>
      </c>
      <c r="D90" s="19" t="s">
        <v>2841</v>
      </c>
      <c r="E90" s="19"/>
      <c r="F90" s="19"/>
      <c r="G90" s="114"/>
      <c r="H90" s="115">
        <v>100</v>
      </c>
    </row>
    <row r="91" spans="1:8" ht="19.2" x14ac:dyDescent="0.25">
      <c r="A91" s="21">
        <v>46084</v>
      </c>
      <c r="B91" s="28" t="s">
        <v>1555</v>
      </c>
      <c r="C91" s="38" t="s">
        <v>1731</v>
      </c>
      <c r="D91" s="19" t="s">
        <v>2789</v>
      </c>
      <c r="E91" s="19"/>
      <c r="F91" s="19"/>
      <c r="G91" s="114" t="s">
        <v>2842</v>
      </c>
      <c r="H91" s="115">
        <v>100</v>
      </c>
    </row>
    <row r="92" spans="1:8" ht="19.2" x14ac:dyDescent="0.25">
      <c r="A92" s="21">
        <v>46084</v>
      </c>
      <c r="B92" s="28" t="s">
        <v>1555</v>
      </c>
      <c r="C92" s="38" t="s">
        <v>1731</v>
      </c>
      <c r="D92" s="19" t="s">
        <v>2843</v>
      </c>
      <c r="E92" s="19"/>
      <c r="F92" s="19"/>
      <c r="G92" s="114" t="s">
        <v>2844</v>
      </c>
      <c r="H92" s="115">
        <v>100</v>
      </c>
    </row>
    <row r="93" spans="1:8" x14ac:dyDescent="0.25">
      <c r="A93" s="21">
        <v>46084</v>
      </c>
      <c r="B93" s="28" t="s">
        <v>1555</v>
      </c>
      <c r="C93" s="38" t="s">
        <v>1615</v>
      </c>
      <c r="D93" s="19" t="s">
        <v>1440</v>
      </c>
      <c r="E93" s="19"/>
      <c r="F93" s="19"/>
      <c r="G93" s="114" t="s">
        <v>2817</v>
      </c>
      <c r="H93" s="115">
        <v>100</v>
      </c>
    </row>
    <row r="94" spans="1:8" x14ac:dyDescent="0.25">
      <c r="A94" s="21">
        <v>46084</v>
      </c>
      <c r="B94" s="28" t="s">
        <v>1555</v>
      </c>
      <c r="C94" s="38" t="s">
        <v>1638</v>
      </c>
      <c r="D94" s="19" t="s">
        <v>1440</v>
      </c>
      <c r="E94" s="19"/>
      <c r="F94" s="19"/>
      <c r="G94" s="114" t="s">
        <v>2817</v>
      </c>
      <c r="H94" s="115">
        <v>100</v>
      </c>
    </row>
    <row r="95" spans="1:8" x14ac:dyDescent="0.25">
      <c r="A95" s="21">
        <v>46084</v>
      </c>
      <c r="B95" s="28" t="s">
        <v>1438</v>
      </c>
      <c r="C95" s="38" t="s">
        <v>1690</v>
      </c>
      <c r="D95" s="19" t="s">
        <v>1440</v>
      </c>
      <c r="E95" s="19"/>
      <c r="F95" s="19"/>
      <c r="G95" s="114" t="s">
        <v>2504</v>
      </c>
      <c r="H95" s="115">
        <v>100</v>
      </c>
    </row>
    <row r="96" spans="1:8" ht="19.2" x14ac:dyDescent="0.25">
      <c r="A96" s="21">
        <v>46084</v>
      </c>
      <c r="B96" s="28" t="s">
        <v>1438</v>
      </c>
      <c r="C96" s="38" t="s">
        <v>1646</v>
      </c>
      <c r="D96" s="19" t="s">
        <v>2789</v>
      </c>
      <c r="E96" s="19"/>
      <c r="F96" s="19"/>
      <c r="G96" s="114" t="s">
        <v>2660</v>
      </c>
      <c r="H96" s="115">
        <v>100</v>
      </c>
    </row>
    <row r="97" spans="1:8" x14ac:dyDescent="0.25">
      <c r="A97" s="21">
        <v>46084</v>
      </c>
      <c r="B97" s="28" t="s">
        <v>1438</v>
      </c>
      <c r="C97" s="38" t="s">
        <v>1458</v>
      </c>
      <c r="D97" s="19" t="s">
        <v>1440</v>
      </c>
      <c r="E97" s="19"/>
      <c r="F97" s="19"/>
      <c r="G97" s="114" t="s">
        <v>2234</v>
      </c>
      <c r="H97" s="115">
        <v>100</v>
      </c>
    </row>
    <row r="98" spans="1:8" x14ac:dyDescent="0.25">
      <c r="A98" s="21">
        <v>46084</v>
      </c>
      <c r="B98" s="28" t="s">
        <v>1438</v>
      </c>
      <c r="C98" s="38" t="s">
        <v>1576</v>
      </c>
      <c r="D98" s="19" t="s">
        <v>2365</v>
      </c>
      <c r="E98" s="19"/>
      <c r="F98" s="19"/>
      <c r="G98" s="114" t="s">
        <v>2845</v>
      </c>
      <c r="H98" s="115">
        <v>100</v>
      </c>
    </row>
    <row r="99" spans="1:8" x14ac:dyDescent="0.25">
      <c r="A99" s="21">
        <v>46084</v>
      </c>
      <c r="B99" s="28" t="s">
        <v>1438</v>
      </c>
      <c r="C99" s="38" t="s">
        <v>1574</v>
      </c>
      <c r="D99" s="19" t="s">
        <v>1440</v>
      </c>
      <c r="E99" s="19"/>
      <c r="F99" s="19"/>
      <c r="G99" s="114" t="s">
        <v>2503</v>
      </c>
      <c r="H99" s="115">
        <v>100</v>
      </c>
    </row>
    <row r="100" spans="1:8" x14ac:dyDescent="0.25">
      <c r="A100" s="21">
        <v>46084</v>
      </c>
      <c r="B100" s="28" t="s">
        <v>1438</v>
      </c>
      <c r="C100" s="38" t="s">
        <v>2097</v>
      </c>
      <c r="D100" s="19" t="s">
        <v>1440</v>
      </c>
      <c r="E100" s="19"/>
      <c r="F100" s="19"/>
      <c r="G100" s="114" t="s">
        <v>2503</v>
      </c>
      <c r="H100" s="115">
        <v>100</v>
      </c>
    </row>
    <row r="101" spans="1:8" x14ac:dyDescent="0.25">
      <c r="A101" s="21">
        <v>46084</v>
      </c>
      <c r="B101" s="28" t="s">
        <v>1438</v>
      </c>
      <c r="C101" s="38" t="s">
        <v>1475</v>
      </c>
      <c r="D101" s="19" t="s">
        <v>1440</v>
      </c>
      <c r="E101" s="19"/>
      <c r="F101" s="19"/>
      <c r="G101" s="114" t="s">
        <v>1788</v>
      </c>
      <c r="H101" s="115">
        <v>100</v>
      </c>
    </row>
    <row r="102" spans="1:8" x14ac:dyDescent="0.25">
      <c r="A102" s="21">
        <v>46084</v>
      </c>
      <c r="B102" s="28" t="s">
        <v>1457</v>
      </c>
      <c r="C102" s="38" t="s">
        <v>1570</v>
      </c>
      <c r="D102" s="19" t="s">
        <v>2821</v>
      </c>
      <c r="E102" s="19"/>
      <c r="F102" s="19"/>
      <c r="G102" s="114" t="s">
        <v>2817</v>
      </c>
      <c r="H102" s="115">
        <v>100</v>
      </c>
    </row>
    <row r="103" spans="1:8" x14ac:dyDescent="0.25">
      <c r="A103" s="21">
        <v>46084</v>
      </c>
      <c r="B103" s="28" t="s">
        <v>1457</v>
      </c>
      <c r="C103" s="38" t="s">
        <v>1619</v>
      </c>
      <c r="D103" s="19" t="s">
        <v>2821</v>
      </c>
      <c r="E103" s="19"/>
      <c r="F103" s="19"/>
      <c r="G103" s="114" t="s">
        <v>2752</v>
      </c>
      <c r="H103" s="115">
        <v>100</v>
      </c>
    </row>
    <row r="104" spans="1:8" x14ac:dyDescent="0.25">
      <c r="A104" s="21">
        <v>46084</v>
      </c>
      <c r="B104" s="28" t="s">
        <v>1457</v>
      </c>
      <c r="C104" s="38" t="s">
        <v>1622</v>
      </c>
      <c r="D104" s="19" t="s">
        <v>2821</v>
      </c>
      <c r="E104" s="19"/>
      <c r="F104" s="19"/>
      <c r="G104" s="114" t="s">
        <v>2846</v>
      </c>
      <c r="H104" s="115">
        <v>100</v>
      </c>
    </row>
    <row r="105" spans="1:8" x14ac:dyDescent="0.25">
      <c r="A105" s="21">
        <v>46084</v>
      </c>
      <c r="B105" s="28" t="s">
        <v>1457</v>
      </c>
      <c r="C105" s="38" t="s">
        <v>1624</v>
      </c>
      <c r="D105" s="19" t="s">
        <v>2821</v>
      </c>
      <c r="E105" s="19"/>
      <c r="F105" s="19"/>
      <c r="G105" s="114"/>
      <c r="H105" s="115">
        <v>100</v>
      </c>
    </row>
    <row r="106" spans="1:8" x14ac:dyDescent="0.25">
      <c r="A106" s="21">
        <v>46084</v>
      </c>
      <c r="B106" s="28" t="s">
        <v>1457</v>
      </c>
      <c r="C106" s="38" t="s">
        <v>1626</v>
      </c>
      <c r="D106" s="19" t="s">
        <v>2821</v>
      </c>
      <c r="E106" s="19"/>
      <c r="F106" s="19"/>
      <c r="G106" s="114"/>
      <c r="H106" s="115">
        <v>100</v>
      </c>
    </row>
    <row r="107" spans="1:8" x14ac:dyDescent="0.25">
      <c r="A107" s="21">
        <v>46084</v>
      </c>
      <c r="B107" s="28" t="s">
        <v>1457</v>
      </c>
      <c r="C107" s="38" t="s">
        <v>1789</v>
      </c>
      <c r="D107" s="19" t="s">
        <v>2821</v>
      </c>
      <c r="E107" s="19"/>
      <c r="F107" s="19"/>
      <c r="G107" s="114"/>
      <c r="H107" s="115">
        <v>100</v>
      </c>
    </row>
    <row r="108" spans="1:8" x14ac:dyDescent="0.25">
      <c r="A108" s="21">
        <v>46084</v>
      </c>
      <c r="B108" s="28" t="s">
        <v>2372</v>
      </c>
      <c r="C108" s="38" t="s">
        <v>1700</v>
      </c>
      <c r="D108" s="19" t="s">
        <v>2190</v>
      </c>
      <c r="E108" s="19"/>
      <c r="F108" s="19"/>
      <c r="G108" s="114"/>
      <c r="H108" s="115">
        <v>100</v>
      </c>
    </row>
    <row r="109" spans="1:8" x14ac:dyDescent="0.25">
      <c r="A109" s="21">
        <v>46084</v>
      </c>
      <c r="B109" s="28" t="s">
        <v>2372</v>
      </c>
      <c r="C109" s="38" t="s">
        <v>1731</v>
      </c>
      <c r="D109" s="19" t="s">
        <v>2847</v>
      </c>
      <c r="E109" s="19"/>
      <c r="F109" s="19"/>
      <c r="G109" s="114" t="s">
        <v>2848</v>
      </c>
      <c r="H109" s="115">
        <v>100</v>
      </c>
    </row>
    <row r="110" spans="1:8" x14ac:dyDescent="0.25">
      <c r="A110" s="21">
        <v>46084</v>
      </c>
      <c r="B110" s="28" t="s">
        <v>2372</v>
      </c>
      <c r="C110" s="38" t="s">
        <v>2849</v>
      </c>
      <c r="D110" s="19" t="s">
        <v>2850</v>
      </c>
      <c r="E110" s="19"/>
      <c r="F110" s="19"/>
      <c r="G110" s="114"/>
      <c r="H110" s="115">
        <v>100</v>
      </c>
    </row>
    <row r="111" spans="1:8" ht="26.4" x14ac:dyDescent="0.25">
      <c r="A111" s="21">
        <v>46085</v>
      </c>
      <c r="B111" s="28" t="s">
        <v>2801</v>
      </c>
      <c r="C111" s="38" t="s">
        <v>2851</v>
      </c>
      <c r="D111" s="19" t="s">
        <v>2852</v>
      </c>
      <c r="E111" s="19"/>
      <c r="F111" s="19"/>
      <c r="G111" s="114" t="s">
        <v>2853</v>
      </c>
      <c r="H111" s="115">
        <v>100</v>
      </c>
    </row>
    <row r="112" spans="1:8" ht="26.4" x14ac:dyDescent="0.25">
      <c r="A112" s="21">
        <v>46085</v>
      </c>
      <c r="B112" s="28" t="s">
        <v>2801</v>
      </c>
      <c r="C112" s="77" t="s">
        <v>1955</v>
      </c>
      <c r="D112" s="73" t="s">
        <v>2854</v>
      </c>
      <c r="E112" s="73"/>
      <c r="F112" s="73"/>
      <c r="G112" s="74"/>
      <c r="H112" s="115">
        <v>100</v>
      </c>
    </row>
    <row r="113" spans="1:8" x14ac:dyDescent="0.25">
      <c r="A113" s="21">
        <v>46085</v>
      </c>
      <c r="B113" s="28" t="s">
        <v>1428</v>
      </c>
      <c r="C113" s="38" t="s">
        <v>758</v>
      </c>
      <c r="D113" s="19" t="s">
        <v>2353</v>
      </c>
      <c r="E113" s="19"/>
      <c r="F113" s="19"/>
      <c r="G113" s="114"/>
      <c r="H113" s="115">
        <v>100</v>
      </c>
    </row>
    <row r="114" spans="1:8" ht="26.4" x14ac:dyDescent="0.25">
      <c r="A114" s="21">
        <v>46085</v>
      </c>
      <c r="B114" s="28" t="s">
        <v>1428</v>
      </c>
      <c r="C114" s="38" t="s">
        <v>369</v>
      </c>
      <c r="D114" s="19" t="s">
        <v>2810</v>
      </c>
      <c r="E114" s="19"/>
      <c r="F114" s="19"/>
      <c r="G114" s="114"/>
      <c r="H114" s="115">
        <v>100</v>
      </c>
    </row>
    <row r="115" spans="1:8" ht="26.4" x14ac:dyDescent="0.25">
      <c r="A115" s="21">
        <v>46085</v>
      </c>
      <c r="B115" s="28" t="s">
        <v>1428</v>
      </c>
      <c r="C115" s="38" t="s">
        <v>1731</v>
      </c>
      <c r="D115" s="19" t="s">
        <v>2855</v>
      </c>
      <c r="E115" s="19"/>
      <c r="F115" s="19"/>
      <c r="G115" s="114"/>
      <c r="H115" s="115">
        <v>100</v>
      </c>
    </row>
    <row r="116" spans="1:8" x14ac:dyDescent="0.25">
      <c r="A116" s="21">
        <v>46085</v>
      </c>
      <c r="B116" s="28" t="s">
        <v>1428</v>
      </c>
      <c r="C116" s="38" t="s">
        <v>1731</v>
      </c>
      <c r="D116" s="19" t="s">
        <v>2856</v>
      </c>
      <c r="E116" s="19"/>
      <c r="F116" s="19"/>
      <c r="G116" s="114"/>
      <c r="H116" s="115">
        <v>100</v>
      </c>
    </row>
    <row r="117" spans="1:8" x14ac:dyDescent="0.25">
      <c r="A117" s="21">
        <v>46085</v>
      </c>
      <c r="B117" s="28" t="s">
        <v>1542</v>
      </c>
      <c r="C117" s="38" t="s">
        <v>1460</v>
      </c>
      <c r="D117" s="19" t="s">
        <v>1440</v>
      </c>
      <c r="E117" s="19"/>
      <c r="F117" s="19"/>
      <c r="G117" s="114" t="s">
        <v>2564</v>
      </c>
      <c r="H117" s="115">
        <v>100</v>
      </c>
    </row>
    <row r="118" spans="1:8" ht="19.2" x14ac:dyDescent="0.25">
      <c r="A118" s="21">
        <v>46085</v>
      </c>
      <c r="B118" s="28" t="s">
        <v>1542</v>
      </c>
      <c r="C118" s="38" t="s">
        <v>2008</v>
      </c>
      <c r="D118" s="19" t="s">
        <v>2789</v>
      </c>
      <c r="E118" s="19"/>
      <c r="F118" s="19"/>
      <c r="G118" s="114" t="s">
        <v>2537</v>
      </c>
      <c r="H118" s="115">
        <v>100</v>
      </c>
    </row>
    <row r="119" spans="1:8" x14ac:dyDescent="0.25">
      <c r="A119" s="21">
        <v>46085</v>
      </c>
      <c r="B119" s="28" t="s">
        <v>1542</v>
      </c>
      <c r="C119" s="38" t="s">
        <v>1724</v>
      </c>
      <c r="D119" s="19" t="s">
        <v>1440</v>
      </c>
      <c r="E119" s="19"/>
      <c r="F119" s="19"/>
      <c r="G119" s="114" t="s">
        <v>1485</v>
      </c>
      <c r="H119" s="115">
        <v>100</v>
      </c>
    </row>
    <row r="120" spans="1:8" x14ac:dyDescent="0.25">
      <c r="A120" s="21">
        <v>46085</v>
      </c>
      <c r="B120" s="28" t="s">
        <v>1542</v>
      </c>
      <c r="C120" s="38" t="s">
        <v>1674</v>
      </c>
      <c r="D120" s="19" t="s">
        <v>1440</v>
      </c>
      <c r="E120" s="19"/>
      <c r="F120" s="19"/>
      <c r="G120" s="114" t="s">
        <v>1676</v>
      </c>
      <c r="H120" s="115">
        <v>100</v>
      </c>
    </row>
    <row r="121" spans="1:8" ht="19.2" x14ac:dyDescent="0.25">
      <c r="A121" s="21">
        <v>46085</v>
      </c>
      <c r="B121" s="28" t="s">
        <v>1542</v>
      </c>
      <c r="C121" s="38" t="s">
        <v>1482</v>
      </c>
      <c r="D121" s="19" t="s">
        <v>2789</v>
      </c>
      <c r="E121" s="19"/>
      <c r="F121" s="19"/>
      <c r="G121" s="114" t="s">
        <v>2857</v>
      </c>
      <c r="H121" s="115">
        <v>100</v>
      </c>
    </row>
    <row r="122" spans="1:8" ht="19.2" x14ac:dyDescent="0.25">
      <c r="A122" s="21">
        <v>46085</v>
      </c>
      <c r="B122" s="28" t="s">
        <v>1542</v>
      </c>
      <c r="C122" s="77" t="s">
        <v>1480</v>
      </c>
      <c r="D122" s="73" t="s">
        <v>2789</v>
      </c>
      <c r="E122" s="73"/>
      <c r="F122" s="73"/>
      <c r="G122" s="114" t="s">
        <v>2858</v>
      </c>
      <c r="H122" s="115">
        <v>100</v>
      </c>
    </row>
    <row r="123" spans="1:8" x14ac:dyDescent="0.25">
      <c r="A123" s="21">
        <v>46085</v>
      </c>
      <c r="B123" s="28" t="s">
        <v>1542</v>
      </c>
      <c r="C123" s="77" t="s">
        <v>1951</v>
      </c>
      <c r="D123" s="73" t="s">
        <v>2859</v>
      </c>
      <c r="E123" s="73"/>
      <c r="F123" s="73"/>
      <c r="G123" s="74" t="s">
        <v>2860</v>
      </c>
      <c r="H123" s="115">
        <v>100</v>
      </c>
    </row>
    <row r="124" spans="1:8" ht="32.4" x14ac:dyDescent="0.25">
      <c r="A124" s="21">
        <v>46085</v>
      </c>
      <c r="B124" s="28" t="s">
        <v>1542</v>
      </c>
      <c r="C124" s="77" t="s">
        <v>1479</v>
      </c>
      <c r="D124" s="73" t="s">
        <v>2839</v>
      </c>
      <c r="E124" s="73"/>
      <c r="F124" s="73"/>
      <c r="G124" s="74" t="s">
        <v>2861</v>
      </c>
      <c r="H124" s="115">
        <v>50</v>
      </c>
    </row>
    <row r="125" spans="1:8" ht="19.2" x14ac:dyDescent="0.25">
      <c r="A125" s="21">
        <v>46085</v>
      </c>
      <c r="B125" s="28" t="s">
        <v>1555</v>
      </c>
      <c r="C125" s="38" t="s">
        <v>1781</v>
      </c>
      <c r="D125" s="19" t="s">
        <v>2365</v>
      </c>
      <c r="E125" s="19"/>
      <c r="F125" s="19"/>
      <c r="G125" s="114" t="s">
        <v>2862</v>
      </c>
      <c r="H125" s="115">
        <v>100</v>
      </c>
    </row>
    <row r="126" spans="1:8" ht="19.2" x14ac:dyDescent="0.25">
      <c r="A126" s="21">
        <v>46085</v>
      </c>
      <c r="B126" s="28" t="s">
        <v>1555</v>
      </c>
      <c r="C126" s="38" t="s">
        <v>1734</v>
      </c>
      <c r="D126" s="19" t="s">
        <v>2863</v>
      </c>
      <c r="E126" s="19"/>
      <c r="F126" s="19"/>
      <c r="G126" s="114" t="s">
        <v>2864</v>
      </c>
      <c r="H126" s="115">
        <v>100</v>
      </c>
    </row>
    <row r="127" spans="1:8" x14ac:dyDescent="0.25">
      <c r="A127" s="21">
        <v>46085</v>
      </c>
      <c r="B127" s="28" t="s">
        <v>1555</v>
      </c>
      <c r="C127" s="38" t="s">
        <v>1700</v>
      </c>
      <c r="D127" s="19" t="s">
        <v>2190</v>
      </c>
      <c r="E127" s="19"/>
      <c r="F127" s="19"/>
      <c r="G127" s="114"/>
      <c r="H127" s="115">
        <v>100</v>
      </c>
    </row>
    <row r="128" spans="1:8" ht="19.2" x14ac:dyDescent="0.25">
      <c r="A128" s="21">
        <v>46085</v>
      </c>
      <c r="B128" s="28" t="s">
        <v>1555</v>
      </c>
      <c r="C128" s="38" t="s">
        <v>1781</v>
      </c>
      <c r="D128" s="19" t="s">
        <v>2865</v>
      </c>
      <c r="E128" s="19"/>
      <c r="F128" s="19"/>
      <c r="G128" s="114" t="s">
        <v>2866</v>
      </c>
      <c r="H128" s="115">
        <v>100</v>
      </c>
    </row>
    <row r="129" spans="1:8" x14ac:dyDescent="0.25">
      <c r="A129" s="21">
        <v>46085</v>
      </c>
      <c r="B129" s="28" t="s">
        <v>1438</v>
      </c>
      <c r="C129" s="38" t="s">
        <v>2096</v>
      </c>
      <c r="D129" s="19" t="s">
        <v>2841</v>
      </c>
      <c r="E129" s="19"/>
      <c r="F129" s="19"/>
      <c r="G129" s="114"/>
      <c r="H129" s="115">
        <v>100</v>
      </c>
    </row>
    <row r="130" spans="1:8" x14ac:dyDescent="0.25">
      <c r="A130" s="21">
        <v>46085</v>
      </c>
      <c r="B130" s="28" t="s">
        <v>1438</v>
      </c>
      <c r="C130" s="38" t="s">
        <v>1697</v>
      </c>
      <c r="D130" s="19" t="s">
        <v>1440</v>
      </c>
      <c r="E130" s="19"/>
      <c r="F130" s="19"/>
      <c r="G130" s="114" t="s">
        <v>2655</v>
      </c>
      <c r="H130" s="115">
        <v>100</v>
      </c>
    </row>
    <row r="131" spans="1:8" x14ac:dyDescent="0.25">
      <c r="A131" s="21">
        <v>46085</v>
      </c>
      <c r="B131" s="28" t="s">
        <v>1438</v>
      </c>
      <c r="C131" s="38" t="s">
        <v>1468</v>
      </c>
      <c r="D131" s="19" t="s">
        <v>1440</v>
      </c>
      <c r="E131" s="19"/>
      <c r="F131" s="19"/>
      <c r="G131" s="114" t="s">
        <v>1676</v>
      </c>
      <c r="H131" s="115">
        <v>100</v>
      </c>
    </row>
    <row r="132" spans="1:8" x14ac:dyDescent="0.25">
      <c r="A132" s="21">
        <v>46085</v>
      </c>
      <c r="B132" s="28" t="s">
        <v>1438</v>
      </c>
      <c r="C132" s="38" t="s">
        <v>1470</v>
      </c>
      <c r="D132" s="19" t="s">
        <v>1440</v>
      </c>
      <c r="E132" s="19"/>
      <c r="F132" s="19"/>
      <c r="G132" s="114" t="s">
        <v>1741</v>
      </c>
      <c r="H132" s="115">
        <v>100</v>
      </c>
    </row>
    <row r="133" spans="1:8" ht="19.2" x14ac:dyDescent="0.25">
      <c r="A133" s="21">
        <v>46085</v>
      </c>
      <c r="B133" s="28" t="s">
        <v>1438</v>
      </c>
      <c r="C133" s="38" t="s">
        <v>1464</v>
      </c>
      <c r="D133" s="19" t="s">
        <v>1440</v>
      </c>
      <c r="E133" s="19"/>
      <c r="F133" s="19"/>
      <c r="G133" s="114" t="s">
        <v>2463</v>
      </c>
      <c r="H133" s="115">
        <v>100</v>
      </c>
    </row>
    <row r="134" spans="1:8" x14ac:dyDescent="0.25">
      <c r="A134" s="21">
        <v>46085</v>
      </c>
      <c r="B134" s="28" t="s">
        <v>1438</v>
      </c>
      <c r="C134" s="38" t="s">
        <v>1795</v>
      </c>
      <c r="D134" s="19" t="s">
        <v>1440</v>
      </c>
      <c r="E134" s="19"/>
      <c r="F134" s="19"/>
      <c r="G134" s="114" t="s">
        <v>1676</v>
      </c>
      <c r="H134" s="115">
        <v>100</v>
      </c>
    </row>
    <row r="135" spans="1:8" x14ac:dyDescent="0.25">
      <c r="A135" s="21">
        <v>46085</v>
      </c>
      <c r="B135" s="28" t="s">
        <v>1457</v>
      </c>
      <c r="C135" s="38" t="s">
        <v>1566</v>
      </c>
      <c r="D135" s="19" t="s">
        <v>2867</v>
      </c>
      <c r="E135" s="19"/>
      <c r="F135" s="19"/>
      <c r="G135" s="114"/>
      <c r="H135" s="115">
        <v>100</v>
      </c>
    </row>
    <row r="136" spans="1:8" x14ac:dyDescent="0.25">
      <c r="A136" s="21">
        <v>46085</v>
      </c>
      <c r="B136" s="28" t="s">
        <v>1457</v>
      </c>
      <c r="C136" s="38" t="s">
        <v>1622</v>
      </c>
      <c r="D136" s="19" t="s">
        <v>2365</v>
      </c>
      <c r="E136" s="19"/>
      <c r="F136" s="19"/>
      <c r="G136" s="114" t="s">
        <v>1450</v>
      </c>
      <c r="H136" s="115">
        <v>100</v>
      </c>
    </row>
    <row r="137" spans="1:8" x14ac:dyDescent="0.25">
      <c r="A137" s="21">
        <v>46085</v>
      </c>
      <c r="B137" s="28" t="s">
        <v>1457</v>
      </c>
      <c r="C137" s="38" t="s">
        <v>1737</v>
      </c>
      <c r="D137" s="19" t="s">
        <v>2821</v>
      </c>
      <c r="E137" s="19"/>
      <c r="F137" s="19"/>
      <c r="G137" s="114"/>
      <c r="H137" s="115">
        <v>100</v>
      </c>
    </row>
    <row r="138" spans="1:8" x14ac:dyDescent="0.25">
      <c r="A138" s="21">
        <v>46085</v>
      </c>
      <c r="B138" s="28" t="s">
        <v>1457</v>
      </c>
      <c r="C138" s="38" t="s">
        <v>1685</v>
      </c>
      <c r="D138" s="19" t="s">
        <v>2841</v>
      </c>
      <c r="E138" s="19"/>
      <c r="F138" s="19"/>
      <c r="G138" s="114"/>
      <c r="H138" s="115">
        <v>100</v>
      </c>
    </row>
    <row r="139" spans="1:8" x14ac:dyDescent="0.25">
      <c r="A139" s="21">
        <v>46085</v>
      </c>
      <c r="B139" s="28" t="s">
        <v>1457</v>
      </c>
      <c r="C139" s="38" t="s">
        <v>2474</v>
      </c>
      <c r="D139" s="19" t="s">
        <v>2821</v>
      </c>
      <c r="E139" s="19"/>
      <c r="F139" s="19"/>
      <c r="G139" s="114"/>
      <c r="H139" s="115">
        <v>100</v>
      </c>
    </row>
    <row r="140" spans="1:8" x14ac:dyDescent="0.25">
      <c r="A140" s="21">
        <v>46085</v>
      </c>
      <c r="B140" s="28" t="s">
        <v>1457</v>
      </c>
      <c r="C140" s="38" t="s">
        <v>1636</v>
      </c>
      <c r="D140" s="19" t="s">
        <v>2821</v>
      </c>
      <c r="E140" s="19"/>
      <c r="F140" s="19"/>
      <c r="G140" s="114"/>
      <c r="H140" s="115">
        <v>100</v>
      </c>
    </row>
    <row r="141" spans="1:8" x14ac:dyDescent="0.25">
      <c r="A141" s="21">
        <v>46085</v>
      </c>
      <c r="B141" s="28" t="s">
        <v>1457</v>
      </c>
      <c r="C141" s="38" t="s">
        <v>1792</v>
      </c>
      <c r="D141" s="19" t="s">
        <v>2821</v>
      </c>
      <c r="E141" s="19"/>
      <c r="F141" s="19"/>
      <c r="G141" s="114"/>
      <c r="H141" s="115">
        <v>100</v>
      </c>
    </row>
    <row r="142" spans="1:8" ht="26.4" x14ac:dyDescent="0.25">
      <c r="A142" s="21">
        <v>46085</v>
      </c>
      <c r="B142" s="28" t="s">
        <v>1590</v>
      </c>
      <c r="C142" s="38" t="s">
        <v>1731</v>
      </c>
      <c r="D142" s="19" t="s">
        <v>2490</v>
      </c>
      <c r="E142" s="19"/>
      <c r="F142" s="19"/>
      <c r="G142" s="114"/>
      <c r="H142" s="115">
        <v>100</v>
      </c>
    </row>
    <row r="143" spans="1:8" ht="26.4" x14ac:dyDescent="0.25">
      <c r="A143" s="21">
        <v>46085</v>
      </c>
      <c r="B143" s="28" t="s">
        <v>1590</v>
      </c>
      <c r="C143" s="38" t="s">
        <v>1731</v>
      </c>
      <c r="D143" s="19" t="s">
        <v>2868</v>
      </c>
      <c r="E143" s="19"/>
      <c r="F143" s="19"/>
      <c r="G143" s="114"/>
      <c r="H143" s="115">
        <v>100</v>
      </c>
    </row>
    <row r="144" spans="1:8" x14ac:dyDescent="0.25">
      <c r="A144" s="21">
        <v>46085</v>
      </c>
      <c r="B144" s="28" t="s">
        <v>1590</v>
      </c>
      <c r="C144" s="38" t="s">
        <v>1700</v>
      </c>
      <c r="D144" s="19" t="s">
        <v>2869</v>
      </c>
      <c r="E144" s="19"/>
      <c r="F144" s="19"/>
      <c r="G144" s="114"/>
      <c r="H144" s="115">
        <v>100</v>
      </c>
    </row>
    <row r="145" spans="1:8" x14ac:dyDescent="0.25">
      <c r="A145" s="21">
        <v>46085</v>
      </c>
      <c r="B145" s="28" t="s">
        <v>1590</v>
      </c>
      <c r="C145" s="38" t="s">
        <v>1781</v>
      </c>
      <c r="D145" s="19" t="s">
        <v>2870</v>
      </c>
      <c r="E145" s="19"/>
      <c r="F145" s="19"/>
      <c r="G145" s="114"/>
      <c r="H145" s="115">
        <v>100</v>
      </c>
    </row>
    <row r="146" spans="1:8" x14ac:dyDescent="0.25">
      <c r="A146" s="21">
        <v>46086</v>
      </c>
      <c r="B146" s="28" t="s">
        <v>2801</v>
      </c>
      <c r="C146" s="38" t="s">
        <v>1955</v>
      </c>
      <c r="D146" s="19" t="s">
        <v>2871</v>
      </c>
      <c r="E146" s="19"/>
      <c r="F146" s="19"/>
      <c r="G146" s="114" t="s">
        <v>2872</v>
      </c>
      <c r="H146" s="115">
        <v>100</v>
      </c>
    </row>
    <row r="147" spans="1:8" x14ac:dyDescent="0.25">
      <c r="A147" s="21">
        <v>46086</v>
      </c>
      <c r="B147" s="28" t="s">
        <v>2801</v>
      </c>
      <c r="C147" s="38" t="s">
        <v>1955</v>
      </c>
      <c r="D147" s="19" t="s">
        <v>2873</v>
      </c>
      <c r="E147" s="19"/>
      <c r="F147" s="19"/>
      <c r="G147" s="114"/>
      <c r="H147" s="115">
        <v>100</v>
      </c>
    </row>
    <row r="148" spans="1:8" x14ac:dyDescent="0.25">
      <c r="A148" s="21">
        <v>46086</v>
      </c>
      <c r="B148" s="28" t="s">
        <v>2801</v>
      </c>
      <c r="C148" s="77" t="s">
        <v>1951</v>
      </c>
      <c r="D148" s="73" t="s">
        <v>2874</v>
      </c>
      <c r="E148" s="73"/>
      <c r="F148" s="73"/>
      <c r="G148" s="74"/>
      <c r="H148" s="115">
        <v>100</v>
      </c>
    </row>
    <row r="149" spans="1:8" ht="26.4" x14ac:dyDescent="0.25">
      <c r="A149" s="21">
        <v>46086</v>
      </c>
      <c r="B149" s="28" t="s">
        <v>2801</v>
      </c>
      <c r="C149" s="77" t="s">
        <v>1479</v>
      </c>
      <c r="D149" s="73" t="s">
        <v>2875</v>
      </c>
      <c r="E149" s="73"/>
      <c r="F149" s="73"/>
      <c r="G149" s="74"/>
      <c r="H149" s="115">
        <v>100</v>
      </c>
    </row>
    <row r="150" spans="1:8" s="67" customFormat="1" ht="13.2" x14ac:dyDescent="0.2">
      <c r="A150" s="21">
        <v>46086</v>
      </c>
      <c r="B150" s="88" t="s">
        <v>1428</v>
      </c>
      <c r="C150" s="87" t="s">
        <v>758</v>
      </c>
      <c r="D150" s="73" t="s">
        <v>2353</v>
      </c>
      <c r="E150" s="73"/>
      <c r="F150" s="73"/>
      <c r="G150" s="74"/>
      <c r="H150" s="115">
        <v>100</v>
      </c>
    </row>
    <row r="151" spans="1:8" s="67" customFormat="1" ht="13.2" x14ac:dyDescent="0.2">
      <c r="A151" s="21">
        <v>46086</v>
      </c>
      <c r="B151" s="88" t="s">
        <v>1428</v>
      </c>
      <c r="C151" s="87" t="s">
        <v>2454</v>
      </c>
      <c r="D151" s="73" t="s">
        <v>2876</v>
      </c>
      <c r="E151" s="73"/>
      <c r="F151" s="73"/>
      <c r="G151" s="74"/>
      <c r="H151" s="115">
        <v>100</v>
      </c>
    </row>
    <row r="152" spans="1:8" s="67" customFormat="1" ht="26.4" x14ac:dyDescent="0.2">
      <c r="A152" s="21">
        <v>46086</v>
      </c>
      <c r="B152" s="88" t="s">
        <v>1428</v>
      </c>
      <c r="C152" s="87" t="s">
        <v>2454</v>
      </c>
      <c r="D152" s="73" t="s">
        <v>2877</v>
      </c>
      <c r="E152" s="73"/>
      <c r="F152" s="73"/>
      <c r="G152" s="74"/>
      <c r="H152" s="115">
        <v>100</v>
      </c>
    </row>
    <row r="153" spans="1:8" x14ac:dyDescent="0.25">
      <c r="A153" s="21">
        <v>46086</v>
      </c>
      <c r="B153" s="28" t="s">
        <v>1542</v>
      </c>
      <c r="C153" s="38" t="s">
        <v>1700</v>
      </c>
      <c r="D153" s="19" t="s">
        <v>2878</v>
      </c>
      <c r="E153" s="19"/>
      <c r="F153" s="19"/>
      <c r="G153" s="114"/>
      <c r="H153" s="115">
        <v>100</v>
      </c>
    </row>
    <row r="154" spans="1:8" ht="28.8" x14ac:dyDescent="0.25">
      <c r="A154" s="21">
        <v>46086</v>
      </c>
      <c r="B154" s="28" t="s">
        <v>1542</v>
      </c>
      <c r="C154" s="38" t="s">
        <v>1482</v>
      </c>
      <c r="D154" s="19" t="s">
        <v>2789</v>
      </c>
      <c r="E154" s="19"/>
      <c r="F154" s="19"/>
      <c r="G154" s="114" t="s">
        <v>2879</v>
      </c>
      <c r="H154" s="115">
        <v>100</v>
      </c>
    </row>
    <row r="155" spans="1:8" ht="19.2" x14ac:dyDescent="0.25">
      <c r="A155" s="21">
        <v>46086</v>
      </c>
      <c r="B155" s="28" t="s">
        <v>1542</v>
      </c>
      <c r="C155" s="38" t="s">
        <v>1486</v>
      </c>
      <c r="D155" s="19" t="s">
        <v>1440</v>
      </c>
      <c r="E155" s="19"/>
      <c r="F155" s="19"/>
      <c r="G155" s="114" t="s">
        <v>2880</v>
      </c>
      <c r="H155" s="115">
        <v>100</v>
      </c>
    </row>
    <row r="156" spans="1:8" x14ac:dyDescent="0.25">
      <c r="A156" s="21">
        <v>46086</v>
      </c>
      <c r="B156" s="28" t="s">
        <v>1542</v>
      </c>
      <c r="C156" s="38" t="s">
        <v>2065</v>
      </c>
      <c r="D156" s="19" t="s">
        <v>1440</v>
      </c>
      <c r="E156" s="19"/>
      <c r="F156" s="19"/>
      <c r="G156" s="114" t="s">
        <v>1676</v>
      </c>
      <c r="H156" s="115">
        <v>100</v>
      </c>
    </row>
    <row r="157" spans="1:8" ht="28.8" x14ac:dyDescent="0.25">
      <c r="A157" s="21">
        <v>46086</v>
      </c>
      <c r="B157" s="28" t="s">
        <v>1542</v>
      </c>
      <c r="C157" s="38" t="s">
        <v>1479</v>
      </c>
      <c r="D157" s="19" t="s">
        <v>2365</v>
      </c>
      <c r="E157" s="19"/>
      <c r="F157" s="19"/>
      <c r="G157" s="114" t="s">
        <v>2881</v>
      </c>
      <c r="H157" s="115">
        <v>100</v>
      </c>
    </row>
    <row r="158" spans="1:8" x14ac:dyDescent="0.25">
      <c r="A158" s="21">
        <v>46086</v>
      </c>
      <c r="B158" s="28" t="s">
        <v>1542</v>
      </c>
      <c r="C158" s="38" t="s">
        <v>1862</v>
      </c>
      <c r="D158" s="19" t="s">
        <v>1743</v>
      </c>
      <c r="E158" s="19"/>
      <c r="F158" s="19"/>
      <c r="G158" s="114" t="s">
        <v>2882</v>
      </c>
      <c r="H158" s="115">
        <v>100</v>
      </c>
    </row>
    <row r="159" spans="1:8" x14ac:dyDescent="0.25">
      <c r="A159" s="21">
        <v>46086</v>
      </c>
      <c r="B159" s="28" t="s">
        <v>1555</v>
      </c>
      <c r="C159" s="38" t="s">
        <v>1869</v>
      </c>
      <c r="D159" s="19" t="s">
        <v>1440</v>
      </c>
      <c r="E159" s="19"/>
      <c r="F159" s="19"/>
      <c r="G159" s="114" t="s">
        <v>1698</v>
      </c>
      <c r="H159" s="115">
        <v>100</v>
      </c>
    </row>
    <row r="160" spans="1:8" x14ac:dyDescent="0.25">
      <c r="A160" s="21">
        <v>46086</v>
      </c>
      <c r="B160" s="28" t="s">
        <v>1555</v>
      </c>
      <c r="C160" s="38" t="s">
        <v>2286</v>
      </c>
      <c r="D160" s="19" t="s">
        <v>1440</v>
      </c>
      <c r="E160" s="19"/>
      <c r="F160" s="19"/>
      <c r="G160" s="114" t="s">
        <v>1676</v>
      </c>
      <c r="H160" s="115">
        <v>100</v>
      </c>
    </row>
    <row r="161" spans="1:8" x14ac:dyDescent="0.25">
      <c r="A161" s="21">
        <v>46086</v>
      </c>
      <c r="B161" s="28" t="s">
        <v>1555</v>
      </c>
      <c r="C161" s="38" t="s">
        <v>1867</v>
      </c>
      <c r="D161" s="19" t="s">
        <v>2841</v>
      </c>
      <c r="E161" s="19"/>
      <c r="F161" s="19"/>
      <c r="G161" s="114"/>
      <c r="H161" s="115">
        <v>100</v>
      </c>
    </row>
    <row r="162" spans="1:8" ht="19.2" x14ac:dyDescent="0.25">
      <c r="A162" s="21">
        <v>46086</v>
      </c>
      <c r="B162" s="28" t="s">
        <v>1555</v>
      </c>
      <c r="C162" s="38" t="s">
        <v>1910</v>
      </c>
      <c r="D162" s="19" t="s">
        <v>2789</v>
      </c>
      <c r="E162" s="19"/>
      <c r="F162" s="19"/>
      <c r="G162" s="114" t="s">
        <v>2883</v>
      </c>
      <c r="H162" s="115">
        <v>100</v>
      </c>
    </row>
    <row r="163" spans="1:8" x14ac:dyDescent="0.25">
      <c r="A163" s="21">
        <v>46086</v>
      </c>
      <c r="B163" s="28" t="s">
        <v>1555</v>
      </c>
      <c r="C163" s="38" t="s">
        <v>1912</v>
      </c>
      <c r="D163" s="19" t="s">
        <v>2789</v>
      </c>
      <c r="E163" s="19"/>
      <c r="F163" s="19"/>
      <c r="G163" s="114" t="s">
        <v>2884</v>
      </c>
      <c r="H163" s="115">
        <v>100</v>
      </c>
    </row>
    <row r="164" spans="1:8" ht="26.4" x14ac:dyDescent="0.25">
      <c r="A164" s="21">
        <v>46086</v>
      </c>
      <c r="B164" s="28" t="s">
        <v>1438</v>
      </c>
      <c r="C164" s="38" t="s">
        <v>1955</v>
      </c>
      <c r="D164" s="19" t="s">
        <v>2885</v>
      </c>
      <c r="E164" s="19"/>
      <c r="F164" s="19"/>
      <c r="G164" s="114"/>
      <c r="H164" s="115">
        <v>100</v>
      </c>
    </row>
    <row r="165" spans="1:8" x14ac:dyDescent="0.25">
      <c r="A165" s="21">
        <v>46086</v>
      </c>
      <c r="B165" s="28" t="s">
        <v>1438</v>
      </c>
      <c r="C165" s="38" t="s">
        <v>1795</v>
      </c>
      <c r="D165" s="19" t="s">
        <v>2789</v>
      </c>
      <c r="E165" s="19"/>
      <c r="F165" s="19"/>
      <c r="G165" s="114" t="s">
        <v>1450</v>
      </c>
      <c r="H165" s="115">
        <v>100</v>
      </c>
    </row>
    <row r="166" spans="1:8" x14ac:dyDescent="0.25">
      <c r="A166" s="21">
        <v>46086</v>
      </c>
      <c r="B166" s="28" t="s">
        <v>1438</v>
      </c>
      <c r="C166" s="38" t="s">
        <v>1466</v>
      </c>
      <c r="D166" s="19" t="s">
        <v>1440</v>
      </c>
      <c r="E166" s="19"/>
      <c r="F166" s="19"/>
      <c r="G166" s="114" t="s">
        <v>2886</v>
      </c>
      <c r="H166" s="115">
        <v>100</v>
      </c>
    </row>
    <row r="167" spans="1:8" x14ac:dyDescent="0.25">
      <c r="A167" s="21">
        <v>46086</v>
      </c>
      <c r="B167" s="28" t="s">
        <v>1438</v>
      </c>
      <c r="C167" s="38" t="s">
        <v>2270</v>
      </c>
      <c r="D167" s="19" t="s">
        <v>1440</v>
      </c>
      <c r="E167" s="19"/>
      <c r="F167" s="19"/>
      <c r="G167" s="114" t="s">
        <v>2887</v>
      </c>
      <c r="H167" s="115">
        <v>100</v>
      </c>
    </row>
    <row r="168" spans="1:8" x14ac:dyDescent="0.25">
      <c r="A168" s="21">
        <v>46086</v>
      </c>
      <c r="B168" s="28" t="s">
        <v>1438</v>
      </c>
      <c r="C168" s="38" t="s">
        <v>1576</v>
      </c>
      <c r="D168" s="19" t="s">
        <v>2799</v>
      </c>
      <c r="E168" s="19"/>
      <c r="F168" s="19"/>
      <c r="G168" s="114" t="s">
        <v>2007</v>
      </c>
      <c r="H168" s="115">
        <v>100</v>
      </c>
    </row>
    <row r="169" spans="1:8" x14ac:dyDescent="0.25">
      <c r="A169" s="21">
        <v>46086</v>
      </c>
      <c r="B169" s="28" t="s">
        <v>1457</v>
      </c>
      <c r="C169" s="38" t="s">
        <v>1678</v>
      </c>
      <c r="D169" s="19" t="s">
        <v>1440</v>
      </c>
      <c r="E169" s="19"/>
      <c r="F169" s="19"/>
      <c r="G169" s="114" t="s">
        <v>2655</v>
      </c>
      <c r="H169" s="115">
        <v>100</v>
      </c>
    </row>
    <row r="170" spans="1:8" x14ac:dyDescent="0.25">
      <c r="A170" s="21">
        <v>46086</v>
      </c>
      <c r="B170" s="28" t="s">
        <v>1457</v>
      </c>
      <c r="C170" s="38" t="s">
        <v>1627</v>
      </c>
      <c r="D170" s="19" t="s">
        <v>1440</v>
      </c>
      <c r="E170" s="19"/>
      <c r="F170" s="19"/>
      <c r="G170" s="114" t="s">
        <v>2503</v>
      </c>
      <c r="H170" s="115">
        <v>100</v>
      </c>
    </row>
    <row r="171" spans="1:8" x14ac:dyDescent="0.25">
      <c r="A171" s="21">
        <v>46086</v>
      </c>
      <c r="B171" s="28" t="s">
        <v>1457</v>
      </c>
      <c r="C171" s="38" t="s">
        <v>1629</v>
      </c>
      <c r="D171" s="19" t="s">
        <v>1440</v>
      </c>
      <c r="E171" s="19"/>
      <c r="F171" s="19"/>
      <c r="G171" s="114" t="s">
        <v>2888</v>
      </c>
      <c r="H171" s="115">
        <v>100</v>
      </c>
    </row>
    <row r="172" spans="1:8" ht="19.2" x14ac:dyDescent="0.25">
      <c r="A172" s="21">
        <v>46086</v>
      </c>
      <c r="B172" s="28" t="s">
        <v>1457</v>
      </c>
      <c r="C172" s="38" t="s">
        <v>1442</v>
      </c>
      <c r="D172" s="19" t="s">
        <v>2789</v>
      </c>
      <c r="E172" s="19"/>
      <c r="F172" s="19"/>
      <c r="G172" s="114" t="s">
        <v>2889</v>
      </c>
      <c r="H172" s="115">
        <v>100</v>
      </c>
    </row>
    <row r="173" spans="1:8" ht="28.8" x14ac:dyDescent="0.25">
      <c r="A173" s="21">
        <v>46086</v>
      </c>
      <c r="B173" s="28" t="s">
        <v>1457</v>
      </c>
      <c r="C173" s="38" t="s">
        <v>1570</v>
      </c>
      <c r="D173" s="19" t="s">
        <v>2365</v>
      </c>
      <c r="E173" s="19"/>
      <c r="F173" s="19"/>
      <c r="G173" s="114" t="s">
        <v>2890</v>
      </c>
      <c r="H173" s="115">
        <v>100</v>
      </c>
    </row>
    <row r="174" spans="1:8" x14ac:dyDescent="0.25">
      <c r="A174" s="21">
        <v>46086</v>
      </c>
      <c r="B174" s="28" t="s">
        <v>1457</v>
      </c>
      <c r="C174" s="38" t="s">
        <v>1439</v>
      </c>
      <c r="D174" s="19" t="s">
        <v>1440</v>
      </c>
      <c r="E174" s="19"/>
      <c r="F174" s="19"/>
      <c r="G174" s="114" t="s">
        <v>2504</v>
      </c>
      <c r="H174" s="115">
        <v>100</v>
      </c>
    </row>
    <row r="175" spans="1:8" x14ac:dyDescent="0.25">
      <c r="A175" s="21">
        <v>46086</v>
      </c>
      <c r="B175" s="28" t="s">
        <v>1457</v>
      </c>
      <c r="C175" s="38" t="s">
        <v>1742</v>
      </c>
      <c r="D175" s="19" t="s">
        <v>1440</v>
      </c>
      <c r="E175" s="19"/>
      <c r="F175" s="19"/>
      <c r="G175" s="114" t="s">
        <v>2887</v>
      </c>
      <c r="H175" s="115">
        <v>100</v>
      </c>
    </row>
    <row r="176" spans="1:8" x14ac:dyDescent="0.25">
      <c r="A176" s="21">
        <v>46086</v>
      </c>
      <c r="B176" s="28" t="s">
        <v>2372</v>
      </c>
      <c r="C176" s="38" t="s">
        <v>2454</v>
      </c>
      <c r="D176" s="19" t="s">
        <v>2891</v>
      </c>
      <c r="E176" s="19"/>
      <c r="F176" s="19"/>
      <c r="G176" s="114"/>
      <c r="H176" s="115">
        <v>100</v>
      </c>
    </row>
    <row r="177" spans="1:8" ht="26.4" x14ac:dyDescent="0.25">
      <c r="A177" s="21">
        <v>46086</v>
      </c>
      <c r="B177" s="28" t="s">
        <v>2372</v>
      </c>
      <c r="C177" s="38" t="s">
        <v>1700</v>
      </c>
      <c r="D177" s="19" t="s">
        <v>2892</v>
      </c>
      <c r="E177" s="19"/>
      <c r="F177" s="19"/>
      <c r="G177" s="114"/>
      <c r="H177" s="115">
        <v>100</v>
      </c>
    </row>
    <row r="178" spans="1:8" x14ac:dyDescent="0.25">
      <c r="A178" s="21">
        <v>46086</v>
      </c>
      <c r="B178" s="28" t="s">
        <v>2372</v>
      </c>
      <c r="C178" s="38" t="s">
        <v>1731</v>
      </c>
      <c r="D178" s="19" t="s">
        <v>2487</v>
      </c>
      <c r="E178" s="19"/>
      <c r="F178" s="19"/>
      <c r="G178" s="114"/>
      <c r="H178" s="115">
        <v>100</v>
      </c>
    </row>
    <row r="179" spans="1:8" x14ac:dyDescent="0.25">
      <c r="A179" s="21">
        <v>46086</v>
      </c>
      <c r="B179" s="28" t="s">
        <v>2372</v>
      </c>
      <c r="C179" s="38" t="s">
        <v>2454</v>
      </c>
      <c r="D179" s="73" t="s">
        <v>2893</v>
      </c>
      <c r="E179" s="73"/>
      <c r="F179" s="73"/>
      <c r="G179" s="74"/>
      <c r="H179" s="115">
        <v>100</v>
      </c>
    </row>
    <row r="180" spans="1:8" x14ac:dyDescent="0.25">
      <c r="A180" s="21">
        <v>46086</v>
      </c>
      <c r="B180" s="28" t="s">
        <v>1590</v>
      </c>
      <c r="C180" s="38" t="s">
        <v>2311</v>
      </c>
      <c r="D180" s="19" t="s">
        <v>2894</v>
      </c>
      <c r="E180" s="19"/>
      <c r="F180" s="19"/>
      <c r="G180" s="114"/>
      <c r="H180" s="115">
        <v>100</v>
      </c>
    </row>
    <row r="181" spans="1:8" ht="26.4" x14ac:dyDescent="0.25">
      <c r="A181" s="21">
        <v>46086</v>
      </c>
      <c r="B181" s="28" t="s">
        <v>1590</v>
      </c>
      <c r="C181" s="38" t="s">
        <v>2454</v>
      </c>
      <c r="D181" s="19" t="s">
        <v>2895</v>
      </c>
      <c r="E181" s="19"/>
      <c r="F181" s="19"/>
      <c r="G181" s="114"/>
      <c r="H181" s="115">
        <v>100</v>
      </c>
    </row>
    <row r="182" spans="1:8" x14ac:dyDescent="0.25">
      <c r="A182" s="21">
        <v>46086</v>
      </c>
      <c r="B182" s="28" t="s">
        <v>1590</v>
      </c>
      <c r="C182" s="38" t="s">
        <v>1700</v>
      </c>
      <c r="D182" s="19" t="s">
        <v>2896</v>
      </c>
      <c r="E182" s="19"/>
      <c r="F182" s="19"/>
      <c r="G182" s="114"/>
      <c r="H182" s="115">
        <v>10</v>
      </c>
    </row>
    <row r="183" spans="1:8" x14ac:dyDescent="0.25">
      <c r="A183" s="21">
        <v>46087</v>
      </c>
      <c r="B183" s="28" t="s">
        <v>2801</v>
      </c>
      <c r="C183" s="38" t="s">
        <v>758</v>
      </c>
      <c r="D183" s="19" t="s">
        <v>2353</v>
      </c>
      <c r="E183" s="19"/>
      <c r="F183" s="19"/>
      <c r="G183" s="114"/>
      <c r="H183" s="115">
        <v>100</v>
      </c>
    </row>
    <row r="184" spans="1:8" ht="26.4" x14ac:dyDescent="0.25">
      <c r="A184" s="21">
        <v>46087</v>
      </c>
      <c r="B184" s="28" t="s">
        <v>2801</v>
      </c>
      <c r="C184" s="38" t="s">
        <v>758</v>
      </c>
      <c r="D184" s="19" t="s">
        <v>2897</v>
      </c>
      <c r="E184" s="19"/>
      <c r="F184" s="19"/>
      <c r="G184" s="114"/>
      <c r="H184" s="115">
        <v>100</v>
      </c>
    </row>
    <row r="185" spans="1:8" ht="26.4" x14ac:dyDescent="0.25">
      <c r="A185" s="21">
        <v>46087</v>
      </c>
      <c r="B185" s="28" t="s">
        <v>2801</v>
      </c>
      <c r="C185" s="38" t="s">
        <v>369</v>
      </c>
      <c r="D185" s="19" t="s">
        <v>2810</v>
      </c>
      <c r="E185" s="19"/>
      <c r="F185" s="19"/>
      <c r="G185" s="114"/>
      <c r="H185" s="115">
        <v>100</v>
      </c>
    </row>
    <row r="186" spans="1:8" x14ac:dyDescent="0.25">
      <c r="A186" s="21">
        <v>46087</v>
      </c>
      <c r="B186" s="28" t="s">
        <v>1428</v>
      </c>
      <c r="C186" s="38" t="s">
        <v>2454</v>
      </c>
      <c r="D186" s="19" t="s">
        <v>2898</v>
      </c>
      <c r="E186" s="19"/>
      <c r="F186" s="19"/>
      <c r="G186" s="114"/>
      <c r="H186" s="115">
        <v>100</v>
      </c>
    </row>
    <row r="187" spans="1:8" x14ac:dyDescent="0.25">
      <c r="A187" s="21">
        <v>46087</v>
      </c>
      <c r="B187" s="28" t="s">
        <v>1428</v>
      </c>
      <c r="C187" s="38" t="s">
        <v>2454</v>
      </c>
      <c r="D187" s="19" t="s">
        <v>2899</v>
      </c>
      <c r="E187" s="19"/>
      <c r="F187" s="19"/>
      <c r="G187" s="114"/>
      <c r="H187" s="115">
        <v>100</v>
      </c>
    </row>
    <row r="188" spans="1:8" ht="26.4" x14ac:dyDescent="0.25">
      <c r="A188" s="21">
        <v>46087</v>
      </c>
      <c r="B188" s="28" t="s">
        <v>1428</v>
      </c>
      <c r="C188" s="38" t="s">
        <v>2454</v>
      </c>
      <c r="D188" s="19" t="s">
        <v>2900</v>
      </c>
      <c r="E188" s="19"/>
      <c r="F188" s="19"/>
      <c r="G188" s="114"/>
      <c r="H188" s="115">
        <v>100</v>
      </c>
    </row>
    <row r="189" spans="1:8" x14ac:dyDescent="0.25">
      <c r="A189" s="21">
        <v>46087</v>
      </c>
      <c r="B189" s="28" t="s">
        <v>1542</v>
      </c>
      <c r="C189" s="38" t="s">
        <v>1775</v>
      </c>
      <c r="D189" s="19" t="s">
        <v>1440</v>
      </c>
      <c r="E189" s="19"/>
      <c r="F189" s="19"/>
      <c r="G189" s="114" t="s">
        <v>1676</v>
      </c>
      <c r="H189" s="115">
        <v>100</v>
      </c>
    </row>
    <row r="190" spans="1:8" x14ac:dyDescent="0.25">
      <c r="A190" s="21">
        <v>46087</v>
      </c>
      <c r="B190" s="28" t="s">
        <v>1542</v>
      </c>
      <c r="C190" s="38" t="s">
        <v>1548</v>
      </c>
      <c r="D190" s="19" t="s">
        <v>1440</v>
      </c>
      <c r="E190" s="19"/>
      <c r="F190" s="19"/>
      <c r="G190" s="114" t="s">
        <v>2503</v>
      </c>
      <c r="H190" s="115">
        <v>100</v>
      </c>
    </row>
    <row r="191" spans="1:8" x14ac:dyDescent="0.25">
      <c r="A191" s="21">
        <v>46087</v>
      </c>
      <c r="B191" s="28" t="s">
        <v>1542</v>
      </c>
      <c r="C191" s="38" t="s">
        <v>1612</v>
      </c>
      <c r="D191" s="19" t="s">
        <v>2841</v>
      </c>
      <c r="E191" s="19"/>
      <c r="F191" s="19"/>
      <c r="G191" s="114"/>
      <c r="H191" s="115">
        <v>100</v>
      </c>
    </row>
    <row r="192" spans="1:8" x14ac:dyDescent="0.25">
      <c r="A192" s="21">
        <v>46087</v>
      </c>
      <c r="B192" s="28" t="s">
        <v>1542</v>
      </c>
      <c r="C192" s="38" t="s">
        <v>1550</v>
      </c>
      <c r="D192" s="19" t="s">
        <v>2841</v>
      </c>
      <c r="E192" s="19"/>
      <c r="F192" s="19"/>
      <c r="G192" s="114"/>
      <c r="H192" s="115">
        <v>100</v>
      </c>
    </row>
    <row r="193" spans="1:8" x14ac:dyDescent="0.25">
      <c r="A193" s="21">
        <v>46087</v>
      </c>
      <c r="B193" s="28" t="s">
        <v>1542</v>
      </c>
      <c r="C193" s="38" t="s">
        <v>1725</v>
      </c>
      <c r="D193" s="19" t="s">
        <v>1440</v>
      </c>
      <c r="E193" s="19"/>
      <c r="F193" s="19"/>
      <c r="G193" s="114" t="s">
        <v>2503</v>
      </c>
      <c r="H193" s="115">
        <v>100</v>
      </c>
    </row>
    <row r="194" spans="1:8" x14ac:dyDescent="0.25">
      <c r="A194" s="21">
        <v>46087</v>
      </c>
      <c r="B194" s="28" t="s">
        <v>1555</v>
      </c>
      <c r="C194" s="38" t="s">
        <v>1558</v>
      </c>
      <c r="D194" s="19" t="s">
        <v>1440</v>
      </c>
      <c r="E194" s="19"/>
      <c r="F194" s="19"/>
      <c r="G194" s="114" t="s">
        <v>1485</v>
      </c>
      <c r="H194" s="115">
        <v>100</v>
      </c>
    </row>
    <row r="195" spans="1:8" x14ac:dyDescent="0.25">
      <c r="A195" s="21">
        <v>46087</v>
      </c>
      <c r="B195" s="28" t="s">
        <v>1555</v>
      </c>
      <c r="C195" s="38" t="s">
        <v>1785</v>
      </c>
      <c r="D195" s="19" t="s">
        <v>1440</v>
      </c>
      <c r="E195" s="19"/>
      <c r="F195" s="19"/>
      <c r="G195" s="114" t="s">
        <v>2901</v>
      </c>
      <c r="H195" s="115">
        <v>100</v>
      </c>
    </row>
    <row r="196" spans="1:8" x14ac:dyDescent="0.25">
      <c r="A196" s="21">
        <v>46087</v>
      </c>
      <c r="B196" s="28" t="s">
        <v>1555</v>
      </c>
      <c r="C196" s="38" t="s">
        <v>2175</v>
      </c>
      <c r="D196" s="19" t="s">
        <v>1440</v>
      </c>
      <c r="E196" s="19"/>
      <c r="F196" s="19"/>
      <c r="G196" s="114" t="s">
        <v>1549</v>
      </c>
      <c r="H196" s="115">
        <v>100</v>
      </c>
    </row>
    <row r="197" spans="1:8" x14ac:dyDescent="0.25">
      <c r="A197" s="21">
        <v>46087</v>
      </c>
      <c r="B197" s="28" t="s">
        <v>1555</v>
      </c>
      <c r="C197" s="38" t="s">
        <v>1731</v>
      </c>
      <c r="D197" s="19" t="s">
        <v>1440</v>
      </c>
      <c r="E197" s="19"/>
      <c r="F197" s="19"/>
      <c r="G197" s="114" t="s">
        <v>1549</v>
      </c>
      <c r="H197" s="115">
        <v>100</v>
      </c>
    </row>
    <row r="198" spans="1:8" x14ac:dyDescent="0.25">
      <c r="A198" s="21">
        <v>46087</v>
      </c>
      <c r="B198" s="28" t="s">
        <v>1555</v>
      </c>
      <c r="C198" s="38" t="s">
        <v>1782</v>
      </c>
      <c r="D198" s="19" t="s">
        <v>1440</v>
      </c>
      <c r="E198" s="19"/>
      <c r="F198" s="19"/>
      <c r="G198" s="114" t="s">
        <v>1485</v>
      </c>
      <c r="H198" s="115">
        <v>100</v>
      </c>
    </row>
    <row r="199" spans="1:8" x14ac:dyDescent="0.25">
      <c r="A199" s="21">
        <v>46087</v>
      </c>
      <c r="B199" s="28" t="s">
        <v>1555</v>
      </c>
      <c r="C199" s="38" t="s">
        <v>1783</v>
      </c>
      <c r="D199" s="19" t="s">
        <v>1440</v>
      </c>
      <c r="E199" s="19"/>
      <c r="F199" s="19"/>
      <c r="G199" s="114" t="s">
        <v>1485</v>
      </c>
      <c r="H199" s="115">
        <v>100</v>
      </c>
    </row>
    <row r="200" spans="1:8" ht="19.2" x14ac:dyDescent="0.25">
      <c r="A200" s="21">
        <v>46087</v>
      </c>
      <c r="B200" s="28" t="s">
        <v>1438</v>
      </c>
      <c r="C200" s="38" t="s">
        <v>1576</v>
      </c>
      <c r="D200" s="19" t="s">
        <v>2365</v>
      </c>
      <c r="E200" s="19"/>
      <c r="F200" s="19"/>
      <c r="G200" s="113" t="s">
        <v>2902</v>
      </c>
      <c r="H200" s="115">
        <v>100</v>
      </c>
    </row>
    <row r="201" spans="1:8" x14ac:dyDescent="0.25">
      <c r="A201" s="21">
        <v>46087</v>
      </c>
      <c r="B201" s="28" t="s">
        <v>1438</v>
      </c>
      <c r="C201" s="38" t="s">
        <v>1795</v>
      </c>
      <c r="D201" s="19" t="s">
        <v>2903</v>
      </c>
      <c r="E201" s="19"/>
      <c r="F201" s="19"/>
      <c r="G201" s="113"/>
      <c r="H201" s="115">
        <v>100</v>
      </c>
    </row>
    <row r="202" spans="1:8" ht="38.4" x14ac:dyDescent="0.25">
      <c r="A202" s="21">
        <v>46087</v>
      </c>
      <c r="B202" s="28" t="s">
        <v>1438</v>
      </c>
      <c r="C202" s="38" t="s">
        <v>1955</v>
      </c>
      <c r="D202" s="19" t="s">
        <v>2365</v>
      </c>
      <c r="E202" s="19"/>
      <c r="F202" s="19"/>
      <c r="G202" s="113" t="s">
        <v>2904</v>
      </c>
      <c r="H202" s="115">
        <v>100</v>
      </c>
    </row>
    <row r="203" spans="1:8" x14ac:dyDescent="0.25">
      <c r="A203" s="21">
        <v>46087</v>
      </c>
      <c r="B203" s="28" t="s">
        <v>1457</v>
      </c>
      <c r="C203" s="38" t="s">
        <v>1678</v>
      </c>
      <c r="D203" s="19" t="s">
        <v>2365</v>
      </c>
      <c r="E203" s="19"/>
      <c r="F203" s="19"/>
      <c r="G203" s="114" t="s">
        <v>2547</v>
      </c>
      <c r="H203" s="115">
        <v>100</v>
      </c>
    </row>
    <row r="204" spans="1:8" ht="19.2" x14ac:dyDescent="0.25">
      <c r="A204" s="21">
        <v>46087</v>
      </c>
      <c r="B204" s="28" t="s">
        <v>1457</v>
      </c>
      <c r="C204" s="38" t="s">
        <v>1658</v>
      </c>
      <c r="D204" s="19" t="s">
        <v>1440</v>
      </c>
      <c r="E204" s="19"/>
      <c r="F204" s="19"/>
      <c r="G204" s="114" t="s">
        <v>2905</v>
      </c>
      <c r="H204" s="115">
        <v>100</v>
      </c>
    </row>
    <row r="205" spans="1:8" x14ac:dyDescent="0.25">
      <c r="A205" s="21">
        <v>46087</v>
      </c>
      <c r="B205" s="28" t="s">
        <v>1457</v>
      </c>
      <c r="C205" s="38" t="s">
        <v>1622</v>
      </c>
      <c r="D205" s="19" t="s">
        <v>1440</v>
      </c>
      <c r="E205" s="19"/>
      <c r="F205" s="19"/>
      <c r="G205" s="114" t="s">
        <v>2545</v>
      </c>
      <c r="H205" s="115">
        <v>100</v>
      </c>
    </row>
    <row r="206" spans="1:8" ht="19.2" x14ac:dyDescent="0.25">
      <c r="A206" s="21">
        <v>46087</v>
      </c>
      <c r="B206" s="28" t="s">
        <v>1457</v>
      </c>
      <c r="C206" s="38" t="s">
        <v>1624</v>
      </c>
      <c r="D206" s="19" t="s">
        <v>1440</v>
      </c>
      <c r="E206" s="19"/>
      <c r="F206" s="19"/>
      <c r="G206" s="114" t="s">
        <v>2906</v>
      </c>
      <c r="H206" s="115">
        <v>100</v>
      </c>
    </row>
    <row r="207" spans="1:8" ht="19.2" x14ac:dyDescent="0.25">
      <c r="A207" s="21">
        <v>46087</v>
      </c>
      <c r="B207" s="28" t="s">
        <v>1457</v>
      </c>
      <c r="C207" s="38" t="s">
        <v>1626</v>
      </c>
      <c r="D207" s="19" t="s">
        <v>1440</v>
      </c>
      <c r="E207" s="19"/>
      <c r="F207" s="19"/>
      <c r="G207" s="114" t="s">
        <v>2682</v>
      </c>
      <c r="H207" s="115">
        <v>100</v>
      </c>
    </row>
    <row r="208" spans="1:8" x14ac:dyDescent="0.25">
      <c r="A208" s="21">
        <v>46087</v>
      </c>
      <c r="B208" s="28" t="s">
        <v>1457</v>
      </c>
      <c r="C208" s="38" t="s">
        <v>1874</v>
      </c>
      <c r="D208" s="19" t="s">
        <v>2841</v>
      </c>
      <c r="E208" s="19"/>
      <c r="F208" s="19"/>
      <c r="G208" s="114"/>
      <c r="H208" s="115">
        <v>100</v>
      </c>
    </row>
    <row r="209" spans="1:8" ht="19.2" x14ac:dyDescent="0.25">
      <c r="A209" s="21">
        <v>46087</v>
      </c>
      <c r="B209" s="28" t="s">
        <v>1457</v>
      </c>
      <c r="C209" s="38" t="s">
        <v>1874</v>
      </c>
      <c r="D209" s="19" t="s">
        <v>2365</v>
      </c>
      <c r="E209" s="19"/>
      <c r="F209" s="19"/>
      <c r="G209" s="114" t="s">
        <v>2907</v>
      </c>
      <c r="H209" s="115">
        <v>100</v>
      </c>
    </row>
    <row r="210" spans="1:8" x14ac:dyDescent="0.25">
      <c r="A210" s="21">
        <v>46087</v>
      </c>
      <c r="B210" s="28" t="s">
        <v>1457</v>
      </c>
      <c r="C210" s="38" t="s">
        <v>1787</v>
      </c>
      <c r="D210" s="19" t="s">
        <v>1440</v>
      </c>
      <c r="E210" s="19"/>
      <c r="F210" s="19"/>
      <c r="G210" s="114" t="s">
        <v>2655</v>
      </c>
      <c r="H210" s="115">
        <v>100</v>
      </c>
    </row>
    <row r="211" spans="1:8" x14ac:dyDescent="0.25">
      <c r="A211" s="21">
        <v>46087</v>
      </c>
      <c r="B211" s="28" t="s">
        <v>1457</v>
      </c>
      <c r="C211" s="38" t="s">
        <v>2440</v>
      </c>
      <c r="D211" s="19" t="s">
        <v>1440</v>
      </c>
      <c r="E211" s="19"/>
      <c r="F211" s="19"/>
      <c r="G211" s="114" t="s">
        <v>2504</v>
      </c>
      <c r="H211" s="115">
        <v>100</v>
      </c>
    </row>
    <row r="212" spans="1:8" x14ac:dyDescent="0.25">
      <c r="A212" s="21">
        <v>46087</v>
      </c>
      <c r="B212" s="28" t="s">
        <v>1590</v>
      </c>
      <c r="C212" s="38" t="s">
        <v>2454</v>
      </c>
      <c r="D212" s="19" t="s">
        <v>2908</v>
      </c>
      <c r="E212" s="19"/>
      <c r="F212" s="19"/>
      <c r="G212" s="114"/>
      <c r="H212" s="115">
        <v>100</v>
      </c>
    </row>
    <row r="213" spans="1:8" ht="26.4" x14ac:dyDescent="0.25">
      <c r="A213" s="21">
        <v>46087</v>
      </c>
      <c r="B213" s="28" t="s">
        <v>1590</v>
      </c>
      <c r="C213" s="38" t="s">
        <v>1434</v>
      </c>
      <c r="D213" s="19" t="s">
        <v>2909</v>
      </c>
      <c r="E213" s="19"/>
      <c r="F213" s="19"/>
      <c r="G213" s="114"/>
      <c r="H213" s="115">
        <v>100</v>
      </c>
    </row>
    <row r="214" spans="1:8" ht="26.4" x14ac:dyDescent="0.25">
      <c r="A214" s="21">
        <v>46087</v>
      </c>
      <c r="B214" s="28" t="s">
        <v>1590</v>
      </c>
      <c r="C214" s="38" t="s">
        <v>2454</v>
      </c>
      <c r="D214" s="19" t="s">
        <v>2910</v>
      </c>
      <c r="E214" s="19"/>
      <c r="F214" s="19"/>
      <c r="G214" s="114"/>
      <c r="H214" s="115">
        <v>20</v>
      </c>
    </row>
    <row r="215" spans="1:8" ht="57.6" x14ac:dyDescent="0.25">
      <c r="A215" s="21">
        <v>46088</v>
      </c>
      <c r="B215" s="28" t="s">
        <v>1555</v>
      </c>
      <c r="C215" s="38" t="s">
        <v>2911</v>
      </c>
      <c r="D215" s="19" t="s">
        <v>2912</v>
      </c>
      <c r="E215" s="19"/>
      <c r="F215" s="19"/>
      <c r="G215" s="114" t="s">
        <v>2913</v>
      </c>
      <c r="H215" s="115">
        <v>50</v>
      </c>
    </row>
    <row r="216" spans="1:8" x14ac:dyDescent="0.25">
      <c r="A216" s="21">
        <v>46088</v>
      </c>
      <c r="B216" s="28" t="s">
        <v>1555</v>
      </c>
      <c r="C216" s="38" t="s">
        <v>2914</v>
      </c>
      <c r="D216" s="19" t="s">
        <v>2789</v>
      </c>
      <c r="E216" s="19"/>
      <c r="F216" s="19"/>
      <c r="G216" s="114" t="s">
        <v>2915</v>
      </c>
      <c r="H216" s="115">
        <v>100</v>
      </c>
    </row>
    <row r="217" spans="1:8" ht="19.2" x14ac:dyDescent="0.25">
      <c r="A217" s="21">
        <v>46088</v>
      </c>
      <c r="B217" s="28" t="s">
        <v>1555</v>
      </c>
      <c r="C217" s="38" t="s">
        <v>2916</v>
      </c>
      <c r="D217" s="19" t="s">
        <v>2789</v>
      </c>
      <c r="E217" s="19"/>
      <c r="F217" s="19"/>
      <c r="G217" s="114" t="s">
        <v>2917</v>
      </c>
      <c r="H217" s="115">
        <v>100</v>
      </c>
    </row>
    <row r="218" spans="1:8" x14ac:dyDescent="0.25">
      <c r="A218" s="21">
        <v>46088</v>
      </c>
      <c r="B218" s="28" t="s">
        <v>1555</v>
      </c>
      <c r="C218" s="38" t="s">
        <v>2918</v>
      </c>
      <c r="D218" s="19" t="s">
        <v>2789</v>
      </c>
      <c r="E218" s="19"/>
      <c r="F218" s="19"/>
      <c r="G218" s="114" t="s">
        <v>2915</v>
      </c>
      <c r="H218" s="115">
        <v>100</v>
      </c>
    </row>
    <row r="219" spans="1:8" ht="19.2" x14ac:dyDescent="0.25">
      <c r="A219" s="21">
        <v>46088</v>
      </c>
      <c r="B219" s="28" t="s">
        <v>1555</v>
      </c>
      <c r="C219" s="38" t="s">
        <v>1700</v>
      </c>
      <c r="D219" s="19" t="s">
        <v>2919</v>
      </c>
      <c r="E219" s="19"/>
      <c r="F219" s="19"/>
      <c r="G219" s="114" t="s">
        <v>2920</v>
      </c>
      <c r="H219" s="115">
        <v>100</v>
      </c>
    </row>
    <row r="220" spans="1:8" ht="38.4" x14ac:dyDescent="0.25">
      <c r="A220" s="21">
        <v>46088</v>
      </c>
      <c r="B220" s="28" t="s">
        <v>1457</v>
      </c>
      <c r="C220" s="38" t="s">
        <v>1740</v>
      </c>
      <c r="D220" s="19" t="s">
        <v>2921</v>
      </c>
      <c r="E220" s="19"/>
      <c r="F220" s="19"/>
      <c r="G220" s="114" t="s">
        <v>2922</v>
      </c>
      <c r="H220" s="115">
        <v>50</v>
      </c>
    </row>
    <row r="221" spans="1:8" ht="28.8" x14ac:dyDescent="0.25">
      <c r="A221" s="21">
        <v>46088</v>
      </c>
      <c r="B221" s="28" t="s">
        <v>1457</v>
      </c>
      <c r="C221" s="38" t="s">
        <v>1781</v>
      </c>
      <c r="D221" s="19" t="s">
        <v>2789</v>
      </c>
      <c r="E221" s="19"/>
      <c r="F221" s="19"/>
      <c r="G221" s="114" t="s">
        <v>2923</v>
      </c>
      <c r="H221" s="115">
        <v>100</v>
      </c>
    </row>
    <row r="222" spans="1:8" ht="19.2" x14ac:dyDescent="0.25">
      <c r="A222" s="21">
        <v>46088</v>
      </c>
      <c r="B222" s="28" t="s">
        <v>1457</v>
      </c>
      <c r="C222" s="38" t="s">
        <v>2924</v>
      </c>
      <c r="D222" s="19" t="s">
        <v>1440</v>
      </c>
      <c r="E222" s="19"/>
      <c r="F222" s="19"/>
      <c r="G222" s="114" t="s">
        <v>2925</v>
      </c>
      <c r="H222" s="115">
        <v>100</v>
      </c>
    </row>
    <row r="223" spans="1:8" ht="19.2" x14ac:dyDescent="0.25">
      <c r="A223" s="21">
        <v>46088</v>
      </c>
      <c r="B223" s="28" t="s">
        <v>1457</v>
      </c>
      <c r="C223" s="38" t="s">
        <v>2926</v>
      </c>
      <c r="D223" s="19" t="s">
        <v>2789</v>
      </c>
      <c r="E223" s="19"/>
      <c r="F223" s="19"/>
      <c r="G223" s="114" t="s">
        <v>2927</v>
      </c>
      <c r="H223" s="115">
        <v>100</v>
      </c>
    </row>
    <row r="224" spans="1:8" ht="38.4" x14ac:dyDescent="0.25">
      <c r="A224" s="21">
        <v>46088</v>
      </c>
      <c r="B224" s="28" t="s">
        <v>1457</v>
      </c>
      <c r="C224" s="38" t="s">
        <v>2928</v>
      </c>
      <c r="D224" s="19" t="s">
        <v>2789</v>
      </c>
      <c r="E224" s="19"/>
      <c r="F224" s="19"/>
      <c r="G224" s="114" t="s">
        <v>2929</v>
      </c>
      <c r="H224" s="115">
        <v>100</v>
      </c>
    </row>
    <row r="225" spans="1:8" ht="38.4" x14ac:dyDescent="0.25">
      <c r="A225" s="21">
        <v>46089</v>
      </c>
      <c r="B225" s="28" t="s">
        <v>1457</v>
      </c>
      <c r="C225" s="38" t="s">
        <v>2777</v>
      </c>
      <c r="D225" s="19" t="s">
        <v>1440</v>
      </c>
      <c r="E225" s="19"/>
      <c r="F225" s="19"/>
      <c r="G225" s="114" t="s">
        <v>2930</v>
      </c>
      <c r="H225" s="115">
        <v>100</v>
      </c>
    </row>
    <row r="226" spans="1:8" ht="28.8" x14ac:dyDescent="0.25">
      <c r="A226" s="21">
        <v>46089</v>
      </c>
      <c r="B226" s="28" t="s">
        <v>1457</v>
      </c>
      <c r="C226" s="38" t="s">
        <v>758</v>
      </c>
      <c r="D226" s="19" t="s">
        <v>2931</v>
      </c>
      <c r="E226" s="19"/>
      <c r="F226" s="19"/>
      <c r="G226" s="114" t="s">
        <v>2932</v>
      </c>
      <c r="H226" s="115">
        <v>100</v>
      </c>
    </row>
    <row r="227" spans="1:8" ht="28.8" x14ac:dyDescent="0.25">
      <c r="A227" s="21">
        <v>46089</v>
      </c>
      <c r="B227" s="28" t="s">
        <v>1457</v>
      </c>
      <c r="C227" s="38" t="s">
        <v>2933</v>
      </c>
      <c r="D227" s="19" t="s">
        <v>1440</v>
      </c>
      <c r="E227" s="19"/>
      <c r="F227" s="19"/>
      <c r="G227" s="114" t="s">
        <v>2934</v>
      </c>
      <c r="H227" s="115">
        <v>100</v>
      </c>
    </row>
    <row r="228" spans="1:8" ht="48" x14ac:dyDescent="0.25">
      <c r="A228" s="21">
        <v>46089</v>
      </c>
      <c r="B228" s="28" t="s">
        <v>1457</v>
      </c>
      <c r="C228" s="38" t="s">
        <v>2935</v>
      </c>
      <c r="D228" s="19" t="s">
        <v>2789</v>
      </c>
      <c r="E228" s="19"/>
      <c r="F228" s="19"/>
      <c r="G228" s="114" t="s">
        <v>2936</v>
      </c>
      <c r="H228" s="115">
        <v>100</v>
      </c>
    </row>
    <row r="229" spans="1:8" ht="38.4" x14ac:dyDescent="0.25">
      <c r="A229" s="21">
        <v>46089</v>
      </c>
      <c r="B229" s="28" t="s">
        <v>1457</v>
      </c>
      <c r="C229" s="38" t="s">
        <v>2937</v>
      </c>
      <c r="D229" s="19" t="s">
        <v>2789</v>
      </c>
      <c r="E229" s="19"/>
      <c r="F229" s="19"/>
      <c r="G229" s="114" t="s">
        <v>2938</v>
      </c>
      <c r="H229" s="115">
        <v>100</v>
      </c>
    </row>
    <row r="230" spans="1:8" ht="38.4" x14ac:dyDescent="0.25">
      <c r="A230" s="21">
        <v>46089</v>
      </c>
      <c r="B230" s="28" t="s">
        <v>1457</v>
      </c>
      <c r="C230" s="38" t="s">
        <v>2939</v>
      </c>
      <c r="D230" s="19" t="s">
        <v>2789</v>
      </c>
      <c r="E230" s="19"/>
      <c r="F230" s="19"/>
      <c r="G230" s="114" t="s">
        <v>2940</v>
      </c>
      <c r="H230" s="115">
        <v>100</v>
      </c>
    </row>
    <row r="231" spans="1:8" ht="38.4" x14ac:dyDescent="0.25">
      <c r="A231" s="21">
        <v>46089</v>
      </c>
      <c r="B231" s="28" t="s">
        <v>1457</v>
      </c>
      <c r="C231" s="38" t="s">
        <v>2941</v>
      </c>
      <c r="D231" s="19" t="s">
        <v>2789</v>
      </c>
      <c r="E231" s="19"/>
      <c r="F231" s="19"/>
      <c r="G231" s="114" t="s">
        <v>2942</v>
      </c>
      <c r="H231" s="115">
        <v>100</v>
      </c>
    </row>
    <row r="232" spans="1:8" ht="28.8" x14ac:dyDescent="0.25">
      <c r="A232" s="21">
        <v>46089</v>
      </c>
      <c r="B232" s="28" t="s">
        <v>1457</v>
      </c>
      <c r="C232" s="38" t="s">
        <v>2943</v>
      </c>
      <c r="D232" s="19" t="s">
        <v>2789</v>
      </c>
      <c r="E232" s="19"/>
      <c r="F232" s="19"/>
      <c r="G232" s="114" t="s">
        <v>2944</v>
      </c>
      <c r="H232" s="115">
        <v>100</v>
      </c>
    </row>
    <row r="233" spans="1:8" ht="26.4" x14ac:dyDescent="0.25">
      <c r="A233" s="21">
        <v>46090</v>
      </c>
      <c r="B233" s="28" t="s">
        <v>2801</v>
      </c>
      <c r="C233" s="38" t="s">
        <v>758</v>
      </c>
      <c r="D233" s="19" t="s">
        <v>2945</v>
      </c>
      <c r="E233" s="19"/>
      <c r="F233" s="19"/>
      <c r="G233" s="114"/>
      <c r="H233" s="115">
        <v>100</v>
      </c>
    </row>
    <row r="234" spans="1:8" x14ac:dyDescent="0.25">
      <c r="A234" s="21">
        <v>46090</v>
      </c>
      <c r="B234" s="28" t="s">
        <v>2801</v>
      </c>
      <c r="C234" s="38" t="s">
        <v>1540</v>
      </c>
      <c r="D234" s="19" t="s">
        <v>2946</v>
      </c>
      <c r="E234" s="19"/>
      <c r="F234" s="19"/>
      <c r="G234" s="114"/>
      <c r="H234" s="115">
        <v>100</v>
      </c>
    </row>
    <row r="235" spans="1:8" x14ac:dyDescent="0.25">
      <c r="A235" s="21">
        <v>46090</v>
      </c>
      <c r="B235" s="28" t="s">
        <v>2801</v>
      </c>
      <c r="C235" s="38" t="s">
        <v>1955</v>
      </c>
      <c r="D235" s="19" t="s">
        <v>2947</v>
      </c>
      <c r="E235" s="19"/>
      <c r="F235" s="19"/>
      <c r="G235" s="114" t="s">
        <v>2948</v>
      </c>
      <c r="H235" s="115">
        <v>80</v>
      </c>
    </row>
    <row r="236" spans="1:8" x14ac:dyDescent="0.25">
      <c r="A236" s="21">
        <v>46090</v>
      </c>
      <c r="B236" s="28" t="s">
        <v>1428</v>
      </c>
      <c r="C236" s="38" t="s">
        <v>758</v>
      </c>
      <c r="D236" s="19" t="s">
        <v>2353</v>
      </c>
      <c r="E236" s="19">
        <v>1</v>
      </c>
      <c r="F236" s="19"/>
      <c r="G236" s="114"/>
      <c r="H236" s="115">
        <v>100</v>
      </c>
    </row>
    <row r="237" spans="1:8" ht="26.4" x14ac:dyDescent="0.25">
      <c r="A237" s="21">
        <v>46090</v>
      </c>
      <c r="B237" s="28" t="s">
        <v>1428</v>
      </c>
      <c r="C237" s="38" t="s">
        <v>369</v>
      </c>
      <c r="D237" s="19" t="s">
        <v>2810</v>
      </c>
      <c r="E237" s="19"/>
      <c r="F237" s="19"/>
      <c r="G237" s="114"/>
      <c r="H237" s="115">
        <v>100</v>
      </c>
    </row>
    <row r="238" spans="1:8" ht="26.4" x14ac:dyDescent="0.25">
      <c r="A238" s="21">
        <v>46090</v>
      </c>
      <c r="B238" s="28" t="s">
        <v>1428</v>
      </c>
      <c r="C238" s="38" t="s">
        <v>2311</v>
      </c>
      <c r="D238" s="19" t="s">
        <v>2949</v>
      </c>
      <c r="E238" s="19"/>
      <c r="F238" s="19"/>
      <c r="G238" s="114"/>
      <c r="H238" s="115">
        <v>100</v>
      </c>
    </row>
    <row r="239" spans="1:8" x14ac:dyDescent="0.25">
      <c r="A239" s="21">
        <v>46090</v>
      </c>
      <c r="B239" s="28" t="s">
        <v>1428</v>
      </c>
      <c r="C239" s="38" t="s">
        <v>2311</v>
      </c>
      <c r="D239" s="19" t="s">
        <v>2950</v>
      </c>
      <c r="E239" s="19"/>
      <c r="F239" s="19"/>
      <c r="G239" s="114" t="s">
        <v>2951</v>
      </c>
      <c r="H239" s="115">
        <v>100</v>
      </c>
    </row>
    <row r="240" spans="1:8" x14ac:dyDescent="0.25">
      <c r="A240" s="21">
        <v>46090</v>
      </c>
      <c r="B240" s="28" t="s">
        <v>1428</v>
      </c>
      <c r="C240" s="77" t="s">
        <v>758</v>
      </c>
      <c r="D240" s="19" t="s">
        <v>2952</v>
      </c>
      <c r="E240" s="73"/>
      <c r="F240" s="73"/>
      <c r="G240" s="74"/>
      <c r="H240" s="115">
        <v>100</v>
      </c>
    </row>
    <row r="241" spans="1:8" x14ac:dyDescent="0.25">
      <c r="A241" s="21">
        <v>46090</v>
      </c>
      <c r="B241" s="28" t="s">
        <v>1428</v>
      </c>
      <c r="C241" s="77" t="s">
        <v>758</v>
      </c>
      <c r="D241" s="19" t="s">
        <v>2953</v>
      </c>
      <c r="E241" s="73"/>
      <c r="F241" s="73"/>
      <c r="G241" s="74"/>
      <c r="H241" s="115">
        <v>100</v>
      </c>
    </row>
    <row r="242" spans="1:8" x14ac:dyDescent="0.25">
      <c r="A242" s="21">
        <v>46090</v>
      </c>
      <c r="B242" s="28" t="s">
        <v>1542</v>
      </c>
      <c r="C242" s="38" t="s">
        <v>1548</v>
      </c>
      <c r="D242" s="19" t="s">
        <v>2130</v>
      </c>
      <c r="E242" s="19">
        <v>3</v>
      </c>
      <c r="F242" s="19"/>
      <c r="G242" s="114" t="s">
        <v>1476</v>
      </c>
      <c r="H242" s="115">
        <v>100</v>
      </c>
    </row>
    <row r="243" spans="1:8" x14ac:dyDescent="0.25">
      <c r="A243" s="21">
        <v>46090</v>
      </c>
      <c r="B243" s="28" t="s">
        <v>1542</v>
      </c>
      <c r="C243" s="38" t="s">
        <v>1482</v>
      </c>
      <c r="D243" s="19" t="s">
        <v>2789</v>
      </c>
      <c r="E243" s="19">
        <v>4</v>
      </c>
      <c r="F243" s="19">
        <v>4</v>
      </c>
      <c r="G243" s="114" t="s">
        <v>2954</v>
      </c>
      <c r="H243" s="115">
        <v>100</v>
      </c>
    </row>
    <row r="244" spans="1:8" x14ac:dyDescent="0.25">
      <c r="A244" s="21">
        <v>46090</v>
      </c>
      <c r="B244" s="28" t="s">
        <v>1542</v>
      </c>
      <c r="C244" s="38" t="s">
        <v>1480</v>
      </c>
      <c r="D244" s="19" t="s">
        <v>1440</v>
      </c>
      <c r="E244" s="19">
        <v>4</v>
      </c>
      <c r="F244" s="19">
        <v>3</v>
      </c>
      <c r="G244" s="114"/>
      <c r="H244" s="115">
        <v>100</v>
      </c>
    </row>
    <row r="245" spans="1:8" ht="19.2" x14ac:dyDescent="0.25">
      <c r="A245" s="21">
        <v>46090</v>
      </c>
      <c r="B245" s="28" t="s">
        <v>1542</v>
      </c>
      <c r="C245" s="38" t="s">
        <v>1951</v>
      </c>
      <c r="D245" s="19" t="s">
        <v>2789</v>
      </c>
      <c r="E245" s="19"/>
      <c r="F245" s="19"/>
      <c r="G245" s="114" t="s">
        <v>2955</v>
      </c>
      <c r="H245" s="115">
        <v>100</v>
      </c>
    </row>
    <row r="246" spans="1:8" ht="48" x14ac:dyDescent="0.25">
      <c r="A246" s="21">
        <v>46090</v>
      </c>
      <c r="B246" s="28" t="s">
        <v>1542</v>
      </c>
      <c r="C246" s="38" t="s">
        <v>1479</v>
      </c>
      <c r="D246" s="19" t="s">
        <v>2789</v>
      </c>
      <c r="E246" s="19"/>
      <c r="F246" s="19"/>
      <c r="G246" s="114" t="s">
        <v>2956</v>
      </c>
      <c r="H246" s="115">
        <v>100</v>
      </c>
    </row>
    <row r="247" spans="1:8" ht="48" x14ac:dyDescent="0.25">
      <c r="A247" s="21">
        <v>46090</v>
      </c>
      <c r="B247" s="28" t="s">
        <v>1542</v>
      </c>
      <c r="C247" s="38" t="s">
        <v>1576</v>
      </c>
      <c r="D247" s="19" t="s">
        <v>2789</v>
      </c>
      <c r="E247" s="19"/>
      <c r="F247" s="19"/>
      <c r="G247" s="114" t="s">
        <v>2957</v>
      </c>
      <c r="H247" s="115">
        <v>100</v>
      </c>
    </row>
    <row r="248" spans="1:8" x14ac:dyDescent="0.25">
      <c r="A248" s="21">
        <v>46090</v>
      </c>
      <c r="B248" s="28" t="s">
        <v>1542</v>
      </c>
      <c r="C248" s="38" t="s">
        <v>1608</v>
      </c>
      <c r="D248" s="19" t="s">
        <v>2789</v>
      </c>
      <c r="E248" s="19">
        <v>5</v>
      </c>
      <c r="F248" s="19">
        <v>3</v>
      </c>
      <c r="G248" s="114" t="s">
        <v>2958</v>
      </c>
      <c r="H248" s="115">
        <v>100</v>
      </c>
    </row>
    <row r="249" spans="1:8" x14ac:dyDescent="0.25">
      <c r="A249" s="21">
        <v>46090</v>
      </c>
      <c r="B249" s="28" t="s">
        <v>1555</v>
      </c>
      <c r="C249" s="38" t="s">
        <v>2175</v>
      </c>
      <c r="D249" s="19" t="s">
        <v>2841</v>
      </c>
      <c r="E249" s="19"/>
      <c r="F249" s="19"/>
      <c r="G249" s="114"/>
      <c r="H249" s="115">
        <v>100</v>
      </c>
    </row>
    <row r="250" spans="1:8" x14ac:dyDescent="0.25">
      <c r="A250" s="21">
        <v>46090</v>
      </c>
      <c r="B250" s="28" t="s">
        <v>1555</v>
      </c>
      <c r="C250" s="38" t="s">
        <v>1731</v>
      </c>
      <c r="D250" s="19" t="s">
        <v>1440</v>
      </c>
      <c r="E250" s="19">
        <v>3</v>
      </c>
      <c r="F250" s="19"/>
      <c r="G250" s="114" t="s">
        <v>1839</v>
      </c>
      <c r="H250" s="115">
        <v>100</v>
      </c>
    </row>
    <row r="251" spans="1:8" x14ac:dyDescent="0.25">
      <c r="A251" s="21">
        <v>46090</v>
      </c>
      <c r="B251" s="28" t="s">
        <v>1555</v>
      </c>
      <c r="C251" s="38" t="s">
        <v>1448</v>
      </c>
      <c r="D251" s="19" t="s">
        <v>2841</v>
      </c>
      <c r="E251" s="19"/>
      <c r="F251" s="19"/>
      <c r="G251" s="114"/>
      <c r="H251" s="115">
        <v>100</v>
      </c>
    </row>
    <row r="252" spans="1:8" x14ac:dyDescent="0.25">
      <c r="A252" s="21">
        <v>46090</v>
      </c>
      <c r="B252" s="28" t="s">
        <v>1555</v>
      </c>
      <c r="C252" s="38" t="s">
        <v>1638</v>
      </c>
      <c r="D252" s="19" t="s">
        <v>1440</v>
      </c>
      <c r="E252" s="19">
        <v>4</v>
      </c>
      <c r="F252" s="19"/>
      <c r="G252" s="114"/>
      <c r="H252" s="115">
        <v>100</v>
      </c>
    </row>
    <row r="253" spans="1:8" x14ac:dyDescent="0.25">
      <c r="A253" s="21">
        <v>46090</v>
      </c>
      <c r="B253" s="28" t="s">
        <v>1555</v>
      </c>
      <c r="C253" s="38" t="s">
        <v>1558</v>
      </c>
      <c r="D253" s="19" t="s">
        <v>1440</v>
      </c>
      <c r="E253" s="19">
        <v>4</v>
      </c>
      <c r="F253" s="19"/>
      <c r="G253" s="114"/>
      <c r="H253" s="115">
        <v>100</v>
      </c>
    </row>
    <row r="254" spans="1:8" ht="19.2" x14ac:dyDescent="0.25">
      <c r="A254" s="21">
        <v>46090</v>
      </c>
      <c r="B254" s="28" t="s">
        <v>1438</v>
      </c>
      <c r="C254" s="38" t="s">
        <v>2097</v>
      </c>
      <c r="D254" s="19" t="s">
        <v>2789</v>
      </c>
      <c r="E254" s="19" t="s">
        <v>2959</v>
      </c>
      <c r="F254" s="19"/>
      <c r="G254" s="114" t="s">
        <v>2960</v>
      </c>
      <c r="H254" s="115">
        <v>100</v>
      </c>
    </row>
    <row r="255" spans="1:8" ht="28.8" x14ac:dyDescent="0.25">
      <c r="A255" s="21">
        <v>46090</v>
      </c>
      <c r="B255" s="28" t="s">
        <v>1438</v>
      </c>
      <c r="C255" s="38" t="s">
        <v>2020</v>
      </c>
      <c r="D255" s="19" t="s">
        <v>2789</v>
      </c>
      <c r="E255" s="19"/>
      <c r="F255" s="19"/>
      <c r="G255" s="114" t="s">
        <v>2961</v>
      </c>
      <c r="H255" s="115">
        <v>100</v>
      </c>
    </row>
    <row r="256" spans="1:8" ht="38.4" x14ac:dyDescent="0.25">
      <c r="A256" s="21">
        <v>46090</v>
      </c>
      <c r="B256" s="28" t="s">
        <v>1438</v>
      </c>
      <c r="C256" s="38" t="s">
        <v>1955</v>
      </c>
      <c r="D256" s="19" t="s">
        <v>2789</v>
      </c>
      <c r="E256" s="19"/>
      <c r="F256" s="19"/>
      <c r="G256" s="114" t="s">
        <v>2962</v>
      </c>
      <c r="H256" s="115">
        <v>100</v>
      </c>
    </row>
    <row r="257" spans="1:8" x14ac:dyDescent="0.25">
      <c r="A257" s="21">
        <v>46090</v>
      </c>
      <c r="B257" s="28" t="s">
        <v>1438</v>
      </c>
      <c r="C257" s="38" t="s">
        <v>1692</v>
      </c>
      <c r="D257" s="19" t="s">
        <v>2799</v>
      </c>
      <c r="E257" s="19"/>
      <c r="F257" s="19"/>
      <c r="G257" s="114" t="s">
        <v>2718</v>
      </c>
      <c r="H257" s="115">
        <v>100</v>
      </c>
    </row>
    <row r="258" spans="1:8" x14ac:dyDescent="0.25">
      <c r="A258" s="21">
        <v>46090</v>
      </c>
      <c r="B258" s="28" t="s">
        <v>1457</v>
      </c>
      <c r="C258" s="38" t="s">
        <v>1678</v>
      </c>
      <c r="D258" s="19" t="s">
        <v>1440</v>
      </c>
      <c r="E258" s="19">
        <v>3</v>
      </c>
      <c r="F258" s="19">
        <v>2</v>
      </c>
      <c r="G258" s="114"/>
      <c r="H258" s="115">
        <v>100</v>
      </c>
    </row>
    <row r="259" spans="1:8" x14ac:dyDescent="0.25">
      <c r="A259" s="21">
        <v>46090</v>
      </c>
      <c r="B259" s="28" t="s">
        <v>1457</v>
      </c>
      <c r="C259" s="38" t="s">
        <v>1658</v>
      </c>
      <c r="D259" s="19" t="s">
        <v>1440</v>
      </c>
      <c r="E259" s="19">
        <v>4</v>
      </c>
      <c r="F259" s="19">
        <v>4</v>
      </c>
      <c r="G259" s="114" t="s">
        <v>1839</v>
      </c>
      <c r="H259" s="115">
        <v>100</v>
      </c>
    </row>
    <row r="260" spans="1:8" ht="19.2" x14ac:dyDescent="0.25">
      <c r="A260" s="21">
        <v>46090</v>
      </c>
      <c r="B260" s="28" t="s">
        <v>1457</v>
      </c>
      <c r="C260" s="38" t="s">
        <v>1627</v>
      </c>
      <c r="D260" s="19" t="s">
        <v>2789</v>
      </c>
      <c r="E260" s="19"/>
      <c r="F260" s="19"/>
      <c r="G260" s="114" t="s">
        <v>2963</v>
      </c>
      <c r="H260" s="115">
        <v>100</v>
      </c>
    </row>
    <row r="261" spans="1:8" x14ac:dyDescent="0.25">
      <c r="A261" s="21">
        <v>46090</v>
      </c>
      <c r="B261" s="28" t="s">
        <v>1457</v>
      </c>
      <c r="C261" s="38" t="s">
        <v>1974</v>
      </c>
      <c r="D261" s="19" t="s">
        <v>1440</v>
      </c>
      <c r="E261" s="19">
        <v>4</v>
      </c>
      <c r="F261" s="19"/>
      <c r="G261" s="114"/>
      <c r="H261" s="115">
        <v>100</v>
      </c>
    </row>
    <row r="262" spans="1:8" x14ac:dyDescent="0.25">
      <c r="A262" s="21">
        <v>46090</v>
      </c>
      <c r="B262" s="28" t="s">
        <v>1457</v>
      </c>
      <c r="C262" s="38" t="s">
        <v>1685</v>
      </c>
      <c r="D262" s="19" t="s">
        <v>2789</v>
      </c>
      <c r="E262" s="19"/>
      <c r="F262" s="19"/>
      <c r="G262" s="114" t="s">
        <v>2964</v>
      </c>
      <c r="H262" s="115">
        <v>100</v>
      </c>
    </row>
    <row r="263" spans="1:8" x14ac:dyDescent="0.25">
      <c r="A263" s="21">
        <v>46090</v>
      </c>
      <c r="B263" s="28" t="s">
        <v>1457</v>
      </c>
      <c r="C263" s="38" t="s">
        <v>1442</v>
      </c>
      <c r="D263" s="19" t="s">
        <v>1440</v>
      </c>
      <c r="E263" s="19">
        <v>4</v>
      </c>
      <c r="F263" s="19">
        <v>4</v>
      </c>
      <c r="G263" s="114" t="s">
        <v>1839</v>
      </c>
      <c r="H263" s="115">
        <v>100</v>
      </c>
    </row>
    <row r="264" spans="1:8" x14ac:dyDescent="0.25">
      <c r="A264" s="21">
        <v>46090</v>
      </c>
      <c r="B264" s="28" t="s">
        <v>1457</v>
      </c>
      <c r="C264" s="38" t="s">
        <v>1444</v>
      </c>
      <c r="D264" s="19" t="s">
        <v>1440</v>
      </c>
      <c r="E264" s="19">
        <v>2</v>
      </c>
      <c r="F264" s="19">
        <v>1</v>
      </c>
      <c r="G264" s="114" t="s">
        <v>1839</v>
      </c>
      <c r="H264" s="115">
        <v>100</v>
      </c>
    </row>
    <row r="265" spans="1:8" x14ac:dyDescent="0.25">
      <c r="A265" s="21">
        <v>46090</v>
      </c>
      <c r="B265" s="28" t="s">
        <v>1457</v>
      </c>
      <c r="C265" s="38" t="s">
        <v>1687</v>
      </c>
      <c r="D265" s="19" t="s">
        <v>1440</v>
      </c>
      <c r="E265" s="19">
        <v>2</v>
      </c>
      <c r="F265" s="19">
        <v>1</v>
      </c>
      <c r="G265" s="114" t="s">
        <v>1839</v>
      </c>
      <c r="H265" s="115">
        <v>100</v>
      </c>
    </row>
    <row r="266" spans="1:8" x14ac:dyDescent="0.25">
      <c r="A266" s="21">
        <v>46090</v>
      </c>
      <c r="B266" s="28" t="s">
        <v>1457</v>
      </c>
      <c r="C266" s="38" t="s">
        <v>1622</v>
      </c>
      <c r="D266" s="19" t="s">
        <v>1440</v>
      </c>
      <c r="E266" s="19">
        <v>3</v>
      </c>
      <c r="F266" s="19">
        <v>3</v>
      </c>
      <c r="G266" s="114" t="s">
        <v>1839</v>
      </c>
      <c r="H266" s="115">
        <v>100</v>
      </c>
    </row>
    <row r="267" spans="1:8" x14ac:dyDescent="0.25">
      <c r="A267" s="21">
        <v>46090</v>
      </c>
      <c r="B267" s="28" t="s">
        <v>1457</v>
      </c>
      <c r="C267" s="38" t="s">
        <v>1624</v>
      </c>
      <c r="D267" s="19" t="s">
        <v>1440</v>
      </c>
      <c r="E267" s="19">
        <v>2</v>
      </c>
      <c r="F267" s="19">
        <v>1</v>
      </c>
      <c r="G267" s="114" t="s">
        <v>1839</v>
      </c>
      <c r="H267" s="115">
        <v>100</v>
      </c>
    </row>
    <row r="268" spans="1:8" x14ac:dyDescent="0.25">
      <c r="A268" s="21">
        <v>46090</v>
      </c>
      <c r="B268" s="28" t="s">
        <v>1457</v>
      </c>
      <c r="C268" s="38" t="s">
        <v>1626</v>
      </c>
      <c r="D268" s="19" t="s">
        <v>1440</v>
      </c>
      <c r="E268" s="19">
        <v>2</v>
      </c>
      <c r="F268" s="19">
        <v>1</v>
      </c>
      <c r="G268" s="114" t="s">
        <v>1839</v>
      </c>
      <c r="H268" s="115">
        <v>100</v>
      </c>
    </row>
    <row r="269" spans="1:8" ht="28.8" x14ac:dyDescent="0.25">
      <c r="A269" s="21">
        <v>46090</v>
      </c>
      <c r="B269" s="28" t="s">
        <v>2372</v>
      </c>
      <c r="C269" s="38" t="s">
        <v>363</v>
      </c>
      <c r="D269" s="19" t="s">
        <v>2965</v>
      </c>
      <c r="E269" s="19"/>
      <c r="F269" s="19"/>
      <c r="G269" s="114" t="s">
        <v>2966</v>
      </c>
      <c r="H269" s="115">
        <v>100</v>
      </c>
    </row>
    <row r="270" spans="1:8" ht="28.8" x14ac:dyDescent="0.25">
      <c r="A270" s="21">
        <v>46091</v>
      </c>
      <c r="B270" s="28" t="s">
        <v>2801</v>
      </c>
      <c r="C270" s="38" t="s">
        <v>1955</v>
      </c>
      <c r="D270" s="19" t="s">
        <v>2967</v>
      </c>
      <c r="E270" s="19"/>
      <c r="F270" s="19"/>
      <c r="G270" s="114" t="s">
        <v>2968</v>
      </c>
      <c r="H270" s="115">
        <v>100</v>
      </c>
    </row>
    <row r="271" spans="1:8" ht="26.4" x14ac:dyDescent="0.25">
      <c r="A271" s="21">
        <v>46091</v>
      </c>
      <c r="B271" s="28" t="s">
        <v>2801</v>
      </c>
      <c r="C271" s="38" t="s">
        <v>1392</v>
      </c>
      <c r="D271" s="19" t="s">
        <v>2969</v>
      </c>
      <c r="E271" s="19"/>
      <c r="F271" s="19"/>
      <c r="G271" s="114" t="s">
        <v>2970</v>
      </c>
      <c r="H271" s="115">
        <v>100</v>
      </c>
    </row>
    <row r="272" spans="1:8" x14ac:dyDescent="0.25">
      <c r="A272" s="21">
        <v>46091</v>
      </c>
      <c r="B272" s="28" t="s">
        <v>2801</v>
      </c>
      <c r="C272" s="38" t="s">
        <v>2971</v>
      </c>
      <c r="D272" s="19" t="s">
        <v>2972</v>
      </c>
      <c r="E272" s="19"/>
      <c r="F272" s="19"/>
      <c r="G272" s="114"/>
      <c r="H272" s="115">
        <v>100</v>
      </c>
    </row>
    <row r="273" spans="1:8" ht="26.4" x14ac:dyDescent="0.25">
      <c r="A273" s="21">
        <v>46091</v>
      </c>
      <c r="B273" s="28" t="s">
        <v>2801</v>
      </c>
      <c r="C273" s="38" t="s">
        <v>2971</v>
      </c>
      <c r="D273" s="19" t="s">
        <v>2428</v>
      </c>
      <c r="E273" s="19"/>
      <c r="F273" s="19"/>
      <c r="G273" s="114"/>
      <c r="H273" s="115">
        <v>100</v>
      </c>
    </row>
    <row r="274" spans="1:8" x14ac:dyDescent="0.25">
      <c r="A274" s="21">
        <v>46091</v>
      </c>
      <c r="B274" s="28" t="s">
        <v>2801</v>
      </c>
      <c r="C274" s="38" t="s">
        <v>2973</v>
      </c>
      <c r="D274" s="19" t="s">
        <v>2972</v>
      </c>
      <c r="E274" s="19"/>
      <c r="F274" s="19"/>
      <c r="G274" s="114"/>
      <c r="H274" s="115">
        <v>100</v>
      </c>
    </row>
    <row r="275" spans="1:8" x14ac:dyDescent="0.25">
      <c r="A275" s="21">
        <v>46091</v>
      </c>
      <c r="B275" s="28" t="s">
        <v>1428</v>
      </c>
      <c r="C275" s="38" t="s">
        <v>758</v>
      </c>
      <c r="D275" s="19" t="s">
        <v>2353</v>
      </c>
      <c r="E275" s="19">
        <v>1</v>
      </c>
      <c r="F275" s="19"/>
      <c r="G275" s="114"/>
      <c r="H275" s="115">
        <v>100</v>
      </c>
    </row>
    <row r="276" spans="1:8" x14ac:dyDescent="0.25">
      <c r="A276" s="21">
        <v>46091</v>
      </c>
      <c r="B276" s="28" t="s">
        <v>1428</v>
      </c>
      <c r="C276" s="38" t="s">
        <v>758</v>
      </c>
      <c r="D276" s="19" t="s">
        <v>2974</v>
      </c>
      <c r="E276" s="19"/>
      <c r="F276" s="19"/>
      <c r="G276" s="114"/>
      <c r="H276" s="115">
        <v>100</v>
      </c>
    </row>
    <row r="277" spans="1:8" x14ac:dyDescent="0.25">
      <c r="A277" s="21">
        <v>46091</v>
      </c>
      <c r="B277" s="28" t="s">
        <v>1428</v>
      </c>
      <c r="C277" s="38" t="s">
        <v>758</v>
      </c>
      <c r="D277" s="19" t="s">
        <v>2975</v>
      </c>
      <c r="E277" s="19"/>
      <c r="F277" s="19"/>
      <c r="G277" s="114"/>
      <c r="H277" s="115">
        <v>100</v>
      </c>
    </row>
    <row r="278" spans="1:8" x14ac:dyDescent="0.25">
      <c r="A278" s="21">
        <v>46091</v>
      </c>
      <c r="B278" s="28" t="s">
        <v>1428</v>
      </c>
      <c r="C278" s="38" t="s">
        <v>758</v>
      </c>
      <c r="D278" s="19" t="s">
        <v>2976</v>
      </c>
      <c r="E278" s="19"/>
      <c r="F278" s="19"/>
      <c r="G278" s="114"/>
      <c r="H278" s="115">
        <v>100</v>
      </c>
    </row>
    <row r="279" spans="1:8" x14ac:dyDescent="0.25">
      <c r="A279" s="21">
        <v>46091</v>
      </c>
      <c r="B279" s="28" t="s">
        <v>1428</v>
      </c>
      <c r="C279" s="38" t="s">
        <v>758</v>
      </c>
      <c r="D279" s="19" t="s">
        <v>2977</v>
      </c>
      <c r="E279" s="19"/>
      <c r="F279" s="19"/>
      <c r="G279" s="114"/>
      <c r="H279" s="115">
        <v>100</v>
      </c>
    </row>
    <row r="280" spans="1:8" ht="19.2" x14ac:dyDescent="0.25">
      <c r="A280" s="21">
        <v>46091</v>
      </c>
      <c r="B280" s="28" t="s">
        <v>1542</v>
      </c>
      <c r="C280" s="38" t="s">
        <v>1486</v>
      </c>
      <c r="D280" s="19" t="s">
        <v>2789</v>
      </c>
      <c r="E280" s="19">
        <v>4</v>
      </c>
      <c r="F280" s="19">
        <v>4</v>
      </c>
      <c r="G280" s="114" t="s">
        <v>2978</v>
      </c>
      <c r="H280" s="115">
        <v>100</v>
      </c>
    </row>
    <row r="281" spans="1:8" ht="19.2" x14ac:dyDescent="0.25">
      <c r="A281" s="21">
        <v>46091</v>
      </c>
      <c r="B281" s="28" t="s">
        <v>1542</v>
      </c>
      <c r="C281" s="38" t="s">
        <v>2043</v>
      </c>
      <c r="D281" s="19" t="s">
        <v>2789</v>
      </c>
      <c r="E281" s="19"/>
      <c r="F281" s="19"/>
      <c r="G281" s="114" t="s">
        <v>2979</v>
      </c>
      <c r="H281" s="115">
        <v>100</v>
      </c>
    </row>
    <row r="282" spans="1:8" x14ac:dyDescent="0.25">
      <c r="A282" s="21">
        <v>46091</v>
      </c>
      <c r="B282" s="28" t="s">
        <v>1542</v>
      </c>
      <c r="C282" s="38" t="s">
        <v>2043</v>
      </c>
      <c r="D282" s="19" t="s">
        <v>2841</v>
      </c>
      <c r="E282" s="19"/>
      <c r="F282" s="19"/>
      <c r="G282" s="114"/>
      <c r="H282" s="115">
        <v>100</v>
      </c>
    </row>
    <row r="283" spans="1:8" ht="28.8" x14ac:dyDescent="0.25">
      <c r="A283" s="21">
        <v>46091</v>
      </c>
      <c r="B283" s="28" t="s">
        <v>1542</v>
      </c>
      <c r="C283" s="38" t="s">
        <v>1951</v>
      </c>
      <c r="D283" s="19" t="s">
        <v>2789</v>
      </c>
      <c r="E283" s="19"/>
      <c r="F283" s="19"/>
      <c r="G283" s="114" t="s">
        <v>2980</v>
      </c>
      <c r="H283" s="115">
        <v>100</v>
      </c>
    </row>
    <row r="284" spans="1:8" x14ac:dyDescent="0.25">
      <c r="A284" s="21">
        <v>46091</v>
      </c>
      <c r="B284" s="28" t="s">
        <v>1542</v>
      </c>
      <c r="C284" s="38" t="s">
        <v>1723</v>
      </c>
      <c r="D284" s="19" t="s">
        <v>1440</v>
      </c>
      <c r="E284" s="19">
        <v>4</v>
      </c>
      <c r="F284" s="19">
        <v>3</v>
      </c>
      <c r="G284" s="114" t="s">
        <v>1839</v>
      </c>
      <c r="H284" s="115">
        <v>100</v>
      </c>
    </row>
    <row r="285" spans="1:8" x14ac:dyDescent="0.25">
      <c r="A285" s="21">
        <v>46091</v>
      </c>
      <c r="B285" s="28" t="s">
        <v>1555</v>
      </c>
      <c r="C285" s="38" t="s">
        <v>1785</v>
      </c>
      <c r="D285" s="19" t="s">
        <v>2841</v>
      </c>
      <c r="E285" s="19"/>
      <c r="F285" s="19"/>
      <c r="G285" s="114"/>
      <c r="H285" s="115">
        <v>100</v>
      </c>
    </row>
    <row r="286" spans="1:8" x14ac:dyDescent="0.25">
      <c r="A286" s="21">
        <v>46091</v>
      </c>
      <c r="B286" s="28" t="s">
        <v>1555</v>
      </c>
      <c r="C286" s="38" t="s">
        <v>1615</v>
      </c>
      <c r="D286" s="19" t="s">
        <v>1440</v>
      </c>
      <c r="E286" s="19">
        <v>5</v>
      </c>
      <c r="F286" s="19"/>
      <c r="G286" s="114" t="s">
        <v>1839</v>
      </c>
      <c r="H286" s="115">
        <v>100</v>
      </c>
    </row>
    <row r="287" spans="1:8" x14ac:dyDescent="0.25">
      <c r="A287" s="21">
        <v>46091</v>
      </c>
      <c r="B287" s="28" t="s">
        <v>1555</v>
      </c>
      <c r="C287" s="38" t="s">
        <v>1734</v>
      </c>
      <c r="D287" s="19" t="s">
        <v>1440</v>
      </c>
      <c r="E287" s="19">
        <v>4</v>
      </c>
      <c r="F287" s="19"/>
      <c r="G287" s="114"/>
      <c r="H287" s="115">
        <v>100</v>
      </c>
    </row>
    <row r="288" spans="1:8" x14ac:dyDescent="0.25">
      <c r="A288" s="21">
        <v>46091</v>
      </c>
      <c r="B288" s="28" t="s">
        <v>1555</v>
      </c>
      <c r="C288" s="38" t="s">
        <v>1783</v>
      </c>
      <c r="D288" s="19" t="s">
        <v>1440</v>
      </c>
      <c r="E288" s="19">
        <v>3</v>
      </c>
      <c r="F288" s="19"/>
      <c r="G288" s="114" t="s">
        <v>2981</v>
      </c>
      <c r="H288" s="115">
        <v>100</v>
      </c>
    </row>
    <row r="289" spans="1:8" ht="21.6" x14ac:dyDescent="0.25">
      <c r="A289" s="21">
        <v>46091</v>
      </c>
      <c r="B289" s="28" t="s">
        <v>1555</v>
      </c>
      <c r="C289" s="87" t="s">
        <v>1451</v>
      </c>
      <c r="D289" s="73" t="s">
        <v>2789</v>
      </c>
      <c r="E289" s="73"/>
      <c r="F289" s="73"/>
      <c r="G289" s="74" t="s">
        <v>2982</v>
      </c>
      <c r="H289" s="115">
        <v>100</v>
      </c>
    </row>
    <row r="290" spans="1:8" ht="38.4" x14ac:dyDescent="0.25">
      <c r="A290" s="21">
        <v>46091</v>
      </c>
      <c r="B290" s="28" t="s">
        <v>1438</v>
      </c>
      <c r="C290" s="38" t="s">
        <v>1955</v>
      </c>
      <c r="D290" s="19" t="s">
        <v>2789</v>
      </c>
      <c r="E290" s="19"/>
      <c r="F290" s="19"/>
      <c r="G290" s="114" t="s">
        <v>2983</v>
      </c>
      <c r="H290" s="115">
        <v>100</v>
      </c>
    </row>
    <row r="291" spans="1:8" ht="19.2" x14ac:dyDescent="0.25">
      <c r="A291" s="21">
        <v>46091</v>
      </c>
      <c r="B291" s="28" t="s">
        <v>1438</v>
      </c>
      <c r="C291" s="38" t="s">
        <v>2097</v>
      </c>
      <c r="D291" s="19" t="s">
        <v>2365</v>
      </c>
      <c r="E291" s="19"/>
      <c r="F291" s="19"/>
      <c r="G291" s="114" t="s">
        <v>2984</v>
      </c>
      <c r="H291" s="115">
        <v>100</v>
      </c>
    </row>
    <row r="292" spans="1:8" ht="19.2" x14ac:dyDescent="0.25">
      <c r="A292" s="21">
        <v>46091</v>
      </c>
      <c r="B292" s="28" t="s">
        <v>1438</v>
      </c>
      <c r="C292" s="38" t="s">
        <v>1576</v>
      </c>
      <c r="D292" s="19" t="s">
        <v>2799</v>
      </c>
      <c r="E292" s="19"/>
      <c r="F292" s="19"/>
      <c r="G292" s="114" t="s">
        <v>2985</v>
      </c>
      <c r="H292" s="115">
        <v>100</v>
      </c>
    </row>
    <row r="293" spans="1:8" x14ac:dyDescent="0.25">
      <c r="A293" s="21">
        <v>46091</v>
      </c>
      <c r="B293" s="28" t="s">
        <v>1438</v>
      </c>
      <c r="C293" s="38" t="s">
        <v>2020</v>
      </c>
      <c r="D293" s="19" t="s">
        <v>2789</v>
      </c>
      <c r="E293" s="19">
        <v>3</v>
      </c>
      <c r="F293" s="19">
        <v>3</v>
      </c>
      <c r="G293" s="114" t="s">
        <v>2986</v>
      </c>
      <c r="H293" s="115">
        <v>100</v>
      </c>
    </row>
    <row r="294" spans="1:8" x14ac:dyDescent="0.25">
      <c r="A294" s="21">
        <v>46091</v>
      </c>
      <c r="B294" s="28" t="s">
        <v>1438</v>
      </c>
      <c r="C294" s="38" t="s">
        <v>1462</v>
      </c>
      <c r="D294" s="19" t="s">
        <v>1440</v>
      </c>
      <c r="E294" s="19">
        <v>4</v>
      </c>
      <c r="F294" s="19"/>
      <c r="G294" s="114"/>
      <c r="H294" s="115">
        <v>100</v>
      </c>
    </row>
    <row r="295" spans="1:8" x14ac:dyDescent="0.25">
      <c r="A295" s="21">
        <v>46091</v>
      </c>
      <c r="B295" s="28" t="s">
        <v>1438</v>
      </c>
      <c r="C295" s="38" t="s">
        <v>1795</v>
      </c>
      <c r="D295" s="19" t="s">
        <v>1440</v>
      </c>
      <c r="E295" s="19">
        <v>3</v>
      </c>
      <c r="F295" s="19"/>
      <c r="G295" s="114"/>
      <c r="H295" s="115">
        <v>100</v>
      </c>
    </row>
    <row r="296" spans="1:8" x14ac:dyDescent="0.25">
      <c r="A296" s="21">
        <v>46091</v>
      </c>
      <c r="B296" s="28" t="s">
        <v>1457</v>
      </c>
      <c r="C296" s="38" t="s">
        <v>1570</v>
      </c>
      <c r="D296" s="19" t="s">
        <v>2789</v>
      </c>
      <c r="E296" s="19"/>
      <c r="F296" s="19"/>
      <c r="G296" s="114" t="s">
        <v>2987</v>
      </c>
      <c r="H296" s="115">
        <v>100</v>
      </c>
    </row>
    <row r="297" spans="1:8" x14ac:dyDescent="0.25">
      <c r="A297" s="21">
        <v>46091</v>
      </c>
      <c r="B297" s="28" t="s">
        <v>1457</v>
      </c>
      <c r="C297" s="38" t="s">
        <v>1619</v>
      </c>
      <c r="D297" s="19" t="s">
        <v>1440</v>
      </c>
      <c r="E297" s="19">
        <v>2</v>
      </c>
      <c r="F297" s="19">
        <v>1</v>
      </c>
      <c r="G297" s="114"/>
      <c r="H297" s="115">
        <v>100</v>
      </c>
    </row>
    <row r="298" spans="1:8" x14ac:dyDescent="0.25">
      <c r="A298" s="21">
        <v>46091</v>
      </c>
      <c r="B298" s="28" t="s">
        <v>1457</v>
      </c>
      <c r="C298" s="38" t="s">
        <v>1446</v>
      </c>
      <c r="D298" s="19" t="s">
        <v>1440</v>
      </c>
      <c r="E298" s="19">
        <v>3</v>
      </c>
      <c r="F298" s="19"/>
      <c r="G298" s="114"/>
      <c r="H298" s="115">
        <v>100</v>
      </c>
    </row>
    <row r="299" spans="1:8" x14ac:dyDescent="0.25">
      <c r="A299" s="21">
        <v>46091</v>
      </c>
      <c r="B299" s="28" t="s">
        <v>1457</v>
      </c>
      <c r="C299" s="38" t="s">
        <v>1874</v>
      </c>
      <c r="D299" s="19" t="s">
        <v>2799</v>
      </c>
      <c r="E299" s="19"/>
      <c r="F299" s="19"/>
      <c r="G299" s="114" t="s">
        <v>2987</v>
      </c>
      <c r="H299" s="115">
        <v>100</v>
      </c>
    </row>
    <row r="300" spans="1:8" ht="19.2" x14ac:dyDescent="0.25">
      <c r="A300" s="21">
        <v>46091</v>
      </c>
      <c r="B300" s="28" t="s">
        <v>1457</v>
      </c>
      <c r="C300" s="38" t="s">
        <v>1740</v>
      </c>
      <c r="D300" s="19" t="s">
        <v>2365</v>
      </c>
      <c r="E300" s="19"/>
      <c r="F300" s="19"/>
      <c r="G300" s="114" t="s">
        <v>2988</v>
      </c>
      <c r="H300" s="115">
        <v>100</v>
      </c>
    </row>
    <row r="301" spans="1:8" ht="19.2" x14ac:dyDescent="0.25">
      <c r="A301" s="21">
        <v>46091</v>
      </c>
      <c r="B301" s="28" t="s">
        <v>2372</v>
      </c>
      <c r="C301" s="38" t="s">
        <v>1570</v>
      </c>
      <c r="D301" s="19" t="s">
        <v>1584</v>
      </c>
      <c r="E301" s="19"/>
      <c r="F301" s="19"/>
      <c r="G301" s="114" t="s">
        <v>2989</v>
      </c>
      <c r="H301" s="115">
        <v>100</v>
      </c>
    </row>
    <row r="302" spans="1:8" ht="19.2" x14ac:dyDescent="0.25">
      <c r="A302" s="21">
        <v>46091</v>
      </c>
      <c r="B302" s="28" t="s">
        <v>2372</v>
      </c>
      <c r="C302" s="38" t="s">
        <v>1740</v>
      </c>
      <c r="D302" s="19" t="s">
        <v>1584</v>
      </c>
      <c r="E302" s="19"/>
      <c r="F302" s="19"/>
      <c r="G302" s="114" t="s">
        <v>2989</v>
      </c>
      <c r="H302" s="115">
        <v>100</v>
      </c>
    </row>
    <row r="303" spans="1:8" ht="19.2" x14ac:dyDescent="0.25">
      <c r="A303" s="21">
        <v>46091</v>
      </c>
      <c r="B303" s="28" t="s">
        <v>2372</v>
      </c>
      <c r="C303" s="38" t="s">
        <v>1874</v>
      </c>
      <c r="D303" s="19" t="s">
        <v>1584</v>
      </c>
      <c r="E303" s="19"/>
      <c r="F303" s="19"/>
      <c r="G303" s="114" t="s">
        <v>2989</v>
      </c>
      <c r="H303" s="115">
        <v>100</v>
      </c>
    </row>
    <row r="304" spans="1:8" ht="19.2" x14ac:dyDescent="0.25">
      <c r="A304" s="21">
        <v>46091</v>
      </c>
      <c r="B304" s="28" t="s">
        <v>2372</v>
      </c>
      <c r="C304" s="38" t="s">
        <v>1737</v>
      </c>
      <c r="D304" s="19" t="s">
        <v>1584</v>
      </c>
      <c r="E304" s="19"/>
      <c r="F304" s="19"/>
      <c r="G304" s="114" t="s">
        <v>2989</v>
      </c>
      <c r="H304" s="115">
        <v>100</v>
      </c>
    </row>
    <row r="305" spans="1:8" ht="26.4" x14ac:dyDescent="0.25">
      <c r="A305" s="21">
        <v>46091</v>
      </c>
      <c r="B305" s="28" t="s">
        <v>1590</v>
      </c>
      <c r="C305" s="38" t="s">
        <v>1570</v>
      </c>
      <c r="D305" s="19" t="s">
        <v>2990</v>
      </c>
      <c r="E305" s="19"/>
      <c r="F305" s="19"/>
      <c r="G305" s="114"/>
      <c r="H305" s="115">
        <v>100</v>
      </c>
    </row>
    <row r="306" spans="1:8" ht="26.4" x14ac:dyDescent="0.25">
      <c r="A306" s="21">
        <v>46091</v>
      </c>
      <c r="B306" s="28" t="s">
        <v>1590</v>
      </c>
      <c r="C306" s="38" t="s">
        <v>1740</v>
      </c>
      <c r="D306" s="19" t="s">
        <v>2990</v>
      </c>
      <c r="E306" s="19"/>
      <c r="F306" s="19"/>
      <c r="G306" s="114"/>
      <c r="H306" s="115">
        <v>100</v>
      </c>
    </row>
    <row r="307" spans="1:8" ht="26.4" x14ac:dyDescent="0.25">
      <c r="A307" s="21">
        <v>46091</v>
      </c>
      <c r="B307" s="28" t="s">
        <v>1590</v>
      </c>
      <c r="C307" s="38" t="s">
        <v>1874</v>
      </c>
      <c r="D307" s="19" t="s">
        <v>2990</v>
      </c>
      <c r="E307" s="19"/>
      <c r="F307" s="19"/>
      <c r="G307" s="114"/>
      <c r="H307" s="115">
        <v>100</v>
      </c>
    </row>
    <row r="308" spans="1:8" ht="26.4" x14ac:dyDescent="0.25">
      <c r="A308" s="21">
        <v>46091</v>
      </c>
      <c r="B308" s="28" t="s">
        <v>1590</v>
      </c>
      <c r="C308" s="38" t="s">
        <v>1737</v>
      </c>
      <c r="D308" s="19" t="s">
        <v>2990</v>
      </c>
      <c r="E308" s="19"/>
      <c r="F308" s="19"/>
      <c r="G308" s="114"/>
      <c r="H308" s="115">
        <v>100</v>
      </c>
    </row>
    <row r="309" spans="1:8" ht="27.75" customHeight="1" x14ac:dyDescent="0.25">
      <c r="A309" s="21">
        <v>46091</v>
      </c>
      <c r="B309" s="28" t="s">
        <v>1590</v>
      </c>
      <c r="C309" s="38" t="s">
        <v>2991</v>
      </c>
      <c r="D309" s="19" t="s">
        <v>2992</v>
      </c>
      <c r="E309" s="19"/>
      <c r="F309" s="19"/>
      <c r="G309" s="114"/>
      <c r="H309" s="115">
        <v>100</v>
      </c>
    </row>
    <row r="310" spans="1:8" ht="28.8" x14ac:dyDescent="0.25">
      <c r="A310" s="21">
        <v>46092</v>
      </c>
      <c r="B310" s="28" t="s">
        <v>2801</v>
      </c>
      <c r="C310" s="38" t="s">
        <v>1535</v>
      </c>
      <c r="D310" s="19" t="s">
        <v>2993</v>
      </c>
      <c r="E310" s="19"/>
      <c r="F310" s="19"/>
      <c r="G310" s="114" t="s">
        <v>2994</v>
      </c>
      <c r="H310" s="115">
        <v>60</v>
      </c>
    </row>
    <row r="311" spans="1:8" ht="28.8" x14ac:dyDescent="0.25">
      <c r="A311" s="21">
        <v>46092</v>
      </c>
      <c r="B311" s="28" t="s">
        <v>2801</v>
      </c>
      <c r="C311" s="38" t="s">
        <v>2454</v>
      </c>
      <c r="D311" s="19" t="s">
        <v>2972</v>
      </c>
      <c r="E311" s="19"/>
      <c r="F311" s="19"/>
      <c r="G311" s="114" t="s">
        <v>2995</v>
      </c>
      <c r="H311" s="115">
        <v>100</v>
      </c>
    </row>
    <row r="312" spans="1:8" ht="38.4" x14ac:dyDescent="0.25">
      <c r="A312" s="21">
        <v>46092</v>
      </c>
      <c r="B312" s="28" t="s">
        <v>2801</v>
      </c>
      <c r="C312" s="38" t="s">
        <v>2454</v>
      </c>
      <c r="D312" s="19" t="s">
        <v>2996</v>
      </c>
      <c r="E312" s="19"/>
      <c r="F312" s="19" t="s">
        <v>2959</v>
      </c>
      <c r="G312" s="114" t="s">
        <v>2997</v>
      </c>
      <c r="H312" s="115">
        <v>100</v>
      </c>
    </row>
    <row r="313" spans="1:8" ht="26.4" x14ac:dyDescent="0.25">
      <c r="A313" s="21">
        <v>46092</v>
      </c>
      <c r="B313" s="28" t="s">
        <v>1428</v>
      </c>
      <c r="C313" s="38" t="s">
        <v>369</v>
      </c>
      <c r="D313" s="19" t="s">
        <v>2810</v>
      </c>
      <c r="E313" s="19"/>
      <c r="F313" s="19"/>
      <c r="G313" s="114"/>
      <c r="H313" s="115">
        <v>100</v>
      </c>
    </row>
    <row r="314" spans="1:8" x14ac:dyDescent="0.25">
      <c r="A314" s="21">
        <v>46092</v>
      </c>
      <c r="B314" s="28" t="s">
        <v>1428</v>
      </c>
      <c r="C314" s="38" t="s">
        <v>369</v>
      </c>
      <c r="D314" s="19" t="s">
        <v>2998</v>
      </c>
      <c r="E314" s="19"/>
      <c r="F314" s="19"/>
      <c r="G314" s="114"/>
      <c r="H314" s="115">
        <v>100</v>
      </c>
    </row>
    <row r="315" spans="1:8" x14ac:dyDescent="0.25">
      <c r="A315" s="21">
        <v>46092</v>
      </c>
      <c r="B315" s="28" t="s">
        <v>1428</v>
      </c>
      <c r="C315" s="38" t="s">
        <v>1540</v>
      </c>
      <c r="D315" s="19" t="s">
        <v>2999</v>
      </c>
      <c r="E315" s="19"/>
      <c r="F315" s="19"/>
      <c r="G315" s="114"/>
      <c r="H315" s="115">
        <v>100</v>
      </c>
    </row>
    <row r="316" spans="1:8" ht="26.4" x14ac:dyDescent="0.25">
      <c r="A316" s="21">
        <v>46092</v>
      </c>
      <c r="B316" s="28" t="s">
        <v>1428</v>
      </c>
      <c r="C316" s="38" t="s">
        <v>1540</v>
      </c>
      <c r="D316" s="19" t="s">
        <v>3000</v>
      </c>
      <c r="E316" s="19"/>
      <c r="F316" s="19"/>
      <c r="G316" s="114"/>
      <c r="H316" s="115">
        <v>100</v>
      </c>
    </row>
    <row r="317" spans="1:8" x14ac:dyDescent="0.25">
      <c r="A317" s="21">
        <v>46092</v>
      </c>
      <c r="B317" s="28" t="s">
        <v>1428</v>
      </c>
      <c r="C317" s="38" t="s">
        <v>1540</v>
      </c>
      <c r="D317" s="19" t="s">
        <v>3001</v>
      </c>
      <c r="E317" s="19"/>
      <c r="F317" s="19"/>
      <c r="G317" s="114"/>
      <c r="H317" s="115">
        <v>100</v>
      </c>
    </row>
    <row r="318" spans="1:8" x14ac:dyDescent="0.25">
      <c r="A318" s="21">
        <v>46092</v>
      </c>
      <c r="B318" s="28" t="s">
        <v>1428</v>
      </c>
      <c r="C318" s="38" t="s">
        <v>1540</v>
      </c>
      <c r="D318" s="19" t="s">
        <v>2280</v>
      </c>
      <c r="E318" s="19"/>
      <c r="F318" s="19"/>
      <c r="G318" s="114"/>
      <c r="H318" s="115">
        <v>100</v>
      </c>
    </row>
    <row r="319" spans="1:8" x14ac:dyDescent="0.25">
      <c r="A319" s="21">
        <v>46092</v>
      </c>
      <c r="B319" s="28" t="s">
        <v>1428</v>
      </c>
      <c r="C319" s="87" t="s">
        <v>1540</v>
      </c>
      <c r="D319" s="19" t="s">
        <v>2281</v>
      </c>
      <c r="E319" s="73"/>
      <c r="F319" s="73"/>
      <c r="G319" s="74"/>
      <c r="H319" s="115">
        <v>100</v>
      </c>
    </row>
    <row r="320" spans="1:8" x14ac:dyDescent="0.25">
      <c r="A320" s="21">
        <v>46092</v>
      </c>
      <c r="B320" s="28" t="s">
        <v>1428</v>
      </c>
      <c r="C320" s="87" t="s">
        <v>1540</v>
      </c>
      <c r="D320" s="73" t="s">
        <v>1602</v>
      </c>
      <c r="E320" s="73"/>
      <c r="F320" s="73"/>
      <c r="G320" s="74"/>
      <c r="H320" s="115">
        <v>100</v>
      </c>
    </row>
    <row r="321" spans="1:8" ht="28.8" x14ac:dyDescent="0.25">
      <c r="A321" s="21">
        <v>46092</v>
      </c>
      <c r="B321" s="28" t="s">
        <v>1542</v>
      </c>
      <c r="C321" s="38" t="s">
        <v>1951</v>
      </c>
      <c r="D321" s="19" t="s">
        <v>2789</v>
      </c>
      <c r="E321" s="19"/>
      <c r="F321" s="19"/>
      <c r="G321" s="114" t="s">
        <v>3002</v>
      </c>
      <c r="H321" s="115">
        <v>100</v>
      </c>
    </row>
    <row r="322" spans="1:8" x14ac:dyDescent="0.25">
      <c r="A322" s="21">
        <v>46092</v>
      </c>
      <c r="B322" s="28" t="s">
        <v>1542</v>
      </c>
      <c r="C322" s="38" t="s">
        <v>1675</v>
      </c>
      <c r="D322" s="19" t="s">
        <v>2789</v>
      </c>
      <c r="E322" s="19">
        <v>7</v>
      </c>
      <c r="F322" s="19"/>
      <c r="G322" s="114" t="s">
        <v>2958</v>
      </c>
      <c r="H322" s="115">
        <v>100</v>
      </c>
    </row>
    <row r="323" spans="1:8" x14ac:dyDescent="0.25">
      <c r="A323" s="21">
        <v>46092</v>
      </c>
      <c r="B323" s="28" t="s">
        <v>1542</v>
      </c>
      <c r="C323" s="38" t="s">
        <v>1776</v>
      </c>
      <c r="D323" s="19" t="s">
        <v>2841</v>
      </c>
      <c r="E323" s="19"/>
      <c r="F323" s="19"/>
      <c r="G323" s="114"/>
      <c r="H323" s="115">
        <v>100</v>
      </c>
    </row>
    <row r="324" spans="1:8" x14ac:dyDescent="0.25">
      <c r="A324" s="21">
        <v>46092</v>
      </c>
      <c r="B324" s="28" t="s">
        <v>1542</v>
      </c>
      <c r="C324" s="38" t="s">
        <v>1796</v>
      </c>
      <c r="D324" s="19" t="s">
        <v>2841</v>
      </c>
      <c r="E324" s="19"/>
      <c r="F324" s="19"/>
      <c r="G324" s="114"/>
      <c r="H324" s="115">
        <v>100</v>
      </c>
    </row>
    <row r="325" spans="1:8" x14ac:dyDescent="0.25">
      <c r="A325" s="21">
        <v>46092</v>
      </c>
      <c r="B325" s="28" t="s">
        <v>1542</v>
      </c>
      <c r="C325" s="38" t="s">
        <v>1862</v>
      </c>
      <c r="D325" s="19" t="s">
        <v>2841</v>
      </c>
      <c r="E325" s="19"/>
      <c r="F325" s="19"/>
      <c r="G325" s="114"/>
      <c r="H325" s="115">
        <v>100</v>
      </c>
    </row>
    <row r="326" spans="1:8" x14ac:dyDescent="0.25">
      <c r="A326" s="21">
        <v>46092</v>
      </c>
      <c r="B326" s="28" t="s">
        <v>1555</v>
      </c>
      <c r="C326" s="38" t="s">
        <v>758</v>
      </c>
      <c r="D326" s="19" t="s">
        <v>2353</v>
      </c>
      <c r="E326" s="19">
        <v>1</v>
      </c>
      <c r="F326" s="19"/>
      <c r="G326" s="114"/>
      <c r="H326" s="115">
        <v>100</v>
      </c>
    </row>
    <row r="327" spans="1:8" x14ac:dyDescent="0.25">
      <c r="A327" s="21">
        <v>46092</v>
      </c>
      <c r="B327" s="28" t="s">
        <v>1555</v>
      </c>
      <c r="C327" s="38" t="s">
        <v>1558</v>
      </c>
      <c r="D327" s="19" t="s">
        <v>3003</v>
      </c>
      <c r="E327" s="19"/>
      <c r="F327" s="19"/>
      <c r="G327" s="114"/>
      <c r="H327" s="115">
        <v>100</v>
      </c>
    </row>
    <row r="328" spans="1:8" x14ac:dyDescent="0.25">
      <c r="A328" s="21">
        <v>46092</v>
      </c>
      <c r="B328" s="28" t="s">
        <v>1555</v>
      </c>
      <c r="C328" s="38" t="s">
        <v>1781</v>
      </c>
      <c r="D328" s="19" t="s">
        <v>2789</v>
      </c>
      <c r="E328" s="19">
        <v>4</v>
      </c>
      <c r="F328" s="19"/>
      <c r="G328" s="114" t="s">
        <v>1450</v>
      </c>
      <c r="H328" s="115">
        <v>100</v>
      </c>
    </row>
    <row r="329" spans="1:8" x14ac:dyDescent="0.25">
      <c r="A329" s="21">
        <v>46092</v>
      </c>
      <c r="B329" s="28" t="s">
        <v>1555</v>
      </c>
      <c r="C329" s="38" t="s">
        <v>1563</v>
      </c>
      <c r="D329" s="19" t="s">
        <v>2841</v>
      </c>
      <c r="E329" s="19"/>
      <c r="F329" s="19"/>
      <c r="G329" s="114"/>
      <c r="H329" s="115">
        <v>100</v>
      </c>
    </row>
    <row r="330" spans="1:8" x14ac:dyDescent="0.25">
      <c r="A330" s="21">
        <v>46092</v>
      </c>
      <c r="B330" s="28" t="s">
        <v>1555</v>
      </c>
      <c r="C330" s="38" t="s">
        <v>1729</v>
      </c>
      <c r="D330" s="19" t="s">
        <v>1440</v>
      </c>
      <c r="E330" s="19">
        <v>3</v>
      </c>
      <c r="F330" s="19"/>
      <c r="G330" s="114"/>
      <c r="H330" s="115">
        <v>100</v>
      </c>
    </row>
    <row r="331" spans="1:8" x14ac:dyDescent="0.25">
      <c r="A331" s="21">
        <v>46092</v>
      </c>
      <c r="B331" s="28" t="s">
        <v>1555</v>
      </c>
      <c r="C331" s="38" t="s">
        <v>1730</v>
      </c>
      <c r="D331" s="19" t="s">
        <v>1440</v>
      </c>
      <c r="E331" s="19">
        <v>3</v>
      </c>
      <c r="F331" s="19"/>
      <c r="G331" s="114"/>
      <c r="H331" s="115">
        <v>100</v>
      </c>
    </row>
    <row r="332" spans="1:8" x14ac:dyDescent="0.25">
      <c r="A332" s="21">
        <v>46092</v>
      </c>
      <c r="B332" s="28" t="s">
        <v>1555</v>
      </c>
      <c r="C332" s="38" t="s">
        <v>1562</v>
      </c>
      <c r="D332" s="19" t="s">
        <v>1440</v>
      </c>
      <c r="E332" s="19">
        <v>3</v>
      </c>
      <c r="F332" s="19"/>
      <c r="G332" s="114" t="s">
        <v>1839</v>
      </c>
      <c r="H332" s="115">
        <v>100</v>
      </c>
    </row>
    <row r="333" spans="1:8" x14ac:dyDescent="0.25">
      <c r="A333" s="21">
        <v>46092</v>
      </c>
      <c r="B333" s="28" t="s">
        <v>1438</v>
      </c>
      <c r="C333" s="38" t="s">
        <v>1955</v>
      </c>
      <c r="D333" s="19" t="s">
        <v>2789</v>
      </c>
      <c r="E333" s="19">
        <v>3</v>
      </c>
      <c r="F333" s="19">
        <v>3</v>
      </c>
      <c r="G333" s="114" t="s">
        <v>3004</v>
      </c>
      <c r="H333" s="115">
        <v>100</v>
      </c>
    </row>
    <row r="334" spans="1:8" x14ac:dyDescent="0.25">
      <c r="A334" s="21">
        <v>46092</v>
      </c>
      <c r="B334" s="28" t="s">
        <v>1438</v>
      </c>
      <c r="C334" s="38" t="s">
        <v>1646</v>
      </c>
      <c r="D334" s="19" t="s">
        <v>1440</v>
      </c>
      <c r="E334" s="19">
        <v>2</v>
      </c>
      <c r="F334" s="19">
        <v>2</v>
      </c>
      <c r="G334" s="114" t="s">
        <v>1637</v>
      </c>
      <c r="H334" s="115">
        <v>100</v>
      </c>
    </row>
    <row r="335" spans="1:8" x14ac:dyDescent="0.25">
      <c r="A335" s="21">
        <v>46092</v>
      </c>
      <c r="B335" s="28" t="s">
        <v>1438</v>
      </c>
      <c r="C335" s="38" t="s">
        <v>1472</v>
      </c>
      <c r="D335" s="19" t="s">
        <v>1440</v>
      </c>
      <c r="E335" s="19">
        <v>3</v>
      </c>
      <c r="F335" s="19"/>
      <c r="G335" s="114" t="s">
        <v>1839</v>
      </c>
      <c r="H335" s="115">
        <v>100</v>
      </c>
    </row>
    <row r="336" spans="1:8" x14ac:dyDescent="0.25">
      <c r="A336" s="21">
        <v>46092</v>
      </c>
      <c r="B336" s="28" t="s">
        <v>1438</v>
      </c>
      <c r="C336" s="38" t="s">
        <v>1475</v>
      </c>
      <c r="D336" s="19" t="s">
        <v>2365</v>
      </c>
      <c r="E336" s="19"/>
      <c r="F336" s="19"/>
      <c r="G336" s="114" t="s">
        <v>1839</v>
      </c>
      <c r="H336" s="115">
        <v>100</v>
      </c>
    </row>
    <row r="337" spans="1:8" x14ac:dyDescent="0.25">
      <c r="A337" s="21">
        <v>46092</v>
      </c>
      <c r="B337" s="28" t="s">
        <v>1438</v>
      </c>
      <c r="C337" s="38" t="s">
        <v>1645</v>
      </c>
      <c r="D337" s="19" t="s">
        <v>1440</v>
      </c>
      <c r="E337" s="19">
        <v>3</v>
      </c>
      <c r="F337" s="19"/>
      <c r="G337" s="114" t="s">
        <v>1637</v>
      </c>
      <c r="H337" s="115">
        <v>100</v>
      </c>
    </row>
    <row r="338" spans="1:8" x14ac:dyDescent="0.25">
      <c r="A338" s="21">
        <v>46092</v>
      </c>
      <c r="B338" s="28" t="s">
        <v>1438</v>
      </c>
      <c r="C338" s="38" t="s">
        <v>1697</v>
      </c>
      <c r="D338" s="19" t="s">
        <v>2841</v>
      </c>
      <c r="E338" s="19"/>
      <c r="F338" s="19"/>
      <c r="G338" s="114"/>
      <c r="H338" s="115">
        <v>100</v>
      </c>
    </row>
    <row r="339" spans="1:8" x14ac:dyDescent="0.25">
      <c r="A339" s="21">
        <v>46092</v>
      </c>
      <c r="B339" s="28" t="s">
        <v>1438</v>
      </c>
      <c r="C339" s="38" t="s">
        <v>1466</v>
      </c>
      <c r="D339" s="19" t="s">
        <v>2789</v>
      </c>
      <c r="E339" s="19"/>
      <c r="F339" s="19"/>
      <c r="G339" s="114" t="s">
        <v>3005</v>
      </c>
      <c r="H339" s="115">
        <v>100</v>
      </c>
    </row>
    <row r="340" spans="1:8" ht="28.8" x14ac:dyDescent="0.25">
      <c r="A340" s="21">
        <v>46092</v>
      </c>
      <c r="B340" s="28" t="s">
        <v>1457</v>
      </c>
      <c r="C340" s="38" t="s">
        <v>1740</v>
      </c>
      <c r="D340" s="19" t="s">
        <v>2789</v>
      </c>
      <c r="E340" s="19"/>
      <c r="F340" s="19"/>
      <c r="G340" s="114" t="s">
        <v>3006</v>
      </c>
      <c r="H340" s="115">
        <v>100</v>
      </c>
    </row>
    <row r="341" spans="1:8" ht="28.8" x14ac:dyDescent="0.25">
      <c r="A341" s="21">
        <v>46092</v>
      </c>
      <c r="B341" s="28" t="s">
        <v>1457</v>
      </c>
      <c r="C341" s="38" t="s">
        <v>1874</v>
      </c>
      <c r="D341" s="19" t="s">
        <v>1440</v>
      </c>
      <c r="E341" s="19">
        <v>3</v>
      </c>
      <c r="F341" s="19"/>
      <c r="G341" s="114" t="s">
        <v>3007</v>
      </c>
      <c r="H341" s="115">
        <v>100</v>
      </c>
    </row>
    <row r="342" spans="1:8" ht="19.2" x14ac:dyDescent="0.25">
      <c r="A342" s="21">
        <v>46092</v>
      </c>
      <c r="B342" s="28" t="s">
        <v>1457</v>
      </c>
      <c r="C342" s="38" t="s">
        <v>1622</v>
      </c>
      <c r="D342" s="19" t="s">
        <v>2789</v>
      </c>
      <c r="E342" s="19"/>
      <c r="F342" s="19"/>
      <c r="G342" s="114" t="s">
        <v>3008</v>
      </c>
      <c r="H342" s="115">
        <v>100</v>
      </c>
    </row>
    <row r="343" spans="1:8" ht="28.8" x14ac:dyDescent="0.25">
      <c r="A343" s="21">
        <v>46092</v>
      </c>
      <c r="B343" s="28" t="s">
        <v>1457</v>
      </c>
      <c r="C343" s="38" t="s">
        <v>1624</v>
      </c>
      <c r="D343" s="19" t="s">
        <v>2365</v>
      </c>
      <c r="E343" s="19">
        <v>6</v>
      </c>
      <c r="F343" s="19"/>
      <c r="G343" s="114" t="s">
        <v>3009</v>
      </c>
      <c r="H343" s="115">
        <v>100</v>
      </c>
    </row>
    <row r="344" spans="1:8" x14ac:dyDescent="0.25">
      <c r="A344" s="21">
        <v>46092</v>
      </c>
      <c r="B344" s="28" t="s">
        <v>1457</v>
      </c>
      <c r="C344" s="38" t="s">
        <v>1737</v>
      </c>
      <c r="D344" s="19" t="s">
        <v>1440</v>
      </c>
      <c r="E344" s="19">
        <v>4</v>
      </c>
      <c r="F344" s="19"/>
      <c r="G344" s="114"/>
      <c r="H344" s="115">
        <v>100</v>
      </c>
    </row>
    <row r="345" spans="1:8" x14ac:dyDescent="0.25">
      <c r="A345" s="21">
        <v>46092</v>
      </c>
      <c r="B345" s="28" t="s">
        <v>1457</v>
      </c>
      <c r="C345" s="38" t="s">
        <v>1789</v>
      </c>
      <c r="D345" s="19" t="s">
        <v>1440</v>
      </c>
      <c r="E345" s="19">
        <v>5</v>
      </c>
      <c r="F345" s="19"/>
      <c r="G345" s="114"/>
      <c r="H345" s="115">
        <v>100</v>
      </c>
    </row>
    <row r="346" spans="1:8" x14ac:dyDescent="0.25">
      <c r="A346" s="21">
        <v>46092</v>
      </c>
      <c r="B346" s="28" t="s">
        <v>2372</v>
      </c>
      <c r="C346" s="38" t="s">
        <v>363</v>
      </c>
      <c r="D346" s="19" t="s">
        <v>3010</v>
      </c>
      <c r="E346" s="19"/>
      <c r="F346" s="19"/>
      <c r="G346" s="114"/>
      <c r="H346" s="115">
        <v>60</v>
      </c>
    </row>
    <row r="347" spans="1:8" x14ac:dyDescent="0.25">
      <c r="A347" s="21">
        <v>46093</v>
      </c>
      <c r="B347" s="28" t="s">
        <v>2801</v>
      </c>
      <c r="C347" s="38" t="s">
        <v>758</v>
      </c>
      <c r="D347" s="19" t="s">
        <v>2353</v>
      </c>
      <c r="E347" s="19"/>
      <c r="F347" s="19"/>
      <c r="G347" s="114"/>
      <c r="H347" s="115">
        <v>100</v>
      </c>
    </row>
    <row r="348" spans="1:8" x14ac:dyDescent="0.25">
      <c r="A348" s="21">
        <v>46093</v>
      </c>
      <c r="B348" s="28" t="s">
        <v>2801</v>
      </c>
      <c r="C348" s="38" t="s">
        <v>3011</v>
      </c>
      <c r="D348" s="19" t="s">
        <v>3012</v>
      </c>
      <c r="E348" s="19"/>
      <c r="F348" s="19"/>
      <c r="G348" s="114"/>
      <c r="H348" s="115">
        <v>100</v>
      </c>
    </row>
    <row r="349" spans="1:8" x14ac:dyDescent="0.25">
      <c r="A349" s="21">
        <v>46093</v>
      </c>
      <c r="B349" s="28" t="s">
        <v>2801</v>
      </c>
      <c r="C349" s="38" t="s">
        <v>3011</v>
      </c>
      <c r="D349" s="19" t="s">
        <v>3013</v>
      </c>
      <c r="E349" s="19"/>
      <c r="F349" s="19"/>
      <c r="G349" s="114"/>
      <c r="H349" s="115">
        <v>100</v>
      </c>
    </row>
    <row r="350" spans="1:8" x14ac:dyDescent="0.25">
      <c r="A350" s="21">
        <v>46093</v>
      </c>
      <c r="B350" s="28" t="s">
        <v>2801</v>
      </c>
      <c r="C350" s="38" t="s">
        <v>3011</v>
      </c>
      <c r="D350" s="19" t="s">
        <v>3014</v>
      </c>
      <c r="E350" s="19"/>
      <c r="F350" s="19"/>
      <c r="G350" s="114"/>
      <c r="H350" s="115">
        <v>100</v>
      </c>
    </row>
    <row r="351" spans="1:8" x14ac:dyDescent="0.25">
      <c r="A351" s="21">
        <v>46093</v>
      </c>
      <c r="B351" s="28" t="s">
        <v>2801</v>
      </c>
      <c r="C351" s="38" t="s">
        <v>3011</v>
      </c>
      <c r="D351" s="19" t="s">
        <v>3015</v>
      </c>
      <c r="E351" s="19"/>
      <c r="F351" s="19"/>
      <c r="G351" s="114"/>
      <c r="H351" s="115">
        <v>100</v>
      </c>
    </row>
    <row r="352" spans="1:8" x14ac:dyDescent="0.25">
      <c r="A352" s="21">
        <v>46093</v>
      </c>
      <c r="B352" s="28" t="s">
        <v>2801</v>
      </c>
      <c r="C352" s="87" t="s">
        <v>1766</v>
      </c>
      <c r="D352" s="19" t="s">
        <v>3016</v>
      </c>
      <c r="E352" s="73"/>
      <c r="F352" s="73"/>
      <c r="G352" s="74"/>
      <c r="H352" s="115">
        <v>100</v>
      </c>
    </row>
    <row r="353" spans="1:8" x14ac:dyDescent="0.25">
      <c r="A353" s="21">
        <v>46093</v>
      </c>
      <c r="B353" s="28" t="s">
        <v>2801</v>
      </c>
      <c r="C353" s="87" t="s">
        <v>1766</v>
      </c>
      <c r="D353" s="19" t="s">
        <v>3013</v>
      </c>
      <c r="E353" s="73"/>
      <c r="F353" s="73"/>
      <c r="G353" s="74"/>
      <c r="H353" s="115">
        <v>100</v>
      </c>
    </row>
    <row r="354" spans="1:8" x14ac:dyDescent="0.25">
      <c r="A354" s="21">
        <v>46093</v>
      </c>
      <c r="B354" s="28" t="s">
        <v>2801</v>
      </c>
      <c r="C354" s="87" t="s">
        <v>1766</v>
      </c>
      <c r="D354" s="19" t="s">
        <v>3014</v>
      </c>
      <c r="E354" s="73"/>
      <c r="F354" s="73"/>
      <c r="G354" s="74"/>
      <c r="H354" s="115">
        <v>100</v>
      </c>
    </row>
    <row r="355" spans="1:8" ht="26.4" x14ac:dyDescent="0.25">
      <c r="A355" s="21">
        <v>46093</v>
      </c>
      <c r="B355" s="28" t="s">
        <v>1428</v>
      </c>
      <c r="C355" s="38" t="s">
        <v>1540</v>
      </c>
      <c r="D355" s="19" t="s">
        <v>1771</v>
      </c>
      <c r="E355" s="19"/>
      <c r="F355" s="19"/>
      <c r="G355" s="114"/>
      <c r="H355" s="115">
        <v>100</v>
      </c>
    </row>
    <row r="356" spans="1:8" ht="26.4" x14ac:dyDescent="0.25">
      <c r="A356" s="21">
        <v>46093</v>
      </c>
      <c r="B356" s="28" t="s">
        <v>1428</v>
      </c>
      <c r="C356" s="38" t="s">
        <v>1540</v>
      </c>
      <c r="D356" s="19" t="s">
        <v>3017</v>
      </c>
      <c r="E356" s="19"/>
      <c r="F356" s="19"/>
      <c r="G356" s="114"/>
      <c r="H356" s="115">
        <v>100</v>
      </c>
    </row>
    <row r="357" spans="1:8" ht="26.4" x14ac:dyDescent="0.25">
      <c r="A357" s="21">
        <v>46093</v>
      </c>
      <c r="B357" s="28" t="s">
        <v>1428</v>
      </c>
      <c r="C357" s="38" t="s">
        <v>1540</v>
      </c>
      <c r="D357" s="19" t="s">
        <v>3018</v>
      </c>
      <c r="E357" s="19"/>
      <c r="F357" s="19"/>
      <c r="G357" s="114"/>
      <c r="H357" s="115">
        <v>100</v>
      </c>
    </row>
    <row r="358" spans="1:8" ht="26.4" x14ac:dyDescent="0.25">
      <c r="A358" s="21">
        <v>46093</v>
      </c>
      <c r="B358" s="28" t="s">
        <v>1428</v>
      </c>
      <c r="C358" s="38" t="s">
        <v>1540</v>
      </c>
      <c r="D358" s="19" t="s">
        <v>2046</v>
      </c>
      <c r="E358" s="19"/>
      <c r="F358" s="19"/>
      <c r="G358" s="114"/>
      <c r="H358" s="115">
        <v>100</v>
      </c>
    </row>
    <row r="359" spans="1:8" x14ac:dyDescent="0.25">
      <c r="A359" s="21">
        <v>46093</v>
      </c>
      <c r="B359" s="28" t="s">
        <v>1428</v>
      </c>
      <c r="C359" s="38" t="s">
        <v>1540</v>
      </c>
      <c r="D359" s="19" t="s">
        <v>3019</v>
      </c>
      <c r="E359" s="19"/>
      <c r="F359" s="19"/>
      <c r="G359" s="114" t="s">
        <v>3020</v>
      </c>
      <c r="H359" s="115">
        <v>100</v>
      </c>
    </row>
    <row r="360" spans="1:8" ht="54" x14ac:dyDescent="0.25">
      <c r="A360" s="21">
        <v>46093</v>
      </c>
      <c r="B360" s="28" t="s">
        <v>1428</v>
      </c>
      <c r="C360" s="38" t="s">
        <v>3021</v>
      </c>
      <c r="D360" s="19" t="s">
        <v>3022</v>
      </c>
      <c r="E360" s="73"/>
      <c r="F360" s="73"/>
      <c r="G360" s="74" t="s">
        <v>3023</v>
      </c>
      <c r="H360" s="115">
        <v>100</v>
      </c>
    </row>
    <row r="361" spans="1:8" ht="19.2" x14ac:dyDescent="0.25">
      <c r="A361" s="21">
        <v>46093</v>
      </c>
      <c r="B361" s="28" t="s">
        <v>1542</v>
      </c>
      <c r="C361" s="38" t="s">
        <v>1648</v>
      </c>
      <c r="D361" s="19" t="s">
        <v>2789</v>
      </c>
      <c r="E361" s="19">
        <v>6</v>
      </c>
      <c r="F361" s="19"/>
      <c r="G361" s="114" t="s">
        <v>3024</v>
      </c>
      <c r="H361" s="115">
        <v>100</v>
      </c>
    </row>
    <row r="362" spans="1:8" x14ac:dyDescent="0.25">
      <c r="A362" s="21">
        <v>46093</v>
      </c>
      <c r="B362" s="28" t="s">
        <v>1542</v>
      </c>
      <c r="C362" s="38" t="s">
        <v>1649</v>
      </c>
      <c r="D362" s="19" t="s">
        <v>1440</v>
      </c>
      <c r="E362" s="19">
        <v>4</v>
      </c>
      <c r="F362" s="19"/>
      <c r="G362" s="114"/>
      <c r="H362" s="115">
        <v>100</v>
      </c>
    </row>
    <row r="363" spans="1:8" x14ac:dyDescent="0.25">
      <c r="A363" s="21">
        <v>46093</v>
      </c>
      <c r="B363" s="28" t="s">
        <v>1542</v>
      </c>
      <c r="C363" s="38" t="s">
        <v>1882</v>
      </c>
      <c r="D363" s="19" t="s">
        <v>2841</v>
      </c>
      <c r="E363" s="19"/>
      <c r="F363" s="19"/>
      <c r="G363" s="114"/>
      <c r="H363" s="115">
        <v>100</v>
      </c>
    </row>
    <row r="364" spans="1:8" x14ac:dyDescent="0.25">
      <c r="A364" s="21">
        <v>46093</v>
      </c>
      <c r="B364" s="28" t="s">
        <v>1542</v>
      </c>
      <c r="C364" s="38" t="s">
        <v>1460</v>
      </c>
      <c r="D364" s="19" t="s">
        <v>2841</v>
      </c>
      <c r="E364" s="19"/>
      <c r="F364" s="19"/>
      <c r="G364" s="114"/>
      <c r="H364" s="115">
        <v>100</v>
      </c>
    </row>
    <row r="365" spans="1:8" ht="28.8" x14ac:dyDescent="0.25">
      <c r="A365" s="21">
        <v>46093</v>
      </c>
      <c r="B365" s="28" t="s">
        <v>1542</v>
      </c>
      <c r="C365" s="38" t="s">
        <v>1609</v>
      </c>
      <c r="D365" s="19" t="s">
        <v>2789</v>
      </c>
      <c r="E365" s="19"/>
      <c r="F365" s="19"/>
      <c r="G365" s="114" t="s">
        <v>3025</v>
      </c>
      <c r="H365" s="115">
        <v>100</v>
      </c>
    </row>
    <row r="366" spans="1:8" ht="19.2" x14ac:dyDescent="0.25">
      <c r="A366" s="21">
        <v>46093</v>
      </c>
      <c r="B366" s="28" t="s">
        <v>1542</v>
      </c>
      <c r="C366" s="38" t="s">
        <v>1611</v>
      </c>
      <c r="D366" s="19" t="s">
        <v>2789</v>
      </c>
      <c r="E366" s="19">
        <v>8</v>
      </c>
      <c r="F366" s="19"/>
      <c r="G366" s="114" t="s">
        <v>3026</v>
      </c>
      <c r="H366" s="115">
        <v>100</v>
      </c>
    </row>
    <row r="367" spans="1:8" ht="19.2" x14ac:dyDescent="0.25">
      <c r="A367" s="21">
        <v>46093</v>
      </c>
      <c r="B367" s="28" t="s">
        <v>1555</v>
      </c>
      <c r="C367" s="38" t="s">
        <v>2040</v>
      </c>
      <c r="D367" s="19" t="s">
        <v>1440</v>
      </c>
      <c r="E367" s="19">
        <v>4</v>
      </c>
      <c r="F367" s="19"/>
      <c r="G367" s="114" t="s">
        <v>3027</v>
      </c>
      <c r="H367" s="115">
        <v>100</v>
      </c>
    </row>
    <row r="368" spans="1:8" ht="28.8" x14ac:dyDescent="0.25">
      <c r="A368" s="21">
        <v>46093</v>
      </c>
      <c r="B368" s="28" t="s">
        <v>1555</v>
      </c>
      <c r="C368" s="38" t="s">
        <v>1558</v>
      </c>
      <c r="D368" s="19" t="s">
        <v>2365</v>
      </c>
      <c r="E368" s="19"/>
      <c r="F368" s="19"/>
      <c r="G368" s="114" t="s">
        <v>3028</v>
      </c>
      <c r="H368" s="115">
        <v>100</v>
      </c>
    </row>
    <row r="369" spans="1:8" x14ac:dyDescent="0.25">
      <c r="A369" s="21">
        <v>46093</v>
      </c>
      <c r="B369" s="28" t="s">
        <v>1555</v>
      </c>
      <c r="C369" s="38" t="s">
        <v>2095</v>
      </c>
      <c r="D369" s="19" t="s">
        <v>2841</v>
      </c>
      <c r="E369" s="19"/>
      <c r="F369" s="19"/>
      <c r="G369" s="114"/>
      <c r="H369" s="115">
        <v>100</v>
      </c>
    </row>
    <row r="370" spans="1:8" x14ac:dyDescent="0.25">
      <c r="A370" s="21">
        <v>46093</v>
      </c>
      <c r="B370" s="28" t="s">
        <v>1555</v>
      </c>
      <c r="C370" s="38" t="s">
        <v>1731</v>
      </c>
      <c r="D370" s="19" t="s">
        <v>2841</v>
      </c>
      <c r="E370" s="19"/>
      <c r="F370" s="19"/>
      <c r="G370" s="114"/>
      <c r="H370" s="115">
        <v>100</v>
      </c>
    </row>
    <row r="371" spans="1:8" ht="48" x14ac:dyDescent="0.25">
      <c r="A371" s="21">
        <v>46093</v>
      </c>
      <c r="B371" s="28" t="s">
        <v>1438</v>
      </c>
      <c r="C371" s="38" t="s">
        <v>2097</v>
      </c>
      <c r="D371" s="19" t="s">
        <v>2789</v>
      </c>
      <c r="E371" s="19"/>
      <c r="F371" s="19"/>
      <c r="G371" s="114" t="s">
        <v>3029</v>
      </c>
      <c r="H371" s="115">
        <v>100</v>
      </c>
    </row>
    <row r="372" spans="1:8" ht="38.4" x14ac:dyDescent="0.25">
      <c r="A372" s="21">
        <v>46093</v>
      </c>
      <c r="B372" s="28" t="s">
        <v>1438</v>
      </c>
      <c r="C372" s="38" t="s">
        <v>1576</v>
      </c>
      <c r="D372" s="19" t="s">
        <v>2789</v>
      </c>
      <c r="E372" s="19"/>
      <c r="F372" s="19"/>
      <c r="G372" s="114" t="s">
        <v>3030</v>
      </c>
      <c r="H372" s="115">
        <v>100</v>
      </c>
    </row>
    <row r="373" spans="1:8" ht="19.2" x14ac:dyDescent="0.25">
      <c r="A373" s="21">
        <v>46093</v>
      </c>
      <c r="B373" s="28" t="s">
        <v>1438</v>
      </c>
      <c r="C373" s="38" t="s">
        <v>1458</v>
      </c>
      <c r="D373" s="19" t="s">
        <v>2789</v>
      </c>
      <c r="E373" s="19">
        <v>4</v>
      </c>
      <c r="F373" s="19"/>
      <c r="G373" s="114" t="s">
        <v>3031</v>
      </c>
      <c r="H373" s="115">
        <v>100</v>
      </c>
    </row>
    <row r="374" spans="1:8" ht="28.8" x14ac:dyDescent="0.25">
      <c r="A374" s="21">
        <v>46093</v>
      </c>
      <c r="B374" s="28" t="s">
        <v>1438</v>
      </c>
      <c r="C374" s="38" t="s">
        <v>1466</v>
      </c>
      <c r="D374" s="19" t="s">
        <v>2789</v>
      </c>
      <c r="E374" s="19"/>
      <c r="F374" s="19"/>
      <c r="G374" s="114" t="s">
        <v>3032</v>
      </c>
      <c r="H374" s="115">
        <v>100</v>
      </c>
    </row>
    <row r="375" spans="1:8" ht="19.2" x14ac:dyDescent="0.25">
      <c r="A375" s="21">
        <v>46093</v>
      </c>
      <c r="B375" s="28" t="s">
        <v>1457</v>
      </c>
      <c r="C375" s="38" t="s">
        <v>1678</v>
      </c>
      <c r="D375" s="19" t="s">
        <v>2365</v>
      </c>
      <c r="E375" s="19">
        <v>3</v>
      </c>
      <c r="F375" s="19">
        <v>4</v>
      </c>
      <c r="G375" s="114" t="s">
        <v>3033</v>
      </c>
      <c r="H375" s="115">
        <v>100</v>
      </c>
    </row>
    <row r="376" spans="1:8" ht="19.2" x14ac:dyDescent="0.25">
      <c r="A376" s="21">
        <v>46093</v>
      </c>
      <c r="B376" s="28" t="s">
        <v>1457</v>
      </c>
      <c r="C376" s="38" t="s">
        <v>1789</v>
      </c>
      <c r="D376" s="19" t="s">
        <v>2365</v>
      </c>
      <c r="E376" s="19"/>
      <c r="F376" s="19"/>
      <c r="G376" s="114" t="s">
        <v>3034</v>
      </c>
      <c r="H376" s="115">
        <v>100</v>
      </c>
    </row>
    <row r="377" spans="1:8" x14ac:dyDescent="0.25">
      <c r="A377" s="21">
        <v>46093</v>
      </c>
      <c r="B377" s="28" t="s">
        <v>1457</v>
      </c>
      <c r="C377" s="38" t="s">
        <v>1736</v>
      </c>
      <c r="D377" s="19" t="s">
        <v>2841</v>
      </c>
      <c r="E377" s="19"/>
      <c r="F377" s="19"/>
      <c r="G377" s="114"/>
      <c r="H377" s="115">
        <v>100</v>
      </c>
    </row>
    <row r="378" spans="1:8" x14ac:dyDescent="0.25">
      <c r="A378" s="21">
        <v>46093</v>
      </c>
      <c r="B378" s="28" t="s">
        <v>1457</v>
      </c>
      <c r="C378" s="38" t="s">
        <v>1784</v>
      </c>
      <c r="D378" s="19" t="s">
        <v>2841</v>
      </c>
      <c r="E378" s="19"/>
      <c r="F378" s="19"/>
      <c r="G378" s="114"/>
      <c r="H378" s="115">
        <v>100</v>
      </c>
    </row>
    <row r="379" spans="1:8" ht="43.2" x14ac:dyDescent="0.25">
      <c r="A379" s="21">
        <v>46093</v>
      </c>
      <c r="B379" s="28" t="s">
        <v>1457</v>
      </c>
      <c r="C379" s="38" t="s">
        <v>1687</v>
      </c>
      <c r="D379" s="73" t="s">
        <v>2789</v>
      </c>
      <c r="E379" s="73"/>
      <c r="F379" s="73"/>
      <c r="G379" s="74" t="s">
        <v>3035</v>
      </c>
      <c r="H379" s="115">
        <v>100</v>
      </c>
    </row>
    <row r="380" spans="1:8" x14ac:dyDescent="0.25">
      <c r="A380" s="21">
        <v>46093</v>
      </c>
      <c r="B380" s="28" t="s">
        <v>2372</v>
      </c>
      <c r="C380" s="38" t="s">
        <v>363</v>
      </c>
      <c r="D380" s="19" t="s">
        <v>3010</v>
      </c>
      <c r="E380" s="19"/>
      <c r="F380" s="19"/>
      <c r="G380" s="114"/>
      <c r="H380" s="115">
        <v>100</v>
      </c>
    </row>
    <row r="381" spans="1:8" ht="26.4" x14ac:dyDescent="0.25">
      <c r="A381" s="21">
        <v>46093</v>
      </c>
      <c r="B381" s="28" t="s">
        <v>1590</v>
      </c>
      <c r="C381" s="38" t="s">
        <v>2097</v>
      </c>
      <c r="D381" s="19" t="s">
        <v>3036</v>
      </c>
      <c r="E381" s="19"/>
      <c r="F381" s="19"/>
      <c r="G381" s="114"/>
      <c r="H381" s="115">
        <v>100</v>
      </c>
    </row>
    <row r="382" spans="1:8" ht="26.4" x14ac:dyDescent="0.25">
      <c r="A382" s="21">
        <v>46093</v>
      </c>
      <c r="B382" s="28" t="s">
        <v>1590</v>
      </c>
      <c r="C382" s="38" t="s">
        <v>1576</v>
      </c>
      <c r="D382" s="19" t="s">
        <v>3036</v>
      </c>
      <c r="E382" s="19"/>
      <c r="F382" s="19"/>
      <c r="G382" s="114"/>
      <c r="H382" s="115">
        <v>100</v>
      </c>
    </row>
    <row r="383" spans="1:8" ht="26.4" x14ac:dyDescent="0.25">
      <c r="A383" s="21">
        <v>46093</v>
      </c>
      <c r="B383" s="28" t="s">
        <v>1590</v>
      </c>
      <c r="C383" s="38" t="s">
        <v>1609</v>
      </c>
      <c r="D383" s="19" t="s">
        <v>3037</v>
      </c>
      <c r="E383" s="19"/>
      <c r="F383" s="19"/>
      <c r="G383" s="114"/>
      <c r="H383" s="115">
        <v>100</v>
      </c>
    </row>
    <row r="384" spans="1:8" x14ac:dyDescent="0.25">
      <c r="A384" s="21">
        <v>46093</v>
      </c>
      <c r="B384" s="28" t="s">
        <v>1590</v>
      </c>
      <c r="C384" s="38" t="s">
        <v>1789</v>
      </c>
      <c r="D384" s="19" t="s">
        <v>3038</v>
      </c>
      <c r="E384" s="19"/>
      <c r="F384" s="19"/>
      <c r="G384" s="114"/>
      <c r="H384" s="115">
        <v>100</v>
      </c>
    </row>
    <row r="385" spans="1:8" ht="26.4" x14ac:dyDescent="0.25">
      <c r="A385" s="21">
        <v>46094</v>
      </c>
      <c r="B385" s="88" t="s">
        <v>2801</v>
      </c>
      <c r="C385" s="87" t="s">
        <v>3039</v>
      </c>
      <c r="D385" s="73" t="s">
        <v>3040</v>
      </c>
      <c r="E385" s="73"/>
      <c r="F385" s="73"/>
      <c r="G385" s="74"/>
      <c r="H385" s="115">
        <v>100</v>
      </c>
    </row>
    <row r="386" spans="1:8" ht="26.4" x14ac:dyDescent="0.25">
      <c r="A386" s="21">
        <v>46094</v>
      </c>
      <c r="B386" s="88" t="s">
        <v>2801</v>
      </c>
      <c r="C386" s="87" t="s">
        <v>3039</v>
      </c>
      <c r="D386" s="73" t="s">
        <v>2834</v>
      </c>
      <c r="E386" s="73"/>
      <c r="F386" s="73"/>
      <c r="G386" s="74"/>
      <c r="H386" s="115">
        <v>100</v>
      </c>
    </row>
    <row r="387" spans="1:8" ht="26.4" x14ac:dyDescent="0.25">
      <c r="A387" s="21">
        <v>46094</v>
      </c>
      <c r="B387" s="88" t="s">
        <v>2801</v>
      </c>
      <c r="C387" s="87" t="s">
        <v>3041</v>
      </c>
      <c r="D387" s="73" t="s">
        <v>3042</v>
      </c>
      <c r="E387" s="73"/>
      <c r="F387" s="73"/>
      <c r="G387" s="74" t="s">
        <v>3043</v>
      </c>
      <c r="H387" s="115">
        <v>100</v>
      </c>
    </row>
    <row r="388" spans="1:8" x14ac:dyDescent="0.25">
      <c r="A388" s="21">
        <v>46094</v>
      </c>
      <c r="B388" s="88" t="s">
        <v>2801</v>
      </c>
      <c r="C388" s="87" t="s">
        <v>3041</v>
      </c>
      <c r="D388" s="73" t="s">
        <v>3044</v>
      </c>
      <c r="E388" s="73"/>
      <c r="F388" s="73"/>
      <c r="G388" s="74"/>
      <c r="H388" s="115">
        <v>100</v>
      </c>
    </row>
    <row r="389" spans="1:8" ht="26.4" x14ac:dyDescent="0.25">
      <c r="A389" s="21">
        <v>46094</v>
      </c>
      <c r="B389" s="88" t="s">
        <v>2801</v>
      </c>
      <c r="C389" s="87" t="s">
        <v>3045</v>
      </c>
      <c r="D389" s="73" t="s">
        <v>3040</v>
      </c>
      <c r="E389" s="73"/>
      <c r="F389" s="73"/>
      <c r="G389" s="74"/>
      <c r="H389" s="115">
        <v>100</v>
      </c>
    </row>
    <row r="390" spans="1:8" ht="26.4" x14ac:dyDescent="0.25">
      <c r="A390" s="21">
        <v>46094</v>
      </c>
      <c r="B390" s="88" t="s">
        <v>2801</v>
      </c>
      <c r="C390" s="87" t="s">
        <v>3045</v>
      </c>
      <c r="D390" s="73" t="s">
        <v>2834</v>
      </c>
      <c r="E390" s="73"/>
      <c r="F390" s="73"/>
      <c r="G390" s="74"/>
      <c r="H390" s="115">
        <v>100</v>
      </c>
    </row>
    <row r="391" spans="1:8" ht="26.4" x14ac:dyDescent="0.25">
      <c r="A391" s="21">
        <v>46094</v>
      </c>
      <c r="B391" s="88" t="s">
        <v>2801</v>
      </c>
      <c r="C391" s="87" t="s">
        <v>2991</v>
      </c>
      <c r="D391" s="73" t="s">
        <v>3040</v>
      </c>
      <c r="E391" s="73"/>
      <c r="F391" s="73"/>
      <c r="G391" s="74"/>
      <c r="H391" s="115">
        <v>100</v>
      </c>
    </row>
    <row r="392" spans="1:8" ht="26.4" x14ac:dyDescent="0.25">
      <c r="A392" s="21">
        <v>46094</v>
      </c>
      <c r="B392" s="88" t="s">
        <v>2801</v>
      </c>
      <c r="C392" s="87" t="s">
        <v>2991</v>
      </c>
      <c r="D392" s="73" t="s">
        <v>2834</v>
      </c>
      <c r="E392" s="73"/>
      <c r="F392" s="73"/>
      <c r="G392" s="74"/>
      <c r="H392" s="115">
        <v>100</v>
      </c>
    </row>
    <row r="393" spans="1:8" x14ac:dyDescent="0.25">
      <c r="A393" s="21">
        <v>46094</v>
      </c>
      <c r="B393" s="88" t="s">
        <v>1428</v>
      </c>
      <c r="C393" s="87" t="s">
        <v>758</v>
      </c>
      <c r="D393" s="73" t="s">
        <v>2353</v>
      </c>
      <c r="E393" s="73">
        <v>1</v>
      </c>
      <c r="F393" s="73"/>
      <c r="G393" s="74"/>
      <c r="H393" s="115">
        <v>100</v>
      </c>
    </row>
    <row r="394" spans="1:8" ht="26.4" x14ac:dyDescent="0.25">
      <c r="A394" s="21">
        <v>46094</v>
      </c>
      <c r="B394" s="88" t="s">
        <v>1428</v>
      </c>
      <c r="C394" s="87" t="s">
        <v>369</v>
      </c>
      <c r="D394" s="73" t="s">
        <v>2810</v>
      </c>
      <c r="E394" s="73"/>
      <c r="F394" s="73"/>
      <c r="G394" s="74"/>
      <c r="H394" s="115">
        <v>100</v>
      </c>
    </row>
    <row r="395" spans="1:8" ht="32.4" x14ac:dyDescent="0.25">
      <c r="A395" s="21">
        <v>46094</v>
      </c>
      <c r="B395" s="88" t="s">
        <v>1428</v>
      </c>
      <c r="C395" s="87" t="s">
        <v>3046</v>
      </c>
      <c r="D395" s="73" t="s">
        <v>2384</v>
      </c>
      <c r="E395" s="73"/>
      <c r="F395" s="73"/>
      <c r="G395" s="74" t="s">
        <v>3047</v>
      </c>
      <c r="H395" s="115">
        <v>100</v>
      </c>
    </row>
    <row r="396" spans="1:8" ht="32.4" x14ac:dyDescent="0.25">
      <c r="A396" s="21">
        <v>46094</v>
      </c>
      <c r="B396" s="88" t="s">
        <v>1428</v>
      </c>
      <c r="C396" s="87" t="s">
        <v>3048</v>
      </c>
      <c r="D396" s="73" t="s">
        <v>2384</v>
      </c>
      <c r="E396" s="73"/>
      <c r="F396" s="73"/>
      <c r="G396" s="74" t="s">
        <v>3047</v>
      </c>
      <c r="H396" s="115">
        <v>100</v>
      </c>
    </row>
    <row r="397" spans="1:8" ht="43.2" x14ac:dyDescent="0.25">
      <c r="A397" s="21">
        <v>46094</v>
      </c>
      <c r="B397" s="88" t="s">
        <v>1428</v>
      </c>
      <c r="C397" s="87" t="s">
        <v>1871</v>
      </c>
      <c r="D397" s="73" t="s">
        <v>2384</v>
      </c>
      <c r="E397" s="73"/>
      <c r="F397" s="73"/>
      <c r="G397" s="74" t="s">
        <v>3049</v>
      </c>
      <c r="H397" s="115">
        <v>100</v>
      </c>
    </row>
    <row r="398" spans="1:8" ht="21.6" x14ac:dyDescent="0.25">
      <c r="A398" s="21">
        <v>46094</v>
      </c>
      <c r="B398" s="88" t="s">
        <v>1542</v>
      </c>
      <c r="C398" s="87" t="s">
        <v>1482</v>
      </c>
      <c r="D398" s="73" t="s">
        <v>2789</v>
      </c>
      <c r="E398" s="73">
        <v>8</v>
      </c>
      <c r="F398" s="73"/>
      <c r="G398" s="74" t="s">
        <v>3050</v>
      </c>
      <c r="H398" s="115">
        <v>100</v>
      </c>
    </row>
    <row r="399" spans="1:8" ht="21.6" x14ac:dyDescent="0.25">
      <c r="A399" s="21">
        <v>46094</v>
      </c>
      <c r="B399" s="88" t="s">
        <v>1542</v>
      </c>
      <c r="C399" s="87" t="s">
        <v>2008</v>
      </c>
      <c r="D399" s="73" t="s">
        <v>2789</v>
      </c>
      <c r="E399" s="73">
        <v>8</v>
      </c>
      <c r="F399" s="73"/>
      <c r="G399" s="74" t="s">
        <v>3050</v>
      </c>
      <c r="H399" s="115">
        <v>100</v>
      </c>
    </row>
    <row r="400" spans="1:8" x14ac:dyDescent="0.25">
      <c r="A400" s="21">
        <v>46094</v>
      </c>
      <c r="B400" s="88" t="s">
        <v>1542</v>
      </c>
      <c r="C400" s="87" t="s">
        <v>1775</v>
      </c>
      <c r="D400" s="73" t="s">
        <v>1440</v>
      </c>
      <c r="E400" s="73">
        <v>3</v>
      </c>
      <c r="F400" s="73"/>
      <c r="G400" s="74"/>
      <c r="H400" s="115">
        <v>100</v>
      </c>
    </row>
    <row r="401" spans="1:8" x14ac:dyDescent="0.25">
      <c r="A401" s="21">
        <v>46094</v>
      </c>
      <c r="B401" s="88" t="s">
        <v>1542</v>
      </c>
      <c r="C401" s="87" t="s">
        <v>1548</v>
      </c>
      <c r="D401" s="73" t="s">
        <v>1440</v>
      </c>
      <c r="E401" s="73">
        <v>7</v>
      </c>
      <c r="F401" s="73"/>
      <c r="G401" s="74"/>
      <c r="H401" s="115">
        <v>100</v>
      </c>
    </row>
    <row r="402" spans="1:8" x14ac:dyDescent="0.25">
      <c r="A402" s="21">
        <v>46094</v>
      </c>
      <c r="B402" s="88" t="s">
        <v>1542</v>
      </c>
      <c r="C402" s="87" t="s">
        <v>1797</v>
      </c>
      <c r="D402" s="73" t="s">
        <v>2841</v>
      </c>
      <c r="E402" s="73"/>
      <c r="F402" s="73"/>
      <c r="G402" s="74"/>
      <c r="H402" s="115">
        <v>100</v>
      </c>
    </row>
    <row r="403" spans="1:8" x14ac:dyDescent="0.25">
      <c r="A403" s="21">
        <v>46094</v>
      </c>
      <c r="B403" s="88" t="s">
        <v>1542</v>
      </c>
      <c r="C403" s="87" t="s">
        <v>2065</v>
      </c>
      <c r="D403" s="73" t="s">
        <v>2841</v>
      </c>
      <c r="E403" s="73"/>
      <c r="F403" s="73"/>
      <c r="G403" s="74"/>
      <c r="H403" s="115">
        <v>100</v>
      </c>
    </row>
    <row r="404" spans="1:8" x14ac:dyDescent="0.25">
      <c r="A404" s="21">
        <v>46094</v>
      </c>
      <c r="B404" s="88" t="s">
        <v>1555</v>
      </c>
      <c r="C404" s="87" t="s">
        <v>1700</v>
      </c>
      <c r="D404" s="73" t="s">
        <v>3051</v>
      </c>
      <c r="E404" s="73"/>
      <c r="F404" s="73"/>
      <c r="G404" s="74"/>
      <c r="H404" s="115">
        <v>100</v>
      </c>
    </row>
    <row r="405" spans="1:8" ht="21.6" x14ac:dyDescent="0.25">
      <c r="A405" s="21">
        <v>46094</v>
      </c>
      <c r="B405" s="88" t="s">
        <v>1555</v>
      </c>
      <c r="C405" s="87" t="s">
        <v>1558</v>
      </c>
      <c r="D405" s="73" t="s">
        <v>3052</v>
      </c>
      <c r="E405" s="73">
        <v>3</v>
      </c>
      <c r="F405" s="73"/>
      <c r="G405" s="74" t="s">
        <v>3053</v>
      </c>
      <c r="H405" s="115">
        <v>100</v>
      </c>
    </row>
    <row r="406" spans="1:8" x14ac:dyDescent="0.25">
      <c r="A406" s="21">
        <v>46094</v>
      </c>
      <c r="B406" s="88" t="s">
        <v>1555</v>
      </c>
      <c r="C406" s="87" t="s">
        <v>1736</v>
      </c>
      <c r="D406" s="73" t="s">
        <v>2365</v>
      </c>
      <c r="E406" s="73"/>
      <c r="F406" s="73"/>
      <c r="G406" s="74" t="s">
        <v>3054</v>
      </c>
      <c r="H406" s="115">
        <v>100</v>
      </c>
    </row>
    <row r="407" spans="1:8" ht="21.6" x14ac:dyDescent="0.25">
      <c r="A407" s="21">
        <v>46094</v>
      </c>
      <c r="B407" s="88" t="s">
        <v>1555</v>
      </c>
      <c r="C407" s="87" t="s">
        <v>1784</v>
      </c>
      <c r="D407" s="73" t="s">
        <v>2789</v>
      </c>
      <c r="E407" s="73"/>
      <c r="F407" s="73"/>
      <c r="G407" s="74" t="s">
        <v>3055</v>
      </c>
      <c r="H407" s="115">
        <v>100</v>
      </c>
    </row>
    <row r="408" spans="1:8" ht="32.4" x14ac:dyDescent="0.25">
      <c r="A408" s="21">
        <v>46094</v>
      </c>
      <c r="B408" s="88" t="s">
        <v>1555</v>
      </c>
      <c r="C408" s="87" t="s">
        <v>1736</v>
      </c>
      <c r="D408" s="73" t="s">
        <v>2789</v>
      </c>
      <c r="E408" s="73"/>
      <c r="F408" s="73"/>
      <c r="G408" s="74" t="s">
        <v>3056</v>
      </c>
      <c r="H408" s="115">
        <v>100</v>
      </c>
    </row>
    <row r="409" spans="1:8" ht="21.6" x14ac:dyDescent="0.25">
      <c r="A409" s="21">
        <v>46094</v>
      </c>
      <c r="B409" s="88" t="s">
        <v>1555</v>
      </c>
      <c r="C409" s="87" t="s">
        <v>1562</v>
      </c>
      <c r="D409" s="73" t="s">
        <v>2789</v>
      </c>
      <c r="E409" s="73"/>
      <c r="F409" s="73"/>
      <c r="G409" s="74" t="s">
        <v>3057</v>
      </c>
      <c r="H409" s="115">
        <v>100</v>
      </c>
    </row>
    <row r="410" spans="1:8" x14ac:dyDescent="0.25">
      <c r="A410" s="21">
        <v>46094</v>
      </c>
      <c r="B410" s="88" t="s">
        <v>1438</v>
      </c>
      <c r="C410" s="87" t="s">
        <v>2020</v>
      </c>
      <c r="D410" s="73" t="s">
        <v>2799</v>
      </c>
      <c r="E410" s="73"/>
      <c r="F410" s="73"/>
      <c r="G410" s="74" t="s">
        <v>3058</v>
      </c>
      <c r="H410" s="115">
        <v>100</v>
      </c>
    </row>
    <row r="411" spans="1:8" x14ac:dyDescent="0.25">
      <c r="A411" s="21">
        <v>46094</v>
      </c>
      <c r="B411" s="88" t="s">
        <v>1438</v>
      </c>
      <c r="C411" s="87" t="s">
        <v>2096</v>
      </c>
      <c r="D411" s="73" t="s">
        <v>2799</v>
      </c>
      <c r="E411" s="73"/>
      <c r="F411" s="73"/>
      <c r="G411" s="74" t="s">
        <v>1450</v>
      </c>
      <c r="H411" s="115">
        <v>100</v>
      </c>
    </row>
    <row r="412" spans="1:8" x14ac:dyDescent="0.25">
      <c r="A412" s="21">
        <v>46094</v>
      </c>
      <c r="B412" s="88" t="s">
        <v>1438</v>
      </c>
      <c r="C412" s="87" t="s">
        <v>2270</v>
      </c>
      <c r="D412" s="73" t="s">
        <v>2841</v>
      </c>
      <c r="E412" s="73"/>
      <c r="F412" s="73"/>
      <c r="G412" s="74"/>
      <c r="H412" s="115">
        <v>100</v>
      </c>
    </row>
    <row r="413" spans="1:8" ht="21.6" x14ac:dyDescent="0.25">
      <c r="A413" s="21">
        <v>46094</v>
      </c>
      <c r="B413" s="88" t="s">
        <v>1438</v>
      </c>
      <c r="C413" s="87" t="s">
        <v>1690</v>
      </c>
      <c r="D413" s="73" t="s">
        <v>2365</v>
      </c>
      <c r="E413" s="73"/>
      <c r="F413" s="73"/>
      <c r="G413" s="74" t="s">
        <v>3059</v>
      </c>
      <c r="H413" s="115">
        <v>100</v>
      </c>
    </row>
    <row r="414" spans="1:8" x14ac:dyDescent="0.25">
      <c r="A414" s="21">
        <v>46094</v>
      </c>
      <c r="B414" s="88" t="s">
        <v>1438</v>
      </c>
      <c r="C414" s="87" t="s">
        <v>1699</v>
      </c>
      <c r="D414" s="73" t="s">
        <v>1440</v>
      </c>
      <c r="E414" s="73">
        <v>2</v>
      </c>
      <c r="F414" s="73"/>
      <c r="G414" s="74" t="s">
        <v>1637</v>
      </c>
      <c r="H414" s="115">
        <v>100</v>
      </c>
    </row>
    <row r="415" spans="1:8" x14ac:dyDescent="0.25">
      <c r="A415" s="21">
        <v>46094</v>
      </c>
      <c r="B415" s="88" t="s">
        <v>1438</v>
      </c>
      <c r="C415" s="87" t="s">
        <v>1462</v>
      </c>
      <c r="D415" s="73" t="s">
        <v>1440</v>
      </c>
      <c r="E415" s="73">
        <v>3</v>
      </c>
      <c r="F415" s="73"/>
      <c r="G415" s="74"/>
      <c r="H415" s="115">
        <v>100</v>
      </c>
    </row>
    <row r="416" spans="1:8" ht="64.8" x14ac:dyDescent="0.25">
      <c r="A416" s="21">
        <v>46094</v>
      </c>
      <c r="B416" s="88" t="s">
        <v>1457</v>
      </c>
      <c r="C416" s="87" t="s">
        <v>1789</v>
      </c>
      <c r="D416" s="73" t="s">
        <v>2789</v>
      </c>
      <c r="E416" s="73"/>
      <c r="F416" s="73"/>
      <c r="G416" s="74" t="s">
        <v>3060</v>
      </c>
      <c r="H416" s="115">
        <v>100</v>
      </c>
    </row>
    <row r="417" spans="1:8" x14ac:dyDescent="0.25">
      <c r="A417" s="21">
        <v>46094</v>
      </c>
      <c r="B417" s="88" t="s">
        <v>1457</v>
      </c>
      <c r="C417" s="87" t="s">
        <v>1622</v>
      </c>
      <c r="D417" s="73" t="s">
        <v>1440</v>
      </c>
      <c r="E417" s="73">
        <v>3</v>
      </c>
      <c r="F417" s="73">
        <v>3</v>
      </c>
      <c r="G417" s="74"/>
      <c r="H417" s="115">
        <v>100</v>
      </c>
    </row>
    <row r="418" spans="1:8" x14ac:dyDescent="0.25">
      <c r="A418" s="21">
        <v>46094</v>
      </c>
      <c r="B418" s="88" t="s">
        <v>1457</v>
      </c>
      <c r="C418" s="87" t="s">
        <v>1658</v>
      </c>
      <c r="D418" s="73" t="s">
        <v>1440</v>
      </c>
      <c r="E418" s="73">
        <v>4</v>
      </c>
      <c r="F418" s="73">
        <v>4</v>
      </c>
      <c r="G418" s="74" t="s">
        <v>1839</v>
      </c>
      <c r="H418" s="115">
        <v>100</v>
      </c>
    </row>
    <row r="419" spans="1:8" x14ac:dyDescent="0.25">
      <c r="A419" s="21">
        <v>46094</v>
      </c>
      <c r="B419" s="88" t="s">
        <v>1457</v>
      </c>
      <c r="C419" s="87" t="s">
        <v>1442</v>
      </c>
      <c r="D419" s="73" t="s">
        <v>1440</v>
      </c>
      <c r="E419" s="73">
        <v>4</v>
      </c>
      <c r="F419" s="73">
        <v>4</v>
      </c>
      <c r="G419" s="74" t="s">
        <v>1839</v>
      </c>
      <c r="H419" s="115">
        <v>100</v>
      </c>
    </row>
    <row r="420" spans="1:8" x14ac:dyDescent="0.25">
      <c r="A420" s="21">
        <v>46094</v>
      </c>
      <c r="B420" s="88" t="s">
        <v>1457</v>
      </c>
      <c r="C420" s="87" t="s">
        <v>1627</v>
      </c>
      <c r="D420" s="73" t="s">
        <v>1440</v>
      </c>
      <c r="E420" s="73">
        <v>2</v>
      </c>
      <c r="F420" s="73">
        <v>2</v>
      </c>
      <c r="G420" s="74"/>
      <c r="H420" s="115">
        <v>100</v>
      </c>
    </row>
    <row r="421" spans="1:8" x14ac:dyDescent="0.25">
      <c r="A421" s="21">
        <v>46094</v>
      </c>
      <c r="B421" s="88" t="s">
        <v>1457</v>
      </c>
      <c r="C421" s="87" t="s">
        <v>1787</v>
      </c>
      <c r="D421" s="73" t="s">
        <v>1440</v>
      </c>
      <c r="E421" s="73">
        <v>2</v>
      </c>
      <c r="F421" s="73">
        <v>1</v>
      </c>
      <c r="G421" s="74" t="s">
        <v>1839</v>
      </c>
      <c r="H421" s="115">
        <v>100</v>
      </c>
    </row>
    <row r="422" spans="1:8" x14ac:dyDescent="0.25">
      <c r="A422" s="21">
        <v>46094</v>
      </c>
      <c r="B422" s="88" t="s">
        <v>1457</v>
      </c>
      <c r="C422" s="87" t="s">
        <v>1570</v>
      </c>
      <c r="D422" s="73" t="s">
        <v>1440</v>
      </c>
      <c r="E422" s="73">
        <v>2</v>
      </c>
      <c r="F422" s="73">
        <v>2</v>
      </c>
      <c r="G422" s="74"/>
      <c r="H422" s="115">
        <v>100</v>
      </c>
    </row>
    <row r="423" spans="1:8" x14ac:dyDescent="0.25">
      <c r="A423" s="21">
        <v>46094</v>
      </c>
      <c r="B423" s="88" t="s">
        <v>2372</v>
      </c>
      <c r="C423" s="87" t="s">
        <v>1700</v>
      </c>
      <c r="D423" s="73" t="s">
        <v>3061</v>
      </c>
      <c r="E423" s="73"/>
      <c r="F423" s="73"/>
      <c r="G423" s="74"/>
      <c r="H423" s="115">
        <v>100</v>
      </c>
    </row>
    <row r="424" spans="1:8" ht="21.6" x14ac:dyDescent="0.25">
      <c r="A424" s="21">
        <v>46094</v>
      </c>
      <c r="B424" s="88" t="s">
        <v>2372</v>
      </c>
      <c r="C424" s="87" t="s">
        <v>1789</v>
      </c>
      <c r="D424" s="73" t="s">
        <v>1584</v>
      </c>
      <c r="E424" s="73"/>
      <c r="F424" s="73"/>
      <c r="G424" s="74" t="s">
        <v>2989</v>
      </c>
      <c r="H424" s="115">
        <v>100</v>
      </c>
    </row>
    <row r="425" spans="1:8" x14ac:dyDescent="0.25">
      <c r="A425" s="21">
        <v>46094</v>
      </c>
      <c r="B425" s="88" t="s">
        <v>2372</v>
      </c>
      <c r="C425" s="87" t="s">
        <v>1640</v>
      </c>
      <c r="D425" s="73" t="s">
        <v>3062</v>
      </c>
      <c r="E425" s="73"/>
      <c r="F425" s="73"/>
      <c r="G425" s="74" t="s">
        <v>3063</v>
      </c>
      <c r="H425" s="115">
        <v>100</v>
      </c>
    </row>
    <row r="426" spans="1:8" ht="21.6" x14ac:dyDescent="0.25">
      <c r="A426" s="21">
        <v>46094</v>
      </c>
      <c r="B426" s="88" t="s">
        <v>2372</v>
      </c>
      <c r="C426" s="87" t="s">
        <v>1540</v>
      </c>
      <c r="D426" s="73" t="s">
        <v>3064</v>
      </c>
      <c r="E426" s="73"/>
      <c r="F426" s="73"/>
      <c r="G426" s="74" t="s">
        <v>3065</v>
      </c>
      <c r="H426" s="115">
        <v>100</v>
      </c>
    </row>
    <row r="427" spans="1:8" ht="26.4" x14ac:dyDescent="0.25">
      <c r="A427" s="21">
        <v>46095</v>
      </c>
      <c r="B427" s="88" t="s">
        <v>1555</v>
      </c>
      <c r="C427" s="87" t="s">
        <v>1524</v>
      </c>
      <c r="D427" s="73" t="s">
        <v>1440</v>
      </c>
      <c r="E427" s="73">
        <v>7</v>
      </c>
      <c r="F427" s="73"/>
      <c r="G427" s="118" t="s">
        <v>3066</v>
      </c>
      <c r="H427" s="115">
        <v>100</v>
      </c>
    </row>
    <row r="428" spans="1:8" x14ac:dyDescent="0.25">
      <c r="A428" s="21">
        <v>46095</v>
      </c>
      <c r="B428" s="88" t="s">
        <v>1555</v>
      </c>
      <c r="C428" s="87" t="s">
        <v>3067</v>
      </c>
      <c r="D428" s="73" t="s">
        <v>1440</v>
      </c>
      <c r="E428" s="73">
        <v>2</v>
      </c>
      <c r="F428" s="73"/>
      <c r="G428" s="118"/>
      <c r="H428" s="115">
        <v>100</v>
      </c>
    </row>
    <row r="429" spans="1:8" x14ac:dyDescent="0.25">
      <c r="A429" s="21">
        <v>46095</v>
      </c>
      <c r="B429" s="88" t="s">
        <v>1555</v>
      </c>
      <c r="C429" s="87" t="s">
        <v>3068</v>
      </c>
      <c r="D429" s="73" t="s">
        <v>1440</v>
      </c>
      <c r="E429" s="73">
        <v>2</v>
      </c>
      <c r="F429" s="73"/>
      <c r="G429" s="118"/>
      <c r="H429" s="115">
        <v>100</v>
      </c>
    </row>
    <row r="430" spans="1:8" ht="26.4" x14ac:dyDescent="0.25">
      <c r="A430" s="21">
        <v>46095</v>
      </c>
      <c r="B430" s="88" t="s">
        <v>1555</v>
      </c>
      <c r="C430" s="87" t="s">
        <v>3069</v>
      </c>
      <c r="D430" s="73" t="s">
        <v>3070</v>
      </c>
      <c r="E430" s="73">
        <v>1</v>
      </c>
      <c r="F430" s="73"/>
      <c r="G430" s="118" t="s">
        <v>3071</v>
      </c>
      <c r="H430" s="115">
        <v>100</v>
      </c>
    </row>
    <row r="431" spans="1:8" x14ac:dyDescent="0.25">
      <c r="A431" s="21">
        <v>46095</v>
      </c>
      <c r="B431" s="88" t="s">
        <v>1555</v>
      </c>
      <c r="C431" s="87" t="s">
        <v>3072</v>
      </c>
      <c r="D431" s="73" t="s">
        <v>2789</v>
      </c>
      <c r="E431" s="73"/>
      <c r="F431" s="73"/>
      <c r="G431" s="118" t="s">
        <v>3073</v>
      </c>
      <c r="H431" s="115">
        <v>100</v>
      </c>
    </row>
    <row r="432" spans="1:8" ht="26.4" x14ac:dyDescent="0.25">
      <c r="A432" s="21">
        <v>46095</v>
      </c>
      <c r="B432" s="88" t="s">
        <v>1555</v>
      </c>
      <c r="C432" s="87" t="s">
        <v>3074</v>
      </c>
      <c r="D432" s="73" t="s">
        <v>2789</v>
      </c>
      <c r="E432" s="73"/>
      <c r="F432" s="73"/>
      <c r="G432" s="118" t="s">
        <v>3075</v>
      </c>
      <c r="H432" s="115">
        <v>100</v>
      </c>
    </row>
    <row r="433" spans="1:8" ht="26.4" x14ac:dyDescent="0.25">
      <c r="A433" s="21">
        <v>46095</v>
      </c>
      <c r="B433" s="88" t="s">
        <v>1555</v>
      </c>
      <c r="C433" s="87" t="s">
        <v>3076</v>
      </c>
      <c r="D433" s="73" t="s">
        <v>2789</v>
      </c>
      <c r="E433" s="73"/>
      <c r="F433" s="73"/>
      <c r="G433" s="118" t="s">
        <v>3075</v>
      </c>
      <c r="H433" s="115">
        <v>100</v>
      </c>
    </row>
    <row r="434" spans="1:8" x14ac:dyDescent="0.25">
      <c r="A434" s="21">
        <v>46095</v>
      </c>
      <c r="B434" s="88" t="s">
        <v>1438</v>
      </c>
      <c r="C434" s="87" t="s">
        <v>3077</v>
      </c>
      <c r="D434" s="73" t="s">
        <v>1440</v>
      </c>
      <c r="E434" s="73">
        <v>2</v>
      </c>
      <c r="F434" s="73"/>
      <c r="G434" s="118" t="s">
        <v>2790</v>
      </c>
      <c r="H434" s="115">
        <v>100</v>
      </c>
    </row>
    <row r="435" spans="1:8" x14ac:dyDescent="0.25">
      <c r="A435" s="21">
        <v>46095</v>
      </c>
      <c r="B435" s="88" t="s">
        <v>1438</v>
      </c>
      <c r="C435" s="87" t="s">
        <v>1528</v>
      </c>
      <c r="D435" s="73" t="s">
        <v>1440</v>
      </c>
      <c r="E435" s="73">
        <v>2</v>
      </c>
      <c r="F435" s="73"/>
      <c r="G435" s="118"/>
      <c r="H435" s="115">
        <v>100</v>
      </c>
    </row>
    <row r="436" spans="1:8" x14ac:dyDescent="0.25">
      <c r="A436" s="21">
        <v>46095</v>
      </c>
      <c r="B436" s="88" t="s">
        <v>1438</v>
      </c>
      <c r="C436" s="87" t="s">
        <v>3078</v>
      </c>
      <c r="D436" s="73" t="s">
        <v>1440</v>
      </c>
      <c r="E436" s="73">
        <v>3</v>
      </c>
      <c r="F436" s="73"/>
      <c r="G436" s="118" t="s">
        <v>3079</v>
      </c>
      <c r="H436" s="115">
        <v>100</v>
      </c>
    </row>
    <row r="437" spans="1:8" x14ac:dyDescent="0.25">
      <c r="A437" s="21">
        <v>46095</v>
      </c>
      <c r="B437" s="88" t="s">
        <v>1438</v>
      </c>
      <c r="C437" s="87" t="s">
        <v>3080</v>
      </c>
      <c r="D437" s="73" t="s">
        <v>2789</v>
      </c>
      <c r="E437" s="73">
        <v>4</v>
      </c>
      <c r="F437" s="73"/>
      <c r="G437" s="118" t="s">
        <v>2790</v>
      </c>
      <c r="H437" s="115">
        <v>100</v>
      </c>
    </row>
    <row r="438" spans="1:8" x14ac:dyDescent="0.25">
      <c r="A438" s="21">
        <v>46095</v>
      </c>
      <c r="B438" s="88" t="s">
        <v>1438</v>
      </c>
      <c r="C438" s="87" t="s">
        <v>3081</v>
      </c>
      <c r="D438" s="73" t="s">
        <v>1440</v>
      </c>
      <c r="E438" s="73">
        <v>4</v>
      </c>
      <c r="F438" s="73"/>
      <c r="G438" s="118" t="s">
        <v>3082</v>
      </c>
      <c r="H438" s="115">
        <v>100</v>
      </c>
    </row>
    <row r="439" spans="1:8" x14ac:dyDescent="0.25">
      <c r="A439" s="21">
        <v>46095</v>
      </c>
      <c r="B439" s="88" t="s">
        <v>1438</v>
      </c>
      <c r="C439" s="87" t="s">
        <v>3083</v>
      </c>
      <c r="D439" s="73" t="s">
        <v>2789</v>
      </c>
      <c r="E439" s="73">
        <v>4</v>
      </c>
      <c r="F439" s="73"/>
      <c r="G439" s="118" t="s">
        <v>2790</v>
      </c>
      <c r="H439" s="115">
        <v>100</v>
      </c>
    </row>
    <row r="440" spans="1:8" x14ac:dyDescent="0.25">
      <c r="A440" s="21">
        <v>46095</v>
      </c>
      <c r="B440" s="88" t="s">
        <v>1438</v>
      </c>
      <c r="C440" s="87" t="s">
        <v>3084</v>
      </c>
      <c r="D440" s="73" t="s">
        <v>3085</v>
      </c>
      <c r="E440" s="73"/>
      <c r="F440" s="73"/>
      <c r="G440" s="118" t="s">
        <v>3086</v>
      </c>
      <c r="H440" s="115">
        <v>100</v>
      </c>
    </row>
    <row r="441" spans="1:8" ht="26.4" x14ac:dyDescent="0.25">
      <c r="A441" s="21">
        <v>46095</v>
      </c>
      <c r="B441" s="88" t="s">
        <v>1438</v>
      </c>
      <c r="C441" s="87" t="s">
        <v>1497</v>
      </c>
      <c r="D441" s="73" t="s">
        <v>3087</v>
      </c>
      <c r="E441" s="73"/>
      <c r="F441" s="73"/>
      <c r="G441" s="118" t="s">
        <v>3088</v>
      </c>
      <c r="H441" s="115">
        <v>100</v>
      </c>
    </row>
    <row r="442" spans="1:8" x14ac:dyDescent="0.25">
      <c r="A442" s="21">
        <v>46095</v>
      </c>
      <c r="B442" s="88" t="s">
        <v>1438</v>
      </c>
      <c r="C442" s="87" t="s">
        <v>3089</v>
      </c>
      <c r="D442" s="73" t="s">
        <v>1440</v>
      </c>
      <c r="E442" s="73">
        <v>2</v>
      </c>
      <c r="F442" s="73"/>
      <c r="G442" s="118"/>
      <c r="H442" s="115">
        <v>100</v>
      </c>
    </row>
    <row r="443" spans="1:8" x14ac:dyDescent="0.25">
      <c r="A443" s="21">
        <v>46095</v>
      </c>
      <c r="B443" s="88" t="s">
        <v>1438</v>
      </c>
      <c r="C443" s="87" t="s">
        <v>1829</v>
      </c>
      <c r="D443" s="73" t="s">
        <v>2789</v>
      </c>
      <c r="E443" s="73"/>
      <c r="F443" s="73"/>
      <c r="G443" s="118" t="s">
        <v>2790</v>
      </c>
      <c r="H443" s="115">
        <v>100</v>
      </c>
    </row>
    <row r="444" spans="1:8" ht="26.4" x14ac:dyDescent="0.25">
      <c r="A444" s="21">
        <v>46096</v>
      </c>
      <c r="B444" s="88" t="s">
        <v>1555</v>
      </c>
      <c r="C444" s="87" t="s">
        <v>3069</v>
      </c>
      <c r="D444" s="73" t="s">
        <v>3070</v>
      </c>
      <c r="E444" s="73">
        <v>1</v>
      </c>
      <c r="F444" s="73"/>
      <c r="G444" s="118" t="s">
        <v>3090</v>
      </c>
      <c r="H444" s="115">
        <v>100</v>
      </c>
    </row>
    <row r="445" spans="1:8" x14ac:dyDescent="0.25">
      <c r="A445" s="21">
        <v>46096</v>
      </c>
      <c r="B445" s="88" t="s">
        <v>1555</v>
      </c>
      <c r="C445" s="87" t="s">
        <v>3077</v>
      </c>
      <c r="D445" s="73" t="s">
        <v>3091</v>
      </c>
      <c r="E445" s="73"/>
      <c r="F445" s="73"/>
      <c r="G445" s="118" t="s">
        <v>3092</v>
      </c>
      <c r="H445" s="115">
        <v>100</v>
      </c>
    </row>
    <row r="446" spans="1:8" ht="26.4" x14ac:dyDescent="0.25">
      <c r="A446" s="21">
        <v>46096</v>
      </c>
      <c r="B446" s="88" t="s">
        <v>1555</v>
      </c>
      <c r="C446" s="87" t="s">
        <v>3084</v>
      </c>
      <c r="D446" s="73" t="s">
        <v>1512</v>
      </c>
      <c r="E446" s="73"/>
      <c r="F446" s="73"/>
      <c r="G446" s="118" t="s">
        <v>3093</v>
      </c>
      <c r="H446" s="115">
        <v>100</v>
      </c>
    </row>
    <row r="447" spans="1:8" x14ac:dyDescent="0.25">
      <c r="A447" s="21">
        <v>46096</v>
      </c>
      <c r="B447" s="88" t="s">
        <v>1555</v>
      </c>
      <c r="C447" s="87" t="s">
        <v>1540</v>
      </c>
      <c r="D447" s="73" t="s">
        <v>3094</v>
      </c>
      <c r="E447" s="73"/>
      <c r="F447" s="73"/>
      <c r="G447" s="118" t="s">
        <v>3095</v>
      </c>
      <c r="H447" s="115">
        <v>100</v>
      </c>
    </row>
    <row r="448" spans="1:8" ht="26.4" x14ac:dyDescent="0.25">
      <c r="A448" s="21">
        <v>46096</v>
      </c>
      <c r="B448" s="88" t="s">
        <v>1555</v>
      </c>
      <c r="C448" s="87" t="s">
        <v>3077</v>
      </c>
      <c r="D448" s="73" t="s">
        <v>2789</v>
      </c>
      <c r="E448" s="73"/>
      <c r="F448" s="73"/>
      <c r="G448" s="118" t="s">
        <v>3096</v>
      </c>
      <c r="H448" s="115">
        <v>100</v>
      </c>
    </row>
    <row r="449" spans="1:8" x14ac:dyDescent="0.25">
      <c r="A449" s="21">
        <v>46096</v>
      </c>
      <c r="B449" s="88" t="s">
        <v>1555</v>
      </c>
      <c r="C449" s="87" t="s">
        <v>3097</v>
      </c>
      <c r="D449" s="73" t="s">
        <v>2789</v>
      </c>
      <c r="E449" s="73"/>
      <c r="F449" s="73"/>
      <c r="G449" s="118" t="s">
        <v>3098</v>
      </c>
      <c r="H449" s="115">
        <v>100</v>
      </c>
    </row>
    <row r="450" spans="1:8" ht="26.4" x14ac:dyDescent="0.25">
      <c r="A450" s="21">
        <v>46096</v>
      </c>
      <c r="B450" s="88" t="s">
        <v>1555</v>
      </c>
      <c r="C450" s="87" t="s">
        <v>3099</v>
      </c>
      <c r="D450" s="73" t="s">
        <v>2789</v>
      </c>
      <c r="E450" s="73"/>
      <c r="F450" s="73"/>
      <c r="G450" s="118" t="s">
        <v>3100</v>
      </c>
      <c r="H450" s="115">
        <v>100</v>
      </c>
    </row>
    <row r="451" spans="1:8" x14ac:dyDescent="0.25">
      <c r="A451" s="21">
        <v>46096</v>
      </c>
      <c r="B451" s="28" t="s">
        <v>1555</v>
      </c>
      <c r="C451" s="38" t="s">
        <v>1494</v>
      </c>
      <c r="D451" s="73" t="s">
        <v>2789</v>
      </c>
      <c r="E451" s="73"/>
      <c r="F451" s="73"/>
      <c r="G451" s="118" t="s">
        <v>3101</v>
      </c>
      <c r="H451" s="115">
        <v>100</v>
      </c>
    </row>
    <row r="452" spans="1:8" ht="21.6" x14ac:dyDescent="0.25">
      <c r="A452" s="21">
        <v>46097</v>
      </c>
      <c r="B452" s="28" t="s">
        <v>1438</v>
      </c>
      <c r="C452" s="38" t="s">
        <v>3102</v>
      </c>
      <c r="D452" s="73" t="s">
        <v>2789</v>
      </c>
      <c r="E452" s="73"/>
      <c r="F452" s="73"/>
      <c r="G452" s="74" t="s">
        <v>3103</v>
      </c>
      <c r="H452" s="115">
        <v>100</v>
      </c>
    </row>
    <row r="453" spans="1:8" ht="21.6" x14ac:dyDescent="0.25">
      <c r="A453" s="21">
        <v>46097</v>
      </c>
      <c r="B453" s="28" t="s">
        <v>1438</v>
      </c>
      <c r="C453" s="38" t="s">
        <v>3104</v>
      </c>
      <c r="D453" s="73" t="s">
        <v>2789</v>
      </c>
      <c r="E453" s="73">
        <v>3</v>
      </c>
      <c r="F453" s="73"/>
      <c r="G453" s="74" t="s">
        <v>3105</v>
      </c>
      <c r="H453" s="115">
        <v>100</v>
      </c>
    </row>
    <row r="454" spans="1:8" x14ac:dyDescent="0.25">
      <c r="A454" s="21">
        <v>46097</v>
      </c>
      <c r="B454" s="28" t="s">
        <v>1438</v>
      </c>
      <c r="C454" s="38" t="s">
        <v>3084</v>
      </c>
      <c r="D454" s="73" t="s">
        <v>2789</v>
      </c>
      <c r="E454" s="73">
        <v>4</v>
      </c>
      <c r="F454" s="73"/>
      <c r="G454" s="74" t="s">
        <v>3106</v>
      </c>
      <c r="H454" s="115">
        <v>100</v>
      </c>
    </row>
    <row r="455" spans="1:8" ht="21.6" x14ac:dyDescent="0.25">
      <c r="A455" s="21">
        <v>46097</v>
      </c>
      <c r="B455" s="28" t="s">
        <v>1438</v>
      </c>
      <c r="C455" s="38" t="s">
        <v>3099</v>
      </c>
      <c r="D455" s="73" t="s">
        <v>2789</v>
      </c>
      <c r="E455" s="73"/>
      <c r="F455" s="73"/>
      <c r="G455" s="74" t="s">
        <v>3107</v>
      </c>
      <c r="H455" s="115">
        <v>100</v>
      </c>
    </row>
    <row r="456" spans="1:8" x14ac:dyDescent="0.25">
      <c r="A456" s="21">
        <v>46097</v>
      </c>
      <c r="B456" s="28" t="s">
        <v>1438</v>
      </c>
      <c r="C456" s="38" t="s">
        <v>3108</v>
      </c>
      <c r="D456" s="73" t="s">
        <v>2789</v>
      </c>
      <c r="E456" s="73"/>
      <c r="F456" s="73"/>
      <c r="G456" s="74" t="s">
        <v>3109</v>
      </c>
      <c r="H456" s="115">
        <v>100</v>
      </c>
    </row>
    <row r="457" spans="1:8" ht="21.6" x14ac:dyDescent="0.25">
      <c r="A457" s="21">
        <v>46097</v>
      </c>
      <c r="B457" s="28" t="s">
        <v>1438</v>
      </c>
      <c r="C457" s="38" t="s">
        <v>3110</v>
      </c>
      <c r="D457" s="73" t="s">
        <v>2789</v>
      </c>
      <c r="E457" s="73">
        <v>4</v>
      </c>
      <c r="F457" s="73"/>
      <c r="G457" s="74" t="s">
        <v>3111</v>
      </c>
      <c r="H457" s="115">
        <v>100</v>
      </c>
    </row>
    <row r="458" spans="1:8" ht="21.6" x14ac:dyDescent="0.25">
      <c r="A458" s="21">
        <v>46097</v>
      </c>
      <c r="B458" s="28" t="s">
        <v>1438</v>
      </c>
      <c r="C458" s="38" t="s">
        <v>3112</v>
      </c>
      <c r="D458" s="73" t="s">
        <v>2789</v>
      </c>
      <c r="E458" s="73"/>
      <c r="F458" s="73"/>
      <c r="G458" s="74" t="s">
        <v>3113</v>
      </c>
      <c r="H458" s="115">
        <v>100</v>
      </c>
    </row>
    <row r="459" spans="1:8" ht="26.4" x14ac:dyDescent="0.25">
      <c r="A459" s="21">
        <v>46097</v>
      </c>
      <c r="B459" s="28" t="s">
        <v>1555</v>
      </c>
      <c r="C459" s="38" t="s">
        <v>3069</v>
      </c>
      <c r="D459" s="73" t="s">
        <v>3070</v>
      </c>
      <c r="E459" s="73"/>
      <c r="F459" s="73"/>
      <c r="G459" s="74" t="s">
        <v>3071</v>
      </c>
      <c r="H459" s="115">
        <v>100</v>
      </c>
    </row>
    <row r="460" spans="1:8" x14ac:dyDescent="0.25">
      <c r="A460" s="21">
        <v>46097</v>
      </c>
      <c r="B460" s="28" t="s">
        <v>1555</v>
      </c>
      <c r="C460" s="38" t="s">
        <v>1840</v>
      </c>
      <c r="D460" s="73" t="s">
        <v>2789</v>
      </c>
      <c r="E460" s="73">
        <v>4</v>
      </c>
      <c r="F460" s="73"/>
      <c r="G460" s="74" t="s">
        <v>1510</v>
      </c>
      <c r="H460" s="115">
        <v>100</v>
      </c>
    </row>
    <row r="461" spans="1:8" x14ac:dyDescent="0.25">
      <c r="A461" s="21">
        <v>46097</v>
      </c>
      <c r="B461" s="28" t="s">
        <v>1555</v>
      </c>
      <c r="C461" s="38" t="s">
        <v>1829</v>
      </c>
      <c r="D461" s="73" t="s">
        <v>2789</v>
      </c>
      <c r="E461" s="73"/>
      <c r="F461" s="73"/>
      <c r="G461" s="74" t="s">
        <v>3114</v>
      </c>
      <c r="H461" s="115">
        <v>100</v>
      </c>
    </row>
    <row r="462" spans="1:8" x14ac:dyDescent="0.25">
      <c r="A462" s="21">
        <v>46097</v>
      </c>
      <c r="B462" s="28" t="s">
        <v>1555</v>
      </c>
      <c r="C462" s="38" t="s">
        <v>3076</v>
      </c>
      <c r="D462" s="73" t="s">
        <v>2789</v>
      </c>
      <c r="E462" s="73"/>
      <c r="F462" s="73"/>
      <c r="G462" s="74" t="s">
        <v>3115</v>
      </c>
      <c r="H462" s="115">
        <v>100</v>
      </c>
    </row>
    <row r="463" spans="1:8" x14ac:dyDescent="0.25">
      <c r="A463" s="21">
        <v>46097</v>
      </c>
      <c r="B463" s="28" t="s">
        <v>1555</v>
      </c>
      <c r="C463" s="38" t="s">
        <v>3116</v>
      </c>
      <c r="D463" s="73" t="s">
        <v>2789</v>
      </c>
      <c r="E463" s="73">
        <v>4</v>
      </c>
      <c r="F463" s="73"/>
      <c r="G463" s="74" t="s">
        <v>3109</v>
      </c>
      <c r="H463" s="115">
        <v>100</v>
      </c>
    </row>
    <row r="464" spans="1:8" x14ac:dyDescent="0.25">
      <c r="A464" s="21">
        <v>46097</v>
      </c>
      <c r="B464" s="28" t="s">
        <v>1555</v>
      </c>
      <c r="C464" s="38" t="s">
        <v>3117</v>
      </c>
      <c r="D464" s="73" t="s">
        <v>1440</v>
      </c>
      <c r="E464" s="73">
        <v>6</v>
      </c>
      <c r="F464" s="73"/>
      <c r="G464" s="74" t="s">
        <v>3118</v>
      </c>
      <c r="H464" s="115">
        <v>100</v>
      </c>
    </row>
    <row r="465" spans="1:8" x14ac:dyDescent="0.25">
      <c r="A465" s="21">
        <v>46097</v>
      </c>
      <c r="B465" s="28" t="s">
        <v>1555</v>
      </c>
      <c r="C465" s="38" t="s">
        <v>1514</v>
      </c>
      <c r="D465" s="73" t="s">
        <v>2789</v>
      </c>
      <c r="E465" s="73"/>
      <c r="F465" s="73"/>
      <c r="G465" s="74" t="s">
        <v>3109</v>
      </c>
      <c r="H465" s="115">
        <v>100</v>
      </c>
    </row>
    <row r="466" spans="1:8" x14ac:dyDescent="0.25">
      <c r="A466" s="21">
        <v>46097</v>
      </c>
      <c r="B466" s="28" t="s">
        <v>1555</v>
      </c>
      <c r="C466" s="38" t="s">
        <v>1838</v>
      </c>
      <c r="D466" s="73" t="s">
        <v>2789</v>
      </c>
      <c r="E466" s="73"/>
      <c r="F466" s="73"/>
      <c r="G466" s="74" t="s">
        <v>3119</v>
      </c>
      <c r="H466" s="115">
        <v>100</v>
      </c>
    </row>
    <row r="467" spans="1:8" x14ac:dyDescent="0.25">
      <c r="A467" s="21">
        <v>46097</v>
      </c>
      <c r="B467" s="28" t="s">
        <v>1555</v>
      </c>
      <c r="C467" s="38" t="s">
        <v>3120</v>
      </c>
      <c r="D467" s="73" t="s">
        <v>2789</v>
      </c>
      <c r="E467" s="73"/>
      <c r="F467" s="73"/>
      <c r="G467" s="74" t="s">
        <v>3121</v>
      </c>
      <c r="H467" s="115">
        <v>100</v>
      </c>
    </row>
    <row r="468" spans="1:8" x14ac:dyDescent="0.25">
      <c r="A468" s="21">
        <v>46097</v>
      </c>
      <c r="B468" s="28" t="s">
        <v>1555</v>
      </c>
      <c r="C468" s="38" t="s">
        <v>3122</v>
      </c>
      <c r="D468" s="73" t="s">
        <v>2789</v>
      </c>
      <c r="E468" s="73">
        <v>8</v>
      </c>
      <c r="F468" s="73"/>
      <c r="G468" s="74" t="s">
        <v>3123</v>
      </c>
      <c r="H468" s="115">
        <v>100</v>
      </c>
    </row>
    <row r="469" spans="1:8" x14ac:dyDescent="0.25">
      <c r="A469" s="21">
        <v>46097</v>
      </c>
      <c r="B469" s="28" t="s">
        <v>1555</v>
      </c>
      <c r="C469" s="38" t="s">
        <v>3124</v>
      </c>
      <c r="D469" s="73" t="s">
        <v>2194</v>
      </c>
      <c r="E469" s="73"/>
      <c r="F469" s="73"/>
      <c r="G469" s="74" t="s">
        <v>3115</v>
      </c>
      <c r="H469" s="115">
        <v>100</v>
      </c>
    </row>
    <row r="470" spans="1:8" x14ac:dyDescent="0.25">
      <c r="A470" s="21">
        <v>46098</v>
      </c>
      <c r="B470" s="28" t="s">
        <v>2801</v>
      </c>
      <c r="C470" s="77" t="s">
        <v>758</v>
      </c>
      <c r="D470" s="73" t="s">
        <v>2353</v>
      </c>
      <c r="E470" s="73">
        <v>1</v>
      </c>
      <c r="F470" s="73"/>
      <c r="G470" s="74"/>
      <c r="H470" s="115">
        <v>100</v>
      </c>
    </row>
    <row r="471" spans="1:8" ht="26.4" x14ac:dyDescent="0.25">
      <c r="A471" s="21">
        <v>46098</v>
      </c>
      <c r="B471" s="28" t="s">
        <v>2801</v>
      </c>
      <c r="C471" s="77" t="s">
        <v>758</v>
      </c>
      <c r="D471" s="73" t="s">
        <v>3125</v>
      </c>
      <c r="E471" s="73"/>
      <c r="F471" s="73"/>
      <c r="G471" s="74"/>
      <c r="H471" s="115">
        <v>100</v>
      </c>
    </row>
    <row r="472" spans="1:8" x14ac:dyDescent="0.25">
      <c r="A472" s="21">
        <v>46098</v>
      </c>
      <c r="B472" s="28" t="s">
        <v>2801</v>
      </c>
      <c r="C472" s="77" t="s">
        <v>1124</v>
      </c>
      <c r="D472" s="73" t="s">
        <v>3126</v>
      </c>
      <c r="E472" s="73"/>
      <c r="F472" s="73"/>
      <c r="G472" s="74" t="s">
        <v>3127</v>
      </c>
      <c r="H472" s="115">
        <v>100</v>
      </c>
    </row>
    <row r="473" spans="1:8" ht="26.4" x14ac:dyDescent="0.25">
      <c r="A473" s="21">
        <v>46098</v>
      </c>
      <c r="B473" s="28" t="s">
        <v>2801</v>
      </c>
      <c r="C473" s="77" t="s">
        <v>3128</v>
      </c>
      <c r="D473" s="73" t="s">
        <v>3014</v>
      </c>
      <c r="E473" s="73"/>
      <c r="F473" s="73"/>
      <c r="G473" s="74"/>
      <c r="H473" s="115">
        <v>100</v>
      </c>
    </row>
    <row r="474" spans="1:8" ht="26.4" x14ac:dyDescent="0.25">
      <c r="A474" s="21">
        <v>46098</v>
      </c>
      <c r="B474" s="28" t="s">
        <v>2801</v>
      </c>
      <c r="C474" s="77" t="s">
        <v>3128</v>
      </c>
      <c r="D474" s="73" t="s">
        <v>2834</v>
      </c>
      <c r="E474" s="73"/>
      <c r="F474" s="73"/>
      <c r="G474" s="74"/>
      <c r="H474" s="115">
        <v>100</v>
      </c>
    </row>
    <row r="475" spans="1:8" ht="26.4" x14ac:dyDescent="0.25">
      <c r="A475" s="21">
        <v>46098</v>
      </c>
      <c r="B475" s="28" t="s">
        <v>1428</v>
      </c>
      <c r="C475" s="77" t="s">
        <v>369</v>
      </c>
      <c r="D475" s="73" t="s">
        <v>2810</v>
      </c>
      <c r="E475" s="73"/>
      <c r="F475" s="73"/>
      <c r="G475" s="74"/>
      <c r="H475" s="115">
        <v>100</v>
      </c>
    </row>
    <row r="476" spans="1:8" ht="26.4" x14ac:dyDescent="0.25">
      <c r="A476" s="21">
        <v>46098</v>
      </c>
      <c r="B476" s="28" t="s">
        <v>1428</v>
      </c>
      <c r="C476" s="77" t="s">
        <v>758</v>
      </c>
      <c r="D476" s="73" t="s">
        <v>3129</v>
      </c>
      <c r="E476" s="73"/>
      <c r="F476" s="73"/>
      <c r="G476" s="74"/>
      <c r="H476" s="115">
        <v>100</v>
      </c>
    </row>
    <row r="477" spans="1:8" ht="26.4" x14ac:dyDescent="0.25">
      <c r="A477" s="21">
        <v>46098</v>
      </c>
      <c r="B477" s="28" t="s">
        <v>1428</v>
      </c>
      <c r="C477" s="77" t="s">
        <v>758</v>
      </c>
      <c r="D477" s="73" t="s">
        <v>3130</v>
      </c>
      <c r="E477" s="73"/>
      <c r="F477" s="73"/>
      <c r="G477" s="74"/>
      <c r="H477" s="115">
        <v>100</v>
      </c>
    </row>
    <row r="478" spans="1:8" ht="21.6" x14ac:dyDescent="0.25">
      <c r="A478" s="21">
        <v>46098</v>
      </c>
      <c r="B478" s="28" t="s">
        <v>1542</v>
      </c>
      <c r="C478" s="38" t="s">
        <v>1550</v>
      </c>
      <c r="D478" s="19" t="s">
        <v>2194</v>
      </c>
      <c r="E478" s="73"/>
      <c r="F478" s="73"/>
      <c r="G478" s="74" t="s">
        <v>3131</v>
      </c>
      <c r="H478" s="115">
        <v>100</v>
      </c>
    </row>
    <row r="479" spans="1:8" x14ac:dyDescent="0.25">
      <c r="A479" s="21">
        <v>46098</v>
      </c>
      <c r="B479" s="28" t="s">
        <v>1542</v>
      </c>
      <c r="C479" s="38" t="s">
        <v>1779</v>
      </c>
      <c r="D479" s="19" t="s">
        <v>2194</v>
      </c>
      <c r="E479" s="73">
        <v>7</v>
      </c>
      <c r="F479" s="73"/>
      <c r="G479" s="74" t="s">
        <v>2547</v>
      </c>
      <c r="H479" s="115">
        <v>100</v>
      </c>
    </row>
    <row r="480" spans="1:8" ht="21.6" x14ac:dyDescent="0.25">
      <c r="A480" s="21">
        <v>46098</v>
      </c>
      <c r="B480" s="28" t="s">
        <v>1542</v>
      </c>
      <c r="C480" s="38" t="s">
        <v>1486</v>
      </c>
      <c r="D480" s="19" t="s">
        <v>2194</v>
      </c>
      <c r="E480" s="73">
        <v>7</v>
      </c>
      <c r="F480" s="73"/>
      <c r="G480" s="74" t="s">
        <v>3132</v>
      </c>
      <c r="H480" s="115">
        <v>100</v>
      </c>
    </row>
    <row r="481" spans="1:8" ht="21.6" x14ac:dyDescent="0.25">
      <c r="A481" s="21">
        <v>46098</v>
      </c>
      <c r="B481" s="28" t="s">
        <v>1542</v>
      </c>
      <c r="C481" s="38" t="s">
        <v>1725</v>
      </c>
      <c r="D481" s="19" t="s">
        <v>2194</v>
      </c>
      <c r="E481" s="73"/>
      <c r="F481" s="73">
        <v>6</v>
      </c>
      <c r="G481" s="74" t="s">
        <v>3133</v>
      </c>
      <c r="H481" s="115">
        <v>100</v>
      </c>
    </row>
    <row r="482" spans="1:8" x14ac:dyDescent="0.25">
      <c r="A482" s="21">
        <v>46098</v>
      </c>
      <c r="B482" s="28" t="s">
        <v>1542</v>
      </c>
      <c r="C482" s="38" t="s">
        <v>1484</v>
      </c>
      <c r="D482" s="19" t="s">
        <v>1440</v>
      </c>
      <c r="E482" s="73">
        <v>6</v>
      </c>
      <c r="F482" s="73"/>
      <c r="G482" s="74"/>
      <c r="H482" s="115">
        <v>100</v>
      </c>
    </row>
    <row r="483" spans="1:8" x14ac:dyDescent="0.25">
      <c r="A483" s="21">
        <v>46098</v>
      </c>
      <c r="B483" s="28" t="s">
        <v>1542</v>
      </c>
      <c r="C483" s="38" t="s">
        <v>1480</v>
      </c>
      <c r="D483" s="19" t="s">
        <v>1440</v>
      </c>
      <c r="E483" s="73">
        <v>5</v>
      </c>
      <c r="F483" s="73"/>
      <c r="G483" s="74"/>
      <c r="H483" s="115">
        <v>100</v>
      </c>
    </row>
    <row r="484" spans="1:8" x14ac:dyDescent="0.25">
      <c r="A484" s="21">
        <v>46098</v>
      </c>
      <c r="B484" s="28" t="s">
        <v>1542</v>
      </c>
      <c r="C484" s="38" t="s">
        <v>1608</v>
      </c>
      <c r="D484" s="19" t="s">
        <v>2841</v>
      </c>
      <c r="E484" s="73"/>
      <c r="F484" s="73"/>
      <c r="G484" s="74"/>
      <c r="H484" s="115">
        <v>100</v>
      </c>
    </row>
    <row r="485" spans="1:8" ht="21.6" x14ac:dyDescent="0.25">
      <c r="A485" s="21">
        <v>46098</v>
      </c>
      <c r="B485" s="28" t="s">
        <v>1542</v>
      </c>
      <c r="C485" s="38" t="s">
        <v>2270</v>
      </c>
      <c r="D485" s="73" t="s">
        <v>2365</v>
      </c>
      <c r="E485" s="73"/>
      <c r="F485" s="73"/>
      <c r="G485" s="74" t="s">
        <v>3134</v>
      </c>
      <c r="H485" s="115">
        <v>100</v>
      </c>
    </row>
    <row r="486" spans="1:8" x14ac:dyDescent="0.25">
      <c r="A486" s="21">
        <v>46098</v>
      </c>
      <c r="B486" s="28" t="s">
        <v>1555</v>
      </c>
      <c r="C486" s="38" t="s">
        <v>1864</v>
      </c>
      <c r="D486" s="19" t="s">
        <v>1440</v>
      </c>
      <c r="E486" s="73">
        <v>6</v>
      </c>
      <c r="F486" s="73"/>
      <c r="G486" s="74" t="s">
        <v>1839</v>
      </c>
      <c r="H486" s="115">
        <v>100</v>
      </c>
    </row>
    <row r="487" spans="1:8" x14ac:dyDescent="0.25">
      <c r="A487" s="21">
        <v>46098</v>
      </c>
      <c r="B487" s="28" t="s">
        <v>1555</v>
      </c>
      <c r="C487" s="38" t="s">
        <v>1912</v>
      </c>
      <c r="D487" s="19" t="s">
        <v>2841</v>
      </c>
      <c r="E487" s="73"/>
      <c r="F487" s="73"/>
      <c r="G487" s="74"/>
      <c r="H487" s="115">
        <v>100</v>
      </c>
    </row>
    <row r="488" spans="1:8" x14ac:dyDescent="0.25">
      <c r="A488" s="21">
        <v>46098</v>
      </c>
      <c r="B488" s="28" t="s">
        <v>1555</v>
      </c>
      <c r="C488" s="38" t="s">
        <v>1910</v>
      </c>
      <c r="D488" s="19" t="s">
        <v>2841</v>
      </c>
      <c r="E488" s="73"/>
      <c r="F488" s="73"/>
      <c r="G488" s="74"/>
      <c r="H488" s="115">
        <v>100</v>
      </c>
    </row>
    <row r="489" spans="1:8" x14ac:dyDescent="0.25">
      <c r="A489" s="21">
        <v>46098</v>
      </c>
      <c r="B489" s="28" t="s">
        <v>1555</v>
      </c>
      <c r="C489" s="38" t="s">
        <v>1736</v>
      </c>
      <c r="D489" s="19" t="s">
        <v>2821</v>
      </c>
      <c r="E489" s="73"/>
      <c r="F489" s="73"/>
      <c r="G489" s="74"/>
      <c r="H489" s="115">
        <v>100</v>
      </c>
    </row>
    <row r="490" spans="1:8" x14ac:dyDescent="0.25">
      <c r="A490" s="21">
        <v>46098</v>
      </c>
      <c r="B490" s="28" t="s">
        <v>1555</v>
      </c>
      <c r="C490" s="38" t="s">
        <v>1562</v>
      </c>
      <c r="D490" s="19" t="s">
        <v>2821</v>
      </c>
      <c r="E490" s="73"/>
      <c r="F490" s="73"/>
      <c r="G490" s="74"/>
      <c r="H490" s="115">
        <v>100</v>
      </c>
    </row>
    <row r="491" spans="1:8" x14ac:dyDescent="0.25">
      <c r="A491" s="21">
        <v>46098</v>
      </c>
      <c r="B491" s="28" t="s">
        <v>1555</v>
      </c>
      <c r="C491" s="38" t="s">
        <v>1563</v>
      </c>
      <c r="D491" s="19" t="s">
        <v>2821</v>
      </c>
      <c r="E491" s="73"/>
      <c r="F491" s="73"/>
      <c r="G491" s="74"/>
      <c r="H491" s="115">
        <v>100</v>
      </c>
    </row>
    <row r="492" spans="1:8" ht="43.2" x14ac:dyDescent="0.25">
      <c r="A492" s="21">
        <v>46098</v>
      </c>
      <c r="B492" s="28" t="s">
        <v>1438</v>
      </c>
      <c r="C492" s="38" t="s">
        <v>2020</v>
      </c>
      <c r="D492" s="19" t="s">
        <v>2194</v>
      </c>
      <c r="E492" s="73"/>
      <c r="F492" s="73"/>
      <c r="G492" s="74" t="s">
        <v>3135</v>
      </c>
      <c r="H492" s="115">
        <v>100</v>
      </c>
    </row>
    <row r="493" spans="1:8" x14ac:dyDescent="0.25">
      <c r="A493" s="21">
        <v>46098</v>
      </c>
      <c r="B493" s="28" t="s">
        <v>1438</v>
      </c>
      <c r="C493" s="38" t="s">
        <v>2150</v>
      </c>
      <c r="D493" s="19" t="s">
        <v>3136</v>
      </c>
      <c r="E493" s="73"/>
      <c r="F493" s="73"/>
      <c r="G493" s="74" t="s">
        <v>3137</v>
      </c>
      <c r="H493" s="115">
        <v>100</v>
      </c>
    </row>
    <row r="494" spans="1:8" ht="21.6" x14ac:dyDescent="0.25">
      <c r="A494" s="21">
        <v>46098</v>
      </c>
      <c r="B494" s="28" t="s">
        <v>1438</v>
      </c>
      <c r="C494" s="38" t="s">
        <v>1795</v>
      </c>
      <c r="D494" s="19" t="s">
        <v>3138</v>
      </c>
      <c r="E494" s="73"/>
      <c r="F494" s="73"/>
      <c r="G494" s="74" t="s">
        <v>3139</v>
      </c>
      <c r="H494" s="115">
        <v>100</v>
      </c>
    </row>
    <row r="495" spans="1:8" x14ac:dyDescent="0.25">
      <c r="A495" s="21">
        <v>46098</v>
      </c>
      <c r="B495" s="28" t="s">
        <v>1438</v>
      </c>
      <c r="C495" s="38" t="s">
        <v>2201</v>
      </c>
      <c r="D495" s="19" t="s">
        <v>1440</v>
      </c>
      <c r="E495" s="73">
        <v>3</v>
      </c>
      <c r="F495" s="73"/>
      <c r="G495" s="74"/>
      <c r="H495" s="115">
        <v>100</v>
      </c>
    </row>
    <row r="496" spans="1:8" x14ac:dyDescent="0.25">
      <c r="A496" s="21">
        <v>46098</v>
      </c>
      <c r="B496" s="28" t="s">
        <v>1438</v>
      </c>
      <c r="C496" s="38" t="s">
        <v>1574</v>
      </c>
      <c r="D496" s="19" t="s">
        <v>1440</v>
      </c>
      <c r="E496" s="73">
        <v>4</v>
      </c>
      <c r="F496" s="73"/>
      <c r="G496" s="74"/>
      <c r="H496" s="115">
        <v>100</v>
      </c>
    </row>
    <row r="497" spans="1:8" x14ac:dyDescent="0.25">
      <c r="A497" s="21">
        <v>46098</v>
      </c>
      <c r="B497" s="28" t="s">
        <v>1438</v>
      </c>
      <c r="C497" s="38" t="s">
        <v>1642</v>
      </c>
      <c r="D497" s="19" t="s">
        <v>1440</v>
      </c>
      <c r="E497" s="73">
        <v>5</v>
      </c>
      <c r="F497" s="73"/>
      <c r="G497" s="74"/>
      <c r="H497" s="115">
        <v>100</v>
      </c>
    </row>
    <row r="498" spans="1:8" ht="43.2" x14ac:dyDescent="0.25">
      <c r="A498" s="21">
        <v>46098</v>
      </c>
      <c r="B498" s="28" t="s">
        <v>1438</v>
      </c>
      <c r="C498" s="38" t="s">
        <v>1646</v>
      </c>
      <c r="D498" s="19" t="s">
        <v>2365</v>
      </c>
      <c r="E498" s="73">
        <v>4</v>
      </c>
      <c r="F498" s="73"/>
      <c r="G498" s="74" t="s">
        <v>3140</v>
      </c>
      <c r="H498" s="115">
        <v>100</v>
      </c>
    </row>
    <row r="499" spans="1:8" ht="21.6" x14ac:dyDescent="0.25">
      <c r="A499" s="21">
        <v>46098</v>
      </c>
      <c r="B499" s="28" t="s">
        <v>1457</v>
      </c>
      <c r="C499" s="38" t="s">
        <v>1678</v>
      </c>
      <c r="D499" s="19" t="s">
        <v>1440</v>
      </c>
      <c r="E499" s="73">
        <v>6</v>
      </c>
      <c r="F499" s="73"/>
      <c r="G499" s="74" t="s">
        <v>3141</v>
      </c>
      <c r="H499" s="115">
        <v>100</v>
      </c>
    </row>
    <row r="500" spans="1:8" x14ac:dyDescent="0.25">
      <c r="A500" s="21">
        <v>46098</v>
      </c>
      <c r="B500" s="28" t="s">
        <v>1457</v>
      </c>
      <c r="C500" s="38" t="s">
        <v>1442</v>
      </c>
      <c r="D500" s="19" t="s">
        <v>1440</v>
      </c>
      <c r="E500" s="73">
        <v>5</v>
      </c>
      <c r="F500" s="73"/>
      <c r="G500" s="74"/>
      <c r="H500" s="115">
        <v>100</v>
      </c>
    </row>
    <row r="501" spans="1:8" ht="86.4" x14ac:dyDescent="0.25">
      <c r="A501" s="21">
        <v>46098</v>
      </c>
      <c r="B501" s="28" t="s">
        <v>1457</v>
      </c>
      <c r="C501" s="38" t="s">
        <v>1568</v>
      </c>
      <c r="D501" s="19" t="s">
        <v>2194</v>
      </c>
      <c r="E501" s="73"/>
      <c r="F501" s="73"/>
      <c r="G501" s="74" t="s">
        <v>3142</v>
      </c>
      <c r="H501" s="115">
        <v>100</v>
      </c>
    </row>
    <row r="502" spans="1:8" x14ac:dyDescent="0.25">
      <c r="A502" s="21">
        <v>46098</v>
      </c>
      <c r="B502" s="28" t="s">
        <v>1457</v>
      </c>
      <c r="C502" s="38" t="s">
        <v>2149</v>
      </c>
      <c r="D502" s="19" t="s">
        <v>1440</v>
      </c>
      <c r="E502" s="73">
        <v>5</v>
      </c>
      <c r="F502" s="73"/>
      <c r="G502" s="74" t="s">
        <v>1839</v>
      </c>
      <c r="H502" s="115">
        <v>100</v>
      </c>
    </row>
    <row r="503" spans="1:8" x14ac:dyDescent="0.25">
      <c r="A503" s="21">
        <v>46098</v>
      </c>
      <c r="B503" s="28" t="s">
        <v>1457</v>
      </c>
      <c r="C503" s="38" t="s">
        <v>1622</v>
      </c>
      <c r="D503" s="19" t="s">
        <v>1440</v>
      </c>
      <c r="E503" s="73">
        <v>4</v>
      </c>
      <c r="F503" s="73"/>
      <c r="G503" s="74"/>
      <c r="H503" s="115">
        <v>100</v>
      </c>
    </row>
    <row r="504" spans="1:8" x14ac:dyDescent="0.25">
      <c r="A504" s="21">
        <v>46098</v>
      </c>
      <c r="B504" s="28" t="s">
        <v>1457</v>
      </c>
      <c r="C504" s="38" t="s">
        <v>1626</v>
      </c>
      <c r="D504" s="19" t="s">
        <v>1440</v>
      </c>
      <c r="E504" s="73">
        <v>3</v>
      </c>
      <c r="F504" s="73"/>
      <c r="G504" s="74"/>
      <c r="H504" s="115">
        <v>100</v>
      </c>
    </row>
    <row r="505" spans="1:8" x14ac:dyDescent="0.25">
      <c r="A505" s="21">
        <v>46098</v>
      </c>
      <c r="B505" s="28" t="s">
        <v>1457</v>
      </c>
      <c r="C505" s="38" t="s">
        <v>1619</v>
      </c>
      <c r="D505" s="19" t="s">
        <v>1440</v>
      </c>
      <c r="E505" s="73">
        <v>3</v>
      </c>
      <c r="F505" s="73"/>
      <c r="G505" s="74"/>
      <c r="H505" s="115">
        <v>100</v>
      </c>
    </row>
    <row r="506" spans="1:8" x14ac:dyDescent="0.25">
      <c r="A506" s="21">
        <v>46098</v>
      </c>
      <c r="B506" s="28" t="s">
        <v>1457</v>
      </c>
      <c r="C506" s="38" t="s">
        <v>1941</v>
      </c>
      <c r="D506" s="19" t="s">
        <v>1440</v>
      </c>
      <c r="E506" s="73">
        <v>4</v>
      </c>
      <c r="F506" s="73"/>
      <c r="G506" s="74"/>
      <c r="H506" s="115">
        <v>100</v>
      </c>
    </row>
    <row r="507" spans="1:8" ht="26.4" x14ac:dyDescent="0.25">
      <c r="A507" s="21">
        <v>46098</v>
      </c>
      <c r="B507" s="28" t="s">
        <v>3143</v>
      </c>
      <c r="C507" s="38" t="s">
        <v>1864</v>
      </c>
      <c r="D507" s="19" t="s">
        <v>3144</v>
      </c>
      <c r="E507" s="73"/>
      <c r="F507" s="73"/>
      <c r="G507" s="74"/>
      <c r="H507" s="115">
        <v>100</v>
      </c>
    </row>
    <row r="508" spans="1:8" ht="26.4" x14ac:dyDescent="0.25">
      <c r="A508" s="21">
        <v>46099</v>
      </c>
      <c r="B508" s="76" t="s">
        <v>2801</v>
      </c>
      <c r="C508" s="38" t="s">
        <v>311</v>
      </c>
      <c r="D508" s="19" t="s">
        <v>3145</v>
      </c>
      <c r="E508" s="73"/>
      <c r="F508" s="73"/>
      <c r="G508" s="74" t="s">
        <v>3146</v>
      </c>
      <c r="H508" s="115">
        <v>100</v>
      </c>
    </row>
    <row r="509" spans="1:8" ht="26.4" x14ac:dyDescent="0.25">
      <c r="A509" s="21">
        <v>46099</v>
      </c>
      <c r="B509" s="76" t="s">
        <v>2801</v>
      </c>
      <c r="C509" s="38" t="s">
        <v>311</v>
      </c>
      <c r="D509" s="19" t="s">
        <v>3147</v>
      </c>
      <c r="E509" s="73"/>
      <c r="F509" s="73"/>
      <c r="G509" s="74"/>
      <c r="H509" s="115">
        <v>100</v>
      </c>
    </row>
    <row r="510" spans="1:8" ht="26.4" x14ac:dyDescent="0.25">
      <c r="A510" s="21">
        <v>46099</v>
      </c>
      <c r="B510" s="76" t="s">
        <v>2801</v>
      </c>
      <c r="C510" s="38" t="s">
        <v>311</v>
      </c>
      <c r="D510" s="19" t="s">
        <v>3148</v>
      </c>
      <c r="E510" s="73"/>
      <c r="F510" s="73"/>
      <c r="G510" s="74"/>
      <c r="H510" s="115">
        <v>100</v>
      </c>
    </row>
    <row r="511" spans="1:8" ht="26.4" x14ac:dyDescent="0.25">
      <c r="A511" s="21">
        <v>46099</v>
      </c>
      <c r="B511" s="76" t="s">
        <v>2801</v>
      </c>
      <c r="C511" s="38" t="s">
        <v>311</v>
      </c>
      <c r="D511" s="19" t="s">
        <v>3149</v>
      </c>
      <c r="E511" s="73"/>
      <c r="F511" s="73"/>
      <c r="G511" s="74"/>
      <c r="H511" s="115">
        <v>100</v>
      </c>
    </row>
    <row r="512" spans="1:8" x14ac:dyDescent="0.25">
      <c r="A512" s="21">
        <v>46099</v>
      </c>
      <c r="B512" s="76" t="s">
        <v>2801</v>
      </c>
      <c r="C512" s="38" t="s">
        <v>311</v>
      </c>
      <c r="D512" s="19" t="s">
        <v>3150</v>
      </c>
      <c r="E512" s="73"/>
      <c r="F512" s="73"/>
      <c r="G512" s="74"/>
      <c r="H512" s="115">
        <v>100</v>
      </c>
    </row>
    <row r="513" spans="1:8" x14ac:dyDescent="0.25">
      <c r="A513" s="21">
        <v>46099</v>
      </c>
      <c r="B513" s="76" t="s">
        <v>2801</v>
      </c>
      <c r="C513" s="38" t="s">
        <v>311</v>
      </c>
      <c r="D513" s="19" t="s">
        <v>3151</v>
      </c>
      <c r="E513" s="73"/>
      <c r="F513" s="73"/>
      <c r="G513" s="74"/>
      <c r="H513" s="115">
        <v>100</v>
      </c>
    </row>
    <row r="514" spans="1:8" ht="26.4" x14ac:dyDescent="0.25">
      <c r="A514" s="21">
        <v>46099</v>
      </c>
      <c r="B514" s="76" t="s">
        <v>1428</v>
      </c>
      <c r="C514" s="77" t="s">
        <v>311</v>
      </c>
      <c r="D514" s="73" t="s">
        <v>3152</v>
      </c>
      <c r="E514" s="73"/>
      <c r="F514" s="73"/>
      <c r="G514" s="74"/>
      <c r="H514" s="115">
        <v>100</v>
      </c>
    </row>
    <row r="515" spans="1:8" ht="26.4" x14ac:dyDescent="0.25">
      <c r="A515" s="21">
        <v>46099</v>
      </c>
      <c r="B515" s="76" t="s">
        <v>1428</v>
      </c>
      <c r="C515" s="77" t="s">
        <v>311</v>
      </c>
      <c r="D515" s="73" t="s">
        <v>3153</v>
      </c>
      <c r="E515" s="73"/>
      <c r="F515" s="73"/>
      <c r="G515" s="74"/>
      <c r="H515" s="115">
        <v>100</v>
      </c>
    </row>
    <row r="516" spans="1:8" x14ac:dyDescent="0.25">
      <c r="A516" s="21">
        <v>46099</v>
      </c>
      <c r="B516" s="76" t="s">
        <v>1428</v>
      </c>
      <c r="C516" s="77" t="s">
        <v>311</v>
      </c>
      <c r="D516" s="73" t="s">
        <v>3154</v>
      </c>
      <c r="E516" s="73"/>
      <c r="F516" s="73"/>
      <c r="G516" s="74"/>
      <c r="H516" s="115">
        <v>100</v>
      </c>
    </row>
    <row r="517" spans="1:8" x14ac:dyDescent="0.25">
      <c r="A517" s="21">
        <v>46099</v>
      </c>
      <c r="B517" s="76" t="s">
        <v>1428</v>
      </c>
      <c r="C517" s="77" t="s">
        <v>311</v>
      </c>
      <c r="D517" s="73" t="s">
        <v>1890</v>
      </c>
      <c r="E517" s="73"/>
      <c r="F517" s="73"/>
      <c r="G517" s="74"/>
      <c r="H517" s="115">
        <v>100</v>
      </c>
    </row>
    <row r="518" spans="1:8" ht="21.6" x14ac:dyDescent="0.25">
      <c r="A518" s="21">
        <v>46099</v>
      </c>
      <c r="B518" s="76" t="s">
        <v>1428</v>
      </c>
      <c r="C518" s="77" t="s">
        <v>311</v>
      </c>
      <c r="D518" s="73" t="s">
        <v>3155</v>
      </c>
      <c r="E518" s="73"/>
      <c r="F518" s="73"/>
      <c r="G518" s="74" t="s">
        <v>3156</v>
      </c>
      <c r="H518" s="115">
        <v>100</v>
      </c>
    </row>
    <row r="519" spans="1:8" x14ac:dyDescent="0.25">
      <c r="A519" s="21">
        <v>46099</v>
      </c>
      <c r="B519" s="76" t="s">
        <v>1428</v>
      </c>
      <c r="C519" s="77"/>
      <c r="D519" s="73"/>
      <c r="E519" s="73"/>
      <c r="F519" s="73"/>
      <c r="G519" s="74"/>
      <c r="H519" s="115">
        <v>100</v>
      </c>
    </row>
    <row r="520" spans="1:8" x14ac:dyDescent="0.25">
      <c r="A520" s="21">
        <v>46099</v>
      </c>
      <c r="B520" s="76" t="s">
        <v>1428</v>
      </c>
      <c r="C520" s="77"/>
      <c r="D520" s="73"/>
      <c r="E520" s="73"/>
      <c r="F520" s="73"/>
      <c r="G520" s="74"/>
      <c r="H520" s="115">
        <v>100</v>
      </c>
    </row>
    <row r="521" spans="1:8" ht="21.6" x14ac:dyDescent="0.25">
      <c r="A521" s="21">
        <v>46099</v>
      </c>
      <c r="B521" s="76" t="s">
        <v>1542</v>
      </c>
      <c r="C521" s="38" t="s">
        <v>1548</v>
      </c>
      <c r="D521" s="19" t="s">
        <v>2194</v>
      </c>
      <c r="E521" s="73">
        <v>3</v>
      </c>
      <c r="F521" s="73"/>
      <c r="G521" s="74" t="s">
        <v>3157</v>
      </c>
      <c r="H521" s="115">
        <v>100</v>
      </c>
    </row>
    <row r="522" spans="1:8" x14ac:dyDescent="0.25">
      <c r="A522" s="21">
        <v>46099</v>
      </c>
      <c r="B522" s="76" t="s">
        <v>1542</v>
      </c>
      <c r="C522" s="38" t="s">
        <v>1482</v>
      </c>
      <c r="D522" s="19" t="s">
        <v>2194</v>
      </c>
      <c r="E522" s="73">
        <v>7</v>
      </c>
      <c r="F522" s="73"/>
      <c r="G522" s="74" t="s">
        <v>2007</v>
      </c>
      <c r="H522" s="115">
        <v>100</v>
      </c>
    </row>
    <row r="523" spans="1:8" ht="21.6" x14ac:dyDescent="0.25">
      <c r="A523" s="21">
        <v>46099</v>
      </c>
      <c r="B523" s="76" t="s">
        <v>1542</v>
      </c>
      <c r="C523" s="38" t="s">
        <v>1460</v>
      </c>
      <c r="D523" s="19" t="s">
        <v>2194</v>
      </c>
      <c r="E523" s="73">
        <v>3</v>
      </c>
      <c r="F523" s="73"/>
      <c r="G523" s="74" t="s">
        <v>3158</v>
      </c>
      <c r="H523" s="115">
        <v>100</v>
      </c>
    </row>
    <row r="524" spans="1:8" ht="32.4" x14ac:dyDescent="0.25">
      <c r="A524" s="21">
        <v>46099</v>
      </c>
      <c r="B524" s="76" t="s">
        <v>1542</v>
      </c>
      <c r="C524" s="38" t="s">
        <v>1609</v>
      </c>
      <c r="D524" s="19" t="s">
        <v>2194</v>
      </c>
      <c r="E524" s="73"/>
      <c r="F524" s="73"/>
      <c r="G524" s="74" t="s">
        <v>3056</v>
      </c>
      <c r="H524" s="115">
        <v>100</v>
      </c>
    </row>
    <row r="525" spans="1:8" x14ac:dyDescent="0.25">
      <c r="A525" s="21">
        <v>46099</v>
      </c>
      <c r="B525" s="76" t="s">
        <v>1542</v>
      </c>
      <c r="C525" s="38" t="s">
        <v>1609</v>
      </c>
      <c r="D525" s="19" t="s">
        <v>2841</v>
      </c>
      <c r="E525" s="73"/>
      <c r="F525" s="73"/>
      <c r="G525" s="74"/>
      <c r="H525" s="115">
        <v>100</v>
      </c>
    </row>
    <row r="526" spans="1:8" ht="21.6" x14ac:dyDescent="0.25">
      <c r="A526" s="21">
        <v>46099</v>
      </c>
      <c r="B526" s="76" t="s">
        <v>1542</v>
      </c>
      <c r="C526" s="38" t="s">
        <v>1611</v>
      </c>
      <c r="D526" s="19" t="s">
        <v>2194</v>
      </c>
      <c r="E526" s="73"/>
      <c r="F526" s="73"/>
      <c r="G526" s="74" t="s">
        <v>3133</v>
      </c>
      <c r="H526" s="115">
        <v>100</v>
      </c>
    </row>
    <row r="527" spans="1:8" ht="43.2" x14ac:dyDescent="0.25">
      <c r="A527" s="21">
        <v>46099</v>
      </c>
      <c r="B527" s="76" t="s">
        <v>1542</v>
      </c>
      <c r="C527" s="38" t="s">
        <v>1548</v>
      </c>
      <c r="D527" s="19" t="s">
        <v>2194</v>
      </c>
      <c r="E527" s="73"/>
      <c r="F527" s="73"/>
      <c r="G527" s="74" t="s">
        <v>3159</v>
      </c>
      <c r="H527" s="115">
        <v>100</v>
      </c>
    </row>
    <row r="528" spans="1:8" ht="21.6" x14ac:dyDescent="0.25">
      <c r="A528" s="21">
        <v>46099</v>
      </c>
      <c r="B528" s="76" t="s">
        <v>1555</v>
      </c>
      <c r="C528" s="38" t="s">
        <v>1558</v>
      </c>
      <c r="D528" s="19" t="s">
        <v>1440</v>
      </c>
      <c r="E528" s="73">
        <v>5</v>
      </c>
      <c r="F528" s="73"/>
      <c r="G528" s="74" t="s">
        <v>3160</v>
      </c>
      <c r="H528" s="115">
        <v>100</v>
      </c>
    </row>
    <row r="529" spans="1:8" ht="54" x14ac:dyDescent="0.25">
      <c r="A529" s="21">
        <v>46099</v>
      </c>
      <c r="B529" s="76" t="s">
        <v>1555</v>
      </c>
      <c r="C529" s="38" t="s">
        <v>1781</v>
      </c>
      <c r="D529" s="19" t="s">
        <v>2194</v>
      </c>
      <c r="E529" s="73"/>
      <c r="F529" s="73"/>
      <c r="G529" s="74" t="s">
        <v>3161</v>
      </c>
      <c r="H529" s="115">
        <v>100</v>
      </c>
    </row>
    <row r="530" spans="1:8" x14ac:dyDescent="0.25">
      <c r="A530" s="21">
        <v>46099</v>
      </c>
      <c r="B530" s="76" t="s">
        <v>1555</v>
      </c>
      <c r="C530" s="38" t="s">
        <v>1867</v>
      </c>
      <c r="D530" s="19" t="s">
        <v>1440</v>
      </c>
      <c r="E530" s="73">
        <v>7</v>
      </c>
      <c r="F530" s="73"/>
      <c r="G530" s="74"/>
      <c r="H530" s="115">
        <v>100</v>
      </c>
    </row>
    <row r="531" spans="1:8" x14ac:dyDescent="0.25">
      <c r="A531" s="21">
        <v>46099</v>
      </c>
      <c r="B531" s="76" t="s">
        <v>1555</v>
      </c>
      <c r="C531" s="38" t="s">
        <v>2286</v>
      </c>
      <c r="D531" s="19" t="s">
        <v>2841</v>
      </c>
      <c r="E531" s="73"/>
      <c r="F531" s="73"/>
      <c r="G531" s="74"/>
      <c r="H531" s="115">
        <v>100</v>
      </c>
    </row>
    <row r="532" spans="1:8" x14ac:dyDescent="0.25">
      <c r="A532" s="21">
        <v>46099</v>
      </c>
      <c r="B532" s="76" t="s">
        <v>1555</v>
      </c>
      <c r="C532" s="38" t="s">
        <v>2286</v>
      </c>
      <c r="D532" s="19" t="s">
        <v>2821</v>
      </c>
      <c r="E532" s="73"/>
      <c r="F532" s="73"/>
      <c r="G532" s="74"/>
      <c r="H532" s="115">
        <v>100</v>
      </c>
    </row>
    <row r="533" spans="1:8" x14ac:dyDescent="0.25">
      <c r="A533" s="21">
        <v>46099</v>
      </c>
      <c r="B533" s="76" t="s">
        <v>1555</v>
      </c>
      <c r="C533" s="38" t="s">
        <v>1869</v>
      </c>
      <c r="D533" s="19" t="s">
        <v>2821</v>
      </c>
      <c r="E533" s="73">
        <v>2</v>
      </c>
      <c r="F533" s="73"/>
      <c r="G533" s="74"/>
      <c r="H533" s="115">
        <v>100</v>
      </c>
    </row>
    <row r="534" spans="1:8" ht="32.4" x14ac:dyDescent="0.25">
      <c r="A534" s="21">
        <v>46099</v>
      </c>
      <c r="B534" s="76" t="s">
        <v>1438</v>
      </c>
      <c r="C534" s="38" t="s">
        <v>1472</v>
      </c>
      <c r="D534" s="19" t="s">
        <v>2194</v>
      </c>
      <c r="E534" s="73">
        <v>5</v>
      </c>
      <c r="F534" s="73"/>
      <c r="G534" s="74" t="s">
        <v>3162</v>
      </c>
      <c r="H534" s="115">
        <v>100</v>
      </c>
    </row>
    <row r="535" spans="1:8" x14ac:dyDescent="0.25">
      <c r="A535" s="21">
        <v>46099</v>
      </c>
      <c r="B535" s="76" t="s">
        <v>1438</v>
      </c>
      <c r="C535" s="38" t="s">
        <v>1692</v>
      </c>
      <c r="D535" s="19" t="s">
        <v>2799</v>
      </c>
      <c r="E535" s="73"/>
      <c r="F535" s="73"/>
      <c r="G535" s="74" t="s">
        <v>3163</v>
      </c>
      <c r="H535" s="115">
        <v>100</v>
      </c>
    </row>
    <row r="536" spans="1:8" x14ac:dyDescent="0.25">
      <c r="A536" s="21">
        <v>46099</v>
      </c>
      <c r="B536" s="76" t="s">
        <v>1438</v>
      </c>
      <c r="C536" s="38" t="s">
        <v>1576</v>
      </c>
      <c r="D536" s="19" t="s">
        <v>1440</v>
      </c>
      <c r="E536" s="73">
        <v>3</v>
      </c>
      <c r="F536" s="73"/>
      <c r="G536" s="74"/>
      <c r="H536" s="115">
        <v>100</v>
      </c>
    </row>
    <row r="537" spans="1:8" x14ac:dyDescent="0.25">
      <c r="A537" s="21">
        <v>46099</v>
      </c>
      <c r="B537" s="76" t="s">
        <v>1438</v>
      </c>
      <c r="C537" s="38" t="s">
        <v>1477</v>
      </c>
      <c r="D537" s="19" t="s">
        <v>1440</v>
      </c>
      <c r="E537" s="73">
        <v>6</v>
      </c>
      <c r="F537" s="73"/>
      <c r="G537" s="74"/>
      <c r="H537" s="115">
        <v>100</v>
      </c>
    </row>
    <row r="538" spans="1:8" ht="75.599999999999994" x14ac:dyDescent="0.25">
      <c r="A538" s="21">
        <v>46099</v>
      </c>
      <c r="B538" s="76" t="s">
        <v>1438</v>
      </c>
      <c r="C538" s="38" t="s">
        <v>1955</v>
      </c>
      <c r="D538" s="19" t="s">
        <v>2839</v>
      </c>
      <c r="E538" s="73"/>
      <c r="F538" s="73"/>
      <c r="G538" s="74" t="s">
        <v>3164</v>
      </c>
      <c r="H538" s="115">
        <v>100</v>
      </c>
    </row>
    <row r="539" spans="1:8" x14ac:dyDescent="0.25">
      <c r="A539" s="21">
        <v>46099</v>
      </c>
      <c r="B539" s="76" t="s">
        <v>1457</v>
      </c>
      <c r="C539" s="38" t="s">
        <v>1734</v>
      </c>
      <c r="D539" s="19" t="s">
        <v>2841</v>
      </c>
      <c r="E539" s="73"/>
      <c r="F539" s="73"/>
      <c r="G539" s="74"/>
      <c r="H539" s="115">
        <v>100</v>
      </c>
    </row>
    <row r="540" spans="1:8" x14ac:dyDescent="0.25">
      <c r="A540" s="21">
        <v>46099</v>
      </c>
      <c r="B540" s="76" t="s">
        <v>1457</v>
      </c>
      <c r="C540" s="38" t="s">
        <v>1783</v>
      </c>
      <c r="D540" s="19" t="s">
        <v>2841</v>
      </c>
      <c r="E540" s="73"/>
      <c r="F540" s="73"/>
      <c r="G540" s="74"/>
      <c r="H540" s="115">
        <v>100</v>
      </c>
    </row>
    <row r="541" spans="1:8" x14ac:dyDescent="0.25">
      <c r="A541" s="21">
        <v>46099</v>
      </c>
      <c r="B541" s="76" t="s">
        <v>1457</v>
      </c>
      <c r="C541" s="38" t="s">
        <v>1444</v>
      </c>
      <c r="D541" s="19" t="s">
        <v>2841</v>
      </c>
      <c r="E541" s="73"/>
      <c r="F541" s="73"/>
      <c r="G541" s="74"/>
      <c r="H541" s="115">
        <v>100</v>
      </c>
    </row>
    <row r="542" spans="1:8" x14ac:dyDescent="0.25">
      <c r="A542" s="21">
        <v>46099</v>
      </c>
      <c r="B542" s="76" t="s">
        <v>1457</v>
      </c>
      <c r="C542" s="38" t="s">
        <v>1687</v>
      </c>
      <c r="D542" s="19" t="s">
        <v>1440</v>
      </c>
      <c r="E542" s="73">
        <v>3</v>
      </c>
      <c r="F542" s="73"/>
      <c r="G542" s="74"/>
      <c r="H542" s="115">
        <v>100</v>
      </c>
    </row>
    <row r="543" spans="1:8" x14ac:dyDescent="0.25">
      <c r="A543" s="21">
        <v>46099</v>
      </c>
      <c r="B543" s="76" t="s">
        <v>1457</v>
      </c>
      <c r="C543" s="38" t="s">
        <v>1907</v>
      </c>
      <c r="D543" s="19" t="s">
        <v>1440</v>
      </c>
      <c r="E543" s="73">
        <v>3</v>
      </c>
      <c r="F543" s="73"/>
      <c r="G543" s="74"/>
      <c r="H543" s="115">
        <v>100</v>
      </c>
    </row>
    <row r="544" spans="1:8" ht="21.6" x14ac:dyDescent="0.25">
      <c r="A544" s="21">
        <v>46099</v>
      </c>
      <c r="B544" s="76" t="s">
        <v>1457</v>
      </c>
      <c r="C544" s="38" t="s">
        <v>1687</v>
      </c>
      <c r="D544" s="19" t="s">
        <v>1440</v>
      </c>
      <c r="E544" s="73">
        <v>3</v>
      </c>
      <c r="F544" s="73"/>
      <c r="G544" s="74" t="s">
        <v>3165</v>
      </c>
      <c r="H544" s="115">
        <v>100</v>
      </c>
    </row>
    <row r="545" spans="1:8" ht="32.4" x14ac:dyDescent="0.25">
      <c r="A545" s="21">
        <v>46099</v>
      </c>
      <c r="B545" s="76" t="s">
        <v>1457</v>
      </c>
      <c r="C545" s="77" t="s">
        <v>1568</v>
      </c>
      <c r="D545" s="73" t="s">
        <v>2194</v>
      </c>
      <c r="E545" s="73"/>
      <c r="F545" s="73"/>
      <c r="G545" s="74" t="s">
        <v>3166</v>
      </c>
      <c r="H545" s="115">
        <v>100</v>
      </c>
    </row>
    <row r="546" spans="1:8" x14ac:dyDescent="0.25">
      <c r="A546" s="21">
        <v>46099</v>
      </c>
      <c r="B546" s="76" t="s">
        <v>2372</v>
      </c>
      <c r="C546" s="77" t="s">
        <v>1700</v>
      </c>
      <c r="D546" s="73" t="s">
        <v>3167</v>
      </c>
      <c r="E546" s="73"/>
      <c r="F546" s="73"/>
      <c r="G546" s="74" t="s">
        <v>3168</v>
      </c>
      <c r="H546" s="115">
        <v>100</v>
      </c>
    </row>
    <row r="547" spans="1:8" x14ac:dyDescent="0.25">
      <c r="A547" s="21">
        <v>46099</v>
      </c>
      <c r="B547" s="76" t="s">
        <v>2372</v>
      </c>
      <c r="C547" s="77" t="s">
        <v>3169</v>
      </c>
      <c r="D547" s="73" t="s">
        <v>3170</v>
      </c>
      <c r="E547" s="73"/>
      <c r="F547" s="73"/>
      <c r="G547" s="74" t="s">
        <v>3171</v>
      </c>
      <c r="H547" s="115">
        <v>100</v>
      </c>
    </row>
    <row r="548" spans="1:8" x14ac:dyDescent="0.25">
      <c r="A548" s="21">
        <v>46099</v>
      </c>
      <c r="B548" s="76" t="s">
        <v>2372</v>
      </c>
      <c r="C548" s="77" t="s">
        <v>3172</v>
      </c>
      <c r="D548" s="73" t="s">
        <v>3170</v>
      </c>
      <c r="E548" s="73"/>
      <c r="F548" s="73"/>
      <c r="G548" s="74" t="s">
        <v>3173</v>
      </c>
      <c r="H548" s="115">
        <v>100</v>
      </c>
    </row>
    <row r="549" spans="1:8" x14ac:dyDescent="0.25">
      <c r="A549" s="21">
        <v>46099</v>
      </c>
      <c r="B549" s="76" t="s">
        <v>2372</v>
      </c>
      <c r="C549" s="77" t="s">
        <v>1700</v>
      </c>
      <c r="D549" s="73" t="s">
        <v>3174</v>
      </c>
      <c r="E549" s="73"/>
      <c r="F549" s="73"/>
      <c r="G549" s="74" t="s">
        <v>3175</v>
      </c>
      <c r="H549" s="115">
        <v>100</v>
      </c>
    </row>
    <row r="550" spans="1:8" x14ac:dyDescent="0.25">
      <c r="A550" s="21">
        <v>46099</v>
      </c>
      <c r="B550" s="76" t="s">
        <v>2372</v>
      </c>
      <c r="C550" s="77" t="s">
        <v>1955</v>
      </c>
      <c r="D550" s="73" t="s">
        <v>3176</v>
      </c>
      <c r="E550" s="73"/>
      <c r="F550" s="73"/>
      <c r="G550" s="74"/>
      <c r="H550" s="115">
        <v>100</v>
      </c>
    </row>
    <row r="551" spans="1:8" x14ac:dyDescent="0.25">
      <c r="A551" s="21">
        <v>46099</v>
      </c>
      <c r="B551" s="76" t="s">
        <v>3143</v>
      </c>
      <c r="C551" s="77" t="s">
        <v>1700</v>
      </c>
      <c r="D551" s="73" t="s">
        <v>3177</v>
      </c>
      <c r="E551" s="73"/>
      <c r="F551" s="73"/>
      <c r="G551" s="74"/>
      <c r="H551" s="115">
        <v>100</v>
      </c>
    </row>
    <row r="552" spans="1:8" ht="26.4" x14ac:dyDescent="0.25">
      <c r="A552" s="21">
        <v>46099</v>
      </c>
      <c r="B552" s="76" t="s">
        <v>3143</v>
      </c>
      <c r="C552" s="77" t="s">
        <v>1548</v>
      </c>
      <c r="D552" s="73" t="s">
        <v>2490</v>
      </c>
      <c r="E552" s="73"/>
      <c r="F552" s="73"/>
      <c r="G552" s="74"/>
      <c r="H552" s="115">
        <v>100</v>
      </c>
    </row>
    <row r="553" spans="1:8" x14ac:dyDescent="0.25">
      <c r="A553" s="21">
        <v>46100</v>
      </c>
      <c r="B553" s="88" t="s">
        <v>2801</v>
      </c>
      <c r="C553" s="87" t="s">
        <v>311</v>
      </c>
      <c r="D553" s="73" t="s">
        <v>3178</v>
      </c>
      <c r="E553" s="73"/>
      <c r="F553" s="73"/>
      <c r="G553" s="74"/>
      <c r="H553" s="75">
        <v>100</v>
      </c>
    </row>
    <row r="554" spans="1:8" x14ac:dyDescent="0.25">
      <c r="A554" s="21">
        <v>46100</v>
      </c>
      <c r="B554" s="88" t="s">
        <v>2801</v>
      </c>
      <c r="C554" s="87" t="s">
        <v>311</v>
      </c>
      <c r="D554" s="73" t="s">
        <v>3179</v>
      </c>
      <c r="E554" s="73"/>
      <c r="F554" s="73"/>
      <c r="G554" s="74"/>
      <c r="H554" s="75">
        <v>100</v>
      </c>
    </row>
    <row r="555" spans="1:8" x14ac:dyDescent="0.25">
      <c r="A555" s="21">
        <v>46100</v>
      </c>
      <c r="B555" s="88" t="s">
        <v>2801</v>
      </c>
      <c r="C555" s="87" t="s">
        <v>311</v>
      </c>
      <c r="D555" s="73" t="s">
        <v>3180</v>
      </c>
      <c r="E555" s="73"/>
      <c r="F555" s="73"/>
      <c r="G555" s="74"/>
      <c r="H555" s="75">
        <v>100</v>
      </c>
    </row>
    <row r="556" spans="1:8" ht="26.4" x14ac:dyDescent="0.25">
      <c r="A556" s="21">
        <v>46100</v>
      </c>
      <c r="B556" s="88" t="s">
        <v>2801</v>
      </c>
      <c r="C556" s="87" t="s">
        <v>3181</v>
      </c>
      <c r="D556" s="73" t="s">
        <v>3182</v>
      </c>
      <c r="E556" s="73"/>
      <c r="F556" s="73"/>
      <c r="G556" s="74"/>
      <c r="H556" s="75">
        <v>100</v>
      </c>
    </row>
    <row r="557" spans="1:8" x14ac:dyDescent="0.25">
      <c r="A557" s="21">
        <v>46100</v>
      </c>
      <c r="B557" s="88" t="s">
        <v>1428</v>
      </c>
      <c r="C557" s="87" t="s">
        <v>758</v>
      </c>
      <c r="D557" s="73" t="s">
        <v>2353</v>
      </c>
      <c r="E557" s="73"/>
      <c r="F557" s="73"/>
      <c r="G557" s="74"/>
      <c r="H557" s="75">
        <v>100</v>
      </c>
    </row>
    <row r="558" spans="1:8" x14ac:dyDescent="0.25">
      <c r="A558" s="21">
        <v>46100</v>
      </c>
      <c r="B558" s="88" t="s">
        <v>1428</v>
      </c>
      <c r="C558" s="87" t="s">
        <v>311</v>
      </c>
      <c r="D558" s="73" t="s">
        <v>1667</v>
      </c>
      <c r="E558" s="73"/>
      <c r="F558" s="73"/>
      <c r="G558" s="74"/>
      <c r="H558" s="75">
        <v>100</v>
      </c>
    </row>
    <row r="559" spans="1:8" ht="26.4" x14ac:dyDescent="0.25">
      <c r="A559" s="21">
        <v>46100</v>
      </c>
      <c r="B559" s="88" t="s">
        <v>1428</v>
      </c>
      <c r="C559" s="87" t="s">
        <v>311</v>
      </c>
      <c r="D559" s="73" t="s">
        <v>3183</v>
      </c>
      <c r="E559" s="73"/>
      <c r="F559" s="73"/>
      <c r="G559" s="74"/>
      <c r="H559" s="75">
        <v>100</v>
      </c>
    </row>
    <row r="560" spans="1:8" x14ac:dyDescent="0.25">
      <c r="A560" s="21">
        <v>46100</v>
      </c>
      <c r="B560" s="88" t="s">
        <v>1428</v>
      </c>
      <c r="C560" s="87" t="s">
        <v>311</v>
      </c>
      <c r="D560" s="73" t="s">
        <v>1891</v>
      </c>
      <c r="E560" s="73"/>
      <c r="F560" s="73"/>
      <c r="G560" s="74"/>
      <c r="H560" s="75">
        <v>100</v>
      </c>
    </row>
    <row r="561" spans="1:8" x14ac:dyDescent="0.25">
      <c r="A561" s="21">
        <v>46100</v>
      </c>
      <c r="B561" s="88" t="s">
        <v>1428</v>
      </c>
      <c r="C561" s="87" t="s">
        <v>311</v>
      </c>
      <c r="D561" s="73" t="s">
        <v>3184</v>
      </c>
      <c r="E561" s="73"/>
      <c r="F561" s="73"/>
      <c r="G561" s="74"/>
      <c r="H561" s="75">
        <v>100</v>
      </c>
    </row>
    <row r="562" spans="1:8" x14ac:dyDescent="0.25">
      <c r="A562" s="21">
        <v>46100</v>
      </c>
      <c r="B562" s="88" t="s">
        <v>1542</v>
      </c>
      <c r="C562" s="87" t="s">
        <v>1775</v>
      </c>
      <c r="D562" s="73" t="s">
        <v>1440</v>
      </c>
      <c r="E562" s="73">
        <v>3</v>
      </c>
      <c r="F562" s="73"/>
      <c r="G562" s="74" t="s">
        <v>3185</v>
      </c>
      <c r="H562" s="75">
        <v>100</v>
      </c>
    </row>
    <row r="563" spans="1:8" ht="21.6" x14ac:dyDescent="0.25">
      <c r="A563" s="21">
        <v>46100</v>
      </c>
      <c r="B563" s="88" t="s">
        <v>1542</v>
      </c>
      <c r="C563" s="87" t="s">
        <v>1548</v>
      </c>
      <c r="D563" s="73" t="s">
        <v>2194</v>
      </c>
      <c r="E563" s="73"/>
      <c r="F563" s="73"/>
      <c r="G563" s="74" t="s">
        <v>3186</v>
      </c>
      <c r="H563" s="75">
        <v>100</v>
      </c>
    </row>
    <row r="564" spans="1:8" ht="32.4" x14ac:dyDescent="0.25">
      <c r="A564" s="21">
        <v>46100</v>
      </c>
      <c r="B564" s="88" t="s">
        <v>1542</v>
      </c>
      <c r="C564" s="87" t="s">
        <v>2009</v>
      </c>
      <c r="D564" s="73" t="s">
        <v>2194</v>
      </c>
      <c r="E564" s="73"/>
      <c r="F564" s="73"/>
      <c r="G564" s="74" t="s">
        <v>3187</v>
      </c>
      <c r="H564" s="75">
        <v>100</v>
      </c>
    </row>
    <row r="565" spans="1:8" x14ac:dyDescent="0.25">
      <c r="A565" s="21">
        <v>46100</v>
      </c>
      <c r="B565" s="88" t="s">
        <v>1542</v>
      </c>
      <c r="C565" s="87" t="s">
        <v>1484</v>
      </c>
      <c r="D565" s="73" t="s">
        <v>2194</v>
      </c>
      <c r="E565" s="73"/>
      <c r="F565" s="73"/>
      <c r="G565" s="74" t="s">
        <v>2547</v>
      </c>
      <c r="H565" s="75">
        <v>100</v>
      </c>
    </row>
    <row r="566" spans="1:8" ht="32.4" x14ac:dyDescent="0.25">
      <c r="A566" s="21">
        <v>46100</v>
      </c>
      <c r="B566" s="88" t="s">
        <v>1542</v>
      </c>
      <c r="C566" s="87" t="s">
        <v>1479</v>
      </c>
      <c r="D566" s="73" t="s">
        <v>2365</v>
      </c>
      <c r="E566" s="73"/>
      <c r="F566" s="73"/>
      <c r="G566" s="74" t="s">
        <v>3188</v>
      </c>
      <c r="H566" s="75">
        <v>100</v>
      </c>
    </row>
    <row r="567" spans="1:8" x14ac:dyDescent="0.25">
      <c r="A567" s="21">
        <v>46100</v>
      </c>
      <c r="B567" s="88" t="s">
        <v>1542</v>
      </c>
      <c r="C567" s="87" t="s">
        <v>1611</v>
      </c>
      <c r="D567" s="73" t="s">
        <v>2841</v>
      </c>
      <c r="E567" s="73"/>
      <c r="F567" s="73"/>
      <c r="G567" s="74"/>
      <c r="H567" s="75">
        <v>100</v>
      </c>
    </row>
    <row r="568" spans="1:8" ht="32.4" x14ac:dyDescent="0.25">
      <c r="A568" s="21">
        <v>46100</v>
      </c>
      <c r="B568" s="88" t="s">
        <v>1542</v>
      </c>
      <c r="C568" s="87" t="s">
        <v>1796</v>
      </c>
      <c r="D568" s="73" t="s">
        <v>2194</v>
      </c>
      <c r="E568" s="73">
        <v>7</v>
      </c>
      <c r="F568" s="73"/>
      <c r="G568" s="74" t="s">
        <v>3189</v>
      </c>
      <c r="H568" s="75">
        <v>100</v>
      </c>
    </row>
    <row r="569" spans="1:8" x14ac:dyDescent="0.25">
      <c r="A569" s="21">
        <v>46100</v>
      </c>
      <c r="B569" s="88" t="s">
        <v>1555</v>
      </c>
      <c r="C569" s="87" t="s">
        <v>1729</v>
      </c>
      <c r="D569" s="73" t="s">
        <v>2841</v>
      </c>
      <c r="E569" s="73"/>
      <c r="F569" s="73"/>
      <c r="G569" s="74"/>
      <c r="H569" s="75">
        <v>100</v>
      </c>
    </row>
    <row r="570" spans="1:8" x14ac:dyDescent="0.25">
      <c r="A570" s="21">
        <v>46100</v>
      </c>
      <c r="B570" s="88" t="s">
        <v>1555</v>
      </c>
      <c r="C570" s="87" t="s">
        <v>1729</v>
      </c>
      <c r="D570" s="73" t="s">
        <v>2821</v>
      </c>
      <c r="E570" s="73"/>
      <c r="F570" s="73"/>
      <c r="G570" s="74"/>
      <c r="H570" s="75">
        <v>100</v>
      </c>
    </row>
    <row r="571" spans="1:8" x14ac:dyDescent="0.25">
      <c r="A571" s="21">
        <v>46100</v>
      </c>
      <c r="B571" s="88" t="s">
        <v>1555</v>
      </c>
      <c r="C571" s="87" t="s">
        <v>1730</v>
      </c>
      <c r="D571" s="73" t="s">
        <v>1440</v>
      </c>
      <c r="E571" s="73">
        <v>3</v>
      </c>
      <c r="F571" s="73"/>
      <c r="G571" s="74" t="s">
        <v>3190</v>
      </c>
      <c r="H571" s="75">
        <v>100</v>
      </c>
    </row>
    <row r="572" spans="1:8" x14ac:dyDescent="0.25">
      <c r="A572" s="21">
        <v>46100</v>
      </c>
      <c r="B572" s="88" t="s">
        <v>1555</v>
      </c>
      <c r="C572" s="87" t="s">
        <v>1562</v>
      </c>
      <c r="D572" s="73" t="s">
        <v>2841</v>
      </c>
      <c r="E572" s="73"/>
      <c r="F572" s="73"/>
      <c r="G572" s="74"/>
      <c r="H572" s="75">
        <v>100</v>
      </c>
    </row>
    <row r="573" spans="1:8" x14ac:dyDescent="0.25">
      <c r="A573" s="21">
        <v>46100</v>
      </c>
      <c r="B573" s="88" t="s">
        <v>1555</v>
      </c>
      <c r="C573" s="87" t="s">
        <v>1731</v>
      </c>
      <c r="D573" s="73" t="s">
        <v>1440</v>
      </c>
      <c r="E573" s="73">
        <v>5</v>
      </c>
      <c r="F573" s="73"/>
      <c r="G573" s="74"/>
      <c r="H573" s="75">
        <v>100</v>
      </c>
    </row>
    <row r="574" spans="1:8" x14ac:dyDescent="0.25">
      <c r="A574" s="21">
        <v>46100</v>
      </c>
      <c r="B574" s="88" t="s">
        <v>1555</v>
      </c>
      <c r="C574" s="87" t="s">
        <v>1785</v>
      </c>
      <c r="D574" s="73" t="s">
        <v>1440</v>
      </c>
      <c r="E574" s="73">
        <v>5</v>
      </c>
      <c r="F574" s="73"/>
      <c r="G574" s="74"/>
      <c r="H574" s="75">
        <v>100</v>
      </c>
    </row>
    <row r="575" spans="1:8" x14ac:dyDescent="0.25">
      <c r="A575" s="21">
        <v>46100</v>
      </c>
      <c r="B575" s="88" t="s">
        <v>1438</v>
      </c>
      <c r="C575" s="87" t="s">
        <v>1690</v>
      </c>
      <c r="D575" s="73" t="s">
        <v>1440</v>
      </c>
      <c r="E575" s="73">
        <v>7</v>
      </c>
      <c r="F575" s="73"/>
      <c r="G575" s="74" t="s">
        <v>2547</v>
      </c>
      <c r="H575" s="75">
        <v>100</v>
      </c>
    </row>
    <row r="576" spans="1:8" x14ac:dyDescent="0.25">
      <c r="A576" s="21">
        <v>46100</v>
      </c>
      <c r="B576" s="88" t="s">
        <v>1438</v>
      </c>
      <c r="C576" s="87" t="s">
        <v>1795</v>
      </c>
      <c r="D576" s="73" t="s">
        <v>2821</v>
      </c>
      <c r="E576" s="73"/>
      <c r="F576" s="73"/>
      <c r="G576" s="74"/>
      <c r="H576" s="75">
        <v>100</v>
      </c>
    </row>
    <row r="577" spans="1:8" x14ac:dyDescent="0.25">
      <c r="A577" s="21">
        <v>46100</v>
      </c>
      <c r="B577" s="88" t="s">
        <v>1438</v>
      </c>
      <c r="C577" s="87" t="s">
        <v>1462</v>
      </c>
      <c r="D577" s="73" t="s">
        <v>1440</v>
      </c>
      <c r="E577" s="73">
        <v>4</v>
      </c>
      <c r="F577" s="73"/>
      <c r="G577" s="74" t="s">
        <v>3190</v>
      </c>
      <c r="H577" s="75">
        <v>100</v>
      </c>
    </row>
    <row r="578" spans="1:8" x14ac:dyDescent="0.25">
      <c r="A578" s="21">
        <v>46100</v>
      </c>
      <c r="B578" s="88" t="s">
        <v>1438</v>
      </c>
      <c r="C578" s="87" t="s">
        <v>2096</v>
      </c>
      <c r="D578" s="73" t="s">
        <v>1440</v>
      </c>
      <c r="E578" s="73">
        <v>4</v>
      </c>
      <c r="F578" s="73"/>
      <c r="G578" s="74" t="s">
        <v>1839</v>
      </c>
      <c r="H578" s="75">
        <v>100</v>
      </c>
    </row>
    <row r="579" spans="1:8" ht="54" x14ac:dyDescent="0.25">
      <c r="A579" s="21">
        <v>46100</v>
      </c>
      <c r="B579" s="88" t="s">
        <v>1438</v>
      </c>
      <c r="C579" s="87" t="s">
        <v>1955</v>
      </c>
      <c r="D579" s="73" t="s">
        <v>2194</v>
      </c>
      <c r="E579" s="73"/>
      <c r="F579" s="73"/>
      <c r="G579" s="74" t="s">
        <v>3191</v>
      </c>
      <c r="H579" s="75">
        <v>100</v>
      </c>
    </row>
    <row r="580" spans="1:8" x14ac:dyDescent="0.25">
      <c r="A580" s="21">
        <v>46100</v>
      </c>
      <c r="B580" s="88" t="s">
        <v>1457</v>
      </c>
      <c r="C580" s="87" t="s">
        <v>1700</v>
      </c>
      <c r="D580" s="73" t="s">
        <v>3192</v>
      </c>
      <c r="E580" s="73"/>
      <c r="F580" s="73"/>
      <c r="G580" s="74"/>
      <c r="H580" s="75">
        <v>100</v>
      </c>
    </row>
    <row r="581" spans="1:8" ht="21.6" x14ac:dyDescent="0.25">
      <c r="A581" s="21">
        <v>46100</v>
      </c>
      <c r="B581" s="88" t="s">
        <v>1457</v>
      </c>
      <c r="C581" s="87" t="s">
        <v>1439</v>
      </c>
      <c r="D581" s="73" t="s">
        <v>1440</v>
      </c>
      <c r="E581" s="73">
        <v>3</v>
      </c>
      <c r="F581" s="73"/>
      <c r="G581" s="74" t="s">
        <v>3193</v>
      </c>
      <c r="H581" s="75">
        <v>100</v>
      </c>
    </row>
    <row r="582" spans="1:8" ht="21.6" x14ac:dyDescent="0.25">
      <c r="A582" s="21">
        <v>46100</v>
      </c>
      <c r="B582" s="88" t="s">
        <v>1457</v>
      </c>
      <c r="C582" s="87" t="s">
        <v>1742</v>
      </c>
      <c r="D582" s="73" t="s">
        <v>1440</v>
      </c>
      <c r="E582" s="73">
        <v>5</v>
      </c>
      <c r="F582" s="73"/>
      <c r="G582" s="74" t="s">
        <v>3194</v>
      </c>
      <c r="H582" s="75">
        <v>100</v>
      </c>
    </row>
    <row r="583" spans="1:8" ht="32.4" x14ac:dyDescent="0.25">
      <c r="A583" s="21">
        <v>46100</v>
      </c>
      <c r="B583" s="88" t="s">
        <v>1457</v>
      </c>
      <c r="C583" s="87" t="s">
        <v>1687</v>
      </c>
      <c r="D583" s="73" t="s">
        <v>2194</v>
      </c>
      <c r="E583" s="73"/>
      <c r="F583" s="73"/>
      <c r="G583" s="74" t="s">
        <v>3195</v>
      </c>
      <c r="H583" s="75">
        <v>100</v>
      </c>
    </row>
    <row r="584" spans="1:8" x14ac:dyDescent="0.25">
      <c r="A584" s="21">
        <v>46100</v>
      </c>
      <c r="B584" s="88" t="s">
        <v>2372</v>
      </c>
      <c r="C584" s="87" t="s">
        <v>1624</v>
      </c>
      <c r="D584" s="73" t="s">
        <v>1586</v>
      </c>
      <c r="E584" s="73"/>
      <c r="F584" s="73"/>
      <c r="G584" s="74"/>
      <c r="H584" s="75">
        <v>100</v>
      </c>
    </row>
    <row r="585" spans="1:8" ht="26.4" x14ac:dyDescent="0.25">
      <c r="A585" s="21">
        <v>46100</v>
      </c>
      <c r="B585" s="88" t="s">
        <v>2372</v>
      </c>
      <c r="C585" s="87" t="s">
        <v>1700</v>
      </c>
      <c r="D585" s="73" t="s">
        <v>3196</v>
      </c>
      <c r="E585" s="73"/>
      <c r="F585" s="73"/>
      <c r="G585" s="74"/>
      <c r="H585" s="75">
        <v>100</v>
      </c>
    </row>
    <row r="586" spans="1:8" x14ac:dyDescent="0.25">
      <c r="A586" s="21">
        <v>46100</v>
      </c>
      <c r="B586" s="88" t="s">
        <v>2372</v>
      </c>
      <c r="C586" s="87" t="s">
        <v>2265</v>
      </c>
      <c r="D586" s="73" t="s">
        <v>2823</v>
      </c>
      <c r="E586" s="73"/>
      <c r="F586" s="73"/>
      <c r="G586" s="74"/>
      <c r="H586" s="75">
        <v>100</v>
      </c>
    </row>
    <row r="587" spans="1:8" ht="32.4" x14ac:dyDescent="0.25">
      <c r="A587" s="21">
        <v>46100</v>
      </c>
      <c r="B587" s="88" t="s">
        <v>2372</v>
      </c>
      <c r="C587" s="87" t="s">
        <v>1728</v>
      </c>
      <c r="D587" s="73" t="s">
        <v>1656</v>
      </c>
      <c r="E587" s="73"/>
      <c r="F587" s="73"/>
      <c r="G587" s="74" t="s">
        <v>3197</v>
      </c>
      <c r="H587" s="75">
        <v>100</v>
      </c>
    </row>
    <row r="588" spans="1:8" x14ac:dyDescent="0.25">
      <c r="A588" s="21">
        <v>46100</v>
      </c>
      <c r="B588" s="88" t="s">
        <v>2372</v>
      </c>
      <c r="C588" s="87" t="s">
        <v>3198</v>
      </c>
      <c r="D588" s="73" t="s">
        <v>3199</v>
      </c>
      <c r="E588" s="73"/>
      <c r="F588" s="73"/>
      <c r="G588" s="74"/>
      <c r="H588" s="75">
        <v>100</v>
      </c>
    </row>
    <row r="589" spans="1:8" x14ac:dyDescent="0.25">
      <c r="A589" s="21">
        <v>46100</v>
      </c>
      <c r="B589" s="88" t="s">
        <v>2372</v>
      </c>
      <c r="C589" s="87" t="s">
        <v>3200</v>
      </c>
      <c r="D589" s="73" t="s">
        <v>1656</v>
      </c>
      <c r="E589" s="73"/>
      <c r="F589" s="73"/>
      <c r="G589" s="74"/>
      <c r="H589" s="75">
        <v>100</v>
      </c>
    </row>
    <row r="590" spans="1:8" x14ac:dyDescent="0.25">
      <c r="A590" s="21">
        <v>46100</v>
      </c>
      <c r="B590" s="88" t="s">
        <v>3143</v>
      </c>
      <c r="C590" s="87" t="s">
        <v>2454</v>
      </c>
      <c r="D590" s="73" t="s">
        <v>3201</v>
      </c>
      <c r="E590" s="73"/>
      <c r="F590" s="73"/>
      <c r="G590" s="74"/>
      <c r="H590" s="75">
        <v>80</v>
      </c>
    </row>
    <row r="591" spans="1:8" x14ac:dyDescent="0.25">
      <c r="A591" s="21">
        <v>46100</v>
      </c>
      <c r="B591" s="88" t="s">
        <v>3143</v>
      </c>
      <c r="C591" s="87" t="s">
        <v>1700</v>
      </c>
      <c r="D591" s="73" t="s">
        <v>3202</v>
      </c>
      <c r="E591" s="73"/>
      <c r="F591" s="73"/>
      <c r="G591" s="74"/>
      <c r="H591" s="75">
        <v>100</v>
      </c>
    </row>
    <row r="592" spans="1:8" x14ac:dyDescent="0.25">
      <c r="A592" s="21">
        <v>46100</v>
      </c>
      <c r="B592" s="88" t="s">
        <v>3143</v>
      </c>
      <c r="C592" s="87" t="s">
        <v>3203</v>
      </c>
      <c r="D592" s="73" t="s">
        <v>3204</v>
      </c>
      <c r="E592" s="73"/>
      <c r="F592" s="73"/>
      <c r="G592" s="74"/>
      <c r="H592" s="75">
        <v>100</v>
      </c>
    </row>
    <row r="593" spans="1:8" ht="24" customHeight="1" x14ac:dyDescent="0.25">
      <c r="A593" s="21">
        <v>46101</v>
      </c>
      <c r="B593" s="88" t="s">
        <v>2801</v>
      </c>
      <c r="C593" s="87" t="s">
        <v>1919</v>
      </c>
      <c r="D593" s="73" t="s">
        <v>3205</v>
      </c>
      <c r="E593" s="73"/>
      <c r="F593" s="73"/>
      <c r="G593" s="74"/>
      <c r="H593" s="75">
        <v>100</v>
      </c>
    </row>
    <row r="594" spans="1:8" ht="28.5" customHeight="1" x14ac:dyDescent="0.25">
      <c r="A594" s="21">
        <v>46101</v>
      </c>
      <c r="B594" s="88" t="s">
        <v>2801</v>
      </c>
      <c r="C594" s="87" t="s">
        <v>1466</v>
      </c>
      <c r="D594" s="73" t="s">
        <v>3205</v>
      </c>
      <c r="E594" s="73"/>
      <c r="F594" s="73"/>
      <c r="G594" s="74"/>
      <c r="H594" s="75">
        <v>100</v>
      </c>
    </row>
    <row r="595" spans="1:8" ht="24.75" customHeight="1" x14ac:dyDescent="0.25">
      <c r="A595" s="21">
        <v>46101</v>
      </c>
      <c r="B595" s="88" t="s">
        <v>2801</v>
      </c>
      <c r="C595" s="87" t="s">
        <v>1795</v>
      </c>
      <c r="D595" s="73" t="s">
        <v>3206</v>
      </c>
      <c r="E595" s="73"/>
      <c r="F595" s="73"/>
      <c r="G595" s="74"/>
      <c r="H595" s="75">
        <v>100</v>
      </c>
    </row>
    <row r="596" spans="1:8" ht="24" customHeight="1" x14ac:dyDescent="0.25">
      <c r="A596" s="21">
        <v>46101</v>
      </c>
      <c r="B596" s="88" t="s">
        <v>2801</v>
      </c>
      <c r="C596" s="87" t="s">
        <v>1462</v>
      </c>
      <c r="D596" s="73" t="s">
        <v>3206</v>
      </c>
      <c r="E596" s="73"/>
      <c r="F596" s="73"/>
      <c r="G596" s="74"/>
      <c r="H596" s="75">
        <v>100</v>
      </c>
    </row>
    <row r="597" spans="1:8" ht="27" customHeight="1" x14ac:dyDescent="0.25">
      <c r="A597" s="21">
        <v>46101</v>
      </c>
      <c r="B597" s="88" t="s">
        <v>2801</v>
      </c>
      <c r="C597" s="87" t="s">
        <v>1955</v>
      </c>
      <c r="D597" s="73" t="s">
        <v>3205</v>
      </c>
      <c r="E597" s="73"/>
      <c r="F597" s="73"/>
      <c r="G597" s="74"/>
      <c r="H597" s="75">
        <v>100</v>
      </c>
    </row>
    <row r="598" spans="1:8" ht="32.25" customHeight="1" x14ac:dyDescent="0.25">
      <c r="A598" s="21">
        <v>46101</v>
      </c>
      <c r="B598" s="88" t="s">
        <v>2801</v>
      </c>
      <c r="C598" s="87" t="s">
        <v>1477</v>
      </c>
      <c r="D598" s="73" t="s">
        <v>3205</v>
      </c>
      <c r="E598" s="73"/>
      <c r="F598" s="73"/>
      <c r="G598" s="74"/>
      <c r="H598" s="75">
        <v>100</v>
      </c>
    </row>
    <row r="599" spans="1:8" ht="32.25" customHeight="1" x14ac:dyDescent="0.25">
      <c r="A599" s="21">
        <v>46101</v>
      </c>
      <c r="B599" s="88" t="s">
        <v>2801</v>
      </c>
      <c r="C599" s="87" t="s">
        <v>2020</v>
      </c>
      <c r="D599" s="73" t="s">
        <v>3205</v>
      </c>
      <c r="E599" s="73"/>
      <c r="F599" s="73"/>
      <c r="G599" s="74"/>
      <c r="H599" s="75">
        <v>100</v>
      </c>
    </row>
    <row r="600" spans="1:8" x14ac:dyDescent="0.25">
      <c r="A600" s="21">
        <v>46101</v>
      </c>
      <c r="B600" s="88" t="s">
        <v>1428</v>
      </c>
      <c r="C600" s="87" t="s">
        <v>758</v>
      </c>
      <c r="D600" s="73" t="s">
        <v>2353</v>
      </c>
      <c r="E600" s="73">
        <v>1</v>
      </c>
      <c r="F600" s="73"/>
      <c r="G600" s="74"/>
      <c r="H600" s="75">
        <v>100</v>
      </c>
    </row>
    <row r="601" spans="1:8" ht="26.4" x14ac:dyDescent="0.25">
      <c r="A601" s="21">
        <v>46101</v>
      </c>
      <c r="B601" s="88" t="s">
        <v>1428</v>
      </c>
      <c r="C601" s="87" t="s">
        <v>3207</v>
      </c>
      <c r="D601" s="73" t="s">
        <v>2810</v>
      </c>
      <c r="E601" s="73"/>
      <c r="F601" s="73"/>
      <c r="G601" s="74"/>
      <c r="H601" s="75">
        <v>100</v>
      </c>
    </row>
    <row r="602" spans="1:8" ht="26.4" x14ac:dyDescent="0.25">
      <c r="A602" s="21">
        <v>46101</v>
      </c>
      <c r="B602" s="88" t="s">
        <v>1428</v>
      </c>
      <c r="C602" s="87" t="s">
        <v>3208</v>
      </c>
      <c r="D602" s="73" t="s">
        <v>1771</v>
      </c>
      <c r="E602" s="73"/>
      <c r="F602" s="73"/>
      <c r="G602" s="74"/>
      <c r="H602" s="75">
        <v>100</v>
      </c>
    </row>
    <row r="603" spans="1:8" ht="26.4" x14ac:dyDescent="0.25">
      <c r="A603" s="21">
        <v>46101</v>
      </c>
      <c r="B603" s="88" t="s">
        <v>1428</v>
      </c>
      <c r="C603" s="87" t="s">
        <v>3208</v>
      </c>
      <c r="D603" s="73" t="s">
        <v>2075</v>
      </c>
      <c r="E603" s="73"/>
      <c r="F603" s="73"/>
      <c r="G603" s="74"/>
      <c r="H603" s="75">
        <v>100</v>
      </c>
    </row>
    <row r="604" spans="1:8" ht="26.4" x14ac:dyDescent="0.25">
      <c r="A604" s="21">
        <v>46101</v>
      </c>
      <c r="B604" s="88" t="s">
        <v>1428</v>
      </c>
      <c r="C604" s="87" t="s">
        <v>3209</v>
      </c>
      <c r="D604" s="73" t="s">
        <v>3210</v>
      </c>
      <c r="E604" s="73"/>
      <c r="F604" s="73"/>
      <c r="G604" s="74"/>
      <c r="H604" s="75">
        <v>100</v>
      </c>
    </row>
    <row r="605" spans="1:8" ht="26.4" x14ac:dyDescent="0.25">
      <c r="A605" s="21">
        <v>46101</v>
      </c>
      <c r="B605" s="88" t="s">
        <v>1428</v>
      </c>
      <c r="C605" s="87" t="s">
        <v>3209</v>
      </c>
      <c r="D605" s="73" t="s">
        <v>3211</v>
      </c>
      <c r="E605" s="73"/>
      <c r="F605" s="73"/>
      <c r="G605" s="74"/>
      <c r="H605" s="75">
        <v>100</v>
      </c>
    </row>
    <row r="606" spans="1:8" x14ac:dyDescent="0.25">
      <c r="A606" s="21">
        <v>46101</v>
      </c>
      <c r="B606" s="88" t="s">
        <v>1542</v>
      </c>
      <c r="C606" s="87" t="s">
        <v>1482</v>
      </c>
      <c r="D606" s="73" t="s">
        <v>2194</v>
      </c>
      <c r="E606" s="73">
        <v>7</v>
      </c>
      <c r="F606" s="73"/>
      <c r="G606" s="74" t="s">
        <v>1450</v>
      </c>
      <c r="H606" s="75">
        <v>100</v>
      </c>
    </row>
    <row r="607" spans="1:8" x14ac:dyDescent="0.25">
      <c r="A607" s="21">
        <v>46101</v>
      </c>
      <c r="B607" s="88" t="s">
        <v>1542</v>
      </c>
      <c r="C607" s="87" t="s">
        <v>1480</v>
      </c>
      <c r="D607" s="73" t="s">
        <v>1440</v>
      </c>
      <c r="E607" s="73">
        <v>4</v>
      </c>
      <c r="F607" s="73"/>
      <c r="G607" s="74"/>
      <c r="H607" s="75">
        <v>100</v>
      </c>
    </row>
    <row r="608" spans="1:8" x14ac:dyDescent="0.25">
      <c r="A608" s="21">
        <v>46101</v>
      </c>
      <c r="B608" s="88" t="s">
        <v>1542</v>
      </c>
      <c r="C608" s="87" t="s">
        <v>1486</v>
      </c>
      <c r="D608" s="73" t="s">
        <v>2194</v>
      </c>
      <c r="E608" s="73">
        <v>8</v>
      </c>
      <c r="F608" s="73"/>
      <c r="G608" s="74" t="s">
        <v>1450</v>
      </c>
      <c r="H608" s="75">
        <v>100</v>
      </c>
    </row>
    <row r="609" spans="1:8" x14ac:dyDescent="0.25">
      <c r="A609" s="21">
        <v>46101</v>
      </c>
      <c r="B609" s="88" t="s">
        <v>1542</v>
      </c>
      <c r="C609" s="87" t="s">
        <v>1724</v>
      </c>
      <c r="D609" s="73" t="s">
        <v>2194</v>
      </c>
      <c r="E609" s="73">
        <v>5</v>
      </c>
      <c r="F609" s="73"/>
      <c r="G609" s="74" t="s">
        <v>2007</v>
      </c>
      <c r="H609" s="75">
        <v>100</v>
      </c>
    </row>
    <row r="610" spans="1:8" x14ac:dyDescent="0.25">
      <c r="A610" s="21">
        <v>46101</v>
      </c>
      <c r="B610" s="88" t="s">
        <v>1542</v>
      </c>
      <c r="C610" s="87" t="s">
        <v>1723</v>
      </c>
      <c r="D610" s="73" t="s">
        <v>1440</v>
      </c>
      <c r="E610" s="73">
        <v>7</v>
      </c>
      <c r="F610" s="73"/>
      <c r="G610" s="74" t="s">
        <v>3212</v>
      </c>
      <c r="H610" s="75">
        <v>100</v>
      </c>
    </row>
    <row r="611" spans="1:8" x14ac:dyDescent="0.25">
      <c r="A611" s="21">
        <v>46101</v>
      </c>
      <c r="B611" s="88" t="s">
        <v>1542</v>
      </c>
      <c r="C611" s="87" t="s">
        <v>1935</v>
      </c>
      <c r="D611" s="73" t="s">
        <v>2841</v>
      </c>
      <c r="E611" s="73"/>
      <c r="F611" s="73"/>
      <c r="G611" s="74"/>
      <c r="H611" s="75">
        <v>100</v>
      </c>
    </row>
    <row r="612" spans="1:8" ht="21.6" x14ac:dyDescent="0.25">
      <c r="A612" s="21">
        <v>46101</v>
      </c>
      <c r="B612" s="88" t="s">
        <v>1555</v>
      </c>
      <c r="C612" s="87" t="s">
        <v>1562</v>
      </c>
      <c r="D612" s="73" t="s">
        <v>2194</v>
      </c>
      <c r="E612" s="73"/>
      <c r="F612" s="73"/>
      <c r="G612" s="74" t="s">
        <v>3213</v>
      </c>
      <c r="H612" s="75">
        <v>100</v>
      </c>
    </row>
    <row r="613" spans="1:8" x14ac:dyDescent="0.25">
      <c r="A613" s="21">
        <v>46101</v>
      </c>
      <c r="B613" s="88" t="s">
        <v>1555</v>
      </c>
      <c r="C613" s="87" t="s">
        <v>1781</v>
      </c>
      <c r="D613" s="73" t="s">
        <v>2365</v>
      </c>
      <c r="E613" s="73"/>
      <c r="F613" s="73"/>
      <c r="G613" s="74" t="s">
        <v>3214</v>
      </c>
      <c r="H613" s="75">
        <v>100</v>
      </c>
    </row>
    <row r="614" spans="1:8" x14ac:dyDescent="0.25">
      <c r="A614" s="21">
        <v>46101</v>
      </c>
      <c r="B614" s="88" t="s">
        <v>1555</v>
      </c>
      <c r="C614" s="87" t="s">
        <v>3215</v>
      </c>
      <c r="D614" s="73" t="s">
        <v>1440</v>
      </c>
      <c r="E614" s="73">
        <v>6</v>
      </c>
      <c r="F614" s="73"/>
      <c r="G614" s="74"/>
      <c r="H614" s="75">
        <v>100</v>
      </c>
    </row>
    <row r="615" spans="1:8" x14ac:dyDescent="0.25">
      <c r="A615" s="21">
        <v>46101</v>
      </c>
      <c r="B615" s="88" t="s">
        <v>1555</v>
      </c>
      <c r="C615" s="87" t="s">
        <v>1615</v>
      </c>
      <c r="D615" s="73" t="s">
        <v>1440</v>
      </c>
      <c r="E615" s="73">
        <v>6</v>
      </c>
      <c r="F615" s="73"/>
      <c r="G615" s="74"/>
      <c r="H615" s="75">
        <v>100</v>
      </c>
    </row>
    <row r="616" spans="1:8" ht="21.6" x14ac:dyDescent="0.25">
      <c r="A616" s="21">
        <v>46101</v>
      </c>
      <c r="B616" s="88" t="s">
        <v>1555</v>
      </c>
      <c r="C616" s="87" t="s">
        <v>1455</v>
      </c>
      <c r="D616" s="73" t="s">
        <v>2194</v>
      </c>
      <c r="E616" s="73">
        <v>6</v>
      </c>
      <c r="F616" s="73"/>
      <c r="G616" s="74" t="s">
        <v>3157</v>
      </c>
      <c r="H616" s="75">
        <v>100</v>
      </c>
    </row>
    <row r="617" spans="1:8" x14ac:dyDescent="0.25">
      <c r="A617" s="21">
        <v>46101</v>
      </c>
      <c r="B617" s="88" t="s">
        <v>1555</v>
      </c>
      <c r="C617" s="87" t="s">
        <v>1448</v>
      </c>
      <c r="D617" s="73" t="s">
        <v>1440</v>
      </c>
      <c r="E617" s="73">
        <v>8</v>
      </c>
      <c r="F617" s="73"/>
      <c r="G617" s="74"/>
      <c r="H617" s="117"/>
    </row>
    <row r="618" spans="1:8" x14ac:dyDescent="0.25">
      <c r="A618" s="21">
        <v>46101</v>
      </c>
      <c r="B618" s="88" t="s">
        <v>1438</v>
      </c>
      <c r="C618" s="87" t="s">
        <v>1919</v>
      </c>
      <c r="D618" s="73" t="s">
        <v>2841</v>
      </c>
      <c r="E618" s="73"/>
      <c r="F618" s="73"/>
      <c r="G618" s="74"/>
      <c r="H618" s="75">
        <v>100</v>
      </c>
    </row>
    <row r="619" spans="1:8" ht="64.8" x14ac:dyDescent="0.25">
      <c r="A619" s="21">
        <v>46101</v>
      </c>
      <c r="B619" s="88" t="s">
        <v>1438</v>
      </c>
      <c r="C619" s="87" t="s">
        <v>1955</v>
      </c>
      <c r="D619" s="73" t="s">
        <v>2194</v>
      </c>
      <c r="E619" s="73"/>
      <c r="F619" s="73"/>
      <c r="G619" s="74" t="s">
        <v>3216</v>
      </c>
      <c r="H619" s="75">
        <v>100</v>
      </c>
    </row>
    <row r="620" spans="1:8" x14ac:dyDescent="0.25">
      <c r="A620" s="21">
        <v>46101</v>
      </c>
      <c r="B620" s="88" t="s">
        <v>1438</v>
      </c>
      <c r="C620" s="87" t="s">
        <v>1646</v>
      </c>
      <c r="D620" s="73" t="s">
        <v>1440</v>
      </c>
      <c r="E620" s="73">
        <v>3</v>
      </c>
      <c r="F620" s="73"/>
      <c r="G620" s="74" t="s">
        <v>1839</v>
      </c>
      <c r="H620" s="75">
        <v>100</v>
      </c>
    </row>
    <row r="621" spans="1:8" x14ac:dyDescent="0.25">
      <c r="A621" s="21">
        <v>46101</v>
      </c>
      <c r="B621" s="88" t="s">
        <v>1438</v>
      </c>
      <c r="C621" s="87" t="s">
        <v>2201</v>
      </c>
      <c r="D621" s="73" t="s">
        <v>2821</v>
      </c>
      <c r="E621" s="73"/>
      <c r="F621" s="73"/>
      <c r="G621" s="74"/>
      <c r="H621" s="75">
        <v>100</v>
      </c>
    </row>
    <row r="622" spans="1:8" x14ac:dyDescent="0.25">
      <c r="A622" s="21">
        <v>46101</v>
      </c>
      <c r="B622" s="88" t="s">
        <v>1438</v>
      </c>
      <c r="C622" s="87" t="s">
        <v>1462</v>
      </c>
      <c r="D622" s="73" t="s">
        <v>3217</v>
      </c>
      <c r="E622" s="73"/>
      <c r="F622" s="73"/>
      <c r="G622" s="74" t="s">
        <v>3218</v>
      </c>
      <c r="H622" s="75">
        <v>100</v>
      </c>
    </row>
    <row r="623" spans="1:8" x14ac:dyDescent="0.25">
      <c r="A623" s="21">
        <v>46101</v>
      </c>
      <c r="B623" s="88" t="s">
        <v>1438</v>
      </c>
      <c r="C623" s="87" t="s">
        <v>1795</v>
      </c>
      <c r="D623" s="73" t="s">
        <v>2194</v>
      </c>
      <c r="E623" s="73"/>
      <c r="F623" s="73"/>
      <c r="G623" s="74" t="s">
        <v>1672</v>
      </c>
      <c r="H623" s="75">
        <v>100</v>
      </c>
    </row>
    <row r="624" spans="1:8" ht="32.4" x14ac:dyDescent="0.25">
      <c r="A624" s="21">
        <v>46101</v>
      </c>
      <c r="B624" s="88" t="s">
        <v>1457</v>
      </c>
      <c r="C624" s="87" t="s">
        <v>2546</v>
      </c>
      <c r="D624" s="73" t="s">
        <v>2365</v>
      </c>
      <c r="E624" s="73">
        <v>7</v>
      </c>
      <c r="F624" s="73"/>
      <c r="G624" s="74" t="s">
        <v>3219</v>
      </c>
      <c r="H624" s="75">
        <v>100</v>
      </c>
    </row>
    <row r="625" spans="1:8" ht="54" x14ac:dyDescent="0.25">
      <c r="A625" s="21">
        <v>46101</v>
      </c>
      <c r="B625" s="88" t="s">
        <v>1457</v>
      </c>
      <c r="C625" s="87" t="s">
        <v>3200</v>
      </c>
      <c r="D625" s="73" t="s">
        <v>2365</v>
      </c>
      <c r="E625" s="73">
        <v>9</v>
      </c>
      <c r="F625" s="73"/>
      <c r="G625" s="74" t="s">
        <v>3220</v>
      </c>
      <c r="H625" s="75">
        <v>100</v>
      </c>
    </row>
    <row r="626" spans="1:8" ht="43.2" x14ac:dyDescent="0.25">
      <c r="A626" s="21">
        <v>46101</v>
      </c>
      <c r="B626" s="88" t="s">
        <v>1457</v>
      </c>
      <c r="C626" s="87" t="s">
        <v>1728</v>
      </c>
      <c r="D626" s="73" t="s">
        <v>2365</v>
      </c>
      <c r="E626" s="73"/>
      <c r="F626" s="73"/>
      <c r="G626" s="74" t="s">
        <v>3221</v>
      </c>
      <c r="H626" s="75">
        <v>100</v>
      </c>
    </row>
    <row r="627" spans="1:8" x14ac:dyDescent="0.25">
      <c r="A627" s="21">
        <v>46101</v>
      </c>
      <c r="B627" s="88" t="s">
        <v>1457</v>
      </c>
      <c r="C627" s="87" t="s">
        <v>1442</v>
      </c>
      <c r="D627" s="73" t="s">
        <v>1440</v>
      </c>
      <c r="E627" s="73">
        <v>7</v>
      </c>
      <c r="F627" s="73"/>
      <c r="G627" s="74" t="s">
        <v>1839</v>
      </c>
      <c r="H627" s="75">
        <v>100</v>
      </c>
    </row>
    <row r="628" spans="1:8" x14ac:dyDescent="0.25">
      <c r="A628" s="21">
        <v>46101</v>
      </c>
      <c r="B628" s="88" t="s">
        <v>1457</v>
      </c>
      <c r="C628" s="87" t="s">
        <v>1622</v>
      </c>
      <c r="D628" s="73" t="s">
        <v>2194</v>
      </c>
      <c r="E628" s="73">
        <v>4</v>
      </c>
      <c r="F628" s="73"/>
      <c r="G628" s="74" t="s">
        <v>3222</v>
      </c>
      <c r="H628" s="75">
        <v>100</v>
      </c>
    </row>
    <row r="629" spans="1:8" ht="21.6" x14ac:dyDescent="0.25">
      <c r="A629" s="21">
        <v>46101</v>
      </c>
      <c r="B629" s="88" t="s">
        <v>1457</v>
      </c>
      <c r="C629" s="87" t="s">
        <v>1626</v>
      </c>
      <c r="D629" s="73" t="s">
        <v>2194</v>
      </c>
      <c r="E629" s="73">
        <v>4</v>
      </c>
      <c r="F629" s="73"/>
      <c r="G629" s="74" t="s">
        <v>3223</v>
      </c>
      <c r="H629" s="75">
        <v>100</v>
      </c>
    </row>
    <row r="630" spans="1:8" ht="21.6" x14ac:dyDescent="0.25">
      <c r="A630" s="21">
        <v>46101</v>
      </c>
      <c r="B630" s="88" t="s">
        <v>1457</v>
      </c>
      <c r="C630" s="87" t="s">
        <v>1570</v>
      </c>
      <c r="D630" s="73" t="s">
        <v>2194</v>
      </c>
      <c r="E630" s="73"/>
      <c r="F630" s="73"/>
      <c r="G630" s="74" t="s">
        <v>3224</v>
      </c>
      <c r="H630" s="75">
        <v>100</v>
      </c>
    </row>
    <row r="631" spans="1:8" x14ac:dyDescent="0.25">
      <c r="A631" s="21">
        <v>46101</v>
      </c>
      <c r="B631" s="88" t="s">
        <v>1457</v>
      </c>
      <c r="C631" s="87" t="s">
        <v>1740</v>
      </c>
      <c r="D631" s="73" t="s">
        <v>1440</v>
      </c>
      <c r="E631" s="73">
        <v>4</v>
      </c>
      <c r="F631" s="73"/>
      <c r="G631" s="74"/>
      <c r="H631" s="75">
        <v>100</v>
      </c>
    </row>
    <row r="632" spans="1:8" x14ac:dyDescent="0.25">
      <c r="A632" s="21">
        <v>46101</v>
      </c>
      <c r="B632" s="88" t="s">
        <v>1457</v>
      </c>
      <c r="C632" s="87" t="s">
        <v>1874</v>
      </c>
      <c r="D632" s="73" t="s">
        <v>1440</v>
      </c>
      <c r="E632" s="73">
        <v>4</v>
      </c>
      <c r="F632" s="73"/>
      <c r="G632" s="74"/>
      <c r="H632" s="75">
        <v>100</v>
      </c>
    </row>
    <row r="633" spans="1:8" x14ac:dyDescent="0.25">
      <c r="A633" s="21">
        <v>46101</v>
      </c>
      <c r="B633" s="88" t="s">
        <v>1457</v>
      </c>
      <c r="C633" s="87" t="s">
        <v>1658</v>
      </c>
      <c r="D633" s="73" t="s">
        <v>1440</v>
      </c>
      <c r="E633" s="73">
        <v>5</v>
      </c>
      <c r="F633" s="73"/>
      <c r="G633" s="74"/>
      <c r="H633" s="75">
        <v>100</v>
      </c>
    </row>
    <row r="634" spans="1:8" x14ac:dyDescent="0.25">
      <c r="A634" s="89">
        <v>46102</v>
      </c>
      <c r="B634" s="88" t="s">
        <v>1438</v>
      </c>
      <c r="C634" s="87" t="s">
        <v>758</v>
      </c>
      <c r="D634" s="73" t="s">
        <v>2353</v>
      </c>
      <c r="E634" s="73">
        <v>1</v>
      </c>
      <c r="F634" s="73"/>
      <c r="G634" s="74"/>
      <c r="H634" s="75">
        <v>100</v>
      </c>
    </row>
    <row r="635" spans="1:8" ht="32.4" x14ac:dyDescent="0.25">
      <c r="A635" s="89">
        <v>46102</v>
      </c>
      <c r="B635" s="88" t="s">
        <v>1438</v>
      </c>
      <c r="C635" s="87" t="s">
        <v>3225</v>
      </c>
      <c r="D635" s="73" t="s">
        <v>3226</v>
      </c>
      <c r="E635" s="73"/>
      <c r="F635" s="73"/>
      <c r="G635" s="74" t="s">
        <v>3227</v>
      </c>
      <c r="H635" s="75">
        <v>100</v>
      </c>
    </row>
    <row r="636" spans="1:8" ht="32.4" x14ac:dyDescent="0.25">
      <c r="A636" s="89">
        <v>46102</v>
      </c>
      <c r="B636" s="88" t="s">
        <v>1438</v>
      </c>
      <c r="C636" s="87" t="s">
        <v>1955</v>
      </c>
      <c r="D636" s="73" t="s">
        <v>2194</v>
      </c>
      <c r="E636" s="73"/>
      <c r="F636" s="73"/>
      <c r="G636" s="74" t="s">
        <v>3228</v>
      </c>
      <c r="H636" s="75">
        <v>100</v>
      </c>
    </row>
    <row r="637" spans="1:8" ht="32.4" x14ac:dyDescent="0.25">
      <c r="A637" s="89">
        <v>46102</v>
      </c>
      <c r="B637" s="88" t="s">
        <v>1438</v>
      </c>
      <c r="C637" s="87" t="s">
        <v>2020</v>
      </c>
      <c r="D637" s="73" t="s">
        <v>2194</v>
      </c>
      <c r="E637" s="73">
        <v>4</v>
      </c>
      <c r="F637" s="73"/>
      <c r="G637" s="74" t="s">
        <v>3229</v>
      </c>
      <c r="H637" s="75">
        <v>100</v>
      </c>
    </row>
    <row r="638" spans="1:8" ht="54" x14ac:dyDescent="0.25">
      <c r="A638" s="89">
        <v>46102</v>
      </c>
      <c r="B638" s="88" t="s">
        <v>1438</v>
      </c>
      <c r="C638" s="87" t="s">
        <v>1728</v>
      </c>
      <c r="D638" s="73" t="s">
        <v>2194</v>
      </c>
      <c r="E638" s="73"/>
      <c r="F638" s="73"/>
      <c r="G638" s="74" t="s">
        <v>3230</v>
      </c>
      <c r="H638" s="75">
        <v>100</v>
      </c>
    </row>
    <row r="639" spans="1:8" ht="32.4" x14ac:dyDescent="0.25">
      <c r="A639" s="89">
        <v>46102</v>
      </c>
      <c r="B639" s="88" t="s">
        <v>1438</v>
      </c>
      <c r="C639" s="87" t="s">
        <v>1734</v>
      </c>
      <c r="D639" s="73" t="s">
        <v>2194</v>
      </c>
      <c r="E639" s="73">
        <v>8</v>
      </c>
      <c r="F639" s="73"/>
      <c r="G639" s="74" t="s">
        <v>3231</v>
      </c>
      <c r="H639" s="75">
        <v>100</v>
      </c>
    </row>
    <row r="640" spans="1:8" ht="32.4" x14ac:dyDescent="0.25">
      <c r="A640" s="89">
        <v>46102</v>
      </c>
      <c r="B640" s="88" t="s">
        <v>1438</v>
      </c>
      <c r="C640" s="87" t="s">
        <v>1736</v>
      </c>
      <c r="D640" s="73" t="s">
        <v>2194</v>
      </c>
      <c r="E640" s="73"/>
      <c r="F640" s="73"/>
      <c r="G640" s="74" t="s">
        <v>3232</v>
      </c>
      <c r="H640" s="75">
        <v>100</v>
      </c>
    </row>
    <row r="641" spans="1:8" ht="32.4" x14ac:dyDescent="0.25">
      <c r="A641" s="116">
        <v>46103</v>
      </c>
      <c r="B641" s="88" t="s">
        <v>1438</v>
      </c>
      <c r="C641" s="87" t="s">
        <v>758</v>
      </c>
      <c r="D641" s="73" t="s">
        <v>2353</v>
      </c>
      <c r="E641" s="73">
        <v>1</v>
      </c>
      <c r="F641" s="73"/>
      <c r="G641" s="74" t="s">
        <v>3233</v>
      </c>
      <c r="H641" s="75">
        <v>100</v>
      </c>
    </row>
    <row r="642" spans="1:8" ht="21.6" x14ac:dyDescent="0.25">
      <c r="A642" s="116">
        <v>46103</v>
      </c>
      <c r="B642" s="88" t="s">
        <v>1438</v>
      </c>
      <c r="C642" s="87" t="s">
        <v>1548</v>
      </c>
      <c r="D642" s="73" t="s">
        <v>2194</v>
      </c>
      <c r="E642" s="73"/>
      <c r="F642" s="73"/>
      <c r="G642" s="74" t="s">
        <v>3234</v>
      </c>
      <c r="H642" s="75">
        <v>100</v>
      </c>
    </row>
    <row r="643" spans="1:8" ht="43.2" x14ac:dyDescent="0.25">
      <c r="A643" s="116">
        <v>46103</v>
      </c>
      <c r="B643" s="88" t="s">
        <v>1438</v>
      </c>
      <c r="C643" s="87" t="s">
        <v>1442</v>
      </c>
      <c r="D643" s="73" t="s">
        <v>2194</v>
      </c>
      <c r="E643" s="73"/>
      <c r="F643" s="73"/>
      <c r="G643" s="74" t="s">
        <v>3235</v>
      </c>
      <c r="H643" s="75">
        <v>100</v>
      </c>
    </row>
    <row r="644" spans="1:8" ht="32.4" x14ac:dyDescent="0.25">
      <c r="A644" s="116">
        <v>46103</v>
      </c>
      <c r="B644" s="88" t="s">
        <v>1438</v>
      </c>
      <c r="C644" s="87" t="s">
        <v>1736</v>
      </c>
      <c r="D644" s="73" t="s">
        <v>2194</v>
      </c>
      <c r="E644" s="73"/>
      <c r="F644" s="73"/>
      <c r="G644" s="74" t="s">
        <v>3236</v>
      </c>
      <c r="H644" s="75">
        <v>100</v>
      </c>
    </row>
    <row r="645" spans="1:8" ht="32.4" x14ac:dyDescent="0.25">
      <c r="A645" s="116">
        <v>46103</v>
      </c>
      <c r="B645" s="88" t="s">
        <v>1438</v>
      </c>
      <c r="C645" s="87" t="s">
        <v>1734</v>
      </c>
      <c r="D645" s="73" t="s">
        <v>2194</v>
      </c>
      <c r="E645" s="73"/>
      <c r="F645" s="73"/>
      <c r="G645" s="74" t="s">
        <v>3237</v>
      </c>
      <c r="H645" s="75">
        <v>100</v>
      </c>
    </row>
    <row r="646" spans="1:8" ht="32.4" x14ac:dyDescent="0.25">
      <c r="A646" s="116">
        <v>46103</v>
      </c>
      <c r="B646" s="88" t="s">
        <v>1438</v>
      </c>
      <c r="C646" s="87" t="s">
        <v>1781</v>
      </c>
      <c r="D646" s="73" t="s">
        <v>2194</v>
      </c>
      <c r="E646" s="73">
        <v>4</v>
      </c>
      <c r="F646" s="73"/>
      <c r="G646" s="74" t="s">
        <v>3238</v>
      </c>
      <c r="H646" s="75">
        <v>100</v>
      </c>
    </row>
    <row r="647" spans="1:8" ht="24.75" customHeight="1" x14ac:dyDescent="0.25">
      <c r="A647" s="89">
        <v>46104</v>
      </c>
      <c r="B647" s="88" t="s">
        <v>2801</v>
      </c>
      <c r="C647" s="87" t="s">
        <v>2082</v>
      </c>
      <c r="D647" s="73" t="s">
        <v>3205</v>
      </c>
      <c r="E647" s="73"/>
      <c r="F647" s="73"/>
      <c r="G647" s="74"/>
      <c r="H647" s="75">
        <v>100</v>
      </c>
    </row>
    <row r="648" spans="1:8" ht="27" customHeight="1" x14ac:dyDescent="0.25">
      <c r="A648" s="89">
        <v>46104</v>
      </c>
      <c r="B648" s="88" t="s">
        <v>2801</v>
      </c>
      <c r="C648" s="87" t="s">
        <v>1951</v>
      </c>
      <c r="D648" s="73" t="s">
        <v>3205</v>
      </c>
      <c r="E648" s="73"/>
      <c r="F648" s="73"/>
      <c r="G648" s="74"/>
      <c r="H648" s="75">
        <v>100</v>
      </c>
    </row>
    <row r="649" spans="1:8" ht="26.4" x14ac:dyDescent="0.25">
      <c r="A649" s="89">
        <v>46104</v>
      </c>
      <c r="B649" s="88" t="s">
        <v>2801</v>
      </c>
      <c r="C649" s="87" t="s">
        <v>1479</v>
      </c>
      <c r="D649" s="73" t="s">
        <v>3206</v>
      </c>
      <c r="E649" s="73"/>
      <c r="F649" s="73"/>
      <c r="G649" s="74"/>
      <c r="H649" s="75">
        <v>100</v>
      </c>
    </row>
    <row r="650" spans="1:8" ht="26.4" x14ac:dyDescent="0.25">
      <c r="A650" s="89">
        <v>46104</v>
      </c>
      <c r="B650" s="88" t="s">
        <v>2801</v>
      </c>
      <c r="C650" s="87" t="s">
        <v>1777</v>
      </c>
      <c r="D650" s="73" t="s">
        <v>3206</v>
      </c>
      <c r="E650" s="73"/>
      <c r="F650" s="73"/>
      <c r="G650" s="74"/>
      <c r="H650" s="75">
        <v>100</v>
      </c>
    </row>
    <row r="651" spans="1:8" ht="26.4" x14ac:dyDescent="0.25">
      <c r="A651" s="89">
        <v>46104</v>
      </c>
      <c r="B651" s="88" t="s">
        <v>2801</v>
      </c>
      <c r="C651" s="87" t="s">
        <v>1862</v>
      </c>
      <c r="D651" s="73" t="s">
        <v>3206</v>
      </c>
      <c r="E651" s="73"/>
      <c r="F651" s="73"/>
      <c r="G651" s="74"/>
      <c r="H651" s="75">
        <v>100</v>
      </c>
    </row>
    <row r="652" spans="1:8" ht="29.25" customHeight="1" x14ac:dyDescent="0.25">
      <c r="A652" s="89">
        <v>46104</v>
      </c>
      <c r="B652" s="88" t="s">
        <v>2801</v>
      </c>
      <c r="C652" s="87" t="s">
        <v>1648</v>
      </c>
      <c r="D652" s="73" t="s">
        <v>3205</v>
      </c>
      <c r="E652" s="73"/>
      <c r="F652" s="73"/>
      <c r="G652" s="74"/>
      <c r="H652" s="75">
        <v>100</v>
      </c>
    </row>
    <row r="653" spans="1:8" ht="30.75" customHeight="1" x14ac:dyDescent="0.25">
      <c r="A653" s="89">
        <v>46104</v>
      </c>
      <c r="B653" s="88" t="s">
        <v>2801</v>
      </c>
      <c r="C653" s="87" t="s">
        <v>1649</v>
      </c>
      <c r="D653" s="73" t="s">
        <v>3205</v>
      </c>
      <c r="E653" s="73"/>
      <c r="F653" s="73"/>
      <c r="G653" s="74"/>
      <c r="H653" s="75">
        <v>100</v>
      </c>
    </row>
    <row r="654" spans="1:8" ht="30.75" customHeight="1" x14ac:dyDescent="0.25">
      <c r="A654" s="89">
        <v>46104</v>
      </c>
      <c r="B654" s="88" t="s">
        <v>2801</v>
      </c>
      <c r="C654" s="87" t="s">
        <v>1727</v>
      </c>
      <c r="D654" s="73" t="s">
        <v>3205</v>
      </c>
      <c r="E654" s="73"/>
      <c r="F654" s="73"/>
      <c r="G654" s="74"/>
      <c r="H654" s="75">
        <v>100</v>
      </c>
    </row>
    <row r="655" spans="1:8" x14ac:dyDescent="0.25">
      <c r="A655" s="89">
        <v>46104</v>
      </c>
      <c r="B655" s="88" t="s">
        <v>1428</v>
      </c>
      <c r="C655" s="87" t="s">
        <v>758</v>
      </c>
      <c r="D655" s="73" t="s">
        <v>2353</v>
      </c>
      <c r="E655" s="73">
        <v>1</v>
      </c>
      <c r="F655" s="73"/>
      <c r="G655" s="74"/>
      <c r="H655" s="75">
        <v>100</v>
      </c>
    </row>
    <row r="656" spans="1:8" ht="26.4" x14ac:dyDescent="0.25">
      <c r="A656" s="89">
        <v>46104</v>
      </c>
      <c r="B656" s="88" t="s">
        <v>1428</v>
      </c>
      <c r="C656" s="87" t="s">
        <v>369</v>
      </c>
      <c r="D656" s="73" t="s">
        <v>2810</v>
      </c>
      <c r="E656" s="73"/>
      <c r="F656" s="73"/>
      <c r="G656" s="74"/>
      <c r="H656" s="75">
        <v>100</v>
      </c>
    </row>
    <row r="657" spans="1:8" x14ac:dyDescent="0.25">
      <c r="A657" s="89">
        <v>46104</v>
      </c>
      <c r="B657" s="88" t="s">
        <v>1428</v>
      </c>
      <c r="C657" s="87" t="s">
        <v>2836</v>
      </c>
      <c r="D657" s="73" t="s">
        <v>3239</v>
      </c>
      <c r="E657" s="73"/>
      <c r="F657" s="73"/>
      <c r="G657" s="74"/>
      <c r="H657" s="75">
        <v>100</v>
      </c>
    </row>
    <row r="658" spans="1:8" ht="26.4" x14ac:dyDescent="0.25">
      <c r="A658" s="89">
        <v>46104</v>
      </c>
      <c r="B658" s="88" t="s">
        <v>1428</v>
      </c>
      <c r="C658" s="87" t="s">
        <v>1392</v>
      </c>
      <c r="D658" s="73" t="s">
        <v>1850</v>
      </c>
      <c r="E658" s="73"/>
      <c r="F658" s="73"/>
      <c r="G658" s="74"/>
      <c r="H658" s="75">
        <v>100</v>
      </c>
    </row>
    <row r="659" spans="1:8" x14ac:dyDescent="0.25">
      <c r="A659" s="89">
        <v>46104</v>
      </c>
      <c r="B659" s="88" t="s">
        <v>1428</v>
      </c>
      <c r="C659" s="87" t="s">
        <v>1392</v>
      </c>
      <c r="D659" s="73" t="s">
        <v>2048</v>
      </c>
      <c r="E659" s="73"/>
      <c r="F659" s="73"/>
      <c r="G659" s="74"/>
      <c r="H659" s="75">
        <v>100</v>
      </c>
    </row>
    <row r="660" spans="1:8" ht="32.4" x14ac:dyDescent="0.25">
      <c r="A660" s="89">
        <v>46104</v>
      </c>
      <c r="B660" s="88" t="s">
        <v>1542</v>
      </c>
      <c r="C660" s="87" t="s">
        <v>1548</v>
      </c>
      <c r="D660" s="73" t="s">
        <v>2194</v>
      </c>
      <c r="E660" s="73"/>
      <c r="F660" s="73"/>
      <c r="G660" s="74" t="s">
        <v>3240</v>
      </c>
      <c r="H660" s="75">
        <v>100</v>
      </c>
    </row>
    <row r="661" spans="1:8" ht="54" x14ac:dyDescent="0.25">
      <c r="A661" s="89">
        <v>46104</v>
      </c>
      <c r="B661" s="88" t="s">
        <v>1542</v>
      </c>
      <c r="C661" s="87" t="s">
        <v>1796</v>
      </c>
      <c r="D661" s="73" t="s">
        <v>2365</v>
      </c>
      <c r="E661" s="73"/>
      <c r="F661" s="73"/>
      <c r="G661" s="74" t="s">
        <v>3241</v>
      </c>
      <c r="H661" s="75">
        <v>100</v>
      </c>
    </row>
    <row r="662" spans="1:8" x14ac:dyDescent="0.25">
      <c r="A662" s="89">
        <v>46104</v>
      </c>
      <c r="B662" s="88" t="s">
        <v>1542</v>
      </c>
      <c r="C662" s="87" t="s">
        <v>1486</v>
      </c>
      <c r="D662" s="73" t="s">
        <v>2194</v>
      </c>
      <c r="E662" s="73">
        <v>8</v>
      </c>
      <c r="F662" s="73"/>
      <c r="G662" s="74" t="s">
        <v>2958</v>
      </c>
      <c r="H662" s="75">
        <v>100</v>
      </c>
    </row>
    <row r="663" spans="1:8" x14ac:dyDescent="0.25">
      <c r="A663" s="89">
        <v>46104</v>
      </c>
      <c r="B663" s="88" t="s">
        <v>1542</v>
      </c>
      <c r="C663" s="87" t="s">
        <v>1482</v>
      </c>
      <c r="D663" s="73" t="s">
        <v>2194</v>
      </c>
      <c r="E663" s="73">
        <v>4</v>
      </c>
      <c r="F663" s="73"/>
      <c r="G663" s="74" t="s">
        <v>2547</v>
      </c>
      <c r="H663" s="75">
        <v>100</v>
      </c>
    </row>
    <row r="664" spans="1:8" ht="21.6" x14ac:dyDescent="0.25">
      <c r="A664" s="89">
        <v>46104</v>
      </c>
      <c r="B664" s="88" t="s">
        <v>1542</v>
      </c>
      <c r="C664" s="87" t="s">
        <v>1776</v>
      </c>
      <c r="D664" s="73" t="s">
        <v>2194</v>
      </c>
      <c r="E664" s="73">
        <v>8</v>
      </c>
      <c r="F664" s="73"/>
      <c r="G664" s="74" t="s">
        <v>3242</v>
      </c>
      <c r="H664" s="75">
        <v>100</v>
      </c>
    </row>
    <row r="665" spans="1:8" x14ac:dyDescent="0.25">
      <c r="A665" s="89">
        <v>46104</v>
      </c>
      <c r="B665" s="88" t="s">
        <v>1542</v>
      </c>
      <c r="C665" s="87" t="s">
        <v>1553</v>
      </c>
      <c r="D665" s="73" t="s">
        <v>2194</v>
      </c>
      <c r="E665" s="73">
        <v>7</v>
      </c>
      <c r="F665" s="73"/>
      <c r="G665" s="74" t="s">
        <v>2958</v>
      </c>
      <c r="H665" s="75">
        <v>100</v>
      </c>
    </row>
    <row r="666" spans="1:8" ht="21.6" x14ac:dyDescent="0.25">
      <c r="A666" s="89">
        <v>46104</v>
      </c>
      <c r="B666" s="88" t="s">
        <v>1542</v>
      </c>
      <c r="C666" s="87" t="s">
        <v>1796</v>
      </c>
      <c r="D666" s="73" t="s">
        <v>2799</v>
      </c>
      <c r="E666" s="73">
        <v>4</v>
      </c>
      <c r="F666" s="73"/>
      <c r="G666" s="74" t="s">
        <v>3243</v>
      </c>
      <c r="H666" s="75">
        <v>100</v>
      </c>
    </row>
    <row r="667" spans="1:8" x14ac:dyDescent="0.25">
      <c r="A667" s="89">
        <v>46104</v>
      </c>
      <c r="B667" s="88" t="s">
        <v>1555</v>
      </c>
      <c r="C667" s="87" t="s">
        <v>1700</v>
      </c>
      <c r="D667" s="73" t="s">
        <v>3244</v>
      </c>
      <c r="E667" s="73"/>
      <c r="F667" s="73"/>
      <c r="G667" s="74"/>
      <c r="H667" s="75">
        <v>100</v>
      </c>
    </row>
    <row r="668" spans="1:8" ht="21.6" x14ac:dyDescent="0.25">
      <c r="A668" s="89">
        <v>46104</v>
      </c>
      <c r="B668" s="88" t="s">
        <v>1555</v>
      </c>
      <c r="C668" s="87" t="s">
        <v>1736</v>
      </c>
      <c r="D668" s="73" t="s">
        <v>2194</v>
      </c>
      <c r="E668" s="73"/>
      <c r="F668" s="73"/>
      <c r="G668" s="74" t="s">
        <v>3245</v>
      </c>
      <c r="H668" s="75">
        <v>100</v>
      </c>
    </row>
    <row r="669" spans="1:8" ht="32.4" x14ac:dyDescent="0.25">
      <c r="A669" s="89">
        <v>46104</v>
      </c>
      <c r="B669" s="88" t="s">
        <v>1555</v>
      </c>
      <c r="C669" s="87" t="s">
        <v>1734</v>
      </c>
      <c r="D669" s="73" t="s">
        <v>2194</v>
      </c>
      <c r="E669" s="73">
        <v>3</v>
      </c>
      <c r="F669" s="73"/>
      <c r="G669" s="74" t="s">
        <v>3246</v>
      </c>
      <c r="H669" s="75">
        <v>100</v>
      </c>
    </row>
    <row r="670" spans="1:8" ht="21.6" x14ac:dyDescent="0.25">
      <c r="A670" s="89">
        <v>46104</v>
      </c>
      <c r="B670" s="88" t="s">
        <v>1555</v>
      </c>
      <c r="C670" s="87" t="s">
        <v>1781</v>
      </c>
      <c r="D670" s="73" t="s">
        <v>2365</v>
      </c>
      <c r="E670" s="73"/>
      <c r="F670" s="73"/>
      <c r="G670" s="74" t="s">
        <v>3247</v>
      </c>
      <c r="H670" s="75">
        <v>100</v>
      </c>
    </row>
    <row r="671" spans="1:8" x14ac:dyDescent="0.25">
      <c r="A671" s="89">
        <v>46104</v>
      </c>
      <c r="B671" s="88" t="s">
        <v>1555</v>
      </c>
      <c r="C671" s="87" t="s">
        <v>1638</v>
      </c>
      <c r="D671" s="73" t="s">
        <v>1440</v>
      </c>
      <c r="E671" s="73">
        <v>6</v>
      </c>
      <c r="F671" s="73"/>
      <c r="G671" s="74"/>
      <c r="H671" s="75">
        <v>100</v>
      </c>
    </row>
    <row r="672" spans="1:8" x14ac:dyDescent="0.25">
      <c r="A672" s="89">
        <v>46104</v>
      </c>
      <c r="B672" s="88" t="s">
        <v>1555</v>
      </c>
      <c r="C672" s="87" t="s">
        <v>1783</v>
      </c>
      <c r="D672" s="73" t="s">
        <v>3248</v>
      </c>
      <c r="E672" s="73"/>
      <c r="F672" s="73"/>
      <c r="G672" s="74"/>
      <c r="H672" s="75">
        <v>100</v>
      </c>
    </row>
    <row r="673" spans="1:8" x14ac:dyDescent="0.25">
      <c r="A673" s="89">
        <v>46104</v>
      </c>
      <c r="B673" s="88" t="s">
        <v>1555</v>
      </c>
      <c r="C673" s="87" t="s">
        <v>1731</v>
      </c>
      <c r="D673" s="73" t="s">
        <v>2194</v>
      </c>
      <c r="E673" s="73">
        <v>4</v>
      </c>
      <c r="F673" s="73"/>
      <c r="G673" s="74" t="s">
        <v>1450</v>
      </c>
      <c r="H673" s="75">
        <v>100</v>
      </c>
    </row>
    <row r="674" spans="1:8" x14ac:dyDescent="0.25">
      <c r="A674" s="89">
        <v>46104</v>
      </c>
      <c r="B674" s="88" t="s">
        <v>1438</v>
      </c>
      <c r="C674" s="87" t="s">
        <v>1574</v>
      </c>
      <c r="D674" s="73" t="s">
        <v>2799</v>
      </c>
      <c r="E674" s="73">
        <v>2</v>
      </c>
      <c r="F674" s="73"/>
      <c r="G674" s="74" t="s">
        <v>2007</v>
      </c>
      <c r="H674" s="75">
        <v>100</v>
      </c>
    </row>
    <row r="675" spans="1:8" x14ac:dyDescent="0.25">
      <c r="A675" s="89">
        <v>46104</v>
      </c>
      <c r="B675" s="88" t="s">
        <v>1438</v>
      </c>
      <c r="C675" s="87" t="s">
        <v>3249</v>
      </c>
      <c r="D675" s="73" t="s">
        <v>3250</v>
      </c>
      <c r="E675" s="73"/>
      <c r="F675" s="73"/>
      <c r="G675" s="74"/>
      <c r="H675" s="75">
        <v>100</v>
      </c>
    </row>
    <row r="676" spans="1:8" ht="32.4" x14ac:dyDescent="0.25">
      <c r="A676" s="89">
        <v>46104</v>
      </c>
      <c r="B676" s="88" t="s">
        <v>1438</v>
      </c>
      <c r="C676" s="87" t="s">
        <v>1576</v>
      </c>
      <c r="D676" s="73" t="s">
        <v>2365</v>
      </c>
      <c r="E676" s="73">
        <v>4</v>
      </c>
      <c r="F676" s="73"/>
      <c r="G676" s="74" t="s">
        <v>3251</v>
      </c>
      <c r="H676" s="75">
        <v>100</v>
      </c>
    </row>
    <row r="677" spans="1:8" x14ac:dyDescent="0.25">
      <c r="A677" s="89">
        <v>46104</v>
      </c>
      <c r="B677" s="88" t="s">
        <v>1438</v>
      </c>
      <c r="C677" s="87" t="s">
        <v>1642</v>
      </c>
      <c r="D677" s="73" t="s">
        <v>1440</v>
      </c>
      <c r="E677" s="73">
        <v>4</v>
      </c>
      <c r="F677" s="73"/>
      <c r="G677" s="74" t="s">
        <v>1839</v>
      </c>
      <c r="H677" s="75">
        <v>100</v>
      </c>
    </row>
    <row r="678" spans="1:8" x14ac:dyDescent="0.25">
      <c r="A678" s="89">
        <v>46104</v>
      </c>
      <c r="B678" s="88" t="s">
        <v>1438</v>
      </c>
      <c r="C678" s="87" t="s">
        <v>1468</v>
      </c>
      <c r="D678" s="73" t="s">
        <v>1440</v>
      </c>
      <c r="E678" s="73">
        <v>5</v>
      </c>
      <c r="F678" s="73"/>
      <c r="G678" s="74" t="s">
        <v>1839</v>
      </c>
      <c r="H678" s="75">
        <v>100</v>
      </c>
    </row>
    <row r="679" spans="1:8" x14ac:dyDescent="0.25">
      <c r="A679" s="89">
        <v>46104</v>
      </c>
      <c r="B679" s="88" t="s">
        <v>1438</v>
      </c>
      <c r="C679" s="87" t="s">
        <v>1470</v>
      </c>
      <c r="D679" s="73" t="s">
        <v>1440</v>
      </c>
      <c r="E679" s="73">
        <v>3</v>
      </c>
      <c r="F679" s="73"/>
      <c r="G679" s="74"/>
      <c r="H679" s="75">
        <v>100</v>
      </c>
    </row>
    <row r="680" spans="1:8" x14ac:dyDescent="0.25">
      <c r="A680" s="89">
        <v>46104</v>
      </c>
      <c r="B680" s="88" t="s">
        <v>1438</v>
      </c>
      <c r="C680" s="87" t="s">
        <v>1464</v>
      </c>
      <c r="D680" s="73" t="s">
        <v>1440</v>
      </c>
      <c r="E680" s="73">
        <v>5</v>
      </c>
      <c r="F680" s="73"/>
      <c r="G680" s="74" t="s">
        <v>1839</v>
      </c>
      <c r="H680" s="75">
        <v>100</v>
      </c>
    </row>
    <row r="681" spans="1:8" x14ac:dyDescent="0.25">
      <c r="A681" s="89">
        <v>46104</v>
      </c>
      <c r="B681" s="88" t="s">
        <v>1438</v>
      </c>
      <c r="C681" s="87" t="s">
        <v>1472</v>
      </c>
      <c r="D681" s="73" t="s">
        <v>1440</v>
      </c>
      <c r="E681" s="73">
        <v>6</v>
      </c>
      <c r="F681" s="73"/>
      <c r="G681" s="74"/>
      <c r="H681" s="75">
        <v>100</v>
      </c>
    </row>
    <row r="682" spans="1:8" ht="43.2" x14ac:dyDescent="0.25">
      <c r="A682" s="89">
        <v>46104</v>
      </c>
      <c r="B682" s="88" t="s">
        <v>1457</v>
      </c>
      <c r="C682" s="87" t="s">
        <v>1678</v>
      </c>
      <c r="D682" s="73" t="s">
        <v>2365</v>
      </c>
      <c r="E682" s="73"/>
      <c r="F682" s="73"/>
      <c r="G682" s="74" t="s">
        <v>3252</v>
      </c>
      <c r="H682" s="75">
        <v>100</v>
      </c>
    </row>
    <row r="683" spans="1:8" ht="21.6" x14ac:dyDescent="0.25">
      <c r="A683" s="89">
        <v>46104</v>
      </c>
      <c r="B683" s="88" t="s">
        <v>1457</v>
      </c>
      <c r="C683" s="87" t="s">
        <v>2149</v>
      </c>
      <c r="D683" s="73" t="s">
        <v>3253</v>
      </c>
      <c r="E683" s="73"/>
      <c r="F683" s="73"/>
      <c r="G683" s="74" t="s">
        <v>3254</v>
      </c>
      <c r="H683" s="75">
        <v>100</v>
      </c>
    </row>
    <row r="684" spans="1:8" ht="21.6" x14ac:dyDescent="0.25">
      <c r="A684" s="89">
        <v>46104</v>
      </c>
      <c r="B684" s="88" t="s">
        <v>1457</v>
      </c>
      <c r="C684" s="87" t="s">
        <v>1442</v>
      </c>
      <c r="D684" s="73" t="s">
        <v>2194</v>
      </c>
      <c r="E684" s="73">
        <v>4</v>
      </c>
      <c r="F684" s="73"/>
      <c r="G684" s="74" t="s">
        <v>3255</v>
      </c>
      <c r="H684" s="75">
        <v>100</v>
      </c>
    </row>
    <row r="685" spans="1:8" ht="21.6" x14ac:dyDescent="0.25">
      <c r="A685" s="89">
        <v>46104</v>
      </c>
      <c r="B685" s="88" t="s">
        <v>1457</v>
      </c>
      <c r="C685" s="87" t="s">
        <v>1627</v>
      </c>
      <c r="D685" s="73" t="s">
        <v>2194</v>
      </c>
      <c r="E685" s="73">
        <v>7</v>
      </c>
      <c r="F685" s="73"/>
      <c r="G685" s="74" t="s">
        <v>3256</v>
      </c>
      <c r="H685" s="75">
        <v>100</v>
      </c>
    </row>
    <row r="686" spans="1:8" ht="32.4" x14ac:dyDescent="0.25">
      <c r="A686" s="89">
        <v>46104</v>
      </c>
      <c r="B686" s="88" t="s">
        <v>1457</v>
      </c>
      <c r="C686" s="87" t="s">
        <v>1728</v>
      </c>
      <c r="D686" s="73" t="s">
        <v>2194</v>
      </c>
      <c r="E686" s="73"/>
      <c r="F686" s="73"/>
      <c r="G686" s="74" t="s">
        <v>3257</v>
      </c>
      <c r="H686" s="75">
        <v>100</v>
      </c>
    </row>
    <row r="687" spans="1:8" x14ac:dyDescent="0.25">
      <c r="A687" s="89">
        <v>46104</v>
      </c>
      <c r="B687" s="88" t="s">
        <v>1457</v>
      </c>
      <c r="C687" s="87" t="s">
        <v>1787</v>
      </c>
      <c r="D687" s="73" t="s">
        <v>1440</v>
      </c>
      <c r="E687" s="73">
        <v>5</v>
      </c>
      <c r="F687" s="73"/>
      <c r="G687" s="74"/>
      <c r="H687" s="75">
        <v>100</v>
      </c>
    </row>
    <row r="688" spans="1:8" x14ac:dyDescent="0.25">
      <c r="A688" s="89">
        <v>46104</v>
      </c>
      <c r="B688" s="88" t="s">
        <v>1457</v>
      </c>
      <c r="C688" s="87" t="s">
        <v>1619</v>
      </c>
      <c r="D688" s="73" t="s">
        <v>1440</v>
      </c>
      <c r="E688" s="73">
        <v>8</v>
      </c>
      <c r="F688" s="73"/>
      <c r="G688" s="74" t="s">
        <v>1839</v>
      </c>
      <c r="H688" s="75">
        <v>100</v>
      </c>
    </row>
    <row r="689" spans="1:8" x14ac:dyDescent="0.25">
      <c r="A689" s="89">
        <v>46104</v>
      </c>
      <c r="B689" s="88" t="s">
        <v>1457</v>
      </c>
      <c r="C689" s="87" t="s">
        <v>1789</v>
      </c>
      <c r="D689" s="73" t="s">
        <v>1440</v>
      </c>
      <c r="E689" s="73">
        <v>6</v>
      </c>
      <c r="F689" s="73"/>
      <c r="G689" s="74" t="s">
        <v>3258</v>
      </c>
      <c r="H689" s="75">
        <v>100</v>
      </c>
    </row>
    <row r="690" spans="1:8" ht="32.4" x14ac:dyDescent="0.25">
      <c r="A690" s="89">
        <v>46104</v>
      </c>
      <c r="B690" s="88" t="s">
        <v>1457</v>
      </c>
      <c r="C690" s="87" t="s">
        <v>2546</v>
      </c>
      <c r="D690" s="73" t="s">
        <v>2194</v>
      </c>
      <c r="E690" s="73"/>
      <c r="F690" s="73"/>
      <c r="G690" s="74" t="s">
        <v>3259</v>
      </c>
      <c r="H690" s="75">
        <v>100</v>
      </c>
    </row>
    <row r="691" spans="1:8" x14ac:dyDescent="0.25">
      <c r="A691" s="89">
        <v>46104</v>
      </c>
      <c r="B691" s="88" t="s">
        <v>2372</v>
      </c>
      <c r="C691" s="87" t="s">
        <v>1700</v>
      </c>
      <c r="D691" s="73" t="s">
        <v>3260</v>
      </c>
      <c r="E691" s="73"/>
      <c r="F691" s="73"/>
      <c r="G691" s="74"/>
      <c r="H691" s="75">
        <v>100</v>
      </c>
    </row>
    <row r="692" spans="1:8" x14ac:dyDescent="0.25">
      <c r="A692" s="89">
        <v>46104</v>
      </c>
      <c r="B692" s="88" t="s">
        <v>2372</v>
      </c>
      <c r="C692" s="87" t="s">
        <v>2454</v>
      </c>
      <c r="D692" s="73" t="s">
        <v>3261</v>
      </c>
      <c r="E692" s="73"/>
      <c r="F692" s="73"/>
      <c r="G692" s="74"/>
      <c r="H692" s="75">
        <v>100</v>
      </c>
    </row>
    <row r="693" spans="1:8" x14ac:dyDescent="0.25">
      <c r="A693" s="89">
        <v>46104</v>
      </c>
      <c r="B693" s="88" t="s">
        <v>2372</v>
      </c>
      <c r="C693" s="87" t="s">
        <v>1721</v>
      </c>
      <c r="D693" s="73" t="s">
        <v>1586</v>
      </c>
      <c r="E693" s="73"/>
      <c r="F693" s="73"/>
      <c r="G693" s="74" t="s">
        <v>3262</v>
      </c>
      <c r="H693" s="75">
        <v>100</v>
      </c>
    </row>
    <row r="694" spans="1:8" ht="21.6" x14ac:dyDescent="0.25">
      <c r="A694" s="89">
        <v>46104</v>
      </c>
      <c r="B694" s="88" t="s">
        <v>2372</v>
      </c>
      <c r="C694" s="87" t="s">
        <v>1796</v>
      </c>
      <c r="D694" s="73" t="s">
        <v>1588</v>
      </c>
      <c r="E694" s="73"/>
      <c r="F694" s="73"/>
      <c r="G694" s="74" t="s">
        <v>3263</v>
      </c>
      <c r="H694" s="75">
        <v>100</v>
      </c>
    </row>
    <row r="695" spans="1:8" x14ac:dyDescent="0.25">
      <c r="A695" s="89">
        <v>46104</v>
      </c>
      <c r="B695" s="88" t="s">
        <v>2372</v>
      </c>
      <c r="C695" s="87" t="s">
        <v>1700</v>
      </c>
      <c r="D695" s="73" t="s">
        <v>1701</v>
      </c>
      <c r="E695" s="73"/>
      <c r="F695" s="73"/>
      <c r="G695" s="74" t="s">
        <v>3264</v>
      </c>
      <c r="H695" s="75">
        <v>100</v>
      </c>
    </row>
    <row r="696" spans="1:8" ht="26.4" x14ac:dyDescent="0.25">
      <c r="A696" s="89">
        <v>46104</v>
      </c>
      <c r="B696" s="88" t="s">
        <v>3143</v>
      </c>
      <c r="C696" s="87" t="s">
        <v>2454</v>
      </c>
      <c r="D696" s="73" t="s">
        <v>3144</v>
      </c>
      <c r="E696" s="73"/>
      <c r="F696" s="73"/>
      <c r="G696" s="74"/>
      <c r="H696" s="75">
        <v>50</v>
      </c>
    </row>
    <row r="697" spans="1:8" x14ac:dyDescent="0.25">
      <c r="A697" s="89">
        <v>46105</v>
      </c>
      <c r="B697" s="88" t="s">
        <v>2801</v>
      </c>
      <c r="C697" s="87" t="s">
        <v>758</v>
      </c>
      <c r="D697" s="73" t="s">
        <v>2353</v>
      </c>
      <c r="E697" s="73">
        <v>1</v>
      </c>
      <c r="F697" s="73"/>
      <c r="G697" s="74"/>
      <c r="H697" s="75">
        <v>100</v>
      </c>
    </row>
    <row r="698" spans="1:8" x14ac:dyDescent="0.25">
      <c r="A698" s="89">
        <v>46105</v>
      </c>
      <c r="B698" s="88" t="s">
        <v>2801</v>
      </c>
      <c r="C698" s="87" t="s">
        <v>2830</v>
      </c>
      <c r="D698" s="73" t="s">
        <v>3265</v>
      </c>
      <c r="E698" s="73"/>
      <c r="F698" s="73"/>
      <c r="G698" s="74" t="s">
        <v>3266</v>
      </c>
      <c r="H698" s="75">
        <v>100</v>
      </c>
    </row>
    <row r="699" spans="1:8" x14ac:dyDescent="0.25">
      <c r="A699" s="89">
        <v>46105</v>
      </c>
      <c r="B699" s="88" t="s">
        <v>2801</v>
      </c>
      <c r="C699" s="87" t="s">
        <v>2003</v>
      </c>
      <c r="D699" s="73" t="s">
        <v>3265</v>
      </c>
      <c r="E699" s="73"/>
      <c r="F699" s="73"/>
      <c r="G699" s="74" t="s">
        <v>3267</v>
      </c>
      <c r="H699" s="75">
        <v>100</v>
      </c>
    </row>
    <row r="700" spans="1:8" ht="21.6" x14ac:dyDescent="0.25">
      <c r="A700" s="89">
        <v>46105</v>
      </c>
      <c r="B700" s="88" t="s">
        <v>2801</v>
      </c>
      <c r="C700" s="87" t="s">
        <v>2002</v>
      </c>
      <c r="D700" s="73" t="s">
        <v>3265</v>
      </c>
      <c r="E700" s="73"/>
      <c r="F700" s="73"/>
      <c r="G700" s="74" t="s">
        <v>3268</v>
      </c>
      <c r="H700" s="75">
        <v>100</v>
      </c>
    </row>
    <row r="701" spans="1:8" x14ac:dyDescent="0.25">
      <c r="A701" s="89">
        <v>46105</v>
      </c>
      <c r="B701" s="88" t="s">
        <v>2801</v>
      </c>
      <c r="C701" s="87" t="s">
        <v>2991</v>
      </c>
      <c r="D701" s="73" t="s">
        <v>3265</v>
      </c>
      <c r="E701" s="73"/>
      <c r="F701" s="73"/>
      <c r="G701" s="74" t="s">
        <v>3269</v>
      </c>
      <c r="H701" s="75">
        <v>100</v>
      </c>
    </row>
    <row r="702" spans="1:8" ht="21.6" x14ac:dyDescent="0.25">
      <c r="A702" s="89">
        <v>46105</v>
      </c>
      <c r="B702" s="88" t="s">
        <v>2801</v>
      </c>
      <c r="C702" s="87" t="s">
        <v>2835</v>
      </c>
      <c r="D702" s="73" t="s">
        <v>3265</v>
      </c>
      <c r="E702" s="73"/>
      <c r="F702" s="73"/>
      <c r="G702" s="74" t="s">
        <v>3270</v>
      </c>
      <c r="H702" s="75">
        <v>100</v>
      </c>
    </row>
    <row r="703" spans="1:8" ht="21.6" x14ac:dyDescent="0.25">
      <c r="A703" s="89">
        <v>46105</v>
      </c>
      <c r="B703" s="88" t="s">
        <v>2801</v>
      </c>
      <c r="C703" s="87" t="s">
        <v>3271</v>
      </c>
      <c r="D703" s="73" t="s">
        <v>3265</v>
      </c>
      <c r="E703" s="73"/>
      <c r="F703" s="73"/>
      <c r="G703" s="74" t="s">
        <v>3272</v>
      </c>
      <c r="H703" s="75">
        <v>100</v>
      </c>
    </row>
    <row r="704" spans="1:8" x14ac:dyDescent="0.25">
      <c r="A704" s="89">
        <v>46105</v>
      </c>
      <c r="B704" s="88" t="s">
        <v>1428</v>
      </c>
      <c r="C704" s="87" t="s">
        <v>2689</v>
      </c>
      <c r="D704" s="73" t="s">
        <v>1603</v>
      </c>
      <c r="E704" s="73"/>
      <c r="F704" s="73"/>
      <c r="G704" s="74"/>
      <c r="H704" s="75">
        <v>100</v>
      </c>
    </row>
    <row r="705" spans="1:8" x14ac:dyDescent="0.25">
      <c r="A705" s="89">
        <v>46105</v>
      </c>
      <c r="B705" s="88" t="s">
        <v>1428</v>
      </c>
      <c r="C705" s="87" t="s">
        <v>2689</v>
      </c>
      <c r="D705" s="73" t="s">
        <v>1604</v>
      </c>
      <c r="E705" s="73"/>
      <c r="F705" s="73"/>
      <c r="G705" s="74"/>
      <c r="H705" s="75">
        <v>100</v>
      </c>
    </row>
    <row r="706" spans="1:8" x14ac:dyDescent="0.25">
      <c r="A706" s="89">
        <v>46105</v>
      </c>
      <c r="B706" s="88" t="s">
        <v>1428</v>
      </c>
      <c r="C706" s="87" t="s">
        <v>2689</v>
      </c>
      <c r="D706" s="73" t="s">
        <v>3273</v>
      </c>
      <c r="E706" s="73"/>
      <c r="F706" s="73"/>
      <c r="G706" s="74"/>
      <c r="H706" s="75">
        <v>100</v>
      </c>
    </row>
    <row r="707" spans="1:8" ht="21.6" x14ac:dyDescent="0.25">
      <c r="A707" s="89">
        <v>46105</v>
      </c>
      <c r="B707" s="88" t="s">
        <v>1428</v>
      </c>
      <c r="C707" s="87" t="s">
        <v>2689</v>
      </c>
      <c r="D707" s="73" t="s">
        <v>2224</v>
      </c>
      <c r="E707" s="73"/>
      <c r="F707" s="73"/>
      <c r="G707" s="74" t="s">
        <v>3274</v>
      </c>
      <c r="H707" s="75">
        <v>100</v>
      </c>
    </row>
    <row r="708" spans="1:8" x14ac:dyDescent="0.25">
      <c r="A708" s="89">
        <v>46105</v>
      </c>
      <c r="B708" s="88" t="s">
        <v>1428</v>
      </c>
      <c r="C708" s="87" t="s">
        <v>1540</v>
      </c>
      <c r="D708" s="73" t="s">
        <v>3275</v>
      </c>
      <c r="E708" s="73"/>
      <c r="F708" s="73"/>
      <c r="G708" s="74"/>
      <c r="H708" s="75">
        <v>100</v>
      </c>
    </row>
    <row r="709" spans="1:8" x14ac:dyDescent="0.25">
      <c r="A709" s="89">
        <v>46105</v>
      </c>
      <c r="B709" s="88" t="s">
        <v>1428</v>
      </c>
      <c r="C709" s="87" t="s">
        <v>1392</v>
      </c>
      <c r="D709" s="73" t="s">
        <v>1891</v>
      </c>
      <c r="E709" s="73"/>
      <c r="F709" s="73"/>
      <c r="G709" s="74"/>
      <c r="H709" s="75">
        <v>100</v>
      </c>
    </row>
    <row r="710" spans="1:8" x14ac:dyDescent="0.25">
      <c r="A710" s="89">
        <v>46105</v>
      </c>
      <c r="B710" s="88" t="s">
        <v>1542</v>
      </c>
      <c r="C710" s="87" t="s">
        <v>1799</v>
      </c>
      <c r="D710" s="73" t="s">
        <v>3276</v>
      </c>
      <c r="E710" s="73"/>
      <c r="F710" s="73"/>
      <c r="G710" s="74"/>
      <c r="H710" s="75">
        <v>100</v>
      </c>
    </row>
    <row r="711" spans="1:8" ht="21.6" x14ac:dyDescent="0.25">
      <c r="A711" s="89">
        <v>46105</v>
      </c>
      <c r="B711" s="88" t="s">
        <v>1542</v>
      </c>
      <c r="C711" s="87" t="s">
        <v>1796</v>
      </c>
      <c r="D711" s="73" t="s">
        <v>2194</v>
      </c>
      <c r="E711" s="73"/>
      <c r="F711" s="73"/>
      <c r="G711" s="74" t="s">
        <v>3277</v>
      </c>
      <c r="H711" s="75">
        <v>100</v>
      </c>
    </row>
    <row r="712" spans="1:8" ht="21.6" x14ac:dyDescent="0.25">
      <c r="A712" s="89">
        <v>46105</v>
      </c>
      <c r="B712" s="88" t="s">
        <v>1542</v>
      </c>
      <c r="C712" s="87" t="s">
        <v>1862</v>
      </c>
      <c r="D712" s="73" t="s">
        <v>2365</v>
      </c>
      <c r="E712" s="73"/>
      <c r="F712" s="73"/>
      <c r="G712" s="74" t="s">
        <v>3278</v>
      </c>
      <c r="H712" s="75">
        <v>100</v>
      </c>
    </row>
    <row r="713" spans="1:8" ht="26.4" x14ac:dyDescent="0.25">
      <c r="A713" s="89">
        <v>46105</v>
      </c>
      <c r="B713" s="88" t="s">
        <v>1542</v>
      </c>
      <c r="C713" s="87" t="s">
        <v>1545</v>
      </c>
      <c r="D713" s="73" t="s">
        <v>3279</v>
      </c>
      <c r="E713" s="73"/>
      <c r="F713" s="73"/>
      <c r="G713" s="74"/>
      <c r="H713" s="75">
        <v>100</v>
      </c>
    </row>
    <row r="714" spans="1:8" ht="21.6" x14ac:dyDescent="0.25">
      <c r="A714" s="89">
        <v>46105</v>
      </c>
      <c r="B714" s="88" t="s">
        <v>1542</v>
      </c>
      <c r="C714" s="87" t="s">
        <v>1862</v>
      </c>
      <c r="D714" s="73" t="s">
        <v>2194</v>
      </c>
      <c r="E714" s="73">
        <v>2</v>
      </c>
      <c r="F714" s="73"/>
      <c r="G714" s="74" t="s">
        <v>3280</v>
      </c>
      <c r="H714" s="75">
        <v>100</v>
      </c>
    </row>
    <row r="715" spans="1:8" x14ac:dyDescent="0.25">
      <c r="A715" s="89">
        <v>46105</v>
      </c>
      <c r="B715" s="88" t="s">
        <v>1542</v>
      </c>
      <c r="C715" s="87" t="s">
        <v>1480</v>
      </c>
      <c r="D715" s="73" t="s">
        <v>2841</v>
      </c>
      <c r="E715" s="73"/>
      <c r="F715" s="73"/>
      <c r="G715" s="74"/>
      <c r="H715" s="75">
        <v>100</v>
      </c>
    </row>
    <row r="716" spans="1:8" x14ac:dyDescent="0.25">
      <c r="A716" s="89">
        <v>46105</v>
      </c>
      <c r="B716" s="88" t="s">
        <v>1542</v>
      </c>
      <c r="C716" s="87" t="s">
        <v>2008</v>
      </c>
      <c r="D716" s="73" t="s">
        <v>2841</v>
      </c>
      <c r="E716" s="73"/>
      <c r="F716" s="73"/>
      <c r="G716" s="74"/>
      <c r="H716" s="75">
        <v>100</v>
      </c>
    </row>
    <row r="717" spans="1:8" ht="21.6" x14ac:dyDescent="0.25">
      <c r="A717" s="89">
        <v>46105</v>
      </c>
      <c r="B717" s="88" t="s">
        <v>1542</v>
      </c>
      <c r="C717" s="87" t="s">
        <v>1777</v>
      </c>
      <c r="D717" s="73" t="s">
        <v>2365</v>
      </c>
      <c r="E717" s="73"/>
      <c r="F717" s="73"/>
      <c r="G717" s="74" t="s">
        <v>3281</v>
      </c>
      <c r="H717" s="75">
        <v>100</v>
      </c>
    </row>
    <row r="718" spans="1:8" x14ac:dyDescent="0.25">
      <c r="A718" s="89">
        <v>46105</v>
      </c>
      <c r="B718" s="88" t="s">
        <v>1555</v>
      </c>
      <c r="C718" s="87" t="s">
        <v>1782</v>
      </c>
      <c r="D718" s="73" t="s">
        <v>2841</v>
      </c>
      <c r="E718" s="73"/>
      <c r="F718" s="73"/>
      <c r="G718" s="74"/>
      <c r="H718" s="75">
        <v>100</v>
      </c>
    </row>
    <row r="719" spans="1:8" x14ac:dyDescent="0.25">
      <c r="A719" s="89">
        <v>46105</v>
      </c>
      <c r="B719" s="88" t="s">
        <v>1555</v>
      </c>
      <c r="C719" s="87" t="s">
        <v>1781</v>
      </c>
      <c r="D719" s="73" t="s">
        <v>2841</v>
      </c>
      <c r="E719" s="73"/>
      <c r="F719" s="73"/>
      <c r="G719" s="74"/>
      <c r="H719" s="75">
        <v>100</v>
      </c>
    </row>
    <row r="720" spans="1:8" ht="32.4" x14ac:dyDescent="0.25">
      <c r="A720" s="89">
        <v>46105</v>
      </c>
      <c r="B720" s="88" t="s">
        <v>1555</v>
      </c>
      <c r="C720" s="87" t="s">
        <v>1455</v>
      </c>
      <c r="D720" s="73" t="s">
        <v>2194</v>
      </c>
      <c r="E720" s="73">
        <v>4</v>
      </c>
      <c r="F720" s="73"/>
      <c r="G720" s="74" t="s">
        <v>3282</v>
      </c>
      <c r="H720" s="75">
        <v>100</v>
      </c>
    </row>
    <row r="721" spans="1:8" ht="21.6" x14ac:dyDescent="0.25">
      <c r="A721" s="89">
        <v>46105</v>
      </c>
      <c r="B721" s="88" t="s">
        <v>1555</v>
      </c>
      <c r="C721" s="87" t="s">
        <v>1451</v>
      </c>
      <c r="D721" s="73" t="s">
        <v>2194</v>
      </c>
      <c r="E721" s="73">
        <v>4</v>
      </c>
      <c r="F721" s="73"/>
      <c r="G721" s="74" t="s">
        <v>3283</v>
      </c>
      <c r="H721" s="75">
        <v>100</v>
      </c>
    </row>
    <row r="722" spans="1:8" x14ac:dyDescent="0.25">
      <c r="A722" s="89">
        <v>46105</v>
      </c>
      <c r="B722" s="88" t="s">
        <v>1555</v>
      </c>
      <c r="C722" s="87" t="s">
        <v>1558</v>
      </c>
      <c r="D722" s="73" t="s">
        <v>1440</v>
      </c>
      <c r="E722" s="73">
        <v>5</v>
      </c>
      <c r="F722" s="73"/>
      <c r="G722" s="74"/>
      <c r="H722" s="75">
        <v>100</v>
      </c>
    </row>
    <row r="723" spans="1:8" x14ac:dyDescent="0.25">
      <c r="A723" s="89">
        <v>46105</v>
      </c>
      <c r="B723" s="88" t="s">
        <v>1438</v>
      </c>
      <c r="C723" s="87" t="s">
        <v>1692</v>
      </c>
      <c r="D723" s="73" t="s">
        <v>2799</v>
      </c>
      <c r="E723" s="73"/>
      <c r="F723" s="73"/>
      <c r="G723" s="74" t="s">
        <v>2718</v>
      </c>
      <c r="H723" s="75">
        <v>100</v>
      </c>
    </row>
    <row r="724" spans="1:8" x14ac:dyDescent="0.25">
      <c r="A724" s="89">
        <v>46105</v>
      </c>
      <c r="B724" s="88" t="s">
        <v>1438</v>
      </c>
      <c r="C724" s="87" t="s">
        <v>1955</v>
      </c>
      <c r="D724" s="73" t="s">
        <v>1440</v>
      </c>
      <c r="E724" s="73">
        <v>2</v>
      </c>
      <c r="F724" s="73"/>
      <c r="G724" s="74"/>
      <c r="H724" s="75">
        <v>100</v>
      </c>
    </row>
    <row r="725" spans="1:8" x14ac:dyDescent="0.25">
      <c r="A725" s="89">
        <v>46105</v>
      </c>
      <c r="B725" s="88" t="s">
        <v>1438</v>
      </c>
      <c r="C725" s="87" t="s">
        <v>1458</v>
      </c>
      <c r="D725" s="73" t="s">
        <v>1440</v>
      </c>
      <c r="E725" s="73">
        <v>2</v>
      </c>
      <c r="F725" s="73"/>
      <c r="G725" s="74"/>
      <c r="H725" s="75">
        <v>100</v>
      </c>
    </row>
    <row r="726" spans="1:8" ht="21.6" x14ac:dyDescent="0.25">
      <c r="A726" s="89">
        <v>46105</v>
      </c>
      <c r="B726" s="88" t="s">
        <v>1438</v>
      </c>
      <c r="C726" s="87" t="s">
        <v>1919</v>
      </c>
      <c r="D726" s="73" t="s">
        <v>2194</v>
      </c>
      <c r="E726" s="73"/>
      <c r="F726" s="73"/>
      <c r="G726" s="74" t="s">
        <v>3284</v>
      </c>
      <c r="H726" s="75">
        <v>100</v>
      </c>
    </row>
    <row r="727" spans="1:8" x14ac:dyDescent="0.25">
      <c r="A727" s="89">
        <v>46105</v>
      </c>
      <c r="B727" s="88" t="s">
        <v>1438</v>
      </c>
      <c r="C727" s="87" t="s">
        <v>1690</v>
      </c>
      <c r="D727" s="73" t="s">
        <v>1440</v>
      </c>
      <c r="E727" s="73">
        <v>3</v>
      </c>
      <c r="F727" s="73"/>
      <c r="G727" s="74"/>
      <c r="H727" s="75">
        <v>100</v>
      </c>
    </row>
    <row r="728" spans="1:8" ht="21.6" x14ac:dyDescent="0.25">
      <c r="A728" s="89">
        <v>46105</v>
      </c>
      <c r="B728" s="88" t="s">
        <v>1438</v>
      </c>
      <c r="C728" s="87" t="s">
        <v>1462</v>
      </c>
      <c r="D728" s="73" t="s">
        <v>2194</v>
      </c>
      <c r="E728" s="73">
        <v>3</v>
      </c>
      <c r="F728" s="73"/>
      <c r="G728" s="74" t="s">
        <v>3285</v>
      </c>
      <c r="H728" s="75">
        <v>100</v>
      </c>
    </row>
    <row r="729" spans="1:8" x14ac:dyDescent="0.25">
      <c r="A729" s="89">
        <v>46105</v>
      </c>
      <c r="B729" s="88" t="s">
        <v>1438</v>
      </c>
      <c r="C729" s="87" t="s">
        <v>2020</v>
      </c>
      <c r="D729" s="73" t="s">
        <v>2841</v>
      </c>
      <c r="E729" s="73"/>
      <c r="F729" s="73"/>
      <c r="G729" s="74"/>
      <c r="H729" s="75">
        <v>100</v>
      </c>
    </row>
    <row r="730" spans="1:8" ht="43.2" x14ac:dyDescent="0.25">
      <c r="A730" s="89">
        <v>46105</v>
      </c>
      <c r="B730" s="88" t="s">
        <v>1438</v>
      </c>
      <c r="C730" s="87" t="s">
        <v>1955</v>
      </c>
      <c r="D730" s="73" t="s">
        <v>2194</v>
      </c>
      <c r="E730" s="73"/>
      <c r="F730" s="73"/>
      <c r="G730" s="74" t="s">
        <v>3286</v>
      </c>
      <c r="H730" s="75">
        <v>100</v>
      </c>
    </row>
    <row r="731" spans="1:8" ht="21.6" x14ac:dyDescent="0.25">
      <c r="A731" s="89">
        <v>46105</v>
      </c>
      <c r="B731" s="88" t="s">
        <v>1457</v>
      </c>
      <c r="C731" s="87" t="s">
        <v>2149</v>
      </c>
      <c r="D731" s="73" t="s">
        <v>2365</v>
      </c>
      <c r="E731" s="73"/>
      <c r="F731" s="73"/>
      <c r="G731" s="74" t="s">
        <v>3287</v>
      </c>
      <c r="H731" s="75">
        <v>100</v>
      </c>
    </row>
    <row r="732" spans="1:8" ht="27.75" customHeight="1" x14ac:dyDescent="0.25">
      <c r="A732" s="89">
        <v>46105</v>
      </c>
      <c r="B732" s="88" t="s">
        <v>1457</v>
      </c>
      <c r="C732" s="87" t="s">
        <v>1909</v>
      </c>
      <c r="D732" s="73" t="s">
        <v>3288</v>
      </c>
      <c r="E732" s="73"/>
      <c r="F732" s="73"/>
      <c r="G732" s="74" t="s">
        <v>3289</v>
      </c>
      <c r="H732" s="75">
        <v>100</v>
      </c>
    </row>
    <row r="733" spans="1:8" ht="43.2" x14ac:dyDescent="0.25">
      <c r="A733" s="89">
        <v>46105</v>
      </c>
      <c r="B733" s="88" t="s">
        <v>1457</v>
      </c>
      <c r="C733" s="87" t="s">
        <v>1570</v>
      </c>
      <c r="D733" s="73" t="s">
        <v>2194</v>
      </c>
      <c r="E733" s="73"/>
      <c r="F733" s="73"/>
      <c r="G733" s="74" t="s">
        <v>3290</v>
      </c>
      <c r="H733" s="75">
        <v>100</v>
      </c>
    </row>
    <row r="734" spans="1:8" x14ac:dyDescent="0.25">
      <c r="A734" s="89">
        <v>46105</v>
      </c>
      <c r="B734" s="88" t="s">
        <v>1457</v>
      </c>
      <c r="C734" s="87" t="s">
        <v>1737</v>
      </c>
      <c r="D734" s="73" t="s">
        <v>1440</v>
      </c>
      <c r="E734" s="73">
        <v>7</v>
      </c>
      <c r="F734" s="73"/>
      <c r="G734" s="74" t="s">
        <v>1839</v>
      </c>
      <c r="H734" s="75">
        <v>100</v>
      </c>
    </row>
    <row r="735" spans="1:8" x14ac:dyDescent="0.25">
      <c r="A735" s="89">
        <v>46105</v>
      </c>
      <c r="B735" s="88" t="s">
        <v>1457</v>
      </c>
      <c r="C735" s="87" t="s">
        <v>1685</v>
      </c>
      <c r="D735" s="73" t="s">
        <v>1440</v>
      </c>
      <c r="E735" s="73">
        <v>4</v>
      </c>
      <c r="F735" s="73"/>
      <c r="G735" s="74"/>
      <c r="H735" s="75">
        <v>100</v>
      </c>
    </row>
    <row r="736" spans="1:8" x14ac:dyDescent="0.25">
      <c r="A736" s="89">
        <v>46105</v>
      </c>
      <c r="B736" s="88" t="s">
        <v>1457</v>
      </c>
      <c r="C736" s="87" t="s">
        <v>1622</v>
      </c>
      <c r="D736" s="73" t="s">
        <v>1440</v>
      </c>
      <c r="E736" s="73">
        <v>4</v>
      </c>
      <c r="F736" s="73"/>
      <c r="G736" s="74" t="s">
        <v>1839</v>
      </c>
      <c r="H736" s="75">
        <v>100</v>
      </c>
    </row>
    <row r="737" spans="1:8" x14ac:dyDescent="0.25">
      <c r="A737" s="89">
        <v>46105</v>
      </c>
      <c r="B737" s="88" t="s">
        <v>1457</v>
      </c>
      <c r="C737" s="87" t="s">
        <v>1626</v>
      </c>
      <c r="D737" s="73" t="s">
        <v>1440</v>
      </c>
      <c r="E737" s="73">
        <v>3</v>
      </c>
      <c r="F737" s="73"/>
      <c r="G737" s="74"/>
      <c r="H737" s="75">
        <v>100</v>
      </c>
    </row>
    <row r="738" spans="1:8" x14ac:dyDescent="0.25">
      <c r="A738" s="89">
        <v>46105</v>
      </c>
      <c r="B738" s="88" t="s">
        <v>1457</v>
      </c>
      <c r="C738" s="87" t="s">
        <v>1658</v>
      </c>
      <c r="D738" s="73" t="s">
        <v>1440</v>
      </c>
      <c r="E738" s="73">
        <v>5</v>
      </c>
      <c r="F738" s="73"/>
      <c r="G738" s="74"/>
      <c r="H738" s="75">
        <v>100</v>
      </c>
    </row>
    <row r="739" spans="1:8" ht="32.4" x14ac:dyDescent="0.25">
      <c r="A739" s="89">
        <v>46105</v>
      </c>
      <c r="B739" s="88" t="s">
        <v>1457</v>
      </c>
      <c r="C739" s="87" t="s">
        <v>2149</v>
      </c>
      <c r="D739" s="73" t="s">
        <v>2194</v>
      </c>
      <c r="E739" s="73"/>
      <c r="F739" s="73"/>
      <c r="G739" s="74" t="s">
        <v>3291</v>
      </c>
      <c r="H739" s="75">
        <v>100</v>
      </c>
    </row>
    <row r="740" spans="1:8" x14ac:dyDescent="0.25">
      <c r="A740" s="89">
        <v>46105</v>
      </c>
      <c r="B740" s="88" t="s">
        <v>3143</v>
      </c>
      <c r="C740" s="87" t="s">
        <v>2454</v>
      </c>
      <c r="D740" s="73" t="s">
        <v>3292</v>
      </c>
      <c r="E740" s="73"/>
      <c r="F740" s="73"/>
      <c r="G740" s="74"/>
      <c r="H740" s="75">
        <v>100</v>
      </c>
    </row>
    <row r="741" spans="1:8" ht="26.4" x14ac:dyDescent="0.25">
      <c r="A741" s="89">
        <v>46105</v>
      </c>
      <c r="B741" s="88" t="s">
        <v>3143</v>
      </c>
      <c r="C741" s="87" t="s">
        <v>2454</v>
      </c>
      <c r="D741" s="73" t="s">
        <v>3144</v>
      </c>
      <c r="E741" s="73"/>
      <c r="F741" s="73"/>
      <c r="G741" s="74"/>
      <c r="H741" s="75">
        <v>100</v>
      </c>
    </row>
    <row r="742" spans="1:8" x14ac:dyDescent="0.25">
      <c r="A742" s="89">
        <v>46106</v>
      </c>
      <c r="B742" s="88" t="s">
        <v>2801</v>
      </c>
      <c r="C742" s="87" t="s">
        <v>758</v>
      </c>
      <c r="D742" s="73" t="s">
        <v>3293</v>
      </c>
      <c r="E742" s="73"/>
      <c r="F742" s="73"/>
      <c r="G742" s="74"/>
      <c r="H742" s="75">
        <v>100</v>
      </c>
    </row>
    <row r="743" spans="1:8" ht="26.4" x14ac:dyDescent="0.25">
      <c r="A743" s="89">
        <v>46106</v>
      </c>
      <c r="B743" s="88" t="s">
        <v>2801</v>
      </c>
      <c r="C743" s="87" t="s">
        <v>758</v>
      </c>
      <c r="D743" s="73" t="s">
        <v>3294</v>
      </c>
      <c r="E743" s="73"/>
      <c r="F743" s="73"/>
      <c r="G743" s="74"/>
      <c r="H743" s="75">
        <v>100</v>
      </c>
    </row>
    <row r="744" spans="1:8" x14ac:dyDescent="0.25">
      <c r="A744" s="89">
        <v>46106</v>
      </c>
      <c r="B744" s="88" t="s">
        <v>2801</v>
      </c>
      <c r="C744" s="87" t="s">
        <v>3172</v>
      </c>
      <c r="D744" s="73" t="s">
        <v>3265</v>
      </c>
      <c r="E744" s="73"/>
      <c r="F744" s="73"/>
      <c r="G744" s="74"/>
      <c r="H744" s="75">
        <v>100</v>
      </c>
    </row>
    <row r="745" spans="1:8" x14ac:dyDescent="0.25">
      <c r="A745" s="89">
        <v>46106</v>
      </c>
      <c r="B745" s="88" t="s">
        <v>2801</v>
      </c>
      <c r="C745" s="87" t="s">
        <v>3169</v>
      </c>
      <c r="D745" s="73" t="s">
        <v>3265</v>
      </c>
      <c r="E745" s="73"/>
      <c r="F745" s="73"/>
      <c r="G745" s="74"/>
      <c r="H745" s="75">
        <v>100</v>
      </c>
    </row>
    <row r="746" spans="1:8" x14ac:dyDescent="0.25">
      <c r="A746" s="89">
        <v>46106</v>
      </c>
      <c r="B746" s="88" t="s">
        <v>1428</v>
      </c>
      <c r="C746" s="87" t="s">
        <v>758</v>
      </c>
      <c r="D746" s="73" t="s">
        <v>2353</v>
      </c>
      <c r="E746" s="73"/>
      <c r="F746" s="73"/>
      <c r="G746" s="74"/>
      <c r="H746" s="75">
        <v>100</v>
      </c>
    </row>
    <row r="747" spans="1:8" ht="26.4" x14ac:dyDescent="0.25">
      <c r="A747" s="89">
        <v>46106</v>
      </c>
      <c r="B747" s="88" t="s">
        <v>1428</v>
      </c>
      <c r="C747" s="87" t="s">
        <v>369</v>
      </c>
      <c r="D747" s="73" t="s">
        <v>2810</v>
      </c>
      <c r="E747" s="73"/>
      <c r="F747" s="73"/>
      <c r="G747" s="74"/>
      <c r="H747" s="75">
        <v>100</v>
      </c>
    </row>
    <row r="748" spans="1:8" ht="26.4" x14ac:dyDescent="0.25">
      <c r="A748" s="89">
        <v>46106</v>
      </c>
      <c r="B748" s="88" t="s">
        <v>1428</v>
      </c>
      <c r="C748" s="87" t="s">
        <v>1392</v>
      </c>
      <c r="D748" s="73" t="s">
        <v>1668</v>
      </c>
      <c r="E748" s="73"/>
      <c r="F748" s="73"/>
      <c r="G748" s="74"/>
      <c r="H748" s="75">
        <v>100</v>
      </c>
    </row>
    <row r="749" spans="1:8" x14ac:dyDescent="0.25">
      <c r="A749" s="89">
        <v>46106</v>
      </c>
      <c r="B749" s="88" t="s">
        <v>1428</v>
      </c>
      <c r="C749" s="87" t="s">
        <v>1392</v>
      </c>
      <c r="D749" s="73" t="s">
        <v>1890</v>
      </c>
      <c r="E749" s="73"/>
      <c r="F749" s="73"/>
      <c r="G749" s="74"/>
      <c r="H749" s="75">
        <v>100</v>
      </c>
    </row>
    <row r="750" spans="1:8" x14ac:dyDescent="0.25">
      <c r="A750" s="89">
        <v>46106</v>
      </c>
      <c r="B750" s="88" t="s">
        <v>1428</v>
      </c>
      <c r="C750" s="87" t="s">
        <v>1392</v>
      </c>
      <c r="D750" s="73" t="s">
        <v>3295</v>
      </c>
      <c r="E750" s="73"/>
      <c r="F750" s="73"/>
      <c r="G750" s="74"/>
      <c r="H750" s="75">
        <v>100</v>
      </c>
    </row>
    <row r="751" spans="1:8" x14ac:dyDescent="0.25">
      <c r="A751" s="89">
        <v>46106</v>
      </c>
      <c r="B751" s="88" t="s">
        <v>1542</v>
      </c>
      <c r="C751" s="87" t="s">
        <v>1486</v>
      </c>
      <c r="D751" s="73" t="s">
        <v>1440</v>
      </c>
      <c r="E751" s="73">
        <v>7</v>
      </c>
      <c r="F751" s="73"/>
      <c r="G751" s="74"/>
      <c r="H751" s="75">
        <v>100</v>
      </c>
    </row>
    <row r="752" spans="1:8" x14ac:dyDescent="0.25">
      <c r="A752" s="89">
        <v>46106</v>
      </c>
      <c r="B752" s="88" t="s">
        <v>1542</v>
      </c>
      <c r="C752" s="87" t="s">
        <v>1484</v>
      </c>
      <c r="D752" s="73" t="s">
        <v>2841</v>
      </c>
      <c r="E752" s="73"/>
      <c r="F752" s="73"/>
      <c r="G752" s="74"/>
      <c r="H752" s="75">
        <v>100</v>
      </c>
    </row>
    <row r="753" spans="1:8" x14ac:dyDescent="0.25">
      <c r="A753" s="89">
        <v>46106</v>
      </c>
      <c r="B753" s="88" t="s">
        <v>1542</v>
      </c>
      <c r="C753" s="87" t="s">
        <v>1482</v>
      </c>
      <c r="D753" s="73" t="s">
        <v>2841</v>
      </c>
      <c r="E753" s="73"/>
      <c r="F753" s="73"/>
      <c r="G753" s="74"/>
      <c r="H753" s="75">
        <v>100</v>
      </c>
    </row>
    <row r="754" spans="1:8" ht="21.6" x14ac:dyDescent="0.25">
      <c r="A754" s="89">
        <v>46106</v>
      </c>
      <c r="B754" s="88" t="s">
        <v>1542</v>
      </c>
      <c r="C754" s="87" t="s">
        <v>3296</v>
      </c>
      <c r="D754" s="73" t="s">
        <v>2194</v>
      </c>
      <c r="E754" s="73">
        <v>5</v>
      </c>
      <c r="F754" s="73"/>
      <c r="G754" s="74" t="s">
        <v>3297</v>
      </c>
      <c r="H754" s="75">
        <v>100</v>
      </c>
    </row>
    <row r="755" spans="1:8" x14ac:dyDescent="0.25">
      <c r="A755" s="89">
        <v>46106</v>
      </c>
      <c r="B755" s="88" t="s">
        <v>1542</v>
      </c>
      <c r="C755" s="87" t="s">
        <v>1779</v>
      </c>
      <c r="D755" s="73" t="s">
        <v>1440</v>
      </c>
      <c r="E755" s="73">
        <v>6</v>
      </c>
      <c r="F755" s="73"/>
      <c r="G755" s="74"/>
      <c r="H755" s="75">
        <v>100</v>
      </c>
    </row>
    <row r="756" spans="1:8" ht="21.6" x14ac:dyDescent="0.25">
      <c r="A756" s="89">
        <v>46106</v>
      </c>
      <c r="B756" s="88" t="s">
        <v>1555</v>
      </c>
      <c r="C756" s="87" t="s">
        <v>2040</v>
      </c>
      <c r="D756" s="73" t="s">
        <v>1440</v>
      </c>
      <c r="E756" s="73">
        <v>6</v>
      </c>
      <c r="F756" s="73"/>
      <c r="G756" s="74" t="s">
        <v>3298</v>
      </c>
      <c r="H756" s="75">
        <v>100</v>
      </c>
    </row>
    <row r="757" spans="1:8" x14ac:dyDescent="0.25">
      <c r="A757" s="89">
        <v>46106</v>
      </c>
      <c r="B757" s="88" t="s">
        <v>1555</v>
      </c>
      <c r="C757" s="87" t="s">
        <v>1781</v>
      </c>
      <c r="D757" s="73" t="s">
        <v>3299</v>
      </c>
      <c r="E757" s="73"/>
      <c r="F757" s="73"/>
      <c r="G757" s="74"/>
      <c r="H757" s="75">
        <v>100</v>
      </c>
    </row>
    <row r="758" spans="1:8" x14ac:dyDescent="0.25">
      <c r="A758" s="89">
        <v>46106</v>
      </c>
      <c r="B758" s="88" t="s">
        <v>1555</v>
      </c>
      <c r="C758" s="87" t="s">
        <v>1785</v>
      </c>
      <c r="D758" s="73" t="s">
        <v>1440</v>
      </c>
      <c r="E758" s="73">
        <v>4</v>
      </c>
      <c r="F758" s="73"/>
      <c r="G758" s="74"/>
      <c r="H758" s="75">
        <v>100</v>
      </c>
    </row>
    <row r="759" spans="1:8" x14ac:dyDescent="0.25">
      <c r="A759" s="89">
        <v>46106</v>
      </c>
      <c r="B759" s="88" t="s">
        <v>1555</v>
      </c>
      <c r="C759" s="87" t="s">
        <v>2095</v>
      </c>
      <c r="D759" s="73" t="s">
        <v>1440</v>
      </c>
      <c r="E759" s="73">
        <v>3</v>
      </c>
      <c r="F759" s="73"/>
      <c r="G759" s="74"/>
      <c r="H759" s="75">
        <v>100</v>
      </c>
    </row>
    <row r="760" spans="1:8" x14ac:dyDescent="0.25">
      <c r="A760" s="89">
        <v>46106</v>
      </c>
      <c r="B760" s="88" t="s">
        <v>1555</v>
      </c>
      <c r="C760" s="87" t="s">
        <v>3300</v>
      </c>
      <c r="D760" s="73" t="s">
        <v>1440</v>
      </c>
      <c r="E760" s="73">
        <v>4</v>
      </c>
      <c r="F760" s="73"/>
      <c r="G760" s="74"/>
      <c r="H760" s="75">
        <v>100</v>
      </c>
    </row>
    <row r="761" spans="1:8" x14ac:dyDescent="0.25">
      <c r="A761" s="89">
        <v>46106</v>
      </c>
      <c r="B761" s="88" t="s">
        <v>1555</v>
      </c>
      <c r="C761" s="87" t="s">
        <v>1731</v>
      </c>
      <c r="D761" s="73" t="s">
        <v>1440</v>
      </c>
      <c r="E761" s="73">
        <v>3</v>
      </c>
      <c r="F761" s="73"/>
      <c r="G761" s="74"/>
      <c r="H761" s="75">
        <v>100</v>
      </c>
    </row>
    <row r="762" spans="1:8" ht="21.6" x14ac:dyDescent="0.25">
      <c r="A762" s="89">
        <v>46106</v>
      </c>
      <c r="B762" s="88" t="s">
        <v>1555</v>
      </c>
      <c r="C762" s="87" t="s">
        <v>2286</v>
      </c>
      <c r="D762" s="73" t="s">
        <v>2365</v>
      </c>
      <c r="E762" s="73"/>
      <c r="F762" s="73"/>
      <c r="G762" s="74" t="s">
        <v>3301</v>
      </c>
      <c r="H762" s="75">
        <v>100</v>
      </c>
    </row>
    <row r="763" spans="1:8" ht="21.6" x14ac:dyDescent="0.25">
      <c r="A763" s="89">
        <v>46106</v>
      </c>
      <c r="B763" s="88" t="s">
        <v>1438</v>
      </c>
      <c r="C763" s="87" t="s">
        <v>1777</v>
      </c>
      <c r="D763" s="73" t="s">
        <v>2194</v>
      </c>
      <c r="E763" s="73"/>
      <c r="F763" s="73"/>
      <c r="G763" s="74" t="s">
        <v>3302</v>
      </c>
      <c r="H763" s="75">
        <v>100</v>
      </c>
    </row>
    <row r="764" spans="1:8" x14ac:dyDescent="0.25">
      <c r="A764" s="89">
        <v>46106</v>
      </c>
      <c r="B764" s="88" t="s">
        <v>1438</v>
      </c>
      <c r="C764" s="87" t="s">
        <v>1576</v>
      </c>
      <c r="D764" s="73" t="s">
        <v>2799</v>
      </c>
      <c r="E764" s="73"/>
      <c r="F764" s="73"/>
      <c r="G764" s="74" t="s">
        <v>2718</v>
      </c>
      <c r="H764" s="75">
        <v>100</v>
      </c>
    </row>
    <row r="765" spans="1:8" x14ac:dyDescent="0.25">
      <c r="A765" s="89">
        <v>46106</v>
      </c>
      <c r="B765" s="88" t="s">
        <v>1438</v>
      </c>
      <c r="C765" s="87" t="s">
        <v>1697</v>
      </c>
      <c r="D765" s="73" t="s">
        <v>2799</v>
      </c>
      <c r="E765" s="73">
        <v>5</v>
      </c>
      <c r="F765" s="73"/>
      <c r="G765" s="74" t="s">
        <v>2718</v>
      </c>
      <c r="H765" s="75">
        <v>100</v>
      </c>
    </row>
    <row r="766" spans="1:8" x14ac:dyDescent="0.25">
      <c r="A766" s="89">
        <v>46106</v>
      </c>
      <c r="B766" s="88" t="s">
        <v>1438</v>
      </c>
      <c r="C766" s="87" t="s">
        <v>2097</v>
      </c>
      <c r="D766" s="73" t="s">
        <v>1440</v>
      </c>
      <c r="E766" s="73">
        <v>5</v>
      </c>
      <c r="F766" s="73"/>
      <c r="G766" s="74"/>
      <c r="H766" s="75">
        <v>100</v>
      </c>
    </row>
    <row r="767" spans="1:8" x14ac:dyDescent="0.25">
      <c r="A767" s="89">
        <v>46106</v>
      </c>
      <c r="B767" s="88" t="s">
        <v>1438</v>
      </c>
      <c r="C767" s="87" t="s">
        <v>1646</v>
      </c>
      <c r="D767" s="73" t="s">
        <v>1440</v>
      </c>
      <c r="E767" s="73">
        <v>5</v>
      </c>
      <c r="F767" s="73"/>
      <c r="G767" s="74"/>
      <c r="H767" s="75">
        <v>100</v>
      </c>
    </row>
    <row r="768" spans="1:8" x14ac:dyDescent="0.25">
      <c r="A768" s="89">
        <v>46106</v>
      </c>
      <c r="B768" s="88" t="s">
        <v>1438</v>
      </c>
      <c r="C768" s="87" t="s">
        <v>1477</v>
      </c>
      <c r="D768" s="73" t="s">
        <v>1440</v>
      </c>
      <c r="E768" s="73">
        <v>3</v>
      </c>
      <c r="F768" s="73"/>
      <c r="G768" s="74"/>
      <c r="H768" s="75">
        <v>100</v>
      </c>
    </row>
    <row r="769" spans="1:8" x14ac:dyDescent="0.25">
      <c r="A769" s="89">
        <v>46106</v>
      </c>
      <c r="B769" s="88" t="s">
        <v>1438</v>
      </c>
      <c r="C769" s="87" t="s">
        <v>2096</v>
      </c>
      <c r="D769" s="73" t="s">
        <v>1440</v>
      </c>
      <c r="E769" s="73">
        <v>3</v>
      </c>
      <c r="F769" s="73"/>
      <c r="G769" s="74" t="s">
        <v>1839</v>
      </c>
      <c r="H769" s="75">
        <v>100</v>
      </c>
    </row>
    <row r="770" spans="1:8" x14ac:dyDescent="0.25">
      <c r="A770" s="89">
        <v>46106</v>
      </c>
      <c r="B770" s="88" t="s">
        <v>1457</v>
      </c>
      <c r="C770" s="87" t="s">
        <v>369</v>
      </c>
      <c r="D770" s="73" t="s">
        <v>3303</v>
      </c>
      <c r="E770" s="73"/>
      <c r="F770" s="73"/>
      <c r="G770" s="74"/>
      <c r="H770" s="75">
        <v>100</v>
      </c>
    </row>
    <row r="771" spans="1:8" ht="21.6" x14ac:dyDescent="0.25">
      <c r="A771" s="89">
        <v>46106</v>
      </c>
      <c r="B771" s="88" t="s">
        <v>1457</v>
      </c>
      <c r="C771" s="87" t="s">
        <v>1792</v>
      </c>
      <c r="D771" s="73" t="s">
        <v>2194</v>
      </c>
      <c r="E771" s="73">
        <v>4</v>
      </c>
      <c r="F771" s="73"/>
      <c r="G771" s="74" t="s">
        <v>3304</v>
      </c>
      <c r="H771" s="75">
        <v>100</v>
      </c>
    </row>
    <row r="772" spans="1:8" ht="21.6" x14ac:dyDescent="0.25">
      <c r="A772" s="89">
        <v>46106</v>
      </c>
      <c r="B772" s="88" t="s">
        <v>1457</v>
      </c>
      <c r="C772" s="87" t="s">
        <v>2149</v>
      </c>
      <c r="D772" s="73" t="s">
        <v>2799</v>
      </c>
      <c r="E772" s="73"/>
      <c r="F772" s="73"/>
      <c r="G772" s="74" t="s">
        <v>3305</v>
      </c>
      <c r="H772" s="75">
        <v>100</v>
      </c>
    </row>
    <row r="773" spans="1:8" x14ac:dyDescent="0.25">
      <c r="A773" s="89">
        <v>46106</v>
      </c>
      <c r="B773" s="88" t="s">
        <v>1457</v>
      </c>
      <c r="C773" s="87" t="s">
        <v>1570</v>
      </c>
      <c r="D773" s="73" t="s">
        <v>1440</v>
      </c>
      <c r="E773" s="73">
        <v>5</v>
      </c>
      <c r="F773" s="73"/>
      <c r="G773" s="74"/>
      <c r="H773" s="75">
        <v>100</v>
      </c>
    </row>
    <row r="774" spans="1:8" x14ac:dyDescent="0.25">
      <c r="A774" s="89">
        <v>46106</v>
      </c>
      <c r="B774" s="88" t="s">
        <v>1457</v>
      </c>
      <c r="C774" s="87" t="s">
        <v>1629</v>
      </c>
      <c r="D774" s="73" t="s">
        <v>1440</v>
      </c>
      <c r="E774" s="73">
        <v>3</v>
      </c>
      <c r="F774" s="73"/>
      <c r="G774" s="74"/>
      <c r="H774" s="75">
        <v>100</v>
      </c>
    </row>
    <row r="775" spans="1:8" x14ac:dyDescent="0.25">
      <c r="A775" s="89">
        <v>46106</v>
      </c>
      <c r="B775" s="88" t="s">
        <v>1457</v>
      </c>
      <c r="C775" s="87" t="s">
        <v>1974</v>
      </c>
      <c r="D775" s="73" t="s">
        <v>1440</v>
      </c>
      <c r="E775" s="73">
        <v>5</v>
      </c>
      <c r="F775" s="73"/>
      <c r="G775" s="74"/>
      <c r="H775" s="75">
        <v>100</v>
      </c>
    </row>
    <row r="776" spans="1:8" x14ac:dyDescent="0.25">
      <c r="A776" s="89">
        <v>46106</v>
      </c>
      <c r="B776" s="88" t="s">
        <v>1457</v>
      </c>
      <c r="C776" s="87" t="s">
        <v>1444</v>
      </c>
      <c r="D776" s="73" t="s">
        <v>1440</v>
      </c>
      <c r="E776" s="73">
        <v>2</v>
      </c>
      <c r="F776" s="73"/>
      <c r="G776" s="74"/>
      <c r="H776" s="75">
        <v>100</v>
      </c>
    </row>
    <row r="777" spans="1:8" x14ac:dyDescent="0.25">
      <c r="A777" s="89">
        <v>46106</v>
      </c>
      <c r="B777" s="88" t="s">
        <v>1457</v>
      </c>
      <c r="C777" s="87" t="s">
        <v>1794</v>
      </c>
      <c r="D777" s="73" t="s">
        <v>1440</v>
      </c>
      <c r="E777" s="73">
        <v>2</v>
      </c>
      <c r="F777" s="73"/>
      <c r="G777" s="74"/>
      <c r="H777" s="75">
        <v>100</v>
      </c>
    </row>
    <row r="778" spans="1:8" ht="64.8" x14ac:dyDescent="0.25">
      <c r="A778" s="89">
        <v>46107</v>
      </c>
      <c r="B778" s="88" t="s">
        <v>2801</v>
      </c>
      <c r="C778" s="87" t="s">
        <v>1700</v>
      </c>
      <c r="D778" s="73" t="s">
        <v>3306</v>
      </c>
      <c r="E778" s="73"/>
      <c r="F778" s="73"/>
      <c r="G778" s="74" t="s">
        <v>3307</v>
      </c>
      <c r="H778" s="75">
        <v>100</v>
      </c>
    </row>
    <row r="779" spans="1:8" x14ac:dyDescent="0.25">
      <c r="A779" s="89">
        <v>46107</v>
      </c>
      <c r="B779" s="88" t="s">
        <v>1428</v>
      </c>
      <c r="C779" s="87" t="s">
        <v>758</v>
      </c>
      <c r="D779" s="73" t="s">
        <v>2353</v>
      </c>
      <c r="E779" s="73">
        <v>11</v>
      </c>
      <c r="F779" s="73"/>
      <c r="G779" s="74"/>
      <c r="H779" s="75">
        <v>100</v>
      </c>
    </row>
    <row r="780" spans="1:8" ht="21.6" x14ac:dyDescent="0.25">
      <c r="A780" s="89">
        <v>46107</v>
      </c>
      <c r="B780" s="88" t="s">
        <v>1428</v>
      </c>
      <c r="C780" s="87" t="s">
        <v>1436</v>
      </c>
      <c r="D780" s="73" t="s">
        <v>3022</v>
      </c>
      <c r="E780" s="73"/>
      <c r="F780" s="73"/>
      <c r="G780" s="74" t="s">
        <v>3308</v>
      </c>
      <c r="H780" s="75">
        <v>100</v>
      </c>
    </row>
    <row r="781" spans="1:8" x14ac:dyDescent="0.25">
      <c r="A781" s="89">
        <v>46107</v>
      </c>
      <c r="B781" s="88" t="s">
        <v>1428</v>
      </c>
      <c r="C781" s="87" t="s">
        <v>1436</v>
      </c>
      <c r="D781" s="73" t="s">
        <v>1605</v>
      </c>
      <c r="E781" s="73"/>
      <c r="F781" s="73"/>
      <c r="G781" s="74"/>
      <c r="H781" s="75">
        <v>100</v>
      </c>
    </row>
    <row r="782" spans="1:8" ht="26.4" x14ac:dyDescent="0.25">
      <c r="A782" s="89">
        <v>46107</v>
      </c>
      <c r="B782" s="88" t="s">
        <v>1428</v>
      </c>
      <c r="C782" s="87" t="s">
        <v>2077</v>
      </c>
      <c r="D782" s="73" t="s">
        <v>3309</v>
      </c>
      <c r="E782" s="73"/>
      <c r="F782" s="73"/>
      <c r="G782" s="74"/>
      <c r="H782" s="75">
        <v>100</v>
      </c>
    </row>
    <row r="783" spans="1:8" x14ac:dyDescent="0.25">
      <c r="A783" s="89">
        <v>46107</v>
      </c>
      <c r="B783" s="88" t="s">
        <v>1428</v>
      </c>
      <c r="C783" s="87" t="s">
        <v>758</v>
      </c>
      <c r="D783" s="73" t="s">
        <v>3310</v>
      </c>
      <c r="E783" s="73"/>
      <c r="F783" s="73"/>
      <c r="G783" s="74"/>
      <c r="H783" s="75">
        <v>100</v>
      </c>
    </row>
    <row r="784" spans="1:8" x14ac:dyDescent="0.25">
      <c r="A784" s="89">
        <v>46107</v>
      </c>
      <c r="B784" s="88" t="s">
        <v>1542</v>
      </c>
      <c r="C784" s="87" t="s">
        <v>1775</v>
      </c>
      <c r="D784" s="73" t="s">
        <v>1440</v>
      </c>
      <c r="E784" s="73">
        <v>4</v>
      </c>
      <c r="F784" s="73"/>
      <c r="G784" s="74" t="s">
        <v>2547</v>
      </c>
      <c r="H784" s="75">
        <v>100</v>
      </c>
    </row>
    <row r="785" spans="1:8" x14ac:dyDescent="0.25">
      <c r="A785" s="89">
        <v>46107</v>
      </c>
      <c r="B785" s="88" t="s">
        <v>1542</v>
      </c>
      <c r="C785" s="87" t="s">
        <v>1548</v>
      </c>
      <c r="D785" s="73" t="s">
        <v>1440</v>
      </c>
      <c r="E785" s="73">
        <v>4</v>
      </c>
      <c r="F785" s="73"/>
      <c r="G785" s="74"/>
      <c r="H785" s="75">
        <v>100</v>
      </c>
    </row>
    <row r="786" spans="1:8" x14ac:dyDescent="0.25">
      <c r="A786" s="89">
        <v>46107</v>
      </c>
      <c r="B786" s="88" t="s">
        <v>1542</v>
      </c>
      <c r="C786" s="87" t="s">
        <v>2064</v>
      </c>
      <c r="D786" s="73" t="s">
        <v>2841</v>
      </c>
      <c r="E786" s="73"/>
      <c r="F786" s="73"/>
      <c r="G786" s="74"/>
      <c r="H786" s="75">
        <v>100</v>
      </c>
    </row>
    <row r="787" spans="1:8" x14ac:dyDescent="0.25">
      <c r="A787" s="89">
        <v>46107</v>
      </c>
      <c r="B787" s="88" t="s">
        <v>1542</v>
      </c>
      <c r="C787" s="87" t="s">
        <v>1725</v>
      </c>
      <c r="D787" s="73" t="s">
        <v>2841</v>
      </c>
      <c r="E787" s="73"/>
      <c r="F787" s="73"/>
      <c r="G787" s="74"/>
      <c r="H787" s="75">
        <v>100</v>
      </c>
    </row>
    <row r="788" spans="1:8" x14ac:dyDescent="0.25">
      <c r="A788" s="89">
        <v>46107</v>
      </c>
      <c r="B788" s="88" t="s">
        <v>1542</v>
      </c>
      <c r="C788" s="87" t="s">
        <v>2009</v>
      </c>
      <c r="D788" s="73" t="s">
        <v>2841</v>
      </c>
      <c r="E788" s="73"/>
      <c r="F788" s="73"/>
      <c r="G788" s="74"/>
      <c r="H788" s="75">
        <v>100</v>
      </c>
    </row>
    <row r="789" spans="1:8" ht="21.6" x14ac:dyDescent="0.25">
      <c r="A789" s="89">
        <v>46107</v>
      </c>
      <c r="B789" s="88" t="s">
        <v>1555</v>
      </c>
      <c r="C789" s="87" t="s">
        <v>1678</v>
      </c>
      <c r="D789" s="73" t="s">
        <v>2194</v>
      </c>
      <c r="E789" s="73">
        <v>5</v>
      </c>
      <c r="F789" s="73"/>
      <c r="G789" s="74" t="s">
        <v>3311</v>
      </c>
      <c r="H789" s="75">
        <v>100</v>
      </c>
    </row>
    <row r="790" spans="1:8" ht="43.2" x14ac:dyDescent="0.25">
      <c r="A790" s="89">
        <v>46107</v>
      </c>
      <c r="B790" s="88" t="s">
        <v>1555</v>
      </c>
      <c r="C790" s="87" t="s">
        <v>2286</v>
      </c>
      <c r="D790" s="73" t="s">
        <v>2194</v>
      </c>
      <c r="E790" s="73"/>
      <c r="F790" s="73"/>
      <c r="G790" s="74" t="s">
        <v>3312</v>
      </c>
      <c r="H790" s="75">
        <v>100</v>
      </c>
    </row>
    <row r="791" spans="1:8" x14ac:dyDescent="0.25">
      <c r="A791" s="89">
        <v>46107</v>
      </c>
      <c r="B791" s="88" t="s">
        <v>1555</v>
      </c>
      <c r="C791" s="87" t="s">
        <v>1615</v>
      </c>
      <c r="D791" s="73" t="s">
        <v>1440</v>
      </c>
      <c r="E791" s="73">
        <v>3</v>
      </c>
      <c r="F791" s="73"/>
      <c r="G791" s="74" t="s">
        <v>1839</v>
      </c>
      <c r="H791" s="75">
        <v>100</v>
      </c>
    </row>
    <row r="792" spans="1:8" x14ac:dyDescent="0.25">
      <c r="A792" s="89">
        <v>46107</v>
      </c>
      <c r="B792" s="88" t="s">
        <v>1555</v>
      </c>
      <c r="C792" s="87" t="s">
        <v>1563</v>
      </c>
      <c r="D792" s="73" t="s">
        <v>1440</v>
      </c>
      <c r="E792" s="73">
        <v>3</v>
      </c>
      <c r="F792" s="73"/>
      <c r="G792" s="74" t="s">
        <v>1839</v>
      </c>
      <c r="H792" s="75">
        <v>100</v>
      </c>
    </row>
    <row r="793" spans="1:8" x14ac:dyDescent="0.25">
      <c r="A793" s="89">
        <v>46107</v>
      </c>
      <c r="B793" s="88" t="s">
        <v>1555</v>
      </c>
      <c r="C793" s="87" t="s">
        <v>1736</v>
      </c>
      <c r="D793" s="73" t="s">
        <v>1440</v>
      </c>
      <c r="E793" s="73">
        <v>4</v>
      </c>
      <c r="F793" s="73"/>
      <c r="G793" s="74" t="s">
        <v>1839</v>
      </c>
      <c r="H793" s="75">
        <v>100</v>
      </c>
    </row>
    <row r="794" spans="1:8" ht="32.4" x14ac:dyDescent="0.25">
      <c r="A794" s="89">
        <v>46107</v>
      </c>
      <c r="B794" s="88" t="s">
        <v>1438</v>
      </c>
      <c r="C794" s="87" t="s">
        <v>2270</v>
      </c>
      <c r="D794" s="73" t="s">
        <v>2194</v>
      </c>
      <c r="E794" s="73"/>
      <c r="F794" s="73"/>
      <c r="G794" s="74" t="s">
        <v>3313</v>
      </c>
      <c r="H794" s="75">
        <v>100</v>
      </c>
    </row>
    <row r="795" spans="1:8" ht="21.6" x14ac:dyDescent="0.25">
      <c r="A795" s="89">
        <v>46107</v>
      </c>
      <c r="B795" s="88" t="s">
        <v>1438</v>
      </c>
      <c r="C795" s="87" t="s">
        <v>1690</v>
      </c>
      <c r="D795" s="73" t="s">
        <v>2365</v>
      </c>
      <c r="E795" s="73"/>
      <c r="F795" s="73"/>
      <c r="G795" s="74" t="s">
        <v>3314</v>
      </c>
      <c r="H795" s="75">
        <v>100</v>
      </c>
    </row>
    <row r="796" spans="1:8" x14ac:dyDescent="0.25">
      <c r="A796" s="89">
        <v>46107</v>
      </c>
      <c r="B796" s="88" t="s">
        <v>1438</v>
      </c>
      <c r="C796" s="87" t="s">
        <v>1466</v>
      </c>
      <c r="D796" s="73" t="s">
        <v>1440</v>
      </c>
      <c r="E796" s="73">
        <v>3</v>
      </c>
      <c r="F796" s="73"/>
      <c r="G796" s="74"/>
      <c r="H796" s="75">
        <v>100</v>
      </c>
    </row>
    <row r="797" spans="1:8" x14ac:dyDescent="0.25">
      <c r="A797" s="89">
        <v>46107</v>
      </c>
      <c r="B797" s="88" t="s">
        <v>1438</v>
      </c>
      <c r="C797" s="87" t="s">
        <v>1795</v>
      </c>
      <c r="D797" s="73" t="s">
        <v>1440</v>
      </c>
      <c r="E797" s="73">
        <v>3</v>
      </c>
      <c r="F797" s="73"/>
      <c r="G797" s="74" t="s">
        <v>3003</v>
      </c>
      <c r="H797" s="75">
        <v>100</v>
      </c>
    </row>
    <row r="798" spans="1:8" x14ac:dyDescent="0.25">
      <c r="A798" s="89">
        <v>46107</v>
      </c>
      <c r="B798" s="88" t="s">
        <v>1438</v>
      </c>
      <c r="C798" s="87" t="s">
        <v>1699</v>
      </c>
      <c r="D798" s="73" t="s">
        <v>1440</v>
      </c>
      <c r="E798" s="73">
        <v>2</v>
      </c>
      <c r="F798" s="73"/>
      <c r="G798" s="74"/>
      <c r="H798" s="75">
        <v>100</v>
      </c>
    </row>
    <row r="799" spans="1:8" x14ac:dyDescent="0.25">
      <c r="A799" s="89">
        <v>46107</v>
      </c>
      <c r="B799" s="88" t="s">
        <v>1457</v>
      </c>
      <c r="C799" s="87" t="s">
        <v>1700</v>
      </c>
      <c r="D799" s="73" t="s">
        <v>3315</v>
      </c>
      <c r="E799" s="73"/>
      <c r="F799" s="73"/>
      <c r="G799" s="74"/>
      <c r="H799" s="75">
        <v>100</v>
      </c>
    </row>
    <row r="800" spans="1:8" x14ac:dyDescent="0.25">
      <c r="A800" s="89">
        <v>46107</v>
      </c>
      <c r="B800" s="88" t="s">
        <v>1457</v>
      </c>
      <c r="C800" s="77" t="s">
        <v>1619</v>
      </c>
      <c r="D800" s="73" t="s">
        <v>1440</v>
      </c>
      <c r="E800" s="73">
        <v>5</v>
      </c>
      <c r="F800" s="73"/>
      <c r="G800" s="74"/>
      <c r="H800" s="75">
        <v>100</v>
      </c>
    </row>
    <row r="801" spans="1:8" x14ac:dyDescent="0.25">
      <c r="A801" s="89">
        <v>46107</v>
      </c>
      <c r="B801" s="88" t="s">
        <v>1457</v>
      </c>
      <c r="C801" s="87" t="s">
        <v>1686</v>
      </c>
      <c r="D801" s="73" t="s">
        <v>3316</v>
      </c>
      <c r="E801" s="73"/>
      <c r="F801" s="73"/>
      <c r="G801" s="74" t="s">
        <v>3317</v>
      </c>
      <c r="H801" s="75">
        <v>100</v>
      </c>
    </row>
    <row r="802" spans="1:8" x14ac:dyDescent="0.25">
      <c r="A802" s="89">
        <v>46107</v>
      </c>
      <c r="B802" s="88" t="s">
        <v>1457</v>
      </c>
      <c r="C802" s="87" t="s">
        <v>1740</v>
      </c>
      <c r="D802" s="73" t="s">
        <v>1440</v>
      </c>
      <c r="E802" s="73">
        <v>2</v>
      </c>
      <c r="F802" s="73"/>
      <c r="G802" s="74"/>
      <c r="H802" s="75">
        <v>100</v>
      </c>
    </row>
    <row r="803" spans="1:8" ht="43.2" x14ac:dyDescent="0.25">
      <c r="A803" s="89">
        <v>46107</v>
      </c>
      <c r="B803" s="88" t="s">
        <v>1457</v>
      </c>
      <c r="C803" s="87" t="s">
        <v>1874</v>
      </c>
      <c r="D803" s="73" t="s">
        <v>1440</v>
      </c>
      <c r="E803" s="73">
        <v>2</v>
      </c>
      <c r="F803" s="73"/>
      <c r="G803" s="74" t="s">
        <v>3318</v>
      </c>
      <c r="H803" s="75">
        <v>100</v>
      </c>
    </row>
    <row r="804" spans="1:8" x14ac:dyDescent="0.25">
      <c r="A804" s="89">
        <v>46107</v>
      </c>
      <c r="B804" s="88" t="s">
        <v>1457</v>
      </c>
      <c r="C804" s="87" t="s">
        <v>1871</v>
      </c>
      <c r="D804" s="73" t="s">
        <v>3316</v>
      </c>
      <c r="E804" s="73"/>
      <c r="F804" s="73"/>
      <c r="G804" s="74" t="s">
        <v>3317</v>
      </c>
      <c r="H804" s="75">
        <v>100</v>
      </c>
    </row>
    <row r="805" spans="1:8" ht="21.6" x14ac:dyDescent="0.25">
      <c r="A805" s="89">
        <v>46107</v>
      </c>
      <c r="B805" s="88" t="s">
        <v>1457</v>
      </c>
      <c r="C805" s="87" t="s">
        <v>2474</v>
      </c>
      <c r="D805" s="73" t="s">
        <v>2194</v>
      </c>
      <c r="E805" s="73">
        <v>4</v>
      </c>
      <c r="F805" s="73"/>
      <c r="G805" s="74" t="s">
        <v>3319</v>
      </c>
      <c r="H805" s="75">
        <v>100</v>
      </c>
    </row>
    <row r="806" spans="1:8" x14ac:dyDescent="0.25">
      <c r="A806" s="89">
        <v>46107</v>
      </c>
      <c r="B806" s="88" t="s">
        <v>2372</v>
      </c>
      <c r="C806" s="87" t="s">
        <v>1700</v>
      </c>
      <c r="D806" s="73" t="s">
        <v>3320</v>
      </c>
      <c r="E806" s="73"/>
      <c r="F806" s="73"/>
      <c r="G806" s="74"/>
      <c r="H806" s="75">
        <v>100</v>
      </c>
    </row>
    <row r="807" spans="1:8" ht="26.4" x14ac:dyDescent="0.25">
      <c r="A807" s="89">
        <v>46107</v>
      </c>
      <c r="B807" s="88" t="s">
        <v>2372</v>
      </c>
      <c r="C807" s="87" t="s">
        <v>1540</v>
      </c>
      <c r="D807" s="73" t="s">
        <v>3321</v>
      </c>
      <c r="E807" s="73"/>
      <c r="F807" s="73"/>
      <c r="G807" s="74"/>
      <c r="H807" s="75">
        <v>100</v>
      </c>
    </row>
    <row r="808" spans="1:8" x14ac:dyDescent="0.25">
      <c r="A808" s="89">
        <v>46107</v>
      </c>
      <c r="B808" s="88" t="s">
        <v>2372</v>
      </c>
      <c r="C808" s="87" t="s">
        <v>3322</v>
      </c>
      <c r="D808" s="73" t="s">
        <v>3323</v>
      </c>
      <c r="E808" s="73"/>
      <c r="F808" s="73"/>
      <c r="G808" s="74"/>
      <c r="H808" s="75">
        <v>100</v>
      </c>
    </row>
    <row r="809" spans="1:8" x14ac:dyDescent="0.25">
      <c r="A809" s="89">
        <v>46107</v>
      </c>
      <c r="B809" s="88" t="s">
        <v>2372</v>
      </c>
      <c r="C809" s="87" t="s">
        <v>3324</v>
      </c>
      <c r="D809" s="73" t="s">
        <v>3170</v>
      </c>
      <c r="E809" s="73"/>
      <c r="F809" s="73"/>
      <c r="G809" s="74"/>
      <c r="H809" s="75">
        <v>100</v>
      </c>
    </row>
    <row r="810" spans="1:8" x14ac:dyDescent="0.25">
      <c r="A810" s="89">
        <v>46107</v>
      </c>
      <c r="B810" s="88" t="s">
        <v>2372</v>
      </c>
      <c r="C810" s="87" t="s">
        <v>3325</v>
      </c>
      <c r="D810" s="73" t="s">
        <v>3170</v>
      </c>
      <c r="E810" s="73"/>
      <c r="F810" s="73"/>
      <c r="G810" s="74"/>
      <c r="H810" s="75">
        <v>100</v>
      </c>
    </row>
    <row r="811" spans="1:8" x14ac:dyDescent="0.25">
      <c r="A811" s="89">
        <v>46107</v>
      </c>
      <c r="B811" s="88" t="s">
        <v>2372</v>
      </c>
      <c r="C811" s="87" t="s">
        <v>3326</v>
      </c>
      <c r="D811" s="73" t="s">
        <v>3170</v>
      </c>
      <c r="E811" s="73"/>
      <c r="F811" s="73"/>
      <c r="G811" s="74"/>
      <c r="H811" s="75">
        <v>100</v>
      </c>
    </row>
    <row r="812" spans="1:8" ht="26.4" x14ac:dyDescent="0.25">
      <c r="A812" s="89">
        <v>46107</v>
      </c>
      <c r="B812" s="88" t="s">
        <v>2372</v>
      </c>
      <c r="C812" s="87" t="s">
        <v>1540</v>
      </c>
      <c r="D812" s="73" t="s">
        <v>3327</v>
      </c>
      <c r="E812" s="73"/>
      <c r="F812" s="73"/>
      <c r="G812" s="74"/>
      <c r="H812" s="75">
        <v>100</v>
      </c>
    </row>
    <row r="813" spans="1:8" x14ac:dyDescent="0.25">
      <c r="A813" s="89">
        <v>46107</v>
      </c>
      <c r="B813" s="88" t="s">
        <v>3143</v>
      </c>
      <c r="C813" s="87" t="s">
        <v>2270</v>
      </c>
      <c r="D813" s="73" t="s">
        <v>3328</v>
      </c>
      <c r="E813" s="73"/>
      <c r="F813" s="73"/>
      <c r="G813" s="74"/>
      <c r="H813" s="75">
        <v>100</v>
      </c>
    </row>
    <row r="814" spans="1:8" ht="26.4" x14ac:dyDescent="0.25">
      <c r="A814" s="89">
        <v>46107</v>
      </c>
      <c r="B814" s="88" t="s">
        <v>3143</v>
      </c>
      <c r="C814" s="87" t="s">
        <v>1700</v>
      </c>
      <c r="D814" s="73" t="s">
        <v>3329</v>
      </c>
      <c r="E814" s="73"/>
      <c r="F814" s="73"/>
      <c r="G814" s="74"/>
      <c r="H814" s="75">
        <v>100</v>
      </c>
    </row>
    <row r="815" spans="1:8" ht="26.4" x14ac:dyDescent="0.25">
      <c r="A815" s="89">
        <v>46107</v>
      </c>
      <c r="B815" s="88" t="s">
        <v>3143</v>
      </c>
      <c r="C815" s="87" t="s">
        <v>363</v>
      </c>
      <c r="D815" s="73" t="s">
        <v>3330</v>
      </c>
      <c r="E815" s="73"/>
      <c r="F815" s="73"/>
      <c r="G815" s="74"/>
      <c r="H815" s="75">
        <v>100</v>
      </c>
    </row>
    <row r="816" spans="1:8" x14ac:dyDescent="0.25">
      <c r="A816" s="89">
        <v>46108</v>
      </c>
      <c r="B816" s="88" t="s">
        <v>2801</v>
      </c>
      <c r="C816" s="87" t="s">
        <v>758</v>
      </c>
      <c r="D816" s="73" t="s">
        <v>2353</v>
      </c>
      <c r="E816" s="73">
        <v>1</v>
      </c>
      <c r="F816" s="73"/>
      <c r="G816" s="74"/>
      <c r="H816" s="75">
        <v>100</v>
      </c>
    </row>
    <row r="817" spans="1:8" ht="26.4" x14ac:dyDescent="0.25">
      <c r="A817" s="89">
        <v>46108</v>
      </c>
      <c r="B817" s="88" t="s">
        <v>2801</v>
      </c>
      <c r="C817" s="87" t="s">
        <v>369</v>
      </c>
      <c r="D817" s="73" t="s">
        <v>2810</v>
      </c>
      <c r="E817" s="73"/>
      <c r="F817" s="73"/>
      <c r="G817" s="74"/>
      <c r="H817" s="75">
        <v>100</v>
      </c>
    </row>
    <row r="818" spans="1:8" ht="43.2" x14ac:dyDescent="0.25">
      <c r="A818" s="89">
        <v>46108</v>
      </c>
      <c r="B818" s="88" t="s">
        <v>2801</v>
      </c>
      <c r="C818" s="87" t="s">
        <v>2002</v>
      </c>
      <c r="D818" s="73" t="s">
        <v>3331</v>
      </c>
      <c r="E818" s="73"/>
      <c r="F818" s="73"/>
      <c r="G818" s="74" t="s">
        <v>3332</v>
      </c>
      <c r="H818" s="75">
        <v>100</v>
      </c>
    </row>
    <row r="819" spans="1:8" x14ac:dyDescent="0.25">
      <c r="A819" s="89">
        <v>46108</v>
      </c>
      <c r="B819" s="88" t="s">
        <v>2801</v>
      </c>
      <c r="C819" s="87" t="s">
        <v>1568</v>
      </c>
      <c r="D819" s="73" t="s">
        <v>3333</v>
      </c>
      <c r="E819" s="73"/>
      <c r="F819" s="73"/>
      <c r="G819" s="74"/>
      <c r="H819" s="75">
        <v>100</v>
      </c>
    </row>
    <row r="820" spans="1:8" x14ac:dyDescent="0.25">
      <c r="A820" s="89">
        <v>46108</v>
      </c>
      <c r="B820" s="88" t="s">
        <v>2801</v>
      </c>
      <c r="C820" s="87" t="s">
        <v>1446</v>
      </c>
      <c r="D820" s="73" t="s">
        <v>3333</v>
      </c>
      <c r="E820" s="73"/>
      <c r="F820" s="73"/>
      <c r="G820" s="74"/>
      <c r="H820" s="75">
        <v>100</v>
      </c>
    </row>
    <row r="821" spans="1:8" x14ac:dyDescent="0.25">
      <c r="A821" s="89">
        <v>46108</v>
      </c>
      <c r="B821" s="88" t="s">
        <v>2801</v>
      </c>
      <c r="C821" s="87" t="s">
        <v>1907</v>
      </c>
      <c r="D821" s="73" t="s">
        <v>3334</v>
      </c>
      <c r="E821" s="73"/>
      <c r="F821" s="73"/>
      <c r="G821" s="74"/>
      <c r="H821" s="75">
        <v>100</v>
      </c>
    </row>
    <row r="822" spans="1:8" ht="26.4" x14ac:dyDescent="0.25">
      <c r="A822" s="89">
        <v>46108</v>
      </c>
      <c r="B822" s="88" t="s">
        <v>1428</v>
      </c>
      <c r="C822" s="87" t="s">
        <v>1392</v>
      </c>
      <c r="D822" s="73" t="s">
        <v>3335</v>
      </c>
      <c r="E822" s="73"/>
      <c r="F822" s="73"/>
      <c r="G822" s="74"/>
      <c r="H822" s="75">
        <v>100</v>
      </c>
    </row>
    <row r="823" spans="1:8" x14ac:dyDescent="0.25">
      <c r="A823" s="89">
        <v>46108</v>
      </c>
      <c r="B823" s="88" t="s">
        <v>1428</v>
      </c>
      <c r="C823" s="87" t="s">
        <v>1392</v>
      </c>
      <c r="D823" s="73" t="s">
        <v>2281</v>
      </c>
      <c r="E823" s="73"/>
      <c r="F823" s="73"/>
      <c r="G823" s="74"/>
      <c r="H823" s="75">
        <v>100</v>
      </c>
    </row>
    <row r="824" spans="1:8" ht="26.4" x14ac:dyDescent="0.25">
      <c r="A824" s="89">
        <v>46108</v>
      </c>
      <c r="B824" s="88" t="s">
        <v>1428</v>
      </c>
      <c r="C824" s="87" t="s">
        <v>1392</v>
      </c>
      <c r="D824" s="73" t="s">
        <v>3336</v>
      </c>
      <c r="E824" s="73"/>
      <c r="F824" s="73"/>
      <c r="G824" s="74"/>
      <c r="H824" s="75">
        <v>100</v>
      </c>
    </row>
    <row r="825" spans="1:8" x14ac:dyDescent="0.25">
      <c r="A825" s="89">
        <v>46108</v>
      </c>
      <c r="B825" s="88" t="s">
        <v>1428</v>
      </c>
      <c r="C825" s="87" t="s">
        <v>1392</v>
      </c>
      <c r="D825" s="73" t="s">
        <v>1891</v>
      </c>
      <c r="E825" s="73"/>
      <c r="F825" s="73"/>
      <c r="G825" s="74"/>
      <c r="H825" s="75">
        <v>100</v>
      </c>
    </row>
    <row r="826" spans="1:8" ht="43.2" x14ac:dyDescent="0.25">
      <c r="A826" s="89">
        <v>46108</v>
      </c>
      <c r="B826" s="88" t="s">
        <v>1428</v>
      </c>
      <c r="C826" s="87" t="s">
        <v>3337</v>
      </c>
      <c r="D826" s="73" t="s">
        <v>2384</v>
      </c>
      <c r="E826" s="73"/>
      <c r="F826" s="73"/>
      <c r="G826" s="74" t="s">
        <v>3338</v>
      </c>
      <c r="H826" s="75">
        <v>100</v>
      </c>
    </row>
    <row r="827" spans="1:8" x14ac:dyDescent="0.25">
      <c r="A827" s="89">
        <v>46108</v>
      </c>
      <c r="B827" s="88" t="s">
        <v>1542</v>
      </c>
      <c r="C827" s="87" t="s">
        <v>1550</v>
      </c>
      <c r="D827" s="73" t="s">
        <v>2194</v>
      </c>
      <c r="E827" s="73"/>
      <c r="F827" s="73"/>
      <c r="G827" s="74" t="s">
        <v>3339</v>
      </c>
      <c r="H827" s="75">
        <v>100</v>
      </c>
    </row>
    <row r="828" spans="1:8" x14ac:dyDescent="0.25">
      <c r="A828" s="89">
        <v>46108</v>
      </c>
      <c r="B828" s="88" t="s">
        <v>1542</v>
      </c>
      <c r="C828" s="87" t="s">
        <v>1482</v>
      </c>
      <c r="D828" s="73" t="s">
        <v>1440</v>
      </c>
      <c r="E828" s="73">
        <v>7</v>
      </c>
      <c r="F828" s="73"/>
      <c r="G828" s="74"/>
      <c r="H828" s="75">
        <v>100</v>
      </c>
    </row>
    <row r="829" spans="1:8" x14ac:dyDescent="0.25">
      <c r="A829" s="89">
        <v>46108</v>
      </c>
      <c r="B829" s="88" t="s">
        <v>1542</v>
      </c>
      <c r="C829" s="87" t="s">
        <v>1724</v>
      </c>
      <c r="D829" s="73" t="s">
        <v>2841</v>
      </c>
      <c r="E829" s="73"/>
      <c r="F829" s="73"/>
      <c r="G829" s="74"/>
      <c r="H829" s="75">
        <v>100</v>
      </c>
    </row>
    <row r="830" spans="1:8" x14ac:dyDescent="0.25">
      <c r="A830" s="89">
        <v>46108</v>
      </c>
      <c r="B830" s="88" t="s">
        <v>1542</v>
      </c>
      <c r="C830" s="87" t="s">
        <v>1486</v>
      </c>
      <c r="D830" s="73" t="s">
        <v>2841</v>
      </c>
      <c r="E830" s="73"/>
      <c r="F830" s="73"/>
      <c r="G830" s="74"/>
      <c r="H830" s="75">
        <v>100</v>
      </c>
    </row>
    <row r="831" spans="1:8" x14ac:dyDescent="0.25">
      <c r="A831" s="89">
        <v>46108</v>
      </c>
      <c r="B831" s="88" t="s">
        <v>1542</v>
      </c>
      <c r="C831" s="87" t="s">
        <v>1951</v>
      </c>
      <c r="D831" s="73" t="s">
        <v>1440</v>
      </c>
      <c r="E831" s="73">
        <v>7</v>
      </c>
      <c r="F831" s="73"/>
      <c r="G831" s="74"/>
      <c r="H831" s="75">
        <v>100</v>
      </c>
    </row>
    <row r="832" spans="1:8" x14ac:dyDescent="0.25">
      <c r="A832" s="89">
        <v>46108</v>
      </c>
      <c r="B832" s="88" t="s">
        <v>1542</v>
      </c>
      <c r="C832" s="87" t="s">
        <v>1723</v>
      </c>
      <c r="D832" s="73" t="s">
        <v>1440</v>
      </c>
      <c r="E832" s="73">
        <v>7</v>
      </c>
      <c r="F832" s="73"/>
      <c r="G832" s="74"/>
      <c r="H832" s="75">
        <v>100</v>
      </c>
    </row>
    <row r="833" spans="1:8" ht="21.6" x14ac:dyDescent="0.25">
      <c r="A833" s="89">
        <v>46108</v>
      </c>
      <c r="B833" s="88" t="s">
        <v>1542</v>
      </c>
      <c r="C833" s="87" t="s">
        <v>2008</v>
      </c>
      <c r="D833" s="73" t="s">
        <v>2194</v>
      </c>
      <c r="E833" s="73"/>
      <c r="F833" s="73"/>
      <c r="G833" s="74" t="s">
        <v>3340</v>
      </c>
      <c r="H833" s="75">
        <v>100</v>
      </c>
    </row>
    <row r="834" spans="1:8" x14ac:dyDescent="0.25">
      <c r="A834" s="89">
        <v>46108</v>
      </c>
      <c r="B834" s="88" t="s">
        <v>1555</v>
      </c>
      <c r="C834" s="87" t="s">
        <v>1615</v>
      </c>
      <c r="D834" s="73" t="s">
        <v>2799</v>
      </c>
      <c r="E834" s="73">
        <v>7</v>
      </c>
      <c r="F834" s="73"/>
      <c r="G834" s="74" t="s">
        <v>2718</v>
      </c>
      <c r="H834" s="75">
        <v>100</v>
      </c>
    </row>
    <row r="835" spans="1:8" x14ac:dyDescent="0.25">
      <c r="A835" s="89">
        <v>46108</v>
      </c>
      <c r="B835" s="88" t="s">
        <v>1555</v>
      </c>
      <c r="C835" s="87" t="s">
        <v>1558</v>
      </c>
      <c r="D835" s="73" t="s">
        <v>1440</v>
      </c>
      <c r="E835" s="73">
        <v>5</v>
      </c>
      <c r="F835" s="73"/>
      <c r="G835" s="74"/>
      <c r="H835" s="75">
        <v>100</v>
      </c>
    </row>
    <row r="836" spans="1:8" x14ac:dyDescent="0.25">
      <c r="A836" s="89">
        <v>46108</v>
      </c>
      <c r="B836" s="88" t="s">
        <v>1555</v>
      </c>
      <c r="C836" s="87" t="s">
        <v>1730</v>
      </c>
      <c r="D836" s="73" t="s">
        <v>2841</v>
      </c>
      <c r="E836" s="73"/>
      <c r="F836" s="73"/>
      <c r="G836" s="74"/>
      <c r="H836" s="75">
        <v>100</v>
      </c>
    </row>
    <row r="837" spans="1:8" x14ac:dyDescent="0.25">
      <c r="A837" s="89">
        <v>46108</v>
      </c>
      <c r="B837" s="88" t="s">
        <v>1555</v>
      </c>
      <c r="C837" s="87" t="s">
        <v>1562</v>
      </c>
      <c r="D837" s="73" t="s">
        <v>1440</v>
      </c>
      <c r="E837" s="73">
        <v>4</v>
      </c>
      <c r="F837" s="73"/>
      <c r="G837" s="74"/>
      <c r="H837" s="75">
        <v>100</v>
      </c>
    </row>
    <row r="838" spans="1:8" ht="21.6" x14ac:dyDescent="0.25">
      <c r="A838" s="89">
        <v>46108</v>
      </c>
      <c r="B838" s="88" t="s">
        <v>1438</v>
      </c>
      <c r="C838" s="87" t="s">
        <v>1955</v>
      </c>
      <c r="D838" s="73" t="s">
        <v>2194</v>
      </c>
      <c r="E838" s="73"/>
      <c r="F838" s="73"/>
      <c r="G838" s="74" t="s">
        <v>3341</v>
      </c>
      <c r="H838" s="75">
        <v>100</v>
      </c>
    </row>
    <row r="839" spans="1:8" x14ac:dyDescent="0.25">
      <c r="A839" s="89">
        <v>46108</v>
      </c>
      <c r="B839" s="88" t="s">
        <v>1438</v>
      </c>
      <c r="C839" s="87" t="s">
        <v>1692</v>
      </c>
      <c r="D839" s="73" t="s">
        <v>2799</v>
      </c>
      <c r="E839" s="73"/>
      <c r="F839" s="73"/>
      <c r="G839" s="74" t="s">
        <v>2718</v>
      </c>
      <c r="H839" s="75">
        <v>100</v>
      </c>
    </row>
    <row r="840" spans="1:8" ht="21.6" x14ac:dyDescent="0.25">
      <c r="A840" s="89">
        <v>46108</v>
      </c>
      <c r="B840" s="88" t="s">
        <v>1438</v>
      </c>
      <c r="C840" s="87" t="s">
        <v>1466</v>
      </c>
      <c r="D840" s="73" t="s">
        <v>2194</v>
      </c>
      <c r="E840" s="73"/>
      <c r="F840" s="73"/>
      <c r="G840" s="74" t="s">
        <v>3342</v>
      </c>
      <c r="H840" s="75">
        <v>100</v>
      </c>
    </row>
    <row r="841" spans="1:8" ht="21.6" x14ac:dyDescent="0.25">
      <c r="A841" s="89">
        <v>46108</v>
      </c>
      <c r="B841" s="88" t="s">
        <v>1438</v>
      </c>
      <c r="C841" s="87" t="s">
        <v>2270</v>
      </c>
      <c r="D841" s="73" t="s">
        <v>2365</v>
      </c>
      <c r="E841" s="73"/>
      <c r="F841" s="73"/>
      <c r="G841" s="74" t="s">
        <v>3343</v>
      </c>
      <c r="H841" s="75">
        <v>100</v>
      </c>
    </row>
    <row r="842" spans="1:8" x14ac:dyDescent="0.25">
      <c r="A842" s="89">
        <v>46108</v>
      </c>
      <c r="B842" s="88" t="s">
        <v>1438</v>
      </c>
      <c r="C842" s="87" t="s">
        <v>2020</v>
      </c>
      <c r="D842" s="73" t="s">
        <v>3344</v>
      </c>
      <c r="E842" s="73"/>
      <c r="F842" s="73"/>
      <c r="G842" s="74"/>
      <c r="H842" s="75">
        <v>100</v>
      </c>
    </row>
    <row r="843" spans="1:8" x14ac:dyDescent="0.25">
      <c r="A843" s="89">
        <v>46108</v>
      </c>
      <c r="B843" s="88" t="s">
        <v>1438</v>
      </c>
      <c r="C843" s="87" t="s">
        <v>1642</v>
      </c>
      <c r="D843" s="73" t="s">
        <v>3344</v>
      </c>
      <c r="E843" s="73"/>
      <c r="F843" s="73"/>
      <c r="G843" s="74"/>
      <c r="H843" s="75">
        <v>100</v>
      </c>
    </row>
    <row r="844" spans="1:8" x14ac:dyDescent="0.25">
      <c r="A844" s="89">
        <v>46108</v>
      </c>
      <c r="B844" s="88" t="s">
        <v>1438</v>
      </c>
      <c r="C844" s="87" t="s">
        <v>1462</v>
      </c>
      <c r="D844" s="73" t="s">
        <v>1440</v>
      </c>
      <c r="E844" s="73">
        <v>4</v>
      </c>
      <c r="F844" s="73"/>
      <c r="G844" s="74"/>
      <c r="H844" s="75">
        <v>100</v>
      </c>
    </row>
    <row r="845" spans="1:8" x14ac:dyDescent="0.25">
      <c r="A845" s="89">
        <v>46108</v>
      </c>
      <c r="B845" s="88" t="s">
        <v>1457</v>
      </c>
      <c r="C845" s="87" t="s">
        <v>1658</v>
      </c>
      <c r="D845" s="73" t="s">
        <v>1440</v>
      </c>
      <c r="E845" s="73">
        <v>6</v>
      </c>
      <c r="F845" s="73"/>
      <c r="G845" s="74" t="s">
        <v>1839</v>
      </c>
      <c r="H845" s="75">
        <v>100</v>
      </c>
    </row>
    <row r="846" spans="1:8" x14ac:dyDescent="0.25">
      <c r="A846" s="89">
        <v>46108</v>
      </c>
      <c r="B846" s="88" t="s">
        <v>1457</v>
      </c>
      <c r="C846" s="87" t="s">
        <v>1941</v>
      </c>
      <c r="D846" s="73" t="s">
        <v>1440</v>
      </c>
      <c r="E846" s="73">
        <v>3</v>
      </c>
      <c r="F846" s="73"/>
      <c r="G846" s="74"/>
      <c r="H846" s="75">
        <v>100</v>
      </c>
    </row>
    <row r="847" spans="1:8" x14ac:dyDescent="0.25">
      <c r="A847" s="89">
        <v>46108</v>
      </c>
      <c r="B847" s="88" t="s">
        <v>1457</v>
      </c>
      <c r="C847" s="87" t="s">
        <v>1442</v>
      </c>
      <c r="D847" s="73" t="s">
        <v>1440</v>
      </c>
      <c r="E847" s="73">
        <v>5</v>
      </c>
      <c r="F847" s="73"/>
      <c r="G847" s="74" t="s">
        <v>1839</v>
      </c>
      <c r="H847" s="75">
        <v>100</v>
      </c>
    </row>
    <row r="848" spans="1:8" x14ac:dyDescent="0.25">
      <c r="A848" s="89">
        <v>46108</v>
      </c>
      <c r="B848" s="88" t="s">
        <v>1457</v>
      </c>
      <c r="C848" s="87" t="s">
        <v>1627</v>
      </c>
      <c r="D848" s="73" t="s">
        <v>1440</v>
      </c>
      <c r="E848" s="73">
        <v>4</v>
      </c>
      <c r="F848" s="73"/>
      <c r="G848" s="74"/>
      <c r="H848" s="75">
        <v>100</v>
      </c>
    </row>
    <row r="849" spans="1:8" x14ac:dyDescent="0.25">
      <c r="A849" s="89">
        <v>46108</v>
      </c>
      <c r="B849" s="88" t="s">
        <v>1457</v>
      </c>
      <c r="C849" s="87" t="s">
        <v>1622</v>
      </c>
      <c r="D849" s="73" t="s">
        <v>1440</v>
      </c>
      <c r="E849" s="73">
        <v>5</v>
      </c>
      <c r="F849" s="73"/>
      <c r="G849" s="74" t="s">
        <v>1839</v>
      </c>
      <c r="H849" s="75">
        <v>100</v>
      </c>
    </row>
    <row r="850" spans="1:8" x14ac:dyDescent="0.25">
      <c r="A850" s="89">
        <v>46108</v>
      </c>
      <c r="B850" s="88" t="s">
        <v>1457</v>
      </c>
      <c r="C850" s="87" t="s">
        <v>1626</v>
      </c>
      <c r="D850" s="73" t="s">
        <v>1440</v>
      </c>
      <c r="E850" s="73">
        <v>3</v>
      </c>
      <c r="F850" s="73"/>
      <c r="G850" s="74"/>
      <c r="H850" s="75">
        <v>100</v>
      </c>
    </row>
    <row r="851" spans="1:8" x14ac:dyDescent="0.25">
      <c r="A851" s="89">
        <v>46108</v>
      </c>
      <c r="B851" s="88" t="s">
        <v>1457</v>
      </c>
      <c r="C851" s="87" t="s">
        <v>1792</v>
      </c>
      <c r="D851" s="73" t="s">
        <v>1440</v>
      </c>
      <c r="E851" s="73">
        <v>4</v>
      </c>
      <c r="F851" s="73"/>
      <c r="G851" s="74"/>
      <c r="H851" s="75">
        <v>100</v>
      </c>
    </row>
    <row r="852" spans="1:8" x14ac:dyDescent="0.25">
      <c r="A852" s="89">
        <v>46108</v>
      </c>
      <c r="B852" s="88" t="s">
        <v>1457</v>
      </c>
      <c r="C852" s="87" t="s">
        <v>1678</v>
      </c>
      <c r="D852" s="73" t="s">
        <v>1440</v>
      </c>
      <c r="E852" s="73">
        <v>4</v>
      </c>
      <c r="F852" s="73"/>
      <c r="G852" s="74"/>
      <c r="H852" s="75">
        <v>100</v>
      </c>
    </row>
    <row r="853" spans="1:8" x14ac:dyDescent="0.25">
      <c r="A853" s="89">
        <v>46108</v>
      </c>
      <c r="B853" s="88" t="s">
        <v>1457</v>
      </c>
      <c r="C853" s="87" t="s">
        <v>1568</v>
      </c>
      <c r="D853" s="73" t="s">
        <v>1440</v>
      </c>
      <c r="E853" s="73">
        <v>3</v>
      </c>
      <c r="F853" s="73"/>
      <c r="G853" s="74"/>
      <c r="H853" s="75">
        <v>100</v>
      </c>
    </row>
    <row r="854" spans="1:8" x14ac:dyDescent="0.25">
      <c r="A854" s="89">
        <v>46108</v>
      </c>
      <c r="B854" s="88" t="s">
        <v>1457</v>
      </c>
      <c r="C854" s="87" t="s">
        <v>369</v>
      </c>
      <c r="D854" s="73" t="s">
        <v>3345</v>
      </c>
      <c r="E854" s="73"/>
      <c r="F854" s="73"/>
      <c r="G854" s="74"/>
      <c r="H854" s="75">
        <v>100</v>
      </c>
    </row>
    <row r="855" spans="1:8" x14ac:dyDescent="0.25">
      <c r="A855" s="89">
        <v>46109</v>
      </c>
      <c r="B855" s="88" t="s">
        <v>1555</v>
      </c>
      <c r="C855" s="87" t="s">
        <v>3346</v>
      </c>
      <c r="D855" s="73" t="s">
        <v>3347</v>
      </c>
      <c r="E855" s="73"/>
      <c r="F855" s="73"/>
      <c r="G855" s="74"/>
      <c r="H855" s="75">
        <v>100</v>
      </c>
    </row>
    <row r="856" spans="1:8" x14ac:dyDescent="0.25">
      <c r="A856" s="89">
        <v>46109</v>
      </c>
      <c r="B856" s="88" t="s">
        <v>1555</v>
      </c>
      <c r="C856" s="87" t="s">
        <v>2008</v>
      </c>
      <c r="D856" s="73" t="s">
        <v>3348</v>
      </c>
      <c r="E856" s="73"/>
      <c r="F856" s="73"/>
      <c r="G856" s="74" t="s">
        <v>3349</v>
      </c>
      <c r="H856" s="75">
        <v>100</v>
      </c>
    </row>
    <row r="857" spans="1:8" x14ac:dyDescent="0.25">
      <c r="A857" s="89">
        <v>46109</v>
      </c>
      <c r="B857" s="88" t="s">
        <v>1555</v>
      </c>
      <c r="C857" s="87" t="s">
        <v>1460</v>
      </c>
      <c r="D857" s="73" t="s">
        <v>1440</v>
      </c>
      <c r="E857" s="73">
        <v>6</v>
      </c>
      <c r="F857" s="73"/>
      <c r="G857" s="74"/>
      <c r="H857" s="75">
        <v>100</v>
      </c>
    </row>
    <row r="858" spans="1:8" x14ac:dyDescent="0.25">
      <c r="A858" s="89">
        <v>46109</v>
      </c>
      <c r="B858" s="88" t="s">
        <v>1555</v>
      </c>
      <c r="C858" s="87" t="s">
        <v>1882</v>
      </c>
      <c r="D858" s="73" t="s">
        <v>1440</v>
      </c>
      <c r="E858" s="73">
        <v>3</v>
      </c>
      <c r="F858" s="73"/>
      <c r="G858" s="74"/>
      <c r="H858" s="75">
        <v>100</v>
      </c>
    </row>
    <row r="859" spans="1:8" x14ac:dyDescent="0.25">
      <c r="A859" s="89">
        <v>46109</v>
      </c>
      <c r="B859" s="88" t="s">
        <v>1555</v>
      </c>
      <c r="C859" s="87" t="s">
        <v>1935</v>
      </c>
      <c r="D859" s="73" t="s">
        <v>1440</v>
      </c>
      <c r="E859" s="73">
        <v>4</v>
      </c>
      <c r="F859" s="73"/>
      <c r="G859" s="74" t="s">
        <v>1839</v>
      </c>
      <c r="H859" s="75">
        <v>100</v>
      </c>
    </row>
    <row r="860" spans="1:8" ht="43.2" x14ac:dyDescent="0.25">
      <c r="A860" s="89">
        <v>46109</v>
      </c>
      <c r="B860" s="88" t="s">
        <v>1555</v>
      </c>
      <c r="C860" s="87" t="s">
        <v>1462</v>
      </c>
      <c r="D860" s="73" t="s">
        <v>2194</v>
      </c>
      <c r="E860" s="73"/>
      <c r="F860" s="73"/>
      <c r="G860" s="74" t="s">
        <v>3350</v>
      </c>
      <c r="H860" s="75">
        <v>100</v>
      </c>
    </row>
    <row r="861" spans="1:8" x14ac:dyDescent="0.25">
      <c r="A861" s="89">
        <v>46109</v>
      </c>
      <c r="B861" s="88" t="s">
        <v>1555</v>
      </c>
      <c r="C861" s="87" t="s">
        <v>1550</v>
      </c>
      <c r="D861" s="73" t="s">
        <v>2194</v>
      </c>
      <c r="E861" s="73"/>
      <c r="F861" s="73"/>
      <c r="G861" s="74" t="s">
        <v>2007</v>
      </c>
      <c r="H861" s="75">
        <v>100</v>
      </c>
    </row>
    <row r="862" spans="1:8" x14ac:dyDescent="0.25">
      <c r="A862" s="89">
        <v>46109</v>
      </c>
      <c r="B862" s="88" t="s">
        <v>1555</v>
      </c>
      <c r="C862" s="87" t="s">
        <v>1482</v>
      </c>
      <c r="D862" s="73" t="s">
        <v>2194</v>
      </c>
      <c r="E862" s="73"/>
      <c r="F862" s="73"/>
      <c r="G862" s="74" t="s">
        <v>3351</v>
      </c>
      <c r="H862" s="75">
        <v>100</v>
      </c>
    </row>
    <row r="863" spans="1:8" x14ac:dyDescent="0.25">
      <c r="A863" s="89">
        <v>46109</v>
      </c>
      <c r="B863" s="88" t="s">
        <v>1457</v>
      </c>
      <c r="C863" s="87" t="s">
        <v>758</v>
      </c>
      <c r="D863" s="73" t="s">
        <v>2353</v>
      </c>
      <c r="E863" s="73">
        <v>1</v>
      </c>
      <c r="F863" s="73"/>
      <c r="G863" s="74"/>
      <c r="H863" s="75">
        <v>100</v>
      </c>
    </row>
    <row r="864" spans="1:8" x14ac:dyDescent="0.25">
      <c r="A864" s="89">
        <v>46109</v>
      </c>
      <c r="B864" s="88" t="s">
        <v>1457</v>
      </c>
      <c r="C864" s="87" t="s">
        <v>1658</v>
      </c>
      <c r="D864" s="73" t="s">
        <v>2365</v>
      </c>
      <c r="E864" s="73"/>
      <c r="F864" s="73"/>
      <c r="G864" s="74" t="s">
        <v>1450</v>
      </c>
      <c r="H864" s="75">
        <v>100</v>
      </c>
    </row>
    <row r="865" spans="1:8" x14ac:dyDescent="0.25">
      <c r="A865" s="89">
        <v>46109</v>
      </c>
      <c r="B865" s="88" t="s">
        <v>1457</v>
      </c>
      <c r="C865" s="87" t="s">
        <v>1678</v>
      </c>
      <c r="D865" s="73" t="s">
        <v>2365</v>
      </c>
      <c r="E865" s="73"/>
      <c r="F865" s="73"/>
      <c r="G865" s="74" t="s">
        <v>1450</v>
      </c>
      <c r="H865" s="75">
        <v>100</v>
      </c>
    </row>
    <row r="866" spans="1:8" ht="32.4" x14ac:dyDescent="0.25">
      <c r="A866" s="89">
        <v>46109</v>
      </c>
      <c r="B866" s="88" t="s">
        <v>1457</v>
      </c>
      <c r="C866" s="87" t="s">
        <v>1626</v>
      </c>
      <c r="D866" s="73" t="s">
        <v>2194</v>
      </c>
      <c r="E866" s="73"/>
      <c r="F866" s="73"/>
      <c r="G866" s="74" t="s">
        <v>3352</v>
      </c>
      <c r="H866" s="75">
        <v>100</v>
      </c>
    </row>
    <row r="867" spans="1:8" x14ac:dyDescent="0.25">
      <c r="A867" s="89">
        <v>46109</v>
      </c>
      <c r="B867" s="88" t="s">
        <v>1457</v>
      </c>
      <c r="C867" s="87" t="s">
        <v>2500</v>
      </c>
      <c r="D867" s="73" t="s">
        <v>3347</v>
      </c>
      <c r="E867" s="73"/>
      <c r="F867" s="73"/>
      <c r="G867" s="74"/>
      <c r="H867" s="75">
        <v>100</v>
      </c>
    </row>
    <row r="868" spans="1:8" ht="32.4" x14ac:dyDescent="0.25">
      <c r="A868" s="89">
        <v>46109</v>
      </c>
      <c r="B868" s="88" t="s">
        <v>1457</v>
      </c>
      <c r="C868" s="87" t="s">
        <v>1789</v>
      </c>
      <c r="D868" s="73" t="s">
        <v>2365</v>
      </c>
      <c r="E868" s="73"/>
      <c r="F868" s="73"/>
      <c r="G868" s="74" t="s">
        <v>3353</v>
      </c>
      <c r="H868" s="75">
        <v>100</v>
      </c>
    </row>
    <row r="869" spans="1:8" ht="21.6" x14ac:dyDescent="0.25">
      <c r="A869" s="89">
        <v>46109</v>
      </c>
      <c r="B869" s="88" t="s">
        <v>1457</v>
      </c>
      <c r="C869" s="87" t="s">
        <v>1869</v>
      </c>
      <c r="D869" s="73" t="s">
        <v>2365</v>
      </c>
      <c r="E869" s="73"/>
      <c r="F869" s="73"/>
      <c r="G869" s="74" t="s">
        <v>3354</v>
      </c>
      <c r="H869" s="75">
        <v>100</v>
      </c>
    </row>
    <row r="870" spans="1:8" ht="21.6" x14ac:dyDescent="0.25">
      <c r="A870" s="89">
        <v>46109</v>
      </c>
      <c r="B870" s="88" t="s">
        <v>1457</v>
      </c>
      <c r="C870" s="87" t="s">
        <v>2286</v>
      </c>
      <c r="D870" s="73" t="s">
        <v>2194</v>
      </c>
      <c r="E870" s="73"/>
      <c r="F870" s="73"/>
      <c r="G870" s="74" t="s">
        <v>3355</v>
      </c>
      <c r="H870" s="75">
        <v>100</v>
      </c>
    </row>
    <row r="871" spans="1:8" ht="26.4" x14ac:dyDescent="0.25">
      <c r="A871" s="89">
        <v>46111</v>
      </c>
      <c r="B871" s="88" t="s">
        <v>2801</v>
      </c>
      <c r="C871" s="87" t="s">
        <v>1392</v>
      </c>
      <c r="D871" s="73" t="s">
        <v>3356</v>
      </c>
      <c r="E871" s="73"/>
      <c r="F871" s="73"/>
      <c r="G871" s="74"/>
      <c r="H871" s="75">
        <v>100</v>
      </c>
    </row>
    <row r="872" spans="1:8" ht="26.4" x14ac:dyDescent="0.25">
      <c r="A872" s="89">
        <v>46111</v>
      </c>
      <c r="B872" s="88" t="s">
        <v>2801</v>
      </c>
      <c r="C872" s="87" t="s">
        <v>1805</v>
      </c>
      <c r="D872" s="73" t="s">
        <v>3356</v>
      </c>
      <c r="E872" s="73"/>
      <c r="F872" s="73"/>
      <c r="G872" s="74"/>
      <c r="H872" s="75">
        <v>100</v>
      </c>
    </row>
    <row r="873" spans="1:8" x14ac:dyDescent="0.25">
      <c r="A873" s="89">
        <v>46111</v>
      </c>
      <c r="B873" s="88" t="s">
        <v>1428</v>
      </c>
      <c r="C873" s="87" t="s">
        <v>758</v>
      </c>
      <c r="D873" s="73" t="s">
        <v>2353</v>
      </c>
      <c r="E873" s="73">
        <v>1</v>
      </c>
      <c r="F873" s="73"/>
      <c r="G873" s="74"/>
      <c r="H873" s="75">
        <v>100</v>
      </c>
    </row>
    <row r="874" spans="1:8" ht="26.4" x14ac:dyDescent="0.25">
      <c r="A874" s="89">
        <v>46111</v>
      </c>
      <c r="B874" s="88" t="s">
        <v>1428</v>
      </c>
      <c r="C874" s="87" t="s">
        <v>369</v>
      </c>
      <c r="D874" s="73" t="s">
        <v>2810</v>
      </c>
      <c r="E874" s="73"/>
      <c r="F874" s="73"/>
      <c r="G874" s="74"/>
      <c r="H874" s="75">
        <v>100</v>
      </c>
    </row>
    <row r="875" spans="1:8" x14ac:dyDescent="0.25">
      <c r="A875" s="89">
        <v>46111</v>
      </c>
      <c r="B875" s="88" t="s">
        <v>1428</v>
      </c>
      <c r="C875" s="87" t="s">
        <v>1392</v>
      </c>
      <c r="D875" s="73" t="s">
        <v>3357</v>
      </c>
      <c r="E875" s="73"/>
      <c r="F875" s="73"/>
      <c r="G875" s="74"/>
      <c r="H875" s="75">
        <v>100</v>
      </c>
    </row>
    <row r="876" spans="1:8" ht="26.4" x14ac:dyDescent="0.25">
      <c r="A876" s="89">
        <v>46111</v>
      </c>
      <c r="B876" s="88" t="s">
        <v>1428</v>
      </c>
      <c r="C876" s="87" t="s">
        <v>1392</v>
      </c>
      <c r="D876" s="73" t="s">
        <v>3358</v>
      </c>
      <c r="E876" s="73"/>
      <c r="F876" s="73"/>
      <c r="G876" s="74"/>
      <c r="H876" s="75">
        <v>100</v>
      </c>
    </row>
    <row r="877" spans="1:8" ht="26.4" x14ac:dyDescent="0.25">
      <c r="A877" s="89">
        <v>46111</v>
      </c>
      <c r="B877" s="88" t="s">
        <v>1428</v>
      </c>
      <c r="C877" s="87" t="s">
        <v>1392</v>
      </c>
      <c r="D877" s="73" t="s">
        <v>3359</v>
      </c>
      <c r="E877" s="73"/>
      <c r="F877" s="73"/>
      <c r="G877" s="74"/>
      <c r="H877" s="75">
        <v>100</v>
      </c>
    </row>
    <row r="878" spans="1:8" ht="21.6" x14ac:dyDescent="0.25">
      <c r="A878" s="89">
        <v>46111</v>
      </c>
      <c r="B878" s="88" t="s">
        <v>1542</v>
      </c>
      <c r="C878" s="87" t="s">
        <v>1723</v>
      </c>
      <c r="D878" s="73" t="s">
        <v>2194</v>
      </c>
      <c r="E878" s="73"/>
      <c r="F878" s="73"/>
      <c r="G878" s="74" t="s">
        <v>3360</v>
      </c>
      <c r="H878" s="75">
        <v>100</v>
      </c>
    </row>
    <row r="879" spans="1:8" ht="32.4" x14ac:dyDescent="0.25">
      <c r="A879" s="89">
        <v>46111</v>
      </c>
      <c r="B879" s="88" t="s">
        <v>1542</v>
      </c>
      <c r="C879" s="87" t="s">
        <v>1482</v>
      </c>
      <c r="D879" s="73" t="s">
        <v>2194</v>
      </c>
      <c r="E879" s="73">
        <v>5</v>
      </c>
      <c r="F879" s="73"/>
      <c r="G879" s="74" t="s">
        <v>3361</v>
      </c>
      <c r="H879" s="75">
        <v>100</v>
      </c>
    </row>
    <row r="880" spans="1:8" x14ac:dyDescent="0.25">
      <c r="A880" s="89">
        <v>46111</v>
      </c>
      <c r="B880" s="88" t="s">
        <v>1542</v>
      </c>
      <c r="C880" s="87" t="s">
        <v>1460</v>
      </c>
      <c r="D880" s="73" t="s">
        <v>1440</v>
      </c>
      <c r="E880" s="73">
        <v>4</v>
      </c>
      <c r="F880" s="73"/>
      <c r="G880" s="74"/>
      <c r="H880" s="75">
        <v>100</v>
      </c>
    </row>
    <row r="881" spans="1:8" x14ac:dyDescent="0.25">
      <c r="A881" s="89">
        <v>46111</v>
      </c>
      <c r="B881" s="88" t="s">
        <v>1542</v>
      </c>
      <c r="C881" s="87" t="s">
        <v>1548</v>
      </c>
      <c r="D881" s="73" t="s">
        <v>1440</v>
      </c>
      <c r="E881" s="73">
        <v>3</v>
      </c>
      <c r="F881" s="73"/>
      <c r="G881" s="74"/>
      <c r="H881" s="75">
        <v>100</v>
      </c>
    </row>
    <row r="882" spans="1:8" ht="21.6" x14ac:dyDescent="0.25">
      <c r="A882" s="89">
        <v>46111</v>
      </c>
      <c r="B882" s="88" t="s">
        <v>1542</v>
      </c>
      <c r="C882" s="87" t="s">
        <v>1611</v>
      </c>
      <c r="D882" s="73" t="s">
        <v>2194</v>
      </c>
      <c r="E882" s="73">
        <v>5</v>
      </c>
      <c r="F882" s="73"/>
      <c r="G882" s="74" t="s">
        <v>3132</v>
      </c>
      <c r="H882" s="75">
        <v>100</v>
      </c>
    </row>
    <row r="883" spans="1:8" x14ac:dyDescent="0.25">
      <c r="A883" s="89">
        <v>46111</v>
      </c>
      <c r="B883" s="88" t="s">
        <v>1542</v>
      </c>
      <c r="C883" s="87" t="s">
        <v>1486</v>
      </c>
      <c r="D883" s="73" t="s">
        <v>1440</v>
      </c>
      <c r="E883" s="73">
        <v>4</v>
      </c>
      <c r="F883" s="73"/>
      <c r="G883" s="74" t="s">
        <v>1839</v>
      </c>
      <c r="H883" s="75">
        <v>100</v>
      </c>
    </row>
    <row r="884" spans="1:8" x14ac:dyDescent="0.25">
      <c r="A884" s="89">
        <v>46111</v>
      </c>
      <c r="B884" s="88" t="s">
        <v>1542</v>
      </c>
      <c r="C884" s="87" t="s">
        <v>1675</v>
      </c>
      <c r="D884" s="73" t="s">
        <v>2194</v>
      </c>
      <c r="E884" s="73">
        <v>3</v>
      </c>
      <c r="F884" s="73"/>
      <c r="G884" s="74" t="s">
        <v>2547</v>
      </c>
      <c r="H884" s="75">
        <v>100</v>
      </c>
    </row>
    <row r="885" spans="1:8" x14ac:dyDescent="0.25">
      <c r="A885" s="89">
        <v>46111</v>
      </c>
      <c r="B885" s="88" t="s">
        <v>1542</v>
      </c>
      <c r="C885" s="87" t="s">
        <v>1727</v>
      </c>
      <c r="D885" s="73" t="s">
        <v>1440</v>
      </c>
      <c r="E885" s="73">
        <v>4</v>
      </c>
      <c r="F885" s="73"/>
      <c r="G885" s="74"/>
      <c r="H885" s="75">
        <v>100</v>
      </c>
    </row>
    <row r="886" spans="1:8" x14ac:dyDescent="0.25">
      <c r="A886" s="89">
        <v>46111</v>
      </c>
      <c r="B886" s="88" t="s">
        <v>1555</v>
      </c>
      <c r="C886" s="87" t="s">
        <v>1558</v>
      </c>
      <c r="D886" s="73" t="s">
        <v>1440</v>
      </c>
      <c r="E886" s="73">
        <v>3</v>
      </c>
      <c r="F886" s="73"/>
      <c r="G886" s="74"/>
      <c r="H886" s="75">
        <v>100</v>
      </c>
    </row>
    <row r="887" spans="1:8" x14ac:dyDescent="0.25">
      <c r="A887" s="89">
        <v>46111</v>
      </c>
      <c r="B887" s="88" t="s">
        <v>1555</v>
      </c>
      <c r="C887" s="87" t="s">
        <v>1731</v>
      </c>
      <c r="D887" s="73" t="s">
        <v>1440</v>
      </c>
      <c r="E887" s="73">
        <v>7</v>
      </c>
      <c r="F887" s="73"/>
      <c r="G887" s="74" t="s">
        <v>1839</v>
      </c>
      <c r="H887" s="75">
        <v>100</v>
      </c>
    </row>
    <row r="888" spans="1:8" x14ac:dyDescent="0.25">
      <c r="A888" s="89">
        <v>46111</v>
      </c>
      <c r="B888" s="88" t="s">
        <v>1555</v>
      </c>
      <c r="C888" s="87" t="s">
        <v>1785</v>
      </c>
      <c r="D888" s="73" t="s">
        <v>1440</v>
      </c>
      <c r="E888" s="73">
        <v>3</v>
      </c>
      <c r="F888" s="73"/>
      <c r="G888" s="74" t="s">
        <v>1839</v>
      </c>
      <c r="H888" s="75">
        <v>100</v>
      </c>
    </row>
    <row r="889" spans="1:8" x14ac:dyDescent="0.25">
      <c r="A889" s="89">
        <v>46111</v>
      </c>
      <c r="B889" s="88" t="s">
        <v>1555</v>
      </c>
      <c r="C889" s="87" t="s">
        <v>1781</v>
      </c>
      <c r="D889" s="73" t="s">
        <v>1440</v>
      </c>
      <c r="E889" s="73">
        <v>6</v>
      </c>
      <c r="F889" s="73"/>
      <c r="G889" s="74"/>
      <c r="H889" s="75">
        <v>100</v>
      </c>
    </row>
    <row r="890" spans="1:8" ht="21.6" x14ac:dyDescent="0.25">
      <c r="A890" s="89">
        <v>46111</v>
      </c>
      <c r="B890" s="88" t="s">
        <v>1555</v>
      </c>
      <c r="C890" s="77" t="s">
        <v>1912</v>
      </c>
      <c r="D890" s="73" t="s">
        <v>2194</v>
      </c>
      <c r="E890" s="73"/>
      <c r="F890" s="73"/>
      <c r="G890" s="74" t="s">
        <v>3362</v>
      </c>
      <c r="H890" s="75">
        <v>100</v>
      </c>
    </row>
    <row r="891" spans="1:8" x14ac:dyDescent="0.25">
      <c r="A891" s="89">
        <v>46111</v>
      </c>
      <c r="B891" s="88" t="s">
        <v>1555</v>
      </c>
      <c r="C891" s="77" t="s">
        <v>1910</v>
      </c>
      <c r="D891" s="73" t="s">
        <v>1440</v>
      </c>
      <c r="E891" s="73">
        <v>6</v>
      </c>
      <c r="F891" s="73"/>
      <c r="G891" s="74" t="s">
        <v>1839</v>
      </c>
      <c r="H891" s="75">
        <v>100</v>
      </c>
    </row>
    <row r="892" spans="1:8" x14ac:dyDescent="0.25">
      <c r="A892" s="89">
        <v>46111</v>
      </c>
      <c r="B892" s="88" t="s">
        <v>1555</v>
      </c>
      <c r="C892" s="77" t="s">
        <v>1638</v>
      </c>
      <c r="D892" s="73" t="s">
        <v>1440</v>
      </c>
      <c r="E892" s="73">
        <v>4</v>
      </c>
      <c r="F892" s="73"/>
      <c r="G892" s="74" t="s">
        <v>1839</v>
      </c>
      <c r="H892" s="75">
        <v>100</v>
      </c>
    </row>
    <row r="893" spans="1:8" x14ac:dyDescent="0.25">
      <c r="A893" s="89">
        <v>46111</v>
      </c>
      <c r="B893" s="88" t="s">
        <v>1438</v>
      </c>
      <c r="C893" s="87" t="s">
        <v>1692</v>
      </c>
      <c r="D893" s="73" t="s">
        <v>2799</v>
      </c>
      <c r="E893" s="73"/>
      <c r="F893" s="73"/>
      <c r="G893" s="74"/>
      <c r="H893" s="75">
        <v>100</v>
      </c>
    </row>
    <row r="894" spans="1:8" x14ac:dyDescent="0.25">
      <c r="A894" s="89">
        <v>46111</v>
      </c>
      <c r="B894" s="88" t="s">
        <v>1438</v>
      </c>
      <c r="C894" s="87" t="s">
        <v>1642</v>
      </c>
      <c r="D894" s="73" t="s">
        <v>1440</v>
      </c>
      <c r="E894" s="73">
        <v>4</v>
      </c>
      <c r="F894" s="73"/>
      <c r="G894" s="74" t="s">
        <v>1839</v>
      </c>
      <c r="H894" s="75">
        <v>100</v>
      </c>
    </row>
    <row r="895" spans="1:8" x14ac:dyDescent="0.25">
      <c r="A895" s="89">
        <v>46111</v>
      </c>
      <c r="B895" s="88" t="s">
        <v>1438</v>
      </c>
      <c r="C895" s="87" t="s">
        <v>1574</v>
      </c>
      <c r="D895" s="73" t="s">
        <v>1440</v>
      </c>
      <c r="E895" s="73">
        <v>4</v>
      </c>
      <c r="F895" s="73"/>
      <c r="G895" s="74"/>
      <c r="H895" s="75">
        <v>100</v>
      </c>
    </row>
    <row r="896" spans="1:8" ht="21.6" x14ac:dyDescent="0.25">
      <c r="A896" s="89">
        <v>46111</v>
      </c>
      <c r="B896" s="88" t="s">
        <v>1438</v>
      </c>
      <c r="C896" s="87" t="s">
        <v>1646</v>
      </c>
      <c r="D896" s="73" t="s">
        <v>2194</v>
      </c>
      <c r="E896" s="73">
        <v>5</v>
      </c>
      <c r="F896" s="73"/>
      <c r="G896" s="74" t="s">
        <v>3363</v>
      </c>
      <c r="H896" s="75">
        <v>100</v>
      </c>
    </row>
    <row r="897" spans="1:8" x14ac:dyDescent="0.25">
      <c r="A897" s="89">
        <v>46111</v>
      </c>
      <c r="B897" s="88" t="s">
        <v>1438</v>
      </c>
      <c r="C897" s="87" t="s">
        <v>1576</v>
      </c>
      <c r="D897" s="73" t="s">
        <v>1440</v>
      </c>
      <c r="E897" s="73">
        <v>3</v>
      </c>
      <c r="F897" s="73"/>
      <c r="G897" s="74"/>
      <c r="H897" s="75">
        <v>100</v>
      </c>
    </row>
    <row r="898" spans="1:8" x14ac:dyDescent="0.25">
      <c r="A898" s="89">
        <v>46111</v>
      </c>
      <c r="B898" s="88" t="s">
        <v>1438</v>
      </c>
      <c r="C898" s="87" t="s">
        <v>2096</v>
      </c>
      <c r="D898" s="73" t="s">
        <v>1440</v>
      </c>
      <c r="E898" s="73">
        <v>3</v>
      </c>
      <c r="F898" s="73"/>
      <c r="G898" s="74" t="s">
        <v>1839</v>
      </c>
      <c r="H898" s="75">
        <v>100</v>
      </c>
    </row>
    <row r="899" spans="1:8" x14ac:dyDescent="0.25">
      <c r="A899" s="89">
        <v>46111</v>
      </c>
      <c r="B899" s="88" t="s">
        <v>1438</v>
      </c>
      <c r="C899" s="87" t="s">
        <v>1462</v>
      </c>
      <c r="D899" s="73" t="s">
        <v>1440</v>
      </c>
      <c r="E899" s="73">
        <v>2</v>
      </c>
      <c r="F899" s="73"/>
      <c r="G899" s="74"/>
      <c r="H899" s="75">
        <v>100</v>
      </c>
    </row>
    <row r="900" spans="1:8" x14ac:dyDescent="0.25">
      <c r="A900" s="89">
        <v>46111</v>
      </c>
      <c r="B900" s="88" t="s">
        <v>1438</v>
      </c>
      <c r="C900" s="87" t="s">
        <v>1690</v>
      </c>
      <c r="D900" s="73" t="s">
        <v>1440</v>
      </c>
      <c r="E900" s="73">
        <v>3</v>
      </c>
      <c r="F900" s="73"/>
      <c r="G900" s="74"/>
      <c r="H900" s="75">
        <v>100</v>
      </c>
    </row>
    <row r="901" spans="1:8" ht="21.6" x14ac:dyDescent="0.25">
      <c r="A901" s="89">
        <v>46111</v>
      </c>
      <c r="B901" s="88" t="s">
        <v>1457</v>
      </c>
      <c r="C901" s="87" t="s">
        <v>1678</v>
      </c>
      <c r="D901" s="73" t="s">
        <v>1440</v>
      </c>
      <c r="E901" s="73">
        <v>8</v>
      </c>
      <c r="F901" s="73"/>
      <c r="G901" s="74" t="s">
        <v>3364</v>
      </c>
      <c r="H901" s="75">
        <v>100</v>
      </c>
    </row>
    <row r="902" spans="1:8" ht="43.2" x14ac:dyDescent="0.25">
      <c r="A902" s="89">
        <v>46111</v>
      </c>
      <c r="B902" s="88" t="s">
        <v>1457</v>
      </c>
      <c r="C902" s="87" t="s">
        <v>1728</v>
      </c>
      <c r="D902" s="73" t="s">
        <v>2365</v>
      </c>
      <c r="E902" s="73"/>
      <c r="F902" s="73"/>
      <c r="G902" s="74" t="s">
        <v>3365</v>
      </c>
      <c r="H902" s="75">
        <v>100</v>
      </c>
    </row>
    <row r="903" spans="1:8" ht="26.4" x14ac:dyDescent="0.25">
      <c r="A903" s="89">
        <v>46111</v>
      </c>
      <c r="B903" s="88" t="s">
        <v>1457</v>
      </c>
      <c r="C903" s="87" t="s">
        <v>1700</v>
      </c>
      <c r="D903" s="73" t="s">
        <v>3366</v>
      </c>
      <c r="E903" s="73"/>
      <c r="F903" s="73"/>
      <c r="G903" s="74"/>
      <c r="H903" s="75">
        <v>100</v>
      </c>
    </row>
    <row r="904" spans="1:8" ht="86.4" x14ac:dyDescent="0.25">
      <c r="A904" s="89">
        <v>46111</v>
      </c>
      <c r="B904" s="88" t="s">
        <v>1457</v>
      </c>
      <c r="C904" s="87" t="s">
        <v>1728</v>
      </c>
      <c r="D904" s="73" t="s">
        <v>2194</v>
      </c>
      <c r="E904" s="73"/>
      <c r="F904" s="73"/>
      <c r="G904" s="74" t="s">
        <v>3367</v>
      </c>
      <c r="H904" s="75">
        <v>100</v>
      </c>
    </row>
    <row r="905" spans="1:8" x14ac:dyDescent="0.25">
      <c r="A905" s="89">
        <v>46112</v>
      </c>
      <c r="B905" s="88" t="s">
        <v>2801</v>
      </c>
      <c r="C905" s="87" t="s">
        <v>758</v>
      </c>
      <c r="D905" s="73" t="s">
        <v>2353</v>
      </c>
      <c r="E905" s="73">
        <v>1</v>
      </c>
      <c r="F905" s="73"/>
      <c r="G905" s="74"/>
      <c r="H905" s="75">
        <v>100</v>
      </c>
    </row>
    <row r="906" spans="1:8" ht="54" x14ac:dyDescent="0.25">
      <c r="A906" s="89">
        <v>46112</v>
      </c>
      <c r="B906" s="88" t="s">
        <v>2801</v>
      </c>
      <c r="C906" s="87" t="s">
        <v>758</v>
      </c>
      <c r="D906" s="73" t="s">
        <v>3368</v>
      </c>
      <c r="E906" s="73"/>
      <c r="F906" s="73"/>
      <c r="G906" s="74" t="s">
        <v>3369</v>
      </c>
      <c r="H906" s="75">
        <v>100</v>
      </c>
    </row>
    <row r="907" spans="1:8" ht="64.8" x14ac:dyDescent="0.25">
      <c r="A907" s="89">
        <v>46112</v>
      </c>
      <c r="B907" s="88" t="s">
        <v>2801</v>
      </c>
      <c r="C907" s="87" t="s">
        <v>758</v>
      </c>
      <c r="D907" s="73" t="s">
        <v>3370</v>
      </c>
      <c r="E907" s="73"/>
      <c r="F907" s="73"/>
      <c r="G907" s="74" t="s">
        <v>3371</v>
      </c>
      <c r="H907" s="75">
        <v>100</v>
      </c>
    </row>
    <row r="908" spans="1:8" x14ac:dyDescent="0.25">
      <c r="A908" s="89">
        <v>46112</v>
      </c>
      <c r="B908" s="88" t="s">
        <v>1428</v>
      </c>
      <c r="C908" s="87" t="s">
        <v>1392</v>
      </c>
      <c r="D908" s="73" t="s">
        <v>3184</v>
      </c>
      <c r="E908" s="73"/>
      <c r="F908" s="73"/>
      <c r="G908" s="74"/>
      <c r="H908" s="75">
        <v>100</v>
      </c>
    </row>
    <row r="909" spans="1:8" x14ac:dyDescent="0.25">
      <c r="A909" s="89">
        <v>46112</v>
      </c>
      <c r="B909" s="88" t="s">
        <v>1428</v>
      </c>
      <c r="C909" s="87" t="s">
        <v>1392</v>
      </c>
      <c r="D909" s="73" t="s">
        <v>3372</v>
      </c>
      <c r="E909" s="73"/>
      <c r="F909" s="73"/>
      <c r="G909" s="74"/>
      <c r="H909" s="75">
        <v>100</v>
      </c>
    </row>
    <row r="910" spans="1:8" x14ac:dyDescent="0.25">
      <c r="A910" s="89">
        <v>46112</v>
      </c>
      <c r="B910" s="88" t="s">
        <v>1428</v>
      </c>
      <c r="C910" s="87" t="s">
        <v>1392</v>
      </c>
      <c r="D910" s="73" t="s">
        <v>3373</v>
      </c>
      <c r="E910" s="73"/>
      <c r="F910" s="73"/>
      <c r="G910" s="74"/>
      <c r="H910" s="75">
        <v>100</v>
      </c>
    </row>
    <row r="911" spans="1:8" x14ac:dyDescent="0.25">
      <c r="A911" s="89">
        <v>46112</v>
      </c>
      <c r="B911" s="88" t="s">
        <v>1428</v>
      </c>
      <c r="C911" s="87" t="s">
        <v>1392</v>
      </c>
      <c r="D911" s="73" t="s">
        <v>3374</v>
      </c>
      <c r="E911" s="73"/>
      <c r="F911" s="73"/>
      <c r="G911" s="74"/>
      <c r="H911" s="75">
        <v>100</v>
      </c>
    </row>
    <row r="912" spans="1:8" ht="75.599999999999994" x14ac:dyDescent="0.25">
      <c r="A912" s="89">
        <v>46112</v>
      </c>
      <c r="B912" s="88" t="s">
        <v>1428</v>
      </c>
      <c r="C912" s="77" t="s">
        <v>1392</v>
      </c>
      <c r="D912" s="73" t="s">
        <v>3375</v>
      </c>
      <c r="E912" s="73"/>
      <c r="F912" s="73"/>
      <c r="G912" s="74" t="s">
        <v>3376</v>
      </c>
      <c r="H912" s="75">
        <v>100</v>
      </c>
    </row>
    <row r="913" spans="1:8" x14ac:dyDescent="0.25">
      <c r="A913" s="89">
        <v>46112</v>
      </c>
      <c r="B913" s="88" t="s">
        <v>1542</v>
      </c>
      <c r="C913" s="87" t="s">
        <v>1482</v>
      </c>
      <c r="D913" s="73" t="s">
        <v>2194</v>
      </c>
      <c r="E913" s="73">
        <v>2</v>
      </c>
      <c r="F913" s="73"/>
      <c r="G913" s="74" t="s">
        <v>1450</v>
      </c>
      <c r="H913" s="75">
        <v>100</v>
      </c>
    </row>
    <row r="914" spans="1:8" ht="21.6" x14ac:dyDescent="0.25">
      <c r="A914" s="89">
        <v>46112</v>
      </c>
      <c r="B914" s="88" t="s">
        <v>1542</v>
      </c>
      <c r="C914" s="87" t="s">
        <v>1484</v>
      </c>
      <c r="D914" s="73" t="s">
        <v>2365</v>
      </c>
      <c r="E914" s="73"/>
      <c r="F914" s="73"/>
      <c r="G914" s="74" t="s">
        <v>3377</v>
      </c>
      <c r="H914" s="75">
        <v>100</v>
      </c>
    </row>
    <row r="915" spans="1:8" ht="26.4" x14ac:dyDescent="0.25">
      <c r="A915" s="89">
        <v>46112</v>
      </c>
      <c r="B915" s="88" t="s">
        <v>1542</v>
      </c>
      <c r="C915" s="87" t="s">
        <v>3378</v>
      </c>
      <c r="D915" s="73" t="s">
        <v>3379</v>
      </c>
      <c r="E915" s="73"/>
      <c r="F915" s="73"/>
      <c r="G915" s="74"/>
      <c r="H915" s="75">
        <v>100</v>
      </c>
    </row>
    <row r="916" spans="1:8" ht="21.6" x14ac:dyDescent="0.25">
      <c r="A916" s="89">
        <v>46112</v>
      </c>
      <c r="B916" s="88" t="s">
        <v>1542</v>
      </c>
      <c r="C916" s="87" t="s">
        <v>1484</v>
      </c>
      <c r="D916" s="73" t="s">
        <v>2194</v>
      </c>
      <c r="E916" s="73"/>
      <c r="F916" s="73"/>
      <c r="G916" s="74" t="s">
        <v>3380</v>
      </c>
      <c r="H916" s="75">
        <v>100</v>
      </c>
    </row>
    <row r="917" spans="1:8" x14ac:dyDescent="0.25">
      <c r="A917" s="89">
        <v>46112</v>
      </c>
      <c r="B917" s="88" t="s">
        <v>1542</v>
      </c>
      <c r="C917" s="87" t="s">
        <v>2082</v>
      </c>
      <c r="D917" s="73" t="s">
        <v>2841</v>
      </c>
      <c r="E917" s="73"/>
      <c r="F917" s="73"/>
      <c r="G917" s="74"/>
      <c r="H917" s="75">
        <v>100</v>
      </c>
    </row>
    <row r="918" spans="1:8" x14ac:dyDescent="0.25">
      <c r="A918" s="89">
        <v>46112</v>
      </c>
      <c r="B918" s="88" t="s">
        <v>1542</v>
      </c>
      <c r="C918" s="87" t="s">
        <v>1548</v>
      </c>
      <c r="D918" s="73" t="s">
        <v>2799</v>
      </c>
      <c r="E918" s="73"/>
      <c r="F918" s="73"/>
      <c r="G918" s="74" t="s">
        <v>3381</v>
      </c>
      <c r="H918" s="75">
        <v>100</v>
      </c>
    </row>
    <row r="919" spans="1:8" x14ac:dyDescent="0.25">
      <c r="A919" s="89">
        <v>46112</v>
      </c>
      <c r="B919" s="88" t="s">
        <v>1555</v>
      </c>
      <c r="C919" s="87" t="s">
        <v>1619</v>
      </c>
      <c r="D919" s="73" t="s">
        <v>1440</v>
      </c>
      <c r="E919" s="73">
        <v>7</v>
      </c>
      <c r="F919" s="73"/>
      <c r="G919" s="74" t="s">
        <v>1839</v>
      </c>
      <c r="H919" s="75">
        <v>100</v>
      </c>
    </row>
    <row r="920" spans="1:8" x14ac:dyDescent="0.25">
      <c r="A920" s="89">
        <v>46112</v>
      </c>
      <c r="B920" s="88" t="s">
        <v>1555</v>
      </c>
      <c r="C920" s="87" t="s">
        <v>1787</v>
      </c>
      <c r="D920" s="73" t="s">
        <v>1440</v>
      </c>
      <c r="E920" s="73">
        <v>5</v>
      </c>
      <c r="F920" s="73"/>
      <c r="G920" s="74"/>
      <c r="H920" s="75">
        <v>100</v>
      </c>
    </row>
    <row r="921" spans="1:8" x14ac:dyDescent="0.25">
      <c r="A921" s="89">
        <v>46112</v>
      </c>
      <c r="B921" s="88" t="s">
        <v>1555</v>
      </c>
      <c r="C921" s="87" t="s">
        <v>1615</v>
      </c>
      <c r="D921" s="73" t="s">
        <v>1440</v>
      </c>
      <c r="E921" s="73">
        <v>4</v>
      </c>
      <c r="F921" s="73"/>
      <c r="G921" s="74" t="s">
        <v>1839</v>
      </c>
      <c r="H921" s="75">
        <v>100</v>
      </c>
    </row>
    <row r="922" spans="1:8" ht="21.6" x14ac:dyDescent="0.25">
      <c r="A922" s="89">
        <v>46112</v>
      </c>
      <c r="B922" s="88" t="s">
        <v>1555</v>
      </c>
      <c r="C922" s="87" t="s">
        <v>1974</v>
      </c>
      <c r="D922" s="73" t="s">
        <v>2194</v>
      </c>
      <c r="E922" s="73"/>
      <c r="F922" s="73"/>
      <c r="G922" s="74" t="s">
        <v>3382</v>
      </c>
      <c r="H922" s="75">
        <v>100</v>
      </c>
    </row>
    <row r="923" spans="1:8" x14ac:dyDescent="0.25">
      <c r="A923" s="89">
        <v>46112</v>
      </c>
      <c r="B923" s="88" t="s">
        <v>1555</v>
      </c>
      <c r="C923" s="87" t="s">
        <v>1864</v>
      </c>
      <c r="D923" s="73" t="s">
        <v>1440</v>
      </c>
      <c r="E923" s="73">
        <v>6</v>
      </c>
      <c r="F923" s="73"/>
      <c r="G923" s="74"/>
      <c r="H923" s="75">
        <v>100</v>
      </c>
    </row>
    <row r="924" spans="1:8" ht="26.4" x14ac:dyDescent="0.25">
      <c r="A924" s="89">
        <v>46112</v>
      </c>
      <c r="B924" s="88" t="s">
        <v>1555</v>
      </c>
      <c r="C924" s="87" t="s">
        <v>1654</v>
      </c>
      <c r="D924" s="73" t="s">
        <v>3383</v>
      </c>
      <c r="E924" s="73"/>
      <c r="F924" s="73"/>
      <c r="G924" s="74"/>
      <c r="H924" s="75">
        <v>100</v>
      </c>
    </row>
    <row r="925" spans="1:8" ht="26.4" x14ac:dyDescent="0.25">
      <c r="A925" s="89">
        <v>46112</v>
      </c>
      <c r="B925" s="88" t="s">
        <v>1555</v>
      </c>
      <c r="C925" s="87" t="s">
        <v>1682</v>
      </c>
      <c r="D925" s="73" t="s">
        <v>3384</v>
      </c>
      <c r="E925" s="73"/>
      <c r="F925" s="73"/>
      <c r="G925" s="74"/>
      <c r="H925" s="75">
        <v>100</v>
      </c>
    </row>
    <row r="926" spans="1:8" ht="32.4" x14ac:dyDescent="0.25">
      <c r="A926" s="89">
        <v>46112</v>
      </c>
      <c r="B926" s="88" t="s">
        <v>1438</v>
      </c>
      <c r="C926" s="87" t="s">
        <v>2150</v>
      </c>
      <c r="D926" s="73" t="s">
        <v>3385</v>
      </c>
      <c r="E926" s="73"/>
      <c r="F926" s="73"/>
      <c r="G926" s="74" t="s">
        <v>3386</v>
      </c>
      <c r="H926" s="75">
        <v>100</v>
      </c>
    </row>
    <row r="927" spans="1:8" ht="75.599999999999994" x14ac:dyDescent="0.25">
      <c r="A927" s="89">
        <v>46112</v>
      </c>
      <c r="B927" s="88" t="s">
        <v>1438</v>
      </c>
      <c r="C927" s="87" t="s">
        <v>1955</v>
      </c>
      <c r="D927" s="73" t="s">
        <v>3387</v>
      </c>
      <c r="E927" s="73">
        <v>3</v>
      </c>
      <c r="F927" s="73"/>
      <c r="G927" s="74" t="s">
        <v>3388</v>
      </c>
      <c r="H927" s="75">
        <v>100</v>
      </c>
    </row>
    <row r="928" spans="1:8" ht="32.4" x14ac:dyDescent="0.25">
      <c r="A928" s="89">
        <v>46112</v>
      </c>
      <c r="B928" s="88" t="s">
        <v>1438</v>
      </c>
      <c r="C928" s="87" t="s">
        <v>1462</v>
      </c>
      <c r="D928" s="73" t="s">
        <v>3387</v>
      </c>
      <c r="E928" s="73"/>
      <c r="F928" s="73"/>
      <c r="G928" s="74" t="s">
        <v>3389</v>
      </c>
      <c r="H928" s="75">
        <v>100</v>
      </c>
    </row>
    <row r="929" spans="1:8" x14ac:dyDescent="0.25">
      <c r="A929" s="89">
        <v>46112</v>
      </c>
      <c r="B929" s="88" t="s">
        <v>1438</v>
      </c>
      <c r="C929" s="87" t="s">
        <v>1697</v>
      </c>
      <c r="D929" s="73" t="s">
        <v>2799</v>
      </c>
      <c r="E929" s="73">
        <v>5</v>
      </c>
      <c r="F929" s="73"/>
      <c r="G929" s="74" t="s">
        <v>2718</v>
      </c>
      <c r="H929" s="75">
        <v>100</v>
      </c>
    </row>
    <row r="930" spans="1:8" ht="32.4" x14ac:dyDescent="0.25">
      <c r="A930" s="89">
        <v>46112</v>
      </c>
      <c r="B930" s="88" t="s">
        <v>1457</v>
      </c>
      <c r="C930" s="87" t="s">
        <v>1700</v>
      </c>
      <c r="D930" s="73" t="s">
        <v>3390</v>
      </c>
      <c r="E930" s="73"/>
      <c r="F930" s="73"/>
      <c r="G930" s="74" t="s">
        <v>3391</v>
      </c>
      <c r="H930" s="75">
        <v>100</v>
      </c>
    </row>
    <row r="931" spans="1:8" ht="75.599999999999994" x14ac:dyDescent="0.25">
      <c r="A931" s="89">
        <v>46112</v>
      </c>
      <c r="B931" s="88" t="s">
        <v>1457</v>
      </c>
      <c r="C931" s="87" t="s">
        <v>1442</v>
      </c>
      <c r="D931" s="73" t="s">
        <v>2799</v>
      </c>
      <c r="E931" s="73">
        <v>16</v>
      </c>
      <c r="F931" s="73"/>
      <c r="G931" s="74" t="s">
        <v>3392</v>
      </c>
      <c r="H931" s="75">
        <v>100</v>
      </c>
    </row>
    <row r="932" spans="1:8" ht="32.4" x14ac:dyDescent="0.25">
      <c r="A932" s="89">
        <v>46112</v>
      </c>
      <c r="B932" s="88" t="s">
        <v>1457</v>
      </c>
      <c r="C932" s="87" t="s">
        <v>1624</v>
      </c>
      <c r="D932" s="73" t="s">
        <v>2799</v>
      </c>
      <c r="E932" s="73">
        <v>5</v>
      </c>
      <c r="F932" s="73"/>
      <c r="G932" s="74" t="s">
        <v>3393</v>
      </c>
      <c r="H932" s="75">
        <v>100</v>
      </c>
    </row>
    <row r="933" spans="1:8" x14ac:dyDescent="0.25">
      <c r="A933" s="89">
        <v>46112</v>
      </c>
      <c r="B933" s="88" t="s">
        <v>1457</v>
      </c>
      <c r="C933" s="87" t="s">
        <v>1622</v>
      </c>
      <c r="D933" s="73" t="s">
        <v>1440</v>
      </c>
      <c r="E933" s="73">
        <v>7</v>
      </c>
      <c r="F933" s="73"/>
      <c r="G933" s="74" t="s">
        <v>1839</v>
      </c>
      <c r="H933" s="75">
        <v>100</v>
      </c>
    </row>
    <row r="934" spans="1:8" x14ac:dyDescent="0.25">
      <c r="A934" s="89">
        <v>46112</v>
      </c>
      <c r="B934" s="88" t="s">
        <v>1457</v>
      </c>
      <c r="C934" s="87" t="s">
        <v>1570</v>
      </c>
      <c r="D934" s="73" t="s">
        <v>2365</v>
      </c>
      <c r="E934" s="73"/>
      <c r="F934" s="73"/>
      <c r="G934" s="74" t="s">
        <v>3394</v>
      </c>
      <c r="H934" s="75">
        <v>100</v>
      </c>
    </row>
    <row r="935" spans="1:8" ht="21.6" x14ac:dyDescent="0.25">
      <c r="A935" s="89">
        <v>46112</v>
      </c>
      <c r="B935" s="88" t="s">
        <v>2372</v>
      </c>
      <c r="C935" s="87" t="s">
        <v>1442</v>
      </c>
      <c r="D935" s="73" t="s">
        <v>1656</v>
      </c>
      <c r="E935" s="73"/>
      <c r="F935" s="73"/>
      <c r="G935" s="74" t="s">
        <v>3395</v>
      </c>
      <c r="H935" s="75">
        <v>100</v>
      </c>
    </row>
    <row r="936" spans="1:8" x14ac:dyDescent="0.25">
      <c r="A936" s="89">
        <v>46112</v>
      </c>
      <c r="B936" s="88" t="s">
        <v>2372</v>
      </c>
      <c r="C936" s="87" t="s">
        <v>1624</v>
      </c>
      <c r="D936" s="73" t="s">
        <v>3396</v>
      </c>
      <c r="E936" s="73"/>
      <c r="F936" s="73"/>
      <c r="G936" s="74" t="s">
        <v>3397</v>
      </c>
      <c r="H936" s="75">
        <v>100</v>
      </c>
    </row>
    <row r="937" spans="1:8" x14ac:dyDescent="0.25">
      <c r="A937" s="89">
        <v>46112</v>
      </c>
      <c r="B937" s="88" t="s">
        <v>2372</v>
      </c>
      <c r="C937" s="87" t="s">
        <v>1863</v>
      </c>
      <c r="D937" s="73" t="s">
        <v>1586</v>
      </c>
      <c r="E937" s="73"/>
      <c r="F937" s="73"/>
      <c r="G937" s="74"/>
      <c r="H937" s="75">
        <v>100</v>
      </c>
    </row>
    <row r="938" spans="1:8" x14ac:dyDescent="0.25">
      <c r="A938" s="89">
        <v>46112</v>
      </c>
      <c r="B938" s="88" t="s">
        <v>2372</v>
      </c>
      <c r="C938" s="87" t="s">
        <v>1548</v>
      </c>
      <c r="D938" s="73" t="s">
        <v>3396</v>
      </c>
      <c r="E938" s="73"/>
      <c r="F938" s="73"/>
      <c r="G938" s="74" t="s">
        <v>3398</v>
      </c>
      <c r="H938" s="75">
        <v>100</v>
      </c>
    </row>
    <row r="939" spans="1:8" ht="26.4" x14ac:dyDescent="0.25">
      <c r="A939" s="89">
        <v>46112</v>
      </c>
      <c r="B939" s="88" t="s">
        <v>1590</v>
      </c>
      <c r="C939" s="87" t="s">
        <v>1700</v>
      </c>
      <c r="D939" s="73" t="s">
        <v>3399</v>
      </c>
      <c r="E939" s="73"/>
      <c r="F939" s="73"/>
      <c r="G939" s="74"/>
      <c r="H939" s="75">
        <v>100</v>
      </c>
    </row>
    <row r="940" spans="1:8" ht="26.4" x14ac:dyDescent="0.25">
      <c r="A940" s="89">
        <v>46112</v>
      </c>
      <c r="B940" s="88" t="s">
        <v>1590</v>
      </c>
      <c r="C940" s="87" t="s">
        <v>1626</v>
      </c>
      <c r="D940" s="73" t="s">
        <v>2894</v>
      </c>
      <c r="E940" s="73"/>
      <c r="F940" s="73"/>
      <c r="G940" s="74"/>
      <c r="H940" s="75">
        <v>100</v>
      </c>
    </row>
    <row r="941" spans="1:8" ht="21.6" x14ac:dyDescent="0.25">
      <c r="A941" s="89">
        <v>46112</v>
      </c>
      <c r="B941" s="88" t="s">
        <v>1590</v>
      </c>
      <c r="C941" s="87" t="s">
        <v>1442</v>
      </c>
      <c r="D941" s="73" t="s">
        <v>3400</v>
      </c>
      <c r="E941" s="73"/>
      <c r="F941" s="73"/>
      <c r="G941" s="74" t="s">
        <v>3401</v>
      </c>
      <c r="H941" s="75">
        <v>100</v>
      </c>
    </row>
    <row r="942" spans="1:8" x14ac:dyDescent="0.25">
      <c r="A942" s="116"/>
      <c r="B942" s="76"/>
      <c r="C942" s="77"/>
      <c r="D942" s="73"/>
      <c r="E942" s="73"/>
      <c r="F942" s="73"/>
      <c r="G942" s="74"/>
      <c r="H942" s="117"/>
    </row>
    <row r="943" spans="1:8" x14ac:dyDescent="0.25">
      <c r="A943" s="116"/>
      <c r="B943" s="76"/>
      <c r="C943" s="77"/>
      <c r="D943" s="73"/>
      <c r="E943" s="73"/>
      <c r="F943" s="73"/>
      <c r="G943" s="74"/>
      <c r="H943" s="117"/>
    </row>
    <row r="944" spans="1:8" x14ac:dyDescent="0.25">
      <c r="A944" s="116"/>
      <c r="B944" s="76"/>
      <c r="C944" s="77"/>
      <c r="D944" s="73"/>
      <c r="E944" s="73"/>
      <c r="F944" s="73"/>
      <c r="G944" s="74"/>
      <c r="H944" s="117"/>
    </row>
    <row r="945" spans="1:8" x14ac:dyDescent="0.25">
      <c r="A945" s="116"/>
      <c r="B945" s="76"/>
      <c r="C945" s="77"/>
      <c r="D945" s="73"/>
      <c r="E945" s="73"/>
      <c r="F945" s="73"/>
      <c r="G945" s="74"/>
      <c r="H945" s="117"/>
    </row>
    <row r="946" spans="1:8" x14ac:dyDescent="0.25">
      <c r="A946" s="116"/>
      <c r="B946" s="76"/>
      <c r="C946" s="77"/>
      <c r="D946" s="73"/>
      <c r="E946" s="73"/>
      <c r="F946" s="73"/>
      <c r="G946" s="74"/>
      <c r="H946" s="117"/>
    </row>
    <row r="947" spans="1:8" x14ac:dyDescent="0.25">
      <c r="A947" s="116"/>
      <c r="B947" s="76"/>
      <c r="C947" s="77"/>
      <c r="D947" s="73"/>
      <c r="E947" s="73"/>
      <c r="F947" s="73"/>
      <c r="G947" s="74"/>
      <c r="H947" s="117"/>
    </row>
    <row r="948" spans="1:8" x14ac:dyDescent="0.25">
      <c r="A948" s="116"/>
      <c r="B948" s="76"/>
      <c r="C948" s="77"/>
      <c r="D948" s="73"/>
      <c r="E948" s="73"/>
      <c r="F948" s="73"/>
      <c r="G948" s="74"/>
      <c r="H948" s="117"/>
    </row>
    <row r="949" spans="1:8" x14ac:dyDescent="0.25">
      <c r="A949" s="116"/>
      <c r="B949" s="76"/>
      <c r="C949" s="77"/>
      <c r="D949" s="73"/>
      <c r="E949" s="73"/>
      <c r="F949" s="73"/>
      <c r="G949" s="74"/>
      <c r="H949" s="117"/>
    </row>
    <row r="950" spans="1:8" x14ac:dyDescent="0.25">
      <c r="A950" s="116"/>
      <c r="B950" s="76"/>
      <c r="C950" s="77"/>
      <c r="D950" s="73"/>
      <c r="E950" s="73"/>
      <c r="F950" s="73"/>
      <c r="G950" s="74"/>
      <c r="H950" s="117"/>
    </row>
    <row r="951" spans="1:8" x14ac:dyDescent="0.25">
      <c r="A951" s="116"/>
      <c r="B951" s="76"/>
      <c r="C951" s="77"/>
      <c r="D951" s="73"/>
      <c r="E951" s="73"/>
      <c r="F951" s="73"/>
      <c r="G951" s="74"/>
      <c r="H951" s="117"/>
    </row>
    <row r="952" spans="1:8" x14ac:dyDescent="0.25">
      <c r="A952" s="116"/>
      <c r="B952" s="76"/>
      <c r="C952" s="77"/>
      <c r="D952" s="73"/>
      <c r="E952" s="73"/>
      <c r="F952" s="73"/>
      <c r="G952" s="74"/>
      <c r="H952" s="117"/>
    </row>
    <row r="953" spans="1:8" x14ac:dyDescent="0.25">
      <c r="A953" s="116"/>
      <c r="B953" s="76"/>
      <c r="C953" s="77"/>
      <c r="D953" s="73"/>
      <c r="E953" s="73"/>
      <c r="F953" s="73"/>
      <c r="G953" s="74"/>
      <c r="H953" s="117"/>
    </row>
    <row r="954" spans="1:8" x14ac:dyDescent="0.25">
      <c r="A954" s="116"/>
      <c r="B954" s="76"/>
      <c r="C954" s="77"/>
      <c r="D954" s="73"/>
      <c r="E954" s="73"/>
      <c r="F954" s="73"/>
      <c r="G954" s="74"/>
      <c r="H954" s="117"/>
    </row>
    <row r="955" spans="1:8" x14ac:dyDescent="0.25">
      <c r="A955" s="116"/>
      <c r="B955" s="76"/>
      <c r="C955" s="77"/>
      <c r="D955" s="73"/>
      <c r="E955" s="73"/>
      <c r="F955" s="73"/>
      <c r="G955" s="74"/>
      <c r="H955" s="117"/>
    </row>
    <row r="956" spans="1:8" x14ac:dyDescent="0.25">
      <c r="A956" s="116"/>
      <c r="B956" s="76"/>
      <c r="C956" s="77"/>
      <c r="D956" s="73"/>
      <c r="E956" s="73"/>
      <c r="F956" s="73"/>
      <c r="G956" s="74"/>
      <c r="H956" s="117"/>
    </row>
    <row r="957" spans="1:8" x14ac:dyDescent="0.25">
      <c r="A957" s="116"/>
      <c r="B957" s="76"/>
      <c r="C957" s="77"/>
      <c r="D957" s="73"/>
      <c r="E957" s="73"/>
      <c r="F957" s="73"/>
      <c r="G957" s="74"/>
      <c r="H957" s="117"/>
    </row>
    <row r="958" spans="1:8" x14ac:dyDescent="0.25">
      <c r="A958" s="116"/>
      <c r="B958" s="76"/>
      <c r="C958" s="77"/>
      <c r="D958" s="73"/>
      <c r="E958" s="73"/>
      <c r="F958" s="73"/>
      <c r="G958" s="74"/>
      <c r="H958" s="117"/>
    </row>
    <row r="959" spans="1:8" x14ac:dyDescent="0.25">
      <c r="A959" s="116"/>
      <c r="B959" s="76"/>
      <c r="C959" s="77"/>
      <c r="D959" s="73"/>
      <c r="E959" s="73"/>
      <c r="F959" s="73"/>
      <c r="G959" s="74"/>
      <c r="H959" s="117"/>
    </row>
    <row r="960" spans="1:8" x14ac:dyDescent="0.25">
      <c r="A960" s="116"/>
      <c r="B960" s="76"/>
      <c r="C960" s="77"/>
      <c r="D960" s="73"/>
      <c r="E960" s="73"/>
      <c r="F960" s="73"/>
      <c r="G960" s="74"/>
      <c r="H960" s="117"/>
    </row>
    <row r="961" spans="1:8" x14ac:dyDescent="0.25">
      <c r="A961" s="116"/>
      <c r="B961" s="76"/>
      <c r="C961" s="77"/>
      <c r="D961" s="73"/>
      <c r="E961" s="73"/>
      <c r="F961" s="73"/>
      <c r="G961" s="74"/>
      <c r="H961" s="117"/>
    </row>
    <row r="962" spans="1:8" x14ac:dyDescent="0.25">
      <c r="A962" s="116"/>
      <c r="B962" s="76"/>
      <c r="C962" s="77"/>
      <c r="D962" s="73"/>
      <c r="E962" s="73"/>
      <c r="F962" s="73"/>
      <c r="G962" s="74"/>
      <c r="H962" s="117"/>
    </row>
    <row r="963" spans="1:8" x14ac:dyDescent="0.25">
      <c r="A963" s="116"/>
      <c r="B963" s="76"/>
      <c r="C963" s="77"/>
      <c r="D963" s="73"/>
      <c r="E963" s="73"/>
      <c r="F963" s="73"/>
      <c r="G963" s="74"/>
      <c r="H963" s="117"/>
    </row>
    <row r="964" spans="1:8" x14ac:dyDescent="0.25">
      <c r="A964" s="116"/>
      <c r="B964" s="76"/>
      <c r="C964" s="77"/>
      <c r="D964" s="73"/>
      <c r="E964" s="73"/>
      <c r="F964" s="73"/>
      <c r="G964" s="74"/>
      <c r="H964" s="117"/>
    </row>
    <row r="965" spans="1:8" x14ac:dyDescent="0.25">
      <c r="A965" s="116"/>
      <c r="B965" s="76"/>
      <c r="C965" s="77"/>
      <c r="D965" s="73"/>
      <c r="E965" s="73"/>
      <c r="F965" s="73"/>
      <c r="G965" s="74"/>
      <c r="H965" s="117"/>
    </row>
    <row r="966" spans="1:8" x14ac:dyDescent="0.25">
      <c r="A966" s="116"/>
      <c r="B966" s="76"/>
      <c r="C966" s="77"/>
      <c r="D966" s="73"/>
      <c r="E966" s="73"/>
      <c r="F966" s="73"/>
      <c r="G966" s="74"/>
      <c r="H966" s="117"/>
    </row>
    <row r="967" spans="1:8" x14ac:dyDescent="0.25">
      <c r="A967" s="116"/>
      <c r="B967" s="76"/>
      <c r="C967" s="77"/>
      <c r="D967" s="73"/>
      <c r="E967" s="73"/>
      <c r="F967" s="73"/>
      <c r="G967" s="74"/>
      <c r="H967" s="117"/>
    </row>
    <row r="968" spans="1:8" x14ac:dyDescent="0.25">
      <c r="A968" s="116"/>
      <c r="B968" s="76"/>
      <c r="C968" s="77"/>
      <c r="D968" s="73"/>
      <c r="E968" s="73"/>
      <c r="F968" s="73"/>
      <c r="G968" s="74"/>
      <c r="H968" s="117"/>
    </row>
    <row r="969" spans="1:8" x14ac:dyDescent="0.25">
      <c r="A969" s="116"/>
      <c r="B969" s="76"/>
      <c r="C969" s="77"/>
      <c r="D969" s="73"/>
      <c r="E969" s="73"/>
      <c r="F969" s="73"/>
      <c r="G969" s="74"/>
      <c r="H969" s="117"/>
    </row>
    <row r="970" spans="1:8" x14ac:dyDescent="0.25">
      <c r="A970" s="116"/>
      <c r="B970" s="76"/>
      <c r="C970" s="77"/>
      <c r="D970" s="73"/>
      <c r="E970" s="73"/>
      <c r="F970" s="73"/>
      <c r="G970" s="74"/>
      <c r="H970" s="117"/>
    </row>
    <row r="971" spans="1:8" x14ac:dyDescent="0.25">
      <c r="A971" s="116"/>
      <c r="B971" s="76"/>
      <c r="C971" s="77"/>
      <c r="D971" s="73"/>
      <c r="E971" s="73"/>
      <c r="F971" s="73"/>
      <c r="G971" s="74"/>
      <c r="H971" s="117"/>
    </row>
    <row r="972" spans="1:8" x14ac:dyDescent="0.25">
      <c r="A972" s="116"/>
      <c r="B972" s="76"/>
      <c r="C972" s="77"/>
      <c r="D972" s="73"/>
      <c r="E972" s="73"/>
      <c r="F972" s="73"/>
      <c r="G972" s="74"/>
      <c r="H972" s="117"/>
    </row>
    <row r="973" spans="1:8" x14ac:dyDescent="0.25">
      <c r="A973" s="116"/>
      <c r="B973" s="76"/>
      <c r="C973" s="77"/>
      <c r="D973" s="73"/>
      <c r="E973" s="73"/>
      <c r="F973" s="73"/>
      <c r="G973" s="74"/>
      <c r="H973" s="117"/>
    </row>
    <row r="974" spans="1:8" x14ac:dyDescent="0.25">
      <c r="A974" s="116"/>
      <c r="B974" s="76"/>
      <c r="C974" s="77"/>
      <c r="D974" s="73"/>
      <c r="E974" s="73"/>
      <c r="F974" s="73"/>
      <c r="G974" s="74"/>
      <c r="H974" s="117"/>
    </row>
    <row r="975" spans="1:8" x14ac:dyDescent="0.25">
      <c r="A975" s="116"/>
      <c r="B975" s="76"/>
      <c r="C975" s="77"/>
      <c r="D975" s="73"/>
      <c r="E975" s="73"/>
      <c r="F975" s="73"/>
      <c r="G975" s="74"/>
      <c r="H975" s="117"/>
    </row>
    <row r="976" spans="1:8" x14ac:dyDescent="0.25">
      <c r="A976" s="116"/>
      <c r="B976" s="76"/>
      <c r="C976" s="77"/>
      <c r="D976" s="73"/>
      <c r="E976" s="73"/>
      <c r="F976" s="73"/>
      <c r="G976" s="74"/>
      <c r="H976" s="117"/>
    </row>
    <row r="977" spans="1:8" x14ac:dyDescent="0.25">
      <c r="A977" s="116"/>
      <c r="B977" s="76"/>
      <c r="C977" s="77"/>
      <c r="D977" s="73"/>
      <c r="E977" s="73"/>
      <c r="F977" s="73"/>
      <c r="G977" s="74"/>
      <c r="H977" s="117"/>
    </row>
    <row r="978" spans="1:8" x14ac:dyDescent="0.25">
      <c r="A978" s="116"/>
      <c r="B978" s="76"/>
      <c r="C978" s="77"/>
      <c r="D978" s="73"/>
      <c r="E978" s="73"/>
      <c r="F978" s="73"/>
      <c r="G978" s="74"/>
      <c r="H978" s="117"/>
    </row>
    <row r="979" spans="1:8" x14ac:dyDescent="0.25">
      <c r="A979" s="116"/>
      <c r="B979" s="76"/>
      <c r="C979" s="77"/>
      <c r="D979" s="73"/>
      <c r="E979" s="73"/>
      <c r="F979" s="73"/>
      <c r="G979" s="74"/>
      <c r="H979" s="117"/>
    </row>
    <row r="980" spans="1:8" x14ac:dyDescent="0.25">
      <c r="A980" s="116"/>
      <c r="B980" s="76"/>
      <c r="C980" s="77"/>
      <c r="D980" s="73"/>
      <c r="E980" s="73"/>
      <c r="F980" s="73"/>
      <c r="G980" s="74"/>
      <c r="H980" s="117"/>
    </row>
    <row r="981" spans="1:8" x14ac:dyDescent="0.25">
      <c r="A981" s="116"/>
      <c r="B981" s="76"/>
      <c r="C981" s="77"/>
      <c r="D981" s="73"/>
      <c r="E981" s="73"/>
      <c r="F981" s="73"/>
      <c r="G981" s="74"/>
      <c r="H981" s="117"/>
    </row>
    <row r="982" spans="1:8" x14ac:dyDescent="0.25">
      <c r="A982" s="116"/>
      <c r="B982" s="76"/>
      <c r="C982" s="77"/>
      <c r="D982" s="73"/>
      <c r="E982" s="73"/>
      <c r="F982" s="73"/>
      <c r="G982" s="74"/>
      <c r="H982" s="117"/>
    </row>
    <row r="983" spans="1:8" x14ac:dyDescent="0.25">
      <c r="A983" s="116"/>
      <c r="B983" s="76"/>
      <c r="C983" s="77"/>
      <c r="D983" s="73"/>
      <c r="E983" s="73"/>
      <c r="F983" s="73"/>
      <c r="G983" s="74"/>
      <c r="H983" s="117"/>
    </row>
    <row r="984" spans="1:8" x14ac:dyDescent="0.25">
      <c r="A984" s="116"/>
      <c r="B984" s="76"/>
      <c r="C984" s="77"/>
      <c r="D984" s="73"/>
      <c r="E984" s="73"/>
      <c r="F984" s="73"/>
      <c r="G984" s="74"/>
      <c r="H984" s="117"/>
    </row>
    <row r="985" spans="1:8" x14ac:dyDescent="0.25">
      <c r="A985" s="116"/>
      <c r="B985" s="76"/>
      <c r="C985" s="77"/>
      <c r="D985" s="73"/>
      <c r="E985" s="73"/>
      <c r="F985" s="73"/>
      <c r="G985" s="74"/>
      <c r="H985" s="117"/>
    </row>
    <row r="986" spans="1:8" x14ac:dyDescent="0.25">
      <c r="A986" s="116"/>
      <c r="B986" s="76"/>
      <c r="C986" s="77"/>
      <c r="D986" s="73"/>
      <c r="E986" s="73"/>
      <c r="F986" s="73"/>
      <c r="G986" s="74"/>
      <c r="H986" s="117"/>
    </row>
    <row r="987" spans="1:8" x14ac:dyDescent="0.25">
      <c r="A987" s="116"/>
      <c r="B987" s="76"/>
      <c r="C987" s="77"/>
      <c r="D987" s="73"/>
      <c r="E987" s="73"/>
      <c r="F987" s="73"/>
      <c r="G987" s="74"/>
      <c r="H987" s="117"/>
    </row>
    <row r="988" spans="1:8" x14ac:dyDescent="0.25">
      <c r="A988" s="116"/>
      <c r="B988" s="76"/>
      <c r="C988" s="77"/>
      <c r="D988" s="73"/>
      <c r="E988" s="73"/>
      <c r="F988" s="73"/>
      <c r="G988" s="74"/>
      <c r="H988" s="117"/>
    </row>
    <row r="989" spans="1:8" x14ac:dyDescent="0.25">
      <c r="A989" s="116"/>
      <c r="B989" s="76"/>
      <c r="C989" s="77"/>
      <c r="D989" s="73"/>
      <c r="E989" s="73"/>
      <c r="F989" s="73"/>
      <c r="G989" s="74"/>
      <c r="H989" s="117"/>
    </row>
    <row r="990" spans="1:8" x14ac:dyDescent="0.25">
      <c r="A990" s="116"/>
      <c r="B990" s="76"/>
      <c r="C990" s="77"/>
      <c r="D990" s="73"/>
      <c r="E990" s="73"/>
      <c r="F990" s="73"/>
      <c r="G990" s="74"/>
      <c r="H990" s="117"/>
    </row>
    <row r="991" spans="1:8" x14ac:dyDescent="0.25">
      <c r="A991" s="116"/>
      <c r="B991" s="76"/>
      <c r="C991" s="77"/>
      <c r="D991" s="73"/>
      <c r="E991" s="73"/>
      <c r="F991" s="73"/>
      <c r="G991" s="74"/>
      <c r="H991" s="117"/>
    </row>
    <row r="992" spans="1:8" x14ac:dyDescent="0.25">
      <c r="A992" s="116"/>
      <c r="B992" s="76"/>
      <c r="C992" s="77"/>
      <c r="D992" s="73"/>
      <c r="E992" s="73"/>
      <c r="F992" s="73"/>
      <c r="G992" s="74"/>
      <c r="H992" s="117"/>
    </row>
    <row r="993" spans="1:8" x14ac:dyDescent="0.25">
      <c r="A993" s="116"/>
      <c r="B993" s="76"/>
      <c r="C993" s="77"/>
      <c r="D993" s="73"/>
      <c r="E993" s="73"/>
      <c r="F993" s="73"/>
      <c r="G993" s="74"/>
      <c r="H993" s="117"/>
    </row>
    <row r="994" spans="1:8" x14ac:dyDescent="0.25">
      <c r="A994" s="116"/>
      <c r="B994" s="76"/>
      <c r="C994" s="77"/>
      <c r="D994" s="73"/>
      <c r="E994" s="73"/>
      <c r="F994" s="73"/>
      <c r="G994" s="74"/>
      <c r="H994" s="117"/>
    </row>
    <row r="995" spans="1:8" x14ac:dyDescent="0.25">
      <c r="A995" s="116"/>
      <c r="B995" s="76"/>
      <c r="C995" s="77"/>
      <c r="D995" s="73"/>
      <c r="E995" s="73"/>
      <c r="F995" s="73"/>
      <c r="G995" s="74"/>
      <c r="H995" s="117"/>
    </row>
    <row r="996" spans="1:8" x14ac:dyDescent="0.25">
      <c r="A996" s="116"/>
      <c r="B996" s="76"/>
      <c r="C996" s="77"/>
      <c r="D996" s="73"/>
      <c r="E996" s="73"/>
      <c r="F996" s="73"/>
      <c r="G996" s="74"/>
      <c r="H996" s="117"/>
    </row>
    <row r="997" spans="1:8" x14ac:dyDescent="0.25">
      <c r="A997" s="116"/>
      <c r="B997" s="76"/>
      <c r="C997" s="77"/>
      <c r="D997" s="73"/>
      <c r="E997" s="73"/>
      <c r="F997" s="73"/>
      <c r="G997" s="74"/>
      <c r="H997" s="117"/>
    </row>
    <row r="998" spans="1:8" x14ac:dyDescent="0.25">
      <c r="A998" s="116"/>
      <c r="B998" s="76"/>
      <c r="C998" s="77"/>
      <c r="D998" s="73"/>
      <c r="E998" s="73"/>
      <c r="F998" s="73"/>
      <c r="G998" s="74"/>
      <c r="H998" s="117"/>
    </row>
    <row r="999" spans="1:8" x14ac:dyDescent="0.25">
      <c r="A999" s="116"/>
      <c r="B999" s="76"/>
      <c r="C999" s="77"/>
      <c r="D999" s="73"/>
      <c r="E999" s="73"/>
      <c r="F999" s="73"/>
      <c r="G999" s="74"/>
      <c r="H999" s="117"/>
    </row>
    <row r="1000" spans="1:8" x14ac:dyDescent="0.25">
      <c r="A1000" s="116"/>
      <c r="B1000" s="76"/>
      <c r="C1000" s="77"/>
      <c r="D1000" s="73"/>
      <c r="E1000" s="73"/>
      <c r="F1000" s="73"/>
      <c r="G1000" s="74"/>
      <c r="H1000" s="117"/>
    </row>
    <row r="1001" spans="1:8" x14ac:dyDescent="0.25">
      <c r="A1001" s="116"/>
      <c r="B1001" s="76"/>
      <c r="C1001" s="77"/>
      <c r="D1001" s="73"/>
      <c r="E1001" s="73"/>
      <c r="F1001" s="73"/>
      <c r="G1001" s="74"/>
      <c r="H1001" s="117"/>
    </row>
    <row r="1002" spans="1:8" x14ac:dyDescent="0.25">
      <c r="A1002" s="116"/>
      <c r="B1002" s="76"/>
      <c r="C1002" s="77"/>
      <c r="D1002" s="73"/>
      <c r="E1002" s="73"/>
      <c r="F1002" s="73"/>
      <c r="G1002" s="74"/>
      <c r="H1002" s="117"/>
    </row>
    <row r="1003" spans="1:8" x14ac:dyDescent="0.25">
      <c r="A1003" s="116"/>
      <c r="B1003" s="76"/>
      <c r="C1003" s="77"/>
      <c r="D1003" s="73"/>
      <c r="E1003" s="73"/>
      <c r="F1003" s="73"/>
      <c r="G1003" s="74"/>
      <c r="H1003" s="117"/>
    </row>
    <row r="1004" spans="1:8" x14ac:dyDescent="0.25">
      <c r="A1004" s="116"/>
      <c r="B1004" s="76"/>
      <c r="C1004" s="77"/>
      <c r="D1004" s="73"/>
      <c r="E1004" s="73"/>
      <c r="F1004" s="73"/>
      <c r="G1004" s="74"/>
      <c r="H1004" s="117"/>
    </row>
    <row r="1005" spans="1:8" x14ac:dyDescent="0.25">
      <c r="A1005" s="116"/>
      <c r="B1005" s="76"/>
      <c r="C1005" s="77"/>
      <c r="D1005" s="73"/>
      <c r="E1005" s="73"/>
      <c r="F1005" s="73"/>
      <c r="G1005" s="74"/>
      <c r="H1005" s="117"/>
    </row>
    <row r="1006" spans="1:8" x14ac:dyDescent="0.25">
      <c r="A1006" s="116"/>
      <c r="B1006" s="76"/>
      <c r="C1006" s="77"/>
      <c r="D1006" s="73"/>
      <c r="E1006" s="73"/>
      <c r="F1006" s="73"/>
      <c r="G1006" s="74"/>
      <c r="H1006" s="117"/>
    </row>
    <row r="1007" spans="1:8" x14ac:dyDescent="0.25">
      <c r="A1007" s="116"/>
      <c r="B1007" s="76"/>
      <c r="C1007" s="77"/>
      <c r="D1007" s="73"/>
      <c r="E1007" s="73"/>
      <c r="F1007" s="73"/>
      <c r="G1007" s="74"/>
      <c r="H1007" s="117"/>
    </row>
    <row r="1008" spans="1:8" x14ac:dyDescent="0.25">
      <c r="A1008" s="116"/>
      <c r="B1008" s="76"/>
      <c r="C1008" s="77"/>
      <c r="D1008" s="73"/>
      <c r="E1008" s="73"/>
      <c r="F1008" s="73"/>
      <c r="G1008" s="74"/>
      <c r="H1008" s="117"/>
    </row>
    <row r="1009" spans="1:8" x14ac:dyDescent="0.25">
      <c r="A1009" s="116"/>
      <c r="B1009" s="76"/>
      <c r="C1009" s="77"/>
      <c r="D1009" s="73"/>
      <c r="E1009" s="73"/>
      <c r="F1009" s="73"/>
      <c r="G1009" s="74"/>
      <c r="H1009" s="117"/>
    </row>
    <row r="1010" spans="1:8" x14ac:dyDescent="0.25">
      <c r="A1010" s="116"/>
      <c r="B1010" s="76"/>
      <c r="C1010" s="77"/>
      <c r="D1010" s="73"/>
      <c r="E1010" s="73"/>
      <c r="F1010" s="73"/>
      <c r="G1010" s="74"/>
      <c r="H1010" s="117"/>
    </row>
    <row r="1011" spans="1:8" x14ac:dyDescent="0.25">
      <c r="A1011" s="116"/>
      <c r="B1011" s="76"/>
      <c r="C1011" s="77"/>
      <c r="D1011" s="73"/>
      <c r="E1011" s="73"/>
      <c r="F1011" s="73"/>
      <c r="G1011" s="74"/>
      <c r="H1011" s="117"/>
    </row>
    <row r="1012" spans="1:8" x14ac:dyDescent="0.25">
      <c r="A1012" s="116"/>
      <c r="B1012" s="76"/>
      <c r="C1012" s="77"/>
      <c r="D1012" s="73"/>
      <c r="E1012" s="73"/>
      <c r="F1012" s="73"/>
      <c r="G1012" s="74"/>
      <c r="H1012" s="117"/>
    </row>
    <row r="1013" spans="1:8" x14ac:dyDescent="0.25">
      <c r="A1013" s="116"/>
      <c r="B1013" s="76"/>
      <c r="C1013" s="77"/>
      <c r="D1013" s="73"/>
      <c r="E1013" s="73"/>
      <c r="F1013" s="73"/>
      <c r="G1013" s="74"/>
      <c r="H1013" s="117"/>
    </row>
    <row r="1014" spans="1:8" x14ac:dyDescent="0.25">
      <c r="A1014" s="116"/>
      <c r="B1014" s="76"/>
      <c r="C1014" s="77"/>
      <c r="D1014" s="73"/>
      <c r="E1014" s="73"/>
      <c r="F1014" s="73"/>
      <c r="G1014" s="74"/>
      <c r="H1014" s="117"/>
    </row>
    <row r="1015" spans="1:8" x14ac:dyDescent="0.25">
      <c r="A1015" s="116"/>
      <c r="B1015" s="76"/>
      <c r="C1015" s="77"/>
      <c r="D1015" s="73"/>
      <c r="E1015" s="73"/>
      <c r="F1015" s="73"/>
      <c r="G1015" s="74"/>
      <c r="H1015" s="117"/>
    </row>
    <row r="1016" spans="1:8" x14ac:dyDescent="0.25">
      <c r="A1016" s="116"/>
      <c r="B1016" s="76"/>
      <c r="C1016" s="77"/>
      <c r="D1016" s="73"/>
      <c r="E1016" s="73"/>
      <c r="F1016" s="73"/>
      <c r="G1016" s="74"/>
      <c r="H1016" s="117"/>
    </row>
    <row r="1017" spans="1:8" x14ac:dyDescent="0.25">
      <c r="A1017" s="116"/>
      <c r="B1017" s="76"/>
      <c r="C1017" s="77"/>
      <c r="D1017" s="73"/>
      <c r="E1017" s="73"/>
      <c r="F1017" s="73"/>
      <c r="G1017" s="74"/>
      <c r="H1017" s="117"/>
    </row>
    <row r="1018" spans="1:8" x14ac:dyDescent="0.25">
      <c r="A1018" s="116"/>
      <c r="B1018" s="76"/>
      <c r="C1018" s="77"/>
      <c r="D1018" s="73"/>
      <c r="E1018" s="73"/>
      <c r="F1018" s="73"/>
      <c r="G1018" s="74"/>
      <c r="H1018" s="117"/>
    </row>
    <row r="1019" spans="1:8" x14ac:dyDescent="0.25">
      <c r="A1019" s="116"/>
      <c r="B1019" s="76"/>
      <c r="C1019" s="77"/>
      <c r="D1019" s="73"/>
      <c r="E1019" s="73"/>
      <c r="F1019" s="73"/>
      <c r="G1019" s="74"/>
      <c r="H1019" s="117"/>
    </row>
    <row r="1020" spans="1:8" x14ac:dyDescent="0.25">
      <c r="A1020" s="116"/>
      <c r="B1020" s="76"/>
      <c r="C1020" s="77"/>
      <c r="D1020" s="73"/>
      <c r="E1020" s="73"/>
      <c r="F1020" s="73"/>
      <c r="G1020" s="74"/>
      <c r="H1020" s="117"/>
    </row>
    <row r="1021" spans="1:8" x14ac:dyDescent="0.25">
      <c r="A1021" s="116"/>
      <c r="B1021" s="76"/>
      <c r="C1021" s="77"/>
      <c r="D1021" s="73"/>
      <c r="E1021" s="73"/>
      <c r="F1021" s="73"/>
      <c r="G1021" s="74"/>
      <c r="H1021" s="117"/>
    </row>
    <row r="1022" spans="1:8" x14ac:dyDescent="0.25">
      <c r="A1022" s="116"/>
      <c r="B1022" s="76"/>
      <c r="C1022" s="77"/>
      <c r="D1022" s="73"/>
      <c r="E1022" s="73"/>
      <c r="F1022" s="73"/>
      <c r="G1022" s="74"/>
      <c r="H1022" s="117"/>
    </row>
    <row r="1023" spans="1:8" x14ac:dyDescent="0.25">
      <c r="A1023" s="116"/>
      <c r="B1023" s="76"/>
      <c r="C1023" s="77"/>
      <c r="D1023" s="73"/>
      <c r="E1023" s="73"/>
      <c r="F1023" s="73"/>
      <c r="G1023" s="74"/>
      <c r="H1023" s="117"/>
    </row>
    <row r="1024" spans="1:8" x14ac:dyDescent="0.25">
      <c r="A1024" s="116"/>
      <c r="B1024" s="76"/>
      <c r="C1024" s="77"/>
      <c r="D1024" s="73"/>
      <c r="E1024" s="73"/>
      <c r="F1024" s="73"/>
      <c r="G1024" s="74"/>
      <c r="H1024" s="117"/>
    </row>
    <row r="1025" spans="1:8" x14ac:dyDescent="0.25">
      <c r="A1025" s="116"/>
      <c r="B1025" s="76"/>
      <c r="C1025" s="77"/>
      <c r="D1025" s="73"/>
      <c r="E1025" s="73"/>
      <c r="F1025" s="73"/>
      <c r="G1025" s="74"/>
      <c r="H1025" s="117"/>
    </row>
    <row r="1026" spans="1:8" x14ac:dyDescent="0.25">
      <c r="A1026" s="116"/>
      <c r="B1026" s="76"/>
      <c r="C1026" s="77"/>
      <c r="D1026" s="73"/>
      <c r="E1026" s="73"/>
      <c r="F1026" s="73"/>
      <c r="G1026" s="74"/>
      <c r="H1026" s="117"/>
    </row>
    <row r="1027" spans="1:8" x14ac:dyDescent="0.25">
      <c r="A1027" s="116"/>
      <c r="B1027" s="76"/>
      <c r="C1027" s="77"/>
      <c r="D1027" s="73"/>
      <c r="E1027" s="73"/>
      <c r="F1027" s="73"/>
      <c r="G1027" s="74"/>
      <c r="H1027" s="117"/>
    </row>
    <row r="1028" spans="1:8" x14ac:dyDescent="0.25">
      <c r="A1028" s="116"/>
      <c r="B1028" s="76"/>
      <c r="C1028" s="77"/>
      <c r="D1028" s="73"/>
      <c r="E1028" s="73"/>
      <c r="F1028" s="73"/>
      <c r="G1028" s="74"/>
      <c r="H1028" s="117"/>
    </row>
    <row r="1029" spans="1:8" x14ac:dyDescent="0.25">
      <c r="A1029" s="116"/>
      <c r="B1029" s="76"/>
      <c r="C1029" s="77"/>
      <c r="D1029" s="73"/>
      <c r="E1029" s="73"/>
      <c r="F1029" s="73"/>
      <c r="G1029" s="74"/>
      <c r="H1029" s="117"/>
    </row>
    <row r="1030" spans="1:8" x14ac:dyDescent="0.25">
      <c r="A1030" s="116"/>
      <c r="B1030" s="76"/>
      <c r="C1030" s="77"/>
      <c r="D1030" s="73"/>
      <c r="E1030" s="73"/>
      <c r="F1030" s="73"/>
      <c r="G1030" s="74"/>
      <c r="H1030" s="117"/>
    </row>
    <row r="1031" spans="1:8" x14ac:dyDescent="0.25">
      <c r="A1031" s="116"/>
      <c r="B1031" s="76"/>
      <c r="C1031" s="77"/>
      <c r="D1031" s="73"/>
      <c r="E1031" s="73"/>
      <c r="F1031" s="73"/>
      <c r="G1031" s="74"/>
      <c r="H1031" s="117"/>
    </row>
    <row r="1032" spans="1:8" x14ac:dyDescent="0.25">
      <c r="A1032" s="116"/>
      <c r="B1032" s="76"/>
      <c r="C1032" s="77"/>
      <c r="D1032" s="73"/>
      <c r="E1032" s="73"/>
      <c r="F1032" s="73"/>
      <c r="G1032" s="74"/>
      <c r="H1032" s="117"/>
    </row>
    <row r="1033" spans="1:8" x14ac:dyDescent="0.25">
      <c r="A1033" s="116"/>
      <c r="B1033" s="76"/>
      <c r="C1033" s="77"/>
      <c r="D1033" s="73"/>
      <c r="E1033" s="73"/>
      <c r="F1033" s="73"/>
      <c r="G1033" s="74"/>
      <c r="H1033" s="117"/>
    </row>
    <row r="1034" spans="1:8" x14ac:dyDescent="0.25">
      <c r="A1034" s="116"/>
      <c r="B1034" s="76"/>
      <c r="C1034" s="77"/>
      <c r="D1034" s="73"/>
      <c r="E1034" s="73"/>
      <c r="F1034" s="73"/>
      <c r="G1034" s="74"/>
      <c r="H1034" s="117"/>
    </row>
    <row r="1035" spans="1:8" x14ac:dyDescent="0.25">
      <c r="A1035" s="116"/>
      <c r="B1035" s="76"/>
      <c r="C1035" s="77"/>
      <c r="D1035" s="73"/>
      <c r="E1035" s="73"/>
      <c r="F1035" s="73"/>
      <c r="G1035" s="74"/>
      <c r="H1035" s="117"/>
    </row>
    <row r="1036" spans="1:8" x14ac:dyDescent="0.25">
      <c r="A1036" s="116"/>
      <c r="B1036" s="76"/>
      <c r="C1036" s="77"/>
      <c r="D1036" s="73"/>
      <c r="E1036" s="73"/>
      <c r="F1036" s="73"/>
      <c r="G1036" s="74"/>
      <c r="H1036" s="117"/>
    </row>
    <row r="1037" spans="1:8" x14ac:dyDescent="0.25">
      <c r="A1037" s="116"/>
      <c r="B1037" s="76"/>
      <c r="C1037" s="77"/>
      <c r="D1037" s="73"/>
      <c r="E1037" s="73"/>
      <c r="F1037" s="73"/>
      <c r="G1037" s="74"/>
      <c r="H1037" s="117"/>
    </row>
    <row r="1038" spans="1:8" x14ac:dyDescent="0.25">
      <c r="A1038" s="116"/>
      <c r="B1038" s="76"/>
      <c r="C1038" s="77"/>
      <c r="D1038" s="73"/>
      <c r="E1038" s="73"/>
      <c r="F1038" s="73"/>
      <c r="G1038" s="74"/>
      <c r="H1038" s="117"/>
    </row>
    <row r="1039" spans="1:8" x14ac:dyDescent="0.25">
      <c r="A1039" s="116"/>
      <c r="B1039" s="76"/>
      <c r="C1039" s="77"/>
      <c r="D1039" s="73"/>
      <c r="E1039" s="73"/>
      <c r="F1039" s="73"/>
      <c r="G1039" s="74"/>
      <c r="H1039" s="117"/>
    </row>
    <row r="1040" spans="1:8" x14ac:dyDescent="0.25">
      <c r="A1040" s="116"/>
      <c r="B1040" s="76"/>
      <c r="C1040" s="77"/>
      <c r="D1040" s="73"/>
      <c r="E1040" s="73"/>
      <c r="F1040" s="73"/>
      <c r="G1040" s="74"/>
      <c r="H1040" s="117"/>
    </row>
    <row r="1041" spans="1:8" x14ac:dyDescent="0.25">
      <c r="A1041" s="116"/>
      <c r="B1041" s="76"/>
      <c r="C1041" s="77"/>
      <c r="D1041" s="73"/>
      <c r="E1041" s="73"/>
      <c r="F1041" s="73"/>
      <c r="G1041" s="74"/>
      <c r="H1041" s="117"/>
    </row>
    <row r="1042" spans="1:8" x14ac:dyDescent="0.25">
      <c r="A1042" s="116"/>
      <c r="B1042" s="76"/>
      <c r="C1042" s="77"/>
      <c r="D1042" s="73"/>
      <c r="E1042" s="73"/>
      <c r="F1042" s="73"/>
      <c r="G1042" s="74"/>
      <c r="H1042" s="117"/>
    </row>
    <row r="1043" spans="1:8" x14ac:dyDescent="0.25">
      <c r="A1043" s="116"/>
      <c r="B1043" s="76"/>
      <c r="C1043" s="77"/>
      <c r="D1043" s="73"/>
      <c r="E1043" s="73"/>
      <c r="F1043" s="73"/>
      <c r="G1043" s="74"/>
      <c r="H1043" s="117"/>
    </row>
    <row r="1044" spans="1:8" x14ac:dyDescent="0.25">
      <c r="A1044" s="116"/>
      <c r="B1044" s="76"/>
      <c r="C1044" s="77"/>
      <c r="D1044" s="73"/>
      <c r="E1044" s="73"/>
      <c r="F1044" s="73"/>
      <c r="G1044" s="74"/>
      <c r="H1044" s="117"/>
    </row>
    <row r="1045" spans="1:8" x14ac:dyDescent="0.25">
      <c r="A1045" s="116"/>
      <c r="B1045" s="76"/>
      <c r="C1045" s="77"/>
      <c r="D1045" s="73"/>
      <c r="E1045" s="73"/>
      <c r="F1045" s="73"/>
      <c r="G1045" s="74"/>
      <c r="H1045" s="117"/>
    </row>
    <row r="1046" spans="1:8" x14ac:dyDescent="0.25">
      <c r="A1046" s="116"/>
      <c r="B1046" s="76"/>
      <c r="C1046" s="77"/>
      <c r="D1046" s="73"/>
      <c r="E1046" s="73"/>
      <c r="F1046" s="73"/>
      <c r="G1046" s="74"/>
      <c r="H1046" s="117"/>
    </row>
    <row r="1047" spans="1:8" x14ac:dyDescent="0.25">
      <c r="A1047" s="116"/>
      <c r="B1047" s="76"/>
      <c r="C1047" s="77"/>
      <c r="D1047" s="73"/>
      <c r="E1047" s="73"/>
      <c r="F1047" s="73"/>
      <c r="G1047" s="74"/>
      <c r="H1047" s="117"/>
    </row>
    <row r="1048" spans="1:8" x14ac:dyDescent="0.25">
      <c r="A1048" s="116"/>
      <c r="B1048" s="76"/>
      <c r="C1048" s="77"/>
      <c r="D1048" s="73"/>
      <c r="E1048" s="73"/>
      <c r="F1048" s="73"/>
      <c r="G1048" s="74"/>
      <c r="H1048" s="117"/>
    </row>
    <row r="1049" spans="1:8" x14ac:dyDescent="0.25">
      <c r="A1049" s="116"/>
      <c r="B1049" s="76"/>
      <c r="C1049" s="77"/>
      <c r="D1049" s="73"/>
      <c r="E1049" s="73"/>
      <c r="F1049" s="73"/>
      <c r="G1049" s="74"/>
      <c r="H1049" s="117"/>
    </row>
    <row r="1050" spans="1:8" x14ac:dyDescent="0.25">
      <c r="A1050" s="116"/>
      <c r="B1050" s="76"/>
      <c r="C1050" s="77"/>
      <c r="D1050" s="73"/>
      <c r="E1050" s="73"/>
      <c r="F1050" s="73"/>
      <c r="G1050" s="74"/>
      <c r="H1050" s="117"/>
    </row>
    <row r="1051" spans="1:8" x14ac:dyDescent="0.25">
      <c r="A1051" s="116"/>
      <c r="B1051" s="76"/>
      <c r="C1051" s="77"/>
      <c r="D1051" s="73"/>
      <c r="E1051" s="73"/>
      <c r="F1051" s="73"/>
      <c r="G1051" s="74"/>
      <c r="H1051" s="117"/>
    </row>
    <row r="1052" spans="1:8" x14ac:dyDescent="0.25">
      <c r="A1052" s="116"/>
      <c r="B1052" s="76"/>
      <c r="C1052" s="77"/>
      <c r="D1052" s="73"/>
      <c r="E1052" s="73"/>
      <c r="F1052" s="73"/>
      <c r="G1052" s="74"/>
      <c r="H1052" s="117"/>
    </row>
    <row r="1053" spans="1:8" x14ac:dyDescent="0.25">
      <c r="A1053" s="116"/>
      <c r="B1053" s="76"/>
      <c r="C1053" s="77"/>
      <c r="D1053" s="73"/>
      <c r="E1053" s="73"/>
      <c r="F1053" s="73"/>
      <c r="G1053" s="74"/>
      <c r="H1053" s="117"/>
    </row>
    <row r="1054" spans="1:8" x14ac:dyDescent="0.25">
      <c r="A1054" s="116"/>
      <c r="B1054" s="76"/>
      <c r="C1054" s="77"/>
      <c r="D1054" s="73"/>
      <c r="E1054" s="73"/>
      <c r="F1054" s="73"/>
      <c r="G1054" s="74"/>
      <c r="H1054" s="117"/>
    </row>
    <row r="1055" spans="1:8" x14ac:dyDescent="0.25">
      <c r="A1055" s="116"/>
      <c r="B1055" s="76"/>
      <c r="C1055" s="77"/>
      <c r="D1055" s="73"/>
      <c r="E1055" s="73"/>
      <c r="F1055" s="73"/>
      <c r="G1055" s="74"/>
      <c r="H1055" s="117"/>
    </row>
    <row r="1056" spans="1:8" x14ac:dyDescent="0.25">
      <c r="A1056" s="116"/>
      <c r="B1056" s="76"/>
      <c r="C1056" s="77"/>
      <c r="D1056" s="73"/>
      <c r="E1056" s="73"/>
      <c r="F1056" s="73"/>
      <c r="G1056" s="74"/>
      <c r="H1056" s="117"/>
    </row>
    <row r="1057" spans="1:8" x14ac:dyDescent="0.25">
      <c r="A1057" s="116"/>
      <c r="B1057" s="76"/>
      <c r="C1057" s="77"/>
      <c r="D1057" s="73"/>
      <c r="E1057" s="73"/>
      <c r="F1057" s="73"/>
      <c r="G1057" s="74"/>
      <c r="H1057" s="117"/>
    </row>
    <row r="1058" spans="1:8" x14ac:dyDescent="0.25">
      <c r="A1058" s="116"/>
      <c r="B1058" s="76"/>
      <c r="C1058" s="77"/>
      <c r="D1058" s="73"/>
      <c r="E1058" s="73"/>
      <c r="F1058" s="73"/>
      <c r="G1058" s="74"/>
      <c r="H1058" s="117"/>
    </row>
    <row r="1059" spans="1:8" x14ac:dyDescent="0.25">
      <c r="A1059" s="116"/>
      <c r="B1059" s="76"/>
      <c r="C1059" s="77"/>
      <c r="D1059" s="73"/>
      <c r="E1059" s="73"/>
      <c r="F1059" s="73"/>
      <c r="G1059" s="74"/>
      <c r="H1059" s="117"/>
    </row>
    <row r="1060" spans="1:8" x14ac:dyDescent="0.25">
      <c r="A1060" s="116"/>
      <c r="B1060" s="76"/>
      <c r="C1060" s="77"/>
      <c r="D1060" s="73"/>
      <c r="E1060" s="73"/>
      <c r="F1060" s="73"/>
      <c r="G1060" s="74"/>
      <c r="H1060" s="117"/>
    </row>
    <row r="1061" spans="1:8" x14ac:dyDescent="0.25">
      <c r="A1061" s="116"/>
      <c r="B1061" s="76"/>
      <c r="C1061" s="77"/>
      <c r="D1061" s="73"/>
      <c r="E1061" s="73"/>
      <c r="F1061" s="73"/>
      <c r="G1061" s="74"/>
      <c r="H1061" s="117"/>
    </row>
    <row r="1062" spans="1:8" x14ac:dyDescent="0.25">
      <c r="A1062" s="116"/>
      <c r="B1062" s="76"/>
      <c r="C1062" s="77"/>
      <c r="D1062" s="73"/>
      <c r="E1062" s="73"/>
      <c r="F1062" s="73"/>
      <c r="G1062" s="74"/>
      <c r="H1062" s="117"/>
    </row>
    <row r="1063" spans="1:8" x14ac:dyDescent="0.25">
      <c r="A1063" s="116"/>
      <c r="B1063" s="76"/>
      <c r="C1063" s="77"/>
      <c r="D1063" s="73"/>
      <c r="E1063" s="73"/>
      <c r="F1063" s="73"/>
      <c r="G1063" s="74"/>
      <c r="H1063" s="117"/>
    </row>
    <row r="1064" spans="1:8" x14ac:dyDescent="0.25">
      <c r="A1064" s="116"/>
      <c r="B1064" s="76"/>
      <c r="C1064" s="77"/>
      <c r="D1064" s="73"/>
      <c r="E1064" s="73"/>
      <c r="F1064" s="73"/>
      <c r="G1064" s="74"/>
      <c r="H1064" s="117"/>
    </row>
    <row r="1065" spans="1:8" x14ac:dyDescent="0.25">
      <c r="A1065" s="116"/>
      <c r="B1065" s="76"/>
      <c r="C1065" s="77"/>
      <c r="D1065" s="73"/>
      <c r="E1065" s="73"/>
      <c r="F1065" s="73"/>
      <c r="G1065" s="74"/>
      <c r="H1065" s="117"/>
    </row>
    <row r="1066" spans="1:8" x14ac:dyDescent="0.25">
      <c r="A1066" s="116"/>
      <c r="B1066" s="76"/>
      <c r="C1066" s="77"/>
      <c r="D1066" s="73"/>
      <c r="E1066" s="73"/>
      <c r="F1066" s="73"/>
      <c r="G1066" s="74"/>
      <c r="H1066" s="117"/>
    </row>
    <row r="1067" spans="1:8" x14ac:dyDescent="0.25">
      <c r="A1067" s="116"/>
      <c r="B1067" s="76"/>
      <c r="C1067" s="77"/>
      <c r="D1067" s="73"/>
      <c r="E1067" s="73"/>
      <c r="F1067" s="73"/>
      <c r="G1067" s="74"/>
      <c r="H1067" s="117"/>
    </row>
    <row r="1068" spans="1:8" x14ac:dyDescent="0.25">
      <c r="A1068" s="116"/>
      <c r="B1068" s="76"/>
      <c r="C1068" s="77"/>
      <c r="D1068" s="73"/>
      <c r="E1068" s="73"/>
      <c r="F1068" s="73"/>
      <c r="G1068" s="74"/>
      <c r="H1068" s="117"/>
    </row>
    <row r="1069" spans="1:8" x14ac:dyDescent="0.25">
      <c r="A1069" s="116"/>
      <c r="B1069" s="76"/>
      <c r="C1069" s="77"/>
      <c r="D1069" s="73"/>
      <c r="E1069" s="73"/>
      <c r="F1069" s="73"/>
      <c r="G1069" s="74"/>
      <c r="H1069" s="117"/>
    </row>
    <row r="1070" spans="1:8" x14ac:dyDescent="0.25">
      <c r="A1070" s="116"/>
      <c r="B1070" s="76"/>
      <c r="C1070" s="77"/>
      <c r="D1070" s="73"/>
      <c r="E1070" s="73"/>
      <c r="F1070" s="73"/>
      <c r="G1070" s="74"/>
      <c r="H1070" s="117"/>
    </row>
    <row r="1071" spans="1:8" x14ac:dyDescent="0.25">
      <c r="A1071" s="116"/>
      <c r="B1071" s="76"/>
      <c r="C1071" s="77"/>
      <c r="D1071" s="73"/>
      <c r="E1071" s="73"/>
      <c r="F1071" s="73"/>
      <c r="G1071" s="74"/>
      <c r="H1071" s="117"/>
    </row>
    <row r="1072" spans="1:8" x14ac:dyDescent="0.25">
      <c r="A1072" s="116"/>
      <c r="B1072" s="76"/>
      <c r="C1072" s="77"/>
      <c r="D1072" s="73"/>
      <c r="E1072" s="73"/>
      <c r="F1072" s="73"/>
      <c r="G1072" s="74"/>
      <c r="H1072" s="117"/>
    </row>
    <row r="1073" spans="1:8" x14ac:dyDescent="0.25">
      <c r="A1073" s="116"/>
      <c r="B1073" s="76"/>
      <c r="C1073" s="77"/>
      <c r="D1073" s="73"/>
      <c r="E1073" s="73"/>
      <c r="F1073" s="73"/>
      <c r="G1073" s="74"/>
      <c r="H1073" s="117"/>
    </row>
    <row r="1074" spans="1:8" x14ac:dyDescent="0.25">
      <c r="A1074" s="116"/>
      <c r="B1074" s="76"/>
      <c r="C1074" s="77"/>
      <c r="D1074" s="73"/>
      <c r="E1074" s="73"/>
      <c r="F1074" s="73"/>
      <c r="G1074" s="74"/>
      <c r="H1074" s="117"/>
    </row>
    <row r="1075" spans="1:8" x14ac:dyDescent="0.25">
      <c r="A1075" s="116"/>
      <c r="B1075" s="76"/>
      <c r="C1075" s="77"/>
      <c r="D1075" s="73"/>
      <c r="E1075" s="73"/>
      <c r="F1075" s="73"/>
      <c r="G1075" s="74"/>
      <c r="H1075" s="117"/>
    </row>
    <row r="1076" spans="1:8" x14ac:dyDescent="0.25">
      <c r="A1076" s="116"/>
      <c r="B1076" s="76"/>
      <c r="C1076" s="77"/>
      <c r="D1076" s="73"/>
      <c r="E1076" s="73"/>
      <c r="F1076" s="73"/>
      <c r="G1076" s="74"/>
      <c r="H1076" s="117"/>
    </row>
    <row r="1077" spans="1:8" x14ac:dyDescent="0.25">
      <c r="A1077" s="116"/>
      <c r="B1077" s="76"/>
      <c r="C1077" s="77"/>
      <c r="D1077" s="73"/>
      <c r="E1077" s="73"/>
      <c r="F1077" s="73"/>
      <c r="G1077" s="74"/>
      <c r="H1077" s="117"/>
    </row>
    <row r="1078" spans="1:8" x14ac:dyDescent="0.25">
      <c r="A1078" s="116"/>
      <c r="B1078" s="76"/>
      <c r="C1078" s="77"/>
      <c r="D1078" s="73"/>
      <c r="E1078" s="73"/>
      <c r="F1078" s="73"/>
      <c r="G1078" s="74"/>
      <c r="H1078" s="117"/>
    </row>
    <row r="1079" spans="1:8" x14ac:dyDescent="0.25">
      <c r="A1079" s="116"/>
      <c r="B1079" s="76"/>
      <c r="C1079" s="77"/>
      <c r="D1079" s="73"/>
      <c r="E1079" s="73"/>
      <c r="F1079" s="73"/>
      <c r="G1079" s="74"/>
      <c r="H1079" s="117"/>
    </row>
    <row r="1080" spans="1:8" x14ac:dyDescent="0.25">
      <c r="A1080" s="116"/>
      <c r="B1080" s="76"/>
      <c r="C1080" s="77"/>
      <c r="D1080" s="73"/>
      <c r="E1080" s="73"/>
      <c r="F1080" s="73"/>
      <c r="G1080" s="74"/>
      <c r="H1080" s="117"/>
    </row>
    <row r="1081" spans="1:8" x14ac:dyDescent="0.25">
      <c r="A1081" s="116"/>
      <c r="B1081" s="76"/>
      <c r="C1081" s="77"/>
      <c r="D1081" s="73"/>
      <c r="E1081" s="73"/>
      <c r="F1081" s="73"/>
      <c r="G1081" s="74"/>
      <c r="H1081" s="117"/>
    </row>
    <row r="1082" spans="1:8" x14ac:dyDescent="0.25">
      <c r="A1082" s="116"/>
      <c r="B1082" s="76"/>
      <c r="C1082" s="77"/>
      <c r="D1082" s="73"/>
      <c r="E1082" s="73"/>
      <c r="F1082" s="73"/>
      <c r="G1082" s="74"/>
      <c r="H1082" s="117"/>
    </row>
    <row r="1083" spans="1:8" x14ac:dyDescent="0.25">
      <c r="A1083" s="116"/>
      <c r="B1083" s="76"/>
      <c r="C1083" s="77"/>
      <c r="D1083" s="73"/>
      <c r="E1083" s="73"/>
      <c r="F1083" s="73"/>
      <c r="G1083" s="74"/>
      <c r="H1083" s="117"/>
    </row>
    <row r="1084" spans="1:8" x14ac:dyDescent="0.25">
      <c r="A1084" s="116"/>
      <c r="B1084" s="76"/>
      <c r="C1084" s="77"/>
      <c r="D1084" s="73"/>
      <c r="E1084" s="73"/>
      <c r="F1084" s="73"/>
      <c r="G1084" s="74"/>
      <c r="H1084" s="117"/>
    </row>
    <row r="1085" spans="1:8" x14ac:dyDescent="0.25">
      <c r="A1085" s="116"/>
      <c r="B1085" s="76"/>
      <c r="C1085" s="77"/>
      <c r="D1085" s="73"/>
      <c r="E1085" s="73"/>
      <c r="F1085" s="73"/>
      <c r="G1085" s="74"/>
      <c r="H1085" s="117"/>
    </row>
    <row r="1086" spans="1:8" x14ac:dyDescent="0.25">
      <c r="A1086" s="116"/>
      <c r="B1086" s="76"/>
      <c r="C1086" s="77"/>
      <c r="D1086" s="73"/>
      <c r="E1086" s="73"/>
      <c r="F1086" s="73"/>
      <c r="G1086" s="74"/>
      <c r="H1086" s="117"/>
    </row>
    <row r="1087" spans="1:8" x14ac:dyDescent="0.25">
      <c r="A1087" s="116"/>
      <c r="B1087" s="76"/>
      <c r="C1087" s="77"/>
      <c r="D1087" s="73"/>
      <c r="E1087" s="73"/>
      <c r="F1087" s="73"/>
      <c r="G1087" s="74"/>
      <c r="H1087" s="117"/>
    </row>
    <row r="1088" spans="1:8" x14ac:dyDescent="0.25">
      <c r="A1088" s="116"/>
      <c r="B1088" s="76"/>
      <c r="C1088" s="77"/>
      <c r="D1088" s="73"/>
      <c r="E1088" s="73"/>
      <c r="F1088" s="73"/>
      <c r="G1088" s="74"/>
      <c r="H1088" s="117"/>
    </row>
    <row r="1089" spans="1:8" x14ac:dyDescent="0.25">
      <c r="A1089" s="116"/>
      <c r="B1089" s="76"/>
      <c r="C1089" s="77"/>
      <c r="D1089" s="73"/>
      <c r="E1089" s="73"/>
      <c r="F1089" s="73"/>
      <c r="G1089" s="74"/>
      <c r="H1089" s="117"/>
    </row>
    <row r="1090" spans="1:8" x14ac:dyDescent="0.25">
      <c r="A1090" s="116"/>
      <c r="B1090" s="76"/>
      <c r="C1090" s="77"/>
      <c r="D1090" s="73"/>
      <c r="E1090" s="73"/>
      <c r="F1090" s="73"/>
      <c r="G1090" s="74"/>
      <c r="H1090" s="117"/>
    </row>
    <row r="1091" spans="1:8" x14ac:dyDescent="0.25">
      <c r="A1091" s="116"/>
      <c r="B1091" s="76"/>
      <c r="C1091" s="77"/>
      <c r="D1091" s="73"/>
      <c r="E1091" s="73"/>
      <c r="F1091" s="73"/>
      <c r="G1091" s="74"/>
      <c r="H1091" s="117"/>
    </row>
    <row r="1092" spans="1:8" x14ac:dyDescent="0.25">
      <c r="A1092" s="116"/>
      <c r="B1092" s="76"/>
      <c r="C1092" s="77"/>
      <c r="D1092" s="73"/>
      <c r="E1092" s="73"/>
      <c r="F1092" s="73"/>
      <c r="G1092" s="74"/>
      <c r="H1092" s="117"/>
    </row>
    <row r="1093" spans="1:8" x14ac:dyDescent="0.25">
      <c r="A1093" s="116"/>
      <c r="B1093" s="76"/>
      <c r="C1093" s="77"/>
      <c r="D1093" s="73"/>
      <c r="E1093" s="73"/>
      <c r="F1093" s="73"/>
      <c r="G1093" s="74"/>
      <c r="H1093" s="117"/>
    </row>
    <row r="1094" spans="1:8" x14ac:dyDescent="0.25">
      <c r="A1094" s="116"/>
      <c r="B1094" s="76"/>
      <c r="C1094" s="77"/>
      <c r="D1094" s="73"/>
      <c r="E1094" s="73"/>
      <c r="F1094" s="73"/>
      <c r="G1094" s="74"/>
      <c r="H1094" s="117"/>
    </row>
    <row r="1095" spans="1:8" x14ac:dyDescent="0.25">
      <c r="A1095" s="116"/>
      <c r="B1095" s="76"/>
      <c r="C1095" s="77"/>
      <c r="D1095" s="73"/>
      <c r="E1095" s="73"/>
      <c r="F1095" s="73"/>
      <c r="G1095" s="74"/>
      <c r="H1095" s="117"/>
    </row>
    <row r="1096" spans="1:8" x14ac:dyDescent="0.25">
      <c r="A1096" s="116"/>
      <c r="B1096" s="76"/>
      <c r="C1096" s="77"/>
      <c r="D1096" s="73"/>
      <c r="E1096" s="73"/>
      <c r="F1096" s="73"/>
      <c r="G1096" s="74"/>
      <c r="H1096" s="117"/>
    </row>
    <row r="1097" spans="1:8" x14ac:dyDescent="0.25">
      <c r="A1097" s="116"/>
      <c r="B1097" s="76"/>
      <c r="C1097" s="77"/>
      <c r="D1097" s="73"/>
      <c r="E1097" s="73"/>
      <c r="F1097" s="73"/>
      <c r="G1097" s="74"/>
      <c r="H1097" s="117"/>
    </row>
    <row r="1098" spans="1:8" x14ac:dyDescent="0.25">
      <c r="A1098" s="116"/>
      <c r="B1098" s="76"/>
      <c r="C1098" s="77"/>
      <c r="D1098" s="73"/>
      <c r="E1098" s="73"/>
      <c r="F1098" s="73"/>
      <c r="G1098" s="74"/>
      <c r="H1098" s="117"/>
    </row>
    <row r="1099" spans="1:8" x14ac:dyDescent="0.25">
      <c r="A1099" s="116"/>
      <c r="B1099" s="76"/>
      <c r="C1099" s="77"/>
      <c r="D1099" s="73"/>
      <c r="E1099" s="73"/>
      <c r="F1099" s="73"/>
      <c r="G1099" s="74"/>
      <c r="H1099" s="117"/>
    </row>
    <row r="1100" spans="1:8" x14ac:dyDescent="0.25">
      <c r="A1100" s="116"/>
      <c r="B1100" s="76"/>
      <c r="C1100" s="77"/>
      <c r="D1100" s="73"/>
      <c r="E1100" s="73"/>
      <c r="F1100" s="73"/>
      <c r="G1100" s="74"/>
      <c r="H1100" s="117"/>
    </row>
    <row r="1101" spans="1:8" x14ac:dyDescent="0.25">
      <c r="A1101" s="116"/>
      <c r="B1101" s="76"/>
      <c r="C1101" s="77"/>
      <c r="D1101" s="73"/>
      <c r="E1101" s="73"/>
      <c r="F1101" s="73"/>
      <c r="G1101" s="74"/>
      <c r="H1101" s="117"/>
    </row>
    <row r="1102" spans="1:8" x14ac:dyDescent="0.25">
      <c r="A1102" s="116"/>
      <c r="B1102" s="76"/>
      <c r="C1102" s="77"/>
      <c r="D1102" s="73"/>
      <c r="E1102" s="73"/>
      <c r="F1102" s="73"/>
      <c r="G1102" s="74"/>
      <c r="H1102" s="117"/>
    </row>
    <row r="1103" spans="1:8" x14ac:dyDescent="0.25">
      <c r="A1103" s="116"/>
      <c r="B1103" s="76"/>
      <c r="C1103" s="77"/>
      <c r="D1103" s="73"/>
      <c r="E1103" s="73"/>
      <c r="F1103" s="73"/>
      <c r="G1103" s="74"/>
      <c r="H1103" s="117"/>
    </row>
    <row r="1104" spans="1:8" x14ac:dyDescent="0.25">
      <c r="A1104" s="116"/>
      <c r="B1104" s="76"/>
      <c r="C1104" s="77"/>
      <c r="D1104" s="73"/>
      <c r="E1104" s="73"/>
      <c r="F1104" s="73"/>
      <c r="G1104" s="74"/>
      <c r="H1104" s="117"/>
    </row>
    <row r="1105" spans="1:8" x14ac:dyDescent="0.25">
      <c r="A1105" s="116"/>
      <c r="B1105" s="76"/>
      <c r="C1105" s="77"/>
      <c r="D1105" s="73"/>
      <c r="E1105" s="73"/>
      <c r="F1105" s="73"/>
      <c r="G1105" s="74"/>
      <c r="H1105" s="117"/>
    </row>
    <row r="1106" spans="1:8" x14ac:dyDescent="0.25">
      <c r="A1106" s="116"/>
      <c r="B1106" s="76"/>
      <c r="C1106" s="77"/>
      <c r="D1106" s="73"/>
      <c r="E1106" s="73"/>
      <c r="F1106" s="73"/>
      <c r="G1106" s="74"/>
      <c r="H1106" s="117"/>
    </row>
    <row r="1107" spans="1:8" x14ac:dyDescent="0.25">
      <c r="A1107" s="116"/>
      <c r="B1107" s="76"/>
      <c r="C1107" s="77"/>
      <c r="D1107" s="73"/>
      <c r="E1107" s="73"/>
      <c r="F1107" s="73"/>
      <c r="G1107" s="74"/>
      <c r="H1107" s="117"/>
    </row>
    <row r="1108" spans="1:8" x14ac:dyDescent="0.25">
      <c r="A1108" s="116"/>
      <c r="B1108" s="76"/>
      <c r="C1108" s="77"/>
      <c r="D1108" s="73"/>
      <c r="E1108" s="73"/>
      <c r="F1108" s="73"/>
      <c r="G1108" s="74"/>
      <c r="H1108" s="117"/>
    </row>
    <row r="1109" spans="1:8" x14ac:dyDescent="0.25">
      <c r="A1109" s="116"/>
      <c r="B1109" s="76"/>
      <c r="C1109" s="77"/>
      <c r="D1109" s="73"/>
      <c r="E1109" s="73"/>
      <c r="F1109" s="73"/>
      <c r="G1109" s="74"/>
      <c r="H1109" s="117"/>
    </row>
    <row r="1110" spans="1:8" x14ac:dyDescent="0.25">
      <c r="A1110" s="116"/>
      <c r="B1110" s="76"/>
      <c r="C1110" s="77"/>
      <c r="D1110" s="73"/>
      <c r="E1110" s="73"/>
      <c r="F1110" s="73"/>
      <c r="G1110" s="74"/>
      <c r="H1110" s="117"/>
    </row>
    <row r="1111" spans="1:8" x14ac:dyDescent="0.25">
      <c r="A1111" s="116"/>
      <c r="B1111" s="76"/>
      <c r="C1111" s="77"/>
      <c r="D1111" s="73"/>
      <c r="E1111" s="73"/>
      <c r="F1111" s="73"/>
      <c r="G1111" s="74"/>
      <c r="H1111" s="117"/>
    </row>
    <row r="1112" spans="1:8" x14ac:dyDescent="0.25">
      <c r="A1112" s="116"/>
      <c r="B1112" s="76"/>
      <c r="C1112" s="77"/>
      <c r="D1112" s="73"/>
      <c r="E1112" s="73"/>
      <c r="F1112" s="73"/>
      <c r="G1112" s="74"/>
      <c r="H1112" s="117"/>
    </row>
    <row r="1113" spans="1:8" x14ac:dyDescent="0.25">
      <c r="A1113" s="116"/>
      <c r="B1113" s="76"/>
      <c r="C1113" s="77"/>
      <c r="D1113" s="73"/>
      <c r="E1113" s="73"/>
      <c r="F1113" s="73"/>
      <c r="G1113" s="74"/>
      <c r="H1113" s="117"/>
    </row>
    <row r="1114" spans="1:8" x14ac:dyDescent="0.25">
      <c r="A1114" s="116"/>
      <c r="B1114" s="76"/>
      <c r="C1114" s="77"/>
      <c r="D1114" s="73"/>
      <c r="E1114" s="73"/>
      <c r="F1114" s="73"/>
      <c r="G1114" s="74"/>
      <c r="H1114" s="117"/>
    </row>
    <row r="1115" spans="1:8" x14ac:dyDescent="0.25">
      <c r="A1115" s="116"/>
      <c r="B1115" s="76"/>
      <c r="C1115" s="77"/>
      <c r="D1115" s="73"/>
      <c r="E1115" s="73"/>
      <c r="F1115" s="73"/>
      <c r="G1115" s="74"/>
      <c r="H1115" s="117"/>
    </row>
    <row r="1116" spans="1:8" x14ac:dyDescent="0.25">
      <c r="A1116" s="116"/>
      <c r="B1116" s="76"/>
      <c r="C1116" s="77"/>
      <c r="D1116" s="73"/>
      <c r="E1116" s="73"/>
      <c r="F1116" s="73"/>
      <c r="G1116" s="74"/>
      <c r="H1116" s="117"/>
    </row>
    <row r="1117" spans="1:8" x14ac:dyDescent="0.25">
      <c r="A1117" s="116"/>
      <c r="B1117" s="76"/>
      <c r="C1117" s="77"/>
      <c r="D1117" s="73"/>
      <c r="E1117" s="73"/>
      <c r="F1117" s="73"/>
      <c r="G1117" s="74"/>
      <c r="H1117" s="117"/>
    </row>
    <row r="1118" spans="1:8" x14ac:dyDescent="0.25">
      <c r="A1118" s="116"/>
      <c r="B1118" s="76"/>
      <c r="C1118" s="77"/>
      <c r="D1118" s="73"/>
      <c r="E1118" s="73"/>
      <c r="F1118" s="73"/>
      <c r="G1118" s="74"/>
      <c r="H1118" s="117"/>
    </row>
    <row r="1119" spans="1:8" x14ac:dyDescent="0.25">
      <c r="A1119" s="116"/>
      <c r="B1119" s="76"/>
      <c r="C1119" s="77"/>
      <c r="D1119" s="73"/>
      <c r="E1119" s="73"/>
      <c r="F1119" s="73"/>
      <c r="G1119" s="74"/>
      <c r="H1119" s="117"/>
    </row>
    <row r="1120" spans="1:8" x14ac:dyDescent="0.25">
      <c r="A1120" s="116"/>
      <c r="B1120" s="76"/>
      <c r="C1120" s="77"/>
      <c r="D1120" s="73"/>
      <c r="E1120" s="73"/>
      <c r="F1120" s="73"/>
      <c r="G1120" s="74"/>
      <c r="H1120" s="117"/>
    </row>
    <row r="1121" spans="1:8" x14ac:dyDescent="0.25">
      <c r="A1121" s="116"/>
      <c r="B1121" s="76"/>
      <c r="C1121" s="77"/>
      <c r="D1121" s="73"/>
      <c r="E1121" s="73"/>
      <c r="F1121" s="73"/>
      <c r="G1121" s="74"/>
      <c r="H1121" s="117"/>
    </row>
    <row r="1122" spans="1:8" x14ac:dyDescent="0.25">
      <c r="A1122" s="116"/>
      <c r="B1122" s="76"/>
      <c r="C1122" s="77"/>
      <c r="D1122" s="73"/>
      <c r="E1122" s="73"/>
      <c r="F1122" s="73"/>
      <c r="G1122" s="74"/>
      <c r="H1122" s="117"/>
    </row>
    <row r="1123" spans="1:8" x14ac:dyDescent="0.25">
      <c r="A1123" s="116"/>
      <c r="B1123" s="76"/>
      <c r="C1123" s="77"/>
      <c r="D1123" s="73"/>
      <c r="E1123" s="73"/>
      <c r="F1123" s="73"/>
      <c r="G1123" s="74"/>
      <c r="H1123" s="117"/>
    </row>
    <row r="1124" spans="1:8" x14ac:dyDescent="0.25">
      <c r="A1124" s="116"/>
      <c r="B1124" s="76"/>
      <c r="C1124" s="77"/>
      <c r="D1124" s="73"/>
      <c r="E1124" s="73"/>
      <c r="F1124" s="73"/>
      <c r="G1124" s="74"/>
      <c r="H1124" s="117"/>
    </row>
    <row r="1125" spans="1:8" x14ac:dyDescent="0.25">
      <c r="A1125" s="116"/>
      <c r="B1125" s="76"/>
      <c r="C1125" s="77"/>
      <c r="D1125" s="73"/>
      <c r="E1125" s="73"/>
      <c r="F1125" s="73"/>
      <c r="G1125" s="74"/>
      <c r="H1125" s="117"/>
    </row>
    <row r="1126" spans="1:8" x14ac:dyDescent="0.25">
      <c r="A1126" s="116"/>
      <c r="B1126" s="76"/>
      <c r="C1126" s="77"/>
      <c r="D1126" s="73"/>
      <c r="E1126" s="73"/>
      <c r="F1126" s="73"/>
      <c r="G1126" s="74"/>
      <c r="H1126" s="117"/>
    </row>
    <row r="1127" spans="1:8" x14ac:dyDescent="0.25">
      <c r="A1127" s="116"/>
      <c r="B1127" s="76"/>
      <c r="C1127" s="77"/>
      <c r="D1127" s="73"/>
      <c r="E1127" s="73"/>
      <c r="F1127" s="73"/>
      <c r="G1127" s="74"/>
      <c r="H1127" s="117"/>
    </row>
    <row r="1128" spans="1:8" x14ac:dyDescent="0.25">
      <c r="A1128" s="116"/>
      <c r="B1128" s="76"/>
      <c r="C1128" s="77"/>
      <c r="D1128" s="73"/>
      <c r="E1128" s="73"/>
      <c r="F1128" s="73"/>
      <c r="G1128" s="74"/>
      <c r="H1128" s="117"/>
    </row>
    <row r="1129" spans="1:8" x14ac:dyDescent="0.25">
      <c r="A1129" s="116"/>
      <c r="B1129" s="76"/>
      <c r="C1129" s="77"/>
      <c r="D1129" s="73"/>
      <c r="E1129" s="73"/>
      <c r="F1129" s="73"/>
      <c r="G1129" s="74"/>
      <c r="H1129" s="117"/>
    </row>
    <row r="1130" spans="1:8" x14ac:dyDescent="0.25">
      <c r="A1130" s="116"/>
      <c r="B1130" s="76"/>
      <c r="C1130" s="77"/>
      <c r="D1130" s="73"/>
      <c r="E1130" s="73"/>
      <c r="F1130" s="73"/>
      <c r="G1130" s="74"/>
      <c r="H1130" s="117"/>
    </row>
    <row r="1131" spans="1:8" x14ac:dyDescent="0.25">
      <c r="A1131" s="116"/>
      <c r="B1131" s="76"/>
      <c r="C1131" s="77"/>
      <c r="D1131" s="73"/>
      <c r="E1131" s="73"/>
      <c r="F1131" s="73"/>
      <c r="G1131" s="74"/>
      <c r="H1131" s="117"/>
    </row>
    <row r="1132" spans="1:8" x14ac:dyDescent="0.25">
      <c r="A1132" s="116"/>
      <c r="B1132" s="76"/>
      <c r="C1132" s="77"/>
      <c r="D1132" s="73"/>
      <c r="E1132" s="73"/>
      <c r="F1132" s="73"/>
      <c r="G1132" s="74"/>
      <c r="H1132" s="117"/>
    </row>
    <row r="1133" spans="1:8" x14ac:dyDescent="0.25">
      <c r="A1133" s="116"/>
      <c r="B1133" s="76"/>
      <c r="C1133" s="77"/>
      <c r="D1133" s="73"/>
      <c r="E1133" s="73"/>
      <c r="F1133" s="73"/>
      <c r="G1133" s="74"/>
      <c r="H1133" s="117"/>
    </row>
    <row r="1134" spans="1:8" x14ac:dyDescent="0.25">
      <c r="A1134" s="116"/>
      <c r="B1134" s="76"/>
      <c r="C1134" s="77"/>
      <c r="D1134" s="73"/>
      <c r="E1134" s="73"/>
      <c r="F1134" s="73"/>
      <c r="G1134" s="74"/>
      <c r="H1134" s="117"/>
    </row>
    <row r="1135" spans="1:8" x14ac:dyDescent="0.25">
      <c r="A1135" s="116"/>
      <c r="B1135" s="76"/>
      <c r="C1135" s="77"/>
      <c r="D1135" s="73"/>
      <c r="E1135" s="73"/>
      <c r="F1135" s="73"/>
      <c r="G1135" s="74"/>
      <c r="H1135" s="117"/>
    </row>
    <row r="1136" spans="1:8" x14ac:dyDescent="0.25">
      <c r="A1136" s="116"/>
      <c r="B1136" s="76"/>
      <c r="C1136" s="77"/>
      <c r="D1136" s="73"/>
      <c r="E1136" s="73"/>
      <c r="F1136" s="73"/>
      <c r="G1136" s="74"/>
      <c r="H1136" s="117"/>
    </row>
    <row r="1137" spans="1:8" x14ac:dyDescent="0.25">
      <c r="A1137" s="116"/>
      <c r="B1137" s="76"/>
      <c r="C1137" s="77"/>
      <c r="D1137" s="73"/>
      <c r="E1137" s="73"/>
      <c r="F1137" s="73"/>
      <c r="G1137" s="74"/>
      <c r="H1137" s="117"/>
    </row>
    <row r="1138" spans="1:8" x14ac:dyDescent="0.25">
      <c r="A1138" s="116"/>
      <c r="B1138" s="76"/>
      <c r="C1138" s="77"/>
      <c r="D1138" s="73"/>
      <c r="E1138" s="73"/>
      <c r="F1138" s="73"/>
      <c r="G1138" s="74"/>
      <c r="H1138" s="117"/>
    </row>
    <row r="1139" spans="1:8" x14ac:dyDescent="0.25">
      <c r="A1139" s="116"/>
      <c r="B1139" s="76"/>
      <c r="C1139" s="77"/>
      <c r="D1139" s="73"/>
      <c r="E1139" s="73"/>
      <c r="F1139" s="73"/>
      <c r="G1139" s="74"/>
      <c r="H1139" s="117"/>
    </row>
    <row r="1140" spans="1:8" x14ac:dyDescent="0.25">
      <c r="A1140" s="116"/>
      <c r="B1140" s="76"/>
      <c r="C1140" s="77"/>
      <c r="D1140" s="73"/>
      <c r="E1140" s="73"/>
      <c r="F1140" s="73"/>
      <c r="G1140" s="74"/>
      <c r="H1140" s="117"/>
    </row>
    <row r="1141" spans="1:8" x14ac:dyDescent="0.25">
      <c r="A1141" s="116"/>
      <c r="B1141" s="76"/>
      <c r="C1141" s="77"/>
      <c r="D1141" s="73"/>
      <c r="E1141" s="73"/>
      <c r="F1141" s="73"/>
      <c r="G1141" s="74"/>
      <c r="H1141" s="117"/>
    </row>
    <row r="1142" spans="1:8" x14ac:dyDescent="0.25">
      <c r="A1142" s="116"/>
      <c r="B1142" s="76"/>
      <c r="C1142" s="77"/>
      <c r="D1142" s="73"/>
      <c r="E1142" s="73"/>
      <c r="F1142" s="73"/>
      <c r="G1142" s="74"/>
      <c r="H1142" s="117"/>
    </row>
    <row r="1143" spans="1:8" x14ac:dyDescent="0.25">
      <c r="A1143" s="116"/>
      <c r="B1143" s="76"/>
      <c r="C1143" s="77"/>
      <c r="D1143" s="73"/>
      <c r="E1143" s="73"/>
      <c r="F1143" s="73"/>
      <c r="G1143" s="74"/>
      <c r="H1143" s="117"/>
    </row>
    <row r="1144" spans="1:8" x14ac:dyDescent="0.25">
      <c r="A1144" s="116"/>
      <c r="B1144" s="76"/>
      <c r="C1144" s="77"/>
      <c r="D1144" s="73"/>
      <c r="E1144" s="73"/>
      <c r="F1144" s="73"/>
      <c r="G1144" s="74"/>
      <c r="H1144" s="117"/>
    </row>
    <row r="1145" spans="1:8" x14ac:dyDescent="0.25">
      <c r="A1145" s="116"/>
      <c r="B1145" s="76"/>
      <c r="C1145" s="77"/>
      <c r="D1145" s="73"/>
      <c r="E1145" s="73"/>
      <c r="F1145" s="73"/>
      <c r="G1145" s="74"/>
      <c r="H1145" s="117"/>
    </row>
    <row r="1146" spans="1:8" x14ac:dyDescent="0.25">
      <c r="A1146" s="116"/>
      <c r="B1146" s="76"/>
      <c r="C1146" s="77"/>
      <c r="D1146" s="73"/>
      <c r="E1146" s="73"/>
      <c r="F1146" s="73"/>
      <c r="G1146" s="74"/>
      <c r="H1146" s="117"/>
    </row>
    <row r="1147" spans="1:8" x14ac:dyDescent="0.25">
      <c r="A1147" s="116"/>
      <c r="B1147" s="76"/>
      <c r="C1147" s="77"/>
      <c r="D1147" s="73"/>
      <c r="E1147" s="73"/>
      <c r="F1147" s="73"/>
      <c r="G1147" s="74"/>
      <c r="H1147" s="117"/>
    </row>
    <row r="1148" spans="1:8" x14ac:dyDescent="0.25">
      <c r="A1148" s="116"/>
      <c r="B1148" s="76"/>
      <c r="C1148" s="77"/>
      <c r="D1148" s="73"/>
      <c r="E1148" s="73"/>
      <c r="F1148" s="73"/>
      <c r="G1148" s="74"/>
      <c r="H1148" s="117"/>
    </row>
    <row r="1149" spans="1:8" x14ac:dyDescent="0.25">
      <c r="A1149" s="116"/>
      <c r="B1149" s="76"/>
      <c r="C1149" s="77"/>
      <c r="D1149" s="73"/>
      <c r="E1149" s="73"/>
      <c r="F1149" s="73"/>
      <c r="G1149" s="74"/>
      <c r="H1149" s="117"/>
    </row>
    <row r="1150" spans="1:8" x14ac:dyDescent="0.25">
      <c r="A1150" s="116"/>
      <c r="B1150" s="76"/>
      <c r="C1150" s="77"/>
      <c r="D1150" s="73"/>
      <c r="E1150" s="73"/>
      <c r="F1150" s="73"/>
      <c r="G1150" s="74"/>
      <c r="H1150" s="117"/>
    </row>
    <row r="1151" spans="1:8" x14ac:dyDescent="0.25">
      <c r="A1151" s="116"/>
      <c r="B1151" s="76"/>
      <c r="C1151" s="77"/>
      <c r="D1151" s="73"/>
      <c r="E1151" s="73"/>
      <c r="F1151" s="73"/>
      <c r="G1151" s="74"/>
      <c r="H1151" s="117"/>
    </row>
    <row r="1152" spans="1:8" x14ac:dyDescent="0.25">
      <c r="A1152" s="116"/>
      <c r="B1152" s="76"/>
      <c r="C1152" s="77"/>
      <c r="D1152" s="73"/>
      <c r="E1152" s="73"/>
      <c r="F1152" s="73"/>
      <c r="G1152" s="74"/>
      <c r="H1152" s="117"/>
    </row>
    <row r="1153" spans="1:8" x14ac:dyDescent="0.25">
      <c r="A1153" s="116"/>
      <c r="B1153" s="76"/>
      <c r="C1153" s="77"/>
      <c r="D1153" s="73"/>
      <c r="E1153" s="73"/>
      <c r="F1153" s="73"/>
      <c r="G1153" s="74"/>
      <c r="H1153" s="117"/>
    </row>
    <row r="1154" spans="1:8" x14ac:dyDescent="0.25">
      <c r="A1154" s="116"/>
      <c r="B1154" s="76"/>
      <c r="C1154" s="77"/>
      <c r="D1154" s="73"/>
      <c r="E1154" s="73"/>
      <c r="F1154" s="73"/>
      <c r="G1154" s="74"/>
      <c r="H1154" s="117"/>
    </row>
    <row r="1155" spans="1:8" x14ac:dyDescent="0.25">
      <c r="A1155" s="116"/>
      <c r="B1155" s="76"/>
      <c r="C1155" s="77"/>
      <c r="D1155" s="73"/>
      <c r="E1155" s="73"/>
      <c r="F1155" s="73"/>
      <c r="G1155" s="74"/>
      <c r="H1155" s="117"/>
    </row>
    <row r="1156" spans="1:8" x14ac:dyDescent="0.25">
      <c r="A1156" s="116"/>
      <c r="B1156" s="76"/>
      <c r="C1156" s="77"/>
      <c r="D1156" s="73"/>
      <c r="E1156" s="73"/>
      <c r="F1156" s="73"/>
      <c r="G1156" s="74"/>
      <c r="H1156" s="117"/>
    </row>
    <row r="1157" spans="1:8" x14ac:dyDescent="0.25">
      <c r="A1157" s="116"/>
      <c r="B1157" s="76"/>
      <c r="C1157" s="77"/>
      <c r="D1157" s="73"/>
      <c r="E1157" s="73"/>
      <c r="F1157" s="73"/>
      <c r="G1157" s="74"/>
      <c r="H1157" s="117"/>
    </row>
    <row r="1158" spans="1:8" x14ac:dyDescent="0.25">
      <c r="A1158" s="116"/>
      <c r="B1158" s="76"/>
      <c r="C1158" s="77"/>
      <c r="D1158" s="73"/>
      <c r="E1158" s="73"/>
      <c r="F1158" s="73"/>
      <c r="G1158" s="74"/>
      <c r="H1158" s="117"/>
    </row>
    <row r="1159" spans="1:8" x14ac:dyDescent="0.25">
      <c r="A1159" s="116"/>
      <c r="B1159" s="76"/>
      <c r="C1159" s="77"/>
      <c r="D1159" s="73"/>
      <c r="E1159" s="73"/>
      <c r="F1159" s="73"/>
      <c r="G1159" s="74"/>
      <c r="H1159" s="117"/>
    </row>
    <row r="1160" spans="1:8" x14ac:dyDescent="0.25">
      <c r="A1160" s="116"/>
      <c r="B1160" s="76"/>
      <c r="C1160" s="77"/>
      <c r="D1160" s="73"/>
      <c r="E1160" s="73"/>
      <c r="F1160" s="73"/>
      <c r="G1160" s="74"/>
      <c r="H1160" s="117"/>
    </row>
    <row r="1161" spans="1:8" x14ac:dyDescent="0.25">
      <c r="A1161" s="116"/>
      <c r="B1161" s="76"/>
      <c r="C1161" s="77"/>
      <c r="D1161" s="73"/>
      <c r="E1161" s="73"/>
      <c r="F1161" s="73"/>
      <c r="G1161" s="74"/>
      <c r="H1161" s="117"/>
    </row>
    <row r="1162" spans="1:8" x14ac:dyDescent="0.25">
      <c r="A1162" s="116"/>
      <c r="B1162" s="76"/>
      <c r="C1162" s="77"/>
      <c r="D1162" s="73"/>
      <c r="E1162" s="73"/>
      <c r="F1162" s="73"/>
      <c r="G1162" s="74"/>
      <c r="H1162" s="117"/>
    </row>
    <row r="1163" spans="1:8" x14ac:dyDescent="0.25">
      <c r="A1163" s="116"/>
      <c r="B1163" s="76"/>
      <c r="C1163" s="77"/>
      <c r="D1163" s="73"/>
      <c r="E1163" s="73"/>
      <c r="F1163" s="73"/>
      <c r="G1163" s="74"/>
      <c r="H1163" s="117"/>
    </row>
    <row r="1164" spans="1:8" x14ac:dyDescent="0.25">
      <c r="A1164" s="116"/>
      <c r="B1164" s="76"/>
      <c r="C1164" s="77"/>
      <c r="D1164" s="73"/>
      <c r="E1164" s="73"/>
      <c r="F1164" s="73"/>
      <c r="G1164" s="74"/>
      <c r="H1164" s="117"/>
    </row>
    <row r="1165" spans="1:8" x14ac:dyDescent="0.25">
      <c r="A1165" s="116"/>
      <c r="B1165" s="76"/>
      <c r="C1165" s="77"/>
      <c r="D1165" s="73"/>
      <c r="E1165" s="73"/>
      <c r="F1165" s="73"/>
      <c r="G1165" s="74"/>
      <c r="H1165" s="117"/>
    </row>
    <row r="1166" spans="1:8" x14ac:dyDescent="0.25">
      <c r="A1166" s="116"/>
      <c r="B1166" s="76"/>
      <c r="C1166" s="77"/>
      <c r="D1166" s="73"/>
      <c r="E1166" s="73"/>
      <c r="F1166" s="73"/>
      <c r="G1166" s="74"/>
      <c r="H1166" s="117"/>
    </row>
    <row r="1167" spans="1:8" x14ac:dyDescent="0.25">
      <c r="A1167" s="116"/>
      <c r="B1167" s="76"/>
      <c r="C1167" s="77"/>
      <c r="D1167" s="73"/>
      <c r="E1167" s="73"/>
      <c r="F1167" s="73"/>
      <c r="G1167" s="74"/>
      <c r="H1167" s="117"/>
    </row>
    <row r="1168" spans="1:8" x14ac:dyDescent="0.25">
      <c r="A1168" s="116"/>
      <c r="B1168" s="76"/>
      <c r="C1168" s="77"/>
      <c r="D1168" s="73"/>
      <c r="E1168" s="73"/>
      <c r="F1168" s="73"/>
      <c r="G1168" s="74"/>
      <c r="H1168" s="117"/>
    </row>
    <row r="1169" spans="1:8" x14ac:dyDescent="0.25">
      <c r="A1169" s="116"/>
      <c r="B1169" s="76"/>
      <c r="C1169" s="77"/>
      <c r="D1169" s="73"/>
      <c r="E1169" s="73"/>
      <c r="F1169" s="73"/>
      <c r="G1169" s="74"/>
      <c r="H1169" s="117"/>
    </row>
    <row r="1170" spans="1:8" x14ac:dyDescent="0.25">
      <c r="A1170" s="116"/>
      <c r="B1170" s="76"/>
      <c r="C1170" s="77"/>
      <c r="D1170" s="73"/>
      <c r="E1170" s="73"/>
      <c r="F1170" s="73"/>
      <c r="G1170" s="74"/>
      <c r="H1170" s="117"/>
    </row>
    <row r="1171" spans="1:8" x14ac:dyDescent="0.25">
      <c r="A1171" s="116"/>
      <c r="B1171" s="76"/>
      <c r="C1171" s="77"/>
      <c r="D1171" s="73"/>
      <c r="E1171" s="73"/>
      <c r="F1171" s="73"/>
      <c r="G1171" s="74"/>
      <c r="H1171" s="117"/>
    </row>
    <row r="1172" spans="1:8" x14ac:dyDescent="0.25">
      <c r="A1172" s="116"/>
      <c r="B1172" s="76"/>
      <c r="C1172" s="77"/>
      <c r="D1172" s="73"/>
      <c r="E1172" s="73"/>
      <c r="F1172" s="73"/>
      <c r="G1172" s="74"/>
      <c r="H1172" s="117"/>
    </row>
    <row r="1173" spans="1:8" x14ac:dyDescent="0.25">
      <c r="A1173" s="116"/>
      <c r="B1173" s="76"/>
      <c r="C1173" s="77"/>
      <c r="D1173" s="73"/>
      <c r="E1173" s="73"/>
      <c r="F1173" s="73"/>
      <c r="G1173" s="74"/>
      <c r="H1173" s="117"/>
    </row>
    <row r="1174" spans="1:8" x14ac:dyDescent="0.25">
      <c r="A1174" s="116"/>
      <c r="B1174" s="76"/>
      <c r="C1174" s="77"/>
      <c r="D1174" s="73"/>
      <c r="E1174" s="73"/>
      <c r="F1174" s="73"/>
      <c r="G1174" s="74"/>
      <c r="H1174" s="117"/>
    </row>
    <row r="1175" spans="1:8" x14ac:dyDescent="0.25">
      <c r="A1175" s="116"/>
      <c r="B1175" s="76"/>
      <c r="C1175" s="77"/>
      <c r="D1175" s="73"/>
      <c r="E1175" s="73"/>
      <c r="F1175" s="73"/>
      <c r="G1175" s="74"/>
      <c r="H1175" s="117"/>
    </row>
    <row r="1176" spans="1:8" x14ac:dyDescent="0.25">
      <c r="A1176" s="116"/>
      <c r="B1176" s="76"/>
      <c r="C1176" s="77"/>
      <c r="D1176" s="73"/>
      <c r="E1176" s="73"/>
      <c r="F1176" s="73"/>
      <c r="G1176" s="74"/>
      <c r="H1176" s="117"/>
    </row>
    <row r="1177" spans="1:8" x14ac:dyDescent="0.25">
      <c r="A1177" s="116"/>
      <c r="B1177" s="76"/>
      <c r="C1177" s="77"/>
      <c r="D1177" s="73"/>
      <c r="E1177" s="73"/>
      <c r="F1177" s="73"/>
      <c r="G1177" s="74"/>
      <c r="H1177" s="117"/>
    </row>
    <row r="1178" spans="1:8" x14ac:dyDescent="0.25">
      <c r="A1178" s="116"/>
      <c r="B1178" s="76"/>
      <c r="C1178" s="77"/>
      <c r="D1178" s="73"/>
      <c r="E1178" s="73"/>
      <c r="F1178" s="73"/>
      <c r="G1178" s="74"/>
      <c r="H1178" s="117"/>
    </row>
    <row r="1179" spans="1:8" x14ac:dyDescent="0.25">
      <c r="A1179" s="116"/>
      <c r="B1179" s="76"/>
      <c r="C1179" s="77"/>
      <c r="D1179" s="73"/>
      <c r="E1179" s="73"/>
      <c r="F1179" s="73"/>
      <c r="G1179" s="74"/>
      <c r="H1179" s="117"/>
    </row>
    <row r="1180" spans="1:8" x14ac:dyDescent="0.25">
      <c r="A1180" s="116"/>
      <c r="B1180" s="76"/>
      <c r="C1180" s="77"/>
      <c r="D1180" s="73"/>
      <c r="E1180" s="73"/>
      <c r="F1180" s="73"/>
      <c r="G1180" s="74"/>
      <c r="H1180" s="117"/>
    </row>
    <row r="1181" spans="1:8" x14ac:dyDescent="0.25">
      <c r="A1181" s="116"/>
      <c r="B1181" s="76"/>
      <c r="C1181" s="77"/>
      <c r="D1181" s="73"/>
      <c r="E1181" s="73"/>
      <c r="F1181" s="73"/>
      <c r="G1181" s="74"/>
      <c r="H1181" s="117"/>
    </row>
    <row r="1182" spans="1:8" x14ac:dyDescent="0.25">
      <c r="A1182" s="116"/>
      <c r="B1182" s="76"/>
      <c r="C1182" s="77"/>
      <c r="D1182" s="73"/>
      <c r="E1182" s="73"/>
      <c r="F1182" s="73"/>
      <c r="G1182" s="74"/>
      <c r="H1182" s="117"/>
    </row>
    <row r="1183" spans="1:8" x14ac:dyDescent="0.25">
      <c r="A1183" s="116"/>
      <c r="B1183" s="76"/>
      <c r="C1183" s="77"/>
      <c r="D1183" s="73"/>
      <c r="E1183" s="73"/>
      <c r="F1183" s="73"/>
      <c r="G1183" s="74"/>
      <c r="H1183" s="117"/>
    </row>
    <row r="1184" spans="1:8" x14ac:dyDescent="0.25">
      <c r="A1184" s="116"/>
      <c r="B1184" s="76"/>
      <c r="C1184" s="77"/>
      <c r="D1184" s="73"/>
      <c r="E1184" s="73"/>
      <c r="F1184" s="73"/>
      <c r="G1184" s="74"/>
      <c r="H1184" s="117"/>
    </row>
    <row r="1185" spans="1:8" x14ac:dyDescent="0.25">
      <c r="A1185" s="116"/>
      <c r="B1185" s="76"/>
      <c r="C1185" s="77"/>
      <c r="D1185" s="73"/>
      <c r="E1185" s="73"/>
      <c r="F1185" s="73"/>
      <c r="G1185" s="74"/>
      <c r="H1185" s="117"/>
    </row>
    <row r="1186" spans="1:8" x14ac:dyDescent="0.25">
      <c r="A1186" s="116"/>
      <c r="B1186" s="76"/>
      <c r="C1186" s="77"/>
      <c r="D1186" s="73"/>
      <c r="E1186" s="73"/>
      <c r="F1186" s="73"/>
      <c r="G1186" s="74"/>
      <c r="H1186" s="117"/>
    </row>
    <row r="1187" spans="1:8" x14ac:dyDescent="0.25">
      <c r="A1187" s="116"/>
      <c r="B1187" s="76"/>
      <c r="C1187" s="77"/>
      <c r="D1187" s="73"/>
      <c r="E1187" s="73"/>
      <c r="F1187" s="73"/>
      <c r="G1187" s="74"/>
      <c r="H1187" s="117"/>
    </row>
    <row r="1188" spans="1:8" x14ac:dyDescent="0.25">
      <c r="A1188" s="116"/>
      <c r="B1188" s="76"/>
      <c r="C1188" s="77"/>
      <c r="D1188" s="73"/>
      <c r="E1188" s="73"/>
      <c r="F1188" s="73"/>
      <c r="G1188" s="74"/>
      <c r="H1188" s="117"/>
    </row>
    <row r="1189" spans="1:8" x14ac:dyDescent="0.25">
      <c r="A1189" s="116"/>
      <c r="B1189" s="76"/>
      <c r="C1189" s="77"/>
      <c r="D1189" s="73"/>
      <c r="E1189" s="73"/>
      <c r="F1189" s="73"/>
      <c r="G1189" s="74"/>
      <c r="H1189" s="117"/>
    </row>
    <row r="1190" spans="1:8" x14ac:dyDescent="0.25">
      <c r="A1190" s="116"/>
      <c r="B1190" s="76"/>
      <c r="C1190" s="77"/>
      <c r="D1190" s="73"/>
      <c r="E1190" s="73"/>
      <c r="F1190" s="73"/>
      <c r="G1190" s="74"/>
      <c r="H1190" s="117"/>
    </row>
    <row r="1191" spans="1:8" x14ac:dyDescent="0.25">
      <c r="A1191" s="116"/>
      <c r="B1191" s="76"/>
      <c r="C1191" s="77"/>
      <c r="D1191" s="73"/>
      <c r="E1191" s="73"/>
      <c r="F1191" s="73"/>
      <c r="G1191" s="74"/>
      <c r="H1191" s="117"/>
    </row>
    <row r="1192" spans="1:8" x14ac:dyDescent="0.25">
      <c r="A1192" s="116"/>
      <c r="B1192" s="76"/>
      <c r="C1192" s="77"/>
      <c r="D1192" s="73"/>
      <c r="E1192" s="73"/>
      <c r="F1192" s="73"/>
      <c r="G1192" s="74"/>
      <c r="H1192" s="117"/>
    </row>
    <row r="1193" spans="1:8" x14ac:dyDescent="0.25">
      <c r="A1193" s="116"/>
      <c r="B1193" s="76"/>
      <c r="C1193" s="77"/>
      <c r="D1193" s="73"/>
      <c r="E1193" s="73"/>
      <c r="F1193" s="73"/>
      <c r="G1193" s="74"/>
      <c r="H1193" s="117"/>
    </row>
    <row r="1194" spans="1:8" x14ac:dyDescent="0.25">
      <c r="A1194" s="116"/>
      <c r="B1194" s="76"/>
      <c r="C1194" s="77"/>
      <c r="D1194" s="73"/>
      <c r="E1194" s="73"/>
      <c r="F1194" s="73"/>
      <c r="G1194" s="74"/>
      <c r="H1194" s="117"/>
    </row>
    <row r="1195" spans="1:8" x14ac:dyDescent="0.25">
      <c r="A1195" s="116"/>
      <c r="B1195" s="76"/>
      <c r="C1195" s="77"/>
      <c r="D1195" s="73"/>
      <c r="E1195" s="73"/>
      <c r="F1195" s="73"/>
      <c r="G1195" s="74"/>
      <c r="H1195" s="117"/>
    </row>
    <row r="1196" spans="1:8" x14ac:dyDescent="0.25">
      <c r="A1196" s="116"/>
      <c r="B1196" s="76"/>
      <c r="C1196" s="77"/>
      <c r="D1196" s="73"/>
      <c r="E1196" s="73"/>
      <c r="F1196" s="73"/>
      <c r="G1196" s="74"/>
      <c r="H1196" s="117"/>
    </row>
    <row r="1197" spans="1:8" x14ac:dyDescent="0.25">
      <c r="A1197" s="116"/>
      <c r="B1197" s="76"/>
      <c r="C1197" s="77"/>
      <c r="D1197" s="73"/>
      <c r="E1197" s="73"/>
      <c r="F1197" s="73"/>
      <c r="G1197" s="74"/>
      <c r="H1197" s="117"/>
    </row>
    <row r="1198" spans="1:8" x14ac:dyDescent="0.25">
      <c r="A1198" s="116"/>
      <c r="B1198" s="76"/>
      <c r="C1198" s="77"/>
      <c r="D1198" s="73"/>
      <c r="E1198" s="73"/>
      <c r="F1198" s="73"/>
      <c r="G1198" s="74"/>
      <c r="H1198" s="117"/>
    </row>
    <row r="1199" spans="1:8" x14ac:dyDescent="0.25">
      <c r="A1199" s="116"/>
      <c r="B1199" s="76"/>
      <c r="C1199" s="77"/>
      <c r="D1199" s="73"/>
      <c r="E1199" s="73"/>
      <c r="F1199" s="73"/>
      <c r="G1199" s="74"/>
      <c r="H1199" s="117"/>
    </row>
    <row r="1200" spans="1:8" x14ac:dyDescent="0.25">
      <c r="A1200" s="116"/>
      <c r="B1200" s="76"/>
      <c r="C1200" s="77"/>
      <c r="D1200" s="73"/>
      <c r="E1200" s="73"/>
      <c r="F1200" s="73"/>
      <c r="G1200" s="74"/>
      <c r="H1200" s="117"/>
    </row>
    <row r="1201" spans="1:8" x14ac:dyDescent="0.25">
      <c r="A1201" s="116"/>
      <c r="B1201" s="76"/>
      <c r="C1201" s="77"/>
      <c r="D1201" s="73"/>
      <c r="E1201" s="73"/>
      <c r="F1201" s="73"/>
      <c r="G1201" s="74"/>
      <c r="H1201" s="117"/>
    </row>
    <row r="1202" spans="1:8" x14ac:dyDescent="0.25">
      <c r="A1202" s="116"/>
      <c r="B1202" s="76"/>
      <c r="C1202" s="77"/>
      <c r="D1202" s="73"/>
      <c r="E1202" s="73"/>
      <c r="F1202" s="73"/>
      <c r="G1202" s="74"/>
      <c r="H1202" s="117"/>
    </row>
    <row r="1203" spans="1:8" x14ac:dyDescent="0.25">
      <c r="A1203" s="116"/>
      <c r="B1203" s="76"/>
      <c r="C1203" s="77"/>
      <c r="D1203" s="73"/>
      <c r="E1203" s="73"/>
      <c r="F1203" s="73"/>
      <c r="G1203" s="74"/>
      <c r="H1203" s="117"/>
    </row>
    <row r="1204" spans="1:8" x14ac:dyDescent="0.25">
      <c r="A1204" s="116"/>
      <c r="B1204" s="76"/>
      <c r="C1204" s="77"/>
      <c r="D1204" s="73"/>
      <c r="E1204" s="73"/>
      <c r="F1204" s="73"/>
      <c r="G1204" s="74"/>
      <c r="H1204" s="117"/>
    </row>
    <row r="1205" spans="1:8" x14ac:dyDescent="0.25">
      <c r="A1205" s="116"/>
      <c r="B1205" s="76"/>
      <c r="C1205" s="77"/>
      <c r="D1205" s="73"/>
      <c r="E1205" s="73"/>
      <c r="F1205" s="73"/>
      <c r="G1205" s="74"/>
      <c r="H1205" s="117"/>
    </row>
    <row r="1206" spans="1:8" x14ac:dyDescent="0.25">
      <c r="A1206" s="116"/>
      <c r="B1206" s="76"/>
      <c r="C1206" s="77"/>
      <c r="D1206" s="73"/>
      <c r="E1206" s="73"/>
      <c r="F1206" s="73"/>
      <c r="G1206" s="74"/>
      <c r="H1206" s="117"/>
    </row>
    <row r="1207" spans="1:8" x14ac:dyDescent="0.25">
      <c r="A1207" s="116"/>
      <c r="B1207" s="76"/>
      <c r="C1207" s="77"/>
      <c r="D1207" s="73"/>
      <c r="E1207" s="73"/>
      <c r="F1207" s="73"/>
      <c r="G1207" s="74"/>
      <c r="H1207" s="117"/>
    </row>
    <row r="1208" spans="1:8" x14ac:dyDescent="0.25">
      <c r="A1208" s="116"/>
      <c r="B1208" s="76"/>
      <c r="C1208" s="77"/>
      <c r="D1208" s="73"/>
      <c r="E1208" s="73"/>
      <c r="F1208" s="73"/>
      <c r="G1208" s="74"/>
      <c r="H1208" s="117"/>
    </row>
    <row r="1209" spans="1:8" x14ac:dyDescent="0.25">
      <c r="A1209" s="116"/>
      <c r="B1209" s="76"/>
      <c r="C1209" s="77"/>
      <c r="D1209" s="73"/>
      <c r="E1209" s="73"/>
      <c r="F1209" s="73"/>
      <c r="G1209" s="74"/>
      <c r="H1209" s="117"/>
    </row>
    <row r="1210" spans="1:8" x14ac:dyDescent="0.25">
      <c r="A1210" s="116"/>
      <c r="B1210" s="76"/>
      <c r="C1210" s="77"/>
      <c r="D1210" s="73"/>
      <c r="E1210" s="73"/>
      <c r="F1210" s="73"/>
      <c r="G1210" s="74"/>
      <c r="H1210" s="117"/>
    </row>
    <row r="1211" spans="1:8" x14ac:dyDescent="0.25">
      <c r="A1211" s="116"/>
      <c r="B1211" s="76"/>
      <c r="C1211" s="77"/>
      <c r="D1211" s="73"/>
      <c r="E1211" s="73"/>
      <c r="F1211" s="73"/>
      <c r="G1211" s="74"/>
      <c r="H1211" s="117"/>
    </row>
    <row r="1212" spans="1:8" x14ac:dyDescent="0.25">
      <c r="A1212" s="116"/>
      <c r="B1212" s="76"/>
      <c r="C1212" s="77"/>
      <c r="D1212" s="73"/>
      <c r="E1212" s="73"/>
      <c r="F1212" s="73"/>
      <c r="G1212" s="74"/>
      <c r="H1212" s="117"/>
    </row>
    <row r="1213" spans="1:8" x14ac:dyDescent="0.25">
      <c r="A1213" s="116"/>
      <c r="B1213" s="76"/>
      <c r="C1213" s="77"/>
      <c r="D1213" s="73"/>
      <c r="E1213" s="73"/>
      <c r="F1213" s="73"/>
      <c r="G1213" s="74"/>
      <c r="H1213" s="117"/>
    </row>
    <row r="1214" spans="1:8" x14ac:dyDescent="0.25">
      <c r="A1214" s="116"/>
      <c r="B1214" s="76"/>
      <c r="C1214" s="77"/>
      <c r="D1214" s="73"/>
      <c r="E1214" s="73"/>
      <c r="F1214" s="73"/>
      <c r="G1214" s="74"/>
      <c r="H1214" s="117"/>
    </row>
    <row r="1215" spans="1:8" x14ac:dyDescent="0.25">
      <c r="A1215" s="116"/>
      <c r="B1215" s="76"/>
      <c r="C1215" s="77"/>
      <c r="D1215" s="73"/>
      <c r="E1215" s="73"/>
      <c r="F1215" s="73"/>
      <c r="G1215" s="74"/>
      <c r="H1215" s="117"/>
    </row>
    <row r="1216" spans="1:8" x14ac:dyDescent="0.25">
      <c r="A1216" s="116"/>
      <c r="B1216" s="76"/>
      <c r="C1216" s="77"/>
      <c r="D1216" s="73"/>
      <c r="E1216" s="73"/>
      <c r="F1216" s="73"/>
      <c r="G1216" s="74"/>
      <c r="H1216" s="117"/>
    </row>
    <row r="1217" spans="1:8" x14ac:dyDescent="0.25">
      <c r="A1217" s="116"/>
      <c r="B1217" s="76"/>
      <c r="C1217" s="77"/>
      <c r="D1217" s="73"/>
      <c r="E1217" s="73"/>
      <c r="F1217" s="73"/>
      <c r="G1217" s="74"/>
      <c r="H1217" s="117"/>
    </row>
    <row r="1218" spans="1:8" x14ac:dyDescent="0.25">
      <c r="A1218" s="116"/>
      <c r="B1218" s="76"/>
      <c r="C1218" s="77"/>
      <c r="D1218" s="73"/>
      <c r="E1218" s="73"/>
      <c r="F1218" s="73"/>
      <c r="G1218" s="74"/>
      <c r="H1218" s="117"/>
    </row>
    <row r="1219" spans="1:8" x14ac:dyDescent="0.25">
      <c r="A1219" s="116"/>
      <c r="B1219" s="76"/>
      <c r="C1219" s="77"/>
      <c r="D1219" s="73"/>
      <c r="E1219" s="73"/>
      <c r="F1219" s="73"/>
      <c r="G1219" s="74"/>
      <c r="H1219" s="117"/>
    </row>
    <row r="1220" spans="1:8" x14ac:dyDescent="0.25">
      <c r="A1220" s="116"/>
      <c r="B1220" s="76"/>
      <c r="C1220" s="77"/>
      <c r="D1220" s="73"/>
      <c r="E1220" s="73"/>
      <c r="F1220" s="73"/>
      <c r="G1220" s="74"/>
      <c r="H1220" s="117"/>
    </row>
    <row r="1221" spans="1:8" x14ac:dyDescent="0.25">
      <c r="A1221" s="116"/>
      <c r="B1221" s="76"/>
      <c r="C1221" s="77"/>
      <c r="D1221" s="73"/>
      <c r="E1221" s="73"/>
      <c r="F1221" s="73"/>
      <c r="G1221" s="74"/>
      <c r="H1221" s="117"/>
    </row>
    <row r="1222" spans="1:8" x14ac:dyDescent="0.25">
      <c r="A1222" s="116"/>
      <c r="B1222" s="76"/>
      <c r="C1222" s="77"/>
      <c r="D1222" s="73"/>
      <c r="E1222" s="73"/>
      <c r="F1222" s="73"/>
      <c r="G1222" s="74"/>
      <c r="H1222" s="117"/>
    </row>
    <row r="1223" spans="1:8" x14ac:dyDescent="0.25">
      <c r="A1223" s="116"/>
      <c r="B1223" s="76"/>
      <c r="C1223" s="77"/>
      <c r="D1223" s="73"/>
      <c r="E1223" s="73"/>
      <c r="F1223" s="73"/>
      <c r="G1223" s="74"/>
      <c r="H1223" s="117"/>
    </row>
    <row r="1224" spans="1:8" x14ac:dyDescent="0.25">
      <c r="A1224" s="116"/>
      <c r="B1224" s="76"/>
      <c r="C1224" s="77"/>
      <c r="D1224" s="73"/>
      <c r="E1224" s="73"/>
      <c r="F1224" s="73"/>
      <c r="G1224" s="74"/>
      <c r="H1224" s="117"/>
    </row>
    <row r="1225" spans="1:8" x14ac:dyDescent="0.25">
      <c r="A1225" s="116"/>
      <c r="B1225" s="76"/>
      <c r="C1225" s="77"/>
      <c r="D1225" s="73"/>
      <c r="E1225" s="73"/>
      <c r="F1225" s="73"/>
      <c r="G1225" s="74"/>
      <c r="H1225" s="117"/>
    </row>
    <row r="1226" spans="1:8" x14ac:dyDescent="0.25">
      <c r="A1226" s="116"/>
      <c r="B1226" s="76"/>
      <c r="C1226" s="77"/>
      <c r="D1226" s="73"/>
      <c r="E1226" s="73"/>
      <c r="F1226" s="73"/>
      <c r="G1226" s="74"/>
      <c r="H1226" s="117"/>
    </row>
    <row r="1227" spans="1:8" x14ac:dyDescent="0.25">
      <c r="A1227" s="116"/>
      <c r="B1227" s="76"/>
      <c r="C1227" s="77"/>
      <c r="D1227" s="73"/>
      <c r="E1227" s="73"/>
      <c r="F1227" s="73"/>
      <c r="G1227" s="74"/>
      <c r="H1227" s="117"/>
    </row>
    <row r="1228" spans="1:8" x14ac:dyDescent="0.25">
      <c r="A1228" s="116"/>
      <c r="B1228" s="76"/>
      <c r="C1228" s="77"/>
      <c r="D1228" s="73"/>
      <c r="E1228" s="73"/>
      <c r="F1228" s="73"/>
      <c r="G1228" s="74"/>
      <c r="H1228" s="117"/>
    </row>
    <row r="1229" spans="1:8" x14ac:dyDescent="0.25">
      <c r="A1229" s="116"/>
      <c r="B1229" s="76"/>
      <c r="C1229" s="77"/>
      <c r="D1229" s="73"/>
      <c r="E1229" s="73"/>
      <c r="F1229" s="73"/>
      <c r="G1229" s="74"/>
      <c r="H1229" s="117"/>
    </row>
    <row r="1230" spans="1:8" x14ac:dyDescent="0.25">
      <c r="A1230" s="116"/>
      <c r="B1230" s="76"/>
      <c r="C1230" s="77"/>
      <c r="D1230" s="73"/>
      <c r="E1230" s="73"/>
      <c r="F1230" s="73"/>
      <c r="G1230" s="74"/>
      <c r="H1230" s="117"/>
    </row>
    <row r="1231" spans="1:8" x14ac:dyDescent="0.25">
      <c r="A1231" s="116"/>
      <c r="B1231" s="76"/>
      <c r="C1231" s="77"/>
      <c r="D1231" s="73"/>
      <c r="E1231" s="73"/>
      <c r="F1231" s="73"/>
      <c r="G1231" s="74"/>
      <c r="H1231" s="117"/>
    </row>
    <row r="1232" spans="1:8" x14ac:dyDescent="0.25">
      <c r="A1232" s="116"/>
      <c r="B1232" s="76"/>
      <c r="C1232" s="77"/>
      <c r="D1232" s="73"/>
      <c r="E1232" s="73"/>
      <c r="F1232" s="73"/>
      <c r="G1232" s="74"/>
      <c r="H1232" s="117"/>
    </row>
    <row r="1233" spans="1:8" x14ac:dyDescent="0.25">
      <c r="A1233" s="116"/>
      <c r="B1233" s="76"/>
      <c r="C1233" s="77"/>
      <c r="D1233" s="73"/>
      <c r="E1233" s="73"/>
      <c r="F1233" s="73"/>
      <c r="G1233" s="74"/>
      <c r="H1233" s="117"/>
    </row>
    <row r="1234" spans="1:8" x14ac:dyDescent="0.25">
      <c r="A1234" s="116"/>
      <c r="B1234" s="76"/>
      <c r="C1234" s="77"/>
      <c r="D1234" s="73"/>
      <c r="E1234" s="73"/>
      <c r="F1234" s="73"/>
      <c r="G1234" s="74"/>
      <c r="H1234" s="117"/>
    </row>
    <row r="1235" spans="1:8" x14ac:dyDescent="0.25">
      <c r="A1235" s="116"/>
      <c r="B1235" s="76"/>
      <c r="C1235" s="77"/>
      <c r="D1235" s="73"/>
      <c r="E1235" s="73"/>
      <c r="F1235" s="73"/>
      <c r="G1235" s="74"/>
      <c r="H1235" s="117"/>
    </row>
    <row r="1236" spans="1:8" x14ac:dyDescent="0.25">
      <c r="A1236" s="116"/>
      <c r="B1236" s="76"/>
      <c r="C1236" s="77"/>
      <c r="D1236" s="73"/>
      <c r="E1236" s="73"/>
      <c r="F1236" s="73"/>
      <c r="G1236" s="74"/>
      <c r="H1236" s="117"/>
    </row>
    <row r="1237" spans="1:8" x14ac:dyDescent="0.25">
      <c r="A1237" s="116"/>
      <c r="B1237" s="76"/>
      <c r="C1237" s="77"/>
      <c r="D1237" s="73"/>
      <c r="E1237" s="73"/>
      <c r="F1237" s="73"/>
      <c r="G1237" s="74"/>
      <c r="H1237" s="117"/>
    </row>
    <row r="1238" spans="1:8" x14ac:dyDescent="0.25">
      <c r="A1238" s="116"/>
      <c r="B1238" s="76"/>
      <c r="C1238" s="77"/>
      <c r="D1238" s="73"/>
      <c r="E1238" s="73"/>
      <c r="F1238" s="73"/>
      <c r="G1238" s="74"/>
      <c r="H1238" s="117"/>
    </row>
    <row r="1239" spans="1:8" x14ac:dyDescent="0.25">
      <c r="A1239" s="116"/>
      <c r="B1239" s="76"/>
      <c r="C1239" s="77"/>
      <c r="D1239" s="73"/>
      <c r="E1239" s="73"/>
      <c r="F1239" s="73"/>
      <c r="G1239" s="74"/>
      <c r="H1239" s="117"/>
    </row>
    <row r="1240" spans="1:8" x14ac:dyDescent="0.25">
      <c r="A1240" s="116"/>
      <c r="B1240" s="76"/>
      <c r="C1240" s="77"/>
      <c r="D1240" s="73"/>
      <c r="E1240" s="73"/>
      <c r="F1240" s="73"/>
      <c r="G1240" s="74"/>
      <c r="H1240" s="117"/>
    </row>
    <row r="1241" spans="1:8" x14ac:dyDescent="0.25">
      <c r="A1241" s="116"/>
      <c r="B1241" s="76"/>
      <c r="C1241" s="77"/>
      <c r="D1241" s="73"/>
      <c r="E1241" s="73"/>
      <c r="F1241" s="73"/>
      <c r="G1241" s="74"/>
      <c r="H1241" s="117"/>
    </row>
    <row r="1242" spans="1:8" x14ac:dyDescent="0.25">
      <c r="A1242" s="116"/>
      <c r="B1242" s="76"/>
      <c r="C1242" s="77"/>
      <c r="D1242" s="73"/>
      <c r="E1242" s="73"/>
      <c r="F1242" s="73"/>
      <c r="G1242" s="74"/>
      <c r="H1242" s="117"/>
    </row>
    <row r="1243" spans="1:8" x14ac:dyDescent="0.25">
      <c r="A1243" s="116"/>
      <c r="B1243" s="76"/>
      <c r="C1243" s="77"/>
      <c r="D1243" s="73"/>
      <c r="E1243" s="73"/>
      <c r="F1243" s="73"/>
      <c r="G1243" s="74"/>
      <c r="H1243" s="117"/>
    </row>
    <row r="1244" spans="1:8" x14ac:dyDescent="0.25">
      <c r="A1244" s="116"/>
      <c r="B1244" s="76"/>
      <c r="C1244" s="77"/>
      <c r="D1244" s="73"/>
      <c r="E1244" s="73"/>
      <c r="F1244" s="73"/>
      <c r="G1244" s="74"/>
      <c r="H1244" s="117"/>
    </row>
    <row r="1245" spans="1:8" x14ac:dyDescent="0.25">
      <c r="A1245" s="116"/>
      <c r="B1245" s="76"/>
      <c r="C1245" s="77"/>
      <c r="D1245" s="73"/>
      <c r="E1245" s="73"/>
      <c r="F1245" s="73"/>
      <c r="G1245" s="74"/>
      <c r="H1245" s="117"/>
    </row>
    <row r="1246" spans="1:8" x14ac:dyDescent="0.25">
      <c r="A1246" s="116"/>
      <c r="B1246" s="76"/>
      <c r="C1246" s="77"/>
      <c r="D1246" s="73"/>
      <c r="E1246" s="73"/>
      <c r="F1246" s="73"/>
      <c r="G1246" s="74"/>
      <c r="H1246" s="117"/>
    </row>
    <row r="1247" spans="1:8" x14ac:dyDescent="0.25">
      <c r="A1247" s="116"/>
      <c r="B1247" s="76"/>
      <c r="C1247" s="77"/>
      <c r="D1247" s="73"/>
      <c r="E1247" s="73"/>
      <c r="F1247" s="73"/>
      <c r="G1247" s="74"/>
      <c r="H1247" s="117"/>
    </row>
    <row r="1248" spans="1:8" x14ac:dyDescent="0.25">
      <c r="A1248" s="116"/>
      <c r="B1248" s="76"/>
      <c r="C1248" s="77"/>
      <c r="D1248" s="73"/>
      <c r="E1248" s="73"/>
      <c r="F1248" s="73"/>
      <c r="G1248" s="74"/>
      <c r="H1248" s="117"/>
    </row>
    <row r="1249" spans="1:8" x14ac:dyDescent="0.25">
      <c r="A1249" s="116"/>
      <c r="B1249" s="76"/>
      <c r="C1249" s="77"/>
      <c r="D1249" s="73"/>
      <c r="E1249" s="73"/>
      <c r="F1249" s="73"/>
      <c r="G1249" s="74"/>
      <c r="H1249" s="117"/>
    </row>
    <row r="1250" spans="1:8" x14ac:dyDescent="0.25">
      <c r="A1250" s="116"/>
      <c r="B1250" s="76"/>
      <c r="C1250" s="77"/>
      <c r="D1250" s="73"/>
      <c r="E1250" s="73"/>
      <c r="F1250" s="73"/>
      <c r="G1250" s="74"/>
      <c r="H1250" s="117"/>
    </row>
    <row r="1251" spans="1:8" x14ac:dyDescent="0.25">
      <c r="A1251" s="116"/>
      <c r="B1251" s="76"/>
      <c r="C1251" s="77"/>
      <c r="D1251" s="73"/>
      <c r="E1251" s="73"/>
      <c r="F1251" s="73"/>
      <c r="G1251" s="74"/>
      <c r="H1251" s="117"/>
    </row>
    <row r="1252" spans="1:8" x14ac:dyDescent="0.25">
      <c r="A1252" s="116"/>
      <c r="B1252" s="76"/>
      <c r="C1252" s="77"/>
      <c r="D1252" s="73"/>
      <c r="E1252" s="73"/>
      <c r="F1252" s="73"/>
      <c r="G1252" s="74"/>
      <c r="H1252" s="117"/>
    </row>
    <row r="1253" spans="1:8" x14ac:dyDescent="0.25">
      <c r="A1253" s="116"/>
      <c r="B1253" s="76"/>
      <c r="C1253" s="77"/>
      <c r="D1253" s="73"/>
      <c r="E1253" s="73"/>
      <c r="F1253" s="73"/>
      <c r="G1253" s="74"/>
      <c r="H1253" s="117"/>
    </row>
    <row r="1254" spans="1:8" x14ac:dyDescent="0.25">
      <c r="A1254" s="116"/>
      <c r="B1254" s="76"/>
      <c r="C1254" s="77"/>
      <c r="D1254" s="73"/>
      <c r="E1254" s="73"/>
      <c r="F1254" s="73"/>
      <c r="G1254" s="74"/>
      <c r="H1254" s="117"/>
    </row>
    <row r="1255" spans="1:8" x14ac:dyDescent="0.25">
      <c r="A1255" s="116"/>
      <c r="B1255" s="76"/>
      <c r="C1255" s="77"/>
      <c r="D1255" s="73"/>
      <c r="E1255" s="73"/>
      <c r="F1255" s="73"/>
      <c r="G1255" s="74"/>
      <c r="H1255" s="117"/>
    </row>
    <row r="1256" spans="1:8" x14ac:dyDescent="0.25">
      <c r="A1256" s="116"/>
      <c r="B1256" s="76"/>
      <c r="C1256" s="77"/>
      <c r="D1256" s="73"/>
      <c r="E1256" s="73"/>
      <c r="F1256" s="73"/>
      <c r="G1256" s="74"/>
      <c r="H1256" s="117"/>
    </row>
    <row r="1257" spans="1:8" x14ac:dyDescent="0.25">
      <c r="A1257" s="116"/>
      <c r="B1257" s="76"/>
      <c r="C1257" s="77"/>
      <c r="D1257" s="73"/>
      <c r="E1257" s="73"/>
      <c r="F1257" s="73"/>
      <c r="G1257" s="74"/>
      <c r="H1257" s="117"/>
    </row>
    <row r="1258" spans="1:8" x14ac:dyDescent="0.25">
      <c r="A1258" s="116"/>
      <c r="B1258" s="76"/>
      <c r="C1258" s="77"/>
      <c r="D1258" s="73"/>
      <c r="E1258" s="73"/>
      <c r="F1258" s="73"/>
      <c r="G1258" s="74"/>
      <c r="H1258" s="117"/>
    </row>
    <row r="1259" spans="1:8" x14ac:dyDescent="0.25">
      <c r="A1259" s="116"/>
      <c r="B1259" s="76"/>
      <c r="C1259" s="77"/>
      <c r="D1259" s="73"/>
      <c r="E1259" s="73"/>
      <c r="F1259" s="73"/>
      <c r="G1259" s="74"/>
      <c r="H1259" s="117"/>
    </row>
    <row r="1260" spans="1:8" x14ac:dyDescent="0.25">
      <c r="A1260" s="116"/>
      <c r="B1260" s="76"/>
      <c r="C1260" s="77"/>
      <c r="D1260" s="73"/>
      <c r="E1260" s="73"/>
      <c r="F1260" s="73"/>
      <c r="G1260" s="74"/>
      <c r="H1260" s="117"/>
    </row>
    <row r="1261" spans="1:8" x14ac:dyDescent="0.25">
      <c r="A1261" s="116"/>
      <c r="B1261" s="76"/>
      <c r="C1261" s="77"/>
      <c r="D1261" s="73"/>
      <c r="E1261" s="73"/>
      <c r="F1261" s="73"/>
      <c r="G1261" s="74"/>
      <c r="H1261" s="117"/>
    </row>
    <row r="1262" spans="1:8" x14ac:dyDescent="0.25">
      <c r="A1262" s="116"/>
      <c r="B1262" s="76"/>
      <c r="C1262" s="77"/>
      <c r="D1262" s="73"/>
      <c r="E1262" s="73"/>
      <c r="F1262" s="73"/>
      <c r="G1262" s="74"/>
      <c r="H1262" s="117"/>
    </row>
    <row r="1263" spans="1:8" x14ac:dyDescent="0.25">
      <c r="A1263" s="116"/>
      <c r="B1263" s="76"/>
      <c r="C1263" s="77"/>
      <c r="D1263" s="73"/>
      <c r="E1263" s="73"/>
      <c r="F1263" s="73"/>
      <c r="G1263" s="74"/>
      <c r="H1263" s="117"/>
    </row>
    <row r="1264" spans="1:8" x14ac:dyDescent="0.25">
      <c r="A1264" s="116"/>
      <c r="B1264" s="76"/>
      <c r="C1264" s="77"/>
      <c r="D1264" s="73"/>
      <c r="E1264" s="73"/>
      <c r="F1264" s="73"/>
      <c r="G1264" s="74"/>
      <c r="H1264" s="117"/>
    </row>
    <row r="1265" spans="1:8" x14ac:dyDescent="0.25">
      <c r="A1265" s="116"/>
      <c r="B1265" s="76"/>
      <c r="C1265" s="77"/>
      <c r="D1265" s="73"/>
      <c r="E1265" s="73"/>
      <c r="F1265" s="73"/>
      <c r="G1265" s="74"/>
      <c r="H1265" s="117"/>
    </row>
    <row r="1266" spans="1:8" x14ac:dyDescent="0.25">
      <c r="A1266" s="116"/>
      <c r="B1266" s="76"/>
      <c r="C1266" s="77"/>
      <c r="D1266" s="73"/>
      <c r="E1266" s="73"/>
      <c r="F1266" s="73"/>
      <c r="G1266" s="74"/>
      <c r="H1266" s="117"/>
    </row>
    <row r="1267" spans="1:8" x14ac:dyDescent="0.25">
      <c r="A1267" s="116"/>
      <c r="B1267" s="76"/>
      <c r="C1267" s="77"/>
      <c r="D1267" s="73"/>
      <c r="E1267" s="73"/>
      <c r="F1267" s="73"/>
      <c r="G1267" s="74"/>
      <c r="H1267" s="117"/>
    </row>
    <row r="1268" spans="1:8" x14ac:dyDescent="0.25">
      <c r="A1268" s="116"/>
      <c r="B1268" s="76"/>
      <c r="C1268" s="77"/>
      <c r="D1268" s="73"/>
      <c r="E1268" s="73"/>
      <c r="F1268" s="73"/>
      <c r="G1268" s="74"/>
      <c r="H1268" s="117"/>
    </row>
    <row r="1269" spans="1:8" x14ac:dyDescent="0.25">
      <c r="A1269" s="116"/>
      <c r="B1269" s="76"/>
      <c r="C1269" s="77"/>
      <c r="D1269" s="73"/>
      <c r="E1269" s="73"/>
      <c r="F1269" s="73"/>
      <c r="G1269" s="74"/>
      <c r="H1269" s="117"/>
    </row>
    <row r="1270" spans="1:8" x14ac:dyDescent="0.25">
      <c r="A1270" s="116"/>
      <c r="B1270" s="76"/>
      <c r="C1270" s="77"/>
      <c r="D1270" s="73"/>
      <c r="E1270" s="73"/>
      <c r="F1270" s="73"/>
      <c r="G1270" s="74"/>
      <c r="H1270" s="117"/>
    </row>
    <row r="1271" spans="1:8" x14ac:dyDescent="0.25">
      <c r="A1271" s="116"/>
      <c r="B1271" s="76"/>
      <c r="C1271" s="77"/>
      <c r="D1271" s="73"/>
      <c r="E1271" s="73"/>
      <c r="F1271" s="73"/>
      <c r="G1271" s="74"/>
      <c r="H1271" s="117"/>
    </row>
    <row r="1272" spans="1:8" x14ac:dyDescent="0.25">
      <c r="A1272" s="116"/>
      <c r="B1272" s="76"/>
      <c r="C1272" s="77"/>
      <c r="D1272" s="73"/>
      <c r="E1272" s="73"/>
      <c r="F1272" s="73"/>
      <c r="G1272" s="74"/>
      <c r="H1272" s="117"/>
    </row>
    <row r="1273" spans="1:8" x14ac:dyDescent="0.25">
      <c r="A1273" s="116"/>
      <c r="B1273" s="76"/>
      <c r="C1273" s="77"/>
      <c r="D1273" s="73"/>
      <c r="E1273" s="73"/>
      <c r="F1273" s="73"/>
      <c r="G1273" s="74"/>
      <c r="H1273" s="117"/>
    </row>
    <row r="1274" spans="1:8" x14ac:dyDescent="0.25">
      <c r="A1274" s="116"/>
      <c r="B1274" s="76"/>
      <c r="C1274" s="77"/>
      <c r="D1274" s="73"/>
      <c r="E1274" s="73"/>
      <c r="F1274" s="73"/>
      <c r="G1274" s="74"/>
      <c r="H1274" s="117"/>
    </row>
    <row r="1275" spans="1:8" x14ac:dyDescent="0.25">
      <c r="A1275" s="116"/>
      <c r="B1275" s="76"/>
      <c r="C1275" s="77"/>
      <c r="D1275" s="73"/>
      <c r="E1275" s="73"/>
      <c r="F1275" s="73"/>
      <c r="G1275" s="74"/>
      <c r="H1275" s="117"/>
    </row>
    <row r="1276" spans="1:8" x14ac:dyDescent="0.25">
      <c r="A1276" s="116"/>
      <c r="B1276" s="76"/>
      <c r="C1276" s="77"/>
      <c r="D1276" s="73"/>
      <c r="E1276" s="73"/>
      <c r="F1276" s="73"/>
      <c r="G1276" s="74"/>
      <c r="H1276" s="117"/>
    </row>
    <row r="1277" spans="1:8" x14ac:dyDescent="0.25">
      <c r="A1277" s="116"/>
      <c r="B1277" s="76"/>
      <c r="C1277" s="77"/>
      <c r="D1277" s="73"/>
      <c r="E1277" s="73"/>
      <c r="F1277" s="73"/>
      <c r="G1277" s="74"/>
      <c r="H1277" s="117"/>
    </row>
    <row r="1278" spans="1:8" x14ac:dyDescent="0.25">
      <c r="A1278" s="116"/>
      <c r="B1278" s="76"/>
      <c r="C1278" s="77"/>
      <c r="D1278" s="73"/>
      <c r="E1278" s="73"/>
      <c r="F1278" s="73"/>
      <c r="G1278" s="74"/>
      <c r="H1278" s="117"/>
    </row>
    <row r="1279" spans="1:8" x14ac:dyDescent="0.25">
      <c r="A1279" s="116"/>
      <c r="B1279" s="76"/>
      <c r="C1279" s="77"/>
      <c r="D1279" s="73"/>
      <c r="E1279" s="73"/>
      <c r="F1279" s="73"/>
      <c r="G1279" s="74"/>
      <c r="H1279" s="117"/>
    </row>
    <row r="1280" spans="1:8" x14ac:dyDescent="0.25">
      <c r="A1280" s="116"/>
      <c r="B1280" s="76"/>
      <c r="C1280" s="77"/>
      <c r="D1280" s="73"/>
      <c r="E1280" s="73"/>
      <c r="F1280" s="73"/>
      <c r="G1280" s="74"/>
      <c r="H1280" s="117"/>
    </row>
    <row r="1281" spans="1:8" x14ac:dyDescent="0.25">
      <c r="A1281" s="116"/>
      <c r="B1281" s="76"/>
      <c r="C1281" s="77"/>
      <c r="D1281" s="73"/>
      <c r="E1281" s="73"/>
      <c r="F1281" s="73"/>
      <c r="G1281" s="74"/>
      <c r="H1281" s="117"/>
    </row>
    <row r="1282" spans="1:8" x14ac:dyDescent="0.25">
      <c r="A1282" s="116"/>
      <c r="B1282" s="76"/>
      <c r="C1282" s="77"/>
      <c r="D1282" s="73"/>
      <c r="E1282" s="73"/>
      <c r="F1282" s="73"/>
      <c r="G1282" s="74"/>
      <c r="H1282" s="117"/>
    </row>
    <row r="1283" spans="1:8" x14ac:dyDescent="0.25">
      <c r="A1283" s="116"/>
      <c r="B1283" s="76"/>
      <c r="C1283" s="77"/>
      <c r="D1283" s="73"/>
      <c r="E1283" s="73"/>
      <c r="F1283" s="73"/>
      <c r="G1283" s="74"/>
      <c r="H1283" s="117"/>
    </row>
    <row r="1284" spans="1:8" x14ac:dyDescent="0.25">
      <c r="A1284" s="116"/>
      <c r="B1284" s="76"/>
      <c r="C1284" s="77"/>
      <c r="D1284" s="73"/>
      <c r="E1284" s="73"/>
      <c r="F1284" s="73"/>
      <c r="G1284" s="74"/>
      <c r="H1284" s="117"/>
    </row>
    <row r="1285" spans="1:8" x14ac:dyDescent="0.25">
      <c r="A1285" s="116"/>
      <c r="B1285" s="76"/>
      <c r="C1285" s="77"/>
      <c r="D1285" s="73"/>
      <c r="E1285" s="73"/>
      <c r="F1285" s="73"/>
      <c r="G1285" s="74"/>
      <c r="H1285" s="117"/>
    </row>
    <row r="1286" spans="1:8" x14ac:dyDescent="0.25">
      <c r="A1286" s="116"/>
      <c r="B1286" s="76"/>
      <c r="C1286" s="77"/>
      <c r="D1286" s="73"/>
      <c r="E1286" s="73"/>
      <c r="F1286" s="73"/>
      <c r="G1286" s="74"/>
      <c r="H1286" s="117"/>
    </row>
    <row r="1287" spans="1:8" x14ac:dyDescent="0.25">
      <c r="A1287" s="116"/>
      <c r="B1287" s="76"/>
      <c r="C1287" s="77"/>
      <c r="D1287" s="73"/>
      <c r="E1287" s="73"/>
      <c r="F1287" s="73"/>
      <c r="G1287" s="74"/>
      <c r="H1287" s="117"/>
    </row>
    <row r="1288" spans="1:8" x14ac:dyDescent="0.25">
      <c r="A1288" s="116"/>
      <c r="B1288" s="76"/>
      <c r="C1288" s="77"/>
      <c r="D1288" s="73"/>
      <c r="E1288" s="73"/>
      <c r="F1288" s="73"/>
      <c r="G1288" s="74"/>
      <c r="H1288" s="117"/>
    </row>
    <row r="1289" spans="1:8" x14ac:dyDescent="0.25">
      <c r="A1289" s="116"/>
      <c r="B1289" s="76"/>
      <c r="C1289" s="77"/>
      <c r="D1289" s="73"/>
      <c r="E1289" s="73"/>
      <c r="F1289" s="73"/>
      <c r="G1289" s="74"/>
      <c r="H1289" s="117"/>
    </row>
    <row r="1290" spans="1:8" x14ac:dyDescent="0.25">
      <c r="A1290" s="116"/>
      <c r="B1290" s="76"/>
      <c r="C1290" s="77"/>
      <c r="D1290" s="73"/>
      <c r="E1290" s="73"/>
      <c r="F1290" s="73"/>
      <c r="G1290" s="74"/>
      <c r="H1290" s="117"/>
    </row>
    <row r="1291" spans="1:8" x14ac:dyDescent="0.25">
      <c r="A1291" s="116"/>
      <c r="B1291" s="76"/>
      <c r="C1291" s="77"/>
      <c r="D1291" s="73"/>
      <c r="E1291" s="73"/>
      <c r="F1291" s="73"/>
      <c r="G1291" s="74"/>
      <c r="H1291" s="117"/>
    </row>
    <row r="1292" spans="1:8" x14ac:dyDescent="0.25">
      <c r="A1292" s="116"/>
      <c r="B1292" s="76"/>
      <c r="C1292" s="77"/>
      <c r="D1292" s="73"/>
      <c r="E1292" s="73"/>
      <c r="F1292" s="73"/>
      <c r="G1292" s="74"/>
      <c r="H1292" s="117"/>
    </row>
    <row r="1293" spans="1:8" x14ac:dyDescent="0.25">
      <c r="A1293" s="116"/>
      <c r="B1293" s="76"/>
      <c r="C1293" s="77"/>
      <c r="D1293" s="73"/>
      <c r="E1293" s="73"/>
      <c r="F1293" s="73"/>
      <c r="G1293" s="74"/>
      <c r="H1293" s="117"/>
    </row>
    <row r="1294" spans="1:8" x14ac:dyDescent="0.25">
      <c r="A1294" s="116"/>
      <c r="B1294" s="76"/>
      <c r="C1294" s="77"/>
      <c r="D1294" s="73"/>
      <c r="E1294" s="73"/>
      <c r="F1294" s="73"/>
      <c r="G1294" s="74"/>
      <c r="H1294" s="117"/>
    </row>
    <row r="1295" spans="1:8" x14ac:dyDescent="0.25">
      <c r="A1295" s="116"/>
      <c r="B1295" s="76"/>
      <c r="C1295" s="77"/>
      <c r="D1295" s="73"/>
      <c r="E1295" s="73"/>
      <c r="F1295" s="73"/>
      <c r="G1295" s="74"/>
      <c r="H1295" s="117"/>
    </row>
    <row r="1296" spans="1:8" x14ac:dyDescent="0.25">
      <c r="A1296" s="116"/>
      <c r="B1296" s="76"/>
      <c r="C1296" s="77"/>
      <c r="D1296" s="73"/>
      <c r="E1296" s="73"/>
      <c r="F1296" s="73"/>
      <c r="G1296" s="74"/>
      <c r="H1296" s="117"/>
    </row>
    <row r="1297" spans="1:8" x14ac:dyDescent="0.25">
      <c r="A1297" s="116"/>
      <c r="B1297" s="76"/>
      <c r="C1297" s="77"/>
      <c r="D1297" s="73"/>
      <c r="E1297" s="73"/>
      <c r="F1297" s="73"/>
      <c r="G1297" s="74"/>
      <c r="H1297" s="117"/>
    </row>
    <row r="1298" spans="1:8" x14ac:dyDescent="0.25">
      <c r="A1298" s="116"/>
      <c r="B1298" s="76"/>
      <c r="C1298" s="77"/>
      <c r="D1298" s="73"/>
      <c r="E1298" s="73"/>
      <c r="F1298" s="73"/>
      <c r="G1298" s="74"/>
      <c r="H1298" s="117"/>
    </row>
    <row r="1299" spans="1:8" x14ac:dyDescent="0.25">
      <c r="A1299" s="116"/>
      <c r="B1299" s="76"/>
      <c r="C1299" s="77"/>
      <c r="D1299" s="73"/>
      <c r="E1299" s="73"/>
      <c r="F1299" s="73"/>
      <c r="G1299" s="74"/>
      <c r="H1299" s="117"/>
    </row>
    <row r="1300" spans="1:8" x14ac:dyDescent="0.25">
      <c r="A1300" s="116"/>
      <c r="B1300" s="76"/>
      <c r="C1300" s="77"/>
      <c r="D1300" s="73"/>
      <c r="E1300" s="73"/>
      <c r="F1300" s="73"/>
      <c r="G1300" s="74"/>
      <c r="H1300" s="117"/>
    </row>
    <row r="1301" spans="1:8" x14ac:dyDescent="0.25">
      <c r="A1301" s="116"/>
      <c r="B1301" s="76"/>
      <c r="C1301" s="77"/>
      <c r="D1301" s="73"/>
      <c r="E1301" s="73"/>
      <c r="F1301" s="73"/>
      <c r="G1301" s="74"/>
      <c r="H1301" s="117"/>
    </row>
    <row r="1302" spans="1:8" x14ac:dyDescent="0.25">
      <c r="A1302" s="116"/>
      <c r="B1302" s="76"/>
      <c r="C1302" s="77"/>
      <c r="D1302" s="73"/>
      <c r="E1302" s="73"/>
      <c r="F1302" s="73"/>
      <c r="G1302" s="74"/>
      <c r="H1302" s="117"/>
    </row>
    <row r="1303" spans="1:8" x14ac:dyDescent="0.25">
      <c r="A1303" s="116"/>
      <c r="B1303" s="76"/>
      <c r="C1303" s="77"/>
      <c r="D1303" s="73"/>
      <c r="E1303" s="73"/>
      <c r="F1303" s="73"/>
      <c r="G1303" s="74"/>
      <c r="H1303" s="117"/>
    </row>
    <row r="1304" spans="1:8" x14ac:dyDescent="0.25">
      <c r="A1304" s="116"/>
      <c r="B1304" s="76"/>
      <c r="C1304" s="77"/>
      <c r="D1304" s="73"/>
      <c r="E1304" s="73"/>
      <c r="F1304" s="73"/>
      <c r="G1304" s="74"/>
      <c r="H1304" s="117"/>
    </row>
    <row r="1305" spans="1:8" x14ac:dyDescent="0.25">
      <c r="A1305" s="116"/>
      <c r="B1305" s="76"/>
      <c r="C1305" s="77"/>
      <c r="D1305" s="73"/>
      <c r="E1305" s="73"/>
      <c r="F1305" s="73"/>
      <c r="G1305" s="74"/>
      <c r="H1305" s="117"/>
    </row>
    <row r="1306" spans="1:8" x14ac:dyDescent="0.25">
      <c r="A1306" s="116"/>
      <c r="B1306" s="76"/>
      <c r="C1306" s="77"/>
      <c r="D1306" s="73"/>
      <c r="E1306" s="73"/>
      <c r="F1306" s="73"/>
      <c r="G1306" s="74"/>
      <c r="H1306" s="117"/>
    </row>
    <row r="1307" spans="1:8" x14ac:dyDescent="0.25">
      <c r="A1307" s="116"/>
      <c r="B1307" s="76"/>
      <c r="C1307" s="77"/>
      <c r="D1307" s="73"/>
      <c r="E1307" s="73"/>
      <c r="F1307" s="73"/>
      <c r="G1307" s="74"/>
      <c r="H1307" s="117"/>
    </row>
    <row r="1308" spans="1:8" x14ac:dyDescent="0.25">
      <c r="A1308" s="116"/>
      <c r="B1308" s="76"/>
      <c r="C1308" s="77"/>
      <c r="D1308" s="73"/>
      <c r="E1308" s="73"/>
      <c r="F1308" s="73"/>
      <c r="G1308" s="74"/>
      <c r="H1308" s="117"/>
    </row>
    <row r="1309" spans="1:8" x14ac:dyDescent="0.25">
      <c r="A1309" s="116"/>
      <c r="B1309" s="76"/>
      <c r="C1309" s="77"/>
      <c r="D1309" s="73"/>
      <c r="E1309" s="73"/>
      <c r="F1309" s="73"/>
      <c r="G1309" s="74"/>
      <c r="H1309" s="117"/>
    </row>
    <row r="1310" spans="1:8" x14ac:dyDescent="0.25">
      <c r="A1310" s="116"/>
      <c r="B1310" s="76"/>
      <c r="C1310" s="77"/>
      <c r="D1310" s="73"/>
      <c r="E1310" s="73"/>
      <c r="F1310" s="73"/>
      <c r="G1310" s="74"/>
      <c r="H1310" s="117"/>
    </row>
    <row r="1311" spans="1:8" x14ac:dyDescent="0.25">
      <c r="A1311" s="116"/>
      <c r="B1311" s="76"/>
      <c r="C1311" s="77"/>
      <c r="D1311" s="73"/>
      <c r="E1311" s="73"/>
      <c r="F1311" s="73"/>
      <c r="G1311" s="74"/>
      <c r="H1311" s="117"/>
    </row>
    <row r="1312" spans="1:8" x14ac:dyDescent="0.25">
      <c r="A1312" s="116"/>
      <c r="B1312" s="76"/>
      <c r="C1312" s="77"/>
      <c r="D1312" s="73"/>
      <c r="E1312" s="73"/>
      <c r="F1312" s="73"/>
      <c r="G1312" s="74"/>
      <c r="H1312" s="117"/>
    </row>
    <row r="1313" spans="1:8" x14ac:dyDescent="0.25">
      <c r="A1313" s="116"/>
      <c r="B1313" s="76"/>
      <c r="C1313" s="77"/>
      <c r="D1313" s="73"/>
      <c r="E1313" s="73"/>
      <c r="F1313" s="73"/>
      <c r="G1313" s="74"/>
      <c r="H1313" s="117"/>
    </row>
    <row r="1314" spans="1:8" x14ac:dyDescent="0.25">
      <c r="A1314" s="116"/>
      <c r="B1314" s="76"/>
      <c r="C1314" s="77"/>
      <c r="D1314" s="73"/>
      <c r="E1314" s="73"/>
      <c r="F1314" s="73"/>
      <c r="G1314" s="74"/>
      <c r="H1314" s="117"/>
    </row>
    <row r="1315" spans="1:8" x14ac:dyDescent="0.25">
      <c r="A1315" s="116"/>
      <c r="B1315" s="76"/>
      <c r="C1315" s="77"/>
      <c r="D1315" s="73"/>
      <c r="E1315" s="73"/>
      <c r="F1315" s="73"/>
      <c r="G1315" s="74"/>
      <c r="H1315" s="117"/>
    </row>
    <row r="1316" spans="1:8" x14ac:dyDescent="0.25">
      <c r="A1316" s="116"/>
      <c r="B1316" s="76"/>
      <c r="C1316" s="77"/>
      <c r="D1316" s="73"/>
      <c r="E1316" s="73"/>
      <c r="F1316" s="73"/>
      <c r="G1316" s="74"/>
      <c r="H1316" s="117"/>
    </row>
    <row r="1317" spans="1:8" x14ac:dyDescent="0.25">
      <c r="A1317" s="116"/>
      <c r="B1317" s="76"/>
      <c r="C1317" s="77"/>
      <c r="D1317" s="73"/>
      <c r="E1317" s="73"/>
      <c r="F1317" s="73"/>
      <c r="G1317" s="74"/>
      <c r="H1317" s="117"/>
    </row>
    <row r="1318" spans="1:8" x14ac:dyDescent="0.25">
      <c r="A1318" s="116"/>
      <c r="B1318" s="76"/>
      <c r="C1318" s="77"/>
      <c r="D1318" s="73"/>
      <c r="E1318" s="73"/>
      <c r="F1318" s="73"/>
      <c r="G1318" s="74"/>
      <c r="H1318" s="117"/>
    </row>
    <row r="1319" spans="1:8" x14ac:dyDescent="0.25">
      <c r="A1319" s="116"/>
      <c r="B1319" s="76"/>
      <c r="C1319" s="77"/>
      <c r="D1319" s="73"/>
      <c r="E1319" s="73"/>
      <c r="F1319" s="73"/>
      <c r="G1319" s="74"/>
      <c r="H1319" s="117"/>
    </row>
    <row r="1320" spans="1:8" x14ac:dyDescent="0.25">
      <c r="A1320" s="116"/>
      <c r="B1320" s="76"/>
      <c r="C1320" s="77"/>
      <c r="D1320" s="73"/>
      <c r="E1320" s="73"/>
      <c r="F1320" s="73"/>
      <c r="G1320" s="74"/>
      <c r="H1320" s="117"/>
    </row>
    <row r="1321" spans="1:8" x14ac:dyDescent="0.25">
      <c r="A1321" s="116"/>
      <c r="B1321" s="76"/>
      <c r="C1321" s="77"/>
      <c r="D1321" s="73"/>
      <c r="E1321" s="73"/>
      <c r="F1321" s="73"/>
      <c r="G1321" s="74"/>
      <c r="H1321" s="117"/>
    </row>
    <row r="1322" spans="1:8" x14ac:dyDescent="0.25">
      <c r="A1322" s="116"/>
      <c r="B1322" s="76"/>
      <c r="C1322" s="77"/>
      <c r="D1322" s="73"/>
      <c r="E1322" s="73"/>
      <c r="F1322" s="73"/>
      <c r="G1322" s="74"/>
      <c r="H1322" s="117"/>
    </row>
    <row r="1323" spans="1:8" x14ac:dyDescent="0.25">
      <c r="A1323" s="116"/>
      <c r="B1323" s="76"/>
      <c r="C1323" s="77"/>
      <c r="D1323" s="73"/>
      <c r="E1323" s="73"/>
      <c r="F1323" s="73"/>
      <c r="G1323" s="74"/>
      <c r="H1323" s="117"/>
    </row>
    <row r="1324" spans="1:8" x14ac:dyDescent="0.25">
      <c r="A1324" s="116"/>
      <c r="B1324" s="76"/>
      <c r="C1324" s="77"/>
      <c r="D1324" s="73"/>
      <c r="E1324" s="73"/>
      <c r="F1324" s="73"/>
      <c r="G1324" s="74"/>
      <c r="H1324" s="117"/>
    </row>
    <row r="1325" spans="1:8" x14ac:dyDescent="0.25">
      <c r="A1325" s="116"/>
      <c r="B1325" s="76"/>
      <c r="C1325" s="77"/>
      <c r="D1325" s="73"/>
      <c r="E1325" s="73"/>
      <c r="F1325" s="73"/>
      <c r="G1325" s="74"/>
      <c r="H1325" s="117"/>
    </row>
    <row r="1326" spans="1:8" x14ac:dyDescent="0.25">
      <c r="A1326" s="116"/>
      <c r="B1326" s="76"/>
      <c r="C1326" s="77"/>
      <c r="D1326" s="73"/>
      <c r="E1326" s="73"/>
      <c r="F1326" s="73"/>
      <c r="G1326" s="74"/>
      <c r="H1326" s="117"/>
    </row>
    <row r="1327" spans="1:8" x14ac:dyDescent="0.25">
      <c r="A1327" s="116"/>
      <c r="B1327" s="76"/>
      <c r="C1327" s="77"/>
      <c r="D1327" s="73"/>
      <c r="E1327" s="73"/>
      <c r="F1327" s="73"/>
      <c r="G1327" s="74"/>
      <c r="H1327" s="117"/>
    </row>
    <row r="1328" spans="1:8" x14ac:dyDescent="0.25">
      <c r="A1328" s="116"/>
      <c r="B1328" s="76"/>
      <c r="C1328" s="77"/>
      <c r="D1328" s="73"/>
      <c r="E1328" s="73"/>
      <c r="F1328" s="73"/>
      <c r="G1328" s="74"/>
      <c r="H1328" s="117"/>
    </row>
    <row r="1329" spans="1:8" x14ac:dyDescent="0.25">
      <c r="A1329" s="116"/>
      <c r="B1329" s="76"/>
      <c r="C1329" s="77"/>
      <c r="D1329" s="73"/>
      <c r="E1329" s="73"/>
      <c r="F1329" s="73"/>
      <c r="G1329" s="74"/>
      <c r="H1329" s="117"/>
    </row>
    <row r="1330" spans="1:8" x14ac:dyDescent="0.25">
      <c r="A1330" s="116"/>
      <c r="B1330" s="76"/>
      <c r="C1330" s="77"/>
      <c r="D1330" s="73"/>
      <c r="E1330" s="73"/>
      <c r="F1330" s="73"/>
      <c r="G1330" s="74"/>
      <c r="H1330" s="117"/>
    </row>
    <row r="1331" spans="1:8" x14ac:dyDescent="0.25">
      <c r="A1331" s="116"/>
      <c r="B1331" s="76"/>
      <c r="C1331" s="77"/>
      <c r="D1331" s="73"/>
      <c r="E1331" s="73"/>
      <c r="F1331" s="73"/>
      <c r="G1331" s="74"/>
      <c r="H1331" s="117"/>
    </row>
    <row r="1332" spans="1:8" x14ac:dyDescent="0.25">
      <c r="A1332" s="116"/>
      <c r="B1332" s="76"/>
      <c r="C1332" s="77"/>
      <c r="D1332" s="73"/>
      <c r="E1332" s="73"/>
      <c r="F1332" s="73"/>
      <c r="G1332" s="74"/>
      <c r="H1332" s="117"/>
    </row>
    <row r="1333" spans="1:8" x14ac:dyDescent="0.25">
      <c r="A1333" s="116"/>
      <c r="B1333" s="76"/>
      <c r="C1333" s="77"/>
      <c r="D1333" s="73"/>
      <c r="E1333" s="73"/>
      <c r="F1333" s="73"/>
      <c r="G1333" s="74"/>
      <c r="H1333" s="117"/>
    </row>
    <row r="1334" spans="1:8" x14ac:dyDescent="0.25">
      <c r="A1334" s="116"/>
      <c r="B1334" s="76"/>
      <c r="C1334" s="77"/>
      <c r="D1334" s="73"/>
      <c r="E1334" s="73"/>
      <c r="F1334" s="73"/>
      <c r="G1334" s="74"/>
      <c r="H1334" s="117"/>
    </row>
    <row r="1335" spans="1:8" x14ac:dyDescent="0.25">
      <c r="A1335" s="116"/>
      <c r="B1335" s="76"/>
      <c r="C1335" s="77"/>
      <c r="D1335" s="73"/>
      <c r="E1335" s="73"/>
      <c r="F1335" s="73"/>
      <c r="G1335" s="74"/>
      <c r="H1335" s="117"/>
    </row>
    <row r="1336" spans="1:8" x14ac:dyDescent="0.25">
      <c r="A1336" s="116"/>
      <c r="B1336" s="76"/>
      <c r="C1336" s="77"/>
      <c r="D1336" s="73"/>
      <c r="E1336" s="73"/>
      <c r="F1336" s="73"/>
      <c r="G1336" s="74"/>
      <c r="H1336" s="117"/>
    </row>
    <row r="1337" spans="1:8" x14ac:dyDescent="0.25">
      <c r="A1337" s="116"/>
      <c r="B1337" s="76"/>
      <c r="C1337" s="77"/>
      <c r="D1337" s="73"/>
      <c r="E1337" s="73"/>
      <c r="F1337" s="73"/>
      <c r="G1337" s="74"/>
      <c r="H1337" s="117"/>
    </row>
    <row r="1338" spans="1:8" x14ac:dyDescent="0.25">
      <c r="A1338" s="116"/>
      <c r="B1338" s="76"/>
      <c r="C1338" s="77"/>
      <c r="D1338" s="73"/>
      <c r="E1338" s="73"/>
      <c r="F1338" s="73"/>
      <c r="G1338" s="74"/>
      <c r="H1338" s="117"/>
    </row>
    <row r="1339" spans="1:8" x14ac:dyDescent="0.25">
      <c r="A1339" s="116"/>
      <c r="B1339" s="76"/>
      <c r="C1339" s="77"/>
      <c r="D1339" s="73"/>
      <c r="E1339" s="73"/>
      <c r="F1339" s="73"/>
      <c r="G1339" s="74"/>
      <c r="H1339" s="117"/>
    </row>
    <row r="1340" spans="1:8" x14ac:dyDescent="0.25">
      <c r="A1340" s="116"/>
      <c r="B1340" s="76"/>
      <c r="C1340" s="77"/>
      <c r="D1340" s="73"/>
      <c r="E1340" s="73"/>
      <c r="F1340" s="73"/>
      <c r="G1340" s="74"/>
      <c r="H1340" s="117"/>
    </row>
    <row r="1341" spans="1:8" x14ac:dyDescent="0.25">
      <c r="A1341" s="116"/>
      <c r="B1341" s="76"/>
      <c r="C1341" s="77"/>
      <c r="D1341" s="73"/>
      <c r="E1341" s="73"/>
      <c r="F1341" s="73"/>
      <c r="G1341" s="74"/>
      <c r="H1341" s="117"/>
    </row>
    <row r="1342" spans="1:8" x14ac:dyDescent="0.25">
      <c r="A1342" s="116"/>
      <c r="B1342" s="76"/>
      <c r="C1342" s="77"/>
      <c r="D1342" s="73"/>
      <c r="E1342" s="73"/>
      <c r="F1342" s="73"/>
      <c r="G1342" s="74"/>
      <c r="H1342" s="117"/>
    </row>
    <row r="1343" spans="1:8" x14ac:dyDescent="0.25">
      <c r="A1343" s="116"/>
      <c r="B1343" s="76"/>
      <c r="C1343" s="77"/>
      <c r="D1343" s="73"/>
      <c r="E1343" s="73"/>
      <c r="F1343" s="73"/>
      <c r="G1343" s="74"/>
      <c r="H1343" s="117"/>
    </row>
    <row r="1344" spans="1:8" x14ac:dyDescent="0.25">
      <c r="A1344" s="116"/>
      <c r="B1344" s="76"/>
      <c r="C1344" s="77"/>
      <c r="D1344" s="73"/>
      <c r="E1344" s="73"/>
      <c r="F1344" s="73"/>
      <c r="G1344" s="74"/>
      <c r="H1344" s="117"/>
    </row>
    <row r="1345" spans="1:8" x14ac:dyDescent="0.25">
      <c r="A1345" s="116"/>
      <c r="B1345" s="76"/>
      <c r="C1345" s="77"/>
      <c r="D1345" s="73"/>
      <c r="E1345" s="73"/>
      <c r="F1345" s="73"/>
      <c r="G1345" s="74"/>
      <c r="H1345" s="117"/>
    </row>
    <row r="1346" spans="1:8" x14ac:dyDescent="0.25">
      <c r="A1346" s="116"/>
      <c r="B1346" s="76"/>
      <c r="C1346" s="77"/>
      <c r="D1346" s="73"/>
      <c r="E1346" s="73"/>
      <c r="F1346" s="73"/>
      <c r="G1346" s="74"/>
      <c r="H1346" s="117"/>
    </row>
    <row r="1347" spans="1:8" x14ac:dyDescent="0.25">
      <c r="A1347" s="116"/>
      <c r="B1347" s="76"/>
      <c r="C1347" s="77"/>
      <c r="D1347" s="73"/>
      <c r="E1347" s="73"/>
      <c r="F1347" s="73"/>
      <c r="G1347" s="74"/>
      <c r="H1347" s="117"/>
    </row>
    <row r="1348" spans="1:8" x14ac:dyDescent="0.25">
      <c r="A1348" s="116"/>
      <c r="B1348" s="76"/>
      <c r="C1348" s="77"/>
      <c r="D1348" s="73"/>
      <c r="E1348" s="73"/>
      <c r="F1348" s="73"/>
      <c r="G1348" s="74"/>
      <c r="H1348" s="117"/>
    </row>
    <row r="1349" spans="1:8" x14ac:dyDescent="0.25">
      <c r="A1349" s="116"/>
      <c r="B1349" s="76"/>
      <c r="C1349" s="77"/>
      <c r="D1349" s="73"/>
      <c r="E1349" s="73"/>
      <c r="F1349" s="73"/>
      <c r="G1349" s="74"/>
      <c r="H1349" s="117"/>
    </row>
    <row r="1350" spans="1:8" x14ac:dyDescent="0.25">
      <c r="A1350" s="116"/>
      <c r="B1350" s="76"/>
      <c r="C1350" s="77"/>
      <c r="D1350" s="73"/>
      <c r="E1350" s="73"/>
      <c r="F1350" s="73"/>
      <c r="G1350" s="74"/>
      <c r="H1350" s="117"/>
    </row>
    <row r="1351" spans="1:8" x14ac:dyDescent="0.25">
      <c r="A1351" s="116"/>
      <c r="B1351" s="76"/>
      <c r="C1351" s="77"/>
      <c r="D1351" s="73"/>
      <c r="E1351" s="73"/>
      <c r="F1351" s="73"/>
      <c r="G1351" s="74"/>
      <c r="H1351" s="117"/>
    </row>
    <row r="1352" spans="1:8" x14ac:dyDescent="0.25">
      <c r="A1352" s="116"/>
      <c r="B1352" s="76"/>
      <c r="C1352" s="77"/>
      <c r="D1352" s="73"/>
      <c r="E1352" s="73"/>
      <c r="F1352" s="73"/>
      <c r="G1352" s="74"/>
      <c r="H1352" s="117"/>
    </row>
    <row r="1353" spans="1:8" x14ac:dyDescent="0.25">
      <c r="A1353" s="116"/>
      <c r="B1353" s="76"/>
      <c r="C1353" s="77"/>
      <c r="D1353" s="73"/>
      <c r="E1353" s="73"/>
      <c r="F1353" s="73"/>
      <c r="G1353" s="74"/>
      <c r="H1353" s="117"/>
    </row>
    <row r="1354" spans="1:8" x14ac:dyDescent="0.25">
      <c r="A1354" s="116"/>
      <c r="B1354" s="76"/>
      <c r="C1354" s="77"/>
      <c r="D1354" s="73"/>
      <c r="E1354" s="73"/>
      <c r="F1354" s="73"/>
      <c r="G1354" s="74"/>
      <c r="H1354" s="117"/>
    </row>
    <row r="1355" spans="1:8" x14ac:dyDescent="0.25">
      <c r="A1355" s="116"/>
      <c r="B1355" s="76"/>
      <c r="C1355" s="77"/>
      <c r="D1355" s="73"/>
      <c r="E1355" s="73"/>
      <c r="F1355" s="73"/>
      <c r="G1355" s="74"/>
      <c r="H1355" s="117"/>
    </row>
    <row r="1356" spans="1:8" x14ac:dyDescent="0.25">
      <c r="A1356" s="116"/>
      <c r="B1356" s="76"/>
      <c r="C1356" s="77"/>
      <c r="D1356" s="73"/>
      <c r="E1356" s="73"/>
      <c r="F1356" s="73"/>
      <c r="G1356" s="74"/>
      <c r="H1356" s="117"/>
    </row>
    <row r="1357" spans="1:8" x14ac:dyDescent="0.25">
      <c r="A1357" s="116"/>
      <c r="B1357" s="76"/>
      <c r="C1357" s="77"/>
      <c r="D1357" s="73"/>
      <c r="E1357" s="73"/>
      <c r="F1357" s="73"/>
      <c r="G1357" s="74"/>
      <c r="H1357" s="117"/>
    </row>
    <row r="1358" spans="1:8" x14ac:dyDescent="0.25">
      <c r="A1358" s="116"/>
      <c r="B1358" s="76"/>
      <c r="C1358" s="77"/>
      <c r="D1358" s="73"/>
      <c r="E1358" s="73"/>
      <c r="F1358" s="73"/>
      <c r="G1358" s="74"/>
      <c r="H1358" s="117"/>
    </row>
    <row r="1359" spans="1:8" x14ac:dyDescent="0.25">
      <c r="A1359" s="116"/>
      <c r="B1359" s="76"/>
      <c r="C1359" s="77"/>
      <c r="D1359" s="73"/>
      <c r="E1359" s="73"/>
      <c r="F1359" s="73"/>
      <c r="G1359" s="74"/>
      <c r="H1359" s="117"/>
    </row>
    <row r="1360" spans="1:8" x14ac:dyDescent="0.25">
      <c r="A1360" s="116"/>
      <c r="B1360" s="76"/>
      <c r="C1360" s="77"/>
      <c r="D1360" s="73"/>
      <c r="E1360" s="73"/>
      <c r="F1360" s="73"/>
      <c r="G1360" s="74"/>
      <c r="H1360" s="117"/>
    </row>
    <row r="1361" spans="1:8" x14ac:dyDescent="0.25">
      <c r="A1361" s="116"/>
      <c r="B1361" s="76"/>
      <c r="C1361" s="77"/>
      <c r="D1361" s="73"/>
      <c r="E1361" s="73"/>
      <c r="F1361" s="73"/>
      <c r="G1361" s="74"/>
      <c r="H1361" s="117"/>
    </row>
    <row r="1362" spans="1:8" x14ac:dyDescent="0.25">
      <c r="A1362" s="116"/>
      <c r="B1362" s="76"/>
      <c r="C1362" s="77"/>
      <c r="D1362" s="73"/>
      <c r="E1362" s="73"/>
      <c r="F1362" s="73"/>
      <c r="G1362" s="74"/>
      <c r="H1362" s="117"/>
    </row>
    <row r="1363" spans="1:8" x14ac:dyDescent="0.25">
      <c r="A1363" s="116"/>
      <c r="B1363" s="76"/>
      <c r="C1363" s="77"/>
      <c r="D1363" s="73"/>
      <c r="E1363" s="73"/>
      <c r="F1363" s="73"/>
      <c r="G1363" s="74"/>
      <c r="H1363" s="117"/>
    </row>
    <row r="1364" spans="1:8" x14ac:dyDescent="0.25">
      <c r="A1364" s="116"/>
      <c r="B1364" s="76"/>
      <c r="C1364" s="77"/>
      <c r="D1364" s="73"/>
      <c r="E1364" s="73"/>
      <c r="F1364" s="73"/>
      <c r="G1364" s="74"/>
      <c r="H1364" s="117"/>
    </row>
    <row r="1365" spans="1:8" x14ac:dyDescent="0.25">
      <c r="A1365" s="116"/>
      <c r="B1365" s="76"/>
      <c r="C1365" s="77"/>
      <c r="D1365" s="73"/>
      <c r="E1365" s="73"/>
      <c r="F1365" s="73"/>
      <c r="G1365" s="74"/>
      <c r="H1365" s="117"/>
    </row>
    <row r="1366" spans="1:8" x14ac:dyDescent="0.25">
      <c r="A1366" s="116"/>
      <c r="B1366" s="76"/>
      <c r="C1366" s="77"/>
      <c r="D1366" s="73"/>
      <c r="E1366" s="73"/>
      <c r="F1366" s="73"/>
      <c r="G1366" s="74"/>
      <c r="H1366" s="117"/>
    </row>
    <row r="1367" spans="1:8" x14ac:dyDescent="0.25">
      <c r="A1367" s="116"/>
      <c r="B1367" s="76"/>
      <c r="C1367" s="77"/>
      <c r="D1367" s="73"/>
      <c r="E1367" s="73"/>
      <c r="F1367" s="73"/>
      <c r="G1367" s="74"/>
      <c r="H1367" s="117"/>
    </row>
    <row r="1368" spans="1:8" x14ac:dyDescent="0.25">
      <c r="A1368" s="116"/>
      <c r="B1368" s="76"/>
      <c r="C1368" s="77"/>
      <c r="D1368" s="73"/>
      <c r="E1368" s="73"/>
      <c r="F1368" s="73"/>
      <c r="G1368" s="74"/>
      <c r="H1368" s="117"/>
    </row>
    <row r="1369" spans="1:8" x14ac:dyDescent="0.25">
      <c r="A1369" s="116"/>
      <c r="B1369" s="76"/>
      <c r="C1369" s="77"/>
      <c r="D1369" s="73"/>
      <c r="E1369" s="73"/>
      <c r="F1369" s="73"/>
      <c r="G1369" s="74"/>
      <c r="H1369" s="117"/>
    </row>
    <row r="1370" spans="1:8" x14ac:dyDescent="0.25">
      <c r="A1370" s="116"/>
      <c r="B1370" s="76"/>
      <c r="C1370" s="77"/>
      <c r="D1370" s="73"/>
      <c r="E1370" s="73"/>
      <c r="F1370" s="73"/>
      <c r="G1370" s="74"/>
      <c r="H1370" s="117"/>
    </row>
    <row r="1371" spans="1:8" x14ac:dyDescent="0.25">
      <c r="A1371" s="116"/>
      <c r="B1371" s="76"/>
      <c r="C1371" s="77"/>
      <c r="D1371" s="73"/>
      <c r="E1371" s="73"/>
      <c r="F1371" s="73"/>
      <c r="G1371" s="74"/>
      <c r="H1371" s="117"/>
    </row>
    <row r="1372" spans="1:8" x14ac:dyDescent="0.25">
      <c r="A1372" s="116"/>
      <c r="B1372" s="76"/>
      <c r="C1372" s="77"/>
      <c r="D1372" s="73"/>
      <c r="E1372" s="73"/>
      <c r="F1372" s="73"/>
      <c r="G1372" s="74"/>
      <c r="H1372" s="117"/>
    </row>
    <row r="1373" spans="1:8" x14ac:dyDescent="0.25">
      <c r="A1373" s="116"/>
      <c r="B1373" s="76"/>
      <c r="C1373" s="77"/>
      <c r="D1373" s="73"/>
      <c r="E1373" s="73"/>
      <c r="F1373" s="73"/>
      <c r="G1373" s="74"/>
      <c r="H1373" s="117"/>
    </row>
    <row r="1374" spans="1:8" x14ac:dyDescent="0.25">
      <c r="A1374" s="116"/>
      <c r="B1374" s="76"/>
      <c r="C1374" s="77"/>
      <c r="D1374" s="73"/>
      <c r="E1374" s="73"/>
      <c r="F1374" s="73"/>
      <c r="G1374" s="74"/>
      <c r="H1374" s="117"/>
    </row>
    <row r="1375" spans="1:8" x14ac:dyDescent="0.25">
      <c r="A1375" s="116"/>
      <c r="B1375" s="76"/>
      <c r="C1375" s="77"/>
      <c r="D1375" s="73"/>
      <c r="E1375" s="73"/>
      <c r="F1375" s="73"/>
      <c r="G1375" s="74"/>
      <c r="H1375" s="117"/>
    </row>
    <row r="1376" spans="1:8" x14ac:dyDescent="0.25">
      <c r="A1376" s="116"/>
      <c r="B1376" s="76"/>
      <c r="C1376" s="77"/>
      <c r="D1376" s="73"/>
      <c r="E1376" s="73"/>
      <c r="F1376" s="73"/>
      <c r="G1376" s="74"/>
      <c r="H1376" s="117"/>
    </row>
    <row r="1377" spans="1:8" x14ac:dyDescent="0.25">
      <c r="A1377" s="116"/>
      <c r="B1377" s="76"/>
      <c r="C1377" s="77"/>
      <c r="D1377" s="73"/>
      <c r="E1377" s="73"/>
      <c r="F1377" s="73"/>
      <c r="G1377" s="74"/>
      <c r="H1377" s="117"/>
    </row>
    <row r="1378" spans="1:8" x14ac:dyDescent="0.25">
      <c r="A1378" s="116"/>
      <c r="B1378" s="76"/>
      <c r="C1378" s="77"/>
      <c r="D1378" s="73"/>
      <c r="E1378" s="73"/>
      <c r="F1378" s="73"/>
      <c r="G1378" s="74"/>
      <c r="H1378" s="117"/>
    </row>
    <row r="1379" spans="1:8" x14ac:dyDescent="0.25">
      <c r="A1379" s="116"/>
      <c r="B1379" s="76"/>
      <c r="C1379" s="77"/>
      <c r="D1379" s="73"/>
      <c r="E1379" s="73"/>
      <c r="F1379" s="73"/>
      <c r="G1379" s="74"/>
      <c r="H1379" s="117"/>
    </row>
    <row r="1380" spans="1:8" x14ac:dyDescent="0.25">
      <c r="A1380" s="116"/>
      <c r="B1380" s="76"/>
      <c r="C1380" s="77"/>
      <c r="D1380" s="73"/>
      <c r="E1380" s="73"/>
      <c r="F1380" s="73"/>
      <c r="G1380" s="74"/>
      <c r="H1380" s="117"/>
    </row>
    <row r="1381" spans="1:8" x14ac:dyDescent="0.25">
      <c r="A1381" s="116"/>
      <c r="B1381" s="76"/>
      <c r="C1381" s="77"/>
      <c r="D1381" s="73"/>
      <c r="E1381" s="73"/>
      <c r="F1381" s="73"/>
      <c r="G1381" s="74"/>
      <c r="H1381" s="117"/>
    </row>
    <row r="1382" spans="1:8" x14ac:dyDescent="0.25">
      <c r="A1382" s="116"/>
      <c r="B1382" s="76"/>
      <c r="C1382" s="77"/>
      <c r="D1382" s="73"/>
      <c r="E1382" s="73"/>
      <c r="F1382" s="73"/>
      <c r="G1382" s="74"/>
      <c r="H1382" s="117"/>
    </row>
    <row r="1383" spans="1:8" x14ac:dyDescent="0.25">
      <c r="A1383" s="116"/>
      <c r="B1383" s="76"/>
      <c r="C1383" s="77"/>
      <c r="D1383" s="73"/>
      <c r="E1383" s="73"/>
      <c r="F1383" s="73"/>
      <c r="G1383" s="74"/>
      <c r="H1383" s="117"/>
    </row>
    <row r="1384" spans="1:8" x14ac:dyDescent="0.25">
      <c r="A1384" s="116"/>
      <c r="B1384" s="76"/>
      <c r="C1384" s="77"/>
      <c r="D1384" s="73"/>
      <c r="E1384" s="73"/>
      <c r="F1384" s="73"/>
      <c r="G1384" s="74"/>
      <c r="H1384" s="117"/>
    </row>
    <row r="1385" spans="1:8" x14ac:dyDescent="0.25">
      <c r="A1385" s="116"/>
      <c r="B1385" s="76"/>
      <c r="C1385" s="77"/>
      <c r="D1385" s="73"/>
      <c r="E1385" s="73"/>
      <c r="F1385" s="73"/>
      <c r="G1385" s="74"/>
      <c r="H1385" s="117"/>
    </row>
    <row r="1386" spans="1:8" x14ac:dyDescent="0.25">
      <c r="A1386" s="116"/>
      <c r="B1386" s="76"/>
      <c r="C1386" s="77"/>
      <c r="D1386" s="73"/>
      <c r="E1386" s="73"/>
      <c r="F1386" s="73"/>
      <c r="G1386" s="74"/>
      <c r="H1386" s="117"/>
    </row>
    <row r="1387" spans="1:8" x14ac:dyDescent="0.25">
      <c r="A1387" s="116"/>
      <c r="B1387" s="76"/>
      <c r="C1387" s="77"/>
      <c r="D1387" s="73"/>
      <c r="E1387" s="73"/>
      <c r="F1387" s="73"/>
      <c r="G1387" s="74"/>
      <c r="H1387" s="117"/>
    </row>
    <row r="1388" spans="1:8" x14ac:dyDescent="0.25">
      <c r="A1388" s="116"/>
      <c r="B1388" s="76"/>
      <c r="C1388" s="77"/>
      <c r="D1388" s="73"/>
      <c r="E1388" s="73"/>
      <c r="F1388" s="73"/>
      <c r="G1388" s="74"/>
      <c r="H1388" s="117"/>
    </row>
    <row r="1389" spans="1:8" x14ac:dyDescent="0.25">
      <c r="A1389" s="116"/>
      <c r="B1389" s="76"/>
      <c r="C1389" s="77"/>
      <c r="D1389" s="73"/>
      <c r="E1389" s="73"/>
      <c r="F1389" s="73"/>
      <c r="G1389" s="74"/>
      <c r="H1389" s="117"/>
    </row>
    <row r="1390" spans="1:8" x14ac:dyDescent="0.25">
      <c r="A1390" s="116"/>
      <c r="B1390" s="76"/>
      <c r="C1390" s="77"/>
      <c r="D1390" s="73"/>
      <c r="E1390" s="73"/>
      <c r="F1390" s="73"/>
      <c r="G1390" s="74"/>
      <c r="H1390" s="117"/>
    </row>
    <row r="1391" spans="1:8" x14ac:dyDescent="0.25">
      <c r="A1391" s="116"/>
      <c r="B1391" s="76"/>
      <c r="C1391" s="77"/>
      <c r="D1391" s="73"/>
      <c r="E1391" s="73"/>
      <c r="F1391" s="73"/>
      <c r="G1391" s="74"/>
      <c r="H1391" s="117"/>
    </row>
    <row r="1392" spans="1:8" x14ac:dyDescent="0.25">
      <c r="A1392" s="116"/>
      <c r="B1392" s="76"/>
      <c r="C1392" s="77"/>
      <c r="D1392" s="73"/>
      <c r="E1392" s="73"/>
      <c r="F1392" s="73"/>
      <c r="G1392" s="74"/>
      <c r="H1392" s="117"/>
    </row>
    <row r="1393" spans="1:8" x14ac:dyDescent="0.25">
      <c r="A1393" s="116"/>
      <c r="B1393" s="76"/>
      <c r="C1393" s="77"/>
      <c r="D1393" s="73"/>
      <c r="E1393" s="73"/>
      <c r="F1393" s="73"/>
      <c r="G1393" s="74"/>
      <c r="H1393" s="117"/>
    </row>
    <row r="1394" spans="1:8" x14ac:dyDescent="0.25">
      <c r="A1394" s="116"/>
      <c r="B1394" s="76"/>
      <c r="C1394" s="77"/>
      <c r="D1394" s="73"/>
      <c r="E1394" s="73"/>
      <c r="F1394" s="73"/>
      <c r="G1394" s="74"/>
      <c r="H1394" s="117"/>
    </row>
    <row r="1395" spans="1:8" x14ac:dyDescent="0.25">
      <c r="A1395" s="116"/>
      <c r="B1395" s="76"/>
      <c r="C1395" s="77"/>
      <c r="D1395" s="73"/>
      <c r="E1395" s="73"/>
      <c r="F1395" s="73"/>
      <c r="G1395" s="74"/>
      <c r="H1395" s="117"/>
    </row>
    <row r="1396" spans="1:8" x14ac:dyDescent="0.25">
      <c r="A1396" s="116"/>
      <c r="B1396" s="76"/>
      <c r="C1396" s="77"/>
      <c r="D1396" s="73"/>
      <c r="E1396" s="73"/>
      <c r="F1396" s="73"/>
      <c r="G1396" s="74"/>
      <c r="H1396" s="117"/>
    </row>
    <row r="1397" spans="1:8" x14ac:dyDescent="0.25">
      <c r="A1397" s="116"/>
      <c r="B1397" s="76"/>
      <c r="C1397" s="77"/>
      <c r="D1397" s="73"/>
      <c r="E1397" s="73"/>
      <c r="F1397" s="73"/>
      <c r="G1397" s="74"/>
      <c r="H1397" s="117"/>
    </row>
    <row r="1398" spans="1:8" x14ac:dyDescent="0.25">
      <c r="A1398" s="116"/>
      <c r="B1398" s="76"/>
      <c r="C1398" s="77"/>
      <c r="D1398" s="73"/>
      <c r="E1398" s="73"/>
      <c r="F1398" s="73"/>
      <c r="G1398" s="74"/>
      <c r="H1398" s="117"/>
    </row>
    <row r="1399" spans="1:8" x14ac:dyDescent="0.25">
      <c r="A1399" s="116"/>
      <c r="B1399" s="76"/>
      <c r="C1399" s="77"/>
      <c r="D1399" s="73"/>
      <c r="E1399" s="73"/>
      <c r="F1399" s="73"/>
      <c r="G1399" s="74"/>
      <c r="H1399" s="117"/>
    </row>
    <row r="1400" spans="1:8" x14ac:dyDescent="0.25">
      <c r="A1400" s="116"/>
      <c r="B1400" s="76"/>
      <c r="C1400" s="77"/>
      <c r="D1400" s="73"/>
      <c r="E1400" s="73"/>
      <c r="F1400" s="73"/>
      <c r="G1400" s="74"/>
      <c r="H1400" s="117"/>
    </row>
    <row r="1401" spans="1:8" x14ac:dyDescent="0.25">
      <c r="A1401" s="116"/>
      <c r="B1401" s="76"/>
      <c r="C1401" s="77"/>
      <c r="D1401" s="73"/>
      <c r="E1401" s="73"/>
      <c r="F1401" s="73"/>
      <c r="G1401" s="74"/>
      <c r="H1401" s="117"/>
    </row>
    <row r="1402" spans="1:8" x14ac:dyDescent="0.25">
      <c r="A1402" s="116"/>
      <c r="B1402" s="76"/>
      <c r="C1402" s="77"/>
      <c r="D1402" s="73"/>
      <c r="E1402" s="73"/>
      <c r="F1402" s="73"/>
      <c r="G1402" s="74"/>
      <c r="H1402" s="117"/>
    </row>
    <row r="1403" spans="1:8" x14ac:dyDescent="0.25">
      <c r="A1403" s="116"/>
      <c r="B1403" s="76"/>
      <c r="C1403" s="77"/>
      <c r="D1403" s="73"/>
      <c r="E1403" s="73"/>
      <c r="F1403" s="73"/>
      <c r="G1403" s="74"/>
      <c r="H1403" s="117"/>
    </row>
    <row r="1404" spans="1:8" x14ac:dyDescent="0.25">
      <c r="A1404" s="116"/>
      <c r="B1404" s="76"/>
      <c r="C1404" s="77"/>
      <c r="D1404" s="73"/>
      <c r="E1404" s="73"/>
      <c r="F1404" s="73"/>
      <c r="G1404" s="74"/>
      <c r="H1404" s="117"/>
    </row>
    <row r="1405" spans="1:8" x14ac:dyDescent="0.25">
      <c r="A1405" s="116"/>
      <c r="B1405" s="76"/>
      <c r="C1405" s="77"/>
      <c r="D1405" s="73"/>
      <c r="E1405" s="73"/>
      <c r="F1405" s="73"/>
      <c r="G1405" s="74"/>
      <c r="H1405" s="117"/>
    </row>
    <row r="1406" spans="1:8" x14ac:dyDescent="0.25">
      <c r="A1406" s="116"/>
      <c r="B1406" s="76"/>
      <c r="C1406" s="77"/>
      <c r="D1406" s="73"/>
      <c r="E1406" s="73"/>
      <c r="F1406" s="73"/>
      <c r="G1406" s="74"/>
      <c r="H1406" s="117"/>
    </row>
    <row r="1407" spans="1:8" x14ac:dyDescent="0.25">
      <c r="A1407" s="116"/>
      <c r="B1407" s="76"/>
      <c r="C1407" s="77"/>
      <c r="D1407" s="73"/>
      <c r="E1407" s="73"/>
      <c r="F1407" s="73"/>
      <c r="G1407" s="74"/>
      <c r="H1407" s="117"/>
    </row>
    <row r="1408" spans="1:8" x14ac:dyDescent="0.25">
      <c r="A1408" s="116"/>
      <c r="B1408" s="76"/>
      <c r="C1408" s="77"/>
      <c r="D1408" s="73"/>
      <c r="E1408" s="73"/>
      <c r="F1408" s="73"/>
      <c r="G1408" s="74"/>
      <c r="H1408" s="117"/>
    </row>
    <row r="1409" spans="1:8" x14ac:dyDescent="0.25">
      <c r="A1409" s="116"/>
      <c r="B1409" s="76"/>
      <c r="C1409" s="77"/>
      <c r="D1409" s="73"/>
      <c r="E1409" s="73"/>
      <c r="F1409" s="73"/>
      <c r="G1409" s="74"/>
      <c r="H1409" s="117"/>
    </row>
    <row r="1410" spans="1:8" x14ac:dyDescent="0.25">
      <c r="A1410" s="116"/>
      <c r="B1410" s="76"/>
      <c r="C1410" s="77"/>
      <c r="D1410" s="73"/>
      <c r="E1410" s="73"/>
      <c r="F1410" s="73"/>
      <c r="G1410" s="74"/>
      <c r="H1410" s="117"/>
    </row>
    <row r="1411" spans="1:8" x14ac:dyDescent="0.25">
      <c r="A1411" s="116"/>
      <c r="B1411" s="76"/>
      <c r="C1411" s="77"/>
      <c r="D1411" s="73"/>
      <c r="E1411" s="73"/>
      <c r="F1411" s="73"/>
      <c r="G1411" s="74"/>
      <c r="H1411" s="117"/>
    </row>
    <row r="1412" spans="1:8" x14ac:dyDescent="0.25">
      <c r="A1412" s="116"/>
      <c r="B1412" s="76"/>
      <c r="C1412" s="77"/>
      <c r="D1412" s="73"/>
      <c r="E1412" s="73"/>
      <c r="F1412" s="73"/>
      <c r="G1412" s="74"/>
      <c r="H1412" s="117"/>
    </row>
    <row r="1413" spans="1:8" x14ac:dyDescent="0.25">
      <c r="A1413" s="116"/>
      <c r="B1413" s="76"/>
      <c r="C1413" s="77"/>
      <c r="D1413" s="73"/>
      <c r="E1413" s="73"/>
      <c r="F1413" s="73"/>
      <c r="G1413" s="74"/>
      <c r="H1413" s="117"/>
    </row>
    <row r="1414" spans="1:8" x14ac:dyDescent="0.25">
      <c r="A1414" s="116"/>
      <c r="B1414" s="76"/>
      <c r="C1414" s="77"/>
      <c r="D1414" s="73"/>
      <c r="E1414" s="73"/>
      <c r="F1414" s="73"/>
      <c r="G1414" s="74"/>
      <c r="H1414" s="117"/>
    </row>
    <row r="1415" spans="1:8" x14ac:dyDescent="0.25">
      <c r="A1415" s="116"/>
      <c r="B1415" s="76"/>
      <c r="C1415" s="77"/>
      <c r="D1415" s="73"/>
      <c r="E1415" s="73"/>
      <c r="F1415" s="73"/>
      <c r="G1415" s="74"/>
      <c r="H1415" s="117"/>
    </row>
    <row r="1416" spans="1:8" x14ac:dyDescent="0.25">
      <c r="A1416" s="116"/>
      <c r="B1416" s="76"/>
      <c r="C1416" s="77"/>
      <c r="D1416" s="73"/>
      <c r="E1416" s="73"/>
      <c r="F1416" s="73"/>
      <c r="G1416" s="74"/>
      <c r="H1416" s="117"/>
    </row>
    <row r="1417" spans="1:8" x14ac:dyDescent="0.25">
      <c r="A1417" s="116"/>
      <c r="B1417" s="76"/>
      <c r="C1417" s="77"/>
      <c r="D1417" s="73"/>
      <c r="E1417" s="73"/>
      <c r="F1417" s="73"/>
      <c r="G1417" s="74"/>
      <c r="H1417" s="117"/>
    </row>
    <row r="1418" spans="1:8" x14ac:dyDescent="0.25">
      <c r="A1418" s="116"/>
      <c r="B1418" s="76"/>
      <c r="C1418" s="77"/>
      <c r="D1418" s="73"/>
      <c r="E1418" s="73"/>
      <c r="F1418" s="73"/>
      <c r="G1418" s="74"/>
      <c r="H1418" s="117"/>
    </row>
    <row r="1419" spans="1:8" x14ac:dyDescent="0.25">
      <c r="A1419" s="116"/>
      <c r="B1419" s="76"/>
      <c r="C1419" s="77"/>
      <c r="D1419" s="73"/>
      <c r="E1419" s="73"/>
      <c r="F1419" s="73"/>
      <c r="G1419" s="74"/>
      <c r="H1419" s="117"/>
    </row>
    <row r="1420" spans="1:8" x14ac:dyDescent="0.25">
      <c r="A1420" s="116"/>
      <c r="B1420" s="76"/>
      <c r="C1420" s="77"/>
      <c r="D1420" s="73"/>
      <c r="E1420" s="73"/>
      <c r="F1420" s="73"/>
      <c r="G1420" s="74"/>
      <c r="H1420" s="117"/>
    </row>
    <row r="1421" spans="1:8" x14ac:dyDescent="0.25">
      <c r="A1421" s="116"/>
      <c r="B1421" s="76"/>
      <c r="C1421" s="77"/>
      <c r="D1421" s="73"/>
      <c r="E1421" s="73"/>
      <c r="F1421" s="73"/>
      <c r="G1421" s="74"/>
      <c r="H1421" s="117"/>
    </row>
    <row r="1422" spans="1:8" x14ac:dyDescent="0.25">
      <c r="A1422" s="116"/>
      <c r="B1422" s="76"/>
      <c r="C1422" s="77"/>
      <c r="D1422" s="73"/>
      <c r="E1422" s="73"/>
      <c r="F1422" s="73"/>
      <c r="G1422" s="74"/>
      <c r="H1422" s="117"/>
    </row>
    <row r="1423" spans="1:8" x14ac:dyDescent="0.25">
      <c r="A1423" s="116"/>
      <c r="B1423" s="76"/>
      <c r="C1423" s="77"/>
      <c r="D1423" s="73"/>
      <c r="E1423" s="73"/>
      <c r="F1423" s="73"/>
      <c r="G1423" s="74"/>
      <c r="H1423" s="117"/>
    </row>
    <row r="1424" spans="1:8" x14ac:dyDescent="0.25">
      <c r="A1424" s="116"/>
      <c r="B1424" s="76"/>
      <c r="C1424" s="77"/>
      <c r="D1424" s="73"/>
      <c r="E1424" s="73"/>
      <c r="F1424" s="73"/>
      <c r="G1424" s="74"/>
      <c r="H1424" s="117"/>
    </row>
    <row r="1425" spans="1:8" x14ac:dyDescent="0.25">
      <c r="A1425" s="116"/>
      <c r="B1425" s="76"/>
      <c r="C1425" s="77"/>
      <c r="D1425" s="73"/>
      <c r="E1425" s="73"/>
      <c r="F1425" s="73"/>
      <c r="G1425" s="74"/>
      <c r="H1425" s="117"/>
    </row>
    <row r="1426" spans="1:8" x14ac:dyDescent="0.25">
      <c r="A1426" s="116"/>
      <c r="B1426" s="76"/>
      <c r="C1426" s="77"/>
      <c r="D1426" s="73"/>
      <c r="E1426" s="73"/>
      <c r="F1426" s="73"/>
      <c r="G1426" s="74"/>
      <c r="H1426" s="117"/>
    </row>
    <row r="1427" spans="1:8" x14ac:dyDescent="0.25">
      <c r="A1427" s="116"/>
      <c r="B1427" s="76"/>
      <c r="C1427" s="77"/>
      <c r="D1427" s="73"/>
      <c r="E1427" s="73"/>
      <c r="F1427" s="73"/>
      <c r="G1427" s="74"/>
      <c r="H1427" s="117"/>
    </row>
    <row r="1428" spans="1:8" x14ac:dyDescent="0.25">
      <c r="A1428" s="116"/>
      <c r="B1428" s="76"/>
      <c r="C1428" s="77"/>
      <c r="D1428" s="73"/>
      <c r="E1428" s="73"/>
      <c r="F1428" s="73"/>
      <c r="G1428" s="74"/>
      <c r="H1428" s="117"/>
    </row>
    <row r="1429" spans="1:8" x14ac:dyDescent="0.25">
      <c r="A1429" s="116"/>
      <c r="B1429" s="76"/>
      <c r="C1429" s="77"/>
      <c r="D1429" s="73"/>
      <c r="E1429" s="73"/>
      <c r="F1429" s="73"/>
      <c r="G1429" s="74"/>
      <c r="H1429" s="117"/>
    </row>
    <row r="1430" spans="1:8" x14ac:dyDescent="0.25">
      <c r="A1430" s="116"/>
      <c r="B1430" s="76"/>
      <c r="C1430" s="77"/>
      <c r="D1430" s="73"/>
      <c r="E1430" s="73"/>
      <c r="F1430" s="73"/>
      <c r="G1430" s="74"/>
      <c r="H1430" s="117"/>
    </row>
    <row r="1431" spans="1:8" x14ac:dyDescent="0.25">
      <c r="A1431" s="116"/>
      <c r="B1431" s="76"/>
      <c r="C1431" s="77"/>
      <c r="D1431" s="73"/>
      <c r="E1431" s="73"/>
      <c r="F1431" s="73"/>
      <c r="G1431" s="74"/>
      <c r="H1431" s="117"/>
    </row>
    <row r="1432" spans="1:8" x14ac:dyDescent="0.25">
      <c r="A1432" s="116"/>
      <c r="B1432" s="76"/>
      <c r="C1432" s="77"/>
      <c r="D1432" s="73"/>
      <c r="E1432" s="73"/>
      <c r="F1432" s="73"/>
      <c r="G1432" s="74"/>
      <c r="H1432" s="117"/>
    </row>
    <row r="1433" spans="1:8" x14ac:dyDescent="0.25">
      <c r="A1433" s="116"/>
      <c r="B1433" s="76"/>
      <c r="C1433" s="77"/>
      <c r="D1433" s="73"/>
      <c r="E1433" s="73"/>
      <c r="F1433" s="73"/>
      <c r="G1433" s="74"/>
      <c r="H1433" s="117"/>
    </row>
    <row r="1434" spans="1:8" x14ac:dyDescent="0.25">
      <c r="A1434" s="116"/>
      <c r="B1434" s="76"/>
      <c r="C1434" s="77"/>
      <c r="D1434" s="73"/>
      <c r="E1434" s="73"/>
      <c r="F1434" s="73"/>
      <c r="G1434" s="74"/>
      <c r="H1434" s="117"/>
    </row>
    <row r="1435" spans="1:8" x14ac:dyDescent="0.25">
      <c r="A1435" s="116"/>
      <c r="B1435" s="76"/>
      <c r="C1435" s="77"/>
      <c r="D1435" s="73"/>
      <c r="E1435" s="73"/>
      <c r="F1435" s="73"/>
      <c r="G1435" s="74"/>
      <c r="H1435" s="117"/>
    </row>
    <row r="1436" spans="1:8" x14ac:dyDescent="0.25">
      <c r="A1436" s="116"/>
      <c r="B1436" s="76"/>
      <c r="C1436" s="77"/>
      <c r="D1436" s="73"/>
      <c r="E1436" s="73"/>
      <c r="F1436" s="73"/>
      <c r="G1436" s="74"/>
      <c r="H1436" s="117"/>
    </row>
    <row r="1437" spans="1:8" x14ac:dyDescent="0.25">
      <c r="A1437" s="116"/>
      <c r="B1437" s="76"/>
      <c r="C1437" s="77"/>
      <c r="D1437" s="73"/>
      <c r="E1437" s="73"/>
      <c r="F1437" s="73"/>
      <c r="G1437" s="74"/>
      <c r="H1437" s="117"/>
    </row>
    <row r="1438" spans="1:8" x14ac:dyDescent="0.25">
      <c r="A1438" s="116"/>
      <c r="B1438" s="76"/>
      <c r="C1438" s="77"/>
      <c r="D1438" s="73"/>
      <c r="E1438" s="73"/>
      <c r="F1438" s="73"/>
      <c r="G1438" s="74"/>
      <c r="H1438" s="117"/>
    </row>
    <row r="1439" spans="1:8" x14ac:dyDescent="0.25">
      <c r="A1439" s="116"/>
      <c r="B1439" s="76"/>
      <c r="C1439" s="77"/>
      <c r="D1439" s="73"/>
      <c r="E1439" s="73"/>
      <c r="F1439" s="73"/>
      <c r="G1439" s="74"/>
      <c r="H1439" s="117"/>
    </row>
    <row r="1440" spans="1:8" x14ac:dyDescent="0.25">
      <c r="A1440" s="116"/>
      <c r="B1440" s="76"/>
      <c r="C1440" s="77"/>
      <c r="D1440" s="73"/>
      <c r="E1440" s="73"/>
      <c r="F1440" s="73"/>
      <c r="G1440" s="74"/>
      <c r="H1440" s="117"/>
    </row>
    <row r="1441" spans="1:8" x14ac:dyDescent="0.25">
      <c r="A1441" s="116"/>
      <c r="B1441" s="76"/>
      <c r="C1441" s="77"/>
      <c r="D1441" s="73"/>
      <c r="E1441" s="73"/>
      <c r="F1441" s="73"/>
      <c r="G1441" s="74"/>
      <c r="H1441" s="117"/>
    </row>
    <row r="1442" spans="1:8" x14ac:dyDescent="0.25">
      <c r="A1442" s="116"/>
      <c r="B1442" s="76"/>
      <c r="C1442" s="77"/>
      <c r="D1442" s="73"/>
      <c r="E1442" s="73"/>
      <c r="F1442" s="73"/>
      <c r="G1442" s="74"/>
      <c r="H1442" s="117"/>
    </row>
    <row r="1443" spans="1:8" x14ac:dyDescent="0.25">
      <c r="A1443" s="116"/>
      <c r="B1443" s="76"/>
      <c r="C1443" s="77"/>
      <c r="D1443" s="73"/>
      <c r="E1443" s="73"/>
      <c r="F1443" s="73"/>
      <c r="G1443" s="74"/>
      <c r="H1443" s="117"/>
    </row>
    <row r="1444" spans="1:8" x14ac:dyDescent="0.25">
      <c r="A1444" s="116"/>
      <c r="B1444" s="76"/>
      <c r="C1444" s="77"/>
      <c r="D1444" s="73"/>
      <c r="E1444" s="73"/>
      <c r="F1444" s="73"/>
      <c r="G1444" s="74"/>
      <c r="H1444" s="117"/>
    </row>
    <row r="1445" spans="1:8" x14ac:dyDescent="0.25">
      <c r="A1445" s="116"/>
      <c r="B1445" s="76"/>
      <c r="C1445" s="77"/>
      <c r="D1445" s="73"/>
      <c r="E1445" s="73"/>
      <c r="F1445" s="73"/>
      <c r="G1445" s="74"/>
      <c r="H1445" s="117"/>
    </row>
    <row r="1446" spans="1:8" x14ac:dyDescent="0.25">
      <c r="A1446" s="116"/>
      <c r="B1446" s="76"/>
      <c r="C1446" s="77"/>
      <c r="D1446" s="73"/>
      <c r="E1446" s="73"/>
      <c r="F1446" s="73"/>
      <c r="G1446" s="74"/>
      <c r="H1446" s="117"/>
    </row>
    <row r="1447" spans="1:8" x14ac:dyDescent="0.25">
      <c r="A1447" s="116"/>
      <c r="B1447" s="76"/>
      <c r="C1447" s="77"/>
      <c r="D1447" s="73"/>
      <c r="E1447" s="73"/>
      <c r="F1447" s="73"/>
      <c r="G1447" s="74"/>
      <c r="H1447" s="117"/>
    </row>
    <row r="1448" spans="1:8" x14ac:dyDescent="0.25">
      <c r="A1448" s="116"/>
      <c r="B1448" s="76"/>
      <c r="C1448" s="77"/>
      <c r="D1448" s="73"/>
      <c r="E1448" s="73"/>
      <c r="F1448" s="73"/>
      <c r="G1448" s="74"/>
      <c r="H1448" s="117"/>
    </row>
    <row r="1449" spans="1:8" x14ac:dyDescent="0.25">
      <c r="A1449" s="116"/>
      <c r="B1449" s="76"/>
      <c r="C1449" s="77"/>
      <c r="D1449" s="73"/>
      <c r="E1449" s="73"/>
      <c r="F1449" s="73"/>
      <c r="G1449" s="74"/>
      <c r="H1449" s="117"/>
    </row>
    <row r="1450" spans="1:8" x14ac:dyDescent="0.25">
      <c r="A1450" s="116"/>
      <c r="B1450" s="76"/>
      <c r="C1450" s="77"/>
      <c r="D1450" s="73"/>
      <c r="E1450" s="73"/>
      <c r="F1450" s="73"/>
      <c r="G1450" s="74"/>
      <c r="H1450" s="117"/>
    </row>
    <row r="1451" spans="1:8" x14ac:dyDescent="0.25">
      <c r="A1451" s="116"/>
      <c r="B1451" s="76"/>
      <c r="C1451" s="77"/>
      <c r="D1451" s="73"/>
      <c r="E1451" s="73"/>
      <c r="F1451" s="73"/>
      <c r="G1451" s="74"/>
      <c r="H1451" s="117"/>
    </row>
    <row r="1452" spans="1:8" x14ac:dyDescent="0.25">
      <c r="A1452" s="116"/>
      <c r="B1452" s="76"/>
      <c r="C1452" s="77"/>
      <c r="D1452" s="73"/>
      <c r="E1452" s="73"/>
      <c r="F1452" s="73"/>
      <c r="G1452" s="74"/>
      <c r="H1452" s="117"/>
    </row>
    <row r="1453" spans="1:8" x14ac:dyDescent="0.25">
      <c r="A1453" s="116"/>
      <c r="B1453" s="76"/>
      <c r="C1453" s="77"/>
      <c r="D1453" s="73"/>
      <c r="E1453" s="73"/>
      <c r="F1453" s="73"/>
      <c r="G1453" s="74"/>
      <c r="H1453" s="117"/>
    </row>
    <row r="1454" spans="1:8" x14ac:dyDescent="0.25">
      <c r="A1454" s="116"/>
      <c r="B1454" s="76"/>
      <c r="C1454" s="77"/>
      <c r="D1454" s="73"/>
      <c r="E1454" s="73"/>
      <c r="F1454" s="73"/>
      <c r="G1454" s="74"/>
      <c r="H1454" s="117"/>
    </row>
    <row r="1455" spans="1:8" x14ac:dyDescent="0.25">
      <c r="A1455" s="116"/>
      <c r="B1455" s="76"/>
      <c r="C1455" s="77"/>
      <c r="D1455" s="73"/>
      <c r="E1455" s="73"/>
      <c r="F1455" s="73"/>
      <c r="G1455" s="74"/>
      <c r="H1455" s="117"/>
    </row>
    <row r="1456" spans="1:8" x14ac:dyDescent="0.25">
      <c r="A1456" s="116"/>
      <c r="B1456" s="76"/>
      <c r="C1456" s="77"/>
      <c r="D1456" s="73"/>
      <c r="E1456" s="73"/>
      <c r="F1456" s="73"/>
      <c r="G1456" s="74"/>
      <c r="H1456" s="117"/>
    </row>
    <row r="1457" spans="1:8" x14ac:dyDescent="0.25">
      <c r="A1457" s="116"/>
      <c r="B1457" s="76"/>
      <c r="C1457" s="77"/>
      <c r="D1457" s="73"/>
      <c r="E1457" s="73"/>
      <c r="F1457" s="73"/>
      <c r="G1457" s="74"/>
      <c r="H1457" s="117"/>
    </row>
    <row r="1458" spans="1:8" x14ac:dyDescent="0.25">
      <c r="A1458" s="116"/>
      <c r="B1458" s="76"/>
      <c r="C1458" s="77"/>
      <c r="D1458" s="73"/>
      <c r="E1458" s="73"/>
      <c r="F1458" s="73"/>
      <c r="G1458" s="74"/>
      <c r="H1458" s="117"/>
    </row>
    <row r="1459" spans="1:8" x14ac:dyDescent="0.25">
      <c r="A1459" s="116"/>
      <c r="B1459" s="76"/>
      <c r="C1459" s="77"/>
      <c r="D1459" s="73"/>
      <c r="E1459" s="73"/>
      <c r="F1459" s="73"/>
      <c r="G1459" s="74"/>
      <c r="H1459" s="117"/>
    </row>
    <row r="1460" spans="1:8" x14ac:dyDescent="0.25">
      <c r="A1460" s="116"/>
      <c r="B1460" s="76"/>
      <c r="C1460" s="77"/>
      <c r="D1460" s="73"/>
      <c r="E1460" s="73"/>
      <c r="F1460" s="73"/>
      <c r="G1460" s="74"/>
      <c r="H1460" s="117"/>
    </row>
    <row r="1461" spans="1:8" x14ac:dyDescent="0.25">
      <c r="A1461" s="116"/>
      <c r="B1461" s="76"/>
      <c r="C1461" s="77"/>
      <c r="D1461" s="73"/>
      <c r="E1461" s="73"/>
      <c r="F1461" s="73"/>
      <c r="G1461" s="74"/>
      <c r="H1461" s="117"/>
    </row>
    <row r="1462" spans="1:8" x14ac:dyDescent="0.25">
      <c r="A1462" s="116"/>
      <c r="B1462" s="76"/>
      <c r="C1462" s="77"/>
      <c r="D1462" s="73"/>
      <c r="E1462" s="73"/>
      <c r="F1462" s="73"/>
      <c r="G1462" s="74"/>
      <c r="H1462" s="117"/>
    </row>
    <row r="1463" spans="1:8" x14ac:dyDescent="0.25">
      <c r="A1463" s="116"/>
      <c r="B1463" s="76"/>
      <c r="C1463" s="77"/>
      <c r="D1463" s="73"/>
      <c r="E1463" s="73"/>
      <c r="F1463" s="73"/>
      <c r="G1463" s="74"/>
      <c r="H1463" s="117"/>
    </row>
    <row r="1464" spans="1:8" x14ac:dyDescent="0.25">
      <c r="A1464" s="116"/>
      <c r="B1464" s="76"/>
      <c r="C1464" s="77"/>
      <c r="D1464" s="73"/>
      <c r="E1464" s="73"/>
      <c r="F1464" s="73"/>
      <c r="G1464" s="74"/>
      <c r="H1464" s="117"/>
    </row>
    <row r="1465" spans="1:8" x14ac:dyDescent="0.25">
      <c r="A1465" s="116"/>
      <c r="B1465" s="76"/>
      <c r="C1465" s="77"/>
      <c r="D1465" s="73"/>
      <c r="E1465" s="73"/>
      <c r="F1465" s="73"/>
      <c r="G1465" s="74"/>
      <c r="H1465" s="117"/>
    </row>
    <row r="1466" spans="1:8" x14ac:dyDescent="0.25">
      <c r="A1466" s="116"/>
      <c r="B1466" s="76"/>
      <c r="C1466" s="77"/>
      <c r="D1466" s="73"/>
      <c r="E1466" s="73"/>
      <c r="F1466" s="73"/>
      <c r="G1466" s="74"/>
      <c r="H1466" s="117"/>
    </row>
    <row r="1467" spans="1:8" x14ac:dyDescent="0.25">
      <c r="A1467" s="116"/>
      <c r="B1467" s="76"/>
      <c r="C1467" s="77"/>
      <c r="D1467" s="73"/>
      <c r="E1467" s="73"/>
      <c r="F1467" s="73"/>
      <c r="G1467" s="74"/>
      <c r="H1467" s="117"/>
    </row>
    <row r="1468" spans="1:8" x14ac:dyDescent="0.25">
      <c r="A1468" s="116"/>
      <c r="B1468" s="76"/>
      <c r="C1468" s="77"/>
      <c r="D1468" s="73"/>
      <c r="E1468" s="73"/>
      <c r="F1468" s="73"/>
      <c r="G1468" s="74"/>
      <c r="H1468" s="117"/>
    </row>
    <row r="1469" spans="1:8" x14ac:dyDescent="0.25">
      <c r="A1469" s="116"/>
      <c r="B1469" s="76"/>
      <c r="C1469" s="77"/>
      <c r="D1469" s="73"/>
      <c r="E1469" s="73"/>
      <c r="F1469" s="73"/>
      <c r="G1469" s="74"/>
      <c r="H1469" s="117"/>
    </row>
    <row r="1470" spans="1:8" x14ac:dyDescent="0.25">
      <c r="A1470" s="116"/>
      <c r="B1470" s="76"/>
      <c r="C1470" s="77"/>
      <c r="D1470" s="73"/>
      <c r="E1470" s="73"/>
      <c r="F1470" s="73"/>
      <c r="G1470" s="74"/>
      <c r="H1470" s="117"/>
    </row>
    <row r="1471" spans="1:8" x14ac:dyDescent="0.25">
      <c r="A1471" s="116"/>
      <c r="B1471" s="76"/>
      <c r="C1471" s="77"/>
      <c r="D1471" s="73"/>
      <c r="E1471" s="73"/>
      <c r="F1471" s="73"/>
      <c r="G1471" s="74"/>
      <c r="H1471" s="117"/>
    </row>
    <row r="1472" spans="1:8" x14ac:dyDescent="0.25">
      <c r="A1472" s="116"/>
      <c r="B1472" s="76"/>
      <c r="C1472" s="77"/>
      <c r="D1472" s="73"/>
      <c r="E1472" s="73"/>
      <c r="F1472" s="73"/>
      <c r="G1472" s="74"/>
      <c r="H1472" s="117"/>
    </row>
    <row r="1473" spans="1:8" x14ac:dyDescent="0.25">
      <c r="A1473" s="116"/>
      <c r="B1473" s="76"/>
      <c r="C1473" s="77"/>
      <c r="D1473" s="73"/>
      <c r="E1473" s="73"/>
      <c r="F1473" s="73"/>
      <c r="G1473" s="74"/>
      <c r="H1473" s="117"/>
    </row>
    <row r="1474" spans="1:8" x14ac:dyDescent="0.25">
      <c r="A1474" s="116"/>
      <c r="B1474" s="76"/>
      <c r="C1474" s="77"/>
      <c r="D1474" s="73"/>
      <c r="E1474" s="73"/>
      <c r="F1474" s="73"/>
      <c r="G1474" s="74"/>
      <c r="H1474" s="117"/>
    </row>
    <row r="1475" spans="1:8" x14ac:dyDescent="0.25">
      <c r="A1475" s="116"/>
      <c r="B1475" s="76"/>
      <c r="C1475" s="77"/>
      <c r="D1475" s="73"/>
      <c r="E1475" s="73"/>
      <c r="F1475" s="73"/>
      <c r="G1475" s="74"/>
      <c r="H1475" s="117"/>
    </row>
    <row r="1476" spans="1:8" x14ac:dyDescent="0.25">
      <c r="A1476" s="116"/>
      <c r="B1476" s="76"/>
      <c r="C1476" s="77"/>
      <c r="D1476" s="73"/>
      <c r="E1476" s="73"/>
      <c r="F1476" s="73"/>
      <c r="G1476" s="74"/>
      <c r="H1476" s="117"/>
    </row>
    <row r="1477" spans="1:8" x14ac:dyDescent="0.25">
      <c r="A1477" s="116"/>
      <c r="B1477" s="76"/>
      <c r="C1477" s="77"/>
      <c r="D1477" s="73"/>
      <c r="E1477" s="73"/>
      <c r="F1477" s="73"/>
      <c r="G1477" s="74"/>
      <c r="H1477" s="117"/>
    </row>
    <row r="1478" spans="1:8" x14ac:dyDescent="0.25">
      <c r="A1478" s="116"/>
      <c r="B1478" s="76"/>
      <c r="C1478" s="77"/>
      <c r="D1478" s="73"/>
      <c r="E1478" s="73"/>
      <c r="F1478" s="73"/>
      <c r="G1478" s="74"/>
      <c r="H1478" s="117"/>
    </row>
    <row r="1479" spans="1:8" x14ac:dyDescent="0.25">
      <c r="A1479" s="116"/>
      <c r="B1479" s="76"/>
      <c r="C1479" s="77"/>
      <c r="D1479" s="73"/>
      <c r="E1479" s="73"/>
      <c r="F1479" s="73"/>
      <c r="G1479" s="74"/>
      <c r="H1479" s="117"/>
    </row>
    <row r="1480" spans="1:8" x14ac:dyDescent="0.25">
      <c r="A1480" s="116"/>
      <c r="B1480" s="76"/>
      <c r="C1480" s="77"/>
      <c r="D1480" s="73"/>
      <c r="E1480" s="73"/>
      <c r="F1480" s="73"/>
      <c r="G1480" s="74"/>
      <c r="H1480" s="117"/>
    </row>
    <row r="1481" spans="1:8" x14ac:dyDescent="0.25">
      <c r="A1481" s="116"/>
      <c r="B1481" s="76"/>
      <c r="C1481" s="77"/>
      <c r="D1481" s="73"/>
      <c r="E1481" s="73"/>
      <c r="F1481" s="73"/>
      <c r="G1481" s="74"/>
      <c r="H1481" s="117"/>
    </row>
    <row r="1482" spans="1:8" x14ac:dyDescent="0.25">
      <c r="A1482" s="116"/>
      <c r="B1482" s="76"/>
      <c r="C1482" s="77"/>
      <c r="D1482" s="73"/>
      <c r="E1482" s="73"/>
      <c r="F1482" s="73"/>
      <c r="G1482" s="74"/>
      <c r="H1482" s="117"/>
    </row>
    <row r="1483" spans="1:8" x14ac:dyDescent="0.25">
      <c r="A1483" s="116"/>
      <c r="B1483" s="76"/>
      <c r="C1483" s="77"/>
      <c r="D1483" s="73"/>
      <c r="E1483" s="73"/>
      <c r="F1483" s="73"/>
      <c r="G1483" s="74"/>
      <c r="H1483" s="117"/>
    </row>
    <row r="1484" spans="1:8" x14ac:dyDescent="0.25">
      <c r="A1484" s="116"/>
      <c r="B1484" s="76"/>
      <c r="C1484" s="77"/>
      <c r="D1484" s="73"/>
      <c r="E1484" s="73"/>
      <c r="F1484" s="73"/>
      <c r="G1484" s="74"/>
      <c r="H1484" s="117"/>
    </row>
    <row r="1485" spans="1:8" x14ac:dyDescent="0.25">
      <c r="A1485" s="116"/>
      <c r="B1485" s="76"/>
      <c r="C1485" s="77"/>
      <c r="D1485" s="73"/>
      <c r="E1485" s="73"/>
      <c r="F1485" s="73"/>
      <c r="G1485" s="74"/>
      <c r="H1485" s="117"/>
    </row>
    <row r="1486" spans="1:8" x14ac:dyDescent="0.25">
      <c r="A1486" s="116"/>
      <c r="B1486" s="76"/>
      <c r="C1486" s="77"/>
      <c r="D1486" s="73"/>
      <c r="E1486" s="73"/>
      <c r="F1486" s="73"/>
      <c r="G1486" s="74"/>
      <c r="H1486" s="117"/>
    </row>
    <row r="1487" spans="1:8" x14ac:dyDescent="0.25">
      <c r="A1487" s="116"/>
      <c r="B1487" s="76"/>
      <c r="C1487" s="77"/>
      <c r="D1487" s="73"/>
      <c r="E1487" s="73"/>
      <c r="F1487" s="73"/>
      <c r="G1487" s="74"/>
      <c r="H1487" s="117"/>
    </row>
    <row r="1488" spans="1:8" x14ac:dyDescent="0.25">
      <c r="A1488" s="116"/>
      <c r="B1488" s="76"/>
      <c r="C1488" s="77"/>
      <c r="D1488" s="73"/>
      <c r="E1488" s="73"/>
      <c r="F1488" s="73"/>
      <c r="G1488" s="74"/>
      <c r="H1488" s="117"/>
    </row>
    <row r="1489" spans="1:8" x14ac:dyDescent="0.25">
      <c r="A1489" s="116"/>
      <c r="B1489" s="76"/>
      <c r="C1489" s="77"/>
      <c r="D1489" s="73"/>
      <c r="E1489" s="73"/>
      <c r="F1489" s="73"/>
      <c r="G1489" s="74"/>
      <c r="H1489" s="117"/>
    </row>
    <row r="1490" spans="1:8" x14ac:dyDescent="0.25">
      <c r="A1490" s="116"/>
      <c r="B1490" s="76"/>
      <c r="C1490" s="77"/>
      <c r="D1490" s="73"/>
      <c r="E1490" s="73"/>
      <c r="F1490" s="73"/>
      <c r="G1490" s="74"/>
      <c r="H1490" s="117"/>
    </row>
    <row r="1491" spans="1:8" x14ac:dyDescent="0.25">
      <c r="A1491" s="116"/>
      <c r="B1491" s="76"/>
      <c r="C1491" s="77"/>
      <c r="D1491" s="73"/>
      <c r="E1491" s="73"/>
      <c r="F1491" s="73"/>
      <c r="G1491" s="74"/>
      <c r="H1491" s="117"/>
    </row>
    <row r="1492" spans="1:8" x14ac:dyDescent="0.25">
      <c r="A1492" s="116"/>
      <c r="B1492" s="76"/>
      <c r="C1492" s="77"/>
      <c r="D1492" s="73"/>
      <c r="E1492" s="73"/>
      <c r="F1492" s="73"/>
      <c r="G1492" s="74"/>
      <c r="H1492" s="117"/>
    </row>
    <row r="1493" spans="1:8" x14ac:dyDescent="0.25">
      <c r="A1493" s="116"/>
      <c r="B1493" s="76"/>
      <c r="C1493" s="77"/>
      <c r="D1493" s="73"/>
      <c r="E1493" s="73"/>
      <c r="F1493" s="73"/>
      <c r="G1493" s="74"/>
      <c r="H1493" s="117"/>
    </row>
    <row r="1494" spans="1:8" x14ac:dyDescent="0.25">
      <c r="A1494" s="116"/>
      <c r="B1494" s="76"/>
      <c r="C1494" s="77"/>
      <c r="D1494" s="73"/>
      <c r="E1494" s="73"/>
      <c r="F1494" s="73"/>
      <c r="G1494" s="74"/>
      <c r="H1494" s="117"/>
    </row>
    <row r="1495" spans="1:8" x14ac:dyDescent="0.25">
      <c r="A1495" s="116"/>
      <c r="B1495" s="76"/>
      <c r="C1495" s="77"/>
      <c r="D1495" s="73"/>
      <c r="E1495" s="73"/>
      <c r="F1495" s="73"/>
      <c r="G1495" s="74"/>
      <c r="H1495" s="117"/>
    </row>
    <row r="1496" spans="1:8" x14ac:dyDescent="0.25">
      <c r="A1496" s="116"/>
      <c r="B1496" s="76"/>
      <c r="C1496" s="77"/>
      <c r="D1496" s="73"/>
      <c r="E1496" s="73"/>
      <c r="F1496" s="73"/>
      <c r="G1496" s="74"/>
      <c r="H1496" s="117"/>
    </row>
    <row r="1497" spans="1:8" x14ac:dyDescent="0.25">
      <c r="A1497" s="116"/>
      <c r="B1497" s="76"/>
      <c r="C1497" s="77"/>
      <c r="D1497" s="73"/>
      <c r="E1497" s="73"/>
      <c r="F1497" s="73"/>
      <c r="G1497" s="74"/>
      <c r="H1497" s="117"/>
    </row>
    <row r="1498" spans="1:8" x14ac:dyDescent="0.25">
      <c r="A1498" s="116"/>
      <c r="B1498" s="76"/>
      <c r="C1498" s="77"/>
      <c r="D1498" s="73"/>
      <c r="E1498" s="73"/>
      <c r="F1498" s="73"/>
      <c r="G1498" s="74"/>
      <c r="H1498" s="117"/>
    </row>
    <row r="1499" spans="1:8" x14ac:dyDescent="0.25">
      <c r="A1499" s="116"/>
      <c r="B1499" s="76"/>
      <c r="C1499" s="77"/>
      <c r="D1499" s="73"/>
      <c r="E1499" s="73"/>
      <c r="F1499" s="73"/>
      <c r="G1499" s="74"/>
      <c r="H1499" s="117"/>
    </row>
    <row r="1500" spans="1:8" x14ac:dyDescent="0.25">
      <c r="A1500" s="116"/>
      <c r="B1500" s="76"/>
      <c r="C1500" s="77"/>
      <c r="D1500" s="73"/>
      <c r="E1500" s="73"/>
      <c r="F1500" s="73"/>
      <c r="G1500" s="74"/>
      <c r="H1500" s="117"/>
    </row>
    <row r="1501" spans="1:8" x14ac:dyDescent="0.25">
      <c r="A1501" s="116"/>
      <c r="B1501" s="76"/>
      <c r="C1501" s="77"/>
      <c r="D1501" s="73"/>
      <c r="E1501" s="73"/>
      <c r="F1501" s="73"/>
      <c r="G1501" s="74"/>
      <c r="H1501" s="117"/>
    </row>
    <row r="1502" spans="1:8" x14ac:dyDescent="0.25">
      <c r="A1502" s="116"/>
      <c r="B1502" s="76"/>
      <c r="C1502" s="77"/>
      <c r="D1502" s="73"/>
      <c r="E1502" s="73"/>
      <c r="F1502" s="73"/>
      <c r="G1502" s="74"/>
      <c r="H1502" s="117"/>
    </row>
    <row r="1503" spans="1:8" x14ac:dyDescent="0.25">
      <c r="A1503" s="116"/>
      <c r="B1503" s="76"/>
      <c r="C1503" s="77"/>
      <c r="D1503" s="73"/>
      <c r="E1503" s="73"/>
      <c r="F1503" s="73"/>
      <c r="G1503" s="74"/>
      <c r="H1503" s="117"/>
    </row>
    <row r="1504" spans="1:8" x14ac:dyDescent="0.25">
      <c r="A1504" s="116"/>
      <c r="B1504" s="76"/>
      <c r="C1504" s="77"/>
      <c r="D1504" s="73"/>
      <c r="E1504" s="73"/>
      <c r="F1504" s="73"/>
      <c r="G1504" s="74"/>
      <c r="H1504" s="117"/>
    </row>
    <row r="1505" spans="1:8" x14ac:dyDescent="0.25">
      <c r="A1505" s="116"/>
      <c r="B1505" s="76"/>
      <c r="C1505" s="77"/>
      <c r="D1505" s="73"/>
      <c r="E1505" s="73"/>
      <c r="F1505" s="73"/>
      <c r="G1505" s="74"/>
      <c r="H1505" s="117"/>
    </row>
    <row r="1506" spans="1:8" x14ac:dyDescent="0.25">
      <c r="A1506" s="116"/>
      <c r="B1506" s="76"/>
      <c r="C1506" s="77"/>
      <c r="D1506" s="73"/>
      <c r="E1506" s="73"/>
      <c r="F1506" s="73"/>
      <c r="G1506" s="74"/>
      <c r="H1506" s="117"/>
    </row>
    <row r="1507" spans="1:8" x14ac:dyDescent="0.25">
      <c r="A1507" s="116"/>
      <c r="B1507" s="76"/>
      <c r="C1507" s="77"/>
      <c r="D1507" s="73"/>
      <c r="E1507" s="73"/>
      <c r="F1507" s="73"/>
      <c r="G1507" s="74"/>
      <c r="H1507" s="117"/>
    </row>
    <row r="1508" spans="1:8" x14ac:dyDescent="0.25">
      <c r="A1508" s="116"/>
      <c r="B1508" s="76"/>
      <c r="C1508" s="77"/>
      <c r="D1508" s="73"/>
      <c r="E1508" s="73"/>
      <c r="F1508" s="73"/>
      <c r="G1508" s="74"/>
      <c r="H1508" s="117"/>
    </row>
  </sheetData>
  <mergeCells count="1">
    <mergeCell ref="A1:H3"/>
  </mergeCells>
  <phoneticPr fontId="38" type="noConversion"/>
  <pageMargins left="0.7" right="0.7" top="0.75" bottom="0.75" header="0.3" footer="0.3"/>
  <pageSetup scale="58" orientation="portrait" verticalDpi="1200"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1B06-43C5-48C4-BF4A-E72EE2009E30}">
  <dimension ref="A1:H1514"/>
  <sheetViews>
    <sheetView zoomScale="110" zoomScaleNormal="110" zoomScaleSheetLayoutView="115" workbookViewId="0">
      <pane ySplit="4" topLeftCell="A5" activePane="bottomLeft" state="frozen"/>
      <selection pane="bottomLeft" activeCell="B6" sqref="B6"/>
    </sheetView>
  </sheetViews>
  <sheetFormatPr baseColWidth="10" defaultColWidth="11.54296875" defaultRowHeight="19.2" x14ac:dyDescent="0.25"/>
  <cols>
    <col min="1" max="1" width="9.1796875" style="119" customWidth="1"/>
    <col min="2" max="2" width="11.81640625" style="119" bestFit="1" customWidth="1"/>
    <col min="3" max="3" width="10.08984375" style="120" customWidth="1"/>
    <col min="4" max="4" width="39.90625" style="120" customWidth="1"/>
    <col min="5" max="5" width="8.6328125" style="120" customWidth="1"/>
    <col min="6" max="6" width="8.81640625" style="120" customWidth="1"/>
    <col min="7" max="7" width="35.453125" style="121" customWidth="1"/>
    <col min="8" max="8" width="10.6328125" style="122" bestFit="1" customWidth="1"/>
    <col min="9" max="9" width="4" customWidth="1"/>
  </cols>
  <sheetData>
    <row r="1" spans="1:8" ht="18.75" customHeight="1" x14ac:dyDescent="0.25">
      <c r="A1" s="149" t="s">
        <v>1425</v>
      </c>
      <c r="B1" s="150"/>
      <c r="C1" s="150"/>
      <c r="D1" s="150"/>
      <c r="E1" s="150"/>
      <c r="F1" s="150"/>
      <c r="G1" s="150"/>
      <c r="H1" s="151"/>
    </row>
    <row r="2" spans="1:8" ht="15" x14ac:dyDescent="0.25">
      <c r="A2" s="152"/>
      <c r="B2" s="153"/>
      <c r="C2" s="153"/>
      <c r="D2" s="153"/>
      <c r="E2" s="153"/>
      <c r="F2" s="153"/>
      <c r="G2" s="153"/>
      <c r="H2" s="154"/>
    </row>
    <row r="3" spans="1:8" ht="6.75" customHeight="1" thickBot="1" x14ac:dyDescent="0.3">
      <c r="A3" s="155"/>
      <c r="B3" s="156"/>
      <c r="C3" s="156"/>
      <c r="D3" s="156"/>
      <c r="E3" s="156"/>
      <c r="F3" s="156"/>
      <c r="G3" s="156"/>
      <c r="H3" s="157"/>
    </row>
    <row r="4" spans="1:8" ht="39.6" x14ac:dyDescent="0.25">
      <c r="A4" s="10" t="s">
        <v>7</v>
      </c>
      <c r="B4" s="10" t="s">
        <v>1426</v>
      </c>
      <c r="C4" s="10" t="s">
        <v>11</v>
      </c>
      <c r="D4" s="10" t="s">
        <v>12</v>
      </c>
      <c r="E4" s="10" t="s">
        <v>2787</v>
      </c>
      <c r="F4" s="10" t="s">
        <v>2788</v>
      </c>
      <c r="G4" s="10" t="s">
        <v>13</v>
      </c>
      <c r="H4" s="70" t="s">
        <v>1427</v>
      </c>
    </row>
    <row r="5" spans="1:8" ht="15" x14ac:dyDescent="0.25">
      <c r="A5" s="21">
        <v>46113</v>
      </c>
      <c r="B5" s="28" t="s">
        <v>1534</v>
      </c>
      <c r="C5" s="38" t="s">
        <v>758</v>
      </c>
      <c r="D5" s="19" t="s">
        <v>3402</v>
      </c>
      <c r="E5" s="19">
        <v>1</v>
      </c>
      <c r="F5" s="19"/>
      <c r="G5" s="114"/>
      <c r="H5" s="115">
        <v>100</v>
      </c>
    </row>
    <row r="6" spans="1:8" ht="26.4" x14ac:dyDescent="0.25">
      <c r="A6" s="21">
        <v>46113</v>
      </c>
      <c r="B6" s="28" t="s">
        <v>1534</v>
      </c>
      <c r="C6" s="38" t="s">
        <v>369</v>
      </c>
      <c r="D6" s="19" t="s">
        <v>1767</v>
      </c>
      <c r="E6" s="19"/>
      <c r="F6" s="19"/>
      <c r="G6" s="114"/>
      <c r="H6" s="115">
        <v>100</v>
      </c>
    </row>
    <row r="7" spans="1:8" ht="26.4" x14ac:dyDescent="0.25">
      <c r="A7" s="21">
        <v>46113</v>
      </c>
      <c r="B7" s="28" t="s">
        <v>1534</v>
      </c>
      <c r="C7" s="38" t="s">
        <v>758</v>
      </c>
      <c r="D7" s="19" t="s">
        <v>3403</v>
      </c>
      <c r="E7" s="19"/>
      <c r="F7" s="19"/>
      <c r="G7" s="114"/>
      <c r="H7" s="115">
        <v>100</v>
      </c>
    </row>
    <row r="8" spans="1:8" ht="26.4" x14ac:dyDescent="0.25">
      <c r="A8" s="21">
        <v>46113</v>
      </c>
      <c r="B8" s="28" t="s">
        <v>1428</v>
      </c>
      <c r="C8" s="38" t="s">
        <v>3404</v>
      </c>
      <c r="D8" s="19" t="s">
        <v>3405</v>
      </c>
      <c r="E8" s="19"/>
      <c r="F8" s="19"/>
      <c r="G8" s="114"/>
      <c r="H8" s="115">
        <v>100</v>
      </c>
    </row>
    <row r="9" spans="1:8" ht="26.4" x14ac:dyDescent="0.25">
      <c r="A9" s="21">
        <v>46113</v>
      </c>
      <c r="B9" s="28" t="s">
        <v>1428</v>
      </c>
      <c r="C9" s="38" t="s">
        <v>3406</v>
      </c>
      <c r="D9" s="19" t="s">
        <v>3407</v>
      </c>
      <c r="E9" s="19"/>
      <c r="F9" s="19"/>
      <c r="G9" s="114"/>
      <c r="H9" s="115">
        <v>100</v>
      </c>
    </row>
    <row r="10" spans="1:8" ht="26.4" x14ac:dyDescent="0.25">
      <c r="A10" s="21">
        <v>46113</v>
      </c>
      <c r="B10" s="28" t="s">
        <v>1428</v>
      </c>
      <c r="C10" s="38" t="s">
        <v>3408</v>
      </c>
      <c r="D10" s="19" t="s">
        <v>3407</v>
      </c>
      <c r="E10" s="19"/>
      <c r="F10" s="19"/>
      <c r="G10" s="114"/>
      <c r="H10" s="115">
        <v>100</v>
      </c>
    </row>
    <row r="11" spans="1:8" ht="26.4" x14ac:dyDescent="0.25">
      <c r="A11" s="21">
        <v>46113</v>
      </c>
      <c r="B11" s="28" t="s">
        <v>1428</v>
      </c>
      <c r="C11" s="38" t="s">
        <v>1789</v>
      </c>
      <c r="D11" s="19" t="s">
        <v>3409</v>
      </c>
      <c r="E11" s="19"/>
      <c r="F11" s="19"/>
      <c r="G11" s="114"/>
      <c r="H11" s="115">
        <v>100</v>
      </c>
    </row>
    <row r="12" spans="1:8" ht="26.4" x14ac:dyDescent="0.25">
      <c r="A12" s="21">
        <v>46113</v>
      </c>
      <c r="B12" s="28" t="s">
        <v>1428</v>
      </c>
      <c r="C12" s="38" t="s">
        <v>2149</v>
      </c>
      <c r="D12" s="19" t="s">
        <v>3409</v>
      </c>
      <c r="E12" s="19"/>
      <c r="F12" s="19"/>
      <c r="G12" s="114"/>
      <c r="H12" s="115">
        <v>100</v>
      </c>
    </row>
    <row r="13" spans="1:8" ht="15" x14ac:dyDescent="0.25">
      <c r="A13" s="21">
        <v>46113</v>
      </c>
      <c r="B13" s="28" t="s">
        <v>1542</v>
      </c>
      <c r="C13" s="38" t="s">
        <v>1480</v>
      </c>
      <c r="D13" s="19" t="s">
        <v>1440</v>
      </c>
      <c r="E13" s="19">
        <v>5</v>
      </c>
      <c r="F13" s="19"/>
      <c r="G13" s="114"/>
      <c r="H13" s="115">
        <v>100</v>
      </c>
    </row>
    <row r="14" spans="1:8" ht="15" x14ac:dyDescent="0.25">
      <c r="A14" s="21">
        <v>46113</v>
      </c>
      <c r="B14" s="28" t="s">
        <v>1542</v>
      </c>
      <c r="C14" s="38" t="s">
        <v>1608</v>
      </c>
      <c r="D14" s="19" t="s">
        <v>1440</v>
      </c>
      <c r="E14" s="19">
        <v>7</v>
      </c>
      <c r="F14" s="19"/>
      <c r="G14" s="114" t="s">
        <v>1839</v>
      </c>
      <c r="H14" s="115">
        <v>100</v>
      </c>
    </row>
    <row r="15" spans="1:8" ht="15" x14ac:dyDescent="0.25">
      <c r="A15" s="21">
        <v>46113</v>
      </c>
      <c r="B15" s="28" t="s">
        <v>1542</v>
      </c>
      <c r="C15" s="38" t="s">
        <v>1609</v>
      </c>
      <c r="D15" s="19" t="s">
        <v>1440</v>
      </c>
      <c r="E15" s="19">
        <v>3</v>
      </c>
      <c r="F15" s="19"/>
      <c r="G15" s="114" t="s">
        <v>3410</v>
      </c>
      <c r="H15" s="115">
        <v>100</v>
      </c>
    </row>
    <row r="16" spans="1:8" ht="15" x14ac:dyDescent="0.25">
      <c r="A16" s="21">
        <v>46113</v>
      </c>
      <c r="B16" s="28" t="s">
        <v>1542</v>
      </c>
      <c r="C16" s="38" t="s">
        <v>1776</v>
      </c>
      <c r="D16" s="19" t="s">
        <v>1440</v>
      </c>
      <c r="E16" s="19">
        <v>7</v>
      </c>
      <c r="F16" s="19"/>
      <c r="G16" s="114"/>
      <c r="H16" s="115">
        <v>100</v>
      </c>
    </row>
    <row r="17" spans="1:8" x14ac:dyDescent="0.25">
      <c r="A17" s="21">
        <v>46113</v>
      </c>
      <c r="B17" s="28" t="s">
        <v>1542</v>
      </c>
      <c r="C17" s="38" t="s">
        <v>1935</v>
      </c>
      <c r="D17" s="19" t="s">
        <v>1440</v>
      </c>
      <c r="E17" s="19">
        <v>4</v>
      </c>
      <c r="F17" s="19"/>
      <c r="G17" s="114" t="s">
        <v>3411</v>
      </c>
      <c r="H17" s="115">
        <v>100</v>
      </c>
    </row>
    <row r="18" spans="1:8" ht="15" x14ac:dyDescent="0.25">
      <c r="A18" s="21">
        <v>46113</v>
      </c>
      <c r="B18" s="28" t="s">
        <v>1542</v>
      </c>
      <c r="C18" s="38" t="s">
        <v>1779</v>
      </c>
      <c r="D18" s="19" t="s">
        <v>1440</v>
      </c>
      <c r="E18" s="19">
        <v>4</v>
      </c>
      <c r="F18" s="19"/>
      <c r="G18" s="114"/>
      <c r="H18" s="115">
        <v>100</v>
      </c>
    </row>
    <row r="19" spans="1:8" ht="15" x14ac:dyDescent="0.25">
      <c r="A19" s="21">
        <v>46113</v>
      </c>
      <c r="B19" s="16" t="s">
        <v>1555</v>
      </c>
      <c r="C19" s="38" t="s">
        <v>1731</v>
      </c>
      <c r="D19" s="19" t="s">
        <v>1440</v>
      </c>
      <c r="E19" s="19">
        <v>3</v>
      </c>
      <c r="F19" s="19"/>
      <c r="G19" s="114"/>
      <c r="H19" s="115">
        <v>100</v>
      </c>
    </row>
    <row r="20" spans="1:8" ht="15" x14ac:dyDescent="0.25">
      <c r="A20" s="21">
        <v>46113</v>
      </c>
      <c r="B20" s="16" t="s">
        <v>1555</v>
      </c>
      <c r="C20" s="38" t="s">
        <v>2175</v>
      </c>
      <c r="D20" s="19" t="s">
        <v>1440</v>
      </c>
      <c r="E20" s="19">
        <v>3</v>
      </c>
      <c r="F20" s="19"/>
      <c r="G20" s="114"/>
      <c r="H20" s="115">
        <v>100</v>
      </c>
    </row>
    <row r="21" spans="1:8" ht="15" x14ac:dyDescent="0.25">
      <c r="A21" s="21">
        <v>46113</v>
      </c>
      <c r="B21" s="16" t="s">
        <v>1555</v>
      </c>
      <c r="C21" s="38" t="s">
        <v>1736</v>
      </c>
      <c r="D21" s="19" t="s">
        <v>3412</v>
      </c>
      <c r="E21" s="19">
        <v>4</v>
      </c>
      <c r="F21" s="19"/>
      <c r="G21" s="114" t="s">
        <v>2656</v>
      </c>
      <c r="H21" s="115">
        <v>100</v>
      </c>
    </row>
    <row r="22" spans="1:8" ht="15" x14ac:dyDescent="0.25">
      <c r="A22" s="21">
        <v>46113</v>
      </c>
      <c r="B22" s="16" t="s">
        <v>1555</v>
      </c>
      <c r="C22" s="38" t="s">
        <v>1734</v>
      </c>
      <c r="D22" s="19" t="s">
        <v>3412</v>
      </c>
      <c r="E22" s="19">
        <v>8</v>
      </c>
      <c r="F22" s="19"/>
      <c r="G22" s="114" t="s">
        <v>1450</v>
      </c>
      <c r="H22" s="115">
        <v>100</v>
      </c>
    </row>
    <row r="23" spans="1:8" ht="15" x14ac:dyDescent="0.25">
      <c r="A23" s="21">
        <v>46113</v>
      </c>
      <c r="B23" s="16" t="s">
        <v>1555</v>
      </c>
      <c r="C23" s="38" t="s">
        <v>2265</v>
      </c>
      <c r="D23" s="19" t="s">
        <v>3413</v>
      </c>
      <c r="E23" s="19"/>
      <c r="F23" s="19"/>
      <c r="G23" s="114"/>
      <c r="H23" s="115">
        <v>100</v>
      </c>
    </row>
    <row r="24" spans="1:8" ht="15" x14ac:dyDescent="0.25">
      <c r="A24" s="21">
        <v>46113</v>
      </c>
      <c r="B24" s="16" t="s">
        <v>1555</v>
      </c>
      <c r="C24" s="38" t="s">
        <v>1734</v>
      </c>
      <c r="D24" s="19" t="s">
        <v>3414</v>
      </c>
      <c r="E24" s="19"/>
      <c r="F24" s="19"/>
      <c r="G24" s="114" t="s">
        <v>3415</v>
      </c>
      <c r="H24" s="115">
        <v>100</v>
      </c>
    </row>
    <row r="25" spans="1:8" ht="15" x14ac:dyDescent="0.25">
      <c r="A25" s="21">
        <v>46113</v>
      </c>
      <c r="B25" s="16" t="s">
        <v>1555</v>
      </c>
      <c r="C25" s="38" t="s">
        <v>1782</v>
      </c>
      <c r="D25" s="19" t="s">
        <v>1440</v>
      </c>
      <c r="E25" s="19">
        <v>3</v>
      </c>
      <c r="F25" s="19"/>
      <c r="G25" s="114"/>
      <c r="H25" s="115">
        <v>100</v>
      </c>
    </row>
    <row r="26" spans="1:8" ht="15" x14ac:dyDescent="0.25">
      <c r="A26" s="21">
        <v>46113</v>
      </c>
      <c r="B26" s="16" t="s">
        <v>1438</v>
      </c>
      <c r="C26" s="38" t="s">
        <v>1472</v>
      </c>
      <c r="D26" s="19" t="s">
        <v>1440</v>
      </c>
      <c r="E26" s="19">
        <v>6</v>
      </c>
      <c r="F26" s="19"/>
      <c r="G26" s="114" t="s">
        <v>1839</v>
      </c>
      <c r="H26" s="115">
        <v>100</v>
      </c>
    </row>
    <row r="27" spans="1:8" ht="15" x14ac:dyDescent="0.25">
      <c r="A27" s="21">
        <v>46113</v>
      </c>
      <c r="B27" s="16" t="s">
        <v>1438</v>
      </c>
      <c r="C27" s="38" t="s">
        <v>2097</v>
      </c>
      <c r="D27" s="19" t="s">
        <v>1440</v>
      </c>
      <c r="E27" s="19">
        <v>2</v>
      </c>
      <c r="F27" s="19"/>
      <c r="G27" s="114"/>
      <c r="H27" s="115">
        <v>100</v>
      </c>
    </row>
    <row r="28" spans="1:8" ht="15" x14ac:dyDescent="0.25">
      <c r="A28" s="21">
        <v>46113</v>
      </c>
      <c r="B28" s="16" t="s">
        <v>1438</v>
      </c>
      <c r="C28" s="38" t="s">
        <v>1477</v>
      </c>
      <c r="D28" s="19" t="s">
        <v>1440</v>
      </c>
      <c r="E28" s="19">
        <v>2</v>
      </c>
      <c r="F28" s="19"/>
      <c r="G28" s="114"/>
      <c r="H28" s="115">
        <v>100</v>
      </c>
    </row>
    <row r="29" spans="1:8" ht="20.25" customHeight="1" x14ac:dyDescent="0.25">
      <c r="A29" s="21">
        <v>46113</v>
      </c>
      <c r="B29" s="16" t="s">
        <v>1438</v>
      </c>
      <c r="C29" s="38" t="s">
        <v>1645</v>
      </c>
      <c r="D29" s="19" t="s">
        <v>1440</v>
      </c>
      <c r="E29" s="19">
        <v>2</v>
      </c>
      <c r="F29" s="19"/>
      <c r="G29" s="114"/>
      <c r="H29" s="115">
        <v>100</v>
      </c>
    </row>
    <row r="30" spans="1:8" ht="48" x14ac:dyDescent="0.25">
      <c r="A30" s="21">
        <v>46113</v>
      </c>
      <c r="B30" s="16" t="s">
        <v>1438</v>
      </c>
      <c r="C30" s="38" t="s">
        <v>1462</v>
      </c>
      <c r="D30" s="19" t="s">
        <v>3412</v>
      </c>
      <c r="E30" s="19"/>
      <c r="F30" s="19"/>
      <c r="G30" s="114" t="s">
        <v>3416</v>
      </c>
      <c r="H30" s="115">
        <v>100</v>
      </c>
    </row>
    <row r="31" spans="1:8" ht="15" x14ac:dyDescent="0.25">
      <c r="A31" s="21">
        <v>46113</v>
      </c>
      <c r="B31" s="16" t="s">
        <v>1438</v>
      </c>
      <c r="C31" s="38" t="s">
        <v>1458</v>
      </c>
      <c r="D31" s="19" t="s">
        <v>1440</v>
      </c>
      <c r="E31" s="19">
        <v>6</v>
      </c>
      <c r="F31" s="19"/>
      <c r="G31" s="114"/>
      <c r="H31" s="115">
        <v>100</v>
      </c>
    </row>
    <row r="32" spans="1:8" ht="15" x14ac:dyDescent="0.25">
      <c r="A32" s="21">
        <v>46113</v>
      </c>
      <c r="B32" s="16" t="s">
        <v>1438</v>
      </c>
      <c r="C32" s="38" t="s">
        <v>1475</v>
      </c>
      <c r="D32" s="19" t="s">
        <v>1440</v>
      </c>
      <c r="E32" s="19">
        <v>5</v>
      </c>
      <c r="F32" s="19"/>
      <c r="G32" s="114"/>
      <c r="H32" s="115">
        <v>100</v>
      </c>
    </row>
    <row r="33" spans="1:8" ht="15" x14ac:dyDescent="0.25">
      <c r="A33" s="21">
        <v>46113</v>
      </c>
      <c r="B33" s="16" t="s">
        <v>1457</v>
      </c>
      <c r="C33" s="38" t="s">
        <v>1658</v>
      </c>
      <c r="D33" s="19" t="s">
        <v>1440</v>
      </c>
      <c r="E33" s="19">
        <v>7</v>
      </c>
      <c r="F33" s="19"/>
      <c r="G33" s="114"/>
      <c r="H33" s="115">
        <v>100</v>
      </c>
    </row>
    <row r="34" spans="1:8" ht="15" x14ac:dyDescent="0.25">
      <c r="A34" s="21">
        <v>46113</v>
      </c>
      <c r="B34" s="16" t="s">
        <v>1457</v>
      </c>
      <c r="C34" s="38" t="s">
        <v>1737</v>
      </c>
      <c r="D34" s="19" t="s">
        <v>1440</v>
      </c>
      <c r="E34" s="19">
        <v>4</v>
      </c>
      <c r="F34" s="19"/>
      <c r="G34" s="114"/>
      <c r="H34" s="115">
        <v>100</v>
      </c>
    </row>
    <row r="35" spans="1:8" ht="15" x14ac:dyDescent="0.25">
      <c r="A35" s="21">
        <v>46113</v>
      </c>
      <c r="B35" s="16" t="s">
        <v>1457</v>
      </c>
      <c r="C35" s="38" t="s">
        <v>1789</v>
      </c>
      <c r="D35" s="19" t="s">
        <v>1440</v>
      </c>
      <c r="E35" s="19">
        <v>7</v>
      </c>
      <c r="F35" s="19"/>
      <c r="G35" s="114"/>
      <c r="H35" s="115">
        <v>100</v>
      </c>
    </row>
    <row r="36" spans="1:8" ht="38.4" x14ac:dyDescent="0.25">
      <c r="A36" s="21">
        <v>46113</v>
      </c>
      <c r="B36" s="16" t="s">
        <v>1457</v>
      </c>
      <c r="C36" s="38" t="s">
        <v>1442</v>
      </c>
      <c r="D36" s="19" t="s">
        <v>3417</v>
      </c>
      <c r="E36" s="19"/>
      <c r="F36" s="19"/>
      <c r="G36" s="114" t="s">
        <v>3418</v>
      </c>
      <c r="H36" s="115">
        <v>100</v>
      </c>
    </row>
    <row r="37" spans="1:8" ht="15" x14ac:dyDescent="0.25">
      <c r="A37" s="21">
        <v>46113</v>
      </c>
      <c r="B37" s="16" t="s">
        <v>1457</v>
      </c>
      <c r="C37" s="38" t="s">
        <v>1627</v>
      </c>
      <c r="D37" s="19" t="s">
        <v>1440</v>
      </c>
      <c r="E37" s="19">
        <v>4</v>
      </c>
      <c r="F37" s="19"/>
      <c r="G37" s="114"/>
      <c r="H37" s="115">
        <v>100</v>
      </c>
    </row>
    <row r="38" spans="1:8" ht="38.4" x14ac:dyDescent="0.25">
      <c r="A38" s="21">
        <v>46113</v>
      </c>
      <c r="B38" s="16" t="s">
        <v>1457</v>
      </c>
      <c r="C38" s="38" t="s">
        <v>1633</v>
      </c>
      <c r="D38" s="19" t="s">
        <v>3412</v>
      </c>
      <c r="E38" s="19">
        <v>2</v>
      </c>
      <c r="F38" s="19"/>
      <c r="G38" s="114" t="s">
        <v>3419</v>
      </c>
      <c r="H38" s="115">
        <v>100</v>
      </c>
    </row>
    <row r="39" spans="1:8" ht="15" x14ac:dyDescent="0.25">
      <c r="A39" s="21">
        <v>46113</v>
      </c>
      <c r="B39" s="16" t="s">
        <v>1457</v>
      </c>
      <c r="C39" s="38" t="s">
        <v>758</v>
      </c>
      <c r="D39" s="19" t="s">
        <v>3420</v>
      </c>
      <c r="E39" s="19"/>
      <c r="F39" s="19"/>
      <c r="G39" s="114" t="s">
        <v>3421</v>
      </c>
      <c r="H39" s="115">
        <v>100</v>
      </c>
    </row>
    <row r="40" spans="1:8" ht="15" x14ac:dyDescent="0.25">
      <c r="A40" s="21">
        <v>46113</v>
      </c>
      <c r="B40" s="16" t="s">
        <v>1457</v>
      </c>
      <c r="C40" s="38" t="s">
        <v>1439</v>
      </c>
      <c r="D40" s="19" t="s">
        <v>1440</v>
      </c>
      <c r="E40" s="19">
        <v>3</v>
      </c>
      <c r="F40" s="19"/>
      <c r="G40" s="114"/>
      <c r="H40" s="115">
        <v>100</v>
      </c>
    </row>
    <row r="41" spans="1:8" ht="15" x14ac:dyDescent="0.25">
      <c r="A41" s="21">
        <v>46113</v>
      </c>
      <c r="B41" s="16" t="s">
        <v>1457</v>
      </c>
      <c r="C41" s="38" t="s">
        <v>1742</v>
      </c>
      <c r="D41" s="19" t="s">
        <v>1440</v>
      </c>
      <c r="E41" s="19">
        <v>3</v>
      </c>
      <c r="F41" s="19"/>
      <c r="G41" s="114"/>
      <c r="H41" s="115">
        <v>100</v>
      </c>
    </row>
    <row r="42" spans="1:8" ht="48" x14ac:dyDescent="0.25">
      <c r="A42" s="21">
        <v>46113</v>
      </c>
      <c r="B42" s="28" t="s">
        <v>2372</v>
      </c>
      <c r="C42" s="38" t="s">
        <v>1633</v>
      </c>
      <c r="D42" s="19" t="s">
        <v>1656</v>
      </c>
      <c r="E42" s="19"/>
      <c r="F42" s="19"/>
      <c r="G42" s="114" t="s">
        <v>3422</v>
      </c>
      <c r="H42" s="115">
        <v>100</v>
      </c>
    </row>
    <row r="43" spans="1:8" ht="15" x14ac:dyDescent="0.25">
      <c r="A43" s="21">
        <v>46113</v>
      </c>
      <c r="B43" s="28" t="s">
        <v>2372</v>
      </c>
      <c r="C43" s="38" t="s">
        <v>1700</v>
      </c>
      <c r="D43" s="19" t="s">
        <v>3423</v>
      </c>
      <c r="E43" s="19"/>
      <c r="F43" s="19"/>
      <c r="G43" s="114" t="s">
        <v>3424</v>
      </c>
      <c r="H43" s="115">
        <v>100</v>
      </c>
    </row>
    <row r="44" spans="1:8" ht="15" x14ac:dyDescent="0.25">
      <c r="A44" s="21">
        <v>46113</v>
      </c>
      <c r="B44" s="28" t="s">
        <v>2372</v>
      </c>
      <c r="C44" s="38" t="s">
        <v>1700</v>
      </c>
      <c r="D44" s="19" t="s">
        <v>3425</v>
      </c>
      <c r="E44" s="19"/>
      <c r="F44" s="19"/>
      <c r="G44" s="114"/>
      <c r="H44" s="115">
        <v>100</v>
      </c>
    </row>
    <row r="45" spans="1:8" ht="15" x14ac:dyDescent="0.25">
      <c r="A45" s="21">
        <v>46113</v>
      </c>
      <c r="B45" s="28" t="s">
        <v>2372</v>
      </c>
      <c r="C45" s="38" t="s">
        <v>2454</v>
      </c>
      <c r="D45" s="19" t="s">
        <v>3426</v>
      </c>
      <c r="E45" s="19"/>
      <c r="F45" s="19"/>
      <c r="G45" s="114"/>
      <c r="H45" s="115">
        <v>100</v>
      </c>
    </row>
    <row r="46" spans="1:8" ht="15" x14ac:dyDescent="0.25">
      <c r="A46" s="21">
        <v>46113</v>
      </c>
      <c r="B46" s="28" t="s">
        <v>2372</v>
      </c>
      <c r="C46" s="38" t="s">
        <v>2454</v>
      </c>
      <c r="D46" s="19" t="s">
        <v>3426</v>
      </c>
      <c r="E46" s="19"/>
      <c r="F46" s="19"/>
      <c r="G46" s="114" t="s">
        <v>3427</v>
      </c>
      <c r="H46" s="115">
        <v>100</v>
      </c>
    </row>
    <row r="47" spans="1:8" ht="15" x14ac:dyDescent="0.25">
      <c r="A47" s="21">
        <v>46113</v>
      </c>
      <c r="B47" s="28" t="s">
        <v>1590</v>
      </c>
      <c r="C47" s="38" t="s">
        <v>2454</v>
      </c>
      <c r="D47" s="19" t="s">
        <v>3428</v>
      </c>
      <c r="E47" s="19"/>
      <c r="F47" s="19"/>
      <c r="G47" s="114"/>
      <c r="H47" s="115">
        <v>100</v>
      </c>
    </row>
    <row r="48" spans="1:8" ht="15" x14ac:dyDescent="0.25">
      <c r="A48" s="21">
        <v>46113</v>
      </c>
      <c r="B48" s="28" t="s">
        <v>1590</v>
      </c>
      <c r="C48" s="38" t="s">
        <v>2454</v>
      </c>
      <c r="D48" s="19" t="s">
        <v>3428</v>
      </c>
      <c r="E48" s="19"/>
      <c r="F48" s="19"/>
      <c r="G48" s="114" t="s">
        <v>3427</v>
      </c>
      <c r="H48" s="115">
        <v>80</v>
      </c>
    </row>
    <row r="49" spans="1:8" ht="15" x14ac:dyDescent="0.25">
      <c r="A49" s="21">
        <v>46114</v>
      </c>
      <c r="B49" s="88" t="s">
        <v>1534</v>
      </c>
      <c r="C49" s="77" t="s">
        <v>758</v>
      </c>
      <c r="D49" s="73" t="s">
        <v>3402</v>
      </c>
      <c r="E49" s="73">
        <v>1</v>
      </c>
      <c r="F49" s="73"/>
      <c r="G49" s="74"/>
      <c r="H49" s="75">
        <v>100</v>
      </c>
    </row>
    <row r="50" spans="1:8" ht="26.4" x14ac:dyDescent="0.25">
      <c r="A50" s="21">
        <v>46114</v>
      </c>
      <c r="B50" s="88" t="s">
        <v>1534</v>
      </c>
      <c r="C50" s="77" t="s">
        <v>758</v>
      </c>
      <c r="D50" s="73" t="s">
        <v>3429</v>
      </c>
      <c r="E50" s="73"/>
      <c r="F50" s="73"/>
      <c r="G50" s="74"/>
      <c r="H50" s="75">
        <v>100</v>
      </c>
    </row>
    <row r="51" spans="1:8" ht="26.4" x14ac:dyDescent="0.25">
      <c r="A51" s="21">
        <v>46114</v>
      </c>
      <c r="B51" s="88" t="s">
        <v>1534</v>
      </c>
      <c r="C51" s="77" t="s">
        <v>3209</v>
      </c>
      <c r="D51" s="73" t="s">
        <v>3430</v>
      </c>
      <c r="E51" s="73"/>
      <c r="F51" s="73"/>
      <c r="G51" s="74"/>
      <c r="H51" s="75">
        <v>100</v>
      </c>
    </row>
    <row r="52" spans="1:8" ht="15" x14ac:dyDescent="0.25">
      <c r="A52" s="21">
        <v>46114</v>
      </c>
      <c r="B52" s="88" t="s">
        <v>1534</v>
      </c>
      <c r="C52" s="77" t="s">
        <v>3209</v>
      </c>
      <c r="D52" s="73" t="s">
        <v>2803</v>
      </c>
      <c r="E52" s="73"/>
      <c r="F52" s="73"/>
      <c r="G52" s="74"/>
      <c r="H52" s="75">
        <v>100</v>
      </c>
    </row>
    <row r="53" spans="1:8" ht="26.4" x14ac:dyDescent="0.25">
      <c r="A53" s="21">
        <v>46114</v>
      </c>
      <c r="B53" s="28" t="s">
        <v>1555</v>
      </c>
      <c r="C53" s="38" t="s">
        <v>1700</v>
      </c>
      <c r="D53" s="19" t="s">
        <v>3431</v>
      </c>
      <c r="E53" s="19"/>
      <c r="F53" s="19"/>
      <c r="G53" s="114"/>
      <c r="H53" s="75">
        <v>100</v>
      </c>
    </row>
    <row r="54" spans="1:8" ht="28.8" x14ac:dyDescent="0.25">
      <c r="A54" s="21">
        <v>46114</v>
      </c>
      <c r="B54" s="28" t="s">
        <v>1555</v>
      </c>
      <c r="C54" s="38" t="s">
        <v>2286</v>
      </c>
      <c r="D54" s="19" t="s">
        <v>3432</v>
      </c>
      <c r="E54" s="19"/>
      <c r="F54" s="19"/>
      <c r="G54" s="114" t="s">
        <v>3433</v>
      </c>
      <c r="H54" s="75">
        <v>100</v>
      </c>
    </row>
    <row r="55" spans="1:8" ht="26.4" x14ac:dyDescent="0.25">
      <c r="A55" s="21">
        <v>46114</v>
      </c>
      <c r="B55" s="28" t="s">
        <v>1555</v>
      </c>
      <c r="C55" s="38" t="s">
        <v>1566</v>
      </c>
      <c r="D55" s="19" t="s">
        <v>3431</v>
      </c>
      <c r="E55" s="19"/>
      <c r="F55" s="19"/>
      <c r="G55" s="114"/>
      <c r="H55" s="75">
        <v>100</v>
      </c>
    </row>
    <row r="56" spans="1:8" ht="28.8" x14ac:dyDescent="0.25">
      <c r="A56" s="21">
        <v>46114</v>
      </c>
      <c r="B56" s="28" t="s">
        <v>1555</v>
      </c>
      <c r="C56" s="38" t="s">
        <v>2286</v>
      </c>
      <c r="D56" s="19" t="s">
        <v>3432</v>
      </c>
      <c r="E56" s="19"/>
      <c r="F56" s="19"/>
      <c r="G56" s="114" t="s">
        <v>3433</v>
      </c>
      <c r="H56" s="75">
        <v>100</v>
      </c>
    </row>
    <row r="57" spans="1:8" x14ac:dyDescent="0.25">
      <c r="A57" s="21">
        <v>46114</v>
      </c>
      <c r="B57" s="28" t="s">
        <v>1555</v>
      </c>
      <c r="C57" s="38" t="s">
        <v>1615</v>
      </c>
      <c r="D57" s="19" t="s">
        <v>1440</v>
      </c>
      <c r="E57" s="19"/>
      <c r="F57" s="19"/>
      <c r="G57" s="114" t="s">
        <v>3434</v>
      </c>
      <c r="H57" s="75">
        <v>100</v>
      </c>
    </row>
    <row r="58" spans="1:8" ht="18" customHeight="1" x14ac:dyDescent="0.25">
      <c r="A58" s="21">
        <v>46114</v>
      </c>
      <c r="B58" s="28" t="s">
        <v>1438</v>
      </c>
      <c r="C58" s="38" t="s">
        <v>1692</v>
      </c>
      <c r="D58" s="19" t="s">
        <v>2368</v>
      </c>
      <c r="E58" s="19"/>
      <c r="F58" s="19"/>
      <c r="G58" s="114" t="s">
        <v>2718</v>
      </c>
      <c r="H58" s="75">
        <v>100</v>
      </c>
    </row>
    <row r="59" spans="1:8" ht="17.25" customHeight="1" x14ac:dyDescent="0.25">
      <c r="A59" s="21">
        <v>46114</v>
      </c>
      <c r="B59" s="28" t="s">
        <v>1438</v>
      </c>
      <c r="C59" s="38" t="s">
        <v>1690</v>
      </c>
      <c r="D59" s="19" t="s">
        <v>1440</v>
      </c>
      <c r="E59" s="19">
        <v>2</v>
      </c>
      <c r="F59" s="19"/>
      <c r="G59" s="114" t="s">
        <v>1839</v>
      </c>
      <c r="H59" s="75">
        <v>100</v>
      </c>
    </row>
    <row r="60" spans="1:8" ht="15" x14ac:dyDescent="0.25">
      <c r="A60" s="21">
        <v>46114</v>
      </c>
      <c r="B60" s="28" t="s">
        <v>1438</v>
      </c>
      <c r="C60" s="38" t="s">
        <v>1795</v>
      </c>
      <c r="D60" s="19" t="s">
        <v>1440</v>
      </c>
      <c r="E60" s="19">
        <v>3</v>
      </c>
      <c r="F60" s="19"/>
      <c r="G60" s="114"/>
      <c r="H60" s="75">
        <v>100</v>
      </c>
    </row>
    <row r="61" spans="1:8" ht="15" x14ac:dyDescent="0.25">
      <c r="A61" s="21">
        <v>46114</v>
      </c>
      <c r="B61" s="28" t="s">
        <v>1438</v>
      </c>
      <c r="C61" s="38" t="s">
        <v>1462</v>
      </c>
      <c r="D61" s="19" t="s">
        <v>1440</v>
      </c>
      <c r="E61" s="19">
        <v>3</v>
      </c>
      <c r="F61" s="19"/>
      <c r="G61" s="114"/>
      <c r="H61" s="75">
        <v>100</v>
      </c>
    </row>
    <row r="62" spans="1:8" ht="15" x14ac:dyDescent="0.25">
      <c r="A62" s="21">
        <v>46114</v>
      </c>
      <c r="B62" s="28" t="s">
        <v>1438</v>
      </c>
      <c r="C62" s="38" t="s">
        <v>1466</v>
      </c>
      <c r="D62" s="19" t="s">
        <v>1440</v>
      </c>
      <c r="E62" s="19">
        <v>2</v>
      </c>
      <c r="F62" s="19"/>
      <c r="G62" s="114"/>
      <c r="H62" s="75">
        <v>100</v>
      </c>
    </row>
    <row r="63" spans="1:8" ht="15" x14ac:dyDescent="0.25">
      <c r="A63" s="21">
        <v>46114</v>
      </c>
      <c r="B63" s="28" t="s">
        <v>1438</v>
      </c>
      <c r="C63" s="38" t="s">
        <v>1464</v>
      </c>
      <c r="D63" s="19" t="s">
        <v>1440</v>
      </c>
      <c r="E63" s="19">
        <v>2</v>
      </c>
      <c r="F63" s="19"/>
      <c r="G63" s="114"/>
      <c r="H63" s="75">
        <v>100</v>
      </c>
    </row>
    <row r="64" spans="1:8" ht="57.6" x14ac:dyDescent="0.25">
      <c r="A64" s="21">
        <v>46114</v>
      </c>
      <c r="B64" s="28" t="s">
        <v>1457</v>
      </c>
      <c r="C64" s="38" t="s">
        <v>1442</v>
      </c>
      <c r="D64" s="19" t="s">
        <v>2365</v>
      </c>
      <c r="E64" s="19">
        <v>7</v>
      </c>
      <c r="F64" s="19"/>
      <c r="G64" s="114" t="s">
        <v>3435</v>
      </c>
      <c r="H64" s="75">
        <v>100</v>
      </c>
    </row>
    <row r="65" spans="1:8" ht="15" x14ac:dyDescent="0.25">
      <c r="A65" s="21">
        <v>46114</v>
      </c>
      <c r="B65" s="28" t="s">
        <v>1457</v>
      </c>
      <c r="C65" s="38" t="s">
        <v>1685</v>
      </c>
      <c r="D65" s="19" t="s">
        <v>3436</v>
      </c>
      <c r="E65" s="19"/>
      <c r="F65" s="19"/>
      <c r="G65" s="114"/>
      <c r="H65" s="75">
        <v>100</v>
      </c>
    </row>
    <row r="66" spans="1:8" ht="15" x14ac:dyDescent="0.25">
      <c r="A66" s="21">
        <v>46114</v>
      </c>
      <c r="B66" s="28" t="s">
        <v>1457</v>
      </c>
      <c r="C66" s="38" t="s">
        <v>1570</v>
      </c>
      <c r="D66" s="19" t="s">
        <v>3436</v>
      </c>
      <c r="E66" s="19"/>
      <c r="F66" s="19"/>
      <c r="G66" s="114"/>
      <c r="H66" s="75">
        <v>100</v>
      </c>
    </row>
    <row r="67" spans="1:8" ht="15" x14ac:dyDescent="0.25">
      <c r="A67" s="21">
        <v>46114</v>
      </c>
      <c r="B67" s="28" t="s">
        <v>1457</v>
      </c>
      <c r="C67" s="38" t="s">
        <v>1789</v>
      </c>
      <c r="D67" s="19" t="s">
        <v>3436</v>
      </c>
      <c r="E67" s="19"/>
      <c r="F67" s="19"/>
      <c r="G67" s="114"/>
      <c r="H67" s="75">
        <v>100</v>
      </c>
    </row>
    <row r="68" spans="1:8" ht="15" x14ac:dyDescent="0.25">
      <c r="A68" s="21">
        <v>46114</v>
      </c>
      <c r="B68" s="28" t="s">
        <v>2372</v>
      </c>
      <c r="C68" s="38" t="s">
        <v>1775</v>
      </c>
      <c r="D68" s="19" t="s">
        <v>1440</v>
      </c>
      <c r="E68" s="19">
        <v>3</v>
      </c>
      <c r="F68" s="19"/>
      <c r="G68" s="114" t="s">
        <v>3410</v>
      </c>
      <c r="H68" s="75">
        <v>100</v>
      </c>
    </row>
    <row r="69" spans="1:8" ht="15" x14ac:dyDescent="0.25">
      <c r="A69" s="21">
        <v>46114</v>
      </c>
      <c r="B69" s="28" t="s">
        <v>2372</v>
      </c>
      <c r="C69" s="38" t="s">
        <v>1747</v>
      </c>
      <c r="D69" s="19" t="s">
        <v>2841</v>
      </c>
      <c r="E69" s="19"/>
      <c r="F69" s="19"/>
      <c r="G69" s="114"/>
      <c r="H69" s="75">
        <v>100</v>
      </c>
    </row>
    <row r="70" spans="1:8" ht="15" x14ac:dyDescent="0.25">
      <c r="A70" s="21">
        <v>46114</v>
      </c>
      <c r="B70" s="28" t="s">
        <v>2372</v>
      </c>
      <c r="C70" s="38" t="s">
        <v>1482</v>
      </c>
      <c r="D70" s="19" t="s">
        <v>1440</v>
      </c>
      <c r="E70" s="19">
        <v>6</v>
      </c>
      <c r="F70" s="19"/>
      <c r="G70" s="114" t="s">
        <v>3437</v>
      </c>
      <c r="H70" s="75">
        <v>100</v>
      </c>
    </row>
    <row r="71" spans="1:8" ht="15" x14ac:dyDescent="0.25">
      <c r="A71" s="21">
        <v>46114</v>
      </c>
      <c r="B71" s="28" t="s">
        <v>2372</v>
      </c>
      <c r="C71" s="38" t="s">
        <v>1484</v>
      </c>
      <c r="D71" s="19" t="s">
        <v>1440</v>
      </c>
      <c r="E71" s="19">
        <v>6</v>
      </c>
      <c r="F71" s="19"/>
      <c r="G71" s="114"/>
      <c r="H71" s="75">
        <v>100</v>
      </c>
    </row>
    <row r="72" spans="1:8" x14ac:dyDescent="0.25">
      <c r="A72" s="21">
        <v>46114</v>
      </c>
      <c r="B72" s="28" t="s">
        <v>2372</v>
      </c>
      <c r="C72" s="38" t="s">
        <v>1486</v>
      </c>
      <c r="D72" s="19" t="s">
        <v>1440</v>
      </c>
      <c r="E72" s="19">
        <v>5</v>
      </c>
      <c r="F72" s="19"/>
      <c r="G72" s="114" t="s">
        <v>3438</v>
      </c>
      <c r="H72" s="75">
        <v>100</v>
      </c>
    </row>
    <row r="73" spans="1:8" ht="28.8" x14ac:dyDescent="0.25">
      <c r="A73" s="21">
        <v>46114</v>
      </c>
      <c r="B73" s="28" t="s">
        <v>2372</v>
      </c>
      <c r="C73" s="38" t="s">
        <v>1951</v>
      </c>
      <c r="D73" s="19" t="s">
        <v>3412</v>
      </c>
      <c r="E73" s="19"/>
      <c r="F73" s="19"/>
      <c r="G73" s="114" t="s">
        <v>3439</v>
      </c>
      <c r="H73" s="115">
        <v>100</v>
      </c>
    </row>
    <row r="74" spans="1:8" ht="15" x14ac:dyDescent="0.25">
      <c r="A74" s="21">
        <v>46115</v>
      </c>
      <c r="B74" s="28" t="s">
        <v>1428</v>
      </c>
      <c r="C74" s="38" t="s">
        <v>1392</v>
      </c>
      <c r="D74" s="19" t="s">
        <v>3440</v>
      </c>
      <c r="E74" s="19"/>
      <c r="F74" s="19"/>
      <c r="G74" s="114" t="s">
        <v>3441</v>
      </c>
      <c r="H74" s="115">
        <v>100</v>
      </c>
    </row>
    <row r="75" spans="1:8" ht="15" x14ac:dyDescent="0.25">
      <c r="A75" s="21">
        <v>46115</v>
      </c>
      <c r="B75" s="28" t="s">
        <v>1428</v>
      </c>
      <c r="C75" s="38" t="s">
        <v>1392</v>
      </c>
      <c r="D75" s="19" t="s">
        <v>3442</v>
      </c>
      <c r="E75" s="19"/>
      <c r="F75" s="19"/>
      <c r="G75" s="114"/>
      <c r="H75" s="115">
        <v>100</v>
      </c>
    </row>
    <row r="76" spans="1:8" ht="15" x14ac:dyDescent="0.25">
      <c r="A76" s="21">
        <v>46115</v>
      </c>
      <c r="B76" s="28" t="s">
        <v>1428</v>
      </c>
      <c r="C76" s="38" t="s">
        <v>1392</v>
      </c>
      <c r="D76" s="19" t="s">
        <v>2137</v>
      </c>
      <c r="E76" s="19"/>
      <c r="F76" s="19"/>
      <c r="G76" s="114"/>
      <c r="H76" s="115">
        <v>100</v>
      </c>
    </row>
    <row r="77" spans="1:8" ht="15" x14ac:dyDescent="0.25">
      <c r="A77" s="21">
        <v>46115</v>
      </c>
      <c r="B77" s="28" t="s">
        <v>1428</v>
      </c>
      <c r="C77" s="38" t="s">
        <v>1392</v>
      </c>
      <c r="D77" s="19" t="s">
        <v>3443</v>
      </c>
      <c r="E77" s="19"/>
      <c r="F77" s="19"/>
      <c r="G77" s="114"/>
      <c r="H77" s="115">
        <v>100</v>
      </c>
    </row>
    <row r="78" spans="1:8" ht="26.4" x14ac:dyDescent="0.25">
      <c r="A78" s="21">
        <v>46115</v>
      </c>
      <c r="B78" s="28" t="s">
        <v>1428</v>
      </c>
      <c r="C78" s="38" t="s">
        <v>369</v>
      </c>
      <c r="D78" s="19" t="s">
        <v>1767</v>
      </c>
      <c r="E78" s="19"/>
      <c r="F78" s="19"/>
      <c r="G78" s="114"/>
      <c r="H78" s="115">
        <v>100</v>
      </c>
    </row>
    <row r="79" spans="1:8" ht="15" x14ac:dyDescent="0.25">
      <c r="A79" s="21">
        <v>46115</v>
      </c>
      <c r="B79" s="28" t="s">
        <v>1428</v>
      </c>
      <c r="C79" s="38" t="s">
        <v>758</v>
      </c>
      <c r="D79" s="19" t="s">
        <v>3402</v>
      </c>
      <c r="E79" s="19">
        <v>1</v>
      </c>
      <c r="F79" s="19"/>
      <c r="G79" s="114"/>
      <c r="H79" s="115">
        <v>100</v>
      </c>
    </row>
    <row r="80" spans="1:8" ht="17.25" customHeight="1" x14ac:dyDescent="0.25">
      <c r="A80" s="21">
        <v>46115</v>
      </c>
      <c r="B80" s="28" t="s">
        <v>1542</v>
      </c>
      <c r="C80" s="38" t="s">
        <v>1486</v>
      </c>
      <c r="D80" s="19" t="s">
        <v>3412</v>
      </c>
      <c r="E80" s="19"/>
      <c r="F80" s="19"/>
      <c r="G80" s="114" t="s">
        <v>3444</v>
      </c>
      <c r="H80" s="115">
        <v>100</v>
      </c>
    </row>
    <row r="81" spans="1:8" ht="15" x14ac:dyDescent="0.25">
      <c r="A81" s="21">
        <v>46115</v>
      </c>
      <c r="B81" s="28" t="s">
        <v>1542</v>
      </c>
      <c r="C81" s="38" t="s">
        <v>1724</v>
      </c>
      <c r="D81" s="19" t="s">
        <v>1440</v>
      </c>
      <c r="E81" s="19">
        <v>3</v>
      </c>
      <c r="F81" s="19"/>
      <c r="G81" s="114"/>
      <c r="H81" s="115">
        <v>100</v>
      </c>
    </row>
    <row r="82" spans="1:8" ht="15" x14ac:dyDescent="0.25">
      <c r="A82" s="21">
        <v>46115</v>
      </c>
      <c r="B82" s="28" t="s">
        <v>1542</v>
      </c>
      <c r="C82" s="38" t="s">
        <v>1482</v>
      </c>
      <c r="D82" s="19" t="s">
        <v>3412</v>
      </c>
      <c r="E82" s="19"/>
      <c r="F82" s="19"/>
      <c r="G82" s="114" t="s">
        <v>1450</v>
      </c>
      <c r="H82" s="115">
        <v>100</v>
      </c>
    </row>
    <row r="83" spans="1:8" ht="15" x14ac:dyDescent="0.25">
      <c r="A83" s="21">
        <v>46115</v>
      </c>
      <c r="B83" s="28" t="s">
        <v>1542</v>
      </c>
      <c r="C83" s="38" t="s">
        <v>1775</v>
      </c>
      <c r="D83" s="19" t="s">
        <v>3412</v>
      </c>
      <c r="E83" s="19"/>
      <c r="F83" s="19"/>
      <c r="G83" s="114" t="s">
        <v>3445</v>
      </c>
      <c r="H83" s="115">
        <v>100</v>
      </c>
    </row>
    <row r="84" spans="1:8" x14ac:dyDescent="0.25">
      <c r="A84" s="21">
        <v>46115</v>
      </c>
      <c r="B84" s="28" t="s">
        <v>1542</v>
      </c>
      <c r="C84" s="38" t="s">
        <v>1796</v>
      </c>
      <c r="D84" s="19" t="s">
        <v>1440</v>
      </c>
      <c r="E84" s="19">
        <v>4</v>
      </c>
      <c r="F84" s="19"/>
      <c r="G84" s="114" t="s">
        <v>3446</v>
      </c>
      <c r="H84" s="115">
        <v>100</v>
      </c>
    </row>
    <row r="85" spans="1:8" ht="18.75" customHeight="1" x14ac:dyDescent="0.25">
      <c r="A85" s="21">
        <v>46115</v>
      </c>
      <c r="B85" s="28" t="s">
        <v>1542</v>
      </c>
      <c r="C85" s="38" t="s">
        <v>1543</v>
      </c>
      <c r="D85" s="19" t="s">
        <v>1440</v>
      </c>
      <c r="E85" s="19">
        <v>4</v>
      </c>
      <c r="F85" s="19"/>
      <c r="G85" s="114"/>
      <c r="H85" s="115">
        <v>100</v>
      </c>
    </row>
    <row r="86" spans="1:8" ht="15" x14ac:dyDescent="0.25">
      <c r="A86" s="21">
        <v>46115</v>
      </c>
      <c r="B86" s="28" t="s">
        <v>1542</v>
      </c>
      <c r="C86" s="38" t="s">
        <v>2008</v>
      </c>
      <c r="D86" s="19" t="s">
        <v>1440</v>
      </c>
      <c r="E86" s="19">
        <v>5</v>
      </c>
      <c r="F86" s="19"/>
      <c r="G86" s="114"/>
      <c r="H86" s="115">
        <v>100</v>
      </c>
    </row>
    <row r="87" spans="1:8" ht="32.4" x14ac:dyDescent="0.25">
      <c r="A87" s="21">
        <v>46115</v>
      </c>
      <c r="B87" s="28" t="s">
        <v>1542</v>
      </c>
      <c r="C87" s="87" t="s">
        <v>1658</v>
      </c>
      <c r="D87" s="73" t="s">
        <v>3412</v>
      </c>
      <c r="E87" s="73"/>
      <c r="F87" s="73"/>
      <c r="G87" s="74" t="s">
        <v>3447</v>
      </c>
      <c r="H87" s="115">
        <v>100</v>
      </c>
    </row>
    <row r="88" spans="1:8" ht="15" x14ac:dyDescent="0.25">
      <c r="A88" s="21">
        <v>46115</v>
      </c>
      <c r="B88" s="28" t="s">
        <v>1555</v>
      </c>
      <c r="C88" s="38" t="s">
        <v>2040</v>
      </c>
      <c r="D88" s="19" t="s">
        <v>3436</v>
      </c>
      <c r="E88" s="19"/>
      <c r="F88" s="19"/>
      <c r="G88" s="114"/>
      <c r="H88" s="115">
        <v>100</v>
      </c>
    </row>
    <row r="89" spans="1:8" ht="26.4" x14ac:dyDescent="0.25">
      <c r="A89" s="21">
        <v>46115</v>
      </c>
      <c r="B89" s="28" t="s">
        <v>1555</v>
      </c>
      <c r="C89" s="38" t="s">
        <v>2040</v>
      </c>
      <c r="D89" s="19" t="s">
        <v>3448</v>
      </c>
      <c r="E89" s="19"/>
      <c r="F89" s="19"/>
      <c r="G89" s="114" t="s">
        <v>3449</v>
      </c>
      <c r="H89" s="115">
        <v>100</v>
      </c>
    </row>
    <row r="90" spans="1:8" ht="15" x14ac:dyDescent="0.25">
      <c r="A90" s="21">
        <v>46115</v>
      </c>
      <c r="B90" s="28" t="s">
        <v>1555</v>
      </c>
      <c r="C90" s="38" t="s">
        <v>1615</v>
      </c>
      <c r="D90" s="19" t="s">
        <v>3450</v>
      </c>
      <c r="E90" s="19"/>
      <c r="F90" s="19"/>
      <c r="G90" s="114" t="s">
        <v>3451</v>
      </c>
      <c r="H90" s="115">
        <v>100</v>
      </c>
    </row>
    <row r="91" spans="1:8" x14ac:dyDescent="0.25">
      <c r="A91" s="21">
        <v>46115</v>
      </c>
      <c r="B91" s="28" t="s">
        <v>1555</v>
      </c>
      <c r="C91" s="38" t="s">
        <v>1448</v>
      </c>
      <c r="D91" s="19" t="s">
        <v>3412</v>
      </c>
      <c r="E91" s="19">
        <v>8</v>
      </c>
      <c r="F91" s="19"/>
      <c r="G91" s="114" t="s">
        <v>3452</v>
      </c>
      <c r="H91" s="115">
        <v>100</v>
      </c>
    </row>
    <row r="92" spans="1:8" ht="15" x14ac:dyDescent="0.25">
      <c r="A92" s="21">
        <v>46115</v>
      </c>
      <c r="B92" s="28" t="s">
        <v>1555</v>
      </c>
      <c r="C92" s="87" t="s">
        <v>1444</v>
      </c>
      <c r="D92" s="73" t="s">
        <v>3436</v>
      </c>
      <c r="E92" s="73"/>
      <c r="F92" s="73"/>
      <c r="G92" s="74"/>
      <c r="H92" s="115">
        <v>100</v>
      </c>
    </row>
    <row r="93" spans="1:8" ht="15" x14ac:dyDescent="0.25">
      <c r="A93" s="21">
        <v>46115</v>
      </c>
      <c r="B93" s="28" t="s">
        <v>1555</v>
      </c>
      <c r="C93" s="87" t="s">
        <v>1974</v>
      </c>
      <c r="D93" s="73" t="s">
        <v>3436</v>
      </c>
      <c r="E93" s="73"/>
      <c r="F93" s="73"/>
      <c r="G93" s="74"/>
      <c r="H93" s="115">
        <v>100</v>
      </c>
    </row>
    <row r="94" spans="1:8" ht="15" x14ac:dyDescent="0.25">
      <c r="A94" s="21">
        <v>46115</v>
      </c>
      <c r="B94" s="28" t="s">
        <v>1555</v>
      </c>
      <c r="C94" s="87" t="s">
        <v>1444</v>
      </c>
      <c r="D94" s="73" t="s">
        <v>3436</v>
      </c>
      <c r="E94" s="73"/>
      <c r="F94" s="73"/>
      <c r="G94" s="74"/>
      <c r="H94" s="115">
        <v>100</v>
      </c>
    </row>
    <row r="95" spans="1:8" ht="15" x14ac:dyDescent="0.25">
      <c r="A95" s="21">
        <v>46115</v>
      </c>
      <c r="B95" s="28" t="s">
        <v>1555</v>
      </c>
      <c r="C95" s="87" t="s">
        <v>1687</v>
      </c>
      <c r="D95" s="73" t="s">
        <v>3436</v>
      </c>
      <c r="E95" s="73"/>
      <c r="F95" s="73"/>
      <c r="G95" s="74"/>
      <c r="H95" s="115">
        <v>100</v>
      </c>
    </row>
    <row r="96" spans="1:8" ht="15" x14ac:dyDescent="0.25">
      <c r="A96" s="21">
        <v>46115</v>
      </c>
      <c r="B96" s="28" t="s">
        <v>1438</v>
      </c>
      <c r="C96" s="38" t="s">
        <v>1576</v>
      </c>
      <c r="D96" s="19" t="s">
        <v>2368</v>
      </c>
      <c r="E96" s="19"/>
      <c r="F96" s="19"/>
      <c r="G96" s="114" t="s">
        <v>2718</v>
      </c>
      <c r="H96" s="115">
        <v>100</v>
      </c>
    </row>
    <row r="97" spans="1:8" ht="15" x14ac:dyDescent="0.25">
      <c r="A97" s="21">
        <v>46115</v>
      </c>
      <c r="B97" s="28" t="s">
        <v>1438</v>
      </c>
      <c r="C97" s="38" t="s">
        <v>1697</v>
      </c>
      <c r="D97" s="19" t="s">
        <v>2368</v>
      </c>
      <c r="E97" s="19">
        <v>4</v>
      </c>
      <c r="F97" s="19"/>
      <c r="G97" s="114" t="s">
        <v>2718</v>
      </c>
      <c r="H97" s="115">
        <v>100</v>
      </c>
    </row>
    <row r="98" spans="1:8" ht="15" x14ac:dyDescent="0.25">
      <c r="A98" s="21">
        <v>46115</v>
      </c>
      <c r="B98" s="28" t="s">
        <v>1438</v>
      </c>
      <c r="C98" s="38" t="s">
        <v>1699</v>
      </c>
      <c r="D98" s="19" t="s">
        <v>1440</v>
      </c>
      <c r="E98" s="19">
        <v>2</v>
      </c>
      <c r="F98" s="19"/>
      <c r="G98" s="114" t="s">
        <v>3190</v>
      </c>
      <c r="H98" s="115">
        <v>100</v>
      </c>
    </row>
    <row r="99" spans="1:8" ht="15" x14ac:dyDescent="0.25">
      <c r="A99" s="21">
        <v>46115</v>
      </c>
      <c r="B99" s="28" t="s">
        <v>1438</v>
      </c>
      <c r="C99" s="38" t="s">
        <v>1468</v>
      </c>
      <c r="D99" s="19" t="s">
        <v>1440</v>
      </c>
      <c r="E99" s="19">
        <v>5</v>
      </c>
      <c r="F99" s="19"/>
      <c r="G99" s="114" t="s">
        <v>1839</v>
      </c>
      <c r="H99" s="115">
        <v>100</v>
      </c>
    </row>
    <row r="100" spans="1:8" ht="15" x14ac:dyDescent="0.25">
      <c r="A100" s="21">
        <v>46115</v>
      </c>
      <c r="B100" s="28" t="s">
        <v>1438</v>
      </c>
      <c r="C100" s="38" t="s">
        <v>1470</v>
      </c>
      <c r="D100" s="19" t="s">
        <v>1440</v>
      </c>
      <c r="E100" s="19">
        <v>4</v>
      </c>
      <c r="F100" s="19"/>
      <c r="G100" s="114"/>
      <c r="H100" s="115">
        <v>100</v>
      </c>
    </row>
    <row r="101" spans="1:8" x14ac:dyDescent="0.25">
      <c r="A101" s="21">
        <v>46115</v>
      </c>
      <c r="B101" s="28" t="s">
        <v>1438</v>
      </c>
      <c r="C101" s="38" t="s">
        <v>2270</v>
      </c>
      <c r="D101" s="19" t="s">
        <v>2365</v>
      </c>
      <c r="E101" s="19"/>
      <c r="F101" s="19"/>
      <c r="G101" s="114" t="s">
        <v>3453</v>
      </c>
      <c r="H101" s="115">
        <v>100</v>
      </c>
    </row>
    <row r="102" spans="1:8" ht="15" x14ac:dyDescent="0.25">
      <c r="A102" s="21">
        <v>46115</v>
      </c>
      <c r="B102" s="28" t="s">
        <v>1438</v>
      </c>
      <c r="C102" s="38" t="s">
        <v>1462</v>
      </c>
      <c r="D102" s="19" t="s">
        <v>3003</v>
      </c>
      <c r="E102" s="19"/>
      <c r="F102" s="19"/>
      <c r="G102" s="114"/>
      <c r="H102" s="115">
        <v>100</v>
      </c>
    </row>
    <row r="103" spans="1:8" ht="26.4" x14ac:dyDescent="0.25">
      <c r="A103" s="21">
        <v>46115</v>
      </c>
      <c r="B103" s="28" t="s">
        <v>1590</v>
      </c>
      <c r="C103" s="38" t="s">
        <v>3454</v>
      </c>
      <c r="D103" s="19" t="s">
        <v>3455</v>
      </c>
      <c r="E103" s="19"/>
      <c r="F103" s="19"/>
      <c r="G103" s="114"/>
      <c r="H103" s="115">
        <v>100</v>
      </c>
    </row>
    <row r="104" spans="1:8" ht="15" x14ac:dyDescent="0.25">
      <c r="A104" s="21">
        <v>46115</v>
      </c>
      <c r="B104" s="28" t="s">
        <v>1590</v>
      </c>
      <c r="C104" s="38" t="s">
        <v>3454</v>
      </c>
      <c r="D104" s="19" t="s">
        <v>3456</v>
      </c>
      <c r="E104" s="19"/>
      <c r="F104" s="19"/>
      <c r="G104" s="114"/>
      <c r="H104" s="115">
        <v>100</v>
      </c>
    </row>
    <row r="105" spans="1:8" ht="15" x14ac:dyDescent="0.25">
      <c r="A105" s="21">
        <v>46115</v>
      </c>
      <c r="B105" s="28" t="s">
        <v>1590</v>
      </c>
      <c r="C105" s="38" t="s">
        <v>1864</v>
      </c>
      <c r="D105" s="19" t="s">
        <v>3428</v>
      </c>
      <c r="E105" s="19"/>
      <c r="F105" s="19"/>
      <c r="G105" s="114"/>
      <c r="H105" s="115">
        <v>100</v>
      </c>
    </row>
    <row r="106" spans="1:8" ht="15" x14ac:dyDescent="0.25">
      <c r="A106" s="21">
        <v>46116</v>
      </c>
      <c r="B106" s="28" t="s">
        <v>1555</v>
      </c>
      <c r="C106" s="38" t="s">
        <v>3457</v>
      </c>
      <c r="D106" s="19" t="s">
        <v>3402</v>
      </c>
      <c r="E106" s="19">
        <v>1</v>
      </c>
      <c r="F106" s="19"/>
      <c r="G106" s="114"/>
      <c r="H106" s="115">
        <v>100</v>
      </c>
    </row>
    <row r="107" spans="1:8" ht="15" x14ac:dyDescent="0.25">
      <c r="A107" s="21">
        <v>46116</v>
      </c>
      <c r="B107" s="28" t="s">
        <v>1555</v>
      </c>
      <c r="C107" s="38" t="s">
        <v>1974</v>
      </c>
      <c r="D107" s="19" t="s">
        <v>3412</v>
      </c>
      <c r="E107" s="19"/>
      <c r="F107" s="19"/>
      <c r="G107" s="114" t="s">
        <v>3445</v>
      </c>
      <c r="H107" s="115">
        <v>100</v>
      </c>
    </row>
    <row r="108" spans="1:8" ht="15" x14ac:dyDescent="0.25">
      <c r="A108" s="21">
        <v>46116</v>
      </c>
      <c r="B108" s="28" t="s">
        <v>1555</v>
      </c>
      <c r="C108" s="38" t="s">
        <v>1787</v>
      </c>
      <c r="D108" s="19" t="s">
        <v>3436</v>
      </c>
      <c r="E108" s="19"/>
      <c r="F108" s="19"/>
      <c r="G108" s="114"/>
      <c r="H108" s="115">
        <v>100</v>
      </c>
    </row>
    <row r="109" spans="1:8" ht="15" x14ac:dyDescent="0.25">
      <c r="A109" s="21">
        <v>46116</v>
      </c>
      <c r="B109" s="28" t="s">
        <v>1555</v>
      </c>
      <c r="C109" s="38" t="s">
        <v>1874</v>
      </c>
      <c r="D109" s="19" t="s">
        <v>1440</v>
      </c>
      <c r="E109" s="19">
        <v>4</v>
      </c>
      <c r="F109" s="19"/>
      <c r="G109" s="114"/>
      <c r="H109" s="115">
        <v>100</v>
      </c>
    </row>
    <row r="110" spans="1:8" ht="15" x14ac:dyDescent="0.25">
      <c r="A110" s="21">
        <v>46116</v>
      </c>
      <c r="B110" s="28" t="s">
        <v>1555</v>
      </c>
      <c r="C110" s="38" t="s">
        <v>1740</v>
      </c>
      <c r="D110" s="19" t="s">
        <v>1440</v>
      </c>
      <c r="E110" s="19">
        <v>4</v>
      </c>
      <c r="F110" s="19"/>
      <c r="G110" s="114"/>
      <c r="H110" s="115">
        <v>100</v>
      </c>
    </row>
    <row r="111" spans="1:8" ht="15" x14ac:dyDescent="0.25">
      <c r="A111" s="21">
        <v>46116</v>
      </c>
      <c r="B111" s="28" t="s">
        <v>1555</v>
      </c>
      <c r="C111" s="38" t="s">
        <v>1442</v>
      </c>
      <c r="D111" s="19" t="s">
        <v>1440</v>
      </c>
      <c r="E111" s="19">
        <v>7</v>
      </c>
      <c r="F111" s="19"/>
      <c r="G111" s="114" t="s">
        <v>3458</v>
      </c>
      <c r="H111" s="115">
        <v>100</v>
      </c>
    </row>
    <row r="112" spans="1:8" x14ac:dyDescent="0.25">
      <c r="A112" s="21">
        <v>46116</v>
      </c>
      <c r="B112" s="28" t="s">
        <v>1555</v>
      </c>
      <c r="C112" s="38" t="s">
        <v>1455</v>
      </c>
      <c r="D112" s="19" t="s">
        <v>3412</v>
      </c>
      <c r="E112" s="19">
        <v>4</v>
      </c>
      <c r="F112" s="19"/>
      <c r="G112" s="114" t="s">
        <v>3459</v>
      </c>
      <c r="H112" s="115">
        <v>100</v>
      </c>
    </row>
    <row r="113" spans="1:8" x14ac:dyDescent="0.25">
      <c r="A113" s="21">
        <v>46116</v>
      </c>
      <c r="B113" s="28" t="s">
        <v>1555</v>
      </c>
      <c r="C113" s="38" t="s">
        <v>1615</v>
      </c>
      <c r="D113" s="19" t="s">
        <v>3412</v>
      </c>
      <c r="E113" s="19"/>
      <c r="F113" s="19"/>
      <c r="G113" s="114" t="s">
        <v>3460</v>
      </c>
      <c r="H113" s="115">
        <v>100</v>
      </c>
    </row>
    <row r="114" spans="1:8" ht="15" x14ac:dyDescent="0.25">
      <c r="A114" s="21">
        <v>46116</v>
      </c>
      <c r="B114" s="28" t="s">
        <v>1438</v>
      </c>
      <c r="C114" s="38" t="s">
        <v>1955</v>
      </c>
      <c r="D114" s="19" t="s">
        <v>1440</v>
      </c>
      <c r="E114" s="19">
        <v>2</v>
      </c>
      <c r="F114" s="19"/>
      <c r="G114" s="114"/>
      <c r="H114" s="115">
        <v>100</v>
      </c>
    </row>
    <row r="115" spans="1:8" ht="15" x14ac:dyDescent="0.25">
      <c r="A115" s="21">
        <v>46116</v>
      </c>
      <c r="B115" s="28" t="s">
        <v>1438</v>
      </c>
      <c r="C115" s="38" t="s">
        <v>1727</v>
      </c>
      <c r="D115" s="19" t="s">
        <v>1440</v>
      </c>
      <c r="E115" s="19">
        <v>2</v>
      </c>
      <c r="F115" s="19"/>
      <c r="G115" s="114"/>
      <c r="H115" s="115">
        <v>100</v>
      </c>
    </row>
    <row r="116" spans="1:8" ht="15" x14ac:dyDescent="0.25">
      <c r="A116" s="21">
        <v>46116</v>
      </c>
      <c r="B116" s="28" t="s">
        <v>1438</v>
      </c>
      <c r="C116" s="38" t="s">
        <v>1482</v>
      </c>
      <c r="D116" s="19" t="s">
        <v>1440</v>
      </c>
      <c r="E116" s="19">
        <v>6</v>
      </c>
      <c r="F116" s="19"/>
      <c r="G116" s="114" t="s">
        <v>3461</v>
      </c>
      <c r="H116" s="115">
        <v>100</v>
      </c>
    </row>
    <row r="117" spans="1:8" ht="15" x14ac:dyDescent="0.25">
      <c r="A117" s="21">
        <v>46116</v>
      </c>
      <c r="B117" s="28" t="s">
        <v>1438</v>
      </c>
      <c r="C117" s="38" t="s">
        <v>1460</v>
      </c>
      <c r="D117" s="19" t="s">
        <v>1440</v>
      </c>
      <c r="E117" s="19">
        <v>5</v>
      </c>
      <c r="F117" s="19"/>
      <c r="G117" s="114"/>
      <c r="H117" s="115">
        <v>100</v>
      </c>
    </row>
    <row r="118" spans="1:8" ht="15" x14ac:dyDescent="0.25">
      <c r="A118" s="21">
        <v>46116</v>
      </c>
      <c r="B118" s="28" t="s">
        <v>1438</v>
      </c>
      <c r="C118" s="38" t="s">
        <v>1550</v>
      </c>
      <c r="D118" s="19" t="s">
        <v>1440</v>
      </c>
      <c r="E118" s="19">
        <v>4</v>
      </c>
      <c r="F118" s="19"/>
      <c r="G118" s="114"/>
      <c r="H118" s="115">
        <v>100</v>
      </c>
    </row>
    <row r="119" spans="1:8" ht="15" x14ac:dyDescent="0.25">
      <c r="A119" s="21">
        <v>46116</v>
      </c>
      <c r="B119" s="28" t="s">
        <v>1438</v>
      </c>
      <c r="C119" s="38" t="s">
        <v>1951</v>
      </c>
      <c r="D119" s="19" t="s">
        <v>3412</v>
      </c>
      <c r="E119" s="19"/>
      <c r="F119" s="19"/>
      <c r="G119" s="114" t="s">
        <v>3462</v>
      </c>
      <c r="H119" s="115">
        <v>100</v>
      </c>
    </row>
    <row r="120" spans="1:8" ht="15" x14ac:dyDescent="0.25">
      <c r="A120" s="21">
        <v>46117</v>
      </c>
      <c r="B120" s="28" t="s">
        <v>1555</v>
      </c>
      <c r="C120" s="38" t="s">
        <v>3457</v>
      </c>
      <c r="D120" s="19" t="s">
        <v>3402</v>
      </c>
      <c r="E120" s="19">
        <v>1</v>
      </c>
      <c r="F120" s="19"/>
      <c r="G120" s="114"/>
      <c r="H120" s="115">
        <v>100</v>
      </c>
    </row>
    <row r="121" spans="1:8" ht="15" x14ac:dyDescent="0.25">
      <c r="A121" s="21">
        <v>46117</v>
      </c>
      <c r="B121" s="28" t="s">
        <v>1555</v>
      </c>
      <c r="C121" s="38" t="s">
        <v>1919</v>
      </c>
      <c r="D121" s="19" t="s">
        <v>3412</v>
      </c>
      <c r="E121" s="19"/>
      <c r="F121" s="19"/>
      <c r="G121" s="114" t="s">
        <v>3463</v>
      </c>
      <c r="H121" s="115">
        <v>100</v>
      </c>
    </row>
    <row r="122" spans="1:8" ht="15" x14ac:dyDescent="0.25">
      <c r="A122" s="21">
        <v>46117</v>
      </c>
      <c r="B122" s="28" t="s">
        <v>1555</v>
      </c>
      <c r="C122" s="38" t="s">
        <v>1951</v>
      </c>
      <c r="D122" s="19" t="s">
        <v>3412</v>
      </c>
      <c r="E122" s="19"/>
      <c r="F122" s="19"/>
      <c r="G122" s="114" t="s">
        <v>3462</v>
      </c>
      <c r="H122" s="115">
        <v>100</v>
      </c>
    </row>
    <row r="123" spans="1:8" x14ac:dyDescent="0.25">
      <c r="A123" s="21">
        <v>46117</v>
      </c>
      <c r="B123" s="28" t="s">
        <v>1555</v>
      </c>
      <c r="C123" s="38" t="s">
        <v>1685</v>
      </c>
      <c r="D123" s="19" t="s">
        <v>3412</v>
      </c>
      <c r="E123" s="19"/>
      <c r="F123" s="19"/>
      <c r="G123" s="114" t="s">
        <v>3464</v>
      </c>
      <c r="H123" s="115">
        <v>100</v>
      </c>
    </row>
    <row r="124" spans="1:8" ht="15" x14ac:dyDescent="0.25">
      <c r="A124" s="21">
        <v>46117</v>
      </c>
      <c r="B124" s="28" t="s">
        <v>1555</v>
      </c>
      <c r="C124" s="38" t="s">
        <v>3465</v>
      </c>
      <c r="D124" s="19" t="s">
        <v>3412</v>
      </c>
      <c r="E124" s="19"/>
      <c r="F124" s="19"/>
      <c r="G124" s="114" t="s">
        <v>3466</v>
      </c>
      <c r="H124" s="115">
        <v>100</v>
      </c>
    </row>
    <row r="125" spans="1:8" ht="15" x14ac:dyDescent="0.25">
      <c r="A125" s="21">
        <v>46117</v>
      </c>
      <c r="B125" s="28" t="s">
        <v>1555</v>
      </c>
      <c r="C125" s="38" t="s">
        <v>1624</v>
      </c>
      <c r="D125" s="19" t="s">
        <v>3412</v>
      </c>
      <c r="E125" s="19">
        <v>8</v>
      </c>
      <c r="F125" s="19"/>
      <c r="G125" s="114" t="s">
        <v>3467</v>
      </c>
      <c r="H125" s="115">
        <v>100</v>
      </c>
    </row>
    <row r="126" spans="1:8" ht="15" x14ac:dyDescent="0.25">
      <c r="A126" s="21">
        <v>46117</v>
      </c>
      <c r="B126" s="28" t="s">
        <v>1555</v>
      </c>
      <c r="C126" s="38" t="s">
        <v>1622</v>
      </c>
      <c r="D126" s="19" t="s">
        <v>3412</v>
      </c>
      <c r="E126" s="19">
        <v>8</v>
      </c>
      <c r="F126" s="19"/>
      <c r="G126" s="114" t="s">
        <v>3467</v>
      </c>
      <c r="H126" s="115">
        <v>100</v>
      </c>
    </row>
    <row r="127" spans="1:8" ht="15" x14ac:dyDescent="0.25">
      <c r="A127" s="21">
        <v>46117</v>
      </c>
      <c r="B127" s="28" t="s">
        <v>1555</v>
      </c>
      <c r="C127" s="38" t="s">
        <v>1941</v>
      </c>
      <c r="D127" s="19" t="s">
        <v>3412</v>
      </c>
      <c r="E127" s="19"/>
      <c r="F127" s="19"/>
      <c r="G127" s="114" t="s">
        <v>3468</v>
      </c>
      <c r="H127" s="115">
        <v>100</v>
      </c>
    </row>
    <row r="128" spans="1:8" ht="15" x14ac:dyDescent="0.25">
      <c r="A128" s="21">
        <v>46117</v>
      </c>
      <c r="B128" s="28" t="s">
        <v>1555</v>
      </c>
      <c r="C128" s="38" t="s">
        <v>1734</v>
      </c>
      <c r="D128" s="19" t="s">
        <v>3412</v>
      </c>
      <c r="E128" s="19">
        <v>8</v>
      </c>
      <c r="F128" s="19"/>
      <c r="G128" s="114" t="s">
        <v>3467</v>
      </c>
      <c r="H128" s="115">
        <v>100</v>
      </c>
    </row>
    <row r="129" spans="1:8" ht="15" x14ac:dyDescent="0.25">
      <c r="A129" s="21">
        <v>46117</v>
      </c>
      <c r="B129" s="28" t="s">
        <v>1555</v>
      </c>
      <c r="C129" s="38" t="s">
        <v>2286</v>
      </c>
      <c r="D129" s="19" t="s">
        <v>3412</v>
      </c>
      <c r="E129" s="19"/>
      <c r="F129" s="19"/>
      <c r="G129" s="114" t="s">
        <v>3468</v>
      </c>
      <c r="H129" s="115">
        <v>100</v>
      </c>
    </row>
    <row r="130" spans="1:8" ht="26.4" x14ac:dyDescent="0.25">
      <c r="A130" s="21">
        <v>46118</v>
      </c>
      <c r="B130" s="28" t="s">
        <v>1534</v>
      </c>
      <c r="C130" s="38" t="s">
        <v>369</v>
      </c>
      <c r="D130" s="19" t="s">
        <v>3469</v>
      </c>
      <c r="E130" s="19"/>
      <c r="F130" s="19"/>
      <c r="G130" s="114"/>
      <c r="H130" s="115">
        <v>100</v>
      </c>
    </row>
    <row r="131" spans="1:8" ht="15" x14ac:dyDescent="0.25">
      <c r="A131" s="21">
        <v>46118</v>
      </c>
      <c r="B131" s="28" t="s">
        <v>1534</v>
      </c>
      <c r="C131" s="38" t="s">
        <v>2454</v>
      </c>
      <c r="D131" s="19" t="s">
        <v>3470</v>
      </c>
      <c r="E131" s="19"/>
      <c r="F131" s="19"/>
      <c r="G131" s="114"/>
      <c r="H131" s="115">
        <v>100</v>
      </c>
    </row>
    <row r="132" spans="1:8" ht="15" x14ac:dyDescent="0.25">
      <c r="A132" s="21">
        <v>46118</v>
      </c>
      <c r="B132" s="28" t="s">
        <v>1428</v>
      </c>
      <c r="C132" s="38" t="s">
        <v>758</v>
      </c>
      <c r="D132" s="19" t="s">
        <v>3402</v>
      </c>
      <c r="E132" s="19">
        <v>1</v>
      </c>
      <c r="F132" s="19"/>
      <c r="G132" s="114"/>
      <c r="H132" s="115">
        <v>100</v>
      </c>
    </row>
    <row r="133" spans="1:8" ht="26.4" x14ac:dyDescent="0.25">
      <c r="A133" s="21">
        <v>46118</v>
      </c>
      <c r="B133" s="28" t="s">
        <v>1428</v>
      </c>
      <c r="C133" s="38" t="s">
        <v>369</v>
      </c>
      <c r="D133" s="19" t="s">
        <v>1767</v>
      </c>
      <c r="E133" s="19"/>
      <c r="F133" s="19"/>
      <c r="G133" s="114"/>
      <c r="H133" s="115">
        <v>100</v>
      </c>
    </row>
    <row r="134" spans="1:8" ht="15" x14ac:dyDescent="0.25">
      <c r="A134" s="21">
        <v>46118</v>
      </c>
      <c r="B134" s="28" t="s">
        <v>1428</v>
      </c>
      <c r="C134" s="38" t="s">
        <v>1540</v>
      </c>
      <c r="D134" s="19" t="s">
        <v>3471</v>
      </c>
      <c r="E134" s="19"/>
      <c r="F134" s="19"/>
      <c r="G134" s="114"/>
      <c r="H134" s="115">
        <v>100</v>
      </c>
    </row>
    <row r="135" spans="1:8" ht="15" x14ac:dyDescent="0.25">
      <c r="A135" s="21">
        <v>46118</v>
      </c>
      <c r="B135" s="28" t="s">
        <v>1428</v>
      </c>
      <c r="C135" s="38" t="s">
        <v>1540</v>
      </c>
      <c r="D135" s="19" t="s">
        <v>3472</v>
      </c>
      <c r="E135" s="19"/>
      <c r="F135" s="19"/>
      <c r="G135" s="114"/>
      <c r="H135" s="115">
        <v>100</v>
      </c>
    </row>
    <row r="136" spans="1:8" ht="26.4" x14ac:dyDescent="0.25">
      <c r="A136" s="21">
        <v>46118</v>
      </c>
      <c r="B136" s="28" t="s">
        <v>1428</v>
      </c>
      <c r="C136" s="38" t="s">
        <v>1540</v>
      </c>
      <c r="D136" s="19" t="s">
        <v>3473</v>
      </c>
      <c r="E136" s="19"/>
      <c r="F136" s="19"/>
      <c r="G136" s="114"/>
      <c r="H136" s="115">
        <v>100</v>
      </c>
    </row>
    <row r="137" spans="1:8" ht="15" x14ac:dyDescent="0.25">
      <c r="A137" s="21">
        <v>46118</v>
      </c>
      <c r="B137" s="28" t="s">
        <v>1428</v>
      </c>
      <c r="C137" s="38" t="s">
        <v>1540</v>
      </c>
      <c r="D137" s="19" t="s">
        <v>3474</v>
      </c>
      <c r="E137" s="19"/>
      <c r="F137" s="19"/>
      <c r="G137" s="114"/>
      <c r="H137" s="115">
        <v>100</v>
      </c>
    </row>
    <row r="138" spans="1:8" ht="15" x14ac:dyDescent="0.25">
      <c r="A138" s="21">
        <v>46118</v>
      </c>
      <c r="B138" s="28" t="s">
        <v>1542</v>
      </c>
      <c r="C138" s="38" t="s">
        <v>1612</v>
      </c>
      <c r="D138" s="19" t="s">
        <v>3412</v>
      </c>
      <c r="E138" s="19"/>
      <c r="F138" s="19"/>
      <c r="G138" s="114" t="s">
        <v>2007</v>
      </c>
      <c r="H138" s="115">
        <v>100</v>
      </c>
    </row>
    <row r="139" spans="1:8" ht="28.8" x14ac:dyDescent="0.25">
      <c r="A139" s="21">
        <v>46118</v>
      </c>
      <c r="B139" s="28" t="s">
        <v>1542</v>
      </c>
      <c r="C139" s="38" t="s">
        <v>1747</v>
      </c>
      <c r="D139" s="19" t="s">
        <v>3412</v>
      </c>
      <c r="E139" s="19"/>
      <c r="F139" s="19"/>
      <c r="G139" s="114" t="s">
        <v>3475</v>
      </c>
      <c r="H139" s="115">
        <v>100</v>
      </c>
    </row>
    <row r="140" spans="1:8" x14ac:dyDescent="0.25">
      <c r="A140" s="21">
        <v>46118</v>
      </c>
      <c r="B140" s="28" t="s">
        <v>1542</v>
      </c>
      <c r="C140" s="38" t="s">
        <v>1486</v>
      </c>
      <c r="D140" s="19" t="s">
        <v>3412</v>
      </c>
      <c r="E140" s="19">
        <v>7</v>
      </c>
      <c r="F140" s="19"/>
      <c r="G140" s="114" t="s">
        <v>3444</v>
      </c>
      <c r="H140" s="115">
        <v>100</v>
      </c>
    </row>
    <row r="141" spans="1:8" ht="15" x14ac:dyDescent="0.25">
      <c r="A141" s="21">
        <v>46118</v>
      </c>
      <c r="B141" s="28" t="s">
        <v>1542</v>
      </c>
      <c r="C141" s="38" t="s">
        <v>1482</v>
      </c>
      <c r="D141" s="19" t="s">
        <v>1440</v>
      </c>
      <c r="E141" s="19">
        <v>7</v>
      </c>
      <c r="F141" s="19"/>
      <c r="G141" s="114" t="s">
        <v>1839</v>
      </c>
      <c r="H141" s="115">
        <v>100</v>
      </c>
    </row>
    <row r="142" spans="1:8" ht="15" x14ac:dyDescent="0.25">
      <c r="A142" s="21">
        <v>46118</v>
      </c>
      <c r="B142" s="28" t="s">
        <v>1542</v>
      </c>
      <c r="C142" s="38" t="s">
        <v>1697</v>
      </c>
      <c r="D142" s="19" t="s">
        <v>2368</v>
      </c>
      <c r="E142" s="19">
        <v>3</v>
      </c>
      <c r="F142" s="19"/>
      <c r="G142" s="114" t="s">
        <v>1450</v>
      </c>
      <c r="H142" s="115">
        <v>100</v>
      </c>
    </row>
    <row r="143" spans="1:8" ht="15" x14ac:dyDescent="0.25">
      <c r="A143" s="21">
        <v>46118</v>
      </c>
      <c r="B143" s="28" t="s">
        <v>1542</v>
      </c>
      <c r="C143" s="38" t="s">
        <v>1553</v>
      </c>
      <c r="D143" s="19" t="s">
        <v>1440</v>
      </c>
      <c r="E143" s="19">
        <v>6</v>
      </c>
      <c r="F143" s="19"/>
      <c r="G143" s="114"/>
      <c r="H143" s="115">
        <v>100</v>
      </c>
    </row>
    <row r="144" spans="1:8" ht="15" x14ac:dyDescent="0.25">
      <c r="A144" s="21">
        <v>46118</v>
      </c>
      <c r="B144" s="28" t="s">
        <v>1542</v>
      </c>
      <c r="C144" s="38" t="s">
        <v>1725</v>
      </c>
      <c r="D144" s="19" t="s">
        <v>1440</v>
      </c>
      <c r="E144" s="19">
        <v>4</v>
      </c>
      <c r="F144" s="19"/>
      <c r="G144" s="114" t="s">
        <v>1839</v>
      </c>
      <c r="H144" s="115">
        <v>100</v>
      </c>
    </row>
    <row r="145" spans="1:8" ht="15" x14ac:dyDescent="0.25">
      <c r="A145" s="21">
        <v>46118</v>
      </c>
      <c r="B145" s="28" t="s">
        <v>1555</v>
      </c>
      <c r="C145" s="38" t="s">
        <v>1558</v>
      </c>
      <c r="D145" s="19" t="s">
        <v>1440</v>
      </c>
      <c r="E145" s="19">
        <v>5</v>
      </c>
      <c r="F145" s="19"/>
      <c r="G145" s="114"/>
      <c r="H145" s="115">
        <v>100</v>
      </c>
    </row>
    <row r="146" spans="1:8" ht="15" x14ac:dyDescent="0.25">
      <c r="A146" s="21">
        <v>46118</v>
      </c>
      <c r="B146" s="28" t="s">
        <v>1555</v>
      </c>
      <c r="C146" s="38" t="s">
        <v>1867</v>
      </c>
      <c r="D146" s="19" t="s">
        <v>1440</v>
      </c>
      <c r="E146" s="19">
        <v>3</v>
      </c>
      <c r="F146" s="19"/>
      <c r="G146" s="114"/>
      <c r="H146" s="115">
        <v>100</v>
      </c>
    </row>
    <row r="147" spans="1:8" ht="15" x14ac:dyDescent="0.25">
      <c r="A147" s="21">
        <v>46118</v>
      </c>
      <c r="B147" s="28" t="s">
        <v>1555</v>
      </c>
      <c r="C147" s="38" t="s">
        <v>1731</v>
      </c>
      <c r="D147" s="19" t="s">
        <v>1440</v>
      </c>
      <c r="E147" s="19">
        <v>7</v>
      </c>
      <c r="F147" s="19"/>
      <c r="G147" s="114" t="s">
        <v>1839</v>
      </c>
      <c r="H147" s="115">
        <v>100</v>
      </c>
    </row>
    <row r="148" spans="1:8" ht="15" x14ac:dyDescent="0.25">
      <c r="A148" s="21">
        <v>46118</v>
      </c>
      <c r="B148" s="28" t="s">
        <v>1555</v>
      </c>
      <c r="C148" s="38" t="s">
        <v>1785</v>
      </c>
      <c r="D148" s="19" t="s">
        <v>1440</v>
      </c>
      <c r="E148" s="19">
        <v>6</v>
      </c>
      <c r="F148" s="19"/>
      <c r="G148" s="114" t="s">
        <v>1839</v>
      </c>
      <c r="H148" s="115">
        <v>100</v>
      </c>
    </row>
    <row r="149" spans="1:8" ht="28.8" x14ac:dyDescent="0.25">
      <c r="A149" s="21">
        <v>46118</v>
      </c>
      <c r="B149" s="28" t="s">
        <v>1555</v>
      </c>
      <c r="C149" s="38" t="s">
        <v>1782</v>
      </c>
      <c r="D149" s="19" t="s">
        <v>3412</v>
      </c>
      <c r="E149" s="19"/>
      <c r="F149" s="19"/>
      <c r="G149" s="114" t="s">
        <v>3476</v>
      </c>
      <c r="H149" s="115">
        <v>100</v>
      </c>
    </row>
    <row r="150" spans="1:8" ht="15" x14ac:dyDescent="0.25">
      <c r="A150" s="21">
        <v>46118</v>
      </c>
      <c r="B150" s="28" t="s">
        <v>1555</v>
      </c>
      <c r="C150" s="87" t="s">
        <v>1781</v>
      </c>
      <c r="D150" s="73" t="s">
        <v>1440</v>
      </c>
      <c r="E150" s="73">
        <v>6</v>
      </c>
      <c r="F150" s="73"/>
      <c r="G150" s="114" t="s">
        <v>1839</v>
      </c>
      <c r="H150" s="115">
        <v>100</v>
      </c>
    </row>
    <row r="151" spans="1:8" ht="15" x14ac:dyDescent="0.25">
      <c r="A151" s="21">
        <v>46118</v>
      </c>
      <c r="B151" s="28" t="s">
        <v>1555</v>
      </c>
      <c r="C151" s="87" t="s">
        <v>1638</v>
      </c>
      <c r="D151" s="73" t="s">
        <v>1440</v>
      </c>
      <c r="E151" s="73">
        <v>5</v>
      </c>
      <c r="F151" s="73"/>
      <c r="G151" s="74"/>
      <c r="H151" s="115">
        <v>100</v>
      </c>
    </row>
    <row r="152" spans="1:8" s="67" customFormat="1" ht="13.2" x14ac:dyDescent="0.2">
      <c r="A152" s="21">
        <v>46118</v>
      </c>
      <c r="B152" s="28" t="s">
        <v>1438</v>
      </c>
      <c r="C152" s="87" t="s">
        <v>1696</v>
      </c>
      <c r="D152" s="73" t="s">
        <v>3477</v>
      </c>
      <c r="E152" s="73"/>
      <c r="F152" s="73"/>
      <c r="G152" s="74"/>
      <c r="H152" s="115">
        <v>100</v>
      </c>
    </row>
    <row r="153" spans="1:8" s="67" customFormat="1" ht="21.6" x14ac:dyDescent="0.2">
      <c r="A153" s="21">
        <v>46118</v>
      </c>
      <c r="B153" s="28" t="s">
        <v>1438</v>
      </c>
      <c r="C153" s="87" t="s">
        <v>2097</v>
      </c>
      <c r="D153" s="73" t="s">
        <v>3412</v>
      </c>
      <c r="E153" s="73"/>
      <c r="F153" s="73"/>
      <c r="G153" s="74" t="s">
        <v>3478</v>
      </c>
      <c r="H153" s="115">
        <v>100</v>
      </c>
    </row>
    <row r="154" spans="1:8" s="67" customFormat="1" ht="21.6" x14ac:dyDescent="0.2">
      <c r="A154" s="21">
        <v>46118</v>
      </c>
      <c r="B154" s="28" t="s">
        <v>1438</v>
      </c>
      <c r="C154" s="87" t="s">
        <v>2201</v>
      </c>
      <c r="D154" s="73" t="s">
        <v>3412</v>
      </c>
      <c r="E154" s="73">
        <v>3</v>
      </c>
      <c r="F154" s="73"/>
      <c r="G154" s="74" t="s">
        <v>3479</v>
      </c>
      <c r="H154" s="115">
        <v>100</v>
      </c>
    </row>
    <row r="155" spans="1:8" ht="28.8" x14ac:dyDescent="0.25">
      <c r="A155" s="21">
        <v>46118</v>
      </c>
      <c r="B155" s="28" t="s">
        <v>1438</v>
      </c>
      <c r="C155" s="38" t="s">
        <v>1646</v>
      </c>
      <c r="D155" s="19" t="s">
        <v>3412</v>
      </c>
      <c r="E155" s="19">
        <v>6</v>
      </c>
      <c r="F155" s="19"/>
      <c r="G155" s="114" t="s">
        <v>3480</v>
      </c>
      <c r="H155" s="115">
        <v>100</v>
      </c>
    </row>
    <row r="156" spans="1:8" ht="15" x14ac:dyDescent="0.25">
      <c r="A156" s="21">
        <v>46118</v>
      </c>
      <c r="B156" s="28" t="s">
        <v>1438</v>
      </c>
      <c r="C156" s="38" t="s">
        <v>1576</v>
      </c>
      <c r="D156" s="19" t="s">
        <v>2368</v>
      </c>
      <c r="E156" s="19">
        <v>4</v>
      </c>
      <c r="F156" s="19"/>
      <c r="G156" s="114" t="s">
        <v>2718</v>
      </c>
      <c r="H156" s="115">
        <v>100</v>
      </c>
    </row>
    <row r="157" spans="1:8" ht="15" x14ac:dyDescent="0.25">
      <c r="A157" s="21">
        <v>46118</v>
      </c>
      <c r="B157" s="28" t="s">
        <v>1438</v>
      </c>
      <c r="C157" s="38" t="s">
        <v>1642</v>
      </c>
      <c r="D157" s="19" t="s">
        <v>1440</v>
      </c>
      <c r="E157" s="19">
        <v>5</v>
      </c>
      <c r="F157" s="19"/>
      <c r="G157" s="114" t="s">
        <v>1839</v>
      </c>
      <c r="H157" s="115">
        <v>100</v>
      </c>
    </row>
    <row r="158" spans="1:8" x14ac:dyDescent="0.25">
      <c r="A158" s="21">
        <v>46118</v>
      </c>
      <c r="B158" s="28" t="s">
        <v>1438</v>
      </c>
      <c r="C158" s="38" t="s">
        <v>1919</v>
      </c>
      <c r="D158" s="19" t="s">
        <v>3412</v>
      </c>
      <c r="E158" s="19"/>
      <c r="F158" s="19"/>
      <c r="G158" s="114" t="s">
        <v>3481</v>
      </c>
      <c r="H158" s="115">
        <v>100</v>
      </c>
    </row>
    <row r="159" spans="1:8" ht="15" x14ac:dyDescent="0.25">
      <c r="A159" s="21">
        <v>46118</v>
      </c>
      <c r="B159" s="28" t="s">
        <v>1457</v>
      </c>
      <c r="C159" s="38" t="s">
        <v>1627</v>
      </c>
      <c r="D159" s="19" t="s">
        <v>1440</v>
      </c>
      <c r="E159" s="19">
        <v>4</v>
      </c>
      <c r="F159" s="19"/>
      <c r="G159" s="114"/>
      <c r="H159" s="115">
        <v>100</v>
      </c>
    </row>
    <row r="160" spans="1:8" ht="48" x14ac:dyDescent="0.25">
      <c r="A160" s="21">
        <v>46118</v>
      </c>
      <c r="B160" s="28" t="s">
        <v>1457</v>
      </c>
      <c r="C160" s="38" t="s">
        <v>1728</v>
      </c>
      <c r="D160" s="19" t="s">
        <v>3412</v>
      </c>
      <c r="E160" s="19"/>
      <c r="F160" s="19"/>
      <c r="G160" s="114" t="s">
        <v>3482</v>
      </c>
      <c r="H160" s="115">
        <v>100</v>
      </c>
    </row>
    <row r="161" spans="1:8" ht="15" x14ac:dyDescent="0.25">
      <c r="A161" s="21">
        <v>46118</v>
      </c>
      <c r="B161" s="28" t="s">
        <v>1457</v>
      </c>
      <c r="C161" s="38" t="s">
        <v>1658</v>
      </c>
      <c r="D161" s="19" t="s">
        <v>1440</v>
      </c>
      <c r="E161" s="19">
        <v>8</v>
      </c>
      <c r="F161" s="19"/>
      <c r="G161" s="114"/>
      <c r="H161" s="115">
        <v>100</v>
      </c>
    </row>
    <row r="162" spans="1:8" x14ac:dyDescent="0.25">
      <c r="A162" s="21">
        <v>46118</v>
      </c>
      <c r="B162" s="28" t="s">
        <v>1457</v>
      </c>
      <c r="C162" s="38" t="s">
        <v>1624</v>
      </c>
      <c r="D162" s="19" t="s">
        <v>3483</v>
      </c>
      <c r="E162" s="19"/>
      <c r="F162" s="19"/>
      <c r="G162" s="114" t="s">
        <v>3484</v>
      </c>
      <c r="H162" s="115">
        <v>100</v>
      </c>
    </row>
    <row r="163" spans="1:8" ht="15" x14ac:dyDescent="0.25">
      <c r="A163" s="21">
        <v>46118</v>
      </c>
      <c r="B163" s="28" t="s">
        <v>1457</v>
      </c>
      <c r="C163" s="38" t="s">
        <v>1570</v>
      </c>
      <c r="D163" s="19" t="s">
        <v>1440</v>
      </c>
      <c r="E163" s="19">
        <v>5</v>
      </c>
      <c r="F163" s="19"/>
      <c r="G163" s="114"/>
      <c r="H163" s="115">
        <v>100</v>
      </c>
    </row>
    <row r="164" spans="1:8" ht="15" x14ac:dyDescent="0.25">
      <c r="A164" s="21">
        <v>46118</v>
      </c>
      <c r="B164" s="28" t="s">
        <v>1457</v>
      </c>
      <c r="C164" s="38" t="s">
        <v>1446</v>
      </c>
      <c r="D164" s="19" t="s">
        <v>1440</v>
      </c>
      <c r="E164" s="19">
        <v>4</v>
      </c>
      <c r="F164" s="19"/>
      <c r="G164" s="114"/>
      <c r="H164" s="115">
        <v>100</v>
      </c>
    </row>
    <row r="165" spans="1:8" ht="15" x14ac:dyDescent="0.25">
      <c r="A165" s="21">
        <v>46118</v>
      </c>
      <c r="B165" s="28" t="s">
        <v>1457</v>
      </c>
      <c r="C165" s="38" t="s">
        <v>1789</v>
      </c>
      <c r="D165" s="19" t="s">
        <v>2365</v>
      </c>
      <c r="E165" s="19"/>
      <c r="F165" s="19"/>
      <c r="G165" s="114" t="s">
        <v>1450</v>
      </c>
      <c r="H165" s="115">
        <v>100</v>
      </c>
    </row>
    <row r="166" spans="1:8" ht="15" x14ac:dyDescent="0.25">
      <c r="A166" s="21">
        <v>46118</v>
      </c>
      <c r="B166" s="28" t="s">
        <v>1457</v>
      </c>
      <c r="C166" s="38" t="s">
        <v>1678</v>
      </c>
      <c r="D166" s="19" t="s">
        <v>1440</v>
      </c>
      <c r="E166" s="19">
        <v>6</v>
      </c>
      <c r="F166" s="19"/>
      <c r="G166" s="114" t="s">
        <v>1839</v>
      </c>
      <c r="H166" s="115">
        <v>100</v>
      </c>
    </row>
    <row r="167" spans="1:8" ht="15" x14ac:dyDescent="0.25">
      <c r="A167" s="21">
        <v>46118</v>
      </c>
      <c r="B167" s="28" t="s">
        <v>2372</v>
      </c>
      <c r="C167" s="38" t="s">
        <v>2454</v>
      </c>
      <c r="D167" s="19" t="s">
        <v>3485</v>
      </c>
      <c r="E167" s="19"/>
      <c r="F167" s="19"/>
      <c r="G167" s="114"/>
      <c r="H167" s="115">
        <v>100</v>
      </c>
    </row>
    <row r="168" spans="1:8" ht="26.4" x14ac:dyDescent="0.25">
      <c r="A168" s="21">
        <v>46118</v>
      </c>
      <c r="B168" s="28" t="s">
        <v>2372</v>
      </c>
      <c r="C168" s="38" t="s">
        <v>1700</v>
      </c>
      <c r="D168" s="19" t="s">
        <v>3486</v>
      </c>
      <c r="E168" s="19"/>
      <c r="F168" s="19"/>
      <c r="G168" s="114" t="s">
        <v>3487</v>
      </c>
      <c r="H168" s="115">
        <v>100</v>
      </c>
    </row>
    <row r="169" spans="1:8" ht="26.4" x14ac:dyDescent="0.25">
      <c r="A169" s="21">
        <v>46118</v>
      </c>
      <c r="B169" s="28" t="s">
        <v>1590</v>
      </c>
      <c r="C169" s="38" t="s">
        <v>1700</v>
      </c>
      <c r="D169" s="19" t="s">
        <v>3488</v>
      </c>
      <c r="E169" s="19"/>
      <c r="F169" s="19"/>
      <c r="G169" s="114"/>
      <c r="H169" s="115">
        <v>100</v>
      </c>
    </row>
    <row r="170" spans="1:8" ht="26.4" x14ac:dyDescent="0.25">
      <c r="A170" s="21">
        <v>46118</v>
      </c>
      <c r="B170" s="28" t="s">
        <v>1590</v>
      </c>
      <c r="C170" s="38" t="s">
        <v>1700</v>
      </c>
      <c r="D170" s="19" t="s">
        <v>3489</v>
      </c>
      <c r="E170" s="19"/>
      <c r="F170" s="19"/>
      <c r="G170" s="114"/>
      <c r="H170" s="115">
        <v>100</v>
      </c>
    </row>
    <row r="171" spans="1:8" ht="26.4" x14ac:dyDescent="0.25">
      <c r="A171" s="21">
        <v>46119</v>
      </c>
      <c r="B171" s="28" t="s">
        <v>1534</v>
      </c>
      <c r="C171" s="38" t="s">
        <v>369</v>
      </c>
      <c r="D171" s="19" t="s">
        <v>3490</v>
      </c>
      <c r="E171" s="19"/>
      <c r="F171" s="19"/>
      <c r="G171" s="114"/>
      <c r="H171" s="115">
        <v>100</v>
      </c>
    </row>
    <row r="172" spans="1:8" ht="26.4" x14ac:dyDescent="0.25">
      <c r="A172" s="21">
        <v>46119</v>
      </c>
      <c r="B172" s="28" t="s">
        <v>1534</v>
      </c>
      <c r="C172" s="38" t="s">
        <v>2306</v>
      </c>
      <c r="D172" s="19" t="s">
        <v>3491</v>
      </c>
      <c r="E172" s="19"/>
      <c r="F172" s="19"/>
      <c r="G172" s="114" t="s">
        <v>3492</v>
      </c>
      <c r="H172" s="115">
        <v>100</v>
      </c>
    </row>
    <row r="173" spans="1:8" ht="26.4" x14ac:dyDescent="0.25">
      <c r="A173" s="21">
        <v>46119</v>
      </c>
      <c r="B173" s="28" t="s">
        <v>1534</v>
      </c>
      <c r="C173" s="38" t="s">
        <v>2802</v>
      </c>
      <c r="D173" s="19" t="s">
        <v>3491</v>
      </c>
      <c r="E173" s="19"/>
      <c r="F173" s="19"/>
      <c r="G173" s="114" t="s">
        <v>3493</v>
      </c>
      <c r="H173" s="115">
        <v>100</v>
      </c>
    </row>
    <row r="174" spans="1:8" ht="26.4" x14ac:dyDescent="0.25">
      <c r="A174" s="21">
        <v>46119</v>
      </c>
      <c r="B174" s="28" t="s">
        <v>1534</v>
      </c>
      <c r="C174" s="38" t="s">
        <v>3494</v>
      </c>
      <c r="D174" s="19" t="s">
        <v>3491</v>
      </c>
      <c r="E174" s="19"/>
      <c r="F174" s="19"/>
      <c r="G174" s="114" t="s">
        <v>3495</v>
      </c>
      <c r="H174" s="115">
        <v>100</v>
      </c>
    </row>
    <row r="175" spans="1:8" ht="15" x14ac:dyDescent="0.25">
      <c r="A175" s="21">
        <v>46119</v>
      </c>
      <c r="B175" s="28" t="s">
        <v>1428</v>
      </c>
      <c r="C175" s="38" t="s">
        <v>758</v>
      </c>
      <c r="D175" s="19" t="s">
        <v>3402</v>
      </c>
      <c r="E175" s="19">
        <v>1</v>
      </c>
      <c r="F175" s="19"/>
      <c r="G175" s="114"/>
      <c r="H175" s="115">
        <v>100</v>
      </c>
    </row>
    <row r="176" spans="1:8" ht="15" x14ac:dyDescent="0.25">
      <c r="A176" s="21">
        <v>46119</v>
      </c>
      <c r="B176" s="28" t="s">
        <v>1428</v>
      </c>
      <c r="C176" s="38" t="s">
        <v>1124</v>
      </c>
      <c r="D176" s="19" t="s">
        <v>3496</v>
      </c>
      <c r="E176" s="19"/>
      <c r="F176" s="19"/>
      <c r="G176" s="114"/>
      <c r="H176" s="115">
        <v>100</v>
      </c>
    </row>
    <row r="177" spans="1:8" ht="15" x14ac:dyDescent="0.25">
      <c r="A177" s="21">
        <v>46119</v>
      </c>
      <c r="B177" s="28" t="s">
        <v>1428</v>
      </c>
      <c r="C177" s="38" t="s">
        <v>1124</v>
      </c>
      <c r="D177" s="19" t="s">
        <v>2048</v>
      </c>
      <c r="E177" s="19"/>
      <c r="F177" s="19"/>
      <c r="G177" s="114"/>
      <c r="H177" s="115">
        <v>100</v>
      </c>
    </row>
    <row r="178" spans="1:8" ht="15" x14ac:dyDescent="0.25">
      <c r="A178" s="21">
        <v>46119</v>
      </c>
      <c r="B178" s="28" t="s">
        <v>1428</v>
      </c>
      <c r="C178" s="38" t="s">
        <v>1124</v>
      </c>
      <c r="D178" s="19" t="s">
        <v>1851</v>
      </c>
      <c r="E178" s="19"/>
      <c r="F178" s="19"/>
      <c r="G178" s="114"/>
      <c r="H178" s="115">
        <v>100</v>
      </c>
    </row>
    <row r="179" spans="1:8" x14ac:dyDescent="0.25">
      <c r="A179" s="21">
        <v>46119</v>
      </c>
      <c r="B179" s="28" t="s">
        <v>1428</v>
      </c>
      <c r="C179" s="38" t="s">
        <v>3497</v>
      </c>
      <c r="D179" s="19" t="s">
        <v>3375</v>
      </c>
      <c r="E179" s="19"/>
      <c r="F179" s="19"/>
      <c r="G179" s="114" t="s">
        <v>3498</v>
      </c>
      <c r="H179" s="115">
        <v>100</v>
      </c>
    </row>
    <row r="180" spans="1:8" ht="64.8" x14ac:dyDescent="0.25">
      <c r="A180" s="21">
        <v>46119</v>
      </c>
      <c r="B180" s="28" t="s">
        <v>1428</v>
      </c>
      <c r="C180" s="38" t="s">
        <v>3499</v>
      </c>
      <c r="D180" s="19" t="s">
        <v>3375</v>
      </c>
      <c r="E180" s="73"/>
      <c r="F180" s="73"/>
      <c r="G180" s="74" t="s">
        <v>3500</v>
      </c>
      <c r="H180" s="115">
        <v>100</v>
      </c>
    </row>
    <row r="181" spans="1:8" ht="15" x14ac:dyDescent="0.25">
      <c r="A181" s="21">
        <v>46119</v>
      </c>
      <c r="B181" s="28" t="s">
        <v>1542</v>
      </c>
      <c r="C181" s="38" t="s">
        <v>2064</v>
      </c>
      <c r="D181" s="19" t="s">
        <v>3412</v>
      </c>
      <c r="E181" s="19"/>
      <c r="F181" s="19"/>
      <c r="G181" s="114" t="s">
        <v>3501</v>
      </c>
      <c r="H181" s="115">
        <v>100</v>
      </c>
    </row>
    <row r="182" spans="1:8" ht="15" x14ac:dyDescent="0.25">
      <c r="A182" s="21">
        <v>46119</v>
      </c>
      <c r="B182" s="28" t="s">
        <v>1542</v>
      </c>
      <c r="C182" s="38" t="s">
        <v>1723</v>
      </c>
      <c r="D182" s="19" t="s">
        <v>1440</v>
      </c>
      <c r="E182" s="19">
        <v>7</v>
      </c>
      <c r="F182" s="19"/>
      <c r="G182" s="114" t="s">
        <v>1839</v>
      </c>
      <c r="H182" s="115">
        <v>100</v>
      </c>
    </row>
    <row r="183" spans="1:8" x14ac:dyDescent="0.25">
      <c r="A183" s="21">
        <v>46119</v>
      </c>
      <c r="B183" s="28" t="s">
        <v>1542</v>
      </c>
      <c r="C183" s="77" t="s">
        <v>1472</v>
      </c>
      <c r="D183" s="73" t="s">
        <v>1440</v>
      </c>
      <c r="E183" s="73">
        <v>7</v>
      </c>
      <c r="F183" s="19"/>
      <c r="G183" s="114" t="s">
        <v>3502</v>
      </c>
      <c r="H183" s="115">
        <v>100</v>
      </c>
    </row>
    <row r="184" spans="1:8" ht="15" x14ac:dyDescent="0.25">
      <c r="A184" s="21">
        <v>46119</v>
      </c>
      <c r="B184" s="28" t="s">
        <v>1542</v>
      </c>
      <c r="C184" s="38" t="s">
        <v>1574</v>
      </c>
      <c r="D184" s="19" t="s">
        <v>1440</v>
      </c>
      <c r="E184" s="19">
        <v>7</v>
      </c>
      <c r="F184" s="19"/>
      <c r="G184" s="114"/>
      <c r="H184" s="115">
        <v>100</v>
      </c>
    </row>
    <row r="185" spans="1:8" ht="15" x14ac:dyDescent="0.25">
      <c r="A185" s="21">
        <v>46119</v>
      </c>
      <c r="B185" s="28" t="s">
        <v>1542</v>
      </c>
      <c r="C185" s="38" t="s">
        <v>2096</v>
      </c>
      <c r="D185" s="19" t="s">
        <v>1440</v>
      </c>
      <c r="E185" s="19">
        <v>3</v>
      </c>
      <c r="F185" s="19"/>
      <c r="G185" s="114" t="s">
        <v>1839</v>
      </c>
      <c r="H185" s="115">
        <v>100</v>
      </c>
    </row>
    <row r="186" spans="1:8" ht="15" x14ac:dyDescent="0.25">
      <c r="A186" s="21">
        <v>46119</v>
      </c>
      <c r="B186" s="28" t="s">
        <v>1542</v>
      </c>
      <c r="C186" s="38" t="s">
        <v>1462</v>
      </c>
      <c r="D186" s="19" t="s">
        <v>1440</v>
      </c>
      <c r="E186" s="19">
        <v>3</v>
      </c>
      <c r="F186" s="19"/>
      <c r="G186" s="114"/>
      <c r="H186" s="115">
        <v>100</v>
      </c>
    </row>
    <row r="187" spans="1:8" ht="15" x14ac:dyDescent="0.25">
      <c r="A187" s="21">
        <v>46119</v>
      </c>
      <c r="B187" s="28" t="s">
        <v>1542</v>
      </c>
      <c r="C187" s="77" t="s">
        <v>1645</v>
      </c>
      <c r="D187" s="19" t="s">
        <v>1440</v>
      </c>
      <c r="E187" s="73">
        <v>3</v>
      </c>
      <c r="F187" s="73"/>
      <c r="G187" s="74"/>
      <c r="H187" s="115">
        <v>100</v>
      </c>
    </row>
    <row r="188" spans="1:8" ht="15" x14ac:dyDescent="0.25">
      <c r="A188" s="21">
        <v>46119</v>
      </c>
      <c r="B188" s="28" t="s">
        <v>1438</v>
      </c>
      <c r="C188" s="38" t="s">
        <v>1619</v>
      </c>
      <c r="D188" s="19" t="s">
        <v>1440</v>
      </c>
      <c r="E188" s="19">
        <v>7</v>
      </c>
      <c r="F188" s="19"/>
      <c r="G188" s="114"/>
      <c r="H188" s="115">
        <v>100</v>
      </c>
    </row>
    <row r="189" spans="1:8" x14ac:dyDescent="0.25">
      <c r="A189" s="21">
        <v>46119</v>
      </c>
      <c r="B189" s="28" t="s">
        <v>1438</v>
      </c>
      <c r="C189" s="38" t="s">
        <v>2149</v>
      </c>
      <c r="D189" s="19" t="s">
        <v>3412</v>
      </c>
      <c r="E189" s="19">
        <v>5</v>
      </c>
      <c r="F189" s="19"/>
      <c r="G189" s="114" t="s">
        <v>3503</v>
      </c>
      <c r="H189" s="115">
        <v>100</v>
      </c>
    </row>
    <row r="190" spans="1:8" ht="15" x14ac:dyDescent="0.25">
      <c r="A190" s="21">
        <v>46119</v>
      </c>
      <c r="B190" s="28" t="s">
        <v>1438</v>
      </c>
      <c r="C190" s="38" t="s">
        <v>1442</v>
      </c>
      <c r="D190" s="19" t="s">
        <v>3412</v>
      </c>
      <c r="E190" s="19">
        <v>5</v>
      </c>
      <c r="F190" s="19"/>
      <c r="G190" s="114" t="s">
        <v>1450</v>
      </c>
      <c r="H190" s="115">
        <v>100</v>
      </c>
    </row>
    <row r="191" spans="1:8" x14ac:dyDescent="0.25">
      <c r="A191" s="21">
        <v>46119</v>
      </c>
      <c r="B191" s="28" t="s">
        <v>1438</v>
      </c>
      <c r="C191" s="38" t="s">
        <v>1562</v>
      </c>
      <c r="D191" s="19" t="s">
        <v>3412</v>
      </c>
      <c r="E191" s="19"/>
      <c r="F191" s="19"/>
      <c r="G191" s="114" t="s">
        <v>3504</v>
      </c>
      <c r="H191" s="115">
        <v>100</v>
      </c>
    </row>
    <row r="192" spans="1:8" x14ac:dyDescent="0.25">
      <c r="A192" s="21">
        <v>46119</v>
      </c>
      <c r="B192" s="28" t="s">
        <v>1438</v>
      </c>
      <c r="C192" s="38" t="s">
        <v>1563</v>
      </c>
      <c r="D192" s="19" t="s">
        <v>3412</v>
      </c>
      <c r="E192" s="19">
        <v>8</v>
      </c>
      <c r="F192" s="19"/>
      <c r="G192" s="114" t="s">
        <v>3505</v>
      </c>
      <c r="H192" s="115">
        <v>100</v>
      </c>
    </row>
    <row r="193" spans="1:8" ht="96" x14ac:dyDescent="0.25">
      <c r="A193" s="21">
        <v>46119</v>
      </c>
      <c r="B193" s="28" t="s">
        <v>1438</v>
      </c>
      <c r="C193" s="38" t="s">
        <v>1736</v>
      </c>
      <c r="D193" s="19" t="s">
        <v>2365</v>
      </c>
      <c r="E193" s="19"/>
      <c r="F193" s="19"/>
      <c r="G193" s="114" t="s">
        <v>3506</v>
      </c>
      <c r="H193" s="115">
        <v>100</v>
      </c>
    </row>
    <row r="194" spans="1:8" ht="15" x14ac:dyDescent="0.25">
      <c r="A194" s="21">
        <v>46119</v>
      </c>
      <c r="B194" s="28" t="s">
        <v>2372</v>
      </c>
      <c r="C194" s="38" t="s">
        <v>1700</v>
      </c>
      <c r="D194" s="19" t="s">
        <v>3507</v>
      </c>
      <c r="E194" s="19"/>
      <c r="F194" s="19"/>
      <c r="G194" s="114"/>
      <c r="H194" s="115">
        <v>100</v>
      </c>
    </row>
    <row r="195" spans="1:8" ht="15" x14ac:dyDescent="0.25">
      <c r="A195" s="21">
        <v>46119</v>
      </c>
      <c r="B195" s="28" t="s">
        <v>2372</v>
      </c>
      <c r="C195" s="38" t="s">
        <v>363</v>
      </c>
      <c r="D195" s="19" t="s">
        <v>3508</v>
      </c>
      <c r="E195" s="19"/>
      <c r="F195" s="19"/>
      <c r="G195" s="114"/>
      <c r="H195" s="115">
        <v>100</v>
      </c>
    </row>
    <row r="196" spans="1:8" ht="26.4" x14ac:dyDescent="0.25">
      <c r="A196" s="21">
        <v>46119</v>
      </c>
      <c r="B196" s="28" t="s">
        <v>2372</v>
      </c>
      <c r="C196" s="38" t="s">
        <v>1540</v>
      </c>
      <c r="D196" s="19" t="s">
        <v>3509</v>
      </c>
      <c r="E196" s="19"/>
      <c r="F196" s="19"/>
      <c r="G196" s="114" t="s">
        <v>3510</v>
      </c>
      <c r="H196" s="115">
        <v>100</v>
      </c>
    </row>
    <row r="197" spans="1:8" x14ac:dyDescent="0.25">
      <c r="A197" s="21">
        <v>46119</v>
      </c>
      <c r="B197" s="28" t="s">
        <v>2372</v>
      </c>
      <c r="C197" s="38" t="s">
        <v>1775</v>
      </c>
      <c r="D197" s="19" t="s">
        <v>3511</v>
      </c>
      <c r="E197" s="19"/>
      <c r="F197" s="19"/>
      <c r="G197" s="114" t="s">
        <v>3512</v>
      </c>
      <c r="H197" s="115">
        <v>100</v>
      </c>
    </row>
    <row r="198" spans="1:8" ht="26.4" x14ac:dyDescent="0.25">
      <c r="A198" s="21">
        <v>46119</v>
      </c>
      <c r="B198" s="28" t="s">
        <v>2372</v>
      </c>
      <c r="C198" s="38" t="s">
        <v>1540</v>
      </c>
      <c r="D198" s="19" t="s">
        <v>3513</v>
      </c>
      <c r="E198" s="19"/>
      <c r="F198" s="19"/>
      <c r="G198" s="114"/>
      <c r="H198" s="115">
        <v>100</v>
      </c>
    </row>
    <row r="199" spans="1:8" ht="26.4" x14ac:dyDescent="0.25">
      <c r="A199" s="21">
        <v>46119</v>
      </c>
      <c r="B199" s="28" t="s">
        <v>1590</v>
      </c>
      <c r="C199" s="38" t="s">
        <v>1700</v>
      </c>
      <c r="D199" s="19" t="s">
        <v>3514</v>
      </c>
      <c r="E199" s="19"/>
      <c r="F199" s="19"/>
      <c r="G199" s="114"/>
      <c r="H199" s="115">
        <v>100</v>
      </c>
    </row>
    <row r="200" spans="1:8" ht="15" x14ac:dyDescent="0.25">
      <c r="A200" s="21">
        <v>46119</v>
      </c>
      <c r="B200" s="28" t="s">
        <v>1590</v>
      </c>
      <c r="C200" s="38" t="s">
        <v>363</v>
      </c>
      <c r="D200" s="19" t="s">
        <v>3515</v>
      </c>
      <c r="E200" s="19"/>
      <c r="F200" s="19"/>
      <c r="G200" s="114"/>
      <c r="H200" s="115">
        <v>10</v>
      </c>
    </row>
    <row r="201" spans="1:8" ht="15" x14ac:dyDescent="0.25">
      <c r="A201" s="21">
        <v>46120</v>
      </c>
      <c r="B201" s="28" t="s">
        <v>1534</v>
      </c>
      <c r="C201" s="38" t="s">
        <v>1392</v>
      </c>
      <c r="D201" s="19" t="s">
        <v>3516</v>
      </c>
      <c r="E201" s="19"/>
      <c r="F201" s="19"/>
      <c r="G201" s="114"/>
      <c r="H201" s="115">
        <v>100</v>
      </c>
    </row>
    <row r="202" spans="1:8" ht="15" x14ac:dyDescent="0.25">
      <c r="A202" s="21">
        <v>46120</v>
      </c>
      <c r="B202" s="28" t="s">
        <v>1534</v>
      </c>
      <c r="C202" s="38" t="s">
        <v>1392</v>
      </c>
      <c r="D202" s="19" t="s">
        <v>3517</v>
      </c>
      <c r="E202" s="19"/>
      <c r="F202" s="19"/>
      <c r="G202" s="114"/>
      <c r="H202" s="115">
        <v>100</v>
      </c>
    </row>
    <row r="203" spans="1:8" ht="15" x14ac:dyDescent="0.25">
      <c r="A203" s="21">
        <v>46120</v>
      </c>
      <c r="B203" s="28" t="s">
        <v>1534</v>
      </c>
      <c r="C203" s="38" t="s">
        <v>1392</v>
      </c>
      <c r="D203" s="19" t="s">
        <v>3518</v>
      </c>
      <c r="E203" s="19"/>
      <c r="F203" s="19"/>
      <c r="G203" s="114"/>
      <c r="H203" s="115">
        <v>100</v>
      </c>
    </row>
    <row r="204" spans="1:8" ht="15" x14ac:dyDescent="0.25">
      <c r="A204" s="21">
        <v>46120</v>
      </c>
      <c r="B204" s="28" t="s">
        <v>1534</v>
      </c>
      <c r="C204" s="38" t="s">
        <v>1392</v>
      </c>
      <c r="D204" s="19" t="s">
        <v>3519</v>
      </c>
      <c r="E204" s="19"/>
      <c r="F204" s="19"/>
      <c r="G204" s="114"/>
      <c r="H204" s="115">
        <v>100</v>
      </c>
    </row>
    <row r="205" spans="1:8" ht="15" x14ac:dyDescent="0.25">
      <c r="A205" s="21">
        <v>46120</v>
      </c>
      <c r="B205" s="28" t="s">
        <v>1534</v>
      </c>
      <c r="C205" s="38" t="s">
        <v>1540</v>
      </c>
      <c r="D205" s="19" t="s">
        <v>3520</v>
      </c>
      <c r="E205" s="19"/>
      <c r="F205" s="19"/>
      <c r="G205" s="114" t="s">
        <v>3521</v>
      </c>
      <c r="H205" s="115">
        <v>100</v>
      </c>
    </row>
    <row r="206" spans="1:8" ht="26.4" x14ac:dyDescent="0.25">
      <c r="A206" s="21">
        <v>46120</v>
      </c>
      <c r="B206" s="28" t="s">
        <v>1534</v>
      </c>
      <c r="C206" s="38" t="s">
        <v>1540</v>
      </c>
      <c r="D206" s="19" t="s">
        <v>2254</v>
      </c>
      <c r="E206" s="19"/>
      <c r="F206" s="19"/>
      <c r="G206" s="114"/>
      <c r="H206" s="115">
        <v>100</v>
      </c>
    </row>
    <row r="207" spans="1:8" ht="15" x14ac:dyDescent="0.25">
      <c r="A207" s="21">
        <v>46120</v>
      </c>
      <c r="B207" s="28" t="s">
        <v>1428</v>
      </c>
      <c r="C207" s="38" t="s">
        <v>758</v>
      </c>
      <c r="D207" s="19" t="s">
        <v>3402</v>
      </c>
      <c r="E207" s="19">
        <v>1</v>
      </c>
      <c r="F207" s="19"/>
      <c r="G207" s="114"/>
      <c r="H207" s="115">
        <v>100</v>
      </c>
    </row>
    <row r="208" spans="1:8" ht="26.4" x14ac:dyDescent="0.25">
      <c r="A208" s="21">
        <v>46120</v>
      </c>
      <c r="B208" s="28" t="s">
        <v>1428</v>
      </c>
      <c r="C208" s="38" t="s">
        <v>369</v>
      </c>
      <c r="D208" s="19" t="s">
        <v>1767</v>
      </c>
      <c r="E208" s="19"/>
      <c r="F208" s="19"/>
      <c r="G208" s="114"/>
      <c r="H208" s="115">
        <v>100</v>
      </c>
    </row>
    <row r="209" spans="1:8" ht="15" x14ac:dyDescent="0.25">
      <c r="A209" s="21">
        <v>46120</v>
      </c>
      <c r="B209" s="28" t="s">
        <v>1428</v>
      </c>
      <c r="C209" s="38" t="s">
        <v>1124</v>
      </c>
      <c r="D209" s="19" t="s">
        <v>1998</v>
      </c>
      <c r="E209" s="19"/>
      <c r="F209" s="19"/>
      <c r="G209" s="114"/>
      <c r="H209" s="115">
        <v>100</v>
      </c>
    </row>
    <row r="210" spans="1:8" ht="15" x14ac:dyDescent="0.25">
      <c r="A210" s="21">
        <v>46120</v>
      </c>
      <c r="B210" s="28" t="s">
        <v>1428</v>
      </c>
      <c r="C210" s="38" t="s">
        <v>1124</v>
      </c>
      <c r="D210" s="19" t="s">
        <v>1997</v>
      </c>
      <c r="E210" s="19"/>
      <c r="F210" s="19"/>
      <c r="G210" s="114"/>
      <c r="H210" s="115">
        <v>100</v>
      </c>
    </row>
    <row r="211" spans="1:8" ht="15" x14ac:dyDescent="0.25">
      <c r="A211" s="21">
        <v>46120</v>
      </c>
      <c r="B211" s="28" t="s">
        <v>1428</v>
      </c>
      <c r="C211" s="38" t="s">
        <v>1124</v>
      </c>
      <c r="D211" s="19" t="s">
        <v>2401</v>
      </c>
      <c r="E211" s="19"/>
      <c r="F211" s="19"/>
      <c r="G211" s="114"/>
      <c r="H211" s="115">
        <v>100</v>
      </c>
    </row>
    <row r="212" spans="1:8" ht="15" x14ac:dyDescent="0.25">
      <c r="A212" s="21">
        <v>46120</v>
      </c>
      <c r="B212" s="28" t="s">
        <v>1428</v>
      </c>
      <c r="C212" s="38" t="s">
        <v>1124</v>
      </c>
      <c r="D212" s="19" t="s">
        <v>2137</v>
      </c>
      <c r="E212" s="19"/>
      <c r="F212" s="19"/>
      <c r="G212" s="114"/>
      <c r="H212" s="115">
        <v>100</v>
      </c>
    </row>
    <row r="213" spans="1:8" ht="15" x14ac:dyDescent="0.25">
      <c r="A213" s="21">
        <v>46120</v>
      </c>
      <c r="B213" s="28" t="s">
        <v>1428</v>
      </c>
      <c r="C213" s="38" t="s">
        <v>1124</v>
      </c>
      <c r="D213" s="19" t="s">
        <v>1999</v>
      </c>
      <c r="E213" s="19"/>
      <c r="F213" s="19"/>
      <c r="G213" s="114"/>
      <c r="H213" s="115">
        <v>100</v>
      </c>
    </row>
    <row r="214" spans="1:8" ht="15" x14ac:dyDescent="0.25">
      <c r="A214" s="21">
        <v>46120</v>
      </c>
      <c r="B214" s="28" t="s">
        <v>1428</v>
      </c>
      <c r="C214" s="38" t="s">
        <v>1124</v>
      </c>
      <c r="D214" s="19" t="s">
        <v>3522</v>
      </c>
      <c r="E214" s="19"/>
      <c r="F214" s="19"/>
      <c r="G214" s="114"/>
      <c r="H214" s="115">
        <v>100</v>
      </c>
    </row>
    <row r="215" spans="1:8" ht="15" x14ac:dyDescent="0.25">
      <c r="A215" s="21">
        <v>46120</v>
      </c>
      <c r="B215" s="28" t="s">
        <v>1542</v>
      </c>
      <c r="C215" s="38" t="s">
        <v>1648</v>
      </c>
      <c r="D215" s="19" t="s">
        <v>1440</v>
      </c>
      <c r="E215" s="19">
        <v>5</v>
      </c>
      <c r="F215" s="19"/>
      <c r="G215" s="114" t="s">
        <v>3523</v>
      </c>
      <c r="H215" s="115">
        <v>100</v>
      </c>
    </row>
    <row r="216" spans="1:8" ht="15" x14ac:dyDescent="0.25">
      <c r="A216" s="21">
        <v>46120</v>
      </c>
      <c r="B216" s="28" t="s">
        <v>1542</v>
      </c>
      <c r="C216" s="38" t="s">
        <v>1777</v>
      </c>
      <c r="D216" s="19" t="s">
        <v>1440</v>
      </c>
      <c r="E216" s="19">
        <v>5</v>
      </c>
      <c r="F216" s="19"/>
      <c r="G216" s="114"/>
      <c r="H216" s="115">
        <v>100</v>
      </c>
    </row>
    <row r="217" spans="1:8" ht="38.4" x14ac:dyDescent="0.25">
      <c r="A217" s="21">
        <v>46120</v>
      </c>
      <c r="B217" s="28" t="s">
        <v>1542</v>
      </c>
      <c r="C217" s="38" t="s">
        <v>1776</v>
      </c>
      <c r="D217" s="19" t="s">
        <v>2365</v>
      </c>
      <c r="E217" s="19"/>
      <c r="F217" s="19"/>
      <c r="G217" s="114" t="s">
        <v>3524</v>
      </c>
      <c r="H217" s="115">
        <v>100</v>
      </c>
    </row>
    <row r="218" spans="1:8" x14ac:dyDescent="0.25">
      <c r="A218" s="21">
        <v>46120</v>
      </c>
      <c r="B218" s="28" t="s">
        <v>1542</v>
      </c>
      <c r="C218" s="38" t="s">
        <v>1935</v>
      </c>
      <c r="D218" s="19" t="s">
        <v>1440</v>
      </c>
      <c r="E218" s="19">
        <v>6</v>
      </c>
      <c r="F218" s="19"/>
      <c r="G218" s="114" t="s">
        <v>3525</v>
      </c>
      <c r="H218" s="115">
        <v>100</v>
      </c>
    </row>
    <row r="219" spans="1:8" ht="15" x14ac:dyDescent="0.25">
      <c r="A219" s="21">
        <v>46120</v>
      </c>
      <c r="B219" s="28" t="s">
        <v>1542</v>
      </c>
      <c r="C219" s="38" t="s">
        <v>1480</v>
      </c>
      <c r="D219" s="19" t="s">
        <v>1440</v>
      </c>
      <c r="E219" s="19">
        <v>6</v>
      </c>
      <c r="F219" s="19"/>
      <c r="G219" s="114" t="s">
        <v>3526</v>
      </c>
      <c r="H219" s="115">
        <v>100</v>
      </c>
    </row>
    <row r="220" spans="1:8" ht="15" x14ac:dyDescent="0.25">
      <c r="A220" s="21">
        <v>46120</v>
      </c>
      <c r="B220" s="28" t="s">
        <v>1542</v>
      </c>
      <c r="C220" s="38" t="s">
        <v>1486</v>
      </c>
      <c r="D220" s="19" t="s">
        <v>1440</v>
      </c>
      <c r="E220" s="19">
        <v>7</v>
      </c>
      <c r="F220" s="19"/>
      <c r="G220" s="114"/>
      <c r="H220" s="115">
        <v>100</v>
      </c>
    </row>
    <row r="221" spans="1:8" ht="15" x14ac:dyDescent="0.25">
      <c r="A221" s="21">
        <v>46120</v>
      </c>
      <c r="B221" s="28" t="s">
        <v>1555</v>
      </c>
      <c r="C221" s="38" t="s">
        <v>1566</v>
      </c>
      <c r="D221" s="19" t="s">
        <v>3527</v>
      </c>
      <c r="E221" s="19"/>
      <c r="F221" s="19"/>
      <c r="G221" s="114"/>
      <c r="H221" s="115">
        <v>100</v>
      </c>
    </row>
    <row r="222" spans="1:8" ht="15" x14ac:dyDescent="0.25">
      <c r="A222" s="21">
        <v>46120</v>
      </c>
      <c r="B222" s="28" t="s">
        <v>1555</v>
      </c>
      <c r="C222" s="38" t="s">
        <v>1734</v>
      </c>
      <c r="D222" s="19" t="s">
        <v>1440</v>
      </c>
      <c r="E222" s="19">
        <v>7</v>
      </c>
      <c r="F222" s="19"/>
      <c r="G222" s="114"/>
      <c r="H222" s="115">
        <v>100</v>
      </c>
    </row>
    <row r="223" spans="1:8" x14ac:dyDescent="0.25">
      <c r="A223" s="21">
        <v>46120</v>
      </c>
      <c r="B223" s="28" t="s">
        <v>1555</v>
      </c>
      <c r="C223" s="38" t="s">
        <v>1736</v>
      </c>
      <c r="D223" s="19" t="s">
        <v>3412</v>
      </c>
      <c r="E223" s="19">
        <v>4</v>
      </c>
      <c r="F223" s="19"/>
      <c r="G223" s="114" t="s">
        <v>3528</v>
      </c>
      <c r="H223" s="115">
        <v>100</v>
      </c>
    </row>
    <row r="224" spans="1:8" ht="15" x14ac:dyDescent="0.25">
      <c r="A224" s="21">
        <v>46120</v>
      </c>
      <c r="B224" s="28" t="s">
        <v>1555</v>
      </c>
      <c r="C224" s="38" t="s">
        <v>1731</v>
      </c>
      <c r="D224" s="19" t="s">
        <v>1440</v>
      </c>
      <c r="E224" s="19">
        <v>4</v>
      </c>
      <c r="F224" s="19"/>
      <c r="G224" s="114"/>
      <c r="H224" s="115">
        <v>100</v>
      </c>
    </row>
    <row r="225" spans="1:8" ht="15" x14ac:dyDescent="0.25">
      <c r="A225" s="21">
        <v>46120</v>
      </c>
      <c r="B225" s="28" t="s">
        <v>1555</v>
      </c>
      <c r="C225" s="38" t="s">
        <v>2175</v>
      </c>
      <c r="D225" s="19" t="s">
        <v>1440</v>
      </c>
      <c r="E225" s="19">
        <v>3</v>
      </c>
      <c r="F225" s="19"/>
      <c r="G225" s="114"/>
      <c r="H225" s="115">
        <v>100</v>
      </c>
    </row>
    <row r="226" spans="1:8" ht="15" x14ac:dyDescent="0.25">
      <c r="A226" s="21">
        <v>46120</v>
      </c>
      <c r="B226" s="28" t="s">
        <v>1555</v>
      </c>
      <c r="C226" s="38" t="s">
        <v>1785</v>
      </c>
      <c r="D226" s="19" t="s">
        <v>1440</v>
      </c>
      <c r="E226" s="19">
        <v>3</v>
      </c>
      <c r="F226" s="19"/>
      <c r="G226" s="114"/>
      <c r="H226" s="115">
        <v>100</v>
      </c>
    </row>
    <row r="227" spans="1:8" ht="15" x14ac:dyDescent="0.25">
      <c r="A227" s="21">
        <v>46120</v>
      </c>
      <c r="B227" s="28" t="s">
        <v>1555</v>
      </c>
      <c r="C227" s="38" t="s">
        <v>1869</v>
      </c>
      <c r="D227" s="19" t="s">
        <v>1440</v>
      </c>
      <c r="E227" s="19">
        <v>8</v>
      </c>
      <c r="F227" s="19"/>
      <c r="G227" s="114"/>
      <c r="H227" s="115">
        <v>100</v>
      </c>
    </row>
    <row r="228" spans="1:8" ht="15" x14ac:dyDescent="0.25">
      <c r="A228" s="21">
        <v>46120</v>
      </c>
      <c r="B228" s="28" t="s">
        <v>1438</v>
      </c>
      <c r="C228" s="38" t="s">
        <v>1692</v>
      </c>
      <c r="D228" s="19" t="s">
        <v>2368</v>
      </c>
      <c r="E228" s="19"/>
      <c r="F228" s="19"/>
      <c r="G228" s="114"/>
      <c r="H228" s="115">
        <v>100</v>
      </c>
    </row>
    <row r="229" spans="1:8" x14ac:dyDescent="0.25">
      <c r="A229" s="21">
        <v>46120</v>
      </c>
      <c r="B229" s="28" t="s">
        <v>1438</v>
      </c>
      <c r="C229" s="38" t="s">
        <v>1464</v>
      </c>
      <c r="D229" s="19" t="s">
        <v>3412</v>
      </c>
      <c r="E229" s="19">
        <v>7</v>
      </c>
      <c r="F229" s="19"/>
      <c r="G229" s="114" t="s">
        <v>3529</v>
      </c>
      <c r="H229" s="115">
        <v>100</v>
      </c>
    </row>
    <row r="230" spans="1:8" x14ac:dyDescent="0.25">
      <c r="A230" s="21">
        <v>46120</v>
      </c>
      <c r="B230" s="28" t="s">
        <v>1438</v>
      </c>
      <c r="C230" s="38" t="s">
        <v>1468</v>
      </c>
      <c r="D230" s="19" t="s">
        <v>2365</v>
      </c>
      <c r="E230" s="19">
        <v>3</v>
      </c>
      <c r="F230" s="19"/>
      <c r="G230" s="114" t="s">
        <v>3530</v>
      </c>
      <c r="H230" s="115">
        <v>100</v>
      </c>
    </row>
    <row r="231" spans="1:8" ht="15" x14ac:dyDescent="0.25">
      <c r="A231" s="21">
        <v>46120</v>
      </c>
      <c r="B231" s="28" t="s">
        <v>1438</v>
      </c>
      <c r="C231" s="38" t="s">
        <v>1795</v>
      </c>
      <c r="D231" s="19" t="s">
        <v>1440</v>
      </c>
      <c r="E231" s="19">
        <v>3</v>
      </c>
      <c r="F231" s="19"/>
      <c r="G231" s="114"/>
      <c r="H231" s="115">
        <v>100</v>
      </c>
    </row>
    <row r="232" spans="1:8" ht="15" x14ac:dyDescent="0.25">
      <c r="A232" s="21">
        <v>46120</v>
      </c>
      <c r="B232" s="28" t="s">
        <v>1438</v>
      </c>
      <c r="C232" s="38" t="s">
        <v>2020</v>
      </c>
      <c r="D232" s="19" t="s">
        <v>1440</v>
      </c>
      <c r="E232" s="19">
        <v>5</v>
      </c>
      <c r="F232" s="19"/>
      <c r="G232" s="114"/>
      <c r="H232" s="115">
        <v>100</v>
      </c>
    </row>
    <row r="233" spans="1:8" ht="15" x14ac:dyDescent="0.25">
      <c r="A233" s="21">
        <v>46120</v>
      </c>
      <c r="B233" s="28" t="s">
        <v>1438</v>
      </c>
      <c r="C233" s="38" t="s">
        <v>1458</v>
      </c>
      <c r="D233" s="19" t="s">
        <v>1440</v>
      </c>
      <c r="E233" s="19">
        <v>3</v>
      </c>
      <c r="F233" s="19"/>
      <c r="G233" s="114" t="s">
        <v>3531</v>
      </c>
      <c r="H233" s="115">
        <v>100</v>
      </c>
    </row>
    <row r="234" spans="1:8" ht="15" x14ac:dyDescent="0.25">
      <c r="A234" s="21">
        <v>46120</v>
      </c>
      <c r="B234" s="28" t="s">
        <v>1438</v>
      </c>
      <c r="C234" s="38" t="s">
        <v>1955</v>
      </c>
      <c r="D234" s="19" t="s">
        <v>3412</v>
      </c>
      <c r="E234" s="19">
        <v>3</v>
      </c>
      <c r="F234" s="19"/>
      <c r="G234" s="114" t="s">
        <v>3532</v>
      </c>
      <c r="H234" s="115">
        <v>100</v>
      </c>
    </row>
    <row r="235" spans="1:8" ht="48" x14ac:dyDescent="0.25">
      <c r="A235" s="21">
        <v>46120</v>
      </c>
      <c r="B235" s="28" t="s">
        <v>1457</v>
      </c>
      <c r="C235" s="38" t="s">
        <v>1728</v>
      </c>
      <c r="D235" s="19" t="s">
        <v>2365</v>
      </c>
      <c r="E235" s="19" t="s">
        <v>2959</v>
      </c>
      <c r="F235" s="19"/>
      <c r="G235" s="114" t="s">
        <v>3533</v>
      </c>
      <c r="H235" s="115">
        <v>100</v>
      </c>
    </row>
    <row r="236" spans="1:8" ht="15" x14ac:dyDescent="0.25">
      <c r="A236" s="21">
        <v>46120</v>
      </c>
      <c r="B236" s="28" t="s">
        <v>1457</v>
      </c>
      <c r="C236" s="38" t="s">
        <v>1622</v>
      </c>
      <c r="D236" s="19" t="s">
        <v>1440</v>
      </c>
      <c r="E236" s="19">
        <v>8</v>
      </c>
      <c r="F236" s="19"/>
      <c r="G236" s="114" t="s">
        <v>3534</v>
      </c>
      <c r="H236" s="115">
        <v>100</v>
      </c>
    </row>
    <row r="237" spans="1:8" x14ac:dyDescent="0.25">
      <c r="A237" s="21">
        <v>46120</v>
      </c>
      <c r="B237" s="28" t="s">
        <v>1457</v>
      </c>
      <c r="C237" s="38" t="s">
        <v>1633</v>
      </c>
      <c r="D237" s="19" t="s">
        <v>3412</v>
      </c>
      <c r="E237" s="19">
        <v>8</v>
      </c>
      <c r="F237" s="19"/>
      <c r="G237" s="114" t="s">
        <v>3535</v>
      </c>
      <c r="H237" s="115">
        <v>100</v>
      </c>
    </row>
    <row r="238" spans="1:8" ht="57.6" x14ac:dyDescent="0.25">
      <c r="A238" s="21">
        <v>46120</v>
      </c>
      <c r="B238" s="28" t="s">
        <v>1457</v>
      </c>
      <c r="C238" s="38" t="s">
        <v>1442</v>
      </c>
      <c r="D238" s="19" t="s">
        <v>3412</v>
      </c>
      <c r="E238" s="19">
        <v>5</v>
      </c>
      <c r="F238" s="19"/>
      <c r="G238" s="114" t="s">
        <v>3536</v>
      </c>
      <c r="H238" s="115">
        <v>100</v>
      </c>
    </row>
    <row r="239" spans="1:8" ht="15" x14ac:dyDescent="0.25">
      <c r="A239" s="21">
        <v>46120</v>
      </c>
      <c r="B239" s="28" t="s">
        <v>1457</v>
      </c>
      <c r="C239" s="38" t="s">
        <v>1685</v>
      </c>
      <c r="D239" s="19" t="s">
        <v>2368</v>
      </c>
      <c r="E239" s="19"/>
      <c r="F239" s="19"/>
      <c r="G239" s="114" t="s">
        <v>2116</v>
      </c>
      <c r="H239" s="115">
        <v>100</v>
      </c>
    </row>
    <row r="240" spans="1:8" ht="15" x14ac:dyDescent="0.25">
      <c r="A240" s="21">
        <v>46120</v>
      </c>
      <c r="B240" s="28" t="s">
        <v>1457</v>
      </c>
      <c r="C240" s="38" t="s">
        <v>1624</v>
      </c>
      <c r="D240" s="19" t="s">
        <v>2365</v>
      </c>
      <c r="E240" s="19"/>
      <c r="F240" s="19"/>
      <c r="G240" s="114" t="s">
        <v>1450</v>
      </c>
      <c r="H240" s="115">
        <v>100</v>
      </c>
    </row>
    <row r="241" spans="1:8" ht="15" x14ac:dyDescent="0.25">
      <c r="A241" s="21">
        <v>46120</v>
      </c>
      <c r="B241" s="28" t="s">
        <v>1457</v>
      </c>
      <c r="C241" s="38" t="s">
        <v>1737</v>
      </c>
      <c r="D241" s="19" t="s">
        <v>1440</v>
      </c>
      <c r="E241" s="19">
        <v>2</v>
      </c>
      <c r="F241" s="19"/>
      <c r="G241" s="114"/>
      <c r="H241" s="115">
        <v>100</v>
      </c>
    </row>
    <row r="242" spans="1:8" ht="15" x14ac:dyDescent="0.25">
      <c r="A242" s="21">
        <v>46120</v>
      </c>
      <c r="B242" s="28" t="s">
        <v>1457</v>
      </c>
      <c r="C242" s="38" t="s">
        <v>1941</v>
      </c>
      <c r="D242" s="19" t="s">
        <v>1440</v>
      </c>
      <c r="E242" s="19">
        <v>3</v>
      </c>
      <c r="F242" s="19"/>
      <c r="G242" s="114"/>
      <c r="H242" s="115">
        <v>100</v>
      </c>
    </row>
    <row r="243" spans="1:8" ht="15" x14ac:dyDescent="0.25">
      <c r="A243" s="21">
        <v>46120</v>
      </c>
      <c r="B243" s="28" t="s">
        <v>1457</v>
      </c>
      <c r="C243" s="38" t="s">
        <v>1626</v>
      </c>
      <c r="D243" s="19" t="s">
        <v>1440</v>
      </c>
      <c r="E243" s="19">
        <v>4</v>
      </c>
      <c r="F243" s="19"/>
      <c r="G243" s="114"/>
      <c r="H243" s="115">
        <v>100</v>
      </c>
    </row>
    <row r="244" spans="1:8" ht="15" x14ac:dyDescent="0.25">
      <c r="A244" s="21">
        <v>46120</v>
      </c>
      <c r="B244" s="28" t="s">
        <v>2372</v>
      </c>
      <c r="C244" s="38" t="s">
        <v>1700</v>
      </c>
      <c r="D244" s="19" t="s">
        <v>3537</v>
      </c>
      <c r="E244" s="19"/>
      <c r="F244" s="19"/>
      <c r="G244" s="114"/>
      <c r="H244" s="115">
        <v>100</v>
      </c>
    </row>
    <row r="245" spans="1:8" ht="15" x14ac:dyDescent="0.25">
      <c r="A245" s="21">
        <v>46120</v>
      </c>
      <c r="B245" s="28" t="s">
        <v>2372</v>
      </c>
      <c r="C245" s="38" t="s">
        <v>1442</v>
      </c>
      <c r="D245" s="19" t="s">
        <v>3538</v>
      </c>
      <c r="E245" s="19"/>
      <c r="F245" s="19"/>
      <c r="G245" s="114"/>
      <c r="H245" s="115">
        <v>100</v>
      </c>
    </row>
    <row r="246" spans="1:8" ht="15" x14ac:dyDescent="0.25">
      <c r="A246" s="21">
        <v>46120</v>
      </c>
      <c r="B246" s="28" t="s">
        <v>2372</v>
      </c>
      <c r="C246" s="38" t="s">
        <v>1685</v>
      </c>
      <c r="D246" s="19" t="s">
        <v>2124</v>
      </c>
      <c r="E246" s="19"/>
      <c r="F246" s="19"/>
      <c r="G246" s="114"/>
      <c r="H246" s="115">
        <v>100</v>
      </c>
    </row>
    <row r="247" spans="1:8" ht="15" x14ac:dyDescent="0.25">
      <c r="A247" s="21">
        <v>46120</v>
      </c>
      <c r="B247" s="28" t="s">
        <v>2372</v>
      </c>
      <c r="C247" s="38" t="s">
        <v>1783</v>
      </c>
      <c r="D247" s="19" t="s">
        <v>3199</v>
      </c>
      <c r="E247" s="19"/>
      <c r="F247" s="19"/>
      <c r="G247" s="114" t="s">
        <v>3539</v>
      </c>
      <c r="H247" s="115">
        <v>100</v>
      </c>
    </row>
    <row r="248" spans="1:8" ht="26.4" x14ac:dyDescent="0.25">
      <c r="A248" s="21">
        <v>46120</v>
      </c>
      <c r="B248" s="28" t="s">
        <v>2372</v>
      </c>
      <c r="C248" s="38" t="s">
        <v>1700</v>
      </c>
      <c r="D248" s="19" t="s">
        <v>3540</v>
      </c>
      <c r="E248" s="19"/>
      <c r="F248" s="19"/>
      <c r="G248" s="114"/>
      <c r="H248" s="115">
        <v>100</v>
      </c>
    </row>
    <row r="249" spans="1:8" ht="15" x14ac:dyDescent="0.25">
      <c r="A249" s="21">
        <v>46120</v>
      </c>
      <c r="B249" s="28" t="s">
        <v>1590</v>
      </c>
      <c r="C249" s="38" t="s">
        <v>1442</v>
      </c>
      <c r="D249" s="19" t="s">
        <v>3541</v>
      </c>
      <c r="E249" s="19"/>
      <c r="F249" s="19"/>
      <c r="G249" s="114"/>
      <c r="H249" s="115">
        <v>100</v>
      </c>
    </row>
    <row r="250" spans="1:8" ht="15" x14ac:dyDescent="0.25">
      <c r="A250" s="21">
        <v>46120</v>
      </c>
      <c r="B250" s="28" t="s">
        <v>1590</v>
      </c>
      <c r="C250" s="38" t="s">
        <v>1685</v>
      </c>
      <c r="D250" s="19" t="s">
        <v>3038</v>
      </c>
      <c r="E250" s="19"/>
      <c r="F250" s="19"/>
      <c r="G250" s="114"/>
      <c r="H250" s="115">
        <v>100</v>
      </c>
    </row>
    <row r="251" spans="1:8" ht="15" x14ac:dyDescent="0.25">
      <c r="A251" s="21">
        <v>46120</v>
      </c>
      <c r="B251" s="28" t="s">
        <v>1590</v>
      </c>
      <c r="C251" s="38" t="s">
        <v>363</v>
      </c>
      <c r="D251" s="19" t="s">
        <v>3515</v>
      </c>
      <c r="E251" s="19"/>
      <c r="F251" s="19"/>
      <c r="G251" s="114"/>
      <c r="H251" s="115">
        <v>15</v>
      </c>
    </row>
    <row r="252" spans="1:8" ht="26.4" x14ac:dyDescent="0.25">
      <c r="A252" s="21">
        <v>46121</v>
      </c>
      <c r="B252" s="28" t="s">
        <v>1534</v>
      </c>
      <c r="C252" s="87" t="s">
        <v>1540</v>
      </c>
      <c r="D252" s="19" t="s">
        <v>3542</v>
      </c>
      <c r="E252" s="73"/>
      <c r="F252" s="73"/>
      <c r="G252" s="74"/>
      <c r="H252" s="115">
        <v>100</v>
      </c>
    </row>
    <row r="253" spans="1:8" ht="32.4" x14ac:dyDescent="0.25">
      <c r="A253" s="21">
        <v>46121</v>
      </c>
      <c r="B253" s="28" t="s">
        <v>1534</v>
      </c>
      <c r="C253" s="87" t="s">
        <v>1392</v>
      </c>
      <c r="D253" s="19" t="s">
        <v>3543</v>
      </c>
      <c r="E253" s="73"/>
      <c r="F253" s="73"/>
      <c r="G253" s="74" t="s">
        <v>3544</v>
      </c>
      <c r="H253" s="115">
        <v>100</v>
      </c>
    </row>
    <row r="254" spans="1:8" ht="15" x14ac:dyDescent="0.25">
      <c r="A254" s="21">
        <v>46121</v>
      </c>
      <c r="B254" s="28" t="s">
        <v>1534</v>
      </c>
      <c r="C254" s="38" t="s">
        <v>1392</v>
      </c>
      <c r="D254" s="19" t="s">
        <v>2972</v>
      </c>
      <c r="E254" s="19"/>
      <c r="F254" s="19"/>
      <c r="G254" s="114"/>
      <c r="H254" s="115">
        <v>100</v>
      </c>
    </row>
    <row r="255" spans="1:8" ht="15" x14ac:dyDescent="0.25">
      <c r="A255" s="21">
        <v>46121</v>
      </c>
      <c r="B255" s="28" t="s">
        <v>1534</v>
      </c>
      <c r="C255" s="38" t="s">
        <v>1392</v>
      </c>
      <c r="D255" s="19" t="s">
        <v>3545</v>
      </c>
      <c r="E255" s="19"/>
      <c r="F255" s="19"/>
      <c r="G255" s="114"/>
      <c r="H255" s="115">
        <v>100</v>
      </c>
    </row>
    <row r="256" spans="1:8" ht="15" x14ac:dyDescent="0.25">
      <c r="A256" s="21">
        <v>46121</v>
      </c>
      <c r="B256" s="28" t="s">
        <v>1428</v>
      </c>
      <c r="C256" s="38" t="s">
        <v>758</v>
      </c>
      <c r="D256" s="19" t="s">
        <v>3402</v>
      </c>
      <c r="E256" s="19">
        <v>1</v>
      </c>
      <c r="F256" s="19"/>
      <c r="G256" s="114"/>
      <c r="H256" s="115">
        <v>100</v>
      </c>
    </row>
    <row r="257" spans="1:8" ht="15" x14ac:dyDescent="0.25">
      <c r="A257" s="21">
        <v>46121</v>
      </c>
      <c r="B257" s="28" t="s">
        <v>1428</v>
      </c>
      <c r="C257" s="38" t="s">
        <v>1124</v>
      </c>
      <c r="D257" s="19" t="s">
        <v>2386</v>
      </c>
      <c r="E257" s="19"/>
      <c r="F257" s="19"/>
      <c r="G257" s="114"/>
      <c r="H257" s="115">
        <v>100</v>
      </c>
    </row>
    <row r="258" spans="1:8" ht="15" x14ac:dyDescent="0.25">
      <c r="A258" s="21">
        <v>46121</v>
      </c>
      <c r="B258" s="28" t="s">
        <v>1428</v>
      </c>
      <c r="C258" s="38" t="s">
        <v>1124</v>
      </c>
      <c r="D258" s="19" t="s">
        <v>1667</v>
      </c>
      <c r="E258" s="19"/>
      <c r="F258" s="19"/>
      <c r="G258" s="114"/>
      <c r="H258" s="115">
        <v>100</v>
      </c>
    </row>
    <row r="259" spans="1:8" ht="15" x14ac:dyDescent="0.25">
      <c r="A259" s="21">
        <v>46121</v>
      </c>
      <c r="B259" s="28" t="s">
        <v>1428</v>
      </c>
      <c r="C259" s="38" t="s">
        <v>1124</v>
      </c>
      <c r="D259" s="19" t="s">
        <v>1891</v>
      </c>
      <c r="E259" s="19"/>
      <c r="F259" s="19"/>
      <c r="G259" s="114"/>
      <c r="H259" s="115">
        <v>100</v>
      </c>
    </row>
    <row r="260" spans="1:8" ht="15" x14ac:dyDescent="0.25">
      <c r="A260" s="21">
        <v>46121</v>
      </c>
      <c r="B260" s="28" t="s">
        <v>1428</v>
      </c>
      <c r="C260" s="38" t="s">
        <v>1124</v>
      </c>
      <c r="D260" s="19" t="s">
        <v>3546</v>
      </c>
      <c r="E260" s="19"/>
      <c r="F260" s="19"/>
      <c r="G260" s="114"/>
      <c r="H260" s="115">
        <v>100</v>
      </c>
    </row>
    <row r="261" spans="1:8" ht="15" x14ac:dyDescent="0.25">
      <c r="A261" s="21">
        <v>46121</v>
      </c>
      <c r="B261" s="28" t="s">
        <v>1428</v>
      </c>
      <c r="C261" s="38" t="s">
        <v>1124</v>
      </c>
      <c r="D261" s="19" t="s">
        <v>1890</v>
      </c>
      <c r="E261" s="19"/>
      <c r="F261" s="19"/>
      <c r="G261" s="114"/>
      <c r="H261" s="115">
        <v>100</v>
      </c>
    </row>
    <row r="262" spans="1:8" ht="15" x14ac:dyDescent="0.25">
      <c r="A262" s="21">
        <v>46121</v>
      </c>
      <c r="B262" s="28" t="s">
        <v>1542</v>
      </c>
      <c r="C262" s="38" t="s">
        <v>1775</v>
      </c>
      <c r="D262" s="19" t="s">
        <v>1440</v>
      </c>
      <c r="E262" s="19">
        <v>4</v>
      </c>
      <c r="F262" s="19"/>
      <c r="G262" s="114"/>
      <c r="H262" s="115">
        <v>100</v>
      </c>
    </row>
    <row r="263" spans="1:8" x14ac:dyDescent="0.25">
      <c r="A263" s="21">
        <v>46121</v>
      </c>
      <c r="B263" s="28" t="s">
        <v>1542</v>
      </c>
      <c r="C263" s="38" t="s">
        <v>1482</v>
      </c>
      <c r="D263" s="19" t="s">
        <v>2368</v>
      </c>
      <c r="E263" s="19"/>
      <c r="F263" s="19"/>
      <c r="G263" s="114" t="s">
        <v>3547</v>
      </c>
      <c r="H263" s="115">
        <v>100</v>
      </c>
    </row>
    <row r="264" spans="1:8" ht="15" x14ac:dyDescent="0.25">
      <c r="A264" s="21">
        <v>46121</v>
      </c>
      <c r="B264" s="28" t="s">
        <v>1542</v>
      </c>
      <c r="C264" s="38" t="s">
        <v>1472</v>
      </c>
      <c r="D264" s="19" t="s">
        <v>2368</v>
      </c>
      <c r="E264" s="19"/>
      <c r="F264" s="19"/>
      <c r="G264" s="114" t="s">
        <v>2718</v>
      </c>
      <c r="H264" s="115">
        <v>100</v>
      </c>
    </row>
    <row r="265" spans="1:8" ht="15" x14ac:dyDescent="0.25">
      <c r="A265" s="21">
        <v>46121</v>
      </c>
      <c r="B265" s="28" t="s">
        <v>1542</v>
      </c>
      <c r="C265" s="38" t="s">
        <v>1779</v>
      </c>
      <c r="D265" s="19" t="s">
        <v>1440</v>
      </c>
      <c r="E265" s="19">
        <v>6</v>
      </c>
      <c r="F265" s="19"/>
      <c r="G265" s="114"/>
      <c r="H265" s="115">
        <v>100</v>
      </c>
    </row>
    <row r="266" spans="1:8" ht="15" x14ac:dyDescent="0.25">
      <c r="A266" s="21">
        <v>46121</v>
      </c>
      <c r="B266" s="28" t="s">
        <v>1542</v>
      </c>
      <c r="C266" s="38" t="s">
        <v>1675</v>
      </c>
      <c r="D266" s="19" t="s">
        <v>1440</v>
      </c>
      <c r="E266" s="19">
        <v>4</v>
      </c>
      <c r="F266" s="19"/>
      <c r="G266" s="114" t="s">
        <v>3410</v>
      </c>
      <c r="H266" s="115">
        <v>100</v>
      </c>
    </row>
    <row r="267" spans="1:8" x14ac:dyDescent="0.25">
      <c r="A267" s="21">
        <v>46121</v>
      </c>
      <c r="B267" s="28" t="s">
        <v>1542</v>
      </c>
      <c r="C267" s="38" t="s">
        <v>1545</v>
      </c>
      <c r="D267" s="19" t="s">
        <v>3412</v>
      </c>
      <c r="E267" s="19"/>
      <c r="F267" s="19"/>
      <c r="G267" s="114" t="s">
        <v>3548</v>
      </c>
      <c r="H267" s="115">
        <v>100</v>
      </c>
    </row>
    <row r="268" spans="1:8" ht="15" x14ac:dyDescent="0.25">
      <c r="A268" s="21">
        <v>46121</v>
      </c>
      <c r="B268" s="28" t="s">
        <v>1438</v>
      </c>
      <c r="C268" s="38" t="s">
        <v>1624</v>
      </c>
      <c r="D268" s="19" t="s">
        <v>1440</v>
      </c>
      <c r="E268" s="19">
        <v>4</v>
      </c>
      <c r="F268" s="19"/>
      <c r="G268" s="114"/>
      <c r="H268" s="115">
        <v>100</v>
      </c>
    </row>
    <row r="269" spans="1:8" ht="15" x14ac:dyDescent="0.25">
      <c r="A269" s="21">
        <v>46121</v>
      </c>
      <c r="B269" s="28" t="s">
        <v>1438</v>
      </c>
      <c r="C269" s="38" t="s">
        <v>1658</v>
      </c>
      <c r="D269" s="19" t="s">
        <v>1440</v>
      </c>
      <c r="E269" s="19">
        <v>5</v>
      </c>
      <c r="F269" s="19"/>
      <c r="G269" s="114"/>
      <c r="H269" s="115">
        <v>100</v>
      </c>
    </row>
    <row r="270" spans="1:8" ht="15" x14ac:dyDescent="0.25">
      <c r="A270" s="21">
        <v>46121</v>
      </c>
      <c r="B270" s="28" t="s">
        <v>1438</v>
      </c>
      <c r="C270" s="38" t="s">
        <v>1787</v>
      </c>
      <c r="D270" s="19" t="s">
        <v>3412</v>
      </c>
      <c r="E270" s="19">
        <v>8</v>
      </c>
      <c r="F270" s="19"/>
      <c r="G270" s="114" t="s">
        <v>2958</v>
      </c>
      <c r="H270" s="115">
        <v>100</v>
      </c>
    </row>
    <row r="271" spans="1:8" ht="15" x14ac:dyDescent="0.25">
      <c r="A271" s="21">
        <v>46121</v>
      </c>
      <c r="B271" s="28" t="s">
        <v>1438</v>
      </c>
      <c r="C271" s="38" t="s">
        <v>1864</v>
      </c>
      <c r="D271" s="19" t="s">
        <v>1440</v>
      </c>
      <c r="E271" s="19">
        <v>4</v>
      </c>
      <c r="F271" s="19"/>
      <c r="G271" s="114"/>
      <c r="H271" s="115">
        <v>100</v>
      </c>
    </row>
    <row r="272" spans="1:8" ht="15" x14ac:dyDescent="0.25">
      <c r="A272" s="21">
        <v>46121</v>
      </c>
      <c r="B272" s="28" t="s">
        <v>1438</v>
      </c>
      <c r="C272" s="38" t="s">
        <v>1570</v>
      </c>
      <c r="D272" s="19" t="s">
        <v>1440</v>
      </c>
      <c r="E272" s="19">
        <v>5</v>
      </c>
      <c r="F272" s="19"/>
      <c r="G272" s="114"/>
      <c r="H272" s="115">
        <v>100</v>
      </c>
    </row>
    <row r="273" spans="1:8" ht="26.4" x14ac:dyDescent="0.25">
      <c r="A273" s="21">
        <v>46121</v>
      </c>
      <c r="B273" s="28" t="s">
        <v>2372</v>
      </c>
      <c r="C273" s="38" t="s">
        <v>1545</v>
      </c>
      <c r="D273" s="19" t="s">
        <v>3549</v>
      </c>
      <c r="E273" s="19"/>
      <c r="F273" s="19"/>
      <c r="G273" s="114" t="s">
        <v>3550</v>
      </c>
      <c r="H273" s="115">
        <v>100</v>
      </c>
    </row>
    <row r="274" spans="1:8" ht="15" x14ac:dyDescent="0.25">
      <c r="A274" s="21">
        <v>46121</v>
      </c>
      <c r="B274" s="28" t="s">
        <v>2372</v>
      </c>
      <c r="C274" s="38" t="s">
        <v>1700</v>
      </c>
      <c r="D274" s="19" t="s">
        <v>3551</v>
      </c>
      <c r="E274" s="19"/>
      <c r="F274" s="19"/>
      <c r="G274" s="114"/>
      <c r="H274" s="115">
        <v>100</v>
      </c>
    </row>
    <row r="275" spans="1:8" ht="15" x14ac:dyDescent="0.25">
      <c r="A275" s="21">
        <v>46121</v>
      </c>
      <c r="B275" s="28" t="s">
        <v>2372</v>
      </c>
      <c r="C275" s="38" t="s">
        <v>3552</v>
      </c>
      <c r="D275" s="19" t="s">
        <v>3170</v>
      </c>
      <c r="E275" s="19"/>
      <c r="F275" s="19"/>
      <c r="G275" s="114" t="s">
        <v>3553</v>
      </c>
      <c r="H275" s="115">
        <v>100</v>
      </c>
    </row>
    <row r="276" spans="1:8" ht="15" x14ac:dyDescent="0.25">
      <c r="A276" s="21">
        <v>46121</v>
      </c>
      <c r="B276" s="28" t="s">
        <v>2372</v>
      </c>
      <c r="C276" s="38" t="s">
        <v>2026</v>
      </c>
      <c r="D276" s="19" t="s">
        <v>3170</v>
      </c>
      <c r="E276" s="19"/>
      <c r="F276" s="19"/>
      <c r="G276" s="114" t="s">
        <v>3554</v>
      </c>
      <c r="H276" s="115">
        <v>100</v>
      </c>
    </row>
    <row r="277" spans="1:8" ht="15" x14ac:dyDescent="0.25">
      <c r="A277" s="21">
        <v>46121</v>
      </c>
      <c r="B277" s="28" t="s">
        <v>2372</v>
      </c>
      <c r="C277" s="38" t="s">
        <v>1700</v>
      </c>
      <c r="D277" s="19" t="s">
        <v>3555</v>
      </c>
      <c r="E277" s="19"/>
      <c r="F277" s="19"/>
      <c r="G277" s="114" t="s">
        <v>3556</v>
      </c>
      <c r="H277" s="115">
        <v>100</v>
      </c>
    </row>
    <row r="278" spans="1:8" ht="15" x14ac:dyDescent="0.25">
      <c r="A278" s="21">
        <v>46121</v>
      </c>
      <c r="B278" s="28" t="s">
        <v>1590</v>
      </c>
      <c r="C278" s="38" t="s">
        <v>363</v>
      </c>
      <c r="D278" s="19" t="s">
        <v>3515</v>
      </c>
      <c r="E278" s="19"/>
      <c r="F278" s="19"/>
      <c r="G278" s="114"/>
      <c r="H278" s="115">
        <v>45</v>
      </c>
    </row>
    <row r="279" spans="1:8" ht="15" x14ac:dyDescent="0.25">
      <c r="A279" s="21">
        <v>46122</v>
      </c>
      <c r="B279" s="28" t="s">
        <v>1428</v>
      </c>
      <c r="C279" s="38" t="s">
        <v>1124</v>
      </c>
      <c r="D279" s="19" t="s">
        <v>3557</v>
      </c>
      <c r="E279" s="19"/>
      <c r="F279" s="19"/>
      <c r="G279" s="114"/>
      <c r="H279" s="115">
        <v>100</v>
      </c>
    </row>
    <row r="280" spans="1:8" ht="15" x14ac:dyDescent="0.25">
      <c r="A280" s="21">
        <v>46122</v>
      </c>
      <c r="B280" s="28" t="s">
        <v>1428</v>
      </c>
      <c r="C280" s="38" t="s">
        <v>1124</v>
      </c>
      <c r="D280" s="19" t="s">
        <v>3558</v>
      </c>
      <c r="E280" s="19"/>
      <c r="F280" s="19"/>
      <c r="G280" s="114"/>
      <c r="H280" s="115">
        <v>100</v>
      </c>
    </row>
    <row r="281" spans="1:8" ht="15" x14ac:dyDescent="0.25">
      <c r="A281" s="21">
        <v>46122</v>
      </c>
      <c r="B281" s="28" t="s">
        <v>1428</v>
      </c>
      <c r="C281" s="38" t="s">
        <v>1124</v>
      </c>
      <c r="D281" s="19" t="s">
        <v>3559</v>
      </c>
      <c r="E281" s="19"/>
      <c r="F281" s="19"/>
      <c r="G281" s="114"/>
      <c r="H281" s="115">
        <v>100</v>
      </c>
    </row>
    <row r="282" spans="1:8" ht="15" x14ac:dyDescent="0.25">
      <c r="A282" s="21">
        <v>46122</v>
      </c>
      <c r="B282" s="28" t="s">
        <v>1428</v>
      </c>
      <c r="C282" s="38" t="s">
        <v>1124</v>
      </c>
      <c r="D282" s="19" t="s">
        <v>3560</v>
      </c>
      <c r="E282" s="19"/>
      <c r="F282" s="19"/>
      <c r="G282" s="114"/>
      <c r="H282" s="115">
        <v>100</v>
      </c>
    </row>
    <row r="283" spans="1:8" ht="15" x14ac:dyDescent="0.25">
      <c r="A283" s="21">
        <v>46122</v>
      </c>
      <c r="B283" s="28" t="s">
        <v>1428</v>
      </c>
      <c r="C283" s="38" t="s">
        <v>1124</v>
      </c>
      <c r="D283" s="19" t="s">
        <v>3442</v>
      </c>
      <c r="E283" s="19"/>
      <c r="F283" s="19"/>
      <c r="G283" s="114"/>
      <c r="H283" s="115">
        <v>100</v>
      </c>
    </row>
    <row r="284" spans="1:8" ht="15" x14ac:dyDescent="0.25">
      <c r="A284" s="21">
        <v>46122</v>
      </c>
      <c r="B284" s="28" t="s">
        <v>1428</v>
      </c>
      <c r="C284" s="38" t="s">
        <v>1649</v>
      </c>
      <c r="D284" s="19" t="s">
        <v>1440</v>
      </c>
      <c r="E284" s="19">
        <v>5</v>
      </c>
      <c r="F284" s="19"/>
      <c r="G284" s="114"/>
      <c r="H284" s="115">
        <v>100</v>
      </c>
    </row>
    <row r="285" spans="1:8" ht="15" x14ac:dyDescent="0.25">
      <c r="A285" s="21">
        <v>46122</v>
      </c>
      <c r="B285" s="28" t="s">
        <v>1542</v>
      </c>
      <c r="C285" s="38" t="s">
        <v>1608</v>
      </c>
      <c r="D285" s="19" t="s">
        <v>1440</v>
      </c>
      <c r="E285" s="19">
        <v>6</v>
      </c>
      <c r="F285" s="19"/>
      <c r="G285" s="114" t="s">
        <v>1839</v>
      </c>
      <c r="H285" s="115">
        <v>100</v>
      </c>
    </row>
    <row r="286" spans="1:8" ht="15" x14ac:dyDescent="0.25">
      <c r="A286" s="21">
        <v>46122</v>
      </c>
      <c r="B286" s="28" t="s">
        <v>1542</v>
      </c>
      <c r="C286" s="38" t="s">
        <v>2043</v>
      </c>
      <c r="D286" s="19" t="s">
        <v>1440</v>
      </c>
      <c r="E286" s="19">
        <v>4</v>
      </c>
      <c r="F286" s="19"/>
      <c r="G286" s="114" t="s">
        <v>3561</v>
      </c>
      <c r="H286" s="115">
        <v>100</v>
      </c>
    </row>
    <row r="287" spans="1:8" ht="15" x14ac:dyDescent="0.25">
      <c r="A287" s="21">
        <v>46122</v>
      </c>
      <c r="B287" s="28" t="s">
        <v>1542</v>
      </c>
      <c r="C287" s="38" t="s">
        <v>1548</v>
      </c>
      <c r="D287" s="19" t="s">
        <v>1440</v>
      </c>
      <c r="E287" s="19">
        <v>3</v>
      </c>
      <c r="F287" s="19"/>
      <c r="G287" s="114"/>
      <c r="H287" s="115">
        <v>100</v>
      </c>
    </row>
    <row r="288" spans="1:8" ht="15" x14ac:dyDescent="0.25">
      <c r="A288" s="21">
        <v>46122</v>
      </c>
      <c r="B288" s="28" t="s">
        <v>1542</v>
      </c>
      <c r="C288" s="38" t="s">
        <v>1482</v>
      </c>
      <c r="D288" s="19" t="s">
        <v>3412</v>
      </c>
      <c r="E288" s="19"/>
      <c r="F288" s="19"/>
      <c r="G288" s="114" t="s">
        <v>1722</v>
      </c>
      <c r="H288" s="115">
        <v>100</v>
      </c>
    </row>
    <row r="289" spans="1:8" x14ac:dyDescent="0.25">
      <c r="A289" s="21">
        <v>46122</v>
      </c>
      <c r="B289" s="28" t="s">
        <v>1542</v>
      </c>
      <c r="C289" s="38" t="s">
        <v>1951</v>
      </c>
      <c r="D289" s="19" t="s">
        <v>3412</v>
      </c>
      <c r="E289" s="19"/>
      <c r="F289" s="19"/>
      <c r="G289" s="114" t="s">
        <v>3562</v>
      </c>
      <c r="H289" s="115">
        <v>100</v>
      </c>
    </row>
    <row r="290" spans="1:8" ht="26.4" x14ac:dyDescent="0.25">
      <c r="A290" s="21">
        <v>46122</v>
      </c>
      <c r="B290" s="28" t="s">
        <v>1555</v>
      </c>
      <c r="C290" s="38" t="s">
        <v>1700</v>
      </c>
      <c r="D290" s="19" t="s">
        <v>3563</v>
      </c>
      <c r="E290" s="19"/>
      <c r="F290" s="19"/>
      <c r="G290" s="114"/>
      <c r="H290" s="115">
        <v>100</v>
      </c>
    </row>
    <row r="291" spans="1:8" x14ac:dyDescent="0.25">
      <c r="A291" s="21">
        <v>46122</v>
      </c>
      <c r="B291" s="28" t="s">
        <v>1555</v>
      </c>
      <c r="C291" s="38" t="s">
        <v>1558</v>
      </c>
      <c r="D291" s="19" t="s">
        <v>3412</v>
      </c>
      <c r="E291" s="19">
        <v>4</v>
      </c>
      <c r="F291" s="19"/>
      <c r="G291" s="114" t="s">
        <v>3564</v>
      </c>
      <c r="H291" s="115">
        <v>100</v>
      </c>
    </row>
    <row r="292" spans="1:8" ht="15" x14ac:dyDescent="0.25">
      <c r="A292" s="21">
        <v>46122</v>
      </c>
      <c r="B292" s="28" t="s">
        <v>1555</v>
      </c>
      <c r="C292" s="38" t="s">
        <v>1615</v>
      </c>
      <c r="D292" s="19" t="s">
        <v>2368</v>
      </c>
      <c r="E292" s="19">
        <v>7</v>
      </c>
      <c r="F292" s="19"/>
      <c r="G292" s="114" t="s">
        <v>1450</v>
      </c>
      <c r="H292" s="115">
        <v>100</v>
      </c>
    </row>
    <row r="293" spans="1:8" ht="15" x14ac:dyDescent="0.25">
      <c r="A293" s="21">
        <v>46122</v>
      </c>
      <c r="B293" s="28" t="s">
        <v>1555</v>
      </c>
      <c r="C293" s="38" t="s">
        <v>1781</v>
      </c>
      <c r="D293" s="19" t="s">
        <v>1440</v>
      </c>
      <c r="E293" s="19">
        <v>4</v>
      </c>
      <c r="F293" s="19"/>
      <c r="G293" s="114"/>
      <c r="H293" s="115">
        <v>100</v>
      </c>
    </row>
    <row r="294" spans="1:8" ht="15" x14ac:dyDescent="0.25">
      <c r="A294" s="21">
        <v>46122</v>
      </c>
      <c r="B294" s="28" t="s">
        <v>1555</v>
      </c>
      <c r="C294" s="38" t="s">
        <v>1734</v>
      </c>
      <c r="D294" s="19" t="s">
        <v>1440</v>
      </c>
      <c r="E294" s="19">
        <v>8</v>
      </c>
      <c r="F294" s="19"/>
      <c r="G294" s="114" t="s">
        <v>3565</v>
      </c>
      <c r="H294" s="115">
        <v>100</v>
      </c>
    </row>
    <row r="295" spans="1:8" ht="15" x14ac:dyDescent="0.25">
      <c r="A295" s="21">
        <v>46122</v>
      </c>
      <c r="B295" s="28" t="s">
        <v>1555</v>
      </c>
      <c r="C295" s="38" t="s">
        <v>1782</v>
      </c>
      <c r="D295" s="19" t="s">
        <v>1440</v>
      </c>
      <c r="E295" s="19">
        <v>3</v>
      </c>
      <c r="F295" s="19"/>
      <c r="G295" s="114"/>
      <c r="H295" s="115">
        <v>100</v>
      </c>
    </row>
    <row r="296" spans="1:8" ht="15" x14ac:dyDescent="0.25">
      <c r="A296" s="21">
        <v>46122</v>
      </c>
      <c r="B296" s="28" t="s">
        <v>1555</v>
      </c>
      <c r="C296" s="87" t="s">
        <v>1784</v>
      </c>
      <c r="D296" s="73" t="s">
        <v>1440</v>
      </c>
      <c r="E296" s="73">
        <v>3</v>
      </c>
      <c r="F296" s="73"/>
      <c r="G296" s="74"/>
      <c r="H296" s="115">
        <v>100</v>
      </c>
    </row>
    <row r="297" spans="1:8" ht="15" x14ac:dyDescent="0.25">
      <c r="A297" s="21">
        <v>46122</v>
      </c>
      <c r="B297" s="28" t="s">
        <v>1438</v>
      </c>
      <c r="C297" s="38" t="s">
        <v>1646</v>
      </c>
      <c r="D297" s="73" t="s">
        <v>1440</v>
      </c>
      <c r="E297" s="19">
        <v>7</v>
      </c>
      <c r="F297" s="19"/>
      <c r="G297" s="114" t="s">
        <v>1839</v>
      </c>
      <c r="H297" s="115">
        <v>100</v>
      </c>
    </row>
    <row r="298" spans="1:8" ht="15" x14ac:dyDescent="0.25">
      <c r="A298" s="21">
        <v>46122</v>
      </c>
      <c r="B298" s="28" t="s">
        <v>1438</v>
      </c>
      <c r="C298" s="38" t="s">
        <v>1692</v>
      </c>
      <c r="D298" s="19" t="s">
        <v>2368</v>
      </c>
      <c r="E298" s="19"/>
      <c r="F298" s="19"/>
      <c r="G298" s="114" t="s">
        <v>2718</v>
      </c>
      <c r="H298" s="115">
        <v>100</v>
      </c>
    </row>
    <row r="299" spans="1:8" ht="15" x14ac:dyDescent="0.25">
      <c r="A299" s="21">
        <v>46122</v>
      </c>
      <c r="B299" s="28" t="s">
        <v>1438</v>
      </c>
      <c r="C299" s="38" t="s">
        <v>1576</v>
      </c>
      <c r="D299" s="19" t="s">
        <v>2368</v>
      </c>
      <c r="E299" s="19"/>
      <c r="F299" s="19"/>
      <c r="G299" s="114" t="s">
        <v>2718</v>
      </c>
      <c r="H299" s="115">
        <v>100</v>
      </c>
    </row>
    <row r="300" spans="1:8" ht="15" x14ac:dyDescent="0.25">
      <c r="A300" s="21">
        <v>46122</v>
      </c>
      <c r="B300" s="28" t="s">
        <v>1438</v>
      </c>
      <c r="C300" s="38" t="s">
        <v>2097</v>
      </c>
      <c r="D300" s="19" t="s">
        <v>1440</v>
      </c>
      <c r="E300" s="19">
        <v>3</v>
      </c>
      <c r="F300" s="19"/>
      <c r="G300" s="114"/>
      <c r="H300" s="115">
        <v>100</v>
      </c>
    </row>
    <row r="301" spans="1:8" ht="15" x14ac:dyDescent="0.25">
      <c r="A301" s="21">
        <v>46122</v>
      </c>
      <c r="B301" s="28" t="s">
        <v>1438</v>
      </c>
      <c r="C301" s="38" t="s">
        <v>2096</v>
      </c>
      <c r="D301" s="19" t="s">
        <v>1440</v>
      </c>
      <c r="E301" s="19">
        <v>3</v>
      </c>
      <c r="F301" s="19"/>
      <c r="G301" s="114"/>
      <c r="H301" s="115">
        <v>100</v>
      </c>
    </row>
    <row r="302" spans="1:8" ht="15" x14ac:dyDescent="0.25">
      <c r="A302" s="21">
        <v>46122</v>
      </c>
      <c r="B302" s="28" t="s">
        <v>1438</v>
      </c>
      <c r="C302" s="38" t="s">
        <v>1697</v>
      </c>
      <c r="D302" s="19" t="s">
        <v>2368</v>
      </c>
      <c r="E302" s="19"/>
      <c r="F302" s="19"/>
      <c r="G302" s="114" t="s">
        <v>2718</v>
      </c>
      <c r="H302" s="115">
        <v>100</v>
      </c>
    </row>
    <row r="303" spans="1:8" ht="15" x14ac:dyDescent="0.25">
      <c r="A303" s="21">
        <v>46122</v>
      </c>
      <c r="B303" s="28" t="s">
        <v>1438</v>
      </c>
      <c r="C303" s="38" t="s">
        <v>1462</v>
      </c>
      <c r="D303" s="19" t="s">
        <v>1440</v>
      </c>
      <c r="E303" s="19">
        <v>4</v>
      </c>
      <c r="F303" s="19"/>
      <c r="G303" s="114"/>
      <c r="H303" s="115">
        <v>100</v>
      </c>
    </row>
    <row r="304" spans="1:8" ht="15" x14ac:dyDescent="0.25">
      <c r="A304" s="21">
        <v>46122</v>
      </c>
      <c r="B304" s="28" t="s">
        <v>1457</v>
      </c>
      <c r="C304" s="38" t="s">
        <v>1678</v>
      </c>
      <c r="D304" s="19" t="s">
        <v>1440</v>
      </c>
      <c r="E304" s="19">
        <v>8</v>
      </c>
      <c r="F304" s="19"/>
      <c r="G304" s="114" t="s">
        <v>1839</v>
      </c>
      <c r="H304" s="115">
        <v>100</v>
      </c>
    </row>
    <row r="305" spans="1:8" ht="28.8" x14ac:dyDescent="0.25">
      <c r="A305" s="21">
        <v>46122</v>
      </c>
      <c r="B305" s="28" t="s">
        <v>1457</v>
      </c>
      <c r="C305" s="38" t="s">
        <v>1624</v>
      </c>
      <c r="D305" s="19" t="s">
        <v>3412</v>
      </c>
      <c r="E305" s="19"/>
      <c r="F305" s="19"/>
      <c r="G305" s="114" t="s">
        <v>3566</v>
      </c>
      <c r="H305" s="115">
        <v>100</v>
      </c>
    </row>
    <row r="306" spans="1:8" ht="48" x14ac:dyDescent="0.25">
      <c r="A306" s="21">
        <v>46122</v>
      </c>
      <c r="B306" s="28" t="s">
        <v>1457</v>
      </c>
      <c r="C306" s="38" t="s">
        <v>1787</v>
      </c>
      <c r="D306" s="19" t="s">
        <v>3412</v>
      </c>
      <c r="E306" s="19">
        <v>5</v>
      </c>
      <c r="F306" s="19"/>
      <c r="G306" s="114" t="s">
        <v>3567</v>
      </c>
      <c r="H306" s="115">
        <v>100</v>
      </c>
    </row>
    <row r="307" spans="1:8" ht="15" x14ac:dyDescent="0.25">
      <c r="A307" s="21">
        <v>46122</v>
      </c>
      <c r="B307" s="28" t="s">
        <v>1457</v>
      </c>
      <c r="C307" s="38" t="s">
        <v>1740</v>
      </c>
      <c r="D307" s="19" t="s">
        <v>1440</v>
      </c>
      <c r="E307" s="19">
        <v>3</v>
      </c>
      <c r="F307" s="19"/>
      <c r="G307" s="114"/>
      <c r="H307" s="115">
        <v>100</v>
      </c>
    </row>
    <row r="308" spans="1:8" ht="15" x14ac:dyDescent="0.25">
      <c r="A308" s="21">
        <v>46122</v>
      </c>
      <c r="B308" s="28" t="s">
        <v>1457</v>
      </c>
      <c r="C308" s="38" t="s">
        <v>1874</v>
      </c>
      <c r="D308" s="19" t="s">
        <v>1440</v>
      </c>
      <c r="E308" s="19">
        <v>3</v>
      </c>
      <c r="F308" s="19"/>
      <c r="G308" s="114"/>
      <c r="H308" s="115">
        <v>100</v>
      </c>
    </row>
    <row r="309" spans="1:8" ht="15" x14ac:dyDescent="0.25">
      <c r="A309" s="21">
        <v>46122</v>
      </c>
      <c r="B309" s="28" t="s">
        <v>1457</v>
      </c>
      <c r="C309" s="38" t="s">
        <v>1941</v>
      </c>
      <c r="D309" s="19" t="s">
        <v>2365</v>
      </c>
      <c r="E309" s="19"/>
      <c r="F309" s="19"/>
      <c r="G309" s="114" t="s">
        <v>3568</v>
      </c>
      <c r="H309" s="115">
        <v>100</v>
      </c>
    </row>
    <row r="310" spans="1:8" ht="26.4" x14ac:dyDescent="0.25">
      <c r="A310" s="21">
        <v>46122</v>
      </c>
      <c r="B310" s="28" t="s">
        <v>2372</v>
      </c>
      <c r="C310" s="38" t="s">
        <v>369</v>
      </c>
      <c r="D310" s="19" t="s">
        <v>1767</v>
      </c>
      <c r="E310" s="19"/>
      <c r="F310" s="19"/>
      <c r="G310" s="114"/>
      <c r="H310" s="115">
        <v>100</v>
      </c>
    </row>
    <row r="311" spans="1:8" ht="15" x14ac:dyDescent="0.25">
      <c r="A311" s="21">
        <v>46122</v>
      </c>
      <c r="B311" s="28" t="s">
        <v>2372</v>
      </c>
      <c r="C311" s="38" t="s">
        <v>369</v>
      </c>
      <c r="D311" s="19" t="s">
        <v>3569</v>
      </c>
      <c r="E311" s="19"/>
      <c r="F311" s="19"/>
      <c r="G311" s="114" t="s">
        <v>3570</v>
      </c>
      <c r="H311" s="115">
        <v>100</v>
      </c>
    </row>
    <row r="312" spans="1:8" ht="26.4" x14ac:dyDescent="0.25">
      <c r="A312" s="21">
        <v>46122</v>
      </c>
      <c r="B312" s="28" t="s">
        <v>2372</v>
      </c>
      <c r="C312" s="38" t="s">
        <v>1700</v>
      </c>
      <c r="D312" s="19" t="s">
        <v>3571</v>
      </c>
      <c r="E312" s="19"/>
      <c r="F312" s="19"/>
      <c r="G312" s="114"/>
      <c r="H312" s="115">
        <v>100</v>
      </c>
    </row>
    <row r="313" spans="1:8" ht="15" x14ac:dyDescent="0.25">
      <c r="A313" s="21">
        <v>46122</v>
      </c>
      <c r="B313" s="28" t="s">
        <v>2372</v>
      </c>
      <c r="C313" s="38" t="s">
        <v>1700</v>
      </c>
      <c r="D313" s="19" t="s">
        <v>3572</v>
      </c>
      <c r="E313" s="19"/>
      <c r="F313" s="19"/>
      <c r="G313" s="114"/>
      <c r="H313" s="115">
        <v>100</v>
      </c>
    </row>
    <row r="314" spans="1:8" ht="15" x14ac:dyDescent="0.25">
      <c r="A314" s="21">
        <v>46122</v>
      </c>
      <c r="B314" s="28" t="s">
        <v>1590</v>
      </c>
      <c r="C314" s="38" t="s">
        <v>363</v>
      </c>
      <c r="D314" s="19" t="s">
        <v>3573</v>
      </c>
      <c r="E314" s="19"/>
      <c r="F314" s="19"/>
      <c r="G314" s="114"/>
      <c r="H314" s="115">
        <v>70</v>
      </c>
    </row>
    <row r="315" spans="1:8" ht="15" x14ac:dyDescent="0.25">
      <c r="A315" s="21">
        <v>46123</v>
      </c>
      <c r="B315" s="28" t="s">
        <v>1438</v>
      </c>
      <c r="C315" s="38" t="s">
        <v>3225</v>
      </c>
      <c r="D315" s="19" t="s">
        <v>3574</v>
      </c>
      <c r="E315" s="19"/>
      <c r="F315" s="19"/>
      <c r="G315" s="114"/>
      <c r="H315" s="115">
        <v>100</v>
      </c>
    </row>
    <row r="316" spans="1:8" ht="27.75" customHeight="1" x14ac:dyDescent="0.25">
      <c r="A316" s="21">
        <v>46123</v>
      </c>
      <c r="B316" s="28" t="s">
        <v>1438</v>
      </c>
      <c r="C316" s="38" t="s">
        <v>1574</v>
      </c>
      <c r="D316" s="19" t="s">
        <v>2368</v>
      </c>
      <c r="E316" s="19"/>
      <c r="F316" s="19"/>
      <c r="G316" s="114" t="s">
        <v>2718</v>
      </c>
      <c r="H316" s="115">
        <v>100</v>
      </c>
    </row>
    <row r="317" spans="1:8" ht="15" x14ac:dyDescent="0.25">
      <c r="A317" s="21">
        <v>46123</v>
      </c>
      <c r="B317" s="28" t="s">
        <v>1438</v>
      </c>
      <c r="C317" s="38" t="s">
        <v>1464</v>
      </c>
      <c r="D317" s="19" t="s">
        <v>1440</v>
      </c>
      <c r="E317" s="19">
        <v>3</v>
      </c>
      <c r="F317" s="19"/>
      <c r="G317" s="114"/>
      <c r="H317" s="115">
        <v>100</v>
      </c>
    </row>
    <row r="318" spans="1:8" x14ac:dyDescent="0.25">
      <c r="A318" s="21">
        <v>46123</v>
      </c>
      <c r="B318" s="28" t="s">
        <v>1438</v>
      </c>
      <c r="C318" s="38" t="s">
        <v>1550</v>
      </c>
      <c r="D318" s="19" t="s">
        <v>3412</v>
      </c>
      <c r="E318" s="19"/>
      <c r="F318" s="19"/>
      <c r="G318" s="114" t="s">
        <v>3575</v>
      </c>
      <c r="H318" s="115">
        <v>100</v>
      </c>
    </row>
    <row r="319" spans="1:8" ht="15" x14ac:dyDescent="0.25">
      <c r="A319" s="21">
        <v>46123</v>
      </c>
      <c r="B319" s="28" t="s">
        <v>1438</v>
      </c>
      <c r="C319" s="38" t="s">
        <v>1460</v>
      </c>
      <c r="D319" s="19" t="s">
        <v>1440</v>
      </c>
      <c r="E319" s="19">
        <v>6</v>
      </c>
      <c r="F319" s="19"/>
      <c r="G319" s="114"/>
      <c r="H319" s="115">
        <v>100</v>
      </c>
    </row>
    <row r="320" spans="1:8" ht="15" x14ac:dyDescent="0.25">
      <c r="A320" s="21">
        <v>46123</v>
      </c>
      <c r="B320" s="28" t="s">
        <v>1438</v>
      </c>
      <c r="C320" s="38" t="s">
        <v>3576</v>
      </c>
      <c r="D320" s="19" t="s">
        <v>1440</v>
      </c>
      <c r="E320" s="19">
        <v>5</v>
      </c>
      <c r="F320" s="19"/>
      <c r="G320" s="114" t="s">
        <v>3577</v>
      </c>
      <c r="H320" s="115">
        <v>100</v>
      </c>
    </row>
    <row r="321" spans="1:8" ht="15" x14ac:dyDescent="0.25">
      <c r="A321" s="21">
        <v>46123</v>
      </c>
      <c r="B321" s="28" t="s">
        <v>1438</v>
      </c>
      <c r="C321" s="38" t="s">
        <v>2008</v>
      </c>
      <c r="D321" s="19" t="s">
        <v>1440</v>
      </c>
      <c r="E321" s="19">
        <v>3</v>
      </c>
      <c r="F321" s="19"/>
      <c r="G321" s="114"/>
      <c r="H321" s="115">
        <v>100</v>
      </c>
    </row>
    <row r="322" spans="1:8" ht="15" x14ac:dyDescent="0.25">
      <c r="A322" s="21">
        <v>46123</v>
      </c>
      <c r="B322" s="28" t="s">
        <v>1438</v>
      </c>
      <c r="C322" s="38" t="s">
        <v>1484</v>
      </c>
      <c r="D322" s="19" t="s">
        <v>2368</v>
      </c>
      <c r="E322" s="19">
        <v>3</v>
      </c>
      <c r="F322" s="19"/>
      <c r="G322" s="114" t="s">
        <v>2718</v>
      </c>
      <c r="H322" s="115">
        <v>100</v>
      </c>
    </row>
    <row r="323" spans="1:8" ht="15" x14ac:dyDescent="0.25">
      <c r="A323" s="21">
        <v>46123</v>
      </c>
      <c r="B323" s="28" t="s">
        <v>1438</v>
      </c>
      <c r="C323" s="38" t="s">
        <v>1777</v>
      </c>
      <c r="D323" s="19" t="s">
        <v>2368</v>
      </c>
      <c r="E323" s="19"/>
      <c r="F323" s="19"/>
      <c r="G323" s="114" t="s">
        <v>3578</v>
      </c>
      <c r="H323" s="115">
        <v>100</v>
      </c>
    </row>
    <row r="324" spans="1:8" ht="15" x14ac:dyDescent="0.25">
      <c r="A324" s="21">
        <v>46123</v>
      </c>
      <c r="B324" s="28" t="s">
        <v>1457</v>
      </c>
      <c r="C324" s="38" t="s">
        <v>1633</v>
      </c>
      <c r="D324" s="19" t="s">
        <v>1440</v>
      </c>
      <c r="E324" s="19">
        <v>2</v>
      </c>
      <c r="F324" s="19"/>
      <c r="G324" s="114"/>
      <c r="H324" s="115">
        <v>100</v>
      </c>
    </row>
    <row r="325" spans="1:8" ht="15" x14ac:dyDescent="0.25">
      <c r="A325" s="21">
        <v>46123</v>
      </c>
      <c r="B325" s="28" t="s">
        <v>1457</v>
      </c>
      <c r="C325" s="38" t="s">
        <v>2474</v>
      </c>
      <c r="D325" s="19" t="s">
        <v>2365</v>
      </c>
      <c r="E325" s="19"/>
      <c r="F325" s="19"/>
      <c r="G325" s="114" t="s">
        <v>2007</v>
      </c>
      <c r="H325" s="115">
        <v>100</v>
      </c>
    </row>
    <row r="326" spans="1:8" ht="15" x14ac:dyDescent="0.25">
      <c r="A326" s="21">
        <v>46123</v>
      </c>
      <c r="B326" s="28" t="s">
        <v>1457</v>
      </c>
      <c r="C326" s="87" t="s">
        <v>1444</v>
      </c>
      <c r="D326" s="19" t="s">
        <v>3412</v>
      </c>
      <c r="E326" s="73">
        <v>8</v>
      </c>
      <c r="F326" s="73"/>
      <c r="G326" s="74" t="s">
        <v>3579</v>
      </c>
      <c r="H326" s="115">
        <v>100</v>
      </c>
    </row>
    <row r="327" spans="1:8" ht="15" x14ac:dyDescent="0.25">
      <c r="A327" s="21">
        <v>46123</v>
      </c>
      <c r="B327" s="28" t="s">
        <v>1457</v>
      </c>
      <c r="C327" s="87" t="s">
        <v>1907</v>
      </c>
      <c r="D327" s="73" t="s">
        <v>1440</v>
      </c>
      <c r="E327" s="73">
        <v>3</v>
      </c>
      <c r="F327" s="73"/>
      <c r="G327" s="74"/>
      <c r="H327" s="115">
        <v>100</v>
      </c>
    </row>
    <row r="328" spans="1:8" ht="15" x14ac:dyDescent="0.25">
      <c r="A328" s="21">
        <v>46123</v>
      </c>
      <c r="B328" s="28" t="s">
        <v>1457</v>
      </c>
      <c r="C328" s="38" t="s">
        <v>1638</v>
      </c>
      <c r="D328" s="19" t="s">
        <v>1440</v>
      </c>
      <c r="E328" s="19">
        <v>3</v>
      </c>
      <c r="F328" s="19"/>
      <c r="G328" s="114"/>
      <c r="H328" s="115">
        <v>100</v>
      </c>
    </row>
    <row r="329" spans="1:8" ht="15" x14ac:dyDescent="0.25">
      <c r="A329" s="21">
        <v>46123</v>
      </c>
      <c r="B329" s="28" t="s">
        <v>1457</v>
      </c>
      <c r="C329" s="38" t="s">
        <v>758</v>
      </c>
      <c r="D329" s="19" t="s">
        <v>3402</v>
      </c>
      <c r="E329" s="19">
        <v>1</v>
      </c>
      <c r="F329" s="19"/>
      <c r="G329" s="114"/>
      <c r="H329" s="115">
        <v>100</v>
      </c>
    </row>
    <row r="330" spans="1:8" ht="15" x14ac:dyDescent="0.25">
      <c r="A330" s="21">
        <v>46123</v>
      </c>
      <c r="B330" s="28" t="s">
        <v>1457</v>
      </c>
      <c r="C330" s="38" t="s">
        <v>1658</v>
      </c>
      <c r="D330" s="19" t="s">
        <v>3412</v>
      </c>
      <c r="E330" s="19"/>
      <c r="F330" s="19"/>
      <c r="G330" s="114" t="s">
        <v>1450</v>
      </c>
      <c r="H330" s="115">
        <v>100</v>
      </c>
    </row>
    <row r="331" spans="1:8" ht="15" x14ac:dyDescent="0.25">
      <c r="A331" s="21">
        <v>46124</v>
      </c>
      <c r="B331" s="28" t="s">
        <v>1457</v>
      </c>
      <c r="C331" s="38" t="s">
        <v>3225</v>
      </c>
      <c r="D331" s="19" t="s">
        <v>3574</v>
      </c>
      <c r="E331" s="19"/>
      <c r="F331" s="19"/>
      <c r="G331" s="114"/>
      <c r="H331" s="115">
        <v>100</v>
      </c>
    </row>
    <row r="332" spans="1:8" ht="15" x14ac:dyDescent="0.25">
      <c r="A332" s="21">
        <v>46124</v>
      </c>
      <c r="B332" s="28" t="s">
        <v>1457</v>
      </c>
      <c r="C332" s="38" t="s">
        <v>1550</v>
      </c>
      <c r="D332" s="19" t="s">
        <v>3580</v>
      </c>
      <c r="E332" s="19"/>
      <c r="F332" s="19"/>
      <c r="G332" s="114" t="s">
        <v>3581</v>
      </c>
      <c r="H332" s="115">
        <v>100</v>
      </c>
    </row>
    <row r="333" spans="1:8" x14ac:dyDescent="0.25">
      <c r="A333" s="21">
        <v>46124</v>
      </c>
      <c r="B333" s="28" t="s">
        <v>1457</v>
      </c>
      <c r="C333" s="38" t="s">
        <v>1951</v>
      </c>
      <c r="D333" s="19" t="s">
        <v>3412</v>
      </c>
      <c r="E333" s="19"/>
      <c r="F333" s="19"/>
      <c r="G333" s="114" t="s">
        <v>3582</v>
      </c>
      <c r="H333" s="115">
        <v>100</v>
      </c>
    </row>
    <row r="334" spans="1:8" ht="15" x14ac:dyDescent="0.25">
      <c r="A334" s="21">
        <v>46124</v>
      </c>
      <c r="B334" s="28" t="s">
        <v>1457</v>
      </c>
      <c r="C334" s="38" t="s">
        <v>2064</v>
      </c>
      <c r="D334" s="19" t="s">
        <v>3412</v>
      </c>
      <c r="E334" s="19"/>
      <c r="F334" s="19"/>
      <c r="G334" s="114" t="s">
        <v>1722</v>
      </c>
      <c r="H334" s="115">
        <v>100</v>
      </c>
    </row>
    <row r="335" spans="1:8" ht="15" x14ac:dyDescent="0.25">
      <c r="A335" s="21">
        <v>46124</v>
      </c>
      <c r="B335" s="28" t="s">
        <v>1457</v>
      </c>
      <c r="C335" s="38" t="s">
        <v>1484</v>
      </c>
      <c r="D335" s="19" t="s">
        <v>3412</v>
      </c>
      <c r="E335" s="19">
        <v>8</v>
      </c>
      <c r="F335" s="19"/>
      <c r="G335" s="114" t="s">
        <v>1450</v>
      </c>
      <c r="H335" s="115">
        <v>100</v>
      </c>
    </row>
    <row r="336" spans="1:8" ht="15" x14ac:dyDescent="0.25">
      <c r="A336" s="21">
        <v>46125</v>
      </c>
      <c r="B336" s="28" t="s">
        <v>1534</v>
      </c>
      <c r="C336" s="38" t="s">
        <v>758</v>
      </c>
      <c r="D336" s="19" t="s">
        <v>3402</v>
      </c>
      <c r="E336" s="19">
        <v>1</v>
      </c>
      <c r="F336" s="19"/>
      <c r="G336" s="114"/>
      <c r="H336" s="115">
        <v>100</v>
      </c>
    </row>
    <row r="337" spans="1:8" ht="26.4" x14ac:dyDescent="0.25">
      <c r="A337" s="21">
        <v>46125</v>
      </c>
      <c r="B337" s="28" t="s">
        <v>1534</v>
      </c>
      <c r="C337" s="38" t="s">
        <v>369</v>
      </c>
      <c r="D337" s="19" t="s">
        <v>1767</v>
      </c>
      <c r="E337" s="19"/>
      <c r="F337" s="19"/>
      <c r="G337" s="114"/>
      <c r="H337" s="115">
        <v>100</v>
      </c>
    </row>
    <row r="338" spans="1:8" x14ac:dyDescent="0.25">
      <c r="A338" s="21">
        <v>46125</v>
      </c>
      <c r="B338" s="28" t="s">
        <v>1534</v>
      </c>
      <c r="C338" s="38" t="s">
        <v>2802</v>
      </c>
      <c r="D338" s="19" t="s">
        <v>2307</v>
      </c>
      <c r="E338" s="19"/>
      <c r="F338" s="19"/>
      <c r="G338" s="114" t="s">
        <v>3583</v>
      </c>
      <c r="H338" s="115">
        <v>100</v>
      </c>
    </row>
    <row r="339" spans="1:8" x14ac:dyDescent="0.25">
      <c r="A339" s="21">
        <v>46125</v>
      </c>
      <c r="B339" s="28" t="s">
        <v>1534</v>
      </c>
      <c r="C339" s="38" t="s">
        <v>2806</v>
      </c>
      <c r="D339" s="19" t="s">
        <v>2307</v>
      </c>
      <c r="E339" s="19"/>
      <c r="F339" s="19"/>
      <c r="G339" s="114" t="s">
        <v>3584</v>
      </c>
      <c r="H339" s="115">
        <v>100</v>
      </c>
    </row>
    <row r="340" spans="1:8" ht="21.6" x14ac:dyDescent="0.25">
      <c r="A340" s="21">
        <v>46125</v>
      </c>
      <c r="B340" s="28" t="s">
        <v>1534</v>
      </c>
      <c r="C340" s="38" t="s">
        <v>2806</v>
      </c>
      <c r="D340" s="19" t="s">
        <v>3585</v>
      </c>
      <c r="E340" s="73"/>
      <c r="F340" s="73"/>
      <c r="G340" s="74" t="s">
        <v>3586</v>
      </c>
      <c r="H340" s="115">
        <v>100</v>
      </c>
    </row>
    <row r="341" spans="1:8" ht="15" x14ac:dyDescent="0.25">
      <c r="A341" s="21">
        <v>46125</v>
      </c>
      <c r="B341" s="28" t="s">
        <v>1428</v>
      </c>
      <c r="C341" s="38" t="s">
        <v>363</v>
      </c>
      <c r="D341" s="19" t="s">
        <v>3496</v>
      </c>
      <c r="E341" s="19"/>
      <c r="F341" s="19"/>
      <c r="G341" s="114"/>
      <c r="H341" s="115">
        <v>100</v>
      </c>
    </row>
    <row r="342" spans="1:8" ht="15" x14ac:dyDescent="0.25">
      <c r="A342" s="21">
        <v>46125</v>
      </c>
      <c r="B342" s="28" t="s">
        <v>1428</v>
      </c>
      <c r="C342" s="38" t="s">
        <v>363</v>
      </c>
      <c r="D342" s="19" t="s">
        <v>2048</v>
      </c>
      <c r="E342" s="19"/>
      <c r="F342" s="19"/>
      <c r="G342" s="114"/>
      <c r="H342" s="115">
        <v>100</v>
      </c>
    </row>
    <row r="343" spans="1:8" ht="15" x14ac:dyDescent="0.25">
      <c r="A343" s="21">
        <v>46125</v>
      </c>
      <c r="B343" s="28" t="s">
        <v>1428</v>
      </c>
      <c r="C343" s="38" t="s">
        <v>363</v>
      </c>
      <c r="D343" s="19" t="s">
        <v>3546</v>
      </c>
      <c r="E343" s="19"/>
      <c r="F343" s="19"/>
      <c r="G343" s="114"/>
      <c r="H343" s="115">
        <v>100</v>
      </c>
    </row>
    <row r="344" spans="1:8" ht="15" x14ac:dyDescent="0.25">
      <c r="A344" s="21">
        <v>46125</v>
      </c>
      <c r="B344" s="28" t="s">
        <v>1428</v>
      </c>
      <c r="C344" s="38" t="s">
        <v>363</v>
      </c>
      <c r="D344" s="19" t="s">
        <v>1889</v>
      </c>
      <c r="E344" s="19"/>
      <c r="F344" s="19"/>
      <c r="G344" s="114"/>
      <c r="H344" s="115">
        <v>100</v>
      </c>
    </row>
    <row r="345" spans="1:8" ht="15" x14ac:dyDescent="0.25">
      <c r="A345" s="21">
        <v>46125</v>
      </c>
      <c r="B345" s="28" t="s">
        <v>1428</v>
      </c>
      <c r="C345" s="38" t="s">
        <v>363</v>
      </c>
      <c r="D345" s="19" t="s">
        <v>1998</v>
      </c>
      <c r="E345" s="19"/>
      <c r="F345" s="19"/>
      <c r="G345" s="114"/>
      <c r="H345" s="115">
        <v>100</v>
      </c>
    </row>
    <row r="346" spans="1:8" ht="15" x14ac:dyDescent="0.25">
      <c r="A346" s="21">
        <v>46125</v>
      </c>
      <c r="B346" s="28" t="s">
        <v>1428</v>
      </c>
      <c r="C346" s="38" t="s">
        <v>363</v>
      </c>
      <c r="D346" s="19" t="s">
        <v>3587</v>
      </c>
      <c r="E346" s="19"/>
      <c r="F346" s="19"/>
      <c r="G346" s="114"/>
      <c r="H346" s="115">
        <v>100</v>
      </c>
    </row>
    <row r="347" spans="1:8" ht="15" x14ac:dyDescent="0.25">
      <c r="A347" s="21">
        <v>46125</v>
      </c>
      <c r="B347" s="28" t="s">
        <v>1542</v>
      </c>
      <c r="C347" s="38" t="s">
        <v>1796</v>
      </c>
      <c r="D347" s="19" t="s">
        <v>1440</v>
      </c>
      <c r="E347" s="19">
        <v>6</v>
      </c>
      <c r="F347" s="19"/>
      <c r="G347" s="114"/>
      <c r="H347" s="115">
        <v>100</v>
      </c>
    </row>
    <row r="348" spans="1:8" ht="15" x14ac:dyDescent="0.25">
      <c r="A348" s="21">
        <v>46125</v>
      </c>
      <c r="B348" s="28" t="s">
        <v>1542</v>
      </c>
      <c r="C348" s="38" t="s">
        <v>1882</v>
      </c>
      <c r="D348" s="19" t="s">
        <v>1440</v>
      </c>
      <c r="E348" s="19">
        <v>5</v>
      </c>
      <c r="F348" s="19"/>
      <c r="G348" s="114"/>
      <c r="H348" s="115">
        <v>100</v>
      </c>
    </row>
    <row r="349" spans="1:8" ht="28.8" x14ac:dyDescent="0.25">
      <c r="A349" s="21">
        <v>46125</v>
      </c>
      <c r="B349" s="28" t="s">
        <v>1542</v>
      </c>
      <c r="C349" s="38" t="s">
        <v>1951</v>
      </c>
      <c r="D349" s="19" t="s">
        <v>3412</v>
      </c>
      <c r="E349" s="19"/>
      <c r="F349" s="19"/>
      <c r="G349" s="114" t="s">
        <v>3588</v>
      </c>
      <c r="H349" s="115">
        <v>100</v>
      </c>
    </row>
    <row r="350" spans="1:8" x14ac:dyDescent="0.25">
      <c r="A350" s="21">
        <v>46125</v>
      </c>
      <c r="B350" s="28" t="s">
        <v>1542</v>
      </c>
      <c r="C350" s="38" t="s">
        <v>2064</v>
      </c>
      <c r="D350" s="19" t="s">
        <v>3412</v>
      </c>
      <c r="E350" s="19"/>
      <c r="F350" s="19"/>
      <c r="G350" s="114" t="s">
        <v>3589</v>
      </c>
      <c r="H350" s="115">
        <v>100</v>
      </c>
    </row>
    <row r="351" spans="1:8" ht="15" x14ac:dyDescent="0.25">
      <c r="A351" s="21">
        <v>46125</v>
      </c>
      <c r="B351" s="28" t="s">
        <v>1542</v>
      </c>
      <c r="C351" s="38" t="s">
        <v>1723</v>
      </c>
      <c r="D351" s="19" t="s">
        <v>1440</v>
      </c>
      <c r="E351" s="19">
        <v>6</v>
      </c>
      <c r="F351" s="19"/>
      <c r="G351" s="114"/>
      <c r="H351" s="115">
        <v>100</v>
      </c>
    </row>
    <row r="352" spans="1:8" x14ac:dyDescent="0.25">
      <c r="A352" s="21">
        <v>46125</v>
      </c>
      <c r="B352" s="28" t="s">
        <v>1542</v>
      </c>
      <c r="C352" s="38" t="s">
        <v>1545</v>
      </c>
      <c r="D352" s="19" t="s">
        <v>2365</v>
      </c>
      <c r="E352" s="19"/>
      <c r="F352" s="19"/>
      <c r="G352" s="114" t="s">
        <v>3590</v>
      </c>
      <c r="H352" s="115">
        <v>100</v>
      </c>
    </row>
    <row r="353" spans="1:8" ht="15" x14ac:dyDescent="0.25">
      <c r="A353" s="21">
        <v>46125</v>
      </c>
      <c r="B353" s="28" t="s">
        <v>1542</v>
      </c>
      <c r="C353" s="38" t="s">
        <v>1776</v>
      </c>
      <c r="D353" s="19" t="s">
        <v>1440</v>
      </c>
      <c r="E353" s="19">
        <v>3</v>
      </c>
      <c r="F353" s="19"/>
      <c r="G353" s="114" t="s">
        <v>3410</v>
      </c>
      <c r="H353" s="115">
        <v>100</v>
      </c>
    </row>
    <row r="354" spans="1:8" ht="15" x14ac:dyDescent="0.25">
      <c r="A354" s="21">
        <v>46125</v>
      </c>
      <c r="B354" s="28" t="s">
        <v>1555</v>
      </c>
      <c r="C354" s="38" t="s">
        <v>1734</v>
      </c>
      <c r="D354" s="19" t="s">
        <v>1440</v>
      </c>
      <c r="E354" s="19">
        <v>7</v>
      </c>
      <c r="F354" s="19"/>
      <c r="G354" s="114"/>
      <c r="H354" s="115">
        <v>100</v>
      </c>
    </row>
    <row r="355" spans="1:8" ht="15" x14ac:dyDescent="0.25">
      <c r="A355" s="21">
        <v>46125</v>
      </c>
      <c r="B355" s="28" t="s">
        <v>1555</v>
      </c>
      <c r="C355" s="38" t="s">
        <v>1562</v>
      </c>
      <c r="D355" s="19" t="s">
        <v>1440</v>
      </c>
      <c r="E355" s="19">
        <v>6</v>
      </c>
      <c r="F355" s="19"/>
      <c r="G355" s="114" t="s">
        <v>1839</v>
      </c>
      <c r="H355" s="115">
        <v>100</v>
      </c>
    </row>
    <row r="356" spans="1:8" ht="15" x14ac:dyDescent="0.25">
      <c r="A356" s="21">
        <v>46125</v>
      </c>
      <c r="B356" s="28" t="s">
        <v>1555</v>
      </c>
      <c r="C356" s="38" t="s">
        <v>1563</v>
      </c>
      <c r="D356" s="19" t="s">
        <v>1440</v>
      </c>
      <c r="E356" s="19">
        <v>6</v>
      </c>
      <c r="F356" s="19"/>
      <c r="G356" s="114" t="s">
        <v>1839</v>
      </c>
      <c r="H356" s="115">
        <v>100</v>
      </c>
    </row>
    <row r="357" spans="1:8" ht="15" x14ac:dyDescent="0.25">
      <c r="A357" s="21">
        <v>46125</v>
      </c>
      <c r="B357" s="28" t="s">
        <v>1555</v>
      </c>
      <c r="C357" s="38" t="s">
        <v>1729</v>
      </c>
      <c r="D357" s="19" t="s">
        <v>1440</v>
      </c>
      <c r="E357" s="19">
        <v>5</v>
      </c>
      <c r="F357" s="19"/>
      <c r="G357" s="114"/>
      <c r="H357" s="115">
        <v>100</v>
      </c>
    </row>
    <row r="358" spans="1:8" ht="15" x14ac:dyDescent="0.25">
      <c r="A358" s="21">
        <v>46125</v>
      </c>
      <c r="B358" s="28" t="s">
        <v>1555</v>
      </c>
      <c r="C358" s="38" t="s">
        <v>1730</v>
      </c>
      <c r="D358" s="19" t="s">
        <v>1440</v>
      </c>
      <c r="E358" s="19">
        <v>4</v>
      </c>
      <c r="F358" s="19"/>
      <c r="G358" s="114"/>
      <c r="H358" s="115">
        <v>100</v>
      </c>
    </row>
    <row r="359" spans="1:8" ht="15" x14ac:dyDescent="0.25">
      <c r="A359" s="21">
        <v>46125</v>
      </c>
      <c r="B359" s="28" t="s">
        <v>1555</v>
      </c>
      <c r="C359" s="87" t="s">
        <v>1731</v>
      </c>
      <c r="D359" s="19" t="s">
        <v>1440</v>
      </c>
      <c r="E359" s="73">
        <v>5</v>
      </c>
      <c r="F359" s="73"/>
      <c r="G359" s="114" t="s">
        <v>1839</v>
      </c>
      <c r="H359" s="115">
        <v>100</v>
      </c>
    </row>
    <row r="360" spans="1:8" ht="15" x14ac:dyDescent="0.25">
      <c r="A360" s="21">
        <v>46125</v>
      </c>
      <c r="B360" s="28" t="s">
        <v>1438</v>
      </c>
      <c r="C360" s="87" t="s">
        <v>2270</v>
      </c>
      <c r="D360" s="19" t="s">
        <v>2368</v>
      </c>
      <c r="E360" s="73">
        <v>3</v>
      </c>
      <c r="F360" s="73"/>
      <c r="G360" s="74" t="s">
        <v>1476</v>
      </c>
      <c r="H360" s="115">
        <v>100</v>
      </c>
    </row>
    <row r="361" spans="1:8" ht="15" x14ac:dyDescent="0.25">
      <c r="A361" s="21">
        <v>46125</v>
      </c>
      <c r="B361" s="28" t="s">
        <v>1438</v>
      </c>
      <c r="C361" s="87" t="s">
        <v>1472</v>
      </c>
      <c r="D361" s="19" t="s">
        <v>2368</v>
      </c>
      <c r="E361" s="73">
        <v>4</v>
      </c>
      <c r="F361" s="73"/>
      <c r="G361" s="74"/>
      <c r="H361" s="115">
        <v>100</v>
      </c>
    </row>
    <row r="362" spans="1:8" ht="15" x14ac:dyDescent="0.25">
      <c r="A362" s="21">
        <v>46125</v>
      </c>
      <c r="B362" s="28" t="s">
        <v>1438</v>
      </c>
      <c r="C362" s="38" t="s">
        <v>1477</v>
      </c>
      <c r="D362" s="19" t="s">
        <v>1440</v>
      </c>
      <c r="E362" s="19">
        <v>2</v>
      </c>
      <c r="F362" s="19"/>
      <c r="G362" s="114"/>
      <c r="H362" s="115">
        <v>100</v>
      </c>
    </row>
    <row r="363" spans="1:8" ht="15" x14ac:dyDescent="0.25">
      <c r="A363" s="21">
        <v>46125</v>
      </c>
      <c r="B363" s="28" t="s">
        <v>1438</v>
      </c>
      <c r="C363" s="38" t="s">
        <v>1955</v>
      </c>
      <c r="D363" s="19" t="s">
        <v>1440</v>
      </c>
      <c r="E363" s="19">
        <v>2</v>
      </c>
      <c r="F363" s="19"/>
      <c r="G363" s="114" t="s">
        <v>3591</v>
      </c>
      <c r="H363" s="115">
        <v>100</v>
      </c>
    </row>
    <row r="364" spans="1:8" ht="15" x14ac:dyDescent="0.25">
      <c r="A364" s="21">
        <v>46125</v>
      </c>
      <c r="B364" s="28" t="s">
        <v>1438</v>
      </c>
      <c r="C364" s="38" t="s">
        <v>1692</v>
      </c>
      <c r="D364" s="19" t="s">
        <v>1440</v>
      </c>
      <c r="E364" s="19">
        <v>4</v>
      </c>
      <c r="F364" s="19"/>
      <c r="G364" s="114"/>
      <c r="H364" s="115">
        <v>100</v>
      </c>
    </row>
    <row r="365" spans="1:8" ht="15" x14ac:dyDescent="0.25">
      <c r="A365" s="21">
        <v>46125</v>
      </c>
      <c r="B365" s="28" t="s">
        <v>1438</v>
      </c>
      <c r="C365" s="38" t="s">
        <v>1646</v>
      </c>
      <c r="D365" s="19" t="s">
        <v>1440</v>
      </c>
      <c r="E365" s="19">
        <v>6</v>
      </c>
      <c r="F365" s="19"/>
      <c r="G365" s="114"/>
      <c r="H365" s="115">
        <v>100</v>
      </c>
    </row>
    <row r="366" spans="1:8" ht="15" x14ac:dyDescent="0.25">
      <c r="A366" s="21">
        <v>46125</v>
      </c>
      <c r="B366" s="28" t="s">
        <v>1438</v>
      </c>
      <c r="C366" s="38" t="s">
        <v>1458</v>
      </c>
      <c r="D366" s="19" t="s">
        <v>1440</v>
      </c>
      <c r="E366" s="19">
        <v>2</v>
      </c>
      <c r="F366" s="19"/>
      <c r="G366" s="114"/>
      <c r="H366" s="115">
        <v>100</v>
      </c>
    </row>
    <row r="367" spans="1:8" ht="15" x14ac:dyDescent="0.25">
      <c r="A367" s="21">
        <v>46125</v>
      </c>
      <c r="B367" s="28" t="s">
        <v>1438</v>
      </c>
      <c r="C367" s="38" t="s">
        <v>1642</v>
      </c>
      <c r="D367" s="19" t="s">
        <v>1440</v>
      </c>
      <c r="E367" s="73">
        <v>4</v>
      </c>
      <c r="F367" s="73"/>
      <c r="G367" s="74" t="s">
        <v>1839</v>
      </c>
      <c r="H367" s="115">
        <v>100</v>
      </c>
    </row>
    <row r="368" spans="1:8" ht="15" x14ac:dyDescent="0.25">
      <c r="A368" s="21">
        <v>46125</v>
      </c>
      <c r="B368" s="28" t="s">
        <v>1457</v>
      </c>
      <c r="C368" s="38" t="s">
        <v>2149</v>
      </c>
      <c r="D368" s="19" t="s">
        <v>3412</v>
      </c>
      <c r="E368" s="19"/>
      <c r="F368" s="19"/>
      <c r="G368" s="114" t="s">
        <v>3592</v>
      </c>
      <c r="H368" s="115">
        <v>100</v>
      </c>
    </row>
    <row r="369" spans="1:8" ht="15" x14ac:dyDescent="0.25">
      <c r="A369" s="21">
        <v>46125</v>
      </c>
      <c r="B369" s="28" t="s">
        <v>1457</v>
      </c>
      <c r="C369" s="38" t="s">
        <v>1439</v>
      </c>
      <c r="D369" s="19" t="s">
        <v>3412</v>
      </c>
      <c r="E369" s="19"/>
      <c r="F369" s="19"/>
      <c r="G369" s="114" t="s">
        <v>1450</v>
      </c>
      <c r="H369" s="115">
        <v>100</v>
      </c>
    </row>
    <row r="370" spans="1:8" ht="15" x14ac:dyDescent="0.25">
      <c r="A370" s="21">
        <v>46125</v>
      </c>
      <c r="B370" s="28" t="s">
        <v>1457</v>
      </c>
      <c r="C370" s="38" t="s">
        <v>1619</v>
      </c>
      <c r="D370" s="19" t="s">
        <v>1440</v>
      </c>
      <c r="E370" s="19">
        <v>8</v>
      </c>
      <c r="F370" s="19"/>
      <c r="G370" s="114"/>
      <c r="H370" s="115">
        <v>100</v>
      </c>
    </row>
    <row r="371" spans="1:8" ht="15" x14ac:dyDescent="0.25">
      <c r="A371" s="21">
        <v>46125</v>
      </c>
      <c r="B371" s="28" t="s">
        <v>1457</v>
      </c>
      <c r="C371" s="38" t="s">
        <v>2149</v>
      </c>
      <c r="D371" s="19" t="s">
        <v>3436</v>
      </c>
      <c r="E371" s="19"/>
      <c r="F371" s="19"/>
      <c r="G371" s="114"/>
      <c r="H371" s="115">
        <v>100</v>
      </c>
    </row>
    <row r="372" spans="1:8" ht="15" x14ac:dyDescent="0.25">
      <c r="A372" s="21">
        <v>46125</v>
      </c>
      <c r="B372" s="28" t="s">
        <v>1457</v>
      </c>
      <c r="C372" s="38" t="s">
        <v>1627</v>
      </c>
      <c r="D372" s="19" t="s">
        <v>3436</v>
      </c>
      <c r="E372" s="19"/>
      <c r="F372" s="19"/>
      <c r="G372" s="114"/>
      <c r="H372" s="115">
        <v>100</v>
      </c>
    </row>
    <row r="373" spans="1:8" ht="15" x14ac:dyDescent="0.25">
      <c r="A373" s="21">
        <v>46125</v>
      </c>
      <c r="B373" s="28" t="s">
        <v>1457</v>
      </c>
      <c r="C373" s="38" t="s">
        <v>1658</v>
      </c>
      <c r="D373" s="19" t="s">
        <v>1440</v>
      </c>
      <c r="E373" s="19">
        <v>7</v>
      </c>
      <c r="F373" s="19"/>
      <c r="G373" s="114"/>
      <c r="H373" s="115">
        <v>100</v>
      </c>
    </row>
    <row r="374" spans="1:8" ht="26.4" x14ac:dyDescent="0.25">
      <c r="A374" s="21">
        <v>46125</v>
      </c>
      <c r="B374" s="28" t="s">
        <v>2372</v>
      </c>
      <c r="C374" s="38" t="s">
        <v>1700</v>
      </c>
      <c r="D374" s="19" t="s">
        <v>3593</v>
      </c>
      <c r="E374" s="19"/>
      <c r="F374" s="19"/>
      <c r="G374" s="114"/>
      <c r="H374" s="115">
        <v>100</v>
      </c>
    </row>
    <row r="375" spans="1:8" x14ac:dyDescent="0.25">
      <c r="A375" s="21">
        <v>46125</v>
      </c>
      <c r="B375" s="28" t="s">
        <v>2372</v>
      </c>
      <c r="C375" s="38" t="s">
        <v>3594</v>
      </c>
      <c r="D375" s="19" t="s">
        <v>3595</v>
      </c>
      <c r="E375" s="19"/>
      <c r="F375" s="19"/>
      <c r="G375" s="114" t="s">
        <v>3596</v>
      </c>
      <c r="H375" s="115">
        <v>0</v>
      </c>
    </row>
    <row r="376" spans="1:8" ht="26.4" x14ac:dyDescent="0.25">
      <c r="A376" s="21">
        <v>46125</v>
      </c>
      <c r="B376" s="28" t="s">
        <v>2372</v>
      </c>
      <c r="C376" s="38" t="s">
        <v>3594</v>
      </c>
      <c r="D376" s="19" t="s">
        <v>3597</v>
      </c>
      <c r="E376" s="19"/>
      <c r="F376" s="19"/>
      <c r="G376" s="114"/>
      <c r="H376" s="115">
        <v>100</v>
      </c>
    </row>
    <row r="377" spans="1:8" ht="15" x14ac:dyDescent="0.25">
      <c r="A377" s="21">
        <v>46125</v>
      </c>
      <c r="B377" s="28" t="s">
        <v>1590</v>
      </c>
      <c r="C377" s="38" t="s">
        <v>363</v>
      </c>
      <c r="D377" s="19" t="s">
        <v>3573</v>
      </c>
      <c r="E377" s="19"/>
      <c r="F377" s="19"/>
      <c r="G377" s="114" t="s">
        <v>3598</v>
      </c>
      <c r="H377" s="115">
        <v>80</v>
      </c>
    </row>
    <row r="378" spans="1:8" x14ac:dyDescent="0.25">
      <c r="A378" s="21">
        <v>46125</v>
      </c>
      <c r="B378" s="28" t="s">
        <v>1590</v>
      </c>
      <c r="C378" s="38" t="s">
        <v>3594</v>
      </c>
      <c r="D378" s="19" t="s">
        <v>3599</v>
      </c>
      <c r="E378" s="19"/>
      <c r="F378" s="19"/>
      <c r="G378" s="114" t="s">
        <v>3600</v>
      </c>
      <c r="H378" s="115">
        <v>100</v>
      </c>
    </row>
    <row r="379" spans="1:8" x14ac:dyDescent="0.25">
      <c r="A379" s="21">
        <v>46126</v>
      </c>
      <c r="B379" s="28" t="s">
        <v>1534</v>
      </c>
      <c r="C379" s="38" t="s">
        <v>3011</v>
      </c>
      <c r="D379" s="19" t="s">
        <v>2307</v>
      </c>
      <c r="E379" s="19"/>
      <c r="F379" s="19"/>
      <c r="G379" s="114" t="s">
        <v>3601</v>
      </c>
      <c r="H379" s="115">
        <v>100</v>
      </c>
    </row>
    <row r="380" spans="1:8" x14ac:dyDescent="0.25">
      <c r="A380" s="21">
        <v>46126</v>
      </c>
      <c r="B380" s="28" t="s">
        <v>1534</v>
      </c>
      <c r="C380" s="38" t="s">
        <v>1766</v>
      </c>
      <c r="D380" s="19" t="s">
        <v>3602</v>
      </c>
      <c r="E380" s="19"/>
      <c r="F380" s="19"/>
      <c r="G380" s="114" t="s">
        <v>3603</v>
      </c>
      <c r="H380" s="115">
        <v>100</v>
      </c>
    </row>
    <row r="381" spans="1:8" x14ac:dyDescent="0.25">
      <c r="A381" s="21">
        <v>46126</v>
      </c>
      <c r="B381" s="28" t="s">
        <v>1534</v>
      </c>
      <c r="C381" s="38" t="s">
        <v>2971</v>
      </c>
      <c r="D381" s="19" t="s">
        <v>3604</v>
      </c>
      <c r="E381" s="19"/>
      <c r="F381" s="19"/>
      <c r="G381" s="114" t="s">
        <v>3605</v>
      </c>
      <c r="H381" s="115">
        <v>100</v>
      </c>
    </row>
    <row r="382" spans="1:8" x14ac:dyDescent="0.25">
      <c r="A382" s="21">
        <v>46126</v>
      </c>
      <c r="B382" s="28" t="s">
        <v>1534</v>
      </c>
      <c r="C382" s="38" t="s">
        <v>2973</v>
      </c>
      <c r="D382" s="19" t="s">
        <v>3604</v>
      </c>
      <c r="E382" s="19"/>
      <c r="F382" s="19"/>
      <c r="G382" s="114" t="s">
        <v>3606</v>
      </c>
      <c r="H382" s="115">
        <v>100</v>
      </c>
    </row>
    <row r="383" spans="1:8" ht="26.4" x14ac:dyDescent="0.25">
      <c r="A383" s="21">
        <v>46126</v>
      </c>
      <c r="B383" s="28" t="s">
        <v>1534</v>
      </c>
      <c r="C383" s="38" t="s">
        <v>1392</v>
      </c>
      <c r="D383" s="19" t="s">
        <v>3607</v>
      </c>
      <c r="E383" s="19"/>
      <c r="F383" s="19"/>
      <c r="G383" s="114" t="s">
        <v>3608</v>
      </c>
      <c r="H383" s="115">
        <v>100</v>
      </c>
    </row>
    <row r="384" spans="1:8" ht="15" x14ac:dyDescent="0.25">
      <c r="A384" s="21">
        <v>46126</v>
      </c>
      <c r="B384" s="28" t="s">
        <v>1428</v>
      </c>
      <c r="C384" s="38" t="s">
        <v>3609</v>
      </c>
      <c r="D384" s="19" t="s">
        <v>3610</v>
      </c>
      <c r="E384" s="19"/>
      <c r="F384" s="19"/>
      <c r="G384" s="114" t="s">
        <v>3611</v>
      </c>
      <c r="H384" s="115">
        <v>100</v>
      </c>
    </row>
    <row r="385" spans="1:8" ht="15" x14ac:dyDescent="0.25">
      <c r="A385" s="21">
        <v>46126</v>
      </c>
      <c r="B385" s="28" t="s">
        <v>1428</v>
      </c>
      <c r="C385" s="38" t="s">
        <v>3609</v>
      </c>
      <c r="D385" s="19" t="s">
        <v>3612</v>
      </c>
      <c r="E385" s="19"/>
      <c r="F385" s="19"/>
      <c r="G385" s="114"/>
      <c r="H385" s="115">
        <v>100</v>
      </c>
    </row>
    <row r="386" spans="1:8" ht="15" x14ac:dyDescent="0.25">
      <c r="A386" s="21">
        <v>46126</v>
      </c>
      <c r="B386" s="28" t="s">
        <v>1428</v>
      </c>
      <c r="C386" s="38" t="s">
        <v>3609</v>
      </c>
      <c r="D386" s="73" t="s">
        <v>3295</v>
      </c>
      <c r="E386" s="73"/>
      <c r="F386" s="73"/>
      <c r="G386" s="74"/>
      <c r="H386" s="115">
        <v>100</v>
      </c>
    </row>
    <row r="387" spans="1:8" ht="15" x14ac:dyDescent="0.25">
      <c r="A387" s="21">
        <v>46126</v>
      </c>
      <c r="B387" s="28" t="s">
        <v>1428</v>
      </c>
      <c r="C387" s="38" t="s">
        <v>3609</v>
      </c>
      <c r="D387" s="73" t="s">
        <v>3613</v>
      </c>
      <c r="E387" s="19"/>
      <c r="F387" s="19"/>
      <c r="G387" s="114"/>
      <c r="H387" s="115">
        <v>100</v>
      </c>
    </row>
    <row r="388" spans="1:8" ht="15" x14ac:dyDescent="0.25">
      <c r="A388" s="21">
        <v>46126</v>
      </c>
      <c r="B388" s="28" t="s">
        <v>1555</v>
      </c>
      <c r="C388" s="38" t="s">
        <v>1678</v>
      </c>
      <c r="D388" s="19" t="s">
        <v>1440</v>
      </c>
      <c r="E388" s="19">
        <v>7</v>
      </c>
      <c r="F388" s="19"/>
      <c r="G388" s="114" t="s">
        <v>1839</v>
      </c>
      <c r="H388" s="115">
        <v>100</v>
      </c>
    </row>
    <row r="389" spans="1:8" ht="15" x14ac:dyDescent="0.25">
      <c r="A389" s="21">
        <v>46126</v>
      </c>
      <c r="B389" s="28" t="s">
        <v>1555</v>
      </c>
      <c r="C389" s="38" t="s">
        <v>1558</v>
      </c>
      <c r="D389" s="19" t="s">
        <v>3412</v>
      </c>
      <c r="E389" s="19">
        <v>5</v>
      </c>
      <c r="F389" s="19"/>
      <c r="G389" s="114"/>
      <c r="H389" s="115">
        <v>100</v>
      </c>
    </row>
    <row r="390" spans="1:8" ht="15" x14ac:dyDescent="0.25">
      <c r="A390" s="21">
        <v>46126</v>
      </c>
      <c r="B390" s="28" t="s">
        <v>1555</v>
      </c>
      <c r="C390" s="38" t="s">
        <v>1615</v>
      </c>
      <c r="D390" s="19" t="s">
        <v>3436</v>
      </c>
      <c r="E390" s="19"/>
      <c r="F390" s="19"/>
      <c r="G390" s="114"/>
      <c r="H390" s="115">
        <v>100</v>
      </c>
    </row>
    <row r="391" spans="1:8" ht="15" x14ac:dyDescent="0.25">
      <c r="A391" s="21">
        <v>46126</v>
      </c>
      <c r="B391" s="28" t="s">
        <v>1555</v>
      </c>
      <c r="C391" s="38" t="s">
        <v>3200</v>
      </c>
      <c r="D391" s="19" t="s">
        <v>2368</v>
      </c>
      <c r="E391" s="19"/>
      <c r="F391" s="19"/>
      <c r="G391" s="114" t="s">
        <v>1722</v>
      </c>
      <c r="H391" s="115">
        <v>100</v>
      </c>
    </row>
    <row r="392" spans="1:8" ht="21.6" x14ac:dyDescent="0.25">
      <c r="A392" s="21">
        <v>46126</v>
      </c>
      <c r="B392" s="28" t="s">
        <v>1555</v>
      </c>
      <c r="C392" s="87" t="s">
        <v>1633</v>
      </c>
      <c r="D392" s="73" t="s">
        <v>3412</v>
      </c>
      <c r="E392" s="73">
        <v>5</v>
      </c>
      <c r="F392" s="73"/>
      <c r="G392" s="74" t="s">
        <v>3614</v>
      </c>
      <c r="H392" s="115">
        <v>100</v>
      </c>
    </row>
    <row r="393" spans="1:8" ht="15" x14ac:dyDescent="0.25">
      <c r="A393" s="21">
        <v>46126</v>
      </c>
      <c r="B393" s="28" t="s">
        <v>1555</v>
      </c>
      <c r="C393" s="87" t="s">
        <v>1728</v>
      </c>
      <c r="D393" s="73" t="s">
        <v>3412</v>
      </c>
      <c r="E393" s="73"/>
      <c r="F393" s="73"/>
      <c r="G393" s="74" t="s">
        <v>2007</v>
      </c>
      <c r="H393" s="115">
        <v>100</v>
      </c>
    </row>
    <row r="394" spans="1:8" ht="15" x14ac:dyDescent="0.25">
      <c r="A394" s="21">
        <v>46126</v>
      </c>
      <c r="B394" s="88" t="s">
        <v>1438</v>
      </c>
      <c r="C394" s="87" t="s">
        <v>1576</v>
      </c>
      <c r="D394" s="73" t="s">
        <v>2368</v>
      </c>
      <c r="E394" s="73"/>
      <c r="F394" s="73"/>
      <c r="G394" s="74" t="s">
        <v>3615</v>
      </c>
      <c r="H394" s="115">
        <v>100</v>
      </c>
    </row>
    <row r="395" spans="1:8" ht="15" x14ac:dyDescent="0.25">
      <c r="A395" s="21">
        <v>46126</v>
      </c>
      <c r="B395" s="88" t="s">
        <v>1438</v>
      </c>
      <c r="C395" s="87" t="s">
        <v>1697</v>
      </c>
      <c r="D395" s="73" t="s">
        <v>2368</v>
      </c>
      <c r="E395" s="73"/>
      <c r="F395" s="73"/>
      <c r="G395" s="74" t="s">
        <v>3615</v>
      </c>
      <c r="H395" s="115">
        <v>100</v>
      </c>
    </row>
    <row r="396" spans="1:8" ht="21.6" x14ac:dyDescent="0.25">
      <c r="A396" s="21">
        <v>46126</v>
      </c>
      <c r="B396" s="88" t="s">
        <v>1438</v>
      </c>
      <c r="C396" s="87" t="s">
        <v>1919</v>
      </c>
      <c r="D396" s="73" t="s">
        <v>3412</v>
      </c>
      <c r="E396" s="73"/>
      <c r="F396" s="73"/>
      <c r="G396" s="74" t="s">
        <v>3616</v>
      </c>
      <c r="H396" s="115">
        <v>100</v>
      </c>
    </row>
    <row r="397" spans="1:8" ht="15" x14ac:dyDescent="0.25">
      <c r="A397" s="21">
        <v>46126</v>
      </c>
      <c r="B397" s="88" t="s">
        <v>1438</v>
      </c>
      <c r="C397" s="87" t="s">
        <v>1550</v>
      </c>
      <c r="D397" s="73" t="s">
        <v>3412</v>
      </c>
      <c r="E397" s="73"/>
      <c r="F397" s="73"/>
      <c r="G397" s="74" t="s">
        <v>3592</v>
      </c>
      <c r="H397" s="115">
        <v>100</v>
      </c>
    </row>
    <row r="398" spans="1:8" ht="54" x14ac:dyDescent="0.25">
      <c r="A398" s="21">
        <v>46126</v>
      </c>
      <c r="B398" s="88" t="s">
        <v>1438</v>
      </c>
      <c r="C398" s="87" t="s">
        <v>1955</v>
      </c>
      <c r="D398" s="73" t="s">
        <v>3412</v>
      </c>
      <c r="E398" s="73"/>
      <c r="F398" s="73"/>
      <c r="G398" s="74" t="s">
        <v>3617</v>
      </c>
      <c r="H398" s="115">
        <v>100</v>
      </c>
    </row>
    <row r="399" spans="1:8" ht="15" x14ac:dyDescent="0.25">
      <c r="A399" s="21">
        <v>46126</v>
      </c>
      <c r="B399" s="88" t="s">
        <v>1438</v>
      </c>
      <c r="C399" s="87" t="s">
        <v>2065</v>
      </c>
      <c r="D399" s="73" t="s">
        <v>1440</v>
      </c>
      <c r="E399" s="73">
        <v>2</v>
      </c>
      <c r="F399" s="73"/>
      <c r="G399" s="74"/>
      <c r="H399" s="115">
        <v>100</v>
      </c>
    </row>
    <row r="400" spans="1:8" ht="15" x14ac:dyDescent="0.25">
      <c r="A400" s="21">
        <v>46126</v>
      </c>
      <c r="B400" s="88" t="s">
        <v>1438</v>
      </c>
      <c r="C400" s="87" t="s">
        <v>1797</v>
      </c>
      <c r="D400" s="73" t="s">
        <v>1440</v>
      </c>
      <c r="E400" s="73">
        <v>2</v>
      </c>
      <c r="F400" s="73"/>
      <c r="G400" s="74"/>
      <c r="H400" s="115">
        <v>100</v>
      </c>
    </row>
    <row r="401" spans="1:8" ht="26.4" x14ac:dyDescent="0.25">
      <c r="A401" s="21">
        <v>46126</v>
      </c>
      <c r="B401" s="88" t="s">
        <v>2372</v>
      </c>
      <c r="C401" s="87" t="s">
        <v>1700</v>
      </c>
      <c r="D401" s="73" t="s">
        <v>3618</v>
      </c>
      <c r="E401" s="73"/>
      <c r="F401" s="73"/>
      <c r="G401" s="74"/>
      <c r="H401" s="115">
        <v>100</v>
      </c>
    </row>
    <row r="402" spans="1:8" ht="26.4" x14ac:dyDescent="0.25">
      <c r="A402" s="21">
        <v>46126</v>
      </c>
      <c r="B402" s="88" t="s">
        <v>2372</v>
      </c>
      <c r="C402" s="87" t="s">
        <v>3200</v>
      </c>
      <c r="D402" s="73" t="s">
        <v>3619</v>
      </c>
      <c r="E402" s="73"/>
      <c r="F402" s="73"/>
      <c r="G402" s="74" t="s">
        <v>3620</v>
      </c>
      <c r="H402" s="115">
        <v>100</v>
      </c>
    </row>
    <row r="403" spans="1:8" ht="15" x14ac:dyDescent="0.25">
      <c r="A403" s="21">
        <v>46126</v>
      </c>
      <c r="B403" s="88" t="s">
        <v>2372</v>
      </c>
      <c r="C403" s="87" t="s">
        <v>1462</v>
      </c>
      <c r="D403" s="73" t="s">
        <v>3621</v>
      </c>
      <c r="E403" s="73"/>
      <c r="F403" s="73"/>
      <c r="G403" s="74"/>
      <c r="H403" s="115">
        <v>100</v>
      </c>
    </row>
    <row r="404" spans="1:8" ht="15" x14ac:dyDescent="0.25">
      <c r="A404" s="21">
        <v>46126</v>
      </c>
      <c r="B404" s="88" t="s">
        <v>2372</v>
      </c>
      <c r="C404" s="87" t="s">
        <v>1540</v>
      </c>
      <c r="D404" s="73" t="s">
        <v>3622</v>
      </c>
      <c r="E404" s="73"/>
      <c r="F404" s="73"/>
      <c r="G404" s="74" t="s">
        <v>3623</v>
      </c>
      <c r="H404" s="115">
        <v>100</v>
      </c>
    </row>
    <row r="405" spans="1:8" ht="15" x14ac:dyDescent="0.25">
      <c r="A405" s="21">
        <v>46126</v>
      </c>
      <c r="B405" s="88" t="s">
        <v>2372</v>
      </c>
      <c r="C405" s="87" t="s">
        <v>3594</v>
      </c>
      <c r="D405" s="73" t="s">
        <v>3624</v>
      </c>
      <c r="E405" s="73"/>
      <c r="F405" s="73"/>
      <c r="G405" s="74" t="s">
        <v>3625</v>
      </c>
      <c r="H405" s="115">
        <v>100</v>
      </c>
    </row>
    <row r="406" spans="1:8" ht="15" x14ac:dyDescent="0.25">
      <c r="A406" s="21">
        <v>46126</v>
      </c>
      <c r="B406" s="88" t="s">
        <v>1590</v>
      </c>
      <c r="C406" s="87" t="s">
        <v>363</v>
      </c>
      <c r="D406" s="73" t="s">
        <v>3573</v>
      </c>
      <c r="E406" s="73"/>
      <c r="F406" s="73"/>
      <c r="G406" s="74"/>
      <c r="H406" s="115">
        <v>95</v>
      </c>
    </row>
    <row r="407" spans="1:8" ht="26.4" x14ac:dyDescent="0.25">
      <c r="A407" s="21">
        <v>46126</v>
      </c>
      <c r="B407" s="88" t="s">
        <v>1590</v>
      </c>
      <c r="C407" s="87" t="s">
        <v>1540</v>
      </c>
      <c r="D407" s="73" t="s">
        <v>3626</v>
      </c>
      <c r="E407" s="73"/>
      <c r="F407" s="73"/>
      <c r="G407" s="74"/>
      <c r="H407" s="115">
        <v>20</v>
      </c>
    </row>
    <row r="408" spans="1:8" ht="26.4" x14ac:dyDescent="0.25">
      <c r="A408" s="21">
        <v>46127</v>
      </c>
      <c r="B408" s="88" t="s">
        <v>1534</v>
      </c>
      <c r="C408" s="87" t="s">
        <v>3627</v>
      </c>
      <c r="D408" s="73" t="s">
        <v>3628</v>
      </c>
      <c r="E408" s="73"/>
      <c r="F408" s="73"/>
      <c r="G408" s="74" t="s">
        <v>3629</v>
      </c>
      <c r="H408" s="115">
        <v>100</v>
      </c>
    </row>
    <row r="409" spans="1:8" ht="26.4" x14ac:dyDescent="0.25">
      <c r="A409" s="21">
        <v>46127</v>
      </c>
      <c r="B409" s="88" t="s">
        <v>1534</v>
      </c>
      <c r="C409" s="87" t="s">
        <v>3630</v>
      </c>
      <c r="D409" s="73" t="s">
        <v>3628</v>
      </c>
      <c r="E409" s="73"/>
      <c r="F409" s="73"/>
      <c r="G409" s="74" t="s">
        <v>3631</v>
      </c>
      <c r="H409" s="115">
        <v>100</v>
      </c>
    </row>
    <row r="410" spans="1:8" ht="26.4" x14ac:dyDescent="0.25">
      <c r="A410" s="21">
        <v>46127</v>
      </c>
      <c r="B410" s="88" t="s">
        <v>1534</v>
      </c>
      <c r="C410" s="87" t="s">
        <v>3632</v>
      </c>
      <c r="D410" s="73" t="s">
        <v>3628</v>
      </c>
      <c r="E410" s="73"/>
      <c r="F410" s="73"/>
      <c r="G410" s="74" t="s">
        <v>3633</v>
      </c>
      <c r="H410" s="115">
        <v>100</v>
      </c>
    </row>
    <row r="411" spans="1:8" ht="26.4" x14ac:dyDescent="0.25">
      <c r="A411" s="21">
        <v>46127</v>
      </c>
      <c r="B411" s="88" t="s">
        <v>1534</v>
      </c>
      <c r="C411" s="87" t="s">
        <v>3634</v>
      </c>
      <c r="D411" s="73" t="s">
        <v>3628</v>
      </c>
      <c r="E411" s="73"/>
      <c r="F411" s="73"/>
      <c r="G411" s="74" t="s">
        <v>3635</v>
      </c>
      <c r="H411" s="115">
        <v>100</v>
      </c>
    </row>
    <row r="412" spans="1:8" ht="26.4" x14ac:dyDescent="0.25">
      <c r="A412" s="21">
        <v>46127</v>
      </c>
      <c r="B412" s="88" t="s">
        <v>1534</v>
      </c>
      <c r="C412" s="87" t="s">
        <v>1761</v>
      </c>
      <c r="D412" s="73" t="s">
        <v>3628</v>
      </c>
      <c r="E412" s="73"/>
      <c r="F412" s="73"/>
      <c r="G412" s="74" t="s">
        <v>3636</v>
      </c>
      <c r="H412" s="115">
        <v>100</v>
      </c>
    </row>
    <row r="413" spans="1:8" ht="26.4" x14ac:dyDescent="0.25">
      <c r="A413" s="21">
        <v>46127</v>
      </c>
      <c r="B413" s="88" t="s">
        <v>1534</v>
      </c>
      <c r="C413" s="87" t="s">
        <v>1124</v>
      </c>
      <c r="D413" s="73" t="s">
        <v>3637</v>
      </c>
      <c r="E413" s="73"/>
      <c r="F413" s="73"/>
      <c r="G413" s="74" t="s">
        <v>1476</v>
      </c>
      <c r="H413" s="115">
        <v>100</v>
      </c>
    </row>
    <row r="414" spans="1:8" ht="15" x14ac:dyDescent="0.25">
      <c r="A414" s="21">
        <v>46127</v>
      </c>
      <c r="B414" s="88" t="s">
        <v>1428</v>
      </c>
      <c r="C414" s="87" t="s">
        <v>758</v>
      </c>
      <c r="D414" s="73" t="s">
        <v>3402</v>
      </c>
      <c r="E414" s="73">
        <v>1</v>
      </c>
      <c r="F414" s="73"/>
      <c r="G414" s="74"/>
      <c r="H414" s="115">
        <v>100</v>
      </c>
    </row>
    <row r="415" spans="1:8" ht="26.4" x14ac:dyDescent="0.25">
      <c r="A415" s="21">
        <v>46127</v>
      </c>
      <c r="B415" s="88" t="s">
        <v>1428</v>
      </c>
      <c r="C415" s="87" t="s">
        <v>369</v>
      </c>
      <c r="D415" s="73" t="s">
        <v>1767</v>
      </c>
      <c r="E415" s="73"/>
      <c r="F415" s="73"/>
      <c r="G415" s="74"/>
      <c r="H415" s="115">
        <v>100</v>
      </c>
    </row>
    <row r="416" spans="1:8" ht="21.6" x14ac:dyDescent="0.25">
      <c r="A416" s="21">
        <v>46127</v>
      </c>
      <c r="B416" s="88" t="s">
        <v>1428</v>
      </c>
      <c r="C416" s="87" t="s">
        <v>3638</v>
      </c>
      <c r="D416" s="73" t="s">
        <v>3639</v>
      </c>
      <c r="E416" s="73"/>
      <c r="F416" s="73"/>
      <c r="G416" s="74" t="s">
        <v>3640</v>
      </c>
      <c r="H416" s="115">
        <v>100</v>
      </c>
    </row>
    <row r="417" spans="1:8" ht="26.4" x14ac:dyDescent="0.25">
      <c r="A417" s="21">
        <v>46127</v>
      </c>
      <c r="B417" s="88" t="s">
        <v>1428</v>
      </c>
      <c r="C417" s="87" t="s">
        <v>363</v>
      </c>
      <c r="D417" s="73" t="s">
        <v>3641</v>
      </c>
      <c r="E417" s="73"/>
      <c r="F417" s="73"/>
      <c r="G417" s="74" t="s">
        <v>3642</v>
      </c>
      <c r="H417" s="115">
        <v>100</v>
      </c>
    </row>
    <row r="418" spans="1:8" ht="26.4" x14ac:dyDescent="0.25">
      <c r="A418" s="21">
        <v>46127</v>
      </c>
      <c r="B418" s="88" t="s">
        <v>1428</v>
      </c>
      <c r="C418" s="87" t="s">
        <v>758</v>
      </c>
      <c r="D418" s="73" t="s">
        <v>2401</v>
      </c>
      <c r="E418" s="73"/>
      <c r="F418" s="73"/>
      <c r="G418" s="74"/>
      <c r="H418" s="115">
        <v>100</v>
      </c>
    </row>
    <row r="419" spans="1:8" ht="26.4" x14ac:dyDescent="0.25">
      <c r="A419" s="21">
        <v>46127</v>
      </c>
      <c r="B419" s="88" t="s">
        <v>1428</v>
      </c>
      <c r="C419" s="87" t="s">
        <v>758</v>
      </c>
      <c r="D419" s="73" t="s">
        <v>3643</v>
      </c>
      <c r="E419" s="73"/>
      <c r="F419" s="73"/>
      <c r="G419" s="74"/>
      <c r="H419" s="115">
        <v>100</v>
      </c>
    </row>
    <row r="420" spans="1:8" ht="54" x14ac:dyDescent="0.25">
      <c r="A420" s="21">
        <v>46127</v>
      </c>
      <c r="B420" s="88" t="s">
        <v>1542</v>
      </c>
      <c r="C420" s="87" t="s">
        <v>1550</v>
      </c>
      <c r="D420" s="73" t="s">
        <v>3412</v>
      </c>
      <c r="E420" s="73"/>
      <c r="F420" s="73"/>
      <c r="G420" s="74" t="s">
        <v>3644</v>
      </c>
      <c r="H420" s="115">
        <v>100</v>
      </c>
    </row>
    <row r="421" spans="1:8" ht="21.6" x14ac:dyDescent="0.25">
      <c r="A421" s="21">
        <v>46127</v>
      </c>
      <c r="B421" s="88" t="s">
        <v>1542</v>
      </c>
      <c r="C421" s="87" t="s">
        <v>1479</v>
      </c>
      <c r="D421" s="73" t="s">
        <v>2368</v>
      </c>
      <c r="E421" s="73"/>
      <c r="F421" s="73"/>
      <c r="G421" s="74" t="s">
        <v>3645</v>
      </c>
      <c r="H421" s="115">
        <v>100</v>
      </c>
    </row>
    <row r="422" spans="1:8" ht="15" x14ac:dyDescent="0.25">
      <c r="A422" s="21">
        <v>46127</v>
      </c>
      <c r="B422" s="88" t="s">
        <v>1542</v>
      </c>
      <c r="C422" s="87" t="s">
        <v>1951</v>
      </c>
      <c r="D422" s="73" t="s">
        <v>1440</v>
      </c>
      <c r="E422" s="73">
        <v>4</v>
      </c>
      <c r="F422" s="73"/>
      <c r="G422" s="74"/>
      <c r="H422" s="115">
        <v>100</v>
      </c>
    </row>
    <row r="423" spans="1:8" ht="15" x14ac:dyDescent="0.25">
      <c r="A423" s="21">
        <v>46127</v>
      </c>
      <c r="B423" s="88" t="s">
        <v>1542</v>
      </c>
      <c r="C423" s="87" t="s">
        <v>1674</v>
      </c>
      <c r="D423" s="73" t="s">
        <v>1440</v>
      </c>
      <c r="E423" s="73">
        <v>3</v>
      </c>
      <c r="F423" s="73"/>
      <c r="G423" s="74"/>
      <c r="H423" s="115">
        <v>100</v>
      </c>
    </row>
    <row r="424" spans="1:8" ht="15" x14ac:dyDescent="0.25">
      <c r="A424" s="21">
        <v>46127</v>
      </c>
      <c r="B424" s="88" t="s">
        <v>1542</v>
      </c>
      <c r="C424" s="87" t="s">
        <v>1935</v>
      </c>
      <c r="D424" s="73" t="s">
        <v>1440</v>
      </c>
      <c r="E424" s="73">
        <v>4</v>
      </c>
      <c r="F424" s="73"/>
      <c r="G424" s="74"/>
      <c r="H424" s="115">
        <v>100</v>
      </c>
    </row>
    <row r="425" spans="1:8" ht="15" x14ac:dyDescent="0.25">
      <c r="A425" s="21">
        <v>46127</v>
      </c>
      <c r="B425" s="88" t="s">
        <v>1542</v>
      </c>
      <c r="C425" s="87" t="s">
        <v>1862</v>
      </c>
      <c r="D425" s="73" t="s">
        <v>1440</v>
      </c>
      <c r="E425" s="73">
        <v>3</v>
      </c>
      <c r="F425" s="73"/>
      <c r="G425" s="74"/>
      <c r="H425" s="115">
        <v>100</v>
      </c>
    </row>
    <row r="426" spans="1:8" ht="15" x14ac:dyDescent="0.25">
      <c r="A426" s="21">
        <v>46127</v>
      </c>
      <c r="B426" s="88" t="s">
        <v>1555</v>
      </c>
      <c r="C426" s="87" t="s">
        <v>1869</v>
      </c>
      <c r="D426" s="73" t="s">
        <v>3436</v>
      </c>
      <c r="E426" s="73"/>
      <c r="F426" s="73"/>
      <c r="G426" s="74"/>
      <c r="H426" s="115">
        <v>100</v>
      </c>
    </row>
    <row r="427" spans="1:8" ht="15" x14ac:dyDescent="0.25">
      <c r="A427" s="21">
        <v>46127</v>
      </c>
      <c r="B427" s="88" t="s">
        <v>1555</v>
      </c>
      <c r="C427" s="87" t="s">
        <v>2286</v>
      </c>
      <c r="D427" s="73" t="s">
        <v>3436</v>
      </c>
      <c r="E427" s="73"/>
      <c r="F427" s="73"/>
      <c r="G427" s="74"/>
      <c r="H427" s="115">
        <v>100</v>
      </c>
    </row>
    <row r="428" spans="1:8" ht="54" x14ac:dyDescent="0.25">
      <c r="A428" s="21">
        <v>46127</v>
      </c>
      <c r="B428" s="88" t="s">
        <v>1555</v>
      </c>
      <c r="C428" s="87" t="s">
        <v>1734</v>
      </c>
      <c r="D428" s="73" t="s">
        <v>3412</v>
      </c>
      <c r="E428" s="73">
        <v>8</v>
      </c>
      <c r="F428" s="73"/>
      <c r="G428" s="74" t="s">
        <v>3646</v>
      </c>
      <c r="H428" s="115">
        <v>100</v>
      </c>
    </row>
    <row r="429" spans="1:8" ht="15" x14ac:dyDescent="0.25">
      <c r="A429" s="21">
        <v>46127</v>
      </c>
      <c r="B429" s="88" t="s">
        <v>1555</v>
      </c>
      <c r="C429" s="87" t="s">
        <v>1782</v>
      </c>
      <c r="D429" s="73" t="s">
        <v>1440</v>
      </c>
      <c r="E429" s="73">
        <v>3</v>
      </c>
      <c r="F429" s="73"/>
      <c r="G429" s="74"/>
      <c r="H429" s="115">
        <v>100</v>
      </c>
    </row>
    <row r="430" spans="1:8" ht="15" x14ac:dyDescent="0.25">
      <c r="A430" s="21">
        <v>46127</v>
      </c>
      <c r="B430" s="88" t="s">
        <v>1555</v>
      </c>
      <c r="C430" s="87" t="s">
        <v>1781</v>
      </c>
      <c r="D430" s="73" t="s">
        <v>1440</v>
      </c>
      <c r="E430" s="73">
        <v>4</v>
      </c>
      <c r="F430" s="73"/>
      <c r="G430" s="74"/>
      <c r="H430" s="115">
        <v>100</v>
      </c>
    </row>
    <row r="431" spans="1:8" ht="15" x14ac:dyDescent="0.25">
      <c r="A431" s="21">
        <v>46127</v>
      </c>
      <c r="B431" s="88" t="s">
        <v>1555</v>
      </c>
      <c r="C431" s="87" t="s">
        <v>1700</v>
      </c>
      <c r="D431" s="73" t="s">
        <v>3647</v>
      </c>
      <c r="E431" s="73"/>
      <c r="F431" s="73"/>
      <c r="G431" s="74"/>
      <c r="H431" s="115">
        <v>100</v>
      </c>
    </row>
    <row r="432" spans="1:8" ht="54" x14ac:dyDescent="0.25">
      <c r="A432" s="21">
        <v>46127</v>
      </c>
      <c r="B432" s="88" t="s">
        <v>1438</v>
      </c>
      <c r="C432" s="87" t="s">
        <v>1955</v>
      </c>
      <c r="D432" s="73" t="s">
        <v>3412</v>
      </c>
      <c r="E432" s="73"/>
      <c r="F432" s="73"/>
      <c r="G432" s="74" t="s">
        <v>3648</v>
      </c>
      <c r="H432" s="115">
        <v>100</v>
      </c>
    </row>
    <row r="433" spans="1:8" ht="15" x14ac:dyDescent="0.25">
      <c r="A433" s="21">
        <v>46127</v>
      </c>
      <c r="B433" s="88" t="s">
        <v>1438</v>
      </c>
      <c r="C433" s="87" t="s">
        <v>1576</v>
      </c>
      <c r="D433" s="73" t="s">
        <v>2841</v>
      </c>
      <c r="E433" s="73"/>
      <c r="F433" s="73"/>
      <c r="G433" s="74"/>
      <c r="H433" s="115">
        <v>100</v>
      </c>
    </row>
    <row r="434" spans="1:8" ht="15" x14ac:dyDescent="0.25">
      <c r="A434" s="21">
        <v>46127</v>
      </c>
      <c r="B434" s="88" t="s">
        <v>1438</v>
      </c>
      <c r="C434" s="87" t="s">
        <v>1574</v>
      </c>
      <c r="D434" s="73" t="s">
        <v>1440</v>
      </c>
      <c r="E434" s="73">
        <v>4</v>
      </c>
      <c r="F434" s="73"/>
      <c r="G434" s="74"/>
      <c r="H434" s="115">
        <v>100</v>
      </c>
    </row>
    <row r="435" spans="1:8" ht="64.8" x14ac:dyDescent="0.25">
      <c r="A435" s="21">
        <v>46127</v>
      </c>
      <c r="B435" s="88" t="s">
        <v>1457</v>
      </c>
      <c r="C435" s="87" t="s">
        <v>3200</v>
      </c>
      <c r="D435" s="73" t="s">
        <v>2365</v>
      </c>
      <c r="E435" s="73"/>
      <c r="F435" s="73"/>
      <c r="G435" s="74" t="s">
        <v>3649</v>
      </c>
      <c r="H435" s="115">
        <v>100</v>
      </c>
    </row>
    <row r="436" spans="1:8" ht="15" x14ac:dyDescent="0.25">
      <c r="A436" s="21">
        <v>46127</v>
      </c>
      <c r="B436" s="88" t="s">
        <v>1457</v>
      </c>
      <c r="C436" s="87" t="s">
        <v>2440</v>
      </c>
      <c r="D436" s="73" t="s">
        <v>2368</v>
      </c>
      <c r="E436" s="73"/>
      <c r="F436" s="73"/>
      <c r="G436" s="74" t="s">
        <v>3650</v>
      </c>
      <c r="H436" s="115">
        <v>100</v>
      </c>
    </row>
    <row r="437" spans="1:8" ht="32.4" x14ac:dyDescent="0.25">
      <c r="A437" s="21">
        <v>46127</v>
      </c>
      <c r="B437" s="88" t="s">
        <v>1457</v>
      </c>
      <c r="C437" s="87" t="s">
        <v>1907</v>
      </c>
      <c r="D437" s="73" t="s">
        <v>3412</v>
      </c>
      <c r="E437" s="73"/>
      <c r="F437" s="73"/>
      <c r="G437" s="74" t="s">
        <v>3651</v>
      </c>
      <c r="H437" s="115">
        <v>100</v>
      </c>
    </row>
    <row r="438" spans="1:8" ht="32.4" x14ac:dyDescent="0.25">
      <c r="A438" s="21">
        <v>46127</v>
      </c>
      <c r="B438" s="88" t="s">
        <v>1457</v>
      </c>
      <c r="C438" s="87" t="s">
        <v>1685</v>
      </c>
      <c r="D438" s="73" t="s">
        <v>3412</v>
      </c>
      <c r="E438" s="73"/>
      <c r="F438" s="73"/>
      <c r="G438" s="74" t="s">
        <v>3652</v>
      </c>
      <c r="H438" s="115">
        <v>100</v>
      </c>
    </row>
    <row r="439" spans="1:8" ht="15" x14ac:dyDescent="0.25">
      <c r="A439" s="21">
        <v>46127</v>
      </c>
      <c r="B439" s="88" t="s">
        <v>1457</v>
      </c>
      <c r="C439" s="87" t="s">
        <v>1789</v>
      </c>
      <c r="D439" s="73" t="s">
        <v>3436</v>
      </c>
      <c r="E439" s="73"/>
      <c r="F439" s="73"/>
      <c r="G439" s="74"/>
      <c r="H439" s="115">
        <v>100</v>
      </c>
    </row>
    <row r="440" spans="1:8" ht="15" x14ac:dyDescent="0.25">
      <c r="A440" s="21">
        <v>46127</v>
      </c>
      <c r="B440" s="88" t="s">
        <v>1457</v>
      </c>
      <c r="C440" s="77" t="s">
        <v>1737</v>
      </c>
      <c r="D440" s="73" t="s">
        <v>3436</v>
      </c>
      <c r="E440" s="73"/>
      <c r="F440" s="73"/>
      <c r="G440" s="74"/>
      <c r="H440" s="115">
        <v>100</v>
      </c>
    </row>
    <row r="441" spans="1:8" ht="15" x14ac:dyDescent="0.25">
      <c r="A441" s="21">
        <v>46127</v>
      </c>
      <c r="B441" s="88" t="s">
        <v>1457</v>
      </c>
      <c r="C441" s="87" t="s">
        <v>1444</v>
      </c>
      <c r="D441" s="73" t="s">
        <v>1440</v>
      </c>
      <c r="E441" s="73">
        <v>5</v>
      </c>
      <c r="F441" s="73"/>
      <c r="G441" s="74"/>
      <c r="H441" s="115">
        <v>100</v>
      </c>
    </row>
    <row r="442" spans="1:8" ht="15" x14ac:dyDescent="0.25">
      <c r="A442" s="21">
        <v>46127</v>
      </c>
      <c r="B442" s="88" t="s">
        <v>1457</v>
      </c>
      <c r="C442" s="87" t="s">
        <v>1442</v>
      </c>
      <c r="D442" s="73" t="s">
        <v>1440</v>
      </c>
      <c r="E442" s="73">
        <v>5</v>
      </c>
      <c r="F442" s="73"/>
      <c r="G442" s="74"/>
      <c r="H442" s="115">
        <v>100</v>
      </c>
    </row>
    <row r="443" spans="1:8" ht="21.6" x14ac:dyDescent="0.25">
      <c r="A443" s="21">
        <v>46127</v>
      </c>
      <c r="B443" s="88" t="s">
        <v>2372</v>
      </c>
      <c r="C443" s="87" t="s">
        <v>1479</v>
      </c>
      <c r="D443" s="73" t="s">
        <v>3653</v>
      </c>
      <c r="E443" s="73"/>
      <c r="F443" s="73"/>
      <c r="G443" s="74" t="s">
        <v>3654</v>
      </c>
      <c r="H443" s="115">
        <v>100</v>
      </c>
    </row>
    <row r="444" spans="1:8" ht="15" x14ac:dyDescent="0.25">
      <c r="A444" s="21">
        <v>46127</v>
      </c>
      <c r="B444" s="88" t="s">
        <v>2372</v>
      </c>
      <c r="C444" s="87" t="s">
        <v>1543</v>
      </c>
      <c r="D444" s="73" t="s">
        <v>3344</v>
      </c>
      <c r="E444" s="73"/>
      <c r="F444" s="73"/>
      <c r="G444" s="74"/>
      <c r="H444" s="115">
        <v>100</v>
      </c>
    </row>
    <row r="445" spans="1:8" ht="15" x14ac:dyDescent="0.25">
      <c r="A445" s="21">
        <v>46127</v>
      </c>
      <c r="B445" s="88" t="s">
        <v>2372</v>
      </c>
      <c r="C445" s="87" t="s">
        <v>1723</v>
      </c>
      <c r="D445" s="73" t="s">
        <v>3344</v>
      </c>
      <c r="E445" s="73"/>
      <c r="F445" s="73"/>
      <c r="G445" s="74"/>
      <c r="H445" s="115">
        <v>100</v>
      </c>
    </row>
    <row r="446" spans="1:8" ht="15" x14ac:dyDescent="0.25">
      <c r="A446" s="21">
        <v>46127</v>
      </c>
      <c r="B446" s="88" t="s">
        <v>2372</v>
      </c>
      <c r="C446" s="87" t="s">
        <v>1951</v>
      </c>
      <c r="D446" s="73" t="s">
        <v>3344</v>
      </c>
      <c r="E446" s="73"/>
      <c r="F446" s="73"/>
      <c r="G446" s="74"/>
      <c r="H446" s="115">
        <v>100</v>
      </c>
    </row>
    <row r="447" spans="1:8" ht="15" x14ac:dyDescent="0.25">
      <c r="A447" s="21">
        <v>46127</v>
      </c>
      <c r="B447" s="88" t="s">
        <v>2372</v>
      </c>
      <c r="C447" s="87" t="s">
        <v>1540</v>
      </c>
      <c r="D447" s="73" t="s">
        <v>3655</v>
      </c>
      <c r="E447" s="73"/>
      <c r="F447" s="73"/>
      <c r="G447" s="74"/>
      <c r="H447" s="115">
        <v>100</v>
      </c>
    </row>
    <row r="448" spans="1:8" ht="15" x14ac:dyDescent="0.25">
      <c r="A448" s="21">
        <v>46127</v>
      </c>
      <c r="B448" s="88" t="s">
        <v>2372</v>
      </c>
      <c r="C448" s="87" t="s">
        <v>3594</v>
      </c>
      <c r="D448" s="73" t="s">
        <v>3656</v>
      </c>
      <c r="E448" s="73"/>
      <c r="F448" s="73"/>
      <c r="G448" s="74"/>
      <c r="H448" s="115">
        <v>100</v>
      </c>
    </row>
    <row r="449" spans="1:8" ht="26.4" x14ac:dyDescent="0.25">
      <c r="A449" s="21">
        <v>46127</v>
      </c>
      <c r="B449" s="88" t="s">
        <v>1590</v>
      </c>
      <c r="C449" s="87" t="s">
        <v>1540</v>
      </c>
      <c r="D449" s="73" t="s">
        <v>3626</v>
      </c>
      <c r="E449" s="73"/>
      <c r="F449" s="73"/>
      <c r="G449" s="74"/>
      <c r="H449" s="115">
        <v>100</v>
      </c>
    </row>
    <row r="450" spans="1:8" ht="15" x14ac:dyDescent="0.25">
      <c r="A450" s="21">
        <v>46127</v>
      </c>
      <c r="B450" s="88" t="s">
        <v>1590</v>
      </c>
      <c r="C450" s="87" t="s">
        <v>3594</v>
      </c>
      <c r="D450" s="73" t="s">
        <v>3657</v>
      </c>
      <c r="E450" s="73"/>
      <c r="F450" s="73"/>
      <c r="G450" s="74"/>
      <c r="H450" s="115">
        <v>40</v>
      </c>
    </row>
    <row r="451" spans="1:8" ht="26.4" x14ac:dyDescent="0.25">
      <c r="A451" s="21">
        <v>46128</v>
      </c>
      <c r="B451" s="88" t="s">
        <v>1534</v>
      </c>
      <c r="C451" s="87" t="s">
        <v>363</v>
      </c>
      <c r="D451" s="73" t="s">
        <v>3658</v>
      </c>
      <c r="E451" s="73"/>
      <c r="F451" s="73"/>
      <c r="G451" s="74"/>
      <c r="H451" s="115">
        <v>100</v>
      </c>
    </row>
    <row r="452" spans="1:8" ht="32.4" x14ac:dyDescent="0.25">
      <c r="A452" s="21">
        <v>46128</v>
      </c>
      <c r="B452" s="88" t="s">
        <v>1534</v>
      </c>
      <c r="C452" s="87" t="s">
        <v>1392</v>
      </c>
      <c r="D452" s="73" t="s">
        <v>3659</v>
      </c>
      <c r="E452" s="73"/>
      <c r="F452" s="73"/>
      <c r="G452" s="74" t="s">
        <v>3660</v>
      </c>
      <c r="H452" s="115">
        <v>100</v>
      </c>
    </row>
    <row r="453" spans="1:8" ht="26.25" customHeight="1" x14ac:dyDescent="0.25">
      <c r="A453" s="21">
        <v>46128</v>
      </c>
      <c r="B453" s="88" t="s">
        <v>1428</v>
      </c>
      <c r="C453" s="87" t="s">
        <v>363</v>
      </c>
      <c r="D453" s="73" t="s">
        <v>3661</v>
      </c>
      <c r="E453" s="73"/>
      <c r="F453" s="73"/>
      <c r="G453" s="74"/>
      <c r="H453" s="115">
        <v>100</v>
      </c>
    </row>
    <row r="454" spans="1:8" ht="15" x14ac:dyDescent="0.25">
      <c r="A454" s="21">
        <v>46128</v>
      </c>
      <c r="B454" s="88" t="s">
        <v>1428</v>
      </c>
      <c r="C454" s="87" t="s">
        <v>363</v>
      </c>
      <c r="D454" s="73" t="s">
        <v>1667</v>
      </c>
      <c r="E454" s="73"/>
      <c r="F454" s="73"/>
      <c r="G454" s="74"/>
      <c r="H454" s="115">
        <v>100</v>
      </c>
    </row>
    <row r="455" spans="1:8" ht="15" x14ac:dyDescent="0.25">
      <c r="A455" s="21">
        <v>46128</v>
      </c>
      <c r="B455" s="88" t="s">
        <v>1428</v>
      </c>
      <c r="C455" s="87" t="s">
        <v>363</v>
      </c>
      <c r="D455" s="73" t="s">
        <v>1891</v>
      </c>
      <c r="E455" s="73"/>
      <c r="F455" s="73"/>
      <c r="G455" s="74"/>
      <c r="H455" s="115">
        <v>100</v>
      </c>
    </row>
    <row r="456" spans="1:8" ht="15" x14ac:dyDescent="0.25">
      <c r="A456" s="21">
        <v>46128</v>
      </c>
      <c r="B456" s="88" t="s">
        <v>1428</v>
      </c>
      <c r="C456" s="87" t="s">
        <v>2836</v>
      </c>
      <c r="D456" s="73" t="s">
        <v>3022</v>
      </c>
      <c r="E456" s="73"/>
      <c r="F456" s="73"/>
      <c r="G456" s="74"/>
      <c r="H456" s="115">
        <v>100</v>
      </c>
    </row>
    <row r="457" spans="1:8" ht="15" x14ac:dyDescent="0.25">
      <c r="A457" s="21">
        <v>46128</v>
      </c>
      <c r="B457" s="88" t="s">
        <v>1542</v>
      </c>
      <c r="C457" s="87" t="s">
        <v>1692</v>
      </c>
      <c r="D457" s="73" t="s">
        <v>2368</v>
      </c>
      <c r="E457" s="73"/>
      <c r="F457" s="73"/>
      <c r="G457" s="74" t="s">
        <v>3615</v>
      </c>
      <c r="H457" s="115">
        <v>100</v>
      </c>
    </row>
    <row r="458" spans="1:8" ht="15" x14ac:dyDescent="0.25">
      <c r="A458" s="21">
        <v>46128</v>
      </c>
      <c r="B458" s="88" t="s">
        <v>1542</v>
      </c>
      <c r="C458" s="87" t="s">
        <v>1645</v>
      </c>
      <c r="D458" s="73" t="s">
        <v>1440</v>
      </c>
      <c r="E458" s="73">
        <v>3</v>
      </c>
      <c r="F458" s="73"/>
      <c r="G458" s="74"/>
      <c r="H458" s="115">
        <v>100</v>
      </c>
    </row>
    <row r="459" spans="1:8" ht="15" x14ac:dyDescent="0.25">
      <c r="A459" s="21">
        <v>46128</v>
      </c>
      <c r="B459" s="88" t="s">
        <v>1542</v>
      </c>
      <c r="C459" s="38" t="s">
        <v>2096</v>
      </c>
      <c r="D459" s="73" t="s">
        <v>1440</v>
      </c>
      <c r="E459" s="73">
        <v>2</v>
      </c>
      <c r="F459" s="73"/>
      <c r="G459" s="74"/>
      <c r="H459" s="115">
        <v>100</v>
      </c>
    </row>
    <row r="460" spans="1:8" ht="15" x14ac:dyDescent="0.25">
      <c r="A460" s="21">
        <v>46128</v>
      </c>
      <c r="B460" s="88" t="s">
        <v>1542</v>
      </c>
      <c r="C460" s="38" t="s">
        <v>1612</v>
      </c>
      <c r="D460" s="73" t="s">
        <v>1440</v>
      </c>
      <c r="E460" s="73">
        <v>5</v>
      </c>
      <c r="F460" s="73"/>
      <c r="G460" s="74"/>
      <c r="H460" s="115">
        <v>100</v>
      </c>
    </row>
    <row r="461" spans="1:8" ht="15" x14ac:dyDescent="0.25">
      <c r="A461" s="21">
        <v>46128</v>
      </c>
      <c r="B461" s="88" t="s">
        <v>1542</v>
      </c>
      <c r="C461" s="38" t="s">
        <v>1648</v>
      </c>
      <c r="D461" s="73" t="s">
        <v>2841</v>
      </c>
      <c r="E461" s="73"/>
      <c r="F461" s="73"/>
      <c r="G461" s="74"/>
      <c r="H461" s="115">
        <v>100</v>
      </c>
    </row>
    <row r="462" spans="1:8" ht="15" x14ac:dyDescent="0.25">
      <c r="A462" s="21">
        <v>46128</v>
      </c>
      <c r="B462" s="88" t="s">
        <v>1555</v>
      </c>
      <c r="C462" s="38" t="s">
        <v>1678</v>
      </c>
      <c r="D462" s="73" t="s">
        <v>1440</v>
      </c>
      <c r="E462" s="73">
        <v>7</v>
      </c>
      <c r="F462" s="73"/>
      <c r="G462" s="74"/>
      <c r="H462" s="115">
        <v>100</v>
      </c>
    </row>
    <row r="463" spans="1:8" ht="15" x14ac:dyDescent="0.25">
      <c r="A463" s="21">
        <v>46128</v>
      </c>
      <c r="B463" s="88" t="s">
        <v>1555</v>
      </c>
      <c r="C463" s="38" t="s">
        <v>1638</v>
      </c>
      <c r="D463" s="73" t="s">
        <v>3436</v>
      </c>
      <c r="E463" s="73"/>
      <c r="F463" s="73"/>
      <c r="G463" s="74"/>
      <c r="H463" s="115">
        <v>100</v>
      </c>
    </row>
    <row r="464" spans="1:8" ht="15" x14ac:dyDescent="0.25">
      <c r="A464" s="21">
        <v>46128</v>
      </c>
      <c r="B464" s="88" t="s">
        <v>1555</v>
      </c>
      <c r="C464" s="38" t="s">
        <v>1633</v>
      </c>
      <c r="D464" s="73" t="s">
        <v>3412</v>
      </c>
      <c r="E464" s="73"/>
      <c r="F464" s="73"/>
      <c r="G464" s="74" t="s">
        <v>3351</v>
      </c>
      <c r="H464" s="115">
        <v>100</v>
      </c>
    </row>
    <row r="465" spans="1:8" ht="15" x14ac:dyDescent="0.25">
      <c r="A465" s="21">
        <v>46128</v>
      </c>
      <c r="B465" s="88" t="s">
        <v>1555</v>
      </c>
      <c r="C465" s="38" t="s">
        <v>1570</v>
      </c>
      <c r="D465" s="73" t="s">
        <v>1440</v>
      </c>
      <c r="E465" s="73">
        <v>7</v>
      </c>
      <c r="F465" s="73"/>
      <c r="G465" s="74"/>
      <c r="H465" s="115">
        <v>100</v>
      </c>
    </row>
    <row r="466" spans="1:8" ht="15" x14ac:dyDescent="0.25">
      <c r="A466" s="21">
        <v>46128</v>
      </c>
      <c r="B466" s="88" t="s">
        <v>1555</v>
      </c>
      <c r="C466" s="38" t="s">
        <v>1558</v>
      </c>
      <c r="D466" s="73" t="s">
        <v>1440</v>
      </c>
      <c r="E466" s="73">
        <v>4</v>
      </c>
      <c r="F466" s="73"/>
      <c r="G466" s="74"/>
      <c r="H466" s="115">
        <v>100</v>
      </c>
    </row>
    <row r="467" spans="1:8" ht="15" x14ac:dyDescent="0.25">
      <c r="A467" s="21">
        <v>46128</v>
      </c>
      <c r="B467" s="88" t="s">
        <v>2372</v>
      </c>
      <c r="C467" s="38" t="s">
        <v>3594</v>
      </c>
      <c r="D467" s="73" t="s">
        <v>3656</v>
      </c>
      <c r="E467" s="73"/>
      <c r="F467" s="73"/>
      <c r="G467" s="74"/>
      <c r="H467" s="115">
        <v>100</v>
      </c>
    </row>
    <row r="468" spans="1:8" ht="15" x14ac:dyDescent="0.25">
      <c r="A468" s="21">
        <v>46128</v>
      </c>
      <c r="B468" s="88" t="s">
        <v>1590</v>
      </c>
      <c r="C468" s="38" t="s">
        <v>3594</v>
      </c>
      <c r="D468" s="73" t="s">
        <v>3657</v>
      </c>
      <c r="E468" s="73"/>
      <c r="F468" s="73"/>
      <c r="G468" s="74"/>
      <c r="H468" s="115">
        <v>100</v>
      </c>
    </row>
    <row r="469" spans="1:8" ht="15" x14ac:dyDescent="0.25">
      <c r="A469" s="21">
        <v>46129</v>
      </c>
      <c r="B469" s="88" t="s">
        <v>1428</v>
      </c>
      <c r="C469" s="38" t="s">
        <v>758</v>
      </c>
      <c r="D469" s="73" t="s">
        <v>3402</v>
      </c>
      <c r="E469" s="73">
        <v>1</v>
      </c>
      <c r="F469" s="73"/>
      <c r="G469" s="74"/>
      <c r="H469" s="115">
        <v>100</v>
      </c>
    </row>
    <row r="470" spans="1:8" ht="26.4" x14ac:dyDescent="0.25">
      <c r="A470" s="21">
        <v>46129</v>
      </c>
      <c r="B470" s="88" t="s">
        <v>1428</v>
      </c>
      <c r="C470" s="38" t="s">
        <v>369</v>
      </c>
      <c r="D470" s="73" t="s">
        <v>1767</v>
      </c>
      <c r="E470" s="73"/>
      <c r="F470" s="73"/>
      <c r="G470" s="74"/>
      <c r="H470" s="115">
        <v>100</v>
      </c>
    </row>
    <row r="471" spans="1:8" ht="26.4" x14ac:dyDescent="0.25">
      <c r="A471" s="21">
        <v>46129</v>
      </c>
      <c r="B471" s="88" t="s">
        <v>1428</v>
      </c>
      <c r="C471" s="38" t="s">
        <v>2836</v>
      </c>
      <c r="D471" s="73" t="s">
        <v>3662</v>
      </c>
      <c r="E471" s="73"/>
      <c r="F471" s="73"/>
      <c r="G471" s="74" t="s">
        <v>3663</v>
      </c>
      <c r="H471" s="115">
        <v>100</v>
      </c>
    </row>
    <row r="472" spans="1:8" ht="15" x14ac:dyDescent="0.25">
      <c r="A472" s="21">
        <v>46129</v>
      </c>
      <c r="B472" s="88" t="s">
        <v>1428</v>
      </c>
      <c r="C472" s="38" t="s">
        <v>2711</v>
      </c>
      <c r="D472" s="73" t="s">
        <v>1437</v>
      </c>
      <c r="E472" s="73"/>
      <c r="F472" s="73"/>
      <c r="G472" s="74"/>
      <c r="H472" s="115">
        <v>100</v>
      </c>
    </row>
    <row r="473" spans="1:8" ht="15" x14ac:dyDescent="0.25">
      <c r="A473" s="21">
        <v>46129</v>
      </c>
      <c r="B473" s="88" t="s">
        <v>1428</v>
      </c>
      <c r="C473" s="38" t="s">
        <v>363</v>
      </c>
      <c r="D473" s="73" t="s">
        <v>3664</v>
      </c>
      <c r="E473" s="73"/>
      <c r="F473" s="73"/>
      <c r="G473" s="74"/>
      <c r="H473" s="115">
        <v>100</v>
      </c>
    </row>
    <row r="474" spans="1:8" ht="21.6" x14ac:dyDescent="0.25">
      <c r="A474" s="21">
        <v>46129</v>
      </c>
      <c r="B474" s="28" t="s">
        <v>1542</v>
      </c>
      <c r="C474" s="38" t="s">
        <v>1608</v>
      </c>
      <c r="D474" s="73" t="s">
        <v>1440</v>
      </c>
      <c r="E474" s="73">
        <v>6</v>
      </c>
      <c r="F474" s="73"/>
      <c r="G474" s="74" t="s">
        <v>3665</v>
      </c>
      <c r="H474" s="115">
        <v>100</v>
      </c>
    </row>
    <row r="475" spans="1:8" ht="15" x14ac:dyDescent="0.25">
      <c r="A475" s="21">
        <v>46129</v>
      </c>
      <c r="B475" s="28" t="s">
        <v>1542</v>
      </c>
      <c r="C475" s="38" t="s">
        <v>1609</v>
      </c>
      <c r="D475" s="73" t="s">
        <v>1440</v>
      </c>
      <c r="E475" s="73">
        <v>6</v>
      </c>
      <c r="F475" s="73"/>
      <c r="G475" s="74" t="s">
        <v>1839</v>
      </c>
      <c r="H475" s="115">
        <v>100</v>
      </c>
    </row>
    <row r="476" spans="1:8" ht="21.6" x14ac:dyDescent="0.25">
      <c r="A476" s="21">
        <v>46129</v>
      </c>
      <c r="B476" s="28" t="s">
        <v>1542</v>
      </c>
      <c r="C476" s="38" t="s">
        <v>1724</v>
      </c>
      <c r="D476" s="73" t="s">
        <v>2368</v>
      </c>
      <c r="E476" s="73"/>
      <c r="F476" s="73"/>
      <c r="G476" s="74" t="s">
        <v>3666</v>
      </c>
      <c r="H476" s="115">
        <v>100</v>
      </c>
    </row>
    <row r="477" spans="1:8" ht="21.6" x14ac:dyDescent="0.25">
      <c r="A477" s="21">
        <v>46129</v>
      </c>
      <c r="B477" s="28" t="s">
        <v>1542</v>
      </c>
      <c r="C477" s="38" t="s">
        <v>1486</v>
      </c>
      <c r="D477" s="73" t="s">
        <v>2368</v>
      </c>
      <c r="E477" s="73"/>
      <c r="F477" s="73"/>
      <c r="G477" s="74" t="s">
        <v>3667</v>
      </c>
      <c r="H477" s="115">
        <v>100</v>
      </c>
    </row>
    <row r="478" spans="1:8" ht="21.6" x14ac:dyDescent="0.25">
      <c r="A478" s="21">
        <v>46129</v>
      </c>
      <c r="B478" s="28" t="s">
        <v>1542</v>
      </c>
      <c r="C478" s="38" t="s">
        <v>1725</v>
      </c>
      <c r="D478" s="73" t="s">
        <v>2368</v>
      </c>
      <c r="E478" s="73">
        <v>2</v>
      </c>
      <c r="F478" s="73"/>
      <c r="G478" s="74" t="s">
        <v>3667</v>
      </c>
      <c r="H478" s="115">
        <v>100</v>
      </c>
    </row>
    <row r="479" spans="1:8" ht="21.6" x14ac:dyDescent="0.25">
      <c r="A479" s="21">
        <v>46129</v>
      </c>
      <c r="B479" s="28" t="s">
        <v>1542</v>
      </c>
      <c r="C479" s="38" t="s">
        <v>2082</v>
      </c>
      <c r="D479" s="73" t="s">
        <v>2368</v>
      </c>
      <c r="E479" s="73"/>
      <c r="F479" s="73"/>
      <c r="G479" s="74" t="s">
        <v>3666</v>
      </c>
      <c r="H479" s="115">
        <v>100</v>
      </c>
    </row>
    <row r="480" spans="1:8" ht="21.6" x14ac:dyDescent="0.25">
      <c r="A480" s="21">
        <v>46129</v>
      </c>
      <c r="B480" s="28" t="s">
        <v>1542</v>
      </c>
      <c r="C480" s="38" t="s">
        <v>2009</v>
      </c>
      <c r="D480" s="73" t="s">
        <v>2368</v>
      </c>
      <c r="E480" s="73"/>
      <c r="F480" s="73"/>
      <c r="G480" s="74" t="s">
        <v>3668</v>
      </c>
      <c r="H480" s="115">
        <v>100</v>
      </c>
    </row>
    <row r="481" spans="1:8" ht="15" x14ac:dyDescent="0.25">
      <c r="A481" s="21">
        <v>46129</v>
      </c>
      <c r="B481" s="28" t="s">
        <v>1542</v>
      </c>
      <c r="C481" s="38" t="s">
        <v>1775</v>
      </c>
      <c r="D481" s="73" t="s">
        <v>1440</v>
      </c>
      <c r="E481" s="73">
        <v>4</v>
      </c>
      <c r="F481" s="73"/>
      <c r="G481" s="74"/>
      <c r="H481" s="115">
        <v>100</v>
      </c>
    </row>
    <row r="482" spans="1:8" ht="15" x14ac:dyDescent="0.25">
      <c r="A482" s="21">
        <v>46129</v>
      </c>
      <c r="B482" s="28" t="s">
        <v>1555</v>
      </c>
      <c r="C482" s="87" t="s">
        <v>1615</v>
      </c>
      <c r="D482" s="73" t="s">
        <v>2368</v>
      </c>
      <c r="E482" s="73"/>
      <c r="F482" s="73"/>
      <c r="G482" s="74" t="s">
        <v>3615</v>
      </c>
      <c r="H482" s="115">
        <v>100</v>
      </c>
    </row>
    <row r="483" spans="1:8" ht="15" x14ac:dyDescent="0.25">
      <c r="A483" s="21">
        <v>46129</v>
      </c>
      <c r="B483" s="28" t="s">
        <v>1555</v>
      </c>
      <c r="C483" s="87" t="s">
        <v>2040</v>
      </c>
      <c r="D483" s="73" t="s">
        <v>1440</v>
      </c>
      <c r="E483" s="73">
        <v>5</v>
      </c>
      <c r="F483" s="73"/>
      <c r="G483" s="74"/>
      <c r="H483" s="115">
        <v>100</v>
      </c>
    </row>
    <row r="484" spans="1:8" ht="15" x14ac:dyDescent="0.25">
      <c r="A484" s="21">
        <v>46129</v>
      </c>
      <c r="B484" s="28" t="s">
        <v>1555</v>
      </c>
      <c r="C484" s="87" t="s">
        <v>1731</v>
      </c>
      <c r="D484" s="73" t="s">
        <v>1440</v>
      </c>
      <c r="E484" s="73">
        <v>6</v>
      </c>
      <c r="F484" s="73"/>
      <c r="G484" s="74" t="s">
        <v>3669</v>
      </c>
      <c r="H484" s="115">
        <v>100</v>
      </c>
    </row>
    <row r="485" spans="1:8" ht="15" x14ac:dyDescent="0.25">
      <c r="A485" s="21">
        <v>46129</v>
      </c>
      <c r="B485" s="28" t="s">
        <v>1555</v>
      </c>
      <c r="C485" s="87" t="s">
        <v>1785</v>
      </c>
      <c r="D485" s="73" t="s">
        <v>1440</v>
      </c>
      <c r="E485" s="73">
        <v>6</v>
      </c>
      <c r="F485" s="73"/>
      <c r="G485" s="74" t="s">
        <v>3669</v>
      </c>
      <c r="H485" s="115">
        <v>100</v>
      </c>
    </row>
    <row r="486" spans="1:8" ht="32.4" x14ac:dyDescent="0.25">
      <c r="A486" s="21">
        <v>46129</v>
      </c>
      <c r="B486" s="28" t="s">
        <v>1555</v>
      </c>
      <c r="C486" s="38" t="s">
        <v>1734</v>
      </c>
      <c r="D486" s="19" t="s">
        <v>3670</v>
      </c>
      <c r="E486" s="73">
        <v>6</v>
      </c>
      <c r="F486" s="73"/>
      <c r="G486" s="74" t="s">
        <v>3671</v>
      </c>
      <c r="H486" s="115">
        <v>100</v>
      </c>
    </row>
    <row r="487" spans="1:8" ht="15" x14ac:dyDescent="0.25">
      <c r="A487" s="21">
        <v>46129</v>
      </c>
      <c r="B487" s="28" t="s">
        <v>1438</v>
      </c>
      <c r="C487" s="38" t="s">
        <v>1472</v>
      </c>
      <c r="D487" s="19" t="s">
        <v>2368</v>
      </c>
      <c r="E487" s="73"/>
      <c r="F487" s="73"/>
      <c r="G487" s="74" t="s">
        <v>3615</v>
      </c>
      <c r="H487" s="115">
        <v>100</v>
      </c>
    </row>
    <row r="488" spans="1:8" ht="15" x14ac:dyDescent="0.25">
      <c r="A488" s="21">
        <v>46129</v>
      </c>
      <c r="B488" s="28" t="s">
        <v>1438</v>
      </c>
      <c r="C488" s="38" t="s">
        <v>1576</v>
      </c>
      <c r="D488" s="19" t="s">
        <v>2368</v>
      </c>
      <c r="E488" s="73"/>
      <c r="F488" s="73"/>
      <c r="G488" s="74" t="s">
        <v>3615</v>
      </c>
      <c r="H488" s="115">
        <v>100</v>
      </c>
    </row>
    <row r="489" spans="1:8" ht="15" x14ac:dyDescent="0.25">
      <c r="A489" s="21">
        <v>46129</v>
      </c>
      <c r="B489" s="28" t="s">
        <v>1438</v>
      </c>
      <c r="C489" s="38" t="s">
        <v>1697</v>
      </c>
      <c r="D489" s="19" t="s">
        <v>2368</v>
      </c>
      <c r="E489" s="73"/>
      <c r="F489" s="73"/>
      <c r="G489" s="74" t="s">
        <v>3615</v>
      </c>
      <c r="H489" s="115">
        <v>100</v>
      </c>
    </row>
    <row r="490" spans="1:8" ht="15" x14ac:dyDescent="0.25">
      <c r="A490" s="21">
        <v>46129</v>
      </c>
      <c r="B490" s="28" t="s">
        <v>1438</v>
      </c>
      <c r="C490" s="38" t="s">
        <v>1464</v>
      </c>
      <c r="D490" s="19" t="s">
        <v>1440</v>
      </c>
      <c r="E490" s="73">
        <v>5</v>
      </c>
      <c r="F490" s="73"/>
      <c r="G490" s="74"/>
      <c r="H490" s="115">
        <v>100</v>
      </c>
    </row>
    <row r="491" spans="1:8" ht="15" x14ac:dyDescent="0.25">
      <c r="A491" s="21">
        <v>46129</v>
      </c>
      <c r="B491" s="28" t="s">
        <v>1438</v>
      </c>
      <c r="C491" s="38" t="s">
        <v>1470</v>
      </c>
      <c r="D491" s="19" t="s">
        <v>1440</v>
      </c>
      <c r="E491" s="73">
        <v>2</v>
      </c>
      <c r="F491" s="73"/>
      <c r="G491" s="74"/>
      <c r="H491" s="115">
        <v>100</v>
      </c>
    </row>
    <row r="492" spans="1:8" ht="15" x14ac:dyDescent="0.25">
      <c r="A492" s="21">
        <v>46129</v>
      </c>
      <c r="B492" s="28" t="s">
        <v>1438</v>
      </c>
      <c r="C492" s="38" t="s">
        <v>1468</v>
      </c>
      <c r="D492" s="19" t="s">
        <v>1440</v>
      </c>
      <c r="E492" s="73">
        <v>4</v>
      </c>
      <c r="F492" s="73"/>
      <c r="G492" s="74"/>
      <c r="H492" s="115">
        <v>100</v>
      </c>
    </row>
    <row r="493" spans="1:8" ht="15" x14ac:dyDescent="0.25">
      <c r="A493" s="21">
        <v>46129</v>
      </c>
      <c r="B493" s="28" t="s">
        <v>1438</v>
      </c>
      <c r="C493" s="38" t="s">
        <v>1466</v>
      </c>
      <c r="D493" s="19" t="s">
        <v>1440</v>
      </c>
      <c r="E493" s="73">
        <v>5</v>
      </c>
      <c r="F493" s="73"/>
      <c r="G493" s="74"/>
      <c r="H493" s="115">
        <v>100</v>
      </c>
    </row>
    <row r="494" spans="1:8" ht="15" x14ac:dyDescent="0.25">
      <c r="A494" s="21">
        <v>46129</v>
      </c>
      <c r="B494" s="28" t="s">
        <v>1457</v>
      </c>
      <c r="C494" s="38" t="s">
        <v>1658</v>
      </c>
      <c r="D494" s="19" t="s">
        <v>3436</v>
      </c>
      <c r="E494" s="73"/>
      <c r="F494" s="73"/>
      <c r="G494" s="74"/>
      <c r="H494" s="115">
        <v>100</v>
      </c>
    </row>
    <row r="495" spans="1:8" ht="15" x14ac:dyDescent="0.25">
      <c r="A495" s="21">
        <v>46129</v>
      </c>
      <c r="B495" s="28" t="s">
        <v>1457</v>
      </c>
      <c r="C495" s="38" t="s">
        <v>1622</v>
      </c>
      <c r="D495" s="19" t="s">
        <v>1440</v>
      </c>
      <c r="E495" s="73">
        <v>8</v>
      </c>
      <c r="F495" s="73"/>
      <c r="G495" s="74"/>
      <c r="H495" s="115">
        <v>100</v>
      </c>
    </row>
    <row r="496" spans="1:8" ht="15" x14ac:dyDescent="0.25">
      <c r="A496" s="21">
        <v>46129</v>
      </c>
      <c r="B496" s="28" t="s">
        <v>1457</v>
      </c>
      <c r="C496" s="38" t="s">
        <v>1627</v>
      </c>
      <c r="D496" s="19" t="s">
        <v>1440</v>
      </c>
      <c r="E496" s="73">
        <v>4</v>
      </c>
      <c r="F496" s="73"/>
      <c r="G496" s="74"/>
      <c r="H496" s="115">
        <v>100</v>
      </c>
    </row>
    <row r="497" spans="1:8" ht="15" x14ac:dyDescent="0.25">
      <c r="A497" s="21">
        <v>46129</v>
      </c>
      <c r="B497" s="28" t="s">
        <v>1457</v>
      </c>
      <c r="C497" s="38" t="s">
        <v>1974</v>
      </c>
      <c r="D497" s="19" t="s">
        <v>1440</v>
      </c>
      <c r="E497" s="73">
        <v>7</v>
      </c>
      <c r="F497" s="73"/>
      <c r="G497" s="74"/>
      <c r="H497" s="115">
        <v>100</v>
      </c>
    </row>
    <row r="498" spans="1:8" ht="15" x14ac:dyDescent="0.25">
      <c r="A498" s="21">
        <v>46129</v>
      </c>
      <c r="B498" s="28" t="s">
        <v>1457</v>
      </c>
      <c r="C498" s="38" t="s">
        <v>1787</v>
      </c>
      <c r="D498" s="19" t="s">
        <v>1440</v>
      </c>
      <c r="E498" s="73">
        <v>4</v>
      </c>
      <c r="F498" s="73"/>
      <c r="G498" s="74"/>
      <c r="H498" s="115">
        <v>100</v>
      </c>
    </row>
    <row r="499" spans="1:8" ht="15" x14ac:dyDescent="0.25">
      <c r="A499" s="21">
        <v>46129</v>
      </c>
      <c r="B499" s="28" t="s">
        <v>1457</v>
      </c>
      <c r="C499" s="38" t="s">
        <v>2474</v>
      </c>
      <c r="D499" s="19" t="s">
        <v>3436</v>
      </c>
      <c r="E499" s="73"/>
      <c r="F499" s="73"/>
      <c r="G499" s="74"/>
      <c r="H499" s="115">
        <v>100</v>
      </c>
    </row>
    <row r="500" spans="1:8" ht="15" x14ac:dyDescent="0.25">
      <c r="A500" s="21">
        <v>46129</v>
      </c>
      <c r="B500" s="28" t="s">
        <v>1457</v>
      </c>
      <c r="C500" s="38" t="s">
        <v>1910</v>
      </c>
      <c r="D500" s="19" t="s">
        <v>3672</v>
      </c>
      <c r="E500" s="73">
        <v>7</v>
      </c>
      <c r="F500" s="73"/>
      <c r="G500" s="74" t="s">
        <v>3673</v>
      </c>
      <c r="H500" s="115">
        <v>100</v>
      </c>
    </row>
    <row r="501" spans="1:8" ht="15" x14ac:dyDescent="0.25">
      <c r="A501" s="21">
        <v>46129</v>
      </c>
      <c r="B501" s="28" t="s">
        <v>2372</v>
      </c>
      <c r="C501" s="38" t="s">
        <v>3594</v>
      </c>
      <c r="D501" s="19" t="s">
        <v>3674</v>
      </c>
      <c r="E501" s="73"/>
      <c r="F501" s="73"/>
      <c r="G501" s="74"/>
      <c r="H501" s="115">
        <v>100</v>
      </c>
    </row>
    <row r="502" spans="1:8" ht="15" x14ac:dyDescent="0.25">
      <c r="A502" s="21">
        <v>46129</v>
      </c>
      <c r="B502" s="28" t="s">
        <v>2372</v>
      </c>
      <c r="C502" s="38" t="s">
        <v>1540</v>
      </c>
      <c r="D502" s="19" t="s">
        <v>3675</v>
      </c>
      <c r="E502" s="73"/>
      <c r="F502" s="73"/>
      <c r="G502" s="74"/>
      <c r="H502" s="115">
        <v>100</v>
      </c>
    </row>
    <row r="503" spans="1:8" ht="15" x14ac:dyDescent="0.25">
      <c r="A503" s="21">
        <v>46129</v>
      </c>
      <c r="B503" s="28" t="s">
        <v>2372</v>
      </c>
      <c r="C503" s="38" t="s">
        <v>1553</v>
      </c>
      <c r="D503" s="19" t="s">
        <v>3344</v>
      </c>
      <c r="E503" s="73"/>
      <c r="F503" s="73"/>
      <c r="G503" s="74"/>
      <c r="H503" s="115">
        <v>100</v>
      </c>
    </row>
    <row r="504" spans="1:8" ht="15" x14ac:dyDescent="0.25">
      <c r="A504" s="21">
        <v>46129</v>
      </c>
      <c r="B504" s="28" t="s">
        <v>2372</v>
      </c>
      <c r="C504" s="38" t="s">
        <v>1674</v>
      </c>
      <c r="D504" s="19" t="s">
        <v>3344</v>
      </c>
      <c r="E504" s="73"/>
      <c r="F504" s="73"/>
      <c r="G504" s="74"/>
      <c r="H504" s="115">
        <v>100</v>
      </c>
    </row>
    <row r="505" spans="1:8" ht="15" x14ac:dyDescent="0.25">
      <c r="A505" s="21">
        <v>46129</v>
      </c>
      <c r="B505" s="28" t="s">
        <v>2372</v>
      </c>
      <c r="C505" s="38" t="s">
        <v>1675</v>
      </c>
      <c r="D505" s="19" t="s">
        <v>3344</v>
      </c>
      <c r="E505" s="73"/>
      <c r="F505" s="73"/>
      <c r="G505" s="74"/>
      <c r="H505" s="115">
        <v>100</v>
      </c>
    </row>
    <row r="506" spans="1:8" ht="15" x14ac:dyDescent="0.25">
      <c r="A506" s="21">
        <v>46129</v>
      </c>
      <c r="B506" s="28" t="s">
        <v>2372</v>
      </c>
      <c r="C506" s="38" t="s">
        <v>1392</v>
      </c>
      <c r="D506" s="19" t="s">
        <v>3676</v>
      </c>
      <c r="E506" s="73"/>
      <c r="F506" s="73"/>
      <c r="G506" s="74"/>
      <c r="H506" s="115">
        <v>100</v>
      </c>
    </row>
    <row r="507" spans="1:8" ht="15" x14ac:dyDescent="0.25">
      <c r="A507" s="21">
        <v>46129</v>
      </c>
      <c r="B507" s="28" t="s">
        <v>1590</v>
      </c>
      <c r="C507" s="38" t="s">
        <v>363</v>
      </c>
      <c r="D507" s="19" t="s">
        <v>3677</v>
      </c>
      <c r="E507" s="73"/>
      <c r="F507" s="73"/>
      <c r="G507" s="74"/>
      <c r="H507" s="115">
        <v>100</v>
      </c>
    </row>
    <row r="508" spans="1:8" ht="15" x14ac:dyDescent="0.25">
      <c r="A508" s="21">
        <v>46130</v>
      </c>
      <c r="B508" s="28" t="s">
        <v>1555</v>
      </c>
      <c r="C508" s="38" t="s">
        <v>3069</v>
      </c>
      <c r="D508" s="19" t="s">
        <v>3678</v>
      </c>
      <c r="E508" s="73">
        <v>1</v>
      </c>
      <c r="F508" s="73"/>
      <c r="G508" s="74" t="s">
        <v>3679</v>
      </c>
      <c r="H508" s="115">
        <v>100</v>
      </c>
    </row>
    <row r="509" spans="1:8" ht="15" x14ac:dyDescent="0.25">
      <c r="A509" s="21">
        <v>46130</v>
      </c>
      <c r="B509" s="28" t="s">
        <v>1555</v>
      </c>
      <c r="C509" s="38" t="s">
        <v>1511</v>
      </c>
      <c r="D509" s="19" t="s">
        <v>3680</v>
      </c>
      <c r="E509" s="73"/>
      <c r="F509" s="73"/>
      <c r="G509" s="74"/>
      <c r="H509" s="115">
        <v>100</v>
      </c>
    </row>
    <row r="510" spans="1:8" ht="15" x14ac:dyDescent="0.25">
      <c r="A510" s="21">
        <v>46130</v>
      </c>
      <c r="B510" s="28" t="s">
        <v>1555</v>
      </c>
      <c r="C510" s="38" t="s">
        <v>3681</v>
      </c>
      <c r="D510" s="19" t="s">
        <v>3680</v>
      </c>
      <c r="E510" s="73"/>
      <c r="F510" s="73"/>
      <c r="G510" s="74"/>
      <c r="H510" s="115">
        <v>100</v>
      </c>
    </row>
    <row r="511" spans="1:8" ht="15" x14ac:dyDescent="0.25">
      <c r="A511" s="21">
        <v>46130</v>
      </c>
      <c r="B511" s="28" t="s">
        <v>1555</v>
      </c>
      <c r="C511" s="38" t="s">
        <v>1524</v>
      </c>
      <c r="D511" s="19" t="s">
        <v>3091</v>
      </c>
      <c r="E511" s="73"/>
      <c r="F511" s="73"/>
      <c r="G511" s="74" t="s">
        <v>3682</v>
      </c>
      <c r="H511" s="115">
        <v>100</v>
      </c>
    </row>
    <row r="512" spans="1:8" ht="15" x14ac:dyDescent="0.25">
      <c r="A512" s="21">
        <v>46130</v>
      </c>
      <c r="B512" s="28" t="s">
        <v>1555</v>
      </c>
      <c r="C512" s="38" t="s">
        <v>1524</v>
      </c>
      <c r="D512" s="19" t="s">
        <v>3412</v>
      </c>
      <c r="E512" s="73"/>
      <c r="F512" s="73"/>
      <c r="G512" s="74" t="s">
        <v>3683</v>
      </c>
      <c r="H512" s="115">
        <v>100</v>
      </c>
    </row>
    <row r="513" spans="1:8" ht="15" x14ac:dyDescent="0.25">
      <c r="A513" s="21">
        <v>46130</v>
      </c>
      <c r="B513" s="28" t="s">
        <v>1555</v>
      </c>
      <c r="C513" s="38" t="s">
        <v>3684</v>
      </c>
      <c r="D513" s="19" t="s">
        <v>3412</v>
      </c>
      <c r="E513" s="73">
        <v>8</v>
      </c>
      <c r="F513" s="73"/>
      <c r="G513" s="74" t="s">
        <v>3673</v>
      </c>
      <c r="H513" s="115">
        <v>100</v>
      </c>
    </row>
    <row r="514" spans="1:8" ht="21.6" x14ac:dyDescent="0.25">
      <c r="A514" s="21">
        <v>46130</v>
      </c>
      <c r="B514" s="28" t="s">
        <v>1555</v>
      </c>
      <c r="C514" s="38" t="s">
        <v>3685</v>
      </c>
      <c r="D514" s="19" t="s">
        <v>3412</v>
      </c>
      <c r="E514" s="73"/>
      <c r="F514" s="73"/>
      <c r="G514" s="74" t="s">
        <v>3468</v>
      </c>
      <c r="H514" s="115">
        <v>100</v>
      </c>
    </row>
    <row r="515" spans="1:8" ht="15" x14ac:dyDescent="0.25">
      <c r="A515" s="21">
        <v>46130</v>
      </c>
      <c r="B515" s="28" t="s">
        <v>1457</v>
      </c>
      <c r="C515" s="38" t="s">
        <v>3686</v>
      </c>
      <c r="D515" s="19" t="s">
        <v>3412</v>
      </c>
      <c r="E515" s="73"/>
      <c r="F515" s="73"/>
      <c r="G515" s="74" t="s">
        <v>3687</v>
      </c>
      <c r="H515" s="115">
        <v>100</v>
      </c>
    </row>
    <row r="516" spans="1:8" ht="15" x14ac:dyDescent="0.25">
      <c r="A516" s="21">
        <v>46130</v>
      </c>
      <c r="B516" s="28" t="s">
        <v>1457</v>
      </c>
      <c r="C516" s="38" t="s">
        <v>3077</v>
      </c>
      <c r="D516" s="19" t="s">
        <v>3688</v>
      </c>
      <c r="E516" s="73"/>
      <c r="F516" s="73"/>
      <c r="G516" s="74" t="s">
        <v>3689</v>
      </c>
      <c r="H516" s="115">
        <v>100</v>
      </c>
    </row>
    <row r="517" spans="1:8" ht="15" x14ac:dyDescent="0.25">
      <c r="A517" s="21">
        <v>46130</v>
      </c>
      <c r="B517" s="28" t="s">
        <v>1457</v>
      </c>
      <c r="C517" s="38" t="s">
        <v>1813</v>
      </c>
      <c r="D517" s="19" t="s">
        <v>3690</v>
      </c>
      <c r="E517" s="73"/>
      <c r="F517" s="73"/>
      <c r="G517" s="74" t="s">
        <v>3691</v>
      </c>
      <c r="H517" s="115">
        <v>100</v>
      </c>
    </row>
    <row r="518" spans="1:8" ht="15" x14ac:dyDescent="0.25">
      <c r="A518" s="21">
        <v>46130</v>
      </c>
      <c r="B518" s="28" t="s">
        <v>1457</v>
      </c>
      <c r="C518" s="38" t="s">
        <v>1499</v>
      </c>
      <c r="D518" s="19" t="s">
        <v>3690</v>
      </c>
      <c r="E518" s="73"/>
      <c r="F518" s="73"/>
      <c r="G518" s="74" t="s">
        <v>3691</v>
      </c>
      <c r="H518" s="115">
        <v>100</v>
      </c>
    </row>
    <row r="519" spans="1:8" ht="15" x14ac:dyDescent="0.25">
      <c r="A519" s="21">
        <v>46130</v>
      </c>
      <c r="B519" s="28" t="s">
        <v>1457</v>
      </c>
      <c r="C519" s="38" t="s">
        <v>3089</v>
      </c>
      <c r="D519" s="19" t="s">
        <v>1440</v>
      </c>
      <c r="E519" s="73">
        <v>7</v>
      </c>
      <c r="F519" s="73"/>
      <c r="G519" s="74" t="s">
        <v>3123</v>
      </c>
      <c r="H519" s="115">
        <v>100</v>
      </c>
    </row>
    <row r="520" spans="1:8" ht="15" x14ac:dyDescent="0.25">
      <c r="A520" s="21">
        <v>46130</v>
      </c>
      <c r="B520" s="28" t="s">
        <v>1457</v>
      </c>
      <c r="C520" s="38" t="s">
        <v>3692</v>
      </c>
      <c r="D520" s="19" t="s">
        <v>3412</v>
      </c>
      <c r="E520" s="73"/>
      <c r="F520" s="73"/>
      <c r="G520" s="74" t="s">
        <v>3693</v>
      </c>
      <c r="H520" s="115">
        <v>100</v>
      </c>
    </row>
    <row r="521" spans="1:8" ht="15" x14ac:dyDescent="0.25">
      <c r="A521" s="21">
        <v>46130</v>
      </c>
      <c r="B521" s="28" t="s">
        <v>1457</v>
      </c>
      <c r="C521" s="38" t="s">
        <v>1816</v>
      </c>
      <c r="D521" s="19" t="s">
        <v>1440</v>
      </c>
      <c r="E521" s="73">
        <v>7</v>
      </c>
      <c r="F521" s="73"/>
      <c r="G521" s="74"/>
      <c r="H521" s="115">
        <v>100</v>
      </c>
    </row>
    <row r="522" spans="1:8" ht="15" x14ac:dyDescent="0.25">
      <c r="A522" s="21">
        <v>46131</v>
      </c>
      <c r="B522" s="28" t="s">
        <v>1457</v>
      </c>
      <c r="C522" s="87" t="s">
        <v>3069</v>
      </c>
      <c r="D522" s="19" t="s">
        <v>3678</v>
      </c>
      <c r="E522" s="73">
        <v>1</v>
      </c>
      <c r="F522" s="73"/>
      <c r="G522" s="74" t="s">
        <v>3694</v>
      </c>
      <c r="H522" s="115">
        <v>100</v>
      </c>
    </row>
    <row r="523" spans="1:8" ht="15" x14ac:dyDescent="0.25">
      <c r="A523" s="21">
        <v>46131</v>
      </c>
      <c r="B523" s="28" t="s">
        <v>1457</v>
      </c>
      <c r="C523" s="87" t="s">
        <v>3695</v>
      </c>
      <c r="D523" s="73" t="s">
        <v>3412</v>
      </c>
      <c r="E523" s="73">
        <v>7</v>
      </c>
      <c r="F523" s="73"/>
      <c r="G523" s="74" t="s">
        <v>3696</v>
      </c>
      <c r="H523" s="115">
        <v>100</v>
      </c>
    </row>
    <row r="524" spans="1:8" ht="15" x14ac:dyDescent="0.25">
      <c r="A524" s="21">
        <v>46131</v>
      </c>
      <c r="B524" s="28" t="s">
        <v>1457</v>
      </c>
      <c r="C524" s="87" t="s">
        <v>3697</v>
      </c>
      <c r="D524" s="73" t="s">
        <v>3091</v>
      </c>
      <c r="E524" s="73"/>
      <c r="F524" s="73"/>
      <c r="G524" s="74" t="s">
        <v>3698</v>
      </c>
      <c r="H524" s="115">
        <v>100</v>
      </c>
    </row>
    <row r="525" spans="1:8" ht="15" x14ac:dyDescent="0.25">
      <c r="A525" s="21">
        <v>46131</v>
      </c>
      <c r="B525" s="28" t="s">
        <v>1457</v>
      </c>
      <c r="C525" s="87" t="s">
        <v>3697</v>
      </c>
      <c r="D525" s="73" t="s">
        <v>3412</v>
      </c>
      <c r="E525" s="73"/>
      <c r="F525" s="73"/>
      <c r="G525" s="74" t="s">
        <v>3699</v>
      </c>
      <c r="H525" s="115">
        <v>100</v>
      </c>
    </row>
    <row r="526" spans="1:8" ht="15" x14ac:dyDescent="0.25">
      <c r="A526" s="21">
        <v>46131</v>
      </c>
      <c r="B526" s="28" t="s">
        <v>1457</v>
      </c>
      <c r="C526" s="87" t="s">
        <v>1514</v>
      </c>
      <c r="D526" s="73" t="s">
        <v>3483</v>
      </c>
      <c r="E526" s="73"/>
      <c r="F526" s="73"/>
      <c r="G526" s="74" t="s">
        <v>3700</v>
      </c>
      <c r="H526" s="115">
        <v>100</v>
      </c>
    </row>
    <row r="527" spans="1:8" ht="21.6" x14ac:dyDescent="0.25">
      <c r="A527" s="21">
        <v>46131</v>
      </c>
      <c r="B527" s="28" t="s">
        <v>1457</v>
      </c>
      <c r="C527" s="87" t="s">
        <v>3701</v>
      </c>
      <c r="D527" s="73" t="s">
        <v>3702</v>
      </c>
      <c r="E527" s="73"/>
      <c r="F527" s="73"/>
      <c r="G527" s="74" t="s">
        <v>3703</v>
      </c>
      <c r="H527" s="115">
        <v>100</v>
      </c>
    </row>
    <row r="528" spans="1:8" ht="26.4" x14ac:dyDescent="0.25">
      <c r="A528" s="21">
        <v>46132</v>
      </c>
      <c r="B528" s="88" t="s">
        <v>1534</v>
      </c>
      <c r="C528" s="77" t="s">
        <v>3704</v>
      </c>
      <c r="D528" s="73" t="s">
        <v>3658</v>
      </c>
      <c r="E528" s="73"/>
      <c r="F528" s="73"/>
      <c r="G528" s="74" t="s">
        <v>3705</v>
      </c>
      <c r="H528" s="115">
        <v>100</v>
      </c>
    </row>
    <row r="529" spans="1:8" ht="26.4" x14ac:dyDescent="0.25">
      <c r="A529" s="21">
        <v>46132</v>
      </c>
      <c r="B529" s="88" t="s">
        <v>1534</v>
      </c>
      <c r="C529" s="38" t="s">
        <v>1540</v>
      </c>
      <c r="D529" s="73" t="s">
        <v>3706</v>
      </c>
      <c r="E529" s="73"/>
      <c r="F529" s="73"/>
      <c r="G529" s="74" t="s">
        <v>3707</v>
      </c>
      <c r="H529" s="115">
        <v>100</v>
      </c>
    </row>
    <row r="530" spans="1:8" ht="15" x14ac:dyDescent="0.25">
      <c r="A530" s="21">
        <v>46132</v>
      </c>
      <c r="B530" s="88" t="s">
        <v>1428</v>
      </c>
      <c r="C530" s="38" t="s">
        <v>758</v>
      </c>
      <c r="D530" s="19" t="s">
        <v>3402</v>
      </c>
      <c r="E530" s="73">
        <v>1</v>
      </c>
      <c r="F530" s="73"/>
      <c r="G530" s="74"/>
      <c r="H530" s="115">
        <v>100</v>
      </c>
    </row>
    <row r="531" spans="1:8" ht="26.4" x14ac:dyDescent="0.25">
      <c r="A531" s="21">
        <v>46132</v>
      </c>
      <c r="B531" s="88" t="s">
        <v>1428</v>
      </c>
      <c r="C531" s="38" t="s">
        <v>369</v>
      </c>
      <c r="D531" s="19" t="s">
        <v>1767</v>
      </c>
      <c r="E531" s="73"/>
      <c r="F531" s="73"/>
      <c r="G531" s="74"/>
      <c r="H531" s="115">
        <v>100</v>
      </c>
    </row>
    <row r="532" spans="1:8" ht="15" x14ac:dyDescent="0.25">
      <c r="A532" s="21">
        <v>46132</v>
      </c>
      <c r="B532" s="88" t="s">
        <v>1428</v>
      </c>
      <c r="C532" s="38" t="s">
        <v>1124</v>
      </c>
      <c r="D532" s="19" t="s">
        <v>3708</v>
      </c>
      <c r="E532" s="73"/>
      <c r="F532" s="73"/>
      <c r="G532" s="74" t="s">
        <v>3709</v>
      </c>
      <c r="H532" s="115">
        <v>100</v>
      </c>
    </row>
    <row r="533" spans="1:8" ht="15" x14ac:dyDescent="0.25">
      <c r="A533" s="21">
        <v>46132</v>
      </c>
      <c r="B533" s="88" t="s">
        <v>1428</v>
      </c>
      <c r="C533" s="38" t="s">
        <v>1124</v>
      </c>
      <c r="D533" s="19" t="s">
        <v>3710</v>
      </c>
      <c r="E533" s="73"/>
      <c r="F533" s="73"/>
      <c r="G533" s="74" t="s">
        <v>3709</v>
      </c>
      <c r="H533" s="115">
        <v>100</v>
      </c>
    </row>
    <row r="534" spans="1:8" ht="43.2" x14ac:dyDescent="0.25">
      <c r="A534" s="21">
        <v>46132</v>
      </c>
      <c r="B534" s="88" t="s">
        <v>1542</v>
      </c>
      <c r="C534" s="38" t="s">
        <v>1648</v>
      </c>
      <c r="D534" s="19" t="s">
        <v>3412</v>
      </c>
      <c r="E534" s="73"/>
      <c r="F534" s="73"/>
      <c r="G534" s="74" t="s">
        <v>3711</v>
      </c>
      <c r="H534" s="115">
        <v>100</v>
      </c>
    </row>
    <row r="535" spans="1:8" ht="15" x14ac:dyDescent="0.25">
      <c r="A535" s="21">
        <v>46132</v>
      </c>
      <c r="B535" s="88" t="s">
        <v>1542</v>
      </c>
      <c r="C535" s="38" t="s">
        <v>2008</v>
      </c>
      <c r="D535" s="19" t="s">
        <v>1440</v>
      </c>
      <c r="E535" s="73">
        <v>7</v>
      </c>
      <c r="F535" s="73"/>
      <c r="G535" s="74"/>
      <c r="H535" s="115">
        <v>100</v>
      </c>
    </row>
    <row r="536" spans="1:8" ht="15" x14ac:dyDescent="0.25">
      <c r="A536" s="21">
        <v>46132</v>
      </c>
      <c r="B536" s="88" t="s">
        <v>1542</v>
      </c>
      <c r="C536" s="38" t="s">
        <v>1480</v>
      </c>
      <c r="D536" s="19" t="s">
        <v>2368</v>
      </c>
      <c r="E536" s="73">
        <v>5</v>
      </c>
      <c r="F536" s="73"/>
      <c r="G536" s="74" t="s">
        <v>3712</v>
      </c>
      <c r="H536" s="115">
        <v>100</v>
      </c>
    </row>
    <row r="537" spans="1:8" ht="43.2" x14ac:dyDescent="0.25">
      <c r="A537" s="21">
        <v>46132</v>
      </c>
      <c r="B537" s="88" t="s">
        <v>1542</v>
      </c>
      <c r="C537" s="38" t="s">
        <v>1675</v>
      </c>
      <c r="D537" s="19" t="s">
        <v>3412</v>
      </c>
      <c r="E537" s="73">
        <v>3</v>
      </c>
      <c r="F537" s="73"/>
      <c r="G537" s="74" t="s">
        <v>3713</v>
      </c>
      <c r="H537" s="115">
        <v>100</v>
      </c>
    </row>
    <row r="538" spans="1:8" ht="21.6" x14ac:dyDescent="0.25">
      <c r="A538" s="21">
        <v>46132</v>
      </c>
      <c r="B538" s="88" t="s">
        <v>1542</v>
      </c>
      <c r="C538" s="38" t="s">
        <v>1611</v>
      </c>
      <c r="D538" s="19" t="s">
        <v>2368</v>
      </c>
      <c r="E538" s="73">
        <v>7</v>
      </c>
      <c r="F538" s="73"/>
      <c r="G538" s="74" t="s">
        <v>3714</v>
      </c>
      <c r="H538" s="115">
        <v>100</v>
      </c>
    </row>
    <row r="539" spans="1:8" ht="15" x14ac:dyDescent="0.25">
      <c r="A539" s="21">
        <v>46132</v>
      </c>
      <c r="B539" s="88" t="s">
        <v>1542</v>
      </c>
      <c r="C539" s="38" t="s">
        <v>1723</v>
      </c>
      <c r="D539" s="19" t="s">
        <v>1440</v>
      </c>
      <c r="E539" s="73">
        <v>4</v>
      </c>
      <c r="F539" s="73"/>
      <c r="G539" s="74" t="s">
        <v>1839</v>
      </c>
      <c r="H539" s="115">
        <v>100</v>
      </c>
    </row>
    <row r="540" spans="1:8" ht="15" x14ac:dyDescent="0.25">
      <c r="A540" s="21">
        <v>46132</v>
      </c>
      <c r="B540" s="88" t="s">
        <v>1542</v>
      </c>
      <c r="C540" s="38" t="s">
        <v>1543</v>
      </c>
      <c r="D540" s="19" t="s">
        <v>1440</v>
      </c>
      <c r="E540" s="73">
        <v>3</v>
      </c>
      <c r="F540" s="73"/>
      <c r="G540" s="74"/>
      <c r="H540" s="115">
        <v>100</v>
      </c>
    </row>
    <row r="541" spans="1:8" ht="15" x14ac:dyDescent="0.25">
      <c r="A541" s="21">
        <v>46132</v>
      </c>
      <c r="B541" s="88" t="s">
        <v>1555</v>
      </c>
      <c r="C541" s="38" t="s">
        <v>1910</v>
      </c>
      <c r="D541" s="19" t="s">
        <v>3483</v>
      </c>
      <c r="E541" s="73"/>
      <c r="F541" s="73"/>
      <c r="G541" s="74"/>
      <c r="H541" s="115">
        <v>100</v>
      </c>
    </row>
    <row r="542" spans="1:8" ht="21.6" x14ac:dyDescent="0.25">
      <c r="A542" s="21">
        <v>46132</v>
      </c>
      <c r="B542" s="88" t="s">
        <v>1555</v>
      </c>
      <c r="C542" s="38" t="s">
        <v>1912</v>
      </c>
      <c r="D542" s="19" t="s">
        <v>1440</v>
      </c>
      <c r="E542" s="73">
        <v>3</v>
      </c>
      <c r="F542" s="73"/>
      <c r="G542" s="74" t="s">
        <v>3715</v>
      </c>
      <c r="H542" s="115">
        <v>100</v>
      </c>
    </row>
    <row r="543" spans="1:8" ht="15" x14ac:dyDescent="0.25">
      <c r="A543" s="21">
        <v>46132</v>
      </c>
      <c r="B543" s="88" t="s">
        <v>1555</v>
      </c>
      <c r="C543" s="38" t="s">
        <v>1455</v>
      </c>
      <c r="D543" s="19" t="s">
        <v>1440</v>
      </c>
      <c r="E543" s="73">
        <v>6</v>
      </c>
      <c r="F543" s="73"/>
      <c r="G543" s="74" t="s">
        <v>1839</v>
      </c>
      <c r="H543" s="115">
        <v>100</v>
      </c>
    </row>
    <row r="544" spans="1:8" ht="15" x14ac:dyDescent="0.25">
      <c r="A544" s="21">
        <v>46132</v>
      </c>
      <c r="B544" s="88" t="s">
        <v>1555</v>
      </c>
      <c r="C544" s="38" t="s">
        <v>1451</v>
      </c>
      <c r="D544" s="19" t="s">
        <v>1440</v>
      </c>
      <c r="E544" s="73">
        <v>6</v>
      </c>
      <c r="F544" s="73"/>
      <c r="G544" s="74"/>
      <c r="H544" s="115">
        <v>100</v>
      </c>
    </row>
    <row r="545" spans="1:8" ht="15" x14ac:dyDescent="0.25">
      <c r="A545" s="21">
        <v>46132</v>
      </c>
      <c r="B545" s="88" t="s">
        <v>1555</v>
      </c>
      <c r="C545" s="38" t="s">
        <v>1781</v>
      </c>
      <c r="D545" s="19" t="s">
        <v>1440</v>
      </c>
      <c r="E545" s="73">
        <v>3</v>
      </c>
      <c r="F545" s="73"/>
      <c r="G545" s="74" t="s">
        <v>1839</v>
      </c>
      <c r="H545" s="115">
        <v>100</v>
      </c>
    </row>
    <row r="546" spans="1:8" ht="15" x14ac:dyDescent="0.25">
      <c r="A546" s="21">
        <v>46132</v>
      </c>
      <c r="B546" s="88" t="s">
        <v>1555</v>
      </c>
      <c r="C546" s="38" t="s">
        <v>1734</v>
      </c>
      <c r="D546" s="19" t="s">
        <v>1440</v>
      </c>
      <c r="E546" s="73">
        <v>6</v>
      </c>
      <c r="F546" s="73"/>
      <c r="G546" s="74"/>
      <c r="H546" s="115">
        <v>100</v>
      </c>
    </row>
    <row r="547" spans="1:8" ht="15" x14ac:dyDescent="0.25">
      <c r="A547" s="21">
        <v>46132</v>
      </c>
      <c r="B547" s="88" t="s">
        <v>1555</v>
      </c>
      <c r="C547" s="38" t="s">
        <v>1782</v>
      </c>
      <c r="D547" s="19" t="s">
        <v>1440</v>
      </c>
      <c r="E547" s="73">
        <v>3</v>
      </c>
      <c r="F547" s="73"/>
      <c r="G547" s="74"/>
      <c r="H547" s="115">
        <v>100</v>
      </c>
    </row>
    <row r="548" spans="1:8" ht="15" x14ac:dyDescent="0.25">
      <c r="A548" s="21">
        <v>46132</v>
      </c>
      <c r="B548" s="88" t="s">
        <v>1438</v>
      </c>
      <c r="C548" s="38" t="s">
        <v>1692</v>
      </c>
      <c r="D548" s="19" t="s">
        <v>2368</v>
      </c>
      <c r="E548" s="73"/>
      <c r="F548" s="73"/>
      <c r="G548" s="74" t="s">
        <v>1476</v>
      </c>
      <c r="H548" s="115">
        <v>100</v>
      </c>
    </row>
    <row r="549" spans="1:8" ht="21.6" x14ac:dyDescent="0.25">
      <c r="A549" s="21">
        <v>46132</v>
      </c>
      <c r="B549" s="88" t="s">
        <v>1438</v>
      </c>
      <c r="C549" s="38" t="s">
        <v>1955</v>
      </c>
      <c r="D549" s="19" t="s">
        <v>2365</v>
      </c>
      <c r="E549" s="73"/>
      <c r="F549" s="73"/>
      <c r="G549" s="74" t="s">
        <v>2282</v>
      </c>
      <c r="H549" s="115">
        <v>100</v>
      </c>
    </row>
    <row r="550" spans="1:8" ht="54" x14ac:dyDescent="0.25">
      <c r="A550" s="21">
        <v>46132</v>
      </c>
      <c r="B550" s="88" t="s">
        <v>1438</v>
      </c>
      <c r="C550" s="38" t="s">
        <v>1724</v>
      </c>
      <c r="D550" s="19" t="s">
        <v>3412</v>
      </c>
      <c r="E550" s="73"/>
      <c r="F550" s="73"/>
      <c r="G550" s="74" t="s">
        <v>3716</v>
      </c>
      <c r="H550" s="115">
        <v>100</v>
      </c>
    </row>
    <row r="551" spans="1:8" ht="15" x14ac:dyDescent="0.25">
      <c r="A551" s="21">
        <v>46132</v>
      </c>
      <c r="B551" s="88" t="s">
        <v>1438</v>
      </c>
      <c r="C551" s="38" t="s">
        <v>1642</v>
      </c>
      <c r="D551" s="19" t="s">
        <v>1440</v>
      </c>
      <c r="E551" s="73">
        <v>6</v>
      </c>
      <c r="F551" s="73"/>
      <c r="G551" s="74" t="s">
        <v>3717</v>
      </c>
      <c r="H551" s="115">
        <v>100</v>
      </c>
    </row>
    <row r="552" spans="1:8" ht="15" x14ac:dyDescent="0.25">
      <c r="A552" s="21">
        <v>46132</v>
      </c>
      <c r="B552" s="88" t="s">
        <v>1438</v>
      </c>
      <c r="C552" s="38" t="s">
        <v>1472</v>
      </c>
      <c r="D552" s="19" t="s">
        <v>1440</v>
      </c>
      <c r="E552" s="73">
        <v>3</v>
      </c>
      <c r="F552" s="73"/>
      <c r="G552" s="74" t="s">
        <v>3718</v>
      </c>
      <c r="H552" s="115">
        <v>100</v>
      </c>
    </row>
    <row r="553" spans="1:8" ht="15" x14ac:dyDescent="0.25">
      <c r="A553" s="21">
        <v>46132</v>
      </c>
      <c r="B553" s="88" t="s">
        <v>1438</v>
      </c>
      <c r="C553" s="87" t="s">
        <v>1574</v>
      </c>
      <c r="D553" s="19" t="s">
        <v>1440</v>
      </c>
      <c r="E553" s="73">
        <v>3</v>
      </c>
      <c r="F553" s="73"/>
      <c r="G553" s="74"/>
      <c r="H553" s="115">
        <v>100</v>
      </c>
    </row>
    <row r="554" spans="1:8" ht="15" x14ac:dyDescent="0.25">
      <c r="A554" s="21">
        <v>46132</v>
      </c>
      <c r="B554" s="88" t="s">
        <v>1438</v>
      </c>
      <c r="C554" s="87" t="s">
        <v>1645</v>
      </c>
      <c r="D554" s="19" t="s">
        <v>1440</v>
      </c>
      <c r="E554" s="73">
        <v>2</v>
      </c>
      <c r="F554" s="73"/>
      <c r="G554" s="74" t="s">
        <v>1839</v>
      </c>
      <c r="H554" s="115">
        <v>100</v>
      </c>
    </row>
    <row r="555" spans="1:8" ht="15" x14ac:dyDescent="0.25">
      <c r="A555" s="21">
        <v>46132</v>
      </c>
      <c r="B555" s="88" t="s">
        <v>1438</v>
      </c>
      <c r="C555" s="87" t="s">
        <v>1477</v>
      </c>
      <c r="D555" s="19" t="s">
        <v>1440</v>
      </c>
      <c r="E555" s="73">
        <v>3</v>
      </c>
      <c r="F555" s="73"/>
      <c r="G555" s="74"/>
      <c r="H555" s="115">
        <v>100</v>
      </c>
    </row>
    <row r="556" spans="1:8" ht="32.4" x14ac:dyDescent="0.25">
      <c r="A556" s="21">
        <v>46132</v>
      </c>
      <c r="B556" s="88" t="s">
        <v>1457</v>
      </c>
      <c r="C556" s="77" t="s">
        <v>3200</v>
      </c>
      <c r="D556" s="73" t="s">
        <v>2368</v>
      </c>
      <c r="E556" s="73">
        <v>5</v>
      </c>
      <c r="F556" s="73"/>
      <c r="G556" s="74" t="s">
        <v>3719</v>
      </c>
      <c r="H556" s="115">
        <v>100</v>
      </c>
    </row>
    <row r="557" spans="1:8" ht="21.6" x14ac:dyDescent="0.25">
      <c r="A557" s="21">
        <v>46132</v>
      </c>
      <c r="B557" s="88" t="s">
        <v>1457</v>
      </c>
      <c r="C557" s="77" t="s">
        <v>1624</v>
      </c>
      <c r="D557" s="73" t="s">
        <v>2368</v>
      </c>
      <c r="E557" s="73">
        <v>5</v>
      </c>
      <c r="F557" s="73"/>
      <c r="G557" s="74" t="s">
        <v>3720</v>
      </c>
      <c r="H557" s="115">
        <v>100</v>
      </c>
    </row>
    <row r="558" spans="1:8" ht="15" x14ac:dyDescent="0.25">
      <c r="A558" s="21">
        <v>46132</v>
      </c>
      <c r="B558" s="88" t="s">
        <v>1457</v>
      </c>
      <c r="C558" s="77" t="s">
        <v>1622</v>
      </c>
      <c r="D558" s="73" t="s">
        <v>1440</v>
      </c>
      <c r="E558" s="73">
        <v>5</v>
      </c>
      <c r="F558" s="73"/>
      <c r="G558" s="74" t="s">
        <v>1839</v>
      </c>
      <c r="H558" s="115">
        <v>100</v>
      </c>
    </row>
    <row r="559" spans="1:8" ht="15" x14ac:dyDescent="0.25">
      <c r="A559" s="21">
        <v>46132</v>
      </c>
      <c r="B559" s="88" t="s">
        <v>1457</v>
      </c>
      <c r="C559" s="77" t="s">
        <v>1626</v>
      </c>
      <c r="D559" s="73" t="s">
        <v>1440</v>
      </c>
      <c r="E559" s="73">
        <v>4</v>
      </c>
      <c r="F559" s="73"/>
      <c r="G559" s="74" t="s">
        <v>1839</v>
      </c>
      <c r="H559" s="115">
        <v>100</v>
      </c>
    </row>
    <row r="560" spans="1:8" ht="32.4" x14ac:dyDescent="0.25">
      <c r="A560" s="21">
        <v>46132</v>
      </c>
      <c r="B560" s="88" t="s">
        <v>1457</v>
      </c>
      <c r="C560" s="77" t="s">
        <v>1446</v>
      </c>
      <c r="D560" s="73" t="s">
        <v>2365</v>
      </c>
      <c r="E560" s="73"/>
      <c r="F560" s="73"/>
      <c r="G560" s="74" t="s">
        <v>3721</v>
      </c>
      <c r="H560" s="115">
        <v>100</v>
      </c>
    </row>
    <row r="561" spans="1:8" ht="15" x14ac:dyDescent="0.25">
      <c r="A561" s="21">
        <v>46132</v>
      </c>
      <c r="B561" s="88" t="s">
        <v>1457</v>
      </c>
      <c r="C561" s="87" t="s">
        <v>1941</v>
      </c>
      <c r="D561" s="73" t="s">
        <v>1440</v>
      </c>
      <c r="E561" s="73">
        <v>4</v>
      </c>
      <c r="F561" s="73"/>
      <c r="G561" s="74"/>
      <c r="H561" s="115">
        <v>100</v>
      </c>
    </row>
    <row r="562" spans="1:8" ht="15" x14ac:dyDescent="0.25">
      <c r="A562" s="21">
        <v>46132</v>
      </c>
      <c r="B562" s="88" t="s">
        <v>1457</v>
      </c>
      <c r="C562" s="87" t="s">
        <v>1728</v>
      </c>
      <c r="D562" s="73" t="s">
        <v>1440</v>
      </c>
      <c r="E562" s="73">
        <v>5</v>
      </c>
      <c r="F562" s="73"/>
      <c r="G562" s="74"/>
      <c r="H562" s="115">
        <v>100</v>
      </c>
    </row>
    <row r="563" spans="1:8" ht="26.4" x14ac:dyDescent="0.25">
      <c r="A563" s="21">
        <v>46132</v>
      </c>
      <c r="B563" s="88" t="s">
        <v>2372</v>
      </c>
      <c r="C563" s="87" t="s">
        <v>363</v>
      </c>
      <c r="D563" s="73" t="s">
        <v>3722</v>
      </c>
      <c r="E563" s="73"/>
      <c r="F563" s="73"/>
      <c r="G563" s="74"/>
      <c r="H563" s="115">
        <v>100</v>
      </c>
    </row>
    <row r="564" spans="1:8" ht="26.4" x14ac:dyDescent="0.25">
      <c r="A564" s="21">
        <v>46132</v>
      </c>
      <c r="B564" s="88" t="s">
        <v>2372</v>
      </c>
      <c r="C564" s="87" t="s">
        <v>1124</v>
      </c>
      <c r="D564" s="73" t="s">
        <v>3723</v>
      </c>
      <c r="E564" s="73"/>
      <c r="F564" s="73"/>
      <c r="G564" s="74"/>
      <c r="H564" s="75">
        <v>40</v>
      </c>
    </row>
    <row r="565" spans="1:8" ht="15" x14ac:dyDescent="0.25">
      <c r="A565" s="21">
        <v>46132</v>
      </c>
      <c r="B565" s="88" t="s">
        <v>1590</v>
      </c>
      <c r="C565" s="87" t="s">
        <v>363</v>
      </c>
      <c r="D565" s="73" t="s">
        <v>3724</v>
      </c>
      <c r="E565" s="73"/>
      <c r="F565" s="73"/>
      <c r="G565" s="74" t="s">
        <v>3725</v>
      </c>
      <c r="H565" s="75">
        <v>30</v>
      </c>
    </row>
    <row r="566" spans="1:8" ht="26.4" x14ac:dyDescent="0.25">
      <c r="A566" s="21">
        <v>46132</v>
      </c>
      <c r="B566" s="88" t="s">
        <v>1590</v>
      </c>
      <c r="C566" s="87" t="s">
        <v>363</v>
      </c>
      <c r="D566" s="73" t="s">
        <v>3726</v>
      </c>
      <c r="E566" s="73"/>
      <c r="F566" s="73"/>
      <c r="G566" s="74"/>
      <c r="H566" s="75">
        <v>100</v>
      </c>
    </row>
    <row r="567" spans="1:8" ht="15" x14ac:dyDescent="0.25">
      <c r="A567" s="21">
        <v>46133</v>
      </c>
      <c r="B567" s="88" t="s">
        <v>1534</v>
      </c>
      <c r="C567" s="87" t="s">
        <v>1124</v>
      </c>
      <c r="D567" s="73" t="s">
        <v>3727</v>
      </c>
      <c r="E567" s="73"/>
      <c r="F567" s="73"/>
      <c r="G567" s="74"/>
      <c r="H567" s="75">
        <v>100</v>
      </c>
    </row>
    <row r="568" spans="1:8" ht="26.4" x14ac:dyDescent="0.25">
      <c r="A568" s="21">
        <v>46133</v>
      </c>
      <c r="B568" s="88" t="s">
        <v>1534</v>
      </c>
      <c r="C568" s="87" t="s">
        <v>1392</v>
      </c>
      <c r="D568" s="73" t="s">
        <v>3728</v>
      </c>
      <c r="E568" s="73"/>
      <c r="F568" s="73"/>
      <c r="G568" s="74" t="s">
        <v>3729</v>
      </c>
      <c r="H568" s="75">
        <v>100</v>
      </c>
    </row>
    <row r="569" spans="1:8" ht="26.4" x14ac:dyDescent="0.25">
      <c r="A569" s="21">
        <v>46133</v>
      </c>
      <c r="B569" s="88" t="s">
        <v>1534</v>
      </c>
      <c r="C569" s="87" t="s">
        <v>1392</v>
      </c>
      <c r="D569" s="73" t="s">
        <v>3730</v>
      </c>
      <c r="E569" s="73"/>
      <c r="F569" s="73"/>
      <c r="G569" s="74" t="s">
        <v>3731</v>
      </c>
      <c r="H569" s="75">
        <v>100</v>
      </c>
    </row>
    <row r="570" spans="1:8" ht="26.4" x14ac:dyDescent="0.25">
      <c r="A570" s="21">
        <v>46133</v>
      </c>
      <c r="B570" s="88" t="s">
        <v>1534</v>
      </c>
      <c r="C570" s="87" t="s">
        <v>1392</v>
      </c>
      <c r="D570" s="73" t="s">
        <v>3732</v>
      </c>
      <c r="E570" s="73"/>
      <c r="F570" s="73"/>
      <c r="G570" s="74" t="s">
        <v>3733</v>
      </c>
      <c r="H570" s="75">
        <v>100</v>
      </c>
    </row>
    <row r="571" spans="1:8" ht="26.4" x14ac:dyDescent="0.25">
      <c r="A571" s="21">
        <v>46133</v>
      </c>
      <c r="B571" s="88" t="s">
        <v>1534</v>
      </c>
      <c r="C571" s="87" t="s">
        <v>1392</v>
      </c>
      <c r="D571" s="73" t="s">
        <v>3734</v>
      </c>
      <c r="E571" s="73"/>
      <c r="F571" s="73"/>
      <c r="G571" s="74" t="s">
        <v>3735</v>
      </c>
      <c r="H571" s="75">
        <v>100</v>
      </c>
    </row>
    <row r="572" spans="1:8" ht="15" x14ac:dyDescent="0.25">
      <c r="A572" s="21">
        <v>46133</v>
      </c>
      <c r="B572" s="88" t="s">
        <v>1428</v>
      </c>
      <c r="C572" s="87" t="s">
        <v>758</v>
      </c>
      <c r="D572" s="73" t="s">
        <v>3402</v>
      </c>
      <c r="E572" s="73">
        <v>1</v>
      </c>
      <c r="F572" s="73"/>
      <c r="G572" s="74"/>
      <c r="H572" s="75">
        <v>100</v>
      </c>
    </row>
    <row r="573" spans="1:8" ht="26.4" x14ac:dyDescent="0.25">
      <c r="A573" s="21">
        <v>46133</v>
      </c>
      <c r="B573" s="88" t="s">
        <v>1428</v>
      </c>
      <c r="C573" s="87" t="s">
        <v>1124</v>
      </c>
      <c r="D573" s="73" t="s">
        <v>3736</v>
      </c>
      <c r="E573" s="73"/>
      <c r="F573" s="73"/>
      <c r="G573" s="74"/>
      <c r="H573" s="75">
        <v>100</v>
      </c>
    </row>
    <row r="574" spans="1:8" ht="26.4" x14ac:dyDescent="0.25">
      <c r="A574" s="21">
        <v>46133</v>
      </c>
      <c r="B574" s="88" t="s">
        <v>1428</v>
      </c>
      <c r="C574" s="87" t="s">
        <v>1124</v>
      </c>
      <c r="D574" s="73" t="s">
        <v>3737</v>
      </c>
      <c r="E574" s="73"/>
      <c r="F574" s="73"/>
      <c r="G574" s="74"/>
      <c r="H574" s="75">
        <v>100</v>
      </c>
    </row>
    <row r="575" spans="1:8" ht="21.6" x14ac:dyDescent="0.25">
      <c r="A575" s="21">
        <v>46133</v>
      </c>
      <c r="B575" s="88" t="s">
        <v>1542</v>
      </c>
      <c r="C575" s="87" t="s">
        <v>1919</v>
      </c>
      <c r="D575" s="73" t="s">
        <v>3412</v>
      </c>
      <c r="E575" s="73"/>
      <c r="F575" s="73"/>
      <c r="G575" s="74" t="s">
        <v>3738</v>
      </c>
      <c r="H575" s="75">
        <v>100</v>
      </c>
    </row>
    <row r="576" spans="1:8" ht="15" x14ac:dyDescent="0.25">
      <c r="A576" s="21">
        <v>46133</v>
      </c>
      <c r="B576" s="88" t="s">
        <v>1542</v>
      </c>
      <c r="C576" s="87" t="s">
        <v>1576</v>
      </c>
      <c r="D576" s="73" t="s">
        <v>2368</v>
      </c>
      <c r="E576" s="73"/>
      <c r="F576" s="73"/>
      <c r="G576" s="74" t="s">
        <v>1450</v>
      </c>
      <c r="H576" s="75">
        <v>100</v>
      </c>
    </row>
    <row r="577" spans="1:8" ht="21.6" x14ac:dyDescent="0.25">
      <c r="A577" s="21">
        <v>46133</v>
      </c>
      <c r="B577" s="88" t="s">
        <v>1542</v>
      </c>
      <c r="C577" s="87" t="s">
        <v>2082</v>
      </c>
      <c r="D577" s="73" t="s">
        <v>2365</v>
      </c>
      <c r="E577" s="73"/>
      <c r="F577" s="73"/>
      <c r="G577" s="74" t="s">
        <v>3739</v>
      </c>
      <c r="H577" s="75">
        <v>100</v>
      </c>
    </row>
    <row r="578" spans="1:8" ht="15" x14ac:dyDescent="0.25">
      <c r="A578" s="21">
        <v>46133</v>
      </c>
      <c r="B578" s="88" t="s">
        <v>1542</v>
      </c>
      <c r="C578" s="87" t="s">
        <v>1882</v>
      </c>
      <c r="D578" s="73" t="s">
        <v>1440</v>
      </c>
      <c r="E578" s="73">
        <v>3</v>
      </c>
      <c r="F578" s="73"/>
      <c r="G578" s="74"/>
      <c r="H578" s="75">
        <v>100</v>
      </c>
    </row>
    <row r="579" spans="1:8" ht="21.6" x14ac:dyDescent="0.25">
      <c r="A579" s="21">
        <v>46133</v>
      </c>
      <c r="B579" s="88" t="s">
        <v>1542</v>
      </c>
      <c r="C579" s="87" t="s">
        <v>1553</v>
      </c>
      <c r="D579" s="73" t="s">
        <v>1440</v>
      </c>
      <c r="E579" s="73">
        <v>4</v>
      </c>
      <c r="F579" s="73"/>
      <c r="G579" s="74" t="s">
        <v>3740</v>
      </c>
      <c r="H579" s="75">
        <v>100</v>
      </c>
    </row>
    <row r="580" spans="1:8" ht="32.4" x14ac:dyDescent="0.25">
      <c r="A580" s="21">
        <v>46133</v>
      </c>
      <c r="B580" s="88" t="s">
        <v>1542</v>
      </c>
      <c r="C580" s="87" t="s">
        <v>1779</v>
      </c>
      <c r="D580" s="73" t="s">
        <v>2365</v>
      </c>
      <c r="E580" s="73"/>
      <c r="F580" s="73"/>
      <c r="G580" s="74" t="s">
        <v>3741</v>
      </c>
      <c r="H580" s="75">
        <v>100</v>
      </c>
    </row>
    <row r="581" spans="1:8" ht="21.6" x14ac:dyDescent="0.25">
      <c r="A581" s="21">
        <v>46133</v>
      </c>
      <c r="B581" s="88" t="s">
        <v>1542</v>
      </c>
      <c r="C581" s="87" t="s">
        <v>2082</v>
      </c>
      <c r="D581" s="73" t="s">
        <v>3412</v>
      </c>
      <c r="E581" s="73"/>
      <c r="F581" s="73"/>
      <c r="G581" s="74" t="s">
        <v>3742</v>
      </c>
      <c r="H581" s="75">
        <v>100</v>
      </c>
    </row>
    <row r="582" spans="1:8" ht="15" x14ac:dyDescent="0.25">
      <c r="A582" s="21">
        <v>46133</v>
      </c>
      <c r="B582" s="88" t="s">
        <v>1555</v>
      </c>
      <c r="C582" s="87" t="s">
        <v>1740</v>
      </c>
      <c r="D582" s="73" t="s">
        <v>1440</v>
      </c>
      <c r="E582" s="73">
        <v>4</v>
      </c>
      <c r="F582" s="73"/>
      <c r="G582" s="74"/>
      <c r="H582" s="75">
        <v>100</v>
      </c>
    </row>
    <row r="583" spans="1:8" ht="15" x14ac:dyDescent="0.25">
      <c r="A583" s="21">
        <v>46133</v>
      </c>
      <c r="B583" s="88" t="s">
        <v>1555</v>
      </c>
      <c r="C583" s="87" t="s">
        <v>1874</v>
      </c>
      <c r="D583" s="73" t="s">
        <v>1440</v>
      </c>
      <c r="E583" s="73">
        <v>3</v>
      </c>
      <c r="F583" s="73"/>
      <c r="G583" s="74"/>
      <c r="H583" s="75">
        <v>100</v>
      </c>
    </row>
    <row r="584" spans="1:8" ht="15" x14ac:dyDescent="0.25">
      <c r="A584" s="21">
        <v>46133</v>
      </c>
      <c r="B584" s="88" t="s">
        <v>1555</v>
      </c>
      <c r="C584" s="87" t="s">
        <v>1558</v>
      </c>
      <c r="D584" s="73" t="s">
        <v>1440</v>
      </c>
      <c r="E584" s="73">
        <v>5</v>
      </c>
      <c r="F584" s="73"/>
      <c r="G584" s="74"/>
      <c r="H584" s="75">
        <v>100</v>
      </c>
    </row>
    <row r="585" spans="1:8" ht="15" x14ac:dyDescent="0.25">
      <c r="A585" s="21">
        <v>46133</v>
      </c>
      <c r="B585" s="88" t="s">
        <v>1555</v>
      </c>
      <c r="C585" s="87" t="s">
        <v>1867</v>
      </c>
      <c r="D585" s="73" t="s">
        <v>1440</v>
      </c>
      <c r="E585" s="73">
        <v>3</v>
      </c>
      <c r="F585" s="73"/>
      <c r="G585" s="74"/>
      <c r="H585" s="75">
        <v>100</v>
      </c>
    </row>
    <row r="586" spans="1:8" ht="15" x14ac:dyDescent="0.25">
      <c r="A586" s="21">
        <v>46133</v>
      </c>
      <c r="B586" s="88" t="s">
        <v>1555</v>
      </c>
      <c r="C586" s="87" t="s">
        <v>1733</v>
      </c>
      <c r="D586" s="73" t="s">
        <v>2715</v>
      </c>
      <c r="E586" s="73"/>
      <c r="F586" s="73"/>
      <c r="G586" s="74" t="s">
        <v>3743</v>
      </c>
      <c r="H586" s="75">
        <v>100</v>
      </c>
    </row>
    <row r="587" spans="1:8" ht="15" x14ac:dyDescent="0.25">
      <c r="A587" s="21">
        <v>46133</v>
      </c>
      <c r="B587" s="88" t="s">
        <v>1555</v>
      </c>
      <c r="C587" s="87" t="s">
        <v>1566</v>
      </c>
      <c r="D587" s="73" t="s">
        <v>2715</v>
      </c>
      <c r="E587" s="73"/>
      <c r="F587" s="73"/>
      <c r="G587" s="74" t="s">
        <v>3744</v>
      </c>
      <c r="H587" s="75">
        <v>100</v>
      </c>
    </row>
    <row r="588" spans="1:8" ht="32.4" x14ac:dyDescent="0.25">
      <c r="A588" s="21">
        <v>46133</v>
      </c>
      <c r="B588" s="88" t="s">
        <v>1555</v>
      </c>
      <c r="C588" s="87" t="s">
        <v>1446</v>
      </c>
      <c r="D588" s="73" t="s">
        <v>3412</v>
      </c>
      <c r="E588" s="73">
        <v>3</v>
      </c>
      <c r="F588" s="73"/>
      <c r="G588" s="74" t="s">
        <v>3745</v>
      </c>
      <c r="H588" s="75">
        <v>100</v>
      </c>
    </row>
    <row r="589" spans="1:8" ht="140.4" x14ac:dyDescent="0.25">
      <c r="A589" s="21">
        <v>46133</v>
      </c>
      <c r="B589" s="88" t="s">
        <v>1438</v>
      </c>
      <c r="C589" s="87" t="s">
        <v>1955</v>
      </c>
      <c r="D589" s="73" t="s">
        <v>3412</v>
      </c>
      <c r="E589" s="73"/>
      <c r="F589" s="73"/>
      <c r="G589" s="74" t="s">
        <v>3746</v>
      </c>
      <c r="H589" s="75">
        <v>100</v>
      </c>
    </row>
    <row r="590" spans="1:8" ht="21.6" x14ac:dyDescent="0.25">
      <c r="A590" s="21">
        <v>46133</v>
      </c>
      <c r="B590" s="88" t="s">
        <v>1438</v>
      </c>
      <c r="C590" s="87" t="s">
        <v>1642</v>
      </c>
      <c r="D590" s="73" t="s">
        <v>3412</v>
      </c>
      <c r="E590" s="73"/>
      <c r="F590" s="73"/>
      <c r="G590" s="74" t="s">
        <v>3747</v>
      </c>
      <c r="H590" s="75">
        <v>100</v>
      </c>
    </row>
    <row r="591" spans="1:8" ht="26.4" x14ac:dyDescent="0.25">
      <c r="A591" s="21">
        <v>46133</v>
      </c>
      <c r="B591" s="88" t="s">
        <v>2372</v>
      </c>
      <c r="C591" s="87" t="s">
        <v>1700</v>
      </c>
      <c r="D591" s="73" t="s">
        <v>3748</v>
      </c>
      <c r="E591" s="73"/>
      <c r="F591" s="73"/>
      <c r="G591" s="74"/>
      <c r="H591" s="75">
        <v>100</v>
      </c>
    </row>
    <row r="592" spans="1:8" ht="21.6" x14ac:dyDescent="0.25">
      <c r="A592" s="21">
        <v>46133</v>
      </c>
      <c r="B592" s="88" t="s">
        <v>2372</v>
      </c>
      <c r="C592" s="87" t="s">
        <v>1955</v>
      </c>
      <c r="D592" s="73" t="s">
        <v>3749</v>
      </c>
      <c r="E592" s="73"/>
      <c r="F592" s="73"/>
      <c r="G592" s="74" t="s">
        <v>3750</v>
      </c>
      <c r="H592" s="75">
        <v>100</v>
      </c>
    </row>
    <row r="593" spans="1:8" ht="26.4" x14ac:dyDescent="0.25">
      <c r="A593" s="21">
        <v>46133</v>
      </c>
      <c r="B593" s="88" t="s">
        <v>2372</v>
      </c>
      <c r="C593" s="87" t="s">
        <v>363</v>
      </c>
      <c r="D593" s="73" t="s">
        <v>3751</v>
      </c>
      <c r="E593" s="73"/>
      <c r="F593" s="73"/>
      <c r="G593" s="74"/>
      <c r="H593" s="75">
        <v>100</v>
      </c>
    </row>
    <row r="594" spans="1:8" ht="26.25" customHeight="1" x14ac:dyDescent="0.25">
      <c r="A594" s="21">
        <v>46133</v>
      </c>
      <c r="B594" s="88" t="s">
        <v>2372</v>
      </c>
      <c r="C594" s="87" t="s">
        <v>3752</v>
      </c>
      <c r="D594" s="73" t="s">
        <v>3723</v>
      </c>
      <c r="E594" s="73"/>
      <c r="F594" s="73"/>
      <c r="G594" s="74"/>
      <c r="H594" s="75">
        <v>100</v>
      </c>
    </row>
    <row r="595" spans="1:8" ht="15" x14ac:dyDescent="0.25">
      <c r="A595" s="21">
        <v>46133</v>
      </c>
      <c r="B595" s="88" t="s">
        <v>1590</v>
      </c>
      <c r="C595" s="87" t="s">
        <v>1700</v>
      </c>
      <c r="D595" s="87" t="s">
        <v>3753</v>
      </c>
      <c r="E595" s="73"/>
      <c r="F595" s="73"/>
      <c r="G595" s="74"/>
      <c r="H595" s="75">
        <v>100</v>
      </c>
    </row>
    <row r="596" spans="1:8" ht="26.4" x14ac:dyDescent="0.25">
      <c r="A596" s="21">
        <v>46133</v>
      </c>
      <c r="B596" s="88" t="s">
        <v>1590</v>
      </c>
      <c r="C596" s="87" t="s">
        <v>1642</v>
      </c>
      <c r="D596" s="73" t="s">
        <v>3754</v>
      </c>
      <c r="E596" s="73"/>
      <c r="F596" s="73"/>
      <c r="G596" s="74"/>
      <c r="H596" s="75">
        <v>100</v>
      </c>
    </row>
    <row r="597" spans="1:8" ht="15" x14ac:dyDescent="0.25">
      <c r="A597" s="21">
        <v>46133</v>
      </c>
      <c r="B597" s="88" t="s">
        <v>1590</v>
      </c>
      <c r="C597" s="87" t="s">
        <v>363</v>
      </c>
      <c r="D597" s="73" t="s">
        <v>3724</v>
      </c>
      <c r="E597" s="73"/>
      <c r="F597" s="73"/>
      <c r="G597" s="74"/>
      <c r="H597" s="75">
        <v>45</v>
      </c>
    </row>
    <row r="598" spans="1:8" ht="26.4" x14ac:dyDescent="0.25">
      <c r="A598" s="21">
        <v>46134</v>
      </c>
      <c r="B598" s="88" t="s">
        <v>1534</v>
      </c>
      <c r="C598" s="87" t="s">
        <v>3755</v>
      </c>
      <c r="D598" s="73" t="s">
        <v>3756</v>
      </c>
      <c r="E598" s="73"/>
      <c r="F598" s="73"/>
      <c r="G598" s="74"/>
      <c r="H598" s="75">
        <v>100</v>
      </c>
    </row>
    <row r="599" spans="1:8" ht="26.4" x14ac:dyDescent="0.25">
      <c r="A599" s="21">
        <v>46134</v>
      </c>
      <c r="B599" s="88" t="s">
        <v>1534</v>
      </c>
      <c r="C599" s="87" t="s">
        <v>3755</v>
      </c>
      <c r="D599" s="73" t="s">
        <v>3757</v>
      </c>
      <c r="E599" s="73"/>
      <c r="F599" s="73"/>
      <c r="G599" s="74" t="s">
        <v>3758</v>
      </c>
      <c r="H599" s="75">
        <v>100</v>
      </c>
    </row>
    <row r="600" spans="1:8" ht="21.6" x14ac:dyDescent="0.25">
      <c r="A600" s="21">
        <v>46134</v>
      </c>
      <c r="B600" s="88" t="s">
        <v>1534</v>
      </c>
      <c r="C600" s="87" t="s">
        <v>3755</v>
      </c>
      <c r="D600" s="73" t="s">
        <v>3759</v>
      </c>
      <c r="E600" s="73"/>
      <c r="F600" s="73"/>
      <c r="G600" s="74" t="s">
        <v>3760</v>
      </c>
      <c r="H600" s="75">
        <v>100</v>
      </c>
    </row>
    <row r="601" spans="1:8" ht="24" customHeight="1" x14ac:dyDescent="0.25">
      <c r="A601" s="21">
        <v>46134</v>
      </c>
      <c r="B601" s="88" t="s">
        <v>1534</v>
      </c>
      <c r="C601" s="87" t="s">
        <v>3755</v>
      </c>
      <c r="D601" s="73" t="s">
        <v>3761</v>
      </c>
      <c r="E601" s="73"/>
      <c r="F601" s="73"/>
      <c r="G601" s="74"/>
      <c r="H601" s="75">
        <v>100</v>
      </c>
    </row>
    <row r="602" spans="1:8" ht="21.6" x14ac:dyDescent="0.25">
      <c r="A602" s="21">
        <v>46134</v>
      </c>
      <c r="B602" s="88" t="s">
        <v>1534</v>
      </c>
      <c r="C602" s="87" t="s">
        <v>3755</v>
      </c>
      <c r="D602" s="73" t="s">
        <v>3762</v>
      </c>
      <c r="E602" s="73"/>
      <c r="F602" s="73"/>
      <c r="G602" s="74" t="s">
        <v>3763</v>
      </c>
      <c r="H602" s="75">
        <v>100</v>
      </c>
    </row>
    <row r="603" spans="1:8" ht="15" x14ac:dyDescent="0.25">
      <c r="A603" s="21">
        <v>46134</v>
      </c>
      <c r="B603" s="88" t="s">
        <v>1428</v>
      </c>
      <c r="C603" s="87" t="s">
        <v>363</v>
      </c>
      <c r="D603" s="73" t="s">
        <v>3764</v>
      </c>
      <c r="E603" s="73"/>
      <c r="F603" s="73"/>
      <c r="G603" s="74"/>
      <c r="H603" s="75">
        <v>100</v>
      </c>
    </row>
    <row r="604" spans="1:8" ht="15" x14ac:dyDescent="0.25">
      <c r="A604" s="21">
        <v>46134</v>
      </c>
      <c r="B604" s="88" t="s">
        <v>1428</v>
      </c>
      <c r="C604" s="87" t="s">
        <v>363</v>
      </c>
      <c r="D604" s="73" t="s">
        <v>3765</v>
      </c>
      <c r="E604" s="73"/>
      <c r="F604" s="73"/>
      <c r="G604" s="74"/>
      <c r="H604" s="75">
        <v>100</v>
      </c>
    </row>
    <row r="605" spans="1:8" ht="15" x14ac:dyDescent="0.25">
      <c r="A605" s="21">
        <v>46134</v>
      </c>
      <c r="B605" s="88" t="s">
        <v>1428</v>
      </c>
      <c r="C605" s="87" t="s">
        <v>363</v>
      </c>
      <c r="D605" s="73" t="s">
        <v>3766</v>
      </c>
      <c r="E605" s="73"/>
      <c r="F605" s="73"/>
      <c r="G605" s="74"/>
      <c r="H605" s="75">
        <v>100</v>
      </c>
    </row>
    <row r="606" spans="1:8" ht="21.6" x14ac:dyDescent="0.25">
      <c r="A606" s="21">
        <v>46134</v>
      </c>
      <c r="B606" s="88" t="s">
        <v>1428</v>
      </c>
      <c r="C606" s="87" t="s">
        <v>363</v>
      </c>
      <c r="D606" s="73" t="s">
        <v>3767</v>
      </c>
      <c r="E606" s="73"/>
      <c r="F606" s="73"/>
      <c r="G606" s="74" t="s">
        <v>3768</v>
      </c>
      <c r="H606" s="75">
        <v>100</v>
      </c>
    </row>
    <row r="607" spans="1:8" ht="15" x14ac:dyDescent="0.25">
      <c r="A607" s="21">
        <v>46134</v>
      </c>
      <c r="B607" s="88" t="s">
        <v>1555</v>
      </c>
      <c r="C607" s="87" t="s">
        <v>1785</v>
      </c>
      <c r="D607" s="73" t="s">
        <v>1440</v>
      </c>
      <c r="E607" s="73">
        <v>4</v>
      </c>
      <c r="F607" s="73"/>
      <c r="G607" s="74"/>
      <c r="H607" s="75">
        <v>100</v>
      </c>
    </row>
    <row r="608" spans="1:8" ht="15" x14ac:dyDescent="0.25">
      <c r="A608" s="21">
        <v>46134</v>
      </c>
      <c r="B608" s="88" t="s">
        <v>1555</v>
      </c>
      <c r="C608" s="87" t="s">
        <v>2095</v>
      </c>
      <c r="D608" s="73" t="s">
        <v>1440</v>
      </c>
      <c r="E608" s="73">
        <v>3</v>
      </c>
      <c r="F608" s="73"/>
      <c r="G608" s="74"/>
      <c r="H608" s="75">
        <v>100</v>
      </c>
    </row>
    <row r="609" spans="1:8" ht="15" x14ac:dyDescent="0.25">
      <c r="A609" s="21">
        <v>46134</v>
      </c>
      <c r="B609" s="88" t="s">
        <v>1555</v>
      </c>
      <c r="C609" s="87" t="s">
        <v>3300</v>
      </c>
      <c r="D609" s="73" t="s">
        <v>1440</v>
      </c>
      <c r="E609" s="73">
        <v>5</v>
      </c>
      <c r="F609" s="73"/>
      <c r="G609" s="74"/>
      <c r="H609" s="75">
        <v>100</v>
      </c>
    </row>
    <row r="610" spans="1:8" ht="15" x14ac:dyDescent="0.25">
      <c r="A610" s="21">
        <v>46134</v>
      </c>
      <c r="B610" s="88" t="s">
        <v>1555</v>
      </c>
      <c r="C610" s="87" t="s">
        <v>1731</v>
      </c>
      <c r="D610" s="73" t="s">
        <v>1440</v>
      </c>
      <c r="E610" s="73">
        <v>7</v>
      </c>
      <c r="F610" s="73"/>
      <c r="G610" s="74"/>
      <c r="H610" s="75">
        <v>100</v>
      </c>
    </row>
    <row r="611" spans="1:8" ht="15" x14ac:dyDescent="0.25">
      <c r="A611" s="21">
        <v>46134</v>
      </c>
      <c r="B611" s="88" t="s">
        <v>1555</v>
      </c>
      <c r="C611" s="87" t="s">
        <v>1563</v>
      </c>
      <c r="D611" s="73" t="s">
        <v>1440</v>
      </c>
      <c r="E611" s="73">
        <v>7</v>
      </c>
      <c r="F611" s="73"/>
      <c r="G611" s="74" t="s">
        <v>1839</v>
      </c>
      <c r="H611" s="75">
        <v>100</v>
      </c>
    </row>
    <row r="612" spans="1:8" ht="15" x14ac:dyDescent="0.25">
      <c r="A612" s="21">
        <v>46134</v>
      </c>
      <c r="B612" s="88" t="s">
        <v>1555</v>
      </c>
      <c r="C612" s="87" t="s">
        <v>1562</v>
      </c>
      <c r="D612" s="73" t="s">
        <v>1440</v>
      </c>
      <c r="E612" s="73">
        <v>5</v>
      </c>
      <c r="F612" s="73"/>
      <c r="G612" s="74" t="s">
        <v>1839</v>
      </c>
      <c r="H612" s="75">
        <v>100</v>
      </c>
    </row>
    <row r="613" spans="1:8" ht="21.6" x14ac:dyDescent="0.25">
      <c r="A613" s="21">
        <v>46134</v>
      </c>
      <c r="B613" s="88" t="s">
        <v>1555</v>
      </c>
      <c r="C613" s="87" t="s">
        <v>1615</v>
      </c>
      <c r="D613" s="73" t="s">
        <v>2365</v>
      </c>
      <c r="E613" s="73"/>
      <c r="F613" s="73"/>
      <c r="G613" s="74" t="s">
        <v>3769</v>
      </c>
      <c r="H613" s="75">
        <v>100</v>
      </c>
    </row>
    <row r="614" spans="1:8" ht="15" x14ac:dyDescent="0.25">
      <c r="A614" s="21">
        <v>46134</v>
      </c>
      <c r="B614" s="88" t="s">
        <v>1438</v>
      </c>
      <c r="C614" s="87" t="s">
        <v>2150</v>
      </c>
      <c r="D614" s="73" t="s">
        <v>3770</v>
      </c>
      <c r="E614" s="73"/>
      <c r="F614" s="73"/>
      <c r="G614" s="74"/>
      <c r="H614" s="75">
        <v>100</v>
      </c>
    </row>
    <row r="615" spans="1:8" ht="54" x14ac:dyDescent="0.25">
      <c r="A615" s="21">
        <v>46134</v>
      </c>
      <c r="B615" s="88" t="s">
        <v>1438</v>
      </c>
      <c r="C615" s="87" t="s">
        <v>1955</v>
      </c>
      <c r="D615" s="73" t="s">
        <v>2365</v>
      </c>
      <c r="E615" s="73"/>
      <c r="F615" s="73"/>
      <c r="G615" s="74" t="s">
        <v>3771</v>
      </c>
      <c r="H615" s="75">
        <v>100</v>
      </c>
    </row>
    <row r="616" spans="1:8" ht="21.6" x14ac:dyDescent="0.25">
      <c r="A616" s="21">
        <v>46134</v>
      </c>
      <c r="B616" s="88" t="s">
        <v>1438</v>
      </c>
      <c r="C616" s="87" t="s">
        <v>1464</v>
      </c>
      <c r="D616" s="73" t="s">
        <v>3412</v>
      </c>
      <c r="E616" s="73">
        <v>2</v>
      </c>
      <c r="F616" s="73"/>
      <c r="G616" s="74" t="s">
        <v>3772</v>
      </c>
      <c r="H616" s="75">
        <v>100</v>
      </c>
    </row>
    <row r="617" spans="1:8" ht="15" x14ac:dyDescent="0.25">
      <c r="A617" s="21">
        <v>46134</v>
      </c>
      <c r="B617" s="88" t="s">
        <v>1438</v>
      </c>
      <c r="C617" s="87" t="s">
        <v>2270</v>
      </c>
      <c r="D617" s="73" t="s">
        <v>2368</v>
      </c>
      <c r="E617" s="73"/>
      <c r="F617" s="73"/>
      <c r="G617" s="74" t="s">
        <v>3712</v>
      </c>
      <c r="H617" s="75">
        <v>100</v>
      </c>
    </row>
    <row r="618" spans="1:8" ht="32.4" x14ac:dyDescent="0.25">
      <c r="A618" s="21">
        <v>46134</v>
      </c>
      <c r="B618" s="88" t="s">
        <v>1438</v>
      </c>
      <c r="C618" s="87" t="s">
        <v>1550</v>
      </c>
      <c r="D618" s="73" t="s">
        <v>3773</v>
      </c>
      <c r="E618" s="73"/>
      <c r="F618" s="73"/>
      <c r="G618" s="74" t="s">
        <v>3774</v>
      </c>
      <c r="H618" s="75">
        <v>100</v>
      </c>
    </row>
    <row r="619" spans="1:8" ht="32.4" x14ac:dyDescent="0.25">
      <c r="A619" s="21">
        <v>46134</v>
      </c>
      <c r="B619" s="88" t="s">
        <v>1438</v>
      </c>
      <c r="C619" s="87" t="s">
        <v>1612</v>
      </c>
      <c r="D619" s="73" t="s">
        <v>3773</v>
      </c>
      <c r="E619" s="73">
        <v>3</v>
      </c>
      <c r="F619" s="73"/>
      <c r="G619" s="74" t="s">
        <v>3775</v>
      </c>
      <c r="H619" s="75">
        <v>100</v>
      </c>
    </row>
    <row r="620" spans="1:8" ht="32.4" x14ac:dyDescent="0.25">
      <c r="A620" s="21">
        <v>46134</v>
      </c>
      <c r="B620" s="88" t="s">
        <v>1438</v>
      </c>
      <c r="C620" s="87" t="s">
        <v>1646</v>
      </c>
      <c r="D620" s="73" t="s">
        <v>2368</v>
      </c>
      <c r="E620" s="73"/>
      <c r="F620" s="73"/>
      <c r="G620" s="74" t="s">
        <v>3776</v>
      </c>
      <c r="H620" s="75">
        <v>100</v>
      </c>
    </row>
    <row r="621" spans="1:8" ht="15" x14ac:dyDescent="0.25">
      <c r="A621" s="21">
        <v>46134</v>
      </c>
      <c r="B621" s="88" t="s">
        <v>1457</v>
      </c>
      <c r="C621" s="87" t="s">
        <v>1619</v>
      </c>
      <c r="D621" s="73" t="s">
        <v>1440</v>
      </c>
      <c r="E621" s="73">
        <v>8</v>
      </c>
      <c r="F621" s="73"/>
      <c r="G621" s="74"/>
      <c r="H621" s="75">
        <v>100</v>
      </c>
    </row>
    <row r="622" spans="1:8" ht="15" x14ac:dyDescent="0.25">
      <c r="A622" s="21">
        <v>46134</v>
      </c>
      <c r="B622" s="88" t="s">
        <v>1457</v>
      </c>
      <c r="C622" s="87" t="s">
        <v>1658</v>
      </c>
      <c r="D622" s="73" t="s">
        <v>1440</v>
      </c>
      <c r="E622" s="73">
        <v>8</v>
      </c>
      <c r="F622" s="73"/>
      <c r="G622" s="74"/>
      <c r="H622" s="75">
        <v>100</v>
      </c>
    </row>
    <row r="623" spans="1:8" ht="21.6" x14ac:dyDescent="0.25">
      <c r="A623" s="21">
        <v>46134</v>
      </c>
      <c r="B623" s="88" t="s">
        <v>1457</v>
      </c>
      <c r="C623" s="87" t="s">
        <v>1737</v>
      </c>
      <c r="D623" s="73" t="s">
        <v>1440</v>
      </c>
      <c r="E623" s="73">
        <v>5</v>
      </c>
      <c r="F623" s="73"/>
      <c r="G623" s="74" t="s">
        <v>3777</v>
      </c>
      <c r="H623" s="75">
        <v>100</v>
      </c>
    </row>
    <row r="624" spans="1:8" ht="15" x14ac:dyDescent="0.25">
      <c r="A624" s="21">
        <v>46134</v>
      </c>
      <c r="B624" s="88" t="s">
        <v>1457</v>
      </c>
      <c r="C624" s="87" t="s">
        <v>1789</v>
      </c>
      <c r="D624" s="73" t="s">
        <v>1440</v>
      </c>
      <c r="E624" s="73">
        <v>4</v>
      </c>
      <c r="F624" s="73"/>
      <c r="G624" s="74"/>
      <c r="H624" s="75">
        <v>100</v>
      </c>
    </row>
    <row r="625" spans="1:8" ht="32.4" x14ac:dyDescent="0.25">
      <c r="A625" s="21">
        <v>46134</v>
      </c>
      <c r="B625" s="88" t="s">
        <v>1457</v>
      </c>
      <c r="C625" s="87" t="s">
        <v>1629</v>
      </c>
      <c r="D625" s="73" t="s">
        <v>2365</v>
      </c>
      <c r="E625" s="73"/>
      <c r="F625" s="73"/>
      <c r="G625" s="74" t="s">
        <v>3778</v>
      </c>
      <c r="H625" s="75">
        <v>100</v>
      </c>
    </row>
    <row r="626" spans="1:8" ht="15" x14ac:dyDescent="0.25">
      <c r="A626" s="21">
        <v>46134</v>
      </c>
      <c r="B626" s="88" t="s">
        <v>1457</v>
      </c>
      <c r="C626" s="87" t="s">
        <v>1444</v>
      </c>
      <c r="D626" s="73" t="s">
        <v>1440</v>
      </c>
      <c r="E626" s="73">
        <v>7</v>
      </c>
      <c r="F626" s="73"/>
      <c r="G626" s="74"/>
      <c r="H626" s="75">
        <v>100</v>
      </c>
    </row>
    <row r="627" spans="1:8" ht="15" x14ac:dyDescent="0.25">
      <c r="A627" s="21">
        <v>46134</v>
      </c>
      <c r="B627" s="88" t="s">
        <v>1457</v>
      </c>
      <c r="C627" s="87" t="s">
        <v>1633</v>
      </c>
      <c r="D627" s="73" t="s">
        <v>1440</v>
      </c>
      <c r="E627" s="73">
        <v>7</v>
      </c>
      <c r="F627" s="73"/>
      <c r="G627" s="74"/>
      <c r="H627" s="75">
        <v>100</v>
      </c>
    </row>
    <row r="628" spans="1:8" ht="26.4" x14ac:dyDescent="0.25">
      <c r="A628" s="21">
        <v>46134</v>
      </c>
      <c r="B628" s="88" t="s">
        <v>2372</v>
      </c>
      <c r="C628" s="87" t="s">
        <v>1700</v>
      </c>
      <c r="D628" s="73" t="s">
        <v>3779</v>
      </c>
      <c r="E628" s="73"/>
      <c r="F628" s="73"/>
      <c r="G628" s="74" t="s">
        <v>3780</v>
      </c>
      <c r="H628" s="75">
        <v>100</v>
      </c>
    </row>
    <row r="629" spans="1:8" ht="15" x14ac:dyDescent="0.25">
      <c r="A629" s="21">
        <v>46134</v>
      </c>
      <c r="B629" s="88" t="s">
        <v>2372</v>
      </c>
      <c r="C629" s="87" t="s">
        <v>758</v>
      </c>
      <c r="D629" s="73" t="s">
        <v>3781</v>
      </c>
      <c r="E629" s="73"/>
      <c r="F629" s="73"/>
      <c r="G629" s="74" t="s">
        <v>3780</v>
      </c>
      <c r="H629" s="75">
        <v>100</v>
      </c>
    </row>
    <row r="630" spans="1:8" ht="26.4" x14ac:dyDescent="0.25">
      <c r="A630" s="21">
        <v>46134</v>
      </c>
      <c r="B630" s="88" t="s">
        <v>2372</v>
      </c>
      <c r="C630" s="87" t="s">
        <v>369</v>
      </c>
      <c r="D630" s="73" t="s">
        <v>1767</v>
      </c>
      <c r="E630" s="73"/>
      <c r="F630" s="73"/>
      <c r="G630" s="74"/>
      <c r="H630" s="75">
        <v>100</v>
      </c>
    </row>
    <row r="631" spans="1:8" ht="15" x14ac:dyDescent="0.25">
      <c r="A631" s="21">
        <v>46134</v>
      </c>
      <c r="B631" s="88" t="s">
        <v>2372</v>
      </c>
      <c r="C631" s="87" t="s">
        <v>1540</v>
      </c>
      <c r="D631" s="73" t="s">
        <v>3782</v>
      </c>
      <c r="E631" s="73"/>
      <c r="F631" s="73"/>
      <c r="G631" s="74"/>
      <c r="H631" s="75">
        <v>100</v>
      </c>
    </row>
    <row r="632" spans="1:8" ht="15" x14ac:dyDescent="0.25">
      <c r="A632" s="21">
        <v>46134</v>
      </c>
      <c r="B632" s="88" t="s">
        <v>2372</v>
      </c>
      <c r="C632" s="87" t="s">
        <v>1545</v>
      </c>
      <c r="D632" s="73" t="s">
        <v>3783</v>
      </c>
      <c r="E632" s="73"/>
      <c r="F632" s="73"/>
      <c r="G632" s="74"/>
      <c r="H632" s="75">
        <v>100</v>
      </c>
    </row>
    <row r="633" spans="1:8" ht="21.6" x14ac:dyDescent="0.25">
      <c r="A633" s="21">
        <v>46134</v>
      </c>
      <c r="B633" s="88" t="s">
        <v>2372</v>
      </c>
      <c r="C633" s="87" t="s">
        <v>1646</v>
      </c>
      <c r="D633" s="73" t="s">
        <v>3538</v>
      </c>
      <c r="E633" s="73"/>
      <c r="F633" s="73"/>
      <c r="G633" s="74" t="s">
        <v>3784</v>
      </c>
      <c r="H633" s="75">
        <v>100</v>
      </c>
    </row>
    <row r="634" spans="1:8" ht="21.6" x14ac:dyDescent="0.25">
      <c r="A634" s="21">
        <v>46134</v>
      </c>
      <c r="B634" s="88" t="s">
        <v>2372</v>
      </c>
      <c r="C634" s="87" t="s">
        <v>1574</v>
      </c>
      <c r="D634" s="73" t="s">
        <v>3538</v>
      </c>
      <c r="E634" s="73"/>
      <c r="F634" s="73"/>
      <c r="G634" s="74" t="s">
        <v>3785</v>
      </c>
      <c r="H634" s="75">
        <v>100</v>
      </c>
    </row>
    <row r="635" spans="1:8" ht="15" x14ac:dyDescent="0.25">
      <c r="A635" s="21">
        <v>46134</v>
      </c>
      <c r="B635" s="88" t="s">
        <v>1590</v>
      </c>
      <c r="C635" s="87" t="s">
        <v>363</v>
      </c>
      <c r="D635" s="73" t="s">
        <v>3724</v>
      </c>
      <c r="E635" s="73"/>
      <c r="F635" s="73"/>
      <c r="G635" s="74"/>
      <c r="H635" s="75">
        <v>90</v>
      </c>
    </row>
    <row r="636" spans="1:8" ht="15" x14ac:dyDescent="0.25">
      <c r="A636" s="21">
        <v>46135</v>
      </c>
      <c r="B636" s="88" t="s">
        <v>1428</v>
      </c>
      <c r="C636" s="87" t="s">
        <v>758</v>
      </c>
      <c r="D636" s="73" t="s">
        <v>3402</v>
      </c>
      <c r="E636" s="73">
        <v>1</v>
      </c>
      <c r="F636" s="73"/>
      <c r="G636" s="74"/>
      <c r="H636" s="75">
        <v>100</v>
      </c>
    </row>
    <row r="637" spans="1:8" ht="15" x14ac:dyDescent="0.25">
      <c r="A637" s="21">
        <v>46135</v>
      </c>
      <c r="B637" s="88" t="s">
        <v>1428</v>
      </c>
      <c r="C637" s="87" t="s">
        <v>363</v>
      </c>
      <c r="D637" s="73" t="s">
        <v>3786</v>
      </c>
      <c r="E637" s="73"/>
      <c r="F637" s="73"/>
      <c r="G637" s="74"/>
      <c r="H637" s="75">
        <v>65</v>
      </c>
    </row>
    <row r="638" spans="1:8" ht="21.6" x14ac:dyDescent="0.25">
      <c r="A638" s="21">
        <v>46135</v>
      </c>
      <c r="B638" s="88" t="s">
        <v>1542</v>
      </c>
      <c r="C638" s="87" t="s">
        <v>1779</v>
      </c>
      <c r="D638" s="73" t="s">
        <v>2368</v>
      </c>
      <c r="E638" s="73"/>
      <c r="F638" s="73"/>
      <c r="G638" s="74" t="s">
        <v>3787</v>
      </c>
      <c r="H638" s="75">
        <v>100</v>
      </c>
    </row>
    <row r="639" spans="1:8" ht="54" x14ac:dyDescent="0.25">
      <c r="A639" s="21">
        <v>46135</v>
      </c>
      <c r="B639" s="88" t="s">
        <v>1542</v>
      </c>
      <c r="C639" s="87" t="s">
        <v>1674</v>
      </c>
      <c r="D639" s="73" t="s">
        <v>3788</v>
      </c>
      <c r="E639" s="73"/>
      <c r="F639" s="73"/>
      <c r="G639" s="74" t="s">
        <v>3789</v>
      </c>
      <c r="H639" s="75">
        <v>100</v>
      </c>
    </row>
    <row r="640" spans="1:8" ht="15" x14ac:dyDescent="0.25">
      <c r="A640" s="21">
        <v>46135</v>
      </c>
      <c r="B640" s="88" t="s">
        <v>1555</v>
      </c>
      <c r="C640" s="87" t="s">
        <v>1568</v>
      </c>
      <c r="D640" s="73" t="s">
        <v>1440</v>
      </c>
      <c r="E640" s="73">
        <v>4</v>
      </c>
      <c r="F640" s="73"/>
      <c r="G640" s="74"/>
      <c r="H640" s="75">
        <v>100</v>
      </c>
    </row>
    <row r="641" spans="1:8" ht="15" x14ac:dyDescent="0.25">
      <c r="A641" s="21">
        <v>46135</v>
      </c>
      <c r="B641" s="88" t="s">
        <v>1555</v>
      </c>
      <c r="C641" s="87" t="s">
        <v>1439</v>
      </c>
      <c r="D641" s="73" t="s">
        <v>1440</v>
      </c>
      <c r="E641" s="73">
        <v>5</v>
      </c>
      <c r="F641" s="73"/>
      <c r="G641" s="74"/>
      <c r="H641" s="75">
        <v>100</v>
      </c>
    </row>
    <row r="642" spans="1:8" ht="15" x14ac:dyDescent="0.25">
      <c r="A642" s="21">
        <v>46135</v>
      </c>
      <c r="B642" s="88" t="s">
        <v>1555</v>
      </c>
      <c r="C642" s="87" t="s">
        <v>758</v>
      </c>
      <c r="D642" s="73" t="s">
        <v>3790</v>
      </c>
      <c r="E642" s="73"/>
      <c r="F642" s="73"/>
      <c r="G642" s="74" t="s">
        <v>3791</v>
      </c>
      <c r="H642" s="75">
        <v>100</v>
      </c>
    </row>
    <row r="643" spans="1:8" ht="15" x14ac:dyDescent="0.25">
      <c r="A643" s="21">
        <v>46135</v>
      </c>
      <c r="B643" s="88" t="s">
        <v>1555</v>
      </c>
      <c r="C643" s="87" t="s">
        <v>369</v>
      </c>
      <c r="D643" s="73" t="s">
        <v>3790</v>
      </c>
      <c r="E643" s="73"/>
      <c r="F643" s="73"/>
      <c r="G643" s="74" t="s">
        <v>3792</v>
      </c>
      <c r="H643" s="75">
        <v>100</v>
      </c>
    </row>
    <row r="644" spans="1:8" ht="15" x14ac:dyDescent="0.25">
      <c r="A644" s="21">
        <v>46135</v>
      </c>
      <c r="B644" s="88" t="s">
        <v>1555</v>
      </c>
      <c r="C644" s="87" t="s">
        <v>1731</v>
      </c>
      <c r="D644" s="73" t="s">
        <v>3412</v>
      </c>
      <c r="E644" s="73"/>
      <c r="F644" s="73"/>
      <c r="G644" s="74" t="s">
        <v>3793</v>
      </c>
      <c r="H644" s="75">
        <v>100</v>
      </c>
    </row>
    <row r="645" spans="1:8" ht="29.25" customHeight="1" x14ac:dyDescent="0.25">
      <c r="A645" s="21">
        <v>46135</v>
      </c>
      <c r="B645" s="88" t="s">
        <v>1457</v>
      </c>
      <c r="C645" s="87" t="s">
        <v>1574</v>
      </c>
      <c r="D645" s="73" t="s">
        <v>2368</v>
      </c>
      <c r="E645" s="73"/>
      <c r="F645" s="73"/>
      <c r="G645" s="74" t="s">
        <v>3615</v>
      </c>
      <c r="H645" s="75">
        <v>100</v>
      </c>
    </row>
    <row r="646" spans="1:8" ht="30.75" customHeight="1" x14ac:dyDescent="0.25">
      <c r="A646" s="21">
        <v>46135</v>
      </c>
      <c r="B646" s="88" t="s">
        <v>1457</v>
      </c>
      <c r="C646" s="87" t="s">
        <v>1464</v>
      </c>
      <c r="D646" s="73" t="s">
        <v>2365</v>
      </c>
      <c r="E646" s="73"/>
      <c r="F646" s="73"/>
      <c r="G646" s="74" t="s">
        <v>3794</v>
      </c>
      <c r="H646" s="75">
        <v>100</v>
      </c>
    </row>
    <row r="647" spans="1:8" ht="30.75" customHeight="1" x14ac:dyDescent="0.25">
      <c r="A647" s="21">
        <v>46135</v>
      </c>
      <c r="B647" s="88" t="s">
        <v>1457</v>
      </c>
      <c r="C647" s="87" t="s">
        <v>1690</v>
      </c>
      <c r="D647" s="73" t="s">
        <v>2368</v>
      </c>
      <c r="E647" s="73"/>
      <c r="F647" s="73"/>
      <c r="G647" s="74" t="s">
        <v>3795</v>
      </c>
      <c r="H647" s="75">
        <v>100</v>
      </c>
    </row>
    <row r="648" spans="1:8" ht="21.6" x14ac:dyDescent="0.25">
      <c r="A648" s="21">
        <v>46135</v>
      </c>
      <c r="B648" s="88" t="s">
        <v>1457</v>
      </c>
      <c r="C648" s="87" t="s">
        <v>1468</v>
      </c>
      <c r="D648" s="73" t="s">
        <v>2365</v>
      </c>
      <c r="E648" s="73"/>
      <c r="F648" s="73"/>
      <c r="G648" s="74" t="s">
        <v>3796</v>
      </c>
      <c r="H648" s="75">
        <v>100</v>
      </c>
    </row>
    <row r="649" spans="1:8" ht="21.6" x14ac:dyDescent="0.25">
      <c r="A649" s="21">
        <v>46135</v>
      </c>
      <c r="B649" s="88" t="s">
        <v>1457</v>
      </c>
      <c r="C649" s="87" t="s">
        <v>1470</v>
      </c>
      <c r="D649" s="73" t="s">
        <v>2365</v>
      </c>
      <c r="E649" s="73"/>
      <c r="F649" s="73"/>
      <c r="G649" s="74" t="s">
        <v>3796</v>
      </c>
      <c r="H649" s="75">
        <v>100</v>
      </c>
    </row>
    <row r="650" spans="1:8" ht="15" x14ac:dyDescent="0.25">
      <c r="A650" s="21">
        <v>46135</v>
      </c>
      <c r="B650" s="88" t="s">
        <v>1457</v>
      </c>
      <c r="C650" s="87" t="s">
        <v>1484</v>
      </c>
      <c r="D650" s="73" t="s">
        <v>2368</v>
      </c>
      <c r="E650" s="73">
        <v>8</v>
      </c>
      <c r="F650" s="73"/>
      <c r="G650" s="74" t="s">
        <v>3615</v>
      </c>
      <c r="H650" s="75">
        <v>100</v>
      </c>
    </row>
    <row r="651" spans="1:8" ht="26.4" x14ac:dyDescent="0.25">
      <c r="A651" s="21">
        <v>46135</v>
      </c>
      <c r="B651" s="88" t="s">
        <v>2372</v>
      </c>
      <c r="C651" s="87" t="s">
        <v>1805</v>
      </c>
      <c r="D651" s="73" t="s">
        <v>3797</v>
      </c>
      <c r="E651" s="73"/>
      <c r="F651" s="73"/>
      <c r="G651" s="74"/>
      <c r="H651" s="75">
        <v>100</v>
      </c>
    </row>
    <row r="652" spans="1:8" ht="26.4" x14ac:dyDescent="0.25">
      <c r="A652" s="21">
        <v>46135</v>
      </c>
      <c r="B652" s="88" t="s">
        <v>2372</v>
      </c>
      <c r="C652" s="87" t="s">
        <v>3798</v>
      </c>
      <c r="D652" s="73" t="s">
        <v>3799</v>
      </c>
      <c r="E652" s="73"/>
      <c r="F652" s="73"/>
      <c r="G652" s="74"/>
      <c r="H652" s="75">
        <v>100</v>
      </c>
    </row>
    <row r="653" spans="1:8" ht="15" x14ac:dyDescent="0.25">
      <c r="A653" s="21">
        <v>46135</v>
      </c>
      <c r="B653" s="88" t="s">
        <v>1590</v>
      </c>
      <c r="C653" s="87" t="s">
        <v>363</v>
      </c>
      <c r="D653" s="73" t="s">
        <v>3724</v>
      </c>
      <c r="E653" s="73"/>
      <c r="F653" s="73"/>
      <c r="G653" s="74"/>
      <c r="H653" s="75">
        <v>100</v>
      </c>
    </row>
    <row r="654" spans="1:8" ht="15" x14ac:dyDescent="0.25">
      <c r="A654" s="21">
        <v>46135</v>
      </c>
      <c r="B654" s="88" t="s">
        <v>1590</v>
      </c>
      <c r="C654" s="87" t="s">
        <v>3798</v>
      </c>
      <c r="D654" s="73" t="s">
        <v>3800</v>
      </c>
      <c r="E654" s="73"/>
      <c r="F654" s="73"/>
      <c r="G654" s="74"/>
      <c r="H654" s="75">
        <v>10</v>
      </c>
    </row>
    <row r="655" spans="1:8" ht="15" x14ac:dyDescent="0.25">
      <c r="A655" s="21">
        <v>46136</v>
      </c>
      <c r="B655" s="88" t="s">
        <v>1428</v>
      </c>
      <c r="C655" s="87" t="s">
        <v>758</v>
      </c>
      <c r="D655" s="73" t="s">
        <v>3402</v>
      </c>
      <c r="E655" s="73">
        <v>1</v>
      </c>
      <c r="F655" s="73"/>
      <c r="G655" s="74"/>
      <c r="H655" s="75">
        <v>100</v>
      </c>
    </row>
    <row r="656" spans="1:8" ht="26.4" x14ac:dyDescent="0.25">
      <c r="A656" s="21">
        <v>46136</v>
      </c>
      <c r="B656" s="88" t="s">
        <v>1428</v>
      </c>
      <c r="C656" s="87" t="s">
        <v>369</v>
      </c>
      <c r="D656" s="73" t="s">
        <v>1767</v>
      </c>
      <c r="E656" s="73"/>
      <c r="F656" s="73"/>
      <c r="G656" s="74"/>
      <c r="H656" s="75">
        <v>100</v>
      </c>
    </row>
    <row r="657" spans="1:8" ht="15" x14ac:dyDescent="0.25">
      <c r="A657" s="21">
        <v>46136</v>
      </c>
      <c r="B657" s="88" t="s">
        <v>1428</v>
      </c>
      <c r="C657" s="87" t="s">
        <v>363</v>
      </c>
      <c r="D657" s="73" t="s">
        <v>3786</v>
      </c>
      <c r="E657" s="73"/>
      <c r="F657" s="73"/>
      <c r="G657" s="74"/>
      <c r="H657" s="75">
        <v>100</v>
      </c>
    </row>
    <row r="658" spans="1:8" ht="26.4" x14ac:dyDescent="0.25">
      <c r="A658" s="21">
        <v>46136</v>
      </c>
      <c r="B658" s="88" t="s">
        <v>1428</v>
      </c>
      <c r="C658" s="87" t="s">
        <v>363</v>
      </c>
      <c r="D658" s="73" t="s">
        <v>3801</v>
      </c>
      <c r="E658" s="73"/>
      <c r="F658" s="73"/>
      <c r="G658" s="74"/>
      <c r="H658" s="75">
        <v>100</v>
      </c>
    </row>
    <row r="659" spans="1:8" ht="26.4" x14ac:dyDescent="0.25">
      <c r="A659" s="21">
        <v>46136</v>
      </c>
      <c r="B659" s="88" t="s">
        <v>1428</v>
      </c>
      <c r="C659" s="87" t="s">
        <v>363</v>
      </c>
      <c r="D659" s="73" t="s">
        <v>3802</v>
      </c>
      <c r="E659" s="73"/>
      <c r="F659" s="73"/>
      <c r="G659" s="74"/>
      <c r="H659" s="75">
        <v>100</v>
      </c>
    </row>
    <row r="660" spans="1:8" ht="26.4" x14ac:dyDescent="0.25">
      <c r="A660" s="21">
        <v>46136</v>
      </c>
      <c r="B660" s="88" t="s">
        <v>1428</v>
      </c>
      <c r="C660" s="87" t="s">
        <v>363</v>
      </c>
      <c r="D660" s="73" t="s">
        <v>3803</v>
      </c>
      <c r="E660" s="73"/>
      <c r="F660" s="73"/>
      <c r="G660" s="74"/>
      <c r="H660" s="75">
        <v>100</v>
      </c>
    </row>
    <row r="661" spans="1:8" ht="26.4" x14ac:dyDescent="0.25">
      <c r="A661" s="21">
        <v>46136</v>
      </c>
      <c r="B661" s="88" t="s">
        <v>1428</v>
      </c>
      <c r="C661" s="87" t="s">
        <v>1124</v>
      </c>
      <c r="D661" s="73" t="s">
        <v>3804</v>
      </c>
      <c r="E661" s="73"/>
      <c r="F661" s="73"/>
      <c r="G661" s="74"/>
      <c r="H661" s="75">
        <v>100</v>
      </c>
    </row>
    <row r="662" spans="1:8" ht="21.6" x14ac:dyDescent="0.25">
      <c r="A662" s="21">
        <v>46136</v>
      </c>
      <c r="B662" s="88" t="s">
        <v>1542</v>
      </c>
      <c r="C662" s="87" t="s">
        <v>1935</v>
      </c>
      <c r="D662" s="73" t="s">
        <v>2365</v>
      </c>
      <c r="E662" s="73"/>
      <c r="F662" s="73"/>
      <c r="G662" s="74" t="s">
        <v>3805</v>
      </c>
      <c r="H662" s="75">
        <v>100</v>
      </c>
    </row>
    <row r="663" spans="1:8" ht="15" x14ac:dyDescent="0.25">
      <c r="A663" s="21">
        <v>46136</v>
      </c>
      <c r="B663" s="88" t="s">
        <v>1542</v>
      </c>
      <c r="C663" s="87" t="s">
        <v>1775</v>
      </c>
      <c r="D663" s="73" t="s">
        <v>1440</v>
      </c>
      <c r="E663" s="73">
        <v>4</v>
      </c>
      <c r="F663" s="73"/>
      <c r="G663" s="74" t="s">
        <v>3806</v>
      </c>
      <c r="H663" s="75">
        <v>100</v>
      </c>
    </row>
    <row r="664" spans="1:8" ht="21.6" x14ac:dyDescent="0.25">
      <c r="A664" s="21">
        <v>46136</v>
      </c>
      <c r="B664" s="88" t="s">
        <v>1542</v>
      </c>
      <c r="C664" s="87" t="s">
        <v>1726</v>
      </c>
      <c r="D664" s="73" t="s">
        <v>1440</v>
      </c>
      <c r="E664" s="73">
        <v>3</v>
      </c>
      <c r="F664" s="73"/>
      <c r="G664" s="74" t="s">
        <v>3807</v>
      </c>
      <c r="H664" s="75">
        <v>100</v>
      </c>
    </row>
    <row r="665" spans="1:8" ht="54" x14ac:dyDescent="0.25">
      <c r="A665" s="21">
        <v>46136</v>
      </c>
      <c r="B665" s="88" t="s">
        <v>1542</v>
      </c>
      <c r="C665" s="87" t="s">
        <v>1608</v>
      </c>
      <c r="D665" s="73" t="s">
        <v>2365</v>
      </c>
      <c r="E665" s="73"/>
      <c r="F665" s="73"/>
      <c r="G665" s="74" t="s">
        <v>3808</v>
      </c>
      <c r="H665" s="75">
        <v>100</v>
      </c>
    </row>
    <row r="666" spans="1:8" ht="21.6" x14ac:dyDescent="0.25">
      <c r="A666" s="21">
        <v>46136</v>
      </c>
      <c r="B666" s="88" t="s">
        <v>1542</v>
      </c>
      <c r="C666" s="87" t="s">
        <v>1484</v>
      </c>
      <c r="D666" s="73" t="s">
        <v>3412</v>
      </c>
      <c r="E666" s="73"/>
      <c r="F666" s="73"/>
      <c r="G666" s="74" t="s">
        <v>3809</v>
      </c>
      <c r="H666" s="75">
        <v>100</v>
      </c>
    </row>
    <row r="667" spans="1:8" ht="15" x14ac:dyDescent="0.25">
      <c r="A667" s="21">
        <v>46136</v>
      </c>
      <c r="B667" s="88" t="s">
        <v>1542</v>
      </c>
      <c r="C667" s="87" t="s">
        <v>1649</v>
      </c>
      <c r="D667" s="73" t="s">
        <v>1440</v>
      </c>
      <c r="E667" s="73">
        <v>4</v>
      </c>
      <c r="F667" s="73"/>
      <c r="G667" s="74"/>
      <c r="H667" s="75">
        <v>100</v>
      </c>
    </row>
    <row r="668" spans="1:8" ht="21.6" x14ac:dyDescent="0.25">
      <c r="A668" s="21">
        <v>46136</v>
      </c>
      <c r="B668" s="88" t="s">
        <v>1542</v>
      </c>
      <c r="C668" s="77" t="s">
        <v>1612</v>
      </c>
      <c r="D668" s="73" t="s">
        <v>2368</v>
      </c>
      <c r="E668" s="73"/>
      <c r="F668" s="73"/>
      <c r="G668" s="74" t="s">
        <v>3810</v>
      </c>
      <c r="H668" s="75">
        <v>100</v>
      </c>
    </row>
    <row r="669" spans="1:8" ht="15" x14ac:dyDescent="0.25">
      <c r="A669" s="21">
        <v>46136</v>
      </c>
      <c r="B669" s="88" t="s">
        <v>1555</v>
      </c>
      <c r="C669" s="87" t="s">
        <v>1864</v>
      </c>
      <c r="D669" s="73" t="s">
        <v>1440</v>
      </c>
      <c r="E669" s="73">
        <v>5</v>
      </c>
      <c r="F669" s="73"/>
      <c r="G669" s="74"/>
      <c r="H669" s="75">
        <v>100</v>
      </c>
    </row>
    <row r="670" spans="1:8" ht="15" x14ac:dyDescent="0.25">
      <c r="A670" s="21">
        <v>46136</v>
      </c>
      <c r="B670" s="88" t="s">
        <v>1555</v>
      </c>
      <c r="C670" s="87" t="s">
        <v>1558</v>
      </c>
      <c r="D670" s="73" t="s">
        <v>1440</v>
      </c>
      <c r="E670" s="73">
        <v>4</v>
      </c>
      <c r="F670" s="73"/>
      <c r="G670" s="74"/>
      <c r="H670" s="75">
        <v>100</v>
      </c>
    </row>
    <row r="671" spans="1:8" ht="15" x14ac:dyDescent="0.25">
      <c r="A671" s="21">
        <v>46136</v>
      </c>
      <c r="B671" s="88" t="s">
        <v>1555</v>
      </c>
      <c r="C671" s="87" t="s">
        <v>1729</v>
      </c>
      <c r="D671" s="73" t="s">
        <v>1440</v>
      </c>
      <c r="E671" s="73">
        <v>3</v>
      </c>
      <c r="F671" s="73"/>
      <c r="G671" s="74"/>
      <c r="H671" s="75">
        <v>100</v>
      </c>
    </row>
    <row r="672" spans="1:8" ht="15" x14ac:dyDescent="0.25">
      <c r="A672" s="21">
        <v>46136</v>
      </c>
      <c r="B672" s="88" t="s">
        <v>1555</v>
      </c>
      <c r="C672" s="87" t="s">
        <v>1730</v>
      </c>
      <c r="D672" s="73" t="s">
        <v>1440</v>
      </c>
      <c r="E672" s="73">
        <v>6</v>
      </c>
      <c r="F672" s="73"/>
      <c r="G672" s="74"/>
      <c r="H672" s="75">
        <v>100</v>
      </c>
    </row>
    <row r="673" spans="1:8" ht="15" x14ac:dyDescent="0.25">
      <c r="A673" s="21">
        <v>46136</v>
      </c>
      <c r="B673" s="88" t="s">
        <v>1555</v>
      </c>
      <c r="C673" s="87" t="s">
        <v>1734</v>
      </c>
      <c r="D673" s="73" t="s">
        <v>1440</v>
      </c>
      <c r="E673" s="73">
        <v>4</v>
      </c>
      <c r="F673" s="73"/>
      <c r="G673" s="74"/>
      <c r="H673" s="75">
        <v>100</v>
      </c>
    </row>
    <row r="674" spans="1:8" ht="15" x14ac:dyDescent="0.25">
      <c r="A674" s="21">
        <v>46136</v>
      </c>
      <c r="B674" s="88" t="s">
        <v>1555</v>
      </c>
      <c r="C674" s="87" t="s">
        <v>1781</v>
      </c>
      <c r="D674" s="73" t="s">
        <v>1440</v>
      </c>
      <c r="E674" s="73">
        <v>4</v>
      </c>
      <c r="F674" s="73"/>
      <c r="G674" s="74"/>
      <c r="H674" s="75">
        <v>100</v>
      </c>
    </row>
    <row r="675" spans="1:8" ht="21.6" x14ac:dyDescent="0.25">
      <c r="A675" s="21">
        <v>46136</v>
      </c>
      <c r="B675" s="88" t="s">
        <v>1555</v>
      </c>
      <c r="C675" s="87" t="s">
        <v>2040</v>
      </c>
      <c r="D675" s="73" t="s">
        <v>3412</v>
      </c>
      <c r="E675" s="73">
        <v>3</v>
      </c>
      <c r="F675" s="73"/>
      <c r="G675" s="74" t="s">
        <v>3811</v>
      </c>
      <c r="H675" s="75">
        <v>100</v>
      </c>
    </row>
    <row r="676" spans="1:8" ht="15" x14ac:dyDescent="0.25">
      <c r="A676" s="21">
        <v>46136</v>
      </c>
      <c r="B676" s="88" t="s">
        <v>1438</v>
      </c>
      <c r="C676" s="87" t="s">
        <v>1692</v>
      </c>
      <c r="D676" s="73" t="s">
        <v>2368</v>
      </c>
      <c r="E676" s="73"/>
      <c r="F676" s="73"/>
      <c r="G676" s="74" t="s">
        <v>3615</v>
      </c>
      <c r="H676" s="75">
        <v>100</v>
      </c>
    </row>
    <row r="677" spans="1:8" ht="32.4" x14ac:dyDescent="0.25">
      <c r="A677" s="21">
        <v>46136</v>
      </c>
      <c r="B677" s="88" t="s">
        <v>1438</v>
      </c>
      <c r="C677" s="87" t="s">
        <v>1464</v>
      </c>
      <c r="D677" s="73" t="s">
        <v>3412</v>
      </c>
      <c r="E677" s="73"/>
      <c r="F677" s="73"/>
      <c r="G677" s="74" t="s">
        <v>3812</v>
      </c>
      <c r="H677" s="75">
        <v>100</v>
      </c>
    </row>
    <row r="678" spans="1:8" ht="15" x14ac:dyDescent="0.25">
      <c r="A678" s="21">
        <v>46136</v>
      </c>
      <c r="B678" s="88" t="s">
        <v>1438</v>
      </c>
      <c r="C678" s="87" t="s">
        <v>1470</v>
      </c>
      <c r="D678" s="73" t="s">
        <v>1440</v>
      </c>
      <c r="E678" s="73">
        <v>4</v>
      </c>
      <c r="F678" s="73"/>
      <c r="G678" s="74"/>
      <c r="H678" s="75">
        <v>100</v>
      </c>
    </row>
    <row r="679" spans="1:8" ht="15" x14ac:dyDescent="0.25">
      <c r="A679" s="21">
        <v>46136</v>
      </c>
      <c r="B679" s="88" t="s">
        <v>1438</v>
      </c>
      <c r="C679" s="87" t="s">
        <v>1468</v>
      </c>
      <c r="D679" s="73" t="s">
        <v>1440</v>
      </c>
      <c r="E679" s="73">
        <v>2</v>
      </c>
      <c r="F679" s="73"/>
      <c r="G679" s="74"/>
      <c r="H679" s="75">
        <v>100</v>
      </c>
    </row>
    <row r="680" spans="1:8" ht="15" x14ac:dyDescent="0.25">
      <c r="A680" s="21">
        <v>46136</v>
      </c>
      <c r="B680" s="88" t="s">
        <v>1438</v>
      </c>
      <c r="C680" s="87" t="s">
        <v>1795</v>
      </c>
      <c r="D680" s="73" t="s">
        <v>1440</v>
      </c>
      <c r="E680" s="73">
        <v>3</v>
      </c>
      <c r="F680" s="73"/>
      <c r="G680" s="74"/>
      <c r="H680" s="75">
        <v>100</v>
      </c>
    </row>
    <row r="681" spans="1:8" ht="15" x14ac:dyDescent="0.25">
      <c r="A681" s="21">
        <v>46136</v>
      </c>
      <c r="B681" s="88" t="s">
        <v>1438</v>
      </c>
      <c r="C681" s="87" t="s">
        <v>1466</v>
      </c>
      <c r="D681" s="73" t="s">
        <v>1440</v>
      </c>
      <c r="E681" s="73">
        <v>5</v>
      </c>
      <c r="F681" s="73"/>
      <c r="G681" s="74"/>
      <c r="H681" s="75">
        <v>100</v>
      </c>
    </row>
    <row r="682" spans="1:8" ht="15" x14ac:dyDescent="0.25">
      <c r="A682" s="21">
        <v>46136</v>
      </c>
      <c r="B682" s="88" t="s">
        <v>1438</v>
      </c>
      <c r="C682" s="87" t="s">
        <v>1475</v>
      </c>
      <c r="D682" s="73" t="s">
        <v>1440</v>
      </c>
      <c r="E682" s="73">
        <v>4</v>
      </c>
      <c r="F682" s="73"/>
      <c r="G682" s="74"/>
      <c r="H682" s="75">
        <v>100</v>
      </c>
    </row>
    <row r="683" spans="1:8" ht="15" x14ac:dyDescent="0.25">
      <c r="A683" s="21">
        <v>46136</v>
      </c>
      <c r="B683" s="88" t="s">
        <v>1457</v>
      </c>
      <c r="C683" s="87" t="s">
        <v>1556</v>
      </c>
      <c r="D683" s="73" t="s">
        <v>2368</v>
      </c>
      <c r="E683" s="73"/>
      <c r="F683" s="73"/>
      <c r="G683" s="74" t="s">
        <v>3615</v>
      </c>
      <c r="H683" s="75">
        <v>100</v>
      </c>
    </row>
    <row r="684" spans="1:8" ht="15" x14ac:dyDescent="0.25">
      <c r="A684" s="21">
        <v>46136</v>
      </c>
      <c r="B684" s="88" t="s">
        <v>1457</v>
      </c>
      <c r="C684" s="87" t="s">
        <v>1627</v>
      </c>
      <c r="D684" s="73" t="s">
        <v>1440</v>
      </c>
      <c r="E684" s="73">
        <v>5</v>
      </c>
      <c r="F684" s="73"/>
      <c r="G684" s="74"/>
      <c r="H684" s="75">
        <v>100</v>
      </c>
    </row>
    <row r="685" spans="1:8" ht="15" x14ac:dyDescent="0.25">
      <c r="A685" s="21">
        <v>46136</v>
      </c>
      <c r="B685" s="88" t="s">
        <v>1457</v>
      </c>
      <c r="C685" s="87" t="s">
        <v>1687</v>
      </c>
      <c r="D685" s="73" t="s">
        <v>1440</v>
      </c>
      <c r="E685" s="73">
        <v>7</v>
      </c>
      <c r="F685" s="73"/>
      <c r="G685" s="74"/>
      <c r="H685" s="75">
        <v>100</v>
      </c>
    </row>
    <row r="686" spans="1:8" ht="15" x14ac:dyDescent="0.25">
      <c r="A686" s="21">
        <v>46136</v>
      </c>
      <c r="B686" s="88" t="s">
        <v>1457</v>
      </c>
      <c r="C686" s="87" t="s">
        <v>1685</v>
      </c>
      <c r="D686" s="73" t="s">
        <v>1440</v>
      </c>
      <c r="E686" s="73"/>
      <c r="F686" s="73"/>
      <c r="G686" s="74"/>
      <c r="H686" s="75">
        <v>100</v>
      </c>
    </row>
    <row r="687" spans="1:8" ht="15" x14ac:dyDescent="0.25">
      <c r="A687" s="21">
        <v>46136</v>
      </c>
      <c r="B687" s="88" t="s">
        <v>1457</v>
      </c>
      <c r="C687" s="87" t="s">
        <v>3200</v>
      </c>
      <c r="D687" s="73" t="s">
        <v>1440</v>
      </c>
      <c r="E687" s="73">
        <v>3</v>
      </c>
      <c r="F687" s="73"/>
      <c r="G687" s="74"/>
      <c r="H687" s="75">
        <v>100</v>
      </c>
    </row>
    <row r="688" spans="1:8" ht="15" x14ac:dyDescent="0.25">
      <c r="A688" s="21">
        <v>46136</v>
      </c>
      <c r="B688" s="88" t="s">
        <v>1457</v>
      </c>
      <c r="C688" s="87" t="s">
        <v>1787</v>
      </c>
      <c r="D688" s="73" t="s">
        <v>1440</v>
      </c>
      <c r="E688" s="73">
        <v>4</v>
      </c>
      <c r="F688" s="73"/>
      <c r="G688" s="74"/>
      <c r="H688" s="75">
        <v>100</v>
      </c>
    </row>
    <row r="689" spans="1:8" ht="15" x14ac:dyDescent="0.25">
      <c r="A689" s="21">
        <v>46136</v>
      </c>
      <c r="B689" s="88" t="s">
        <v>1457</v>
      </c>
      <c r="C689" s="87" t="s">
        <v>1622</v>
      </c>
      <c r="D689" s="73" t="s">
        <v>1440</v>
      </c>
      <c r="E689" s="73">
        <v>6</v>
      </c>
      <c r="F689" s="73"/>
      <c r="G689" s="74"/>
      <c r="H689" s="75">
        <v>100</v>
      </c>
    </row>
    <row r="690" spans="1:8" ht="26.4" x14ac:dyDescent="0.25">
      <c r="A690" s="21">
        <v>46136</v>
      </c>
      <c r="B690" s="88" t="s">
        <v>2372</v>
      </c>
      <c r="C690" s="87" t="s">
        <v>3798</v>
      </c>
      <c r="D690" s="73" t="s">
        <v>3813</v>
      </c>
      <c r="E690" s="73"/>
      <c r="F690" s="73"/>
      <c r="G690" s="74"/>
      <c r="H690" s="75">
        <v>100</v>
      </c>
    </row>
    <row r="691" spans="1:8" ht="15" x14ac:dyDescent="0.25">
      <c r="A691" s="21">
        <v>46136</v>
      </c>
      <c r="B691" s="88" t="s">
        <v>2372</v>
      </c>
      <c r="C691" s="87" t="s">
        <v>1615</v>
      </c>
      <c r="D691" s="73" t="s">
        <v>3199</v>
      </c>
      <c r="E691" s="73"/>
      <c r="F691" s="73"/>
      <c r="G691" s="74"/>
      <c r="H691" s="75">
        <v>100</v>
      </c>
    </row>
    <row r="692" spans="1:8" ht="15" x14ac:dyDescent="0.25">
      <c r="A692" s="21">
        <v>46136</v>
      </c>
      <c r="B692" s="88" t="s">
        <v>2372</v>
      </c>
      <c r="C692" s="87" t="s">
        <v>1700</v>
      </c>
      <c r="D692" s="73" t="s">
        <v>3814</v>
      </c>
      <c r="E692" s="73"/>
      <c r="F692" s="73"/>
      <c r="G692" s="74" t="s">
        <v>3815</v>
      </c>
      <c r="H692" s="75">
        <v>100</v>
      </c>
    </row>
    <row r="693" spans="1:8" ht="15" x14ac:dyDescent="0.25">
      <c r="A693" s="21">
        <v>46136</v>
      </c>
      <c r="B693" s="88" t="s">
        <v>1590</v>
      </c>
      <c r="C693" s="87" t="s">
        <v>3798</v>
      </c>
      <c r="D693" s="73" t="s">
        <v>3816</v>
      </c>
      <c r="E693" s="73"/>
      <c r="F693" s="73"/>
      <c r="G693" s="74"/>
      <c r="H693" s="75">
        <v>100</v>
      </c>
    </row>
    <row r="694" spans="1:8" ht="15" x14ac:dyDescent="0.25">
      <c r="A694" s="21">
        <v>46137</v>
      </c>
      <c r="B694" s="88" t="s">
        <v>1555</v>
      </c>
      <c r="C694" s="87" t="s">
        <v>758</v>
      </c>
      <c r="D694" s="73" t="s">
        <v>3402</v>
      </c>
      <c r="E694" s="73">
        <v>1</v>
      </c>
      <c r="F694" s="73"/>
      <c r="G694" s="74"/>
      <c r="H694" s="75">
        <v>100</v>
      </c>
    </row>
    <row r="695" spans="1:8" ht="21.6" x14ac:dyDescent="0.25">
      <c r="A695" s="21">
        <v>46137</v>
      </c>
      <c r="B695" s="88" t="s">
        <v>1555</v>
      </c>
      <c r="C695" s="87" t="s">
        <v>1794</v>
      </c>
      <c r="D695" s="73" t="s">
        <v>3817</v>
      </c>
      <c r="E695" s="73"/>
      <c r="F695" s="73"/>
      <c r="G695" s="74" t="s">
        <v>3818</v>
      </c>
      <c r="H695" s="75">
        <v>100</v>
      </c>
    </row>
    <row r="696" spans="1:8" ht="32.4" x14ac:dyDescent="0.25">
      <c r="A696" s="21">
        <v>46137</v>
      </c>
      <c r="B696" s="88" t="s">
        <v>1555</v>
      </c>
      <c r="C696" s="87" t="s">
        <v>3200</v>
      </c>
      <c r="D696" s="73" t="s">
        <v>3412</v>
      </c>
      <c r="E696" s="73"/>
      <c r="F696" s="73"/>
      <c r="G696" s="74" t="s">
        <v>3819</v>
      </c>
      <c r="H696" s="75">
        <v>100</v>
      </c>
    </row>
    <row r="697" spans="1:8" ht="21.6" x14ac:dyDescent="0.25">
      <c r="A697" s="21">
        <v>46137</v>
      </c>
      <c r="B697" s="88" t="s">
        <v>1555</v>
      </c>
      <c r="C697" s="87" t="s">
        <v>2440</v>
      </c>
      <c r="D697" s="73" t="s">
        <v>3412</v>
      </c>
      <c r="E697" s="73"/>
      <c r="F697" s="73"/>
      <c r="G697" s="74" t="s">
        <v>3820</v>
      </c>
      <c r="H697" s="75">
        <v>100</v>
      </c>
    </row>
    <row r="698" spans="1:8" ht="21.6" x14ac:dyDescent="0.25">
      <c r="A698" s="21">
        <v>46137</v>
      </c>
      <c r="B698" s="88" t="s">
        <v>1555</v>
      </c>
      <c r="C698" s="87" t="s">
        <v>3821</v>
      </c>
      <c r="D698" s="73" t="s">
        <v>3412</v>
      </c>
      <c r="E698" s="73">
        <v>7</v>
      </c>
      <c r="F698" s="73"/>
      <c r="G698" s="74" t="s">
        <v>3822</v>
      </c>
      <c r="H698" s="75">
        <v>100</v>
      </c>
    </row>
    <row r="699" spans="1:8" ht="32.4" x14ac:dyDescent="0.25">
      <c r="A699" s="21">
        <v>46137</v>
      </c>
      <c r="B699" s="88" t="s">
        <v>1555</v>
      </c>
      <c r="C699" s="87" t="s">
        <v>1649</v>
      </c>
      <c r="D699" s="73" t="s">
        <v>3412</v>
      </c>
      <c r="E699" s="73"/>
      <c r="F699" s="73"/>
      <c r="G699" s="74" t="s">
        <v>3823</v>
      </c>
      <c r="H699" s="75">
        <v>100</v>
      </c>
    </row>
    <row r="700" spans="1:8" ht="32.4" x14ac:dyDescent="0.25">
      <c r="A700" s="21">
        <v>46137</v>
      </c>
      <c r="B700" s="88" t="s">
        <v>1555</v>
      </c>
      <c r="C700" s="87" t="s">
        <v>1648</v>
      </c>
      <c r="D700" s="73" t="s">
        <v>3412</v>
      </c>
      <c r="E700" s="73"/>
      <c r="F700" s="73"/>
      <c r="G700" s="74" t="s">
        <v>3824</v>
      </c>
      <c r="H700" s="75">
        <v>100</v>
      </c>
    </row>
    <row r="701" spans="1:8" ht="21.6" x14ac:dyDescent="0.25">
      <c r="A701" s="21">
        <v>46137</v>
      </c>
      <c r="B701" s="88" t="s">
        <v>1438</v>
      </c>
      <c r="C701" s="87" t="s">
        <v>1919</v>
      </c>
      <c r="D701" s="73" t="s">
        <v>3412</v>
      </c>
      <c r="E701" s="73"/>
      <c r="F701" s="73"/>
      <c r="G701" s="74" t="s">
        <v>3825</v>
      </c>
      <c r="H701" s="75">
        <v>100</v>
      </c>
    </row>
    <row r="702" spans="1:8" ht="15" x14ac:dyDescent="0.25">
      <c r="A702" s="21">
        <v>46137</v>
      </c>
      <c r="B702" s="88" t="s">
        <v>1438</v>
      </c>
      <c r="C702" s="87" t="s">
        <v>1699</v>
      </c>
      <c r="D702" s="73" t="s">
        <v>1440</v>
      </c>
      <c r="E702" s="73">
        <v>3</v>
      </c>
      <c r="F702" s="73"/>
      <c r="G702" s="74"/>
      <c r="H702" s="75">
        <v>100</v>
      </c>
    </row>
    <row r="703" spans="1:8" ht="15" x14ac:dyDescent="0.25">
      <c r="A703" s="21">
        <v>46137</v>
      </c>
      <c r="B703" s="88" t="s">
        <v>1438</v>
      </c>
      <c r="C703" s="87" t="s">
        <v>1464</v>
      </c>
      <c r="D703" s="73" t="s">
        <v>2365</v>
      </c>
      <c r="E703" s="73"/>
      <c r="F703" s="73"/>
      <c r="G703" s="74" t="s">
        <v>3826</v>
      </c>
      <c r="H703" s="75">
        <v>100</v>
      </c>
    </row>
    <row r="704" spans="1:8" ht="15" x14ac:dyDescent="0.25">
      <c r="A704" s="21">
        <v>46137</v>
      </c>
      <c r="B704" s="88" t="s">
        <v>1438</v>
      </c>
      <c r="C704" s="87" t="s">
        <v>1472</v>
      </c>
      <c r="D704" s="73" t="s">
        <v>2368</v>
      </c>
      <c r="E704" s="73"/>
      <c r="F704" s="73"/>
      <c r="G704" s="74" t="s">
        <v>3615</v>
      </c>
      <c r="H704" s="75">
        <v>100</v>
      </c>
    </row>
    <row r="705" spans="1:8" ht="15" x14ac:dyDescent="0.25">
      <c r="A705" s="21">
        <v>46137</v>
      </c>
      <c r="B705" s="88" t="s">
        <v>1438</v>
      </c>
      <c r="C705" s="87" t="s">
        <v>1576</v>
      </c>
      <c r="D705" s="73" t="s">
        <v>2368</v>
      </c>
      <c r="E705" s="73"/>
      <c r="F705" s="73"/>
      <c r="G705" s="74" t="s">
        <v>3615</v>
      </c>
      <c r="H705" s="75">
        <v>100</v>
      </c>
    </row>
    <row r="706" spans="1:8" ht="32.4" x14ac:dyDescent="0.25">
      <c r="A706" s="21">
        <v>46137</v>
      </c>
      <c r="B706" s="88" t="s">
        <v>1438</v>
      </c>
      <c r="C706" s="87" t="s">
        <v>1951</v>
      </c>
      <c r="D706" s="73" t="s">
        <v>3412</v>
      </c>
      <c r="E706" s="73"/>
      <c r="F706" s="73"/>
      <c r="G706" s="74" t="s">
        <v>3827</v>
      </c>
      <c r="H706" s="75">
        <v>100</v>
      </c>
    </row>
    <row r="707" spans="1:8" ht="21.6" x14ac:dyDescent="0.25">
      <c r="A707" s="21">
        <v>46137</v>
      </c>
      <c r="B707" s="88" t="s">
        <v>1438</v>
      </c>
      <c r="C707" s="87" t="s">
        <v>1724</v>
      </c>
      <c r="D707" s="73" t="s">
        <v>3412</v>
      </c>
      <c r="E707" s="73"/>
      <c r="F707" s="73"/>
      <c r="G707" s="74" t="s">
        <v>3582</v>
      </c>
      <c r="H707" s="75">
        <v>100</v>
      </c>
    </row>
    <row r="708" spans="1:8" ht="21.6" x14ac:dyDescent="0.25">
      <c r="A708" s="21">
        <v>46137</v>
      </c>
      <c r="B708" s="88" t="s">
        <v>1438</v>
      </c>
      <c r="C708" s="87" t="s">
        <v>2082</v>
      </c>
      <c r="D708" s="73" t="s">
        <v>3412</v>
      </c>
      <c r="E708" s="73"/>
      <c r="F708" s="73"/>
      <c r="G708" s="74" t="s">
        <v>3582</v>
      </c>
      <c r="H708" s="75">
        <v>100</v>
      </c>
    </row>
    <row r="709" spans="1:8" ht="32.4" x14ac:dyDescent="0.25">
      <c r="A709" s="21">
        <v>46137</v>
      </c>
      <c r="B709" s="88" t="s">
        <v>1438</v>
      </c>
      <c r="C709" s="87" t="s">
        <v>2008</v>
      </c>
      <c r="D709" s="73" t="s">
        <v>3412</v>
      </c>
      <c r="E709" s="73">
        <v>4</v>
      </c>
      <c r="F709" s="73"/>
      <c r="G709" s="74" t="s">
        <v>3828</v>
      </c>
      <c r="H709" s="75">
        <v>100</v>
      </c>
    </row>
    <row r="710" spans="1:8" ht="21.6" x14ac:dyDescent="0.25">
      <c r="A710" s="89">
        <v>46138</v>
      </c>
      <c r="B710" s="88" t="s">
        <v>1438</v>
      </c>
      <c r="C710" s="87" t="s">
        <v>758</v>
      </c>
      <c r="D710" s="73" t="s">
        <v>3402</v>
      </c>
      <c r="E710" s="73">
        <v>1</v>
      </c>
      <c r="F710" s="73"/>
      <c r="G710" s="74" t="s">
        <v>3829</v>
      </c>
      <c r="H710" s="75">
        <v>100</v>
      </c>
    </row>
    <row r="711" spans="1:8" ht="43.2" x14ac:dyDescent="0.25">
      <c r="A711" s="89">
        <v>46138</v>
      </c>
      <c r="B711" s="88" t="s">
        <v>1438</v>
      </c>
      <c r="C711" s="87" t="s">
        <v>1785</v>
      </c>
      <c r="D711" s="73" t="s">
        <v>3412</v>
      </c>
      <c r="E711" s="73">
        <v>3</v>
      </c>
      <c r="F711" s="73"/>
      <c r="G711" s="74" t="s">
        <v>3830</v>
      </c>
      <c r="H711" s="75">
        <v>100</v>
      </c>
    </row>
    <row r="712" spans="1:8" ht="54" x14ac:dyDescent="0.25">
      <c r="A712" s="89">
        <v>46138</v>
      </c>
      <c r="B712" s="88" t="s">
        <v>1438</v>
      </c>
      <c r="C712" s="87" t="s">
        <v>2149</v>
      </c>
      <c r="D712" s="73" t="s">
        <v>3412</v>
      </c>
      <c r="E712" s="73">
        <v>4</v>
      </c>
      <c r="F712" s="73"/>
      <c r="G712" s="74" t="s">
        <v>3831</v>
      </c>
      <c r="H712" s="75">
        <v>100</v>
      </c>
    </row>
    <row r="713" spans="1:8" ht="43.2" x14ac:dyDescent="0.25">
      <c r="A713" s="89">
        <v>46138</v>
      </c>
      <c r="B713" s="88" t="s">
        <v>1438</v>
      </c>
      <c r="C713" s="87" t="s">
        <v>1451</v>
      </c>
      <c r="D713" s="73" t="s">
        <v>3412</v>
      </c>
      <c r="E713" s="73">
        <v>3</v>
      </c>
      <c r="F713" s="73"/>
      <c r="G713" s="74" t="s">
        <v>3830</v>
      </c>
      <c r="H713" s="75">
        <v>100</v>
      </c>
    </row>
    <row r="714" spans="1:8" ht="43.2" x14ac:dyDescent="0.25">
      <c r="A714" s="89">
        <v>46138</v>
      </c>
      <c r="B714" s="88" t="s">
        <v>1438</v>
      </c>
      <c r="C714" s="87" t="s">
        <v>1648</v>
      </c>
      <c r="D714" s="73" t="s">
        <v>3412</v>
      </c>
      <c r="E714" s="73"/>
      <c r="F714" s="73"/>
      <c r="G714" s="74" t="s">
        <v>3832</v>
      </c>
      <c r="H714" s="75">
        <v>100</v>
      </c>
    </row>
    <row r="715" spans="1:8" ht="32.4" x14ac:dyDescent="0.25">
      <c r="A715" s="89">
        <v>46138</v>
      </c>
      <c r="B715" s="88" t="s">
        <v>1438</v>
      </c>
      <c r="C715" s="87" t="s">
        <v>1747</v>
      </c>
      <c r="D715" s="73" t="s">
        <v>3412</v>
      </c>
      <c r="E715" s="73">
        <v>3</v>
      </c>
      <c r="F715" s="73"/>
      <c r="G715" s="74" t="s">
        <v>3833</v>
      </c>
      <c r="H715" s="75">
        <v>100</v>
      </c>
    </row>
    <row r="716" spans="1:8" ht="21.6" x14ac:dyDescent="0.25">
      <c r="A716" s="89">
        <v>46138</v>
      </c>
      <c r="B716" s="88" t="s">
        <v>1438</v>
      </c>
      <c r="C716" s="87" t="s">
        <v>1862</v>
      </c>
      <c r="D716" s="73" t="s">
        <v>2365</v>
      </c>
      <c r="E716" s="73"/>
      <c r="F716" s="73"/>
      <c r="G716" s="74" t="s">
        <v>3834</v>
      </c>
      <c r="H716" s="75">
        <v>100</v>
      </c>
    </row>
    <row r="717" spans="1:8" ht="43.2" x14ac:dyDescent="0.25">
      <c r="A717" s="89">
        <v>46138</v>
      </c>
      <c r="B717" s="88" t="s">
        <v>1438</v>
      </c>
      <c r="C717" s="87" t="s">
        <v>2064</v>
      </c>
      <c r="D717" s="73" t="s">
        <v>3412</v>
      </c>
      <c r="E717" s="73">
        <v>7</v>
      </c>
      <c r="F717" s="73"/>
      <c r="G717" s="74" t="s">
        <v>3835</v>
      </c>
      <c r="H717" s="75">
        <v>100</v>
      </c>
    </row>
    <row r="718" spans="1:8" ht="15" x14ac:dyDescent="0.25">
      <c r="A718" s="21">
        <v>46139</v>
      </c>
      <c r="B718" s="88" t="s">
        <v>1534</v>
      </c>
      <c r="C718" s="87" t="s">
        <v>758</v>
      </c>
      <c r="D718" s="73" t="s">
        <v>3402</v>
      </c>
      <c r="E718" s="73">
        <v>1</v>
      </c>
      <c r="F718" s="73"/>
      <c r="G718" s="74"/>
      <c r="H718" s="75">
        <v>100</v>
      </c>
    </row>
    <row r="719" spans="1:8" ht="26.4" x14ac:dyDescent="0.25">
      <c r="A719" s="21">
        <v>46139</v>
      </c>
      <c r="B719" s="88" t="s">
        <v>1534</v>
      </c>
      <c r="C719" s="87" t="s">
        <v>369</v>
      </c>
      <c r="D719" s="73" t="s">
        <v>1767</v>
      </c>
      <c r="E719" s="73"/>
      <c r="F719" s="73"/>
      <c r="G719" s="74"/>
      <c r="H719" s="75">
        <v>100</v>
      </c>
    </row>
    <row r="720" spans="1:8" ht="15" x14ac:dyDescent="0.25">
      <c r="A720" s="21">
        <v>46139</v>
      </c>
      <c r="B720" s="88" t="s">
        <v>1534</v>
      </c>
      <c r="C720" s="87" t="s">
        <v>1785</v>
      </c>
      <c r="D720" s="73" t="s">
        <v>3836</v>
      </c>
      <c r="E720" s="73"/>
      <c r="F720" s="73"/>
      <c r="G720" s="74"/>
      <c r="H720" s="75">
        <v>100</v>
      </c>
    </row>
    <row r="721" spans="1:8" ht="15" x14ac:dyDescent="0.25">
      <c r="A721" s="21">
        <v>46139</v>
      </c>
      <c r="B721" s="88" t="s">
        <v>1534</v>
      </c>
      <c r="C721" s="87" t="s">
        <v>2095</v>
      </c>
      <c r="D721" s="73" t="s">
        <v>3836</v>
      </c>
      <c r="E721" s="73"/>
      <c r="F721" s="73"/>
      <c r="G721" s="74"/>
      <c r="H721" s="75">
        <v>100</v>
      </c>
    </row>
    <row r="722" spans="1:8" ht="15" x14ac:dyDescent="0.25">
      <c r="A722" s="21">
        <v>46139</v>
      </c>
      <c r="B722" s="88" t="s">
        <v>1534</v>
      </c>
      <c r="C722" s="87" t="s">
        <v>2175</v>
      </c>
      <c r="D722" s="73" t="s">
        <v>3836</v>
      </c>
      <c r="E722" s="73"/>
      <c r="F722" s="73"/>
      <c r="G722" s="74"/>
      <c r="H722" s="75">
        <v>100</v>
      </c>
    </row>
    <row r="723" spans="1:8" ht="15" x14ac:dyDescent="0.25">
      <c r="A723" s="21">
        <v>46139</v>
      </c>
      <c r="B723" s="88" t="s">
        <v>1534</v>
      </c>
      <c r="C723" s="87" t="s">
        <v>1731</v>
      </c>
      <c r="D723" s="73" t="s">
        <v>3836</v>
      </c>
      <c r="E723" s="73"/>
      <c r="F723" s="73"/>
      <c r="G723" s="74"/>
      <c r="H723" s="75">
        <v>100</v>
      </c>
    </row>
    <row r="724" spans="1:8" ht="15" x14ac:dyDescent="0.25">
      <c r="A724" s="21">
        <v>46139</v>
      </c>
      <c r="B724" s="88" t="s">
        <v>1534</v>
      </c>
      <c r="C724" s="87" t="s">
        <v>1728</v>
      </c>
      <c r="D724" s="73" t="s">
        <v>3836</v>
      </c>
      <c r="E724" s="73"/>
      <c r="F724" s="73"/>
      <c r="G724" s="74"/>
      <c r="H724" s="75">
        <v>100</v>
      </c>
    </row>
    <row r="725" spans="1:8" ht="15" x14ac:dyDescent="0.25">
      <c r="A725" s="21">
        <v>46139</v>
      </c>
      <c r="B725" s="88" t="s">
        <v>1534</v>
      </c>
      <c r="C725" s="87" t="s">
        <v>3200</v>
      </c>
      <c r="D725" s="73" t="s">
        <v>3836</v>
      </c>
      <c r="E725" s="73"/>
      <c r="F725" s="73"/>
      <c r="G725" s="74"/>
      <c r="H725" s="75">
        <v>100</v>
      </c>
    </row>
    <row r="726" spans="1:8" ht="15" x14ac:dyDescent="0.25">
      <c r="A726" s="21">
        <v>46139</v>
      </c>
      <c r="B726" s="88" t="s">
        <v>1534</v>
      </c>
      <c r="C726" s="87" t="s">
        <v>2440</v>
      </c>
      <c r="D726" s="73" t="s">
        <v>3836</v>
      </c>
      <c r="E726" s="73"/>
      <c r="F726" s="73"/>
      <c r="G726" s="74"/>
      <c r="H726" s="75">
        <v>100</v>
      </c>
    </row>
    <row r="727" spans="1:8" ht="15" x14ac:dyDescent="0.25">
      <c r="A727" s="21">
        <v>46139</v>
      </c>
      <c r="B727" s="88" t="s">
        <v>1534</v>
      </c>
      <c r="C727" s="87" t="s">
        <v>1442</v>
      </c>
      <c r="D727" s="73" t="s">
        <v>3836</v>
      </c>
      <c r="E727" s="73"/>
      <c r="F727" s="73"/>
      <c r="G727" s="74"/>
      <c r="H727" s="75">
        <v>100</v>
      </c>
    </row>
    <row r="728" spans="1:8" ht="21.6" x14ac:dyDescent="0.25">
      <c r="A728" s="21">
        <v>46139</v>
      </c>
      <c r="B728" s="88" t="s">
        <v>1428</v>
      </c>
      <c r="C728" s="87" t="s">
        <v>363</v>
      </c>
      <c r="D728" s="73" t="s">
        <v>3837</v>
      </c>
      <c r="E728" s="73"/>
      <c r="F728" s="73"/>
      <c r="G728" s="74" t="s">
        <v>3838</v>
      </c>
      <c r="H728" s="75">
        <v>100</v>
      </c>
    </row>
    <row r="729" spans="1:8" ht="26.4" x14ac:dyDescent="0.25">
      <c r="A729" s="21">
        <v>46139</v>
      </c>
      <c r="B729" s="88" t="s">
        <v>1428</v>
      </c>
      <c r="C729" s="87" t="s">
        <v>758</v>
      </c>
      <c r="D729" s="73" t="s">
        <v>3839</v>
      </c>
      <c r="E729" s="73"/>
      <c r="F729" s="73"/>
      <c r="G729" s="74" t="s">
        <v>3840</v>
      </c>
      <c r="H729" s="75">
        <v>100</v>
      </c>
    </row>
    <row r="730" spans="1:8" ht="15" x14ac:dyDescent="0.25">
      <c r="A730" s="21">
        <v>46139</v>
      </c>
      <c r="B730" s="88" t="s">
        <v>1428</v>
      </c>
      <c r="C730" s="87" t="s">
        <v>758</v>
      </c>
      <c r="D730" s="73" t="s">
        <v>1602</v>
      </c>
      <c r="E730" s="73"/>
      <c r="F730" s="73"/>
      <c r="G730" s="74"/>
      <c r="H730" s="75">
        <v>100</v>
      </c>
    </row>
    <row r="731" spans="1:8" ht="26.4" x14ac:dyDescent="0.25">
      <c r="A731" s="21">
        <v>46139</v>
      </c>
      <c r="B731" s="88" t="s">
        <v>1428</v>
      </c>
      <c r="C731" s="87" t="s">
        <v>758</v>
      </c>
      <c r="D731" s="73" t="s">
        <v>3841</v>
      </c>
      <c r="E731" s="73"/>
      <c r="F731" s="73"/>
      <c r="G731" s="74"/>
      <c r="H731" s="75">
        <v>100</v>
      </c>
    </row>
    <row r="732" spans="1:8" ht="26.4" x14ac:dyDescent="0.25">
      <c r="A732" s="21">
        <v>46139</v>
      </c>
      <c r="B732" s="88" t="s">
        <v>1428</v>
      </c>
      <c r="C732" s="87" t="s">
        <v>758</v>
      </c>
      <c r="D732" s="73" t="s">
        <v>3842</v>
      </c>
      <c r="E732" s="73"/>
      <c r="F732" s="73"/>
      <c r="G732" s="74"/>
      <c r="H732" s="75">
        <v>100</v>
      </c>
    </row>
    <row r="733" spans="1:8" ht="26.4" x14ac:dyDescent="0.25">
      <c r="A733" s="21">
        <v>46139</v>
      </c>
      <c r="B733" s="88" t="s">
        <v>1428</v>
      </c>
      <c r="C733" s="87" t="s">
        <v>758</v>
      </c>
      <c r="D733" s="73" t="s">
        <v>3843</v>
      </c>
      <c r="E733" s="73"/>
      <c r="F733" s="73"/>
      <c r="G733" s="74"/>
      <c r="H733" s="75">
        <v>100</v>
      </c>
    </row>
    <row r="734" spans="1:8" ht="26.4" x14ac:dyDescent="0.25">
      <c r="A734" s="21">
        <v>46139</v>
      </c>
      <c r="B734" s="88" t="s">
        <v>1428</v>
      </c>
      <c r="C734" s="87" t="s">
        <v>758</v>
      </c>
      <c r="D734" s="73" t="s">
        <v>3844</v>
      </c>
      <c r="E734" s="73"/>
      <c r="F734" s="73"/>
      <c r="G734" s="74"/>
      <c r="H734" s="75">
        <v>100</v>
      </c>
    </row>
    <row r="735" spans="1:8" ht="21.6" x14ac:dyDescent="0.25">
      <c r="A735" s="21">
        <v>46139</v>
      </c>
      <c r="B735" s="88" t="s">
        <v>3845</v>
      </c>
      <c r="C735" s="87" t="s">
        <v>2064</v>
      </c>
      <c r="D735" s="73" t="s">
        <v>3412</v>
      </c>
      <c r="E735" s="73"/>
      <c r="F735" s="73"/>
      <c r="G735" s="74" t="s">
        <v>3846</v>
      </c>
      <c r="H735" s="75">
        <v>100</v>
      </c>
    </row>
    <row r="736" spans="1:8" ht="27.75" customHeight="1" x14ac:dyDescent="0.25">
      <c r="A736" s="21">
        <v>46139</v>
      </c>
      <c r="B736" s="88" t="s">
        <v>3845</v>
      </c>
      <c r="C736" s="87" t="s">
        <v>1862</v>
      </c>
      <c r="D736" s="73" t="s">
        <v>3412</v>
      </c>
      <c r="E736" s="73">
        <v>4</v>
      </c>
      <c r="F736" s="73"/>
      <c r="G736" s="74" t="s">
        <v>3847</v>
      </c>
      <c r="H736" s="75">
        <v>100</v>
      </c>
    </row>
    <row r="737" spans="1:8" ht="21.6" x14ac:dyDescent="0.25">
      <c r="A737" s="21">
        <v>46139</v>
      </c>
      <c r="B737" s="88" t="s">
        <v>3845</v>
      </c>
      <c r="C737" s="87" t="s">
        <v>1609</v>
      </c>
      <c r="D737" s="73" t="s">
        <v>3412</v>
      </c>
      <c r="E737" s="73"/>
      <c r="F737" s="73"/>
      <c r="G737" s="74" t="s">
        <v>3848</v>
      </c>
      <c r="H737" s="75">
        <v>100</v>
      </c>
    </row>
    <row r="738" spans="1:8" ht="21.6" x14ac:dyDescent="0.25">
      <c r="A738" s="21">
        <v>46139</v>
      </c>
      <c r="B738" s="88" t="s">
        <v>3845</v>
      </c>
      <c r="C738" s="87" t="s">
        <v>1648</v>
      </c>
      <c r="D738" s="73" t="s">
        <v>3412</v>
      </c>
      <c r="E738" s="73"/>
      <c r="F738" s="73"/>
      <c r="G738" s="74" t="s">
        <v>3849</v>
      </c>
      <c r="H738" s="75">
        <v>100</v>
      </c>
    </row>
    <row r="739" spans="1:8" ht="15" x14ac:dyDescent="0.25">
      <c r="A739" s="21">
        <v>46139</v>
      </c>
      <c r="B739" s="88" t="s">
        <v>3845</v>
      </c>
      <c r="C739" s="87" t="s">
        <v>1796</v>
      </c>
      <c r="D739" s="73" t="s">
        <v>1440</v>
      </c>
      <c r="E739" s="73">
        <v>4</v>
      </c>
      <c r="F739" s="73"/>
      <c r="G739" s="74" t="s">
        <v>3850</v>
      </c>
      <c r="H739" s="75">
        <v>100</v>
      </c>
    </row>
    <row r="740" spans="1:8" ht="15" x14ac:dyDescent="0.25">
      <c r="A740" s="21">
        <v>46139</v>
      </c>
      <c r="B740" s="88" t="s">
        <v>3845</v>
      </c>
      <c r="C740" s="87" t="s">
        <v>1460</v>
      </c>
      <c r="D740" s="73" t="s">
        <v>1440</v>
      </c>
      <c r="E740" s="73">
        <v>7</v>
      </c>
      <c r="F740" s="73"/>
      <c r="G740" s="74" t="s">
        <v>3851</v>
      </c>
      <c r="H740" s="75">
        <v>100</v>
      </c>
    </row>
    <row r="741" spans="1:8" ht="15" x14ac:dyDescent="0.25">
      <c r="A741" s="21">
        <v>46139</v>
      </c>
      <c r="B741" s="88" t="s">
        <v>1555</v>
      </c>
      <c r="C741" s="87" t="s">
        <v>1731</v>
      </c>
      <c r="D741" s="73" t="s">
        <v>1440</v>
      </c>
      <c r="E741" s="73">
        <v>8</v>
      </c>
      <c r="F741" s="73"/>
      <c r="G741" s="74" t="s">
        <v>1839</v>
      </c>
      <c r="H741" s="75">
        <v>100</v>
      </c>
    </row>
    <row r="742" spans="1:8" ht="21.6" x14ac:dyDescent="0.25">
      <c r="A742" s="21">
        <v>46139</v>
      </c>
      <c r="B742" s="88" t="s">
        <v>1555</v>
      </c>
      <c r="C742" s="87" t="s">
        <v>1912</v>
      </c>
      <c r="D742" s="73" t="s">
        <v>3412</v>
      </c>
      <c r="E742" s="73"/>
      <c r="F742" s="73"/>
      <c r="G742" s="74" t="s">
        <v>3852</v>
      </c>
      <c r="H742" s="75">
        <v>100</v>
      </c>
    </row>
    <row r="743" spans="1:8" ht="15" x14ac:dyDescent="0.25">
      <c r="A743" s="21">
        <v>46139</v>
      </c>
      <c r="B743" s="88" t="s">
        <v>1555</v>
      </c>
      <c r="C743" s="87" t="s">
        <v>1910</v>
      </c>
      <c r="D743" s="73" t="s">
        <v>1440</v>
      </c>
      <c r="E743" s="73">
        <v>5</v>
      </c>
      <c r="F743" s="73"/>
      <c r="G743" s="74" t="s">
        <v>1839</v>
      </c>
      <c r="H743" s="75">
        <v>100</v>
      </c>
    </row>
    <row r="744" spans="1:8" ht="15" x14ac:dyDescent="0.25">
      <c r="A744" s="21">
        <v>46139</v>
      </c>
      <c r="B744" s="88" t="s">
        <v>1555</v>
      </c>
      <c r="C744" s="87" t="s">
        <v>1455</v>
      </c>
      <c r="D744" s="73" t="s">
        <v>1440</v>
      </c>
      <c r="E744" s="73">
        <v>4</v>
      </c>
      <c r="F744" s="73"/>
      <c r="G744" s="74"/>
      <c r="H744" s="75">
        <v>100</v>
      </c>
    </row>
    <row r="745" spans="1:8" ht="15" x14ac:dyDescent="0.25">
      <c r="A745" s="21">
        <v>46139</v>
      </c>
      <c r="B745" s="88" t="s">
        <v>1555</v>
      </c>
      <c r="C745" s="87" t="s">
        <v>1453</v>
      </c>
      <c r="D745" s="73" t="s">
        <v>3853</v>
      </c>
      <c r="E745" s="73"/>
      <c r="F745" s="73"/>
      <c r="G745" s="74" t="s">
        <v>3854</v>
      </c>
      <c r="H745" s="75">
        <v>100</v>
      </c>
    </row>
    <row r="746" spans="1:8" ht="15" x14ac:dyDescent="0.25">
      <c r="A746" s="21">
        <v>46139</v>
      </c>
      <c r="B746" s="88" t="s">
        <v>1555</v>
      </c>
      <c r="C746" s="87" t="s">
        <v>1448</v>
      </c>
      <c r="D746" s="73" t="s">
        <v>1440</v>
      </c>
      <c r="E746" s="73">
        <v>4</v>
      </c>
      <c r="F746" s="73"/>
      <c r="G746" s="74"/>
      <c r="H746" s="75">
        <v>100</v>
      </c>
    </row>
    <row r="747" spans="1:8" ht="32.4" x14ac:dyDescent="0.25">
      <c r="A747" s="21">
        <v>46139</v>
      </c>
      <c r="B747" s="88" t="s">
        <v>1555</v>
      </c>
      <c r="C747" s="87" t="s">
        <v>1626</v>
      </c>
      <c r="D747" s="73" t="s">
        <v>3412</v>
      </c>
      <c r="E747" s="73">
        <v>6</v>
      </c>
      <c r="F747" s="73"/>
      <c r="G747" s="74" t="s">
        <v>3855</v>
      </c>
      <c r="H747" s="75">
        <v>100</v>
      </c>
    </row>
    <row r="748" spans="1:8" ht="15" x14ac:dyDescent="0.25">
      <c r="A748" s="21">
        <v>46139</v>
      </c>
      <c r="B748" s="88" t="s">
        <v>1438</v>
      </c>
      <c r="C748" s="87" t="s">
        <v>1574</v>
      </c>
      <c r="D748" s="73" t="s">
        <v>2368</v>
      </c>
      <c r="E748" s="73">
        <v>6</v>
      </c>
      <c r="F748" s="73"/>
      <c r="G748" s="74"/>
      <c r="H748" s="75">
        <v>100</v>
      </c>
    </row>
    <row r="749" spans="1:8" ht="15" x14ac:dyDescent="0.25">
      <c r="A749" s="21">
        <v>46139</v>
      </c>
      <c r="B749" s="88" t="s">
        <v>1438</v>
      </c>
      <c r="C749" s="87" t="s">
        <v>2201</v>
      </c>
      <c r="D749" s="73" t="s">
        <v>2365</v>
      </c>
      <c r="E749" s="73"/>
      <c r="F749" s="73"/>
      <c r="G749" s="74" t="s">
        <v>3856</v>
      </c>
      <c r="H749" s="75">
        <v>100</v>
      </c>
    </row>
    <row r="750" spans="1:8" ht="15" x14ac:dyDescent="0.25">
      <c r="A750" s="21">
        <v>46139</v>
      </c>
      <c r="B750" s="88" t="s">
        <v>1438</v>
      </c>
      <c r="C750" s="87" t="s">
        <v>1458</v>
      </c>
      <c r="D750" s="73" t="s">
        <v>1440</v>
      </c>
      <c r="E750" s="73">
        <v>2</v>
      </c>
      <c r="F750" s="73"/>
      <c r="G750" s="74"/>
      <c r="H750" s="75">
        <v>100</v>
      </c>
    </row>
    <row r="751" spans="1:8" ht="15" x14ac:dyDescent="0.25">
      <c r="A751" s="21">
        <v>46139</v>
      </c>
      <c r="B751" s="88" t="s">
        <v>1438</v>
      </c>
      <c r="C751" s="87" t="s">
        <v>1642</v>
      </c>
      <c r="D751" s="73" t="s">
        <v>1440</v>
      </c>
      <c r="E751" s="73">
        <v>5</v>
      </c>
      <c r="F751" s="73"/>
      <c r="G751" s="74"/>
      <c r="H751" s="75">
        <v>100</v>
      </c>
    </row>
    <row r="752" spans="1:8" ht="15" x14ac:dyDescent="0.25">
      <c r="A752" s="21">
        <v>46139</v>
      </c>
      <c r="B752" s="88" t="s">
        <v>1438</v>
      </c>
      <c r="C752" s="87" t="s">
        <v>2097</v>
      </c>
      <c r="D752" s="73" t="s">
        <v>1440</v>
      </c>
      <c r="E752" s="73">
        <v>2</v>
      </c>
      <c r="F752" s="73"/>
      <c r="G752" s="74"/>
      <c r="H752" s="75">
        <v>100</v>
      </c>
    </row>
    <row r="753" spans="1:8" ht="15" x14ac:dyDescent="0.25">
      <c r="A753" s="21">
        <v>46139</v>
      </c>
      <c r="B753" s="88" t="s">
        <v>1438</v>
      </c>
      <c r="C753" s="87" t="s">
        <v>1477</v>
      </c>
      <c r="D753" s="73" t="s">
        <v>1440</v>
      </c>
      <c r="E753" s="73">
        <v>3</v>
      </c>
      <c r="F753" s="73"/>
      <c r="G753" s="74"/>
      <c r="H753" s="75">
        <v>100</v>
      </c>
    </row>
    <row r="754" spans="1:8" ht="15" x14ac:dyDescent="0.25">
      <c r="A754" s="21">
        <v>46139</v>
      </c>
      <c r="B754" s="88" t="s">
        <v>1438</v>
      </c>
      <c r="C754" s="87" t="s">
        <v>1645</v>
      </c>
      <c r="D754" s="73" t="s">
        <v>1440</v>
      </c>
      <c r="E754" s="73">
        <v>2</v>
      </c>
      <c r="F754" s="73"/>
      <c r="G754" s="74"/>
      <c r="H754" s="75">
        <v>100</v>
      </c>
    </row>
    <row r="755" spans="1:8" ht="21.6" x14ac:dyDescent="0.25">
      <c r="A755" s="21">
        <v>46139</v>
      </c>
      <c r="B755" s="88" t="s">
        <v>1457</v>
      </c>
      <c r="C755" s="87" t="s">
        <v>1633</v>
      </c>
      <c r="D755" s="73" t="s">
        <v>3412</v>
      </c>
      <c r="E755" s="73"/>
      <c r="F755" s="73"/>
      <c r="G755" s="74" t="s">
        <v>3857</v>
      </c>
      <c r="H755" s="75">
        <v>100</v>
      </c>
    </row>
    <row r="756" spans="1:8" ht="21.6" x14ac:dyDescent="0.25">
      <c r="A756" s="21">
        <v>46139</v>
      </c>
      <c r="B756" s="88" t="s">
        <v>1457</v>
      </c>
      <c r="C756" s="87" t="s">
        <v>1629</v>
      </c>
      <c r="D756" s="73" t="s">
        <v>3412</v>
      </c>
      <c r="E756" s="73"/>
      <c r="F756" s="73"/>
      <c r="G756" s="74" t="s">
        <v>3858</v>
      </c>
      <c r="H756" s="75">
        <v>100</v>
      </c>
    </row>
    <row r="757" spans="1:8" ht="43.2" x14ac:dyDescent="0.25">
      <c r="A757" s="21">
        <v>46139</v>
      </c>
      <c r="B757" s="88" t="s">
        <v>1457</v>
      </c>
      <c r="C757" s="87" t="s">
        <v>1685</v>
      </c>
      <c r="D757" s="73" t="s">
        <v>3412</v>
      </c>
      <c r="E757" s="73"/>
      <c r="F757" s="73"/>
      <c r="G757" s="74" t="s">
        <v>3859</v>
      </c>
      <c r="H757" s="75">
        <v>100</v>
      </c>
    </row>
    <row r="758" spans="1:8" ht="21.6" x14ac:dyDescent="0.25">
      <c r="A758" s="21">
        <v>46139</v>
      </c>
      <c r="B758" s="88" t="s">
        <v>1457</v>
      </c>
      <c r="C758" s="87" t="s">
        <v>1629</v>
      </c>
      <c r="D758" s="73" t="s">
        <v>2368</v>
      </c>
      <c r="E758" s="73"/>
      <c r="F758" s="73"/>
      <c r="G758" s="74" t="s">
        <v>3860</v>
      </c>
      <c r="H758" s="75">
        <v>100</v>
      </c>
    </row>
    <row r="759" spans="1:8" ht="21.6" x14ac:dyDescent="0.25">
      <c r="A759" s="21">
        <v>46139</v>
      </c>
      <c r="B759" s="88" t="s">
        <v>1457</v>
      </c>
      <c r="C759" s="87" t="s">
        <v>1794</v>
      </c>
      <c r="D759" s="73" t="s">
        <v>3412</v>
      </c>
      <c r="E759" s="73"/>
      <c r="F759" s="73"/>
      <c r="G759" s="74" t="s">
        <v>3861</v>
      </c>
      <c r="H759" s="75">
        <v>100</v>
      </c>
    </row>
    <row r="760" spans="1:8" ht="15" x14ac:dyDescent="0.25">
      <c r="A760" s="21">
        <v>46139</v>
      </c>
      <c r="B760" s="88" t="s">
        <v>2372</v>
      </c>
      <c r="C760" s="87" t="s">
        <v>1700</v>
      </c>
      <c r="D760" s="73" t="s">
        <v>3862</v>
      </c>
      <c r="E760" s="73"/>
      <c r="F760" s="73"/>
      <c r="G760" s="74"/>
      <c r="H760" s="75">
        <v>100</v>
      </c>
    </row>
    <row r="761" spans="1:8" ht="21.6" x14ac:dyDescent="0.25">
      <c r="A761" s="21">
        <v>46139</v>
      </c>
      <c r="B761" s="88" t="s">
        <v>2372</v>
      </c>
      <c r="C761" s="87" t="s">
        <v>1731</v>
      </c>
      <c r="D761" s="73" t="s">
        <v>3538</v>
      </c>
      <c r="E761" s="73"/>
      <c r="F761" s="73"/>
      <c r="G761" s="74" t="s">
        <v>3863</v>
      </c>
      <c r="H761" s="75">
        <v>100</v>
      </c>
    </row>
    <row r="762" spans="1:8" ht="15" x14ac:dyDescent="0.25">
      <c r="A762" s="21">
        <v>46139</v>
      </c>
      <c r="B762" s="88" t="s">
        <v>2372</v>
      </c>
      <c r="C762" s="87" t="s">
        <v>2175</v>
      </c>
      <c r="D762" s="73" t="s">
        <v>2368</v>
      </c>
      <c r="E762" s="73"/>
      <c r="F762" s="73"/>
      <c r="G762" s="74" t="s">
        <v>3864</v>
      </c>
      <c r="H762" s="75">
        <v>100</v>
      </c>
    </row>
    <row r="763" spans="1:8" ht="26.4" x14ac:dyDescent="0.25">
      <c r="A763" s="21">
        <v>46139</v>
      </c>
      <c r="B763" s="88" t="s">
        <v>2372</v>
      </c>
      <c r="C763" s="87" t="s">
        <v>1615</v>
      </c>
      <c r="D763" s="73" t="s">
        <v>3865</v>
      </c>
      <c r="E763" s="73"/>
      <c r="F763" s="73"/>
      <c r="G763" s="74" t="s">
        <v>3866</v>
      </c>
      <c r="H763" s="75">
        <v>100</v>
      </c>
    </row>
    <row r="764" spans="1:8" ht="26.4" x14ac:dyDescent="0.25">
      <c r="A764" s="21">
        <v>46139</v>
      </c>
      <c r="B764" s="88" t="s">
        <v>1590</v>
      </c>
      <c r="C764" s="87" t="s">
        <v>1700</v>
      </c>
      <c r="D764" s="73" t="s">
        <v>3867</v>
      </c>
      <c r="E764" s="73"/>
      <c r="F764" s="73"/>
      <c r="G764" s="74"/>
      <c r="H764" s="75">
        <v>100</v>
      </c>
    </row>
    <row r="765" spans="1:8" ht="15" x14ac:dyDescent="0.25">
      <c r="A765" s="21">
        <v>46139</v>
      </c>
      <c r="B765" s="88" t="s">
        <v>1590</v>
      </c>
      <c r="C765" s="87" t="s">
        <v>1629</v>
      </c>
      <c r="D765" s="73" t="s">
        <v>3868</v>
      </c>
      <c r="E765" s="73"/>
      <c r="F765" s="73"/>
      <c r="G765" s="74"/>
      <c r="H765" s="75">
        <v>100</v>
      </c>
    </row>
    <row r="766" spans="1:8" ht="15" x14ac:dyDescent="0.25">
      <c r="A766" s="21">
        <v>46139</v>
      </c>
      <c r="B766" s="88" t="s">
        <v>1590</v>
      </c>
      <c r="C766" s="87" t="s">
        <v>1912</v>
      </c>
      <c r="D766" s="73" t="s">
        <v>3869</v>
      </c>
      <c r="E766" s="73"/>
      <c r="F766" s="73"/>
      <c r="G766" s="74"/>
      <c r="H766" s="75">
        <v>100</v>
      </c>
    </row>
    <row r="767" spans="1:8" ht="26.4" x14ac:dyDescent="0.25">
      <c r="A767" s="21">
        <v>46139</v>
      </c>
      <c r="B767" s="88" t="s">
        <v>1590</v>
      </c>
      <c r="C767" s="87" t="s">
        <v>1700</v>
      </c>
      <c r="D767" s="73" t="s">
        <v>3870</v>
      </c>
      <c r="E767" s="73"/>
      <c r="F767" s="73"/>
      <c r="G767" s="74"/>
      <c r="H767" s="75">
        <v>100</v>
      </c>
    </row>
    <row r="768" spans="1:8" ht="26.4" x14ac:dyDescent="0.25">
      <c r="A768" s="21">
        <v>46139</v>
      </c>
      <c r="B768" s="88" t="s">
        <v>1590</v>
      </c>
      <c r="C768" s="87" t="s">
        <v>1794</v>
      </c>
      <c r="D768" s="73" t="s">
        <v>3871</v>
      </c>
      <c r="E768" s="73"/>
      <c r="F768" s="73"/>
      <c r="G768" s="74"/>
      <c r="H768" s="75">
        <v>100</v>
      </c>
    </row>
    <row r="769" spans="1:8" ht="15" x14ac:dyDescent="0.25">
      <c r="A769" s="21">
        <v>46140</v>
      </c>
      <c r="B769" s="88" t="s">
        <v>1534</v>
      </c>
      <c r="C769" s="87" t="s">
        <v>3872</v>
      </c>
      <c r="D769" s="73" t="s">
        <v>3836</v>
      </c>
      <c r="E769" s="73"/>
      <c r="F769" s="73"/>
      <c r="G769" s="74"/>
      <c r="H769" s="75">
        <v>100</v>
      </c>
    </row>
    <row r="770" spans="1:8" ht="15" x14ac:dyDescent="0.25">
      <c r="A770" s="21">
        <v>46140</v>
      </c>
      <c r="B770" s="88" t="s">
        <v>1534</v>
      </c>
      <c r="C770" s="87" t="s">
        <v>1734</v>
      </c>
      <c r="D770" s="73" t="s">
        <v>3836</v>
      </c>
      <c r="E770" s="73"/>
      <c r="F770" s="73"/>
      <c r="G770" s="74"/>
      <c r="H770" s="75">
        <v>100</v>
      </c>
    </row>
    <row r="771" spans="1:8" ht="15" x14ac:dyDescent="0.25">
      <c r="A771" s="21">
        <v>46140</v>
      </c>
      <c r="B771" s="88" t="s">
        <v>1534</v>
      </c>
      <c r="C771" s="87" t="s">
        <v>1782</v>
      </c>
      <c r="D771" s="73" t="s">
        <v>3836</v>
      </c>
      <c r="E771" s="73"/>
      <c r="F771" s="73"/>
      <c r="G771" s="74"/>
      <c r="H771" s="75">
        <v>100</v>
      </c>
    </row>
    <row r="772" spans="1:8" ht="15" x14ac:dyDescent="0.25">
      <c r="A772" s="21">
        <v>46140</v>
      </c>
      <c r="B772" s="88" t="s">
        <v>1534</v>
      </c>
      <c r="C772" s="87" t="s">
        <v>1736</v>
      </c>
      <c r="D772" s="73" t="s">
        <v>3836</v>
      </c>
      <c r="E772" s="73"/>
      <c r="F772" s="73"/>
      <c r="G772" s="74"/>
      <c r="H772" s="75">
        <v>100</v>
      </c>
    </row>
    <row r="773" spans="1:8" ht="15" x14ac:dyDescent="0.25">
      <c r="A773" s="21">
        <v>46140</v>
      </c>
      <c r="B773" s="88" t="s">
        <v>1534</v>
      </c>
      <c r="C773" s="87" t="s">
        <v>1784</v>
      </c>
      <c r="D773" s="73" t="s">
        <v>3836</v>
      </c>
      <c r="E773" s="73"/>
      <c r="F773" s="73"/>
      <c r="G773" s="74"/>
      <c r="H773" s="75">
        <v>100</v>
      </c>
    </row>
    <row r="774" spans="1:8" ht="15" x14ac:dyDescent="0.25">
      <c r="A774" s="21">
        <v>46140</v>
      </c>
      <c r="B774" s="88" t="s">
        <v>1534</v>
      </c>
      <c r="C774" s="87" t="s">
        <v>2040</v>
      </c>
      <c r="D774" s="73" t="s">
        <v>3836</v>
      </c>
      <c r="E774" s="73"/>
      <c r="F774" s="73"/>
      <c r="G774" s="74"/>
      <c r="H774" s="75">
        <v>100</v>
      </c>
    </row>
    <row r="775" spans="1:8" ht="15" x14ac:dyDescent="0.25">
      <c r="A775" s="21">
        <v>46140</v>
      </c>
      <c r="B775" s="88" t="s">
        <v>1534</v>
      </c>
      <c r="C775" s="87" t="s">
        <v>2474</v>
      </c>
      <c r="D775" s="73" t="s">
        <v>3836</v>
      </c>
      <c r="E775" s="73"/>
      <c r="F775" s="73"/>
      <c r="G775" s="74"/>
      <c r="H775" s="75">
        <v>100</v>
      </c>
    </row>
    <row r="776" spans="1:8" ht="15" x14ac:dyDescent="0.25">
      <c r="A776" s="21">
        <v>46140</v>
      </c>
      <c r="B776" s="88" t="s">
        <v>1534</v>
      </c>
      <c r="C776" s="87" t="s">
        <v>1633</v>
      </c>
      <c r="D776" s="73" t="s">
        <v>3836</v>
      </c>
      <c r="E776" s="73"/>
      <c r="F776" s="73"/>
      <c r="G776" s="74"/>
      <c r="H776" s="75">
        <v>100</v>
      </c>
    </row>
    <row r="777" spans="1:8" ht="15" x14ac:dyDescent="0.25">
      <c r="A777" s="21">
        <v>46140</v>
      </c>
      <c r="B777" s="88" t="s">
        <v>1534</v>
      </c>
      <c r="C777" s="87" t="s">
        <v>3873</v>
      </c>
      <c r="D777" s="73" t="s">
        <v>3836</v>
      </c>
      <c r="E777" s="73"/>
      <c r="F777" s="73"/>
      <c r="G777" s="74"/>
      <c r="H777" s="75">
        <v>100</v>
      </c>
    </row>
    <row r="778" spans="1:8" ht="15" x14ac:dyDescent="0.25">
      <c r="A778" s="21">
        <v>46140</v>
      </c>
      <c r="B778" s="88" t="s">
        <v>1534</v>
      </c>
      <c r="C778" s="87" t="s">
        <v>1636</v>
      </c>
      <c r="D778" s="73" t="s">
        <v>3836</v>
      </c>
      <c r="E778" s="73"/>
      <c r="F778" s="73"/>
      <c r="G778" s="74"/>
      <c r="H778" s="75">
        <v>100</v>
      </c>
    </row>
    <row r="779" spans="1:8" ht="15" x14ac:dyDescent="0.25">
      <c r="A779" s="21">
        <v>46140</v>
      </c>
      <c r="B779" s="88" t="s">
        <v>1428</v>
      </c>
      <c r="C779" s="87" t="s">
        <v>758</v>
      </c>
      <c r="D779" s="73" t="s">
        <v>3402</v>
      </c>
      <c r="E779" s="73">
        <v>1</v>
      </c>
      <c r="F779" s="73"/>
      <c r="G779" s="74"/>
      <c r="H779" s="75">
        <v>100</v>
      </c>
    </row>
    <row r="780" spans="1:8" ht="26.4" x14ac:dyDescent="0.25">
      <c r="A780" s="21">
        <v>46140</v>
      </c>
      <c r="B780" s="88" t="s">
        <v>1428</v>
      </c>
      <c r="C780" s="87" t="s">
        <v>1124</v>
      </c>
      <c r="D780" s="73" t="s">
        <v>3874</v>
      </c>
      <c r="E780" s="73"/>
      <c r="F780" s="73"/>
      <c r="G780" s="74"/>
      <c r="H780" s="75">
        <v>100</v>
      </c>
    </row>
    <row r="781" spans="1:8" ht="15" x14ac:dyDescent="0.25">
      <c r="A781" s="21">
        <v>46140</v>
      </c>
      <c r="B781" s="88" t="s">
        <v>1428</v>
      </c>
      <c r="C781" s="87" t="s">
        <v>1124</v>
      </c>
      <c r="D781" s="73" t="s">
        <v>3001</v>
      </c>
      <c r="E781" s="73"/>
      <c r="F781" s="73"/>
      <c r="G781" s="74"/>
      <c r="H781" s="75">
        <v>100</v>
      </c>
    </row>
    <row r="782" spans="1:8" ht="15" x14ac:dyDescent="0.25">
      <c r="A782" s="21">
        <v>46140</v>
      </c>
      <c r="B782" s="88" t="s">
        <v>1428</v>
      </c>
      <c r="C782" s="87" t="s">
        <v>1124</v>
      </c>
      <c r="D782" s="73" t="s">
        <v>2281</v>
      </c>
      <c r="E782" s="73"/>
      <c r="F782" s="73"/>
      <c r="G782" s="74"/>
      <c r="H782" s="75">
        <v>100</v>
      </c>
    </row>
    <row r="783" spans="1:8" ht="15" x14ac:dyDescent="0.25">
      <c r="A783" s="21">
        <v>46140</v>
      </c>
      <c r="B783" s="88" t="s">
        <v>1428</v>
      </c>
      <c r="C783" s="87" t="s">
        <v>1124</v>
      </c>
      <c r="D783" s="73" t="s">
        <v>3875</v>
      </c>
      <c r="E783" s="73"/>
      <c r="F783" s="73"/>
      <c r="G783" s="74"/>
      <c r="H783" s="75">
        <v>100</v>
      </c>
    </row>
    <row r="784" spans="1:8" ht="15" x14ac:dyDescent="0.25">
      <c r="A784" s="21">
        <v>46140</v>
      </c>
      <c r="B784" s="88" t="s">
        <v>1428</v>
      </c>
      <c r="C784" s="87" t="s">
        <v>1124</v>
      </c>
      <c r="D784" s="73" t="s">
        <v>3876</v>
      </c>
      <c r="E784" s="73"/>
      <c r="F784" s="73"/>
      <c r="G784" s="74"/>
      <c r="H784" s="75">
        <v>100</v>
      </c>
    </row>
    <row r="785" spans="1:8" ht="26.4" x14ac:dyDescent="0.25">
      <c r="A785" s="21">
        <v>46140</v>
      </c>
      <c r="B785" s="88" t="s">
        <v>1428</v>
      </c>
      <c r="C785" s="87" t="s">
        <v>1124</v>
      </c>
      <c r="D785" s="73" t="s">
        <v>3877</v>
      </c>
      <c r="E785" s="73"/>
      <c r="F785" s="73"/>
      <c r="G785" s="74"/>
      <c r="H785" s="75">
        <v>100</v>
      </c>
    </row>
    <row r="786" spans="1:8" ht="26.4" x14ac:dyDescent="0.25">
      <c r="A786" s="21">
        <v>46140</v>
      </c>
      <c r="B786" s="88" t="s">
        <v>1428</v>
      </c>
      <c r="C786" s="87" t="s">
        <v>1124</v>
      </c>
      <c r="D786" s="73" t="s">
        <v>3878</v>
      </c>
      <c r="E786" s="73"/>
      <c r="F786" s="73"/>
      <c r="G786" s="74"/>
      <c r="H786" s="75">
        <v>100</v>
      </c>
    </row>
    <row r="787" spans="1:8" ht="15" x14ac:dyDescent="0.25">
      <c r="A787" s="21">
        <v>46140</v>
      </c>
      <c r="B787" s="88" t="s">
        <v>1555</v>
      </c>
      <c r="C787" s="87" t="s">
        <v>1558</v>
      </c>
      <c r="D787" s="73" t="s">
        <v>1440</v>
      </c>
      <c r="E787" s="73">
        <v>5</v>
      </c>
      <c r="F787" s="73"/>
      <c r="G787" s="74"/>
      <c r="H787" s="75">
        <v>100</v>
      </c>
    </row>
    <row r="788" spans="1:8" ht="15" x14ac:dyDescent="0.25">
      <c r="A788" s="21">
        <v>46140</v>
      </c>
      <c r="B788" s="88" t="s">
        <v>1555</v>
      </c>
      <c r="C788" s="87" t="s">
        <v>3200</v>
      </c>
      <c r="D788" s="73" t="s">
        <v>2368</v>
      </c>
      <c r="E788" s="73"/>
      <c r="F788" s="73"/>
      <c r="G788" s="74" t="s">
        <v>3879</v>
      </c>
      <c r="H788" s="75">
        <v>100</v>
      </c>
    </row>
    <row r="789" spans="1:8" ht="15" x14ac:dyDescent="0.25">
      <c r="A789" s="21">
        <v>46140</v>
      </c>
      <c r="B789" s="88" t="s">
        <v>1555</v>
      </c>
      <c r="C789" s="87" t="s">
        <v>1622</v>
      </c>
      <c r="D789" s="73" t="s">
        <v>1440</v>
      </c>
      <c r="E789" s="73">
        <v>5</v>
      </c>
      <c r="F789" s="73"/>
      <c r="G789" s="74" t="s">
        <v>1839</v>
      </c>
      <c r="H789" s="75">
        <v>100</v>
      </c>
    </row>
    <row r="790" spans="1:8" ht="15" x14ac:dyDescent="0.25">
      <c r="A790" s="21">
        <v>46140</v>
      </c>
      <c r="B790" s="88" t="s">
        <v>1555</v>
      </c>
      <c r="C790" s="87" t="s">
        <v>1794</v>
      </c>
      <c r="D790" s="73" t="s">
        <v>1440</v>
      </c>
      <c r="E790" s="73">
        <v>4</v>
      </c>
      <c r="F790" s="73"/>
      <c r="G790" s="74"/>
      <c r="H790" s="75">
        <v>100</v>
      </c>
    </row>
    <row r="791" spans="1:8" ht="21.6" x14ac:dyDescent="0.25">
      <c r="A791" s="21">
        <v>46140</v>
      </c>
      <c r="B791" s="88" t="s">
        <v>1555</v>
      </c>
      <c r="C791" s="87" t="s">
        <v>1451</v>
      </c>
      <c r="D791" s="73" t="s">
        <v>2365</v>
      </c>
      <c r="E791" s="73"/>
      <c r="F791" s="73"/>
      <c r="G791" s="74" t="s">
        <v>3880</v>
      </c>
      <c r="H791" s="75">
        <v>100</v>
      </c>
    </row>
    <row r="792" spans="1:8" ht="15" x14ac:dyDescent="0.25">
      <c r="A792" s="21">
        <v>46140</v>
      </c>
      <c r="B792" s="88" t="s">
        <v>1438</v>
      </c>
      <c r="C792" s="87" t="s">
        <v>1692</v>
      </c>
      <c r="D792" s="73" t="s">
        <v>2368</v>
      </c>
      <c r="E792" s="73"/>
      <c r="F792" s="73"/>
      <c r="G792" s="74" t="s">
        <v>3615</v>
      </c>
      <c r="H792" s="75">
        <v>100</v>
      </c>
    </row>
    <row r="793" spans="1:8" ht="64.8" x14ac:dyDescent="0.25">
      <c r="A793" s="21">
        <v>46140</v>
      </c>
      <c r="B793" s="88" t="s">
        <v>1438</v>
      </c>
      <c r="C793" s="87" t="s">
        <v>2064</v>
      </c>
      <c r="D793" s="73" t="s">
        <v>3412</v>
      </c>
      <c r="E793" s="73"/>
      <c r="F793" s="73"/>
      <c r="G793" s="74" t="s">
        <v>3881</v>
      </c>
      <c r="H793" s="75">
        <v>100</v>
      </c>
    </row>
    <row r="794" spans="1:8" ht="32.4" x14ac:dyDescent="0.25">
      <c r="A794" s="21">
        <v>46140</v>
      </c>
      <c r="B794" s="88" t="s">
        <v>1438</v>
      </c>
      <c r="C794" s="87" t="s">
        <v>1609</v>
      </c>
      <c r="D794" s="73" t="s">
        <v>3412</v>
      </c>
      <c r="E794" s="73"/>
      <c r="F794" s="73"/>
      <c r="G794" s="74" t="s">
        <v>3882</v>
      </c>
      <c r="H794" s="75">
        <v>100</v>
      </c>
    </row>
    <row r="795" spans="1:8" ht="15" x14ac:dyDescent="0.25">
      <c r="A795" s="21">
        <v>46140</v>
      </c>
      <c r="B795" s="88" t="s">
        <v>1438</v>
      </c>
      <c r="C795" s="87" t="s">
        <v>2270</v>
      </c>
      <c r="D795" s="73" t="s">
        <v>2368</v>
      </c>
      <c r="E795" s="73">
        <v>3</v>
      </c>
      <c r="F795" s="73"/>
      <c r="G795" s="74" t="s">
        <v>3615</v>
      </c>
      <c r="H795" s="75">
        <v>100</v>
      </c>
    </row>
    <row r="796" spans="1:8" ht="15" x14ac:dyDescent="0.25">
      <c r="A796" s="21">
        <v>46140</v>
      </c>
      <c r="B796" s="88" t="s">
        <v>1438</v>
      </c>
      <c r="C796" s="87" t="s">
        <v>1466</v>
      </c>
      <c r="D796" s="73" t="s">
        <v>2365</v>
      </c>
      <c r="E796" s="73"/>
      <c r="F796" s="73"/>
      <c r="G796" s="74" t="s">
        <v>3883</v>
      </c>
      <c r="H796" s="75">
        <v>100</v>
      </c>
    </row>
    <row r="797" spans="1:8" ht="15" x14ac:dyDescent="0.25">
      <c r="A797" s="21">
        <v>46140</v>
      </c>
      <c r="B797" s="88" t="s">
        <v>1438</v>
      </c>
      <c r="C797" s="87" t="s">
        <v>2096</v>
      </c>
      <c r="D797" s="73" t="s">
        <v>1440</v>
      </c>
      <c r="E797" s="73">
        <v>3</v>
      </c>
      <c r="F797" s="73"/>
      <c r="G797" s="74"/>
      <c r="H797" s="75">
        <v>100</v>
      </c>
    </row>
    <row r="798" spans="1:8" ht="15" x14ac:dyDescent="0.25">
      <c r="A798" s="21">
        <v>46140</v>
      </c>
      <c r="B798" s="88" t="s">
        <v>2372</v>
      </c>
      <c r="C798" s="87" t="s">
        <v>1700</v>
      </c>
      <c r="D798" s="73" t="s">
        <v>3884</v>
      </c>
      <c r="E798" s="73"/>
      <c r="F798" s="73"/>
      <c r="G798" s="74"/>
      <c r="H798" s="75">
        <v>100</v>
      </c>
    </row>
    <row r="799" spans="1:8" ht="21.6" x14ac:dyDescent="0.25">
      <c r="A799" s="21">
        <v>46140</v>
      </c>
      <c r="B799" s="88" t="s">
        <v>2372</v>
      </c>
      <c r="C799" s="87" t="s">
        <v>1570</v>
      </c>
      <c r="D799" s="73" t="s">
        <v>3885</v>
      </c>
      <c r="E799" s="73"/>
      <c r="F799" s="73"/>
      <c r="G799" s="74" t="s">
        <v>3886</v>
      </c>
      <c r="H799" s="75">
        <v>100</v>
      </c>
    </row>
    <row r="800" spans="1:8" ht="15" x14ac:dyDescent="0.25">
      <c r="A800" s="21">
        <v>46140</v>
      </c>
      <c r="B800" s="88" t="s">
        <v>2372</v>
      </c>
      <c r="C800" s="87" t="s">
        <v>1700</v>
      </c>
      <c r="D800" s="73" t="s">
        <v>3887</v>
      </c>
      <c r="E800" s="73"/>
      <c r="F800" s="73"/>
      <c r="G800" s="74"/>
      <c r="H800" s="75">
        <v>100</v>
      </c>
    </row>
    <row r="801" spans="1:8" ht="26.4" x14ac:dyDescent="0.25">
      <c r="A801" s="21">
        <v>46140</v>
      </c>
      <c r="B801" s="88" t="s">
        <v>1590</v>
      </c>
      <c r="C801" s="87" t="s">
        <v>1700</v>
      </c>
      <c r="D801" s="73" t="s">
        <v>3888</v>
      </c>
      <c r="E801" s="73"/>
      <c r="F801" s="73"/>
      <c r="G801" s="74"/>
      <c r="H801" s="75">
        <v>100</v>
      </c>
    </row>
    <row r="802" spans="1:8" ht="15" x14ac:dyDescent="0.25">
      <c r="A802" s="21">
        <v>46140</v>
      </c>
      <c r="B802" s="88" t="s">
        <v>1590</v>
      </c>
      <c r="C802" s="87" t="s">
        <v>1570</v>
      </c>
      <c r="D802" s="73" t="s">
        <v>3038</v>
      </c>
      <c r="E802" s="73"/>
      <c r="F802" s="73"/>
      <c r="G802" s="74"/>
      <c r="H802" s="75">
        <v>100</v>
      </c>
    </row>
    <row r="803" spans="1:8" ht="15" x14ac:dyDescent="0.25">
      <c r="A803" s="21">
        <v>46140</v>
      </c>
      <c r="B803" s="88" t="s">
        <v>1590</v>
      </c>
      <c r="C803" s="87" t="s">
        <v>1856</v>
      </c>
      <c r="D803" s="73" t="s">
        <v>3889</v>
      </c>
      <c r="E803" s="73"/>
      <c r="F803" s="73"/>
      <c r="G803" s="74"/>
      <c r="H803" s="75">
        <v>100</v>
      </c>
    </row>
    <row r="804" spans="1:8" ht="15" x14ac:dyDescent="0.25">
      <c r="A804" s="21">
        <v>46141</v>
      </c>
      <c r="B804" s="88" t="s">
        <v>1534</v>
      </c>
      <c r="C804" s="87" t="s">
        <v>2008</v>
      </c>
      <c r="D804" s="73" t="s">
        <v>3836</v>
      </c>
      <c r="E804" s="73"/>
      <c r="F804" s="73"/>
      <c r="G804" s="74"/>
      <c r="H804" s="75">
        <v>100</v>
      </c>
    </row>
    <row r="805" spans="1:8" ht="15" x14ac:dyDescent="0.25">
      <c r="A805" s="21">
        <v>46141</v>
      </c>
      <c r="B805" s="88" t="s">
        <v>1534</v>
      </c>
      <c r="C805" s="87" t="s">
        <v>1484</v>
      </c>
      <c r="D805" s="73" t="s">
        <v>3836</v>
      </c>
      <c r="E805" s="73"/>
      <c r="F805" s="73"/>
      <c r="G805" s="74"/>
      <c r="H805" s="75">
        <v>100</v>
      </c>
    </row>
    <row r="806" spans="1:8" ht="15" x14ac:dyDescent="0.25">
      <c r="A806" s="21">
        <v>46141</v>
      </c>
      <c r="B806" s="88" t="s">
        <v>1534</v>
      </c>
      <c r="C806" s="87" t="s">
        <v>1550</v>
      </c>
      <c r="D806" s="73" t="s">
        <v>3836</v>
      </c>
      <c r="E806" s="73"/>
      <c r="F806" s="73"/>
      <c r="G806" s="74"/>
      <c r="H806" s="75">
        <v>100</v>
      </c>
    </row>
    <row r="807" spans="1:8" ht="15" x14ac:dyDescent="0.25">
      <c r="A807" s="21">
        <v>46141</v>
      </c>
      <c r="B807" s="88" t="s">
        <v>1534</v>
      </c>
      <c r="C807" s="87" t="s">
        <v>1648</v>
      </c>
      <c r="D807" s="73" t="s">
        <v>3836</v>
      </c>
      <c r="E807" s="73"/>
      <c r="F807" s="73"/>
      <c r="G807" s="74"/>
      <c r="H807" s="75">
        <v>100</v>
      </c>
    </row>
    <row r="808" spans="1:8" ht="15" x14ac:dyDescent="0.25">
      <c r="A808" s="21">
        <v>46141</v>
      </c>
      <c r="B808" s="88" t="s">
        <v>1534</v>
      </c>
      <c r="C808" s="77" t="s">
        <v>1486</v>
      </c>
      <c r="D808" s="73" t="s">
        <v>3836</v>
      </c>
      <c r="E808" s="73"/>
      <c r="F808" s="73"/>
      <c r="G808" s="74"/>
      <c r="H808" s="75">
        <v>100</v>
      </c>
    </row>
    <row r="809" spans="1:8" ht="15" x14ac:dyDescent="0.25">
      <c r="A809" s="21">
        <v>46141</v>
      </c>
      <c r="B809" s="88" t="s">
        <v>1534</v>
      </c>
      <c r="C809" s="87" t="s">
        <v>1725</v>
      </c>
      <c r="D809" s="73" t="s">
        <v>3836</v>
      </c>
      <c r="E809" s="73"/>
      <c r="F809" s="73"/>
      <c r="G809" s="74"/>
      <c r="H809" s="75">
        <v>100</v>
      </c>
    </row>
    <row r="810" spans="1:8" ht="15" x14ac:dyDescent="0.25">
      <c r="A810" s="21">
        <v>46141</v>
      </c>
      <c r="B810" s="88" t="s">
        <v>1534</v>
      </c>
      <c r="C810" s="87" t="s">
        <v>2082</v>
      </c>
      <c r="D810" s="73" t="s">
        <v>3836</v>
      </c>
      <c r="E810" s="73"/>
      <c r="F810" s="73"/>
      <c r="G810" s="74"/>
      <c r="H810" s="75">
        <v>100</v>
      </c>
    </row>
    <row r="811" spans="1:8" ht="15" x14ac:dyDescent="0.25">
      <c r="A811" s="21">
        <v>46141</v>
      </c>
      <c r="B811" s="88" t="s">
        <v>1534</v>
      </c>
      <c r="C811" s="87" t="s">
        <v>1649</v>
      </c>
      <c r="D811" s="73" t="s">
        <v>3836</v>
      </c>
      <c r="E811" s="73"/>
      <c r="F811" s="73"/>
      <c r="G811" s="74"/>
      <c r="H811" s="75">
        <v>100</v>
      </c>
    </row>
    <row r="812" spans="1:8" ht="15" x14ac:dyDescent="0.25">
      <c r="A812" s="21">
        <v>46141</v>
      </c>
      <c r="B812" s="88" t="s">
        <v>1428</v>
      </c>
      <c r="C812" s="87" t="s">
        <v>1124</v>
      </c>
      <c r="D812" s="73" t="s">
        <v>3890</v>
      </c>
      <c r="E812" s="73"/>
      <c r="F812" s="73"/>
      <c r="G812" s="74" t="s">
        <v>3891</v>
      </c>
      <c r="H812" s="75">
        <v>100</v>
      </c>
    </row>
    <row r="813" spans="1:8" ht="15" x14ac:dyDescent="0.25">
      <c r="A813" s="21">
        <v>46141</v>
      </c>
      <c r="B813" s="88" t="s">
        <v>1428</v>
      </c>
      <c r="C813" s="87" t="s">
        <v>1124</v>
      </c>
      <c r="D813" s="73" t="s">
        <v>3892</v>
      </c>
      <c r="E813" s="73"/>
      <c r="F813" s="73"/>
      <c r="G813" s="74" t="s">
        <v>3891</v>
      </c>
      <c r="H813" s="75">
        <v>100</v>
      </c>
    </row>
    <row r="814" spans="1:8" ht="15" x14ac:dyDescent="0.25">
      <c r="A814" s="21">
        <v>46141</v>
      </c>
      <c r="B814" s="88" t="s">
        <v>1428</v>
      </c>
      <c r="C814" s="87" t="s">
        <v>758</v>
      </c>
      <c r="D814" s="73" t="s">
        <v>3893</v>
      </c>
      <c r="E814" s="73"/>
      <c r="F814" s="73"/>
      <c r="G814" s="74" t="s">
        <v>3894</v>
      </c>
      <c r="H814" s="75">
        <v>100</v>
      </c>
    </row>
    <row r="815" spans="1:8" ht="15" x14ac:dyDescent="0.25">
      <c r="A815" s="21">
        <v>46141</v>
      </c>
      <c r="B815" s="88" t="s">
        <v>1428</v>
      </c>
      <c r="C815" s="87" t="s">
        <v>758</v>
      </c>
      <c r="D815" s="73" t="s">
        <v>3895</v>
      </c>
      <c r="E815" s="73"/>
      <c r="F815" s="73"/>
      <c r="G815" s="74"/>
      <c r="H815" s="75">
        <v>100</v>
      </c>
    </row>
    <row r="816" spans="1:8" ht="21.6" x14ac:dyDescent="0.25">
      <c r="A816" s="21">
        <v>46141</v>
      </c>
      <c r="B816" s="88" t="s">
        <v>1542</v>
      </c>
      <c r="C816" s="87" t="s">
        <v>1727</v>
      </c>
      <c r="D816" s="73" t="s">
        <v>3412</v>
      </c>
      <c r="E816" s="73"/>
      <c r="F816" s="73"/>
      <c r="G816" s="74" t="s">
        <v>3896</v>
      </c>
      <c r="H816" s="75">
        <v>100</v>
      </c>
    </row>
    <row r="817" spans="1:8" ht="21.6" x14ac:dyDescent="0.25">
      <c r="A817" s="21">
        <v>46141</v>
      </c>
      <c r="B817" s="88" t="s">
        <v>1542</v>
      </c>
      <c r="C817" s="87" t="s">
        <v>1550</v>
      </c>
      <c r="D817" s="73" t="s">
        <v>3412</v>
      </c>
      <c r="E817" s="73">
        <v>2</v>
      </c>
      <c r="F817" s="73"/>
      <c r="G817" s="74" t="s">
        <v>3897</v>
      </c>
      <c r="H817" s="75">
        <v>100</v>
      </c>
    </row>
    <row r="818" spans="1:8" ht="21.6" x14ac:dyDescent="0.25">
      <c r="A818" s="21">
        <v>46141</v>
      </c>
      <c r="B818" s="88" t="s">
        <v>1542</v>
      </c>
      <c r="C818" s="87" t="s">
        <v>1648</v>
      </c>
      <c r="D818" s="73" t="s">
        <v>3412</v>
      </c>
      <c r="E818" s="73"/>
      <c r="F818" s="73"/>
      <c r="G818" s="74" t="s">
        <v>3898</v>
      </c>
      <c r="H818" s="75">
        <v>100</v>
      </c>
    </row>
    <row r="819" spans="1:8" ht="15" x14ac:dyDescent="0.25">
      <c r="A819" s="21">
        <v>46141</v>
      </c>
      <c r="B819" s="88" t="s">
        <v>1542</v>
      </c>
      <c r="C819" s="87" t="s">
        <v>2064</v>
      </c>
      <c r="D819" s="73" t="s">
        <v>3412</v>
      </c>
      <c r="E819" s="73"/>
      <c r="F819" s="73"/>
      <c r="G819" s="74" t="s">
        <v>3899</v>
      </c>
      <c r="H819" s="75">
        <v>100</v>
      </c>
    </row>
    <row r="820" spans="1:8" ht="15" x14ac:dyDescent="0.25">
      <c r="A820" s="21">
        <v>46141</v>
      </c>
      <c r="B820" s="88" t="s">
        <v>1542</v>
      </c>
      <c r="C820" s="87" t="s">
        <v>1484</v>
      </c>
      <c r="D820" s="73" t="s">
        <v>2368</v>
      </c>
      <c r="E820" s="73">
        <v>3</v>
      </c>
      <c r="F820" s="73"/>
      <c r="G820" s="74" t="s">
        <v>1450</v>
      </c>
      <c r="H820" s="75">
        <v>100</v>
      </c>
    </row>
    <row r="821" spans="1:8" ht="15" x14ac:dyDescent="0.25">
      <c r="A821" s="21">
        <v>46141</v>
      </c>
      <c r="B821" s="88" t="s">
        <v>1542</v>
      </c>
      <c r="C821" s="87" t="s">
        <v>1725</v>
      </c>
      <c r="D821" s="73" t="s">
        <v>1440</v>
      </c>
      <c r="E821" s="73">
        <v>6</v>
      </c>
      <c r="F821" s="73"/>
      <c r="G821" s="74" t="s">
        <v>1839</v>
      </c>
      <c r="H821" s="75">
        <v>100</v>
      </c>
    </row>
    <row r="822" spans="1:8" ht="15" x14ac:dyDescent="0.25">
      <c r="A822" s="21">
        <v>46141</v>
      </c>
      <c r="B822" s="88" t="s">
        <v>1555</v>
      </c>
      <c r="C822" s="87" t="s">
        <v>1442</v>
      </c>
      <c r="D822" s="73" t="s">
        <v>1440</v>
      </c>
      <c r="E822" s="73">
        <v>4</v>
      </c>
      <c r="F822" s="73"/>
      <c r="G822" s="74" t="s">
        <v>3900</v>
      </c>
      <c r="H822" s="75">
        <v>100</v>
      </c>
    </row>
    <row r="823" spans="1:8" ht="15" x14ac:dyDescent="0.25">
      <c r="A823" s="21">
        <v>46141</v>
      </c>
      <c r="B823" s="88" t="s">
        <v>1555</v>
      </c>
      <c r="C823" s="87" t="s">
        <v>1781</v>
      </c>
      <c r="D823" s="73" t="s">
        <v>1440</v>
      </c>
      <c r="E823" s="73">
        <v>3</v>
      </c>
      <c r="F823" s="73"/>
      <c r="G823" s="74" t="s">
        <v>1839</v>
      </c>
      <c r="H823" s="75">
        <v>100</v>
      </c>
    </row>
    <row r="824" spans="1:8" ht="15" x14ac:dyDescent="0.25">
      <c r="A824" s="21">
        <v>46141</v>
      </c>
      <c r="B824" s="88" t="s">
        <v>1555</v>
      </c>
      <c r="C824" s="87" t="s">
        <v>1734</v>
      </c>
      <c r="D824" s="73" t="s">
        <v>1440</v>
      </c>
      <c r="E824" s="73">
        <v>3</v>
      </c>
      <c r="F824" s="73"/>
      <c r="G824" s="74" t="s">
        <v>1839</v>
      </c>
      <c r="H824" s="75">
        <v>100</v>
      </c>
    </row>
    <row r="825" spans="1:8" ht="15" x14ac:dyDescent="0.25">
      <c r="A825" s="21">
        <v>46141</v>
      </c>
      <c r="B825" s="88" t="s">
        <v>1555</v>
      </c>
      <c r="C825" s="87" t="s">
        <v>1562</v>
      </c>
      <c r="D825" s="73" t="s">
        <v>1440</v>
      </c>
      <c r="E825" s="73">
        <v>4</v>
      </c>
      <c r="F825" s="73"/>
      <c r="G825" s="74"/>
      <c r="H825" s="75">
        <v>100</v>
      </c>
    </row>
    <row r="826" spans="1:8" ht="15" x14ac:dyDescent="0.25">
      <c r="A826" s="21">
        <v>46141</v>
      </c>
      <c r="B826" s="88" t="s">
        <v>1555</v>
      </c>
      <c r="C826" s="87" t="s">
        <v>1563</v>
      </c>
      <c r="D826" s="73" t="s">
        <v>1440</v>
      </c>
      <c r="E826" s="73">
        <v>3</v>
      </c>
      <c r="F826" s="73"/>
      <c r="G826" s="74"/>
      <c r="H826" s="75">
        <v>100</v>
      </c>
    </row>
    <row r="827" spans="1:8" ht="15" x14ac:dyDescent="0.25">
      <c r="A827" s="21">
        <v>46141</v>
      </c>
      <c r="B827" s="88" t="s">
        <v>1555</v>
      </c>
      <c r="C827" s="87" t="s">
        <v>1736</v>
      </c>
      <c r="D827" s="73" t="s">
        <v>1440</v>
      </c>
      <c r="E827" s="73">
        <v>4</v>
      </c>
      <c r="F827" s="73"/>
      <c r="G827" s="74"/>
      <c r="H827" s="75">
        <v>100</v>
      </c>
    </row>
    <row r="828" spans="1:8" ht="15" x14ac:dyDescent="0.25">
      <c r="A828" s="21">
        <v>46141</v>
      </c>
      <c r="B828" s="88" t="s">
        <v>1438</v>
      </c>
      <c r="C828" s="87" t="s">
        <v>1466</v>
      </c>
      <c r="D828" s="73" t="s">
        <v>3412</v>
      </c>
      <c r="E828" s="73"/>
      <c r="F828" s="73"/>
      <c r="G828" s="74" t="s">
        <v>3883</v>
      </c>
      <c r="H828" s="75">
        <v>100</v>
      </c>
    </row>
    <row r="829" spans="1:8" ht="15" x14ac:dyDescent="0.25">
      <c r="A829" s="21">
        <v>46141</v>
      </c>
      <c r="B829" s="88" t="s">
        <v>1438</v>
      </c>
      <c r="C829" s="87" t="s">
        <v>1540</v>
      </c>
      <c r="D829" s="73" t="s">
        <v>3901</v>
      </c>
      <c r="E829" s="73"/>
      <c r="F829" s="73"/>
      <c r="G829" s="74"/>
      <c r="H829" s="75">
        <v>100</v>
      </c>
    </row>
    <row r="830" spans="1:8" ht="86.4" x14ac:dyDescent="0.25">
      <c r="A830" s="21">
        <v>46141</v>
      </c>
      <c r="B830" s="88" t="s">
        <v>1438</v>
      </c>
      <c r="C830" s="87" t="s">
        <v>1477</v>
      </c>
      <c r="D830" s="73" t="s">
        <v>3412</v>
      </c>
      <c r="E830" s="73"/>
      <c r="F830" s="73"/>
      <c r="G830" s="74" t="s">
        <v>3902</v>
      </c>
      <c r="H830" s="75">
        <v>100</v>
      </c>
    </row>
    <row r="831" spans="1:8" ht="15" x14ac:dyDescent="0.25">
      <c r="A831" s="21">
        <v>46141</v>
      </c>
      <c r="B831" s="88" t="s">
        <v>1457</v>
      </c>
      <c r="C831" s="87" t="s">
        <v>1737</v>
      </c>
      <c r="D831" s="73" t="s">
        <v>3412</v>
      </c>
      <c r="E831" s="73">
        <v>8</v>
      </c>
      <c r="F831" s="73"/>
      <c r="G831" s="74" t="s">
        <v>1450</v>
      </c>
      <c r="H831" s="75">
        <v>100</v>
      </c>
    </row>
    <row r="832" spans="1:8" ht="15" x14ac:dyDescent="0.25">
      <c r="A832" s="21">
        <v>46141</v>
      </c>
      <c r="B832" s="88" t="s">
        <v>1457</v>
      </c>
      <c r="C832" s="87" t="s">
        <v>1658</v>
      </c>
      <c r="D832" s="73" t="s">
        <v>3412</v>
      </c>
      <c r="E832" s="73">
        <v>6</v>
      </c>
      <c r="F832" s="73"/>
      <c r="G832" s="74" t="s">
        <v>1450</v>
      </c>
      <c r="H832" s="75">
        <v>100</v>
      </c>
    </row>
    <row r="833" spans="1:8" ht="21.6" x14ac:dyDescent="0.25">
      <c r="A833" s="21">
        <v>46141</v>
      </c>
      <c r="B833" s="88" t="s">
        <v>1457</v>
      </c>
      <c r="C833" s="87" t="s">
        <v>1941</v>
      </c>
      <c r="D833" s="73" t="s">
        <v>3412</v>
      </c>
      <c r="E833" s="73">
        <v>3</v>
      </c>
      <c r="F833" s="73"/>
      <c r="G833" s="74" t="s">
        <v>3903</v>
      </c>
      <c r="H833" s="75">
        <v>100</v>
      </c>
    </row>
    <row r="834" spans="1:8" ht="15" x14ac:dyDescent="0.25">
      <c r="A834" s="21">
        <v>46141</v>
      </c>
      <c r="B834" s="88" t="s">
        <v>1457</v>
      </c>
      <c r="C834" s="87" t="s">
        <v>1789</v>
      </c>
      <c r="D834" s="73" t="s">
        <v>1440</v>
      </c>
      <c r="E834" s="73">
        <v>3</v>
      </c>
      <c r="F834" s="73"/>
      <c r="G834" s="74"/>
      <c r="H834" s="75">
        <v>100</v>
      </c>
    </row>
    <row r="835" spans="1:8" ht="15" x14ac:dyDescent="0.25">
      <c r="A835" s="21">
        <v>46141</v>
      </c>
      <c r="B835" s="88" t="s">
        <v>1457</v>
      </c>
      <c r="C835" s="87" t="s">
        <v>1446</v>
      </c>
      <c r="D835" s="73" t="s">
        <v>1440</v>
      </c>
      <c r="E835" s="73">
        <v>3</v>
      </c>
      <c r="F835" s="73"/>
      <c r="G835" s="74"/>
      <c r="H835" s="75">
        <v>100</v>
      </c>
    </row>
    <row r="836" spans="1:8" ht="15" x14ac:dyDescent="0.25">
      <c r="A836" s="21">
        <v>46141</v>
      </c>
      <c r="B836" s="88" t="s">
        <v>1457</v>
      </c>
      <c r="C836" s="87" t="s">
        <v>1444</v>
      </c>
      <c r="D836" s="73" t="s">
        <v>1440</v>
      </c>
      <c r="E836" s="73">
        <v>5</v>
      </c>
      <c r="F836" s="73"/>
      <c r="G836" s="74"/>
      <c r="H836" s="75">
        <v>100</v>
      </c>
    </row>
    <row r="837" spans="1:8" ht="15" x14ac:dyDescent="0.25">
      <c r="A837" s="21">
        <v>46141</v>
      </c>
      <c r="B837" s="88" t="s">
        <v>1457</v>
      </c>
      <c r="C837" s="87" t="s">
        <v>2440</v>
      </c>
      <c r="D837" s="73" t="s">
        <v>1440</v>
      </c>
      <c r="E837" s="73">
        <v>5</v>
      </c>
      <c r="F837" s="73"/>
      <c r="G837" s="74"/>
      <c r="H837" s="75">
        <v>100</v>
      </c>
    </row>
    <row r="838" spans="1:8" ht="26.4" x14ac:dyDescent="0.25">
      <c r="A838" s="21">
        <v>46141</v>
      </c>
      <c r="B838" s="88" t="s">
        <v>2372</v>
      </c>
      <c r="C838" s="87" t="s">
        <v>369</v>
      </c>
      <c r="D838" s="73" t="s">
        <v>1767</v>
      </c>
      <c r="E838" s="73"/>
      <c r="F838" s="73"/>
      <c r="G838" s="74"/>
      <c r="H838" s="75">
        <v>100</v>
      </c>
    </row>
    <row r="839" spans="1:8" ht="26.4" x14ac:dyDescent="0.25">
      <c r="A839" s="21">
        <v>46141</v>
      </c>
      <c r="B839" s="88" t="s">
        <v>2372</v>
      </c>
      <c r="C839" s="87" t="s">
        <v>1856</v>
      </c>
      <c r="D839" s="73" t="s">
        <v>3904</v>
      </c>
      <c r="E839" s="73"/>
      <c r="F839" s="73"/>
      <c r="G839" s="74" t="s">
        <v>3905</v>
      </c>
      <c r="H839" s="75">
        <v>100</v>
      </c>
    </row>
    <row r="840" spans="1:8" ht="15" x14ac:dyDescent="0.25">
      <c r="A840" s="21">
        <v>46141</v>
      </c>
      <c r="B840" s="88" t="s">
        <v>2372</v>
      </c>
      <c r="C840" s="87" t="s">
        <v>1700</v>
      </c>
      <c r="D840" s="73" t="s">
        <v>3906</v>
      </c>
      <c r="E840" s="73"/>
      <c r="F840" s="73"/>
      <c r="G840" s="74"/>
      <c r="H840" s="75">
        <v>100</v>
      </c>
    </row>
    <row r="841" spans="1:8" ht="28.8" x14ac:dyDescent="0.25">
      <c r="A841" s="21">
        <v>46141</v>
      </c>
      <c r="B841" s="88" t="s">
        <v>1590</v>
      </c>
      <c r="C841" s="77" t="s">
        <v>1700</v>
      </c>
      <c r="D841" s="73" t="s">
        <v>3870</v>
      </c>
      <c r="E841" s="73"/>
      <c r="F841" s="73"/>
      <c r="G841" s="74"/>
      <c r="H841" s="75">
        <v>100</v>
      </c>
    </row>
    <row r="842" spans="1:8" ht="15" x14ac:dyDescent="0.25">
      <c r="A842" s="21">
        <v>46141</v>
      </c>
      <c r="B842" s="88" t="s">
        <v>1590</v>
      </c>
      <c r="C842" s="87" t="s">
        <v>1700</v>
      </c>
      <c r="D842" s="73" t="s">
        <v>3907</v>
      </c>
      <c r="E842" s="73"/>
      <c r="F842" s="73"/>
      <c r="G842" s="74"/>
      <c r="H842" s="75">
        <v>100</v>
      </c>
    </row>
    <row r="843" spans="1:8" ht="26.4" x14ac:dyDescent="0.25">
      <c r="A843" s="21">
        <v>46141</v>
      </c>
      <c r="B843" s="88" t="s">
        <v>1590</v>
      </c>
      <c r="C843" s="87" t="s">
        <v>1700</v>
      </c>
      <c r="D843" s="73" t="s">
        <v>3908</v>
      </c>
      <c r="E843" s="73"/>
      <c r="F843" s="73"/>
      <c r="G843" s="74"/>
      <c r="H843" s="75">
        <v>100</v>
      </c>
    </row>
    <row r="844" spans="1:8" ht="15" x14ac:dyDescent="0.25">
      <c r="A844" s="21">
        <v>46142</v>
      </c>
      <c r="B844" s="88" t="s">
        <v>1534</v>
      </c>
      <c r="C844" s="87" t="s">
        <v>2020</v>
      </c>
      <c r="D844" s="73" t="s">
        <v>3836</v>
      </c>
      <c r="E844" s="73"/>
      <c r="F844" s="73"/>
      <c r="G844" s="74"/>
      <c r="H844" s="75">
        <v>100</v>
      </c>
    </row>
    <row r="845" spans="1:8" ht="15" x14ac:dyDescent="0.25">
      <c r="A845" s="21">
        <v>46142</v>
      </c>
      <c r="B845" s="88" t="s">
        <v>1534</v>
      </c>
      <c r="C845" s="87" t="s">
        <v>1955</v>
      </c>
      <c r="D845" s="73" t="s">
        <v>3836</v>
      </c>
      <c r="E845" s="73"/>
      <c r="F845" s="73"/>
      <c r="G845" s="74"/>
      <c r="H845" s="75">
        <v>100</v>
      </c>
    </row>
    <row r="846" spans="1:8" ht="15" x14ac:dyDescent="0.25">
      <c r="A846" s="21">
        <v>46142</v>
      </c>
      <c r="B846" s="88" t="s">
        <v>1534</v>
      </c>
      <c r="C846" s="87" t="s">
        <v>1458</v>
      </c>
      <c r="D846" s="73" t="s">
        <v>3836</v>
      </c>
      <c r="E846" s="73"/>
      <c r="F846" s="73"/>
      <c r="G846" s="74"/>
      <c r="H846" s="75">
        <v>100</v>
      </c>
    </row>
    <row r="847" spans="1:8" ht="15" x14ac:dyDescent="0.25">
      <c r="A847" s="21">
        <v>46142</v>
      </c>
      <c r="B847" s="88" t="s">
        <v>1534</v>
      </c>
      <c r="C847" s="87" t="s">
        <v>1951</v>
      </c>
      <c r="D847" s="73" t="s">
        <v>3836</v>
      </c>
      <c r="E847" s="73"/>
      <c r="F847" s="73"/>
      <c r="G847" s="74"/>
      <c r="H847" s="75">
        <v>100</v>
      </c>
    </row>
    <row r="848" spans="1:8" ht="15" x14ac:dyDescent="0.25">
      <c r="A848" s="21">
        <v>46142</v>
      </c>
      <c r="B848" s="88" t="s">
        <v>1534</v>
      </c>
      <c r="C848" s="87" t="s">
        <v>1779</v>
      </c>
      <c r="D848" s="73" t="s">
        <v>3836</v>
      </c>
      <c r="E848" s="73"/>
      <c r="F848" s="73"/>
      <c r="G848" s="74"/>
      <c r="H848" s="75">
        <v>100</v>
      </c>
    </row>
    <row r="849" spans="1:8" ht="15" x14ac:dyDescent="0.25">
      <c r="A849" s="21">
        <v>46142</v>
      </c>
      <c r="B849" s="88" t="s">
        <v>1534</v>
      </c>
      <c r="C849" s="87" t="s">
        <v>1796</v>
      </c>
      <c r="D849" s="73" t="s">
        <v>3836</v>
      </c>
      <c r="E849" s="73"/>
      <c r="F849" s="73"/>
      <c r="G849" s="74"/>
      <c r="H849" s="75">
        <v>100</v>
      </c>
    </row>
    <row r="850" spans="1:8" ht="15" x14ac:dyDescent="0.25">
      <c r="A850" s="21">
        <v>46142</v>
      </c>
      <c r="B850" s="88" t="s">
        <v>1534</v>
      </c>
      <c r="C850" s="87" t="s">
        <v>1609</v>
      </c>
      <c r="D850" s="73" t="s">
        <v>3836</v>
      </c>
      <c r="E850" s="73"/>
      <c r="F850" s="73"/>
      <c r="G850" s="74"/>
      <c r="H850" s="75">
        <v>100</v>
      </c>
    </row>
    <row r="851" spans="1:8" ht="15" x14ac:dyDescent="0.25">
      <c r="A851" s="21">
        <v>46142</v>
      </c>
      <c r="B851" s="88" t="s">
        <v>1428</v>
      </c>
      <c r="C851" s="87" t="s">
        <v>363</v>
      </c>
      <c r="D851" s="73" t="s">
        <v>3909</v>
      </c>
      <c r="E851" s="73"/>
      <c r="F851" s="73"/>
      <c r="G851" s="74"/>
      <c r="H851" s="75">
        <v>100</v>
      </c>
    </row>
    <row r="852" spans="1:8" ht="15" x14ac:dyDescent="0.25">
      <c r="A852" s="21">
        <v>46142</v>
      </c>
      <c r="B852" s="88" t="s">
        <v>1428</v>
      </c>
      <c r="C852" s="87" t="s">
        <v>363</v>
      </c>
      <c r="D852" s="73" t="s">
        <v>3893</v>
      </c>
      <c r="E852" s="73"/>
      <c r="F852" s="73"/>
      <c r="G852" s="74"/>
      <c r="H852" s="75">
        <v>100</v>
      </c>
    </row>
    <row r="853" spans="1:8" ht="15" x14ac:dyDescent="0.25">
      <c r="A853" s="21">
        <v>46142</v>
      </c>
      <c r="B853" s="88" t="s">
        <v>1428</v>
      </c>
      <c r="C853" s="87" t="s">
        <v>363</v>
      </c>
      <c r="D853" s="73" t="s">
        <v>3910</v>
      </c>
      <c r="E853" s="73"/>
      <c r="F853" s="73"/>
      <c r="G853" s="74"/>
      <c r="H853" s="75">
        <v>100</v>
      </c>
    </row>
    <row r="854" spans="1:8" ht="26.4" x14ac:dyDescent="0.25">
      <c r="A854" s="21">
        <v>46142</v>
      </c>
      <c r="B854" s="88" t="s">
        <v>1428</v>
      </c>
      <c r="C854" s="87" t="s">
        <v>3911</v>
      </c>
      <c r="D854" s="73" t="s">
        <v>3912</v>
      </c>
      <c r="E854" s="73"/>
      <c r="F854" s="73"/>
      <c r="G854" s="74"/>
      <c r="H854" s="75">
        <v>100</v>
      </c>
    </row>
    <row r="855" spans="1:8" ht="15" x14ac:dyDescent="0.25">
      <c r="A855" s="21">
        <v>46142</v>
      </c>
      <c r="B855" s="88" t="s">
        <v>1542</v>
      </c>
      <c r="C855" s="87" t="s">
        <v>2008</v>
      </c>
      <c r="D855" s="73" t="s">
        <v>1440</v>
      </c>
      <c r="E855" s="73">
        <v>4</v>
      </c>
      <c r="F855" s="73"/>
      <c r="G855" s="74" t="s">
        <v>1450</v>
      </c>
      <c r="H855" s="75">
        <v>100</v>
      </c>
    </row>
    <row r="856" spans="1:8" ht="54" x14ac:dyDescent="0.25">
      <c r="A856" s="21">
        <v>46142</v>
      </c>
      <c r="B856" s="88" t="s">
        <v>1542</v>
      </c>
      <c r="C856" s="87" t="s">
        <v>1723</v>
      </c>
      <c r="D856" s="73" t="s">
        <v>2365</v>
      </c>
      <c r="E856" s="73"/>
      <c r="F856" s="73"/>
      <c r="G856" s="74" t="s">
        <v>3913</v>
      </c>
      <c r="H856" s="75">
        <v>100</v>
      </c>
    </row>
    <row r="857" spans="1:8" ht="15" x14ac:dyDescent="0.25">
      <c r="A857" s="21">
        <v>46142</v>
      </c>
      <c r="B857" s="88" t="s">
        <v>1542</v>
      </c>
      <c r="C857" s="87" t="s">
        <v>1951</v>
      </c>
      <c r="D857" s="73" t="s">
        <v>1440</v>
      </c>
      <c r="E857" s="73">
        <v>3</v>
      </c>
      <c r="F857" s="73"/>
      <c r="G857" s="74"/>
      <c r="H857" s="75">
        <v>100</v>
      </c>
    </row>
    <row r="858" spans="1:8" ht="15" x14ac:dyDescent="0.25">
      <c r="A858" s="21">
        <v>46142</v>
      </c>
      <c r="B858" s="88" t="s">
        <v>1542</v>
      </c>
      <c r="C858" s="87" t="s">
        <v>1480</v>
      </c>
      <c r="D858" s="73" t="s">
        <v>2368</v>
      </c>
      <c r="E858" s="73"/>
      <c r="F858" s="73"/>
      <c r="G858" s="74" t="s">
        <v>3914</v>
      </c>
      <c r="H858" s="75">
        <v>100</v>
      </c>
    </row>
    <row r="859" spans="1:8" ht="21.6" x14ac:dyDescent="0.25">
      <c r="A859" s="21">
        <v>46142</v>
      </c>
      <c r="B859" s="88" t="s">
        <v>1542</v>
      </c>
      <c r="C859" s="87" t="s">
        <v>1553</v>
      </c>
      <c r="D859" s="73" t="s">
        <v>1440</v>
      </c>
      <c r="E859" s="73">
        <v>4</v>
      </c>
      <c r="F859" s="73"/>
      <c r="G859" s="74" t="s">
        <v>3915</v>
      </c>
      <c r="H859" s="75">
        <v>100</v>
      </c>
    </row>
    <row r="860" spans="1:8" ht="32.4" x14ac:dyDescent="0.25">
      <c r="A860" s="21">
        <v>46142</v>
      </c>
      <c r="B860" s="88" t="s">
        <v>1542</v>
      </c>
      <c r="C860" s="87" t="s">
        <v>1675</v>
      </c>
      <c r="D860" s="73" t="s">
        <v>1440</v>
      </c>
      <c r="E860" s="73">
        <v>5</v>
      </c>
      <c r="F860" s="73"/>
      <c r="G860" s="74" t="s">
        <v>3916</v>
      </c>
      <c r="H860" s="75">
        <v>100</v>
      </c>
    </row>
    <row r="861" spans="1:8" ht="21.6" x14ac:dyDescent="0.25">
      <c r="A861" s="21">
        <v>46142</v>
      </c>
      <c r="B861" s="88" t="s">
        <v>1542</v>
      </c>
      <c r="C861" s="87" t="s">
        <v>1935</v>
      </c>
      <c r="D861" s="73" t="s">
        <v>1440</v>
      </c>
      <c r="E861" s="73">
        <v>4</v>
      </c>
      <c r="F861" s="73"/>
      <c r="G861" s="74" t="s">
        <v>3917</v>
      </c>
      <c r="H861" s="75">
        <v>100</v>
      </c>
    </row>
    <row r="862" spans="1:8" ht="32.4" x14ac:dyDescent="0.25">
      <c r="A862" s="21">
        <v>46142</v>
      </c>
      <c r="B862" s="88" t="s">
        <v>1542</v>
      </c>
      <c r="C862" s="87" t="s">
        <v>2065</v>
      </c>
      <c r="D862" s="73" t="s">
        <v>3412</v>
      </c>
      <c r="E862" s="73"/>
      <c r="F862" s="73"/>
      <c r="G862" s="74" t="s">
        <v>3918</v>
      </c>
      <c r="H862" s="75">
        <v>100</v>
      </c>
    </row>
    <row r="863" spans="1:8" ht="15" x14ac:dyDescent="0.25">
      <c r="A863" s="21">
        <v>46142</v>
      </c>
      <c r="B863" s="88" t="s">
        <v>1555</v>
      </c>
      <c r="C863" s="87" t="s">
        <v>1782</v>
      </c>
      <c r="D863" s="73" t="s">
        <v>1440</v>
      </c>
      <c r="E863" s="73">
        <v>5</v>
      </c>
      <c r="F863" s="73"/>
      <c r="G863" s="74"/>
      <c r="H863" s="75">
        <v>100</v>
      </c>
    </row>
    <row r="864" spans="1:8" ht="15" x14ac:dyDescent="0.25">
      <c r="A864" s="21">
        <v>46142</v>
      </c>
      <c r="B864" s="88" t="s">
        <v>1555</v>
      </c>
      <c r="C864" s="87" t="s">
        <v>1784</v>
      </c>
      <c r="D864" s="73" t="s">
        <v>1440</v>
      </c>
      <c r="E864" s="73">
        <v>3</v>
      </c>
      <c r="F864" s="73"/>
      <c r="G864" s="74"/>
      <c r="H864" s="75">
        <v>100</v>
      </c>
    </row>
    <row r="865" spans="1:8" ht="15" x14ac:dyDescent="0.25">
      <c r="A865" s="21">
        <v>46142</v>
      </c>
      <c r="B865" s="88" t="s">
        <v>1555</v>
      </c>
      <c r="C865" s="87" t="s">
        <v>1562</v>
      </c>
      <c r="D865" s="73" t="s">
        <v>3412</v>
      </c>
      <c r="E865" s="73"/>
      <c r="F865" s="73"/>
      <c r="G865" s="74" t="s">
        <v>3351</v>
      </c>
      <c r="H865" s="75">
        <v>100</v>
      </c>
    </row>
    <row r="866" spans="1:8" ht="15" x14ac:dyDescent="0.25">
      <c r="A866" s="21">
        <v>46142</v>
      </c>
      <c r="B866" s="88" t="s">
        <v>1555</v>
      </c>
      <c r="C866" s="87" t="s">
        <v>1785</v>
      </c>
      <c r="D866" s="73" t="s">
        <v>1440</v>
      </c>
      <c r="E866" s="73">
        <v>6</v>
      </c>
      <c r="F866" s="73"/>
      <c r="G866" s="74"/>
      <c r="H866" s="75">
        <v>100</v>
      </c>
    </row>
    <row r="867" spans="1:8" ht="15" x14ac:dyDescent="0.25">
      <c r="A867" s="21">
        <v>46142</v>
      </c>
      <c r="B867" s="88" t="s">
        <v>1555</v>
      </c>
      <c r="C867" s="87" t="s">
        <v>1638</v>
      </c>
      <c r="D867" s="73" t="s">
        <v>1440</v>
      </c>
      <c r="E867" s="73">
        <v>3</v>
      </c>
      <c r="F867" s="73"/>
      <c r="G867" s="74"/>
      <c r="H867" s="75">
        <v>100</v>
      </c>
    </row>
    <row r="868" spans="1:8" ht="75.599999999999994" x14ac:dyDescent="0.25">
      <c r="A868" s="21">
        <v>46142</v>
      </c>
      <c r="B868" s="88" t="s">
        <v>1555</v>
      </c>
      <c r="C868" s="87" t="s">
        <v>1451</v>
      </c>
      <c r="D868" s="73" t="s">
        <v>2365</v>
      </c>
      <c r="E868" s="73"/>
      <c r="F868" s="73"/>
      <c r="G868" s="74" t="s">
        <v>3919</v>
      </c>
      <c r="H868" s="75">
        <v>100</v>
      </c>
    </row>
    <row r="869" spans="1:8" ht="15" x14ac:dyDescent="0.25">
      <c r="A869" s="21">
        <v>46142</v>
      </c>
      <c r="B869" s="88" t="s">
        <v>1438</v>
      </c>
      <c r="C869" s="87" t="s">
        <v>1574</v>
      </c>
      <c r="D869" s="73" t="s">
        <v>2368</v>
      </c>
      <c r="E869" s="73"/>
      <c r="F869" s="73"/>
      <c r="G869" s="74" t="s">
        <v>3615</v>
      </c>
      <c r="H869" s="75">
        <v>100</v>
      </c>
    </row>
    <row r="870" spans="1:8" ht="15" x14ac:dyDescent="0.25">
      <c r="A870" s="21">
        <v>46142</v>
      </c>
      <c r="B870" s="88" t="s">
        <v>1438</v>
      </c>
      <c r="C870" s="87" t="s">
        <v>1464</v>
      </c>
      <c r="D870" s="73" t="s">
        <v>2365</v>
      </c>
      <c r="E870" s="73">
        <v>4</v>
      </c>
      <c r="F870" s="73"/>
      <c r="G870" s="74" t="s">
        <v>3920</v>
      </c>
      <c r="H870" s="75">
        <v>100</v>
      </c>
    </row>
    <row r="871" spans="1:8" ht="32.4" x14ac:dyDescent="0.25">
      <c r="A871" s="21">
        <v>46142</v>
      </c>
      <c r="B871" s="88" t="s">
        <v>1438</v>
      </c>
      <c r="C871" s="87" t="s">
        <v>1477</v>
      </c>
      <c r="D871" s="73" t="s">
        <v>3412</v>
      </c>
      <c r="E871" s="73"/>
      <c r="F871" s="73"/>
      <c r="G871" s="74" t="s">
        <v>3921</v>
      </c>
      <c r="H871" s="75">
        <v>100</v>
      </c>
    </row>
    <row r="872" spans="1:8" ht="15" x14ac:dyDescent="0.25">
      <c r="A872" s="21">
        <v>46142</v>
      </c>
      <c r="B872" s="88" t="s">
        <v>1438</v>
      </c>
      <c r="C872" s="87" t="s">
        <v>1468</v>
      </c>
      <c r="D872" s="73" t="s">
        <v>1440</v>
      </c>
      <c r="E872" s="73">
        <v>3</v>
      </c>
      <c r="F872" s="73"/>
      <c r="G872" s="74"/>
      <c r="H872" s="75">
        <v>100</v>
      </c>
    </row>
    <row r="873" spans="1:8" ht="15" x14ac:dyDescent="0.25">
      <c r="A873" s="21">
        <v>46142</v>
      </c>
      <c r="B873" s="88" t="s">
        <v>1438</v>
      </c>
      <c r="C873" s="87" t="s">
        <v>2020</v>
      </c>
      <c r="D873" s="73" t="s">
        <v>1440</v>
      </c>
      <c r="E873" s="73">
        <v>4</v>
      </c>
      <c r="F873" s="73"/>
      <c r="G873" s="74"/>
      <c r="H873" s="75">
        <v>100</v>
      </c>
    </row>
    <row r="874" spans="1:8" ht="15" x14ac:dyDescent="0.25">
      <c r="A874" s="21">
        <v>46142</v>
      </c>
      <c r="B874" s="88" t="s">
        <v>1438</v>
      </c>
      <c r="C874" s="87" t="s">
        <v>1795</v>
      </c>
      <c r="D874" s="73" t="s">
        <v>1440</v>
      </c>
      <c r="E874" s="73">
        <v>3</v>
      </c>
      <c r="F874" s="73"/>
      <c r="G874" s="74"/>
      <c r="H874" s="75">
        <v>100</v>
      </c>
    </row>
    <row r="875" spans="1:8" ht="15" x14ac:dyDescent="0.25">
      <c r="A875" s="21">
        <v>46142</v>
      </c>
      <c r="B875" s="88" t="s">
        <v>1457</v>
      </c>
      <c r="C875" s="87" t="s">
        <v>1678</v>
      </c>
      <c r="D875" s="73" t="s">
        <v>3412</v>
      </c>
      <c r="E875" s="73">
        <v>8</v>
      </c>
      <c r="F875" s="73"/>
      <c r="G875" s="74" t="s">
        <v>3922</v>
      </c>
      <c r="H875" s="75">
        <v>100</v>
      </c>
    </row>
    <row r="876" spans="1:8" ht="15" x14ac:dyDescent="0.25">
      <c r="A876" s="21">
        <v>46142</v>
      </c>
      <c r="B876" s="88" t="s">
        <v>1457</v>
      </c>
      <c r="C876" s="87" t="s">
        <v>758</v>
      </c>
      <c r="D876" s="73" t="s">
        <v>3402</v>
      </c>
      <c r="E876" s="73">
        <v>1</v>
      </c>
      <c r="F876" s="73"/>
      <c r="G876" s="74"/>
      <c r="H876" s="75">
        <v>100</v>
      </c>
    </row>
    <row r="877" spans="1:8" ht="32.4" x14ac:dyDescent="0.25">
      <c r="A877" s="21">
        <v>46142</v>
      </c>
      <c r="B877" s="88" t="s">
        <v>1457</v>
      </c>
      <c r="C877" s="87" t="s">
        <v>1874</v>
      </c>
      <c r="D877" s="73" t="s">
        <v>2365</v>
      </c>
      <c r="E877" s="73"/>
      <c r="F877" s="73"/>
      <c r="G877" s="74" t="s">
        <v>3923</v>
      </c>
      <c r="H877" s="75">
        <v>100</v>
      </c>
    </row>
    <row r="878" spans="1:8" ht="21.6" x14ac:dyDescent="0.25">
      <c r="A878" s="21">
        <v>46142</v>
      </c>
      <c r="B878" s="88" t="s">
        <v>1457</v>
      </c>
      <c r="C878" s="87" t="s">
        <v>1974</v>
      </c>
      <c r="D878" s="73" t="s">
        <v>3412</v>
      </c>
      <c r="E878" s="73"/>
      <c r="F878" s="73"/>
      <c r="G878" s="74" t="s">
        <v>3924</v>
      </c>
      <c r="H878" s="75">
        <v>100</v>
      </c>
    </row>
    <row r="879" spans="1:8" ht="15" x14ac:dyDescent="0.25">
      <c r="A879" s="21">
        <v>46142</v>
      </c>
      <c r="B879" s="88" t="s">
        <v>1457</v>
      </c>
      <c r="C879" s="87" t="s">
        <v>1792</v>
      </c>
      <c r="D879" s="73" t="s">
        <v>1440</v>
      </c>
      <c r="E879" s="73">
        <v>6</v>
      </c>
      <c r="F879" s="73"/>
      <c r="G879" s="74"/>
      <c r="H879" s="75">
        <v>100</v>
      </c>
    </row>
    <row r="880" spans="1:8" ht="15" x14ac:dyDescent="0.25">
      <c r="A880" s="21">
        <v>46142</v>
      </c>
      <c r="B880" s="88" t="s">
        <v>1457</v>
      </c>
      <c r="C880" s="87" t="s">
        <v>2474</v>
      </c>
      <c r="D880" s="73" t="s">
        <v>1440</v>
      </c>
      <c r="E880" s="73">
        <v>4</v>
      </c>
      <c r="F880" s="73"/>
      <c r="G880" s="74"/>
      <c r="H880" s="75">
        <v>100</v>
      </c>
    </row>
    <row r="881" spans="1:8" ht="15" x14ac:dyDescent="0.25">
      <c r="A881" s="21">
        <v>46142</v>
      </c>
      <c r="B881" s="88" t="s">
        <v>1457</v>
      </c>
      <c r="C881" s="87" t="s">
        <v>1740</v>
      </c>
      <c r="D881" s="73" t="s">
        <v>1440</v>
      </c>
      <c r="E881" s="73">
        <v>3</v>
      </c>
      <c r="F881" s="73"/>
      <c r="G881" s="74"/>
      <c r="H881" s="75">
        <v>100</v>
      </c>
    </row>
    <row r="882" spans="1:8" ht="15" x14ac:dyDescent="0.25">
      <c r="A882" s="21">
        <v>46142</v>
      </c>
      <c r="B882" s="88" t="s">
        <v>2372</v>
      </c>
      <c r="C882" s="87" t="s">
        <v>1540</v>
      </c>
      <c r="D882" s="73" t="s">
        <v>3925</v>
      </c>
      <c r="E882" s="73"/>
      <c r="F882" s="73"/>
      <c r="G882" s="74"/>
      <c r="H882" s="75">
        <v>100</v>
      </c>
    </row>
    <row r="883" spans="1:8" ht="15" x14ac:dyDescent="0.25">
      <c r="A883" s="21">
        <v>46142</v>
      </c>
      <c r="B883" s="88" t="s">
        <v>2372</v>
      </c>
      <c r="C883" s="87" t="s">
        <v>3926</v>
      </c>
      <c r="D883" s="73" t="s">
        <v>3170</v>
      </c>
      <c r="E883" s="73"/>
      <c r="F883" s="73"/>
      <c r="G883" s="74"/>
      <c r="H883" s="75">
        <v>100</v>
      </c>
    </row>
    <row r="884" spans="1:8" ht="15" x14ac:dyDescent="0.25">
      <c r="A884" s="21">
        <v>46142</v>
      </c>
      <c r="B884" s="88" t="s">
        <v>2372</v>
      </c>
      <c r="C884" s="87" t="s">
        <v>3927</v>
      </c>
      <c r="D884" s="73" t="s">
        <v>3928</v>
      </c>
      <c r="E884" s="73"/>
      <c r="F884" s="73"/>
      <c r="G884" s="74"/>
      <c r="H884" s="75">
        <v>100</v>
      </c>
    </row>
    <row r="885" spans="1:8" ht="15" x14ac:dyDescent="0.25">
      <c r="A885" s="21">
        <v>46142</v>
      </c>
      <c r="B885" s="88" t="s">
        <v>2372</v>
      </c>
      <c r="C885" s="87" t="s">
        <v>3929</v>
      </c>
      <c r="D885" s="73" t="s">
        <v>3170</v>
      </c>
      <c r="E885" s="73"/>
      <c r="F885" s="73"/>
      <c r="G885" s="74"/>
      <c r="H885" s="75">
        <v>100</v>
      </c>
    </row>
    <row r="886" spans="1:8" ht="15" x14ac:dyDescent="0.25">
      <c r="A886" s="21">
        <v>46142</v>
      </c>
      <c r="B886" s="88" t="s">
        <v>2372</v>
      </c>
      <c r="C886" s="87" t="s">
        <v>1708</v>
      </c>
      <c r="D886" s="73" t="s">
        <v>3928</v>
      </c>
      <c r="E886" s="73"/>
      <c r="F886" s="73"/>
      <c r="G886" s="74"/>
      <c r="H886" s="75">
        <v>100</v>
      </c>
    </row>
    <row r="887" spans="1:8" ht="15" x14ac:dyDescent="0.25">
      <c r="A887" s="21">
        <v>46142</v>
      </c>
      <c r="B887" s="88" t="s">
        <v>2372</v>
      </c>
      <c r="C887" s="87" t="s">
        <v>3337</v>
      </c>
      <c r="D887" s="73" t="s">
        <v>3170</v>
      </c>
      <c r="E887" s="73"/>
      <c r="F887" s="73"/>
      <c r="G887" s="74"/>
      <c r="H887" s="75">
        <v>100</v>
      </c>
    </row>
    <row r="888" spans="1:8" ht="15" x14ac:dyDescent="0.25">
      <c r="A888" s="21">
        <v>46142</v>
      </c>
      <c r="B888" s="88" t="s">
        <v>2372</v>
      </c>
      <c r="C888" s="87" t="s">
        <v>1540</v>
      </c>
      <c r="D888" s="73" t="s">
        <v>3930</v>
      </c>
      <c r="E888" s="73"/>
      <c r="F888" s="73"/>
      <c r="G888" s="74"/>
      <c r="H888" s="75">
        <v>100</v>
      </c>
    </row>
    <row r="889" spans="1:8" ht="26.4" x14ac:dyDescent="0.25">
      <c r="A889" s="21">
        <v>46142</v>
      </c>
      <c r="B889" s="88" t="s">
        <v>1590</v>
      </c>
      <c r="C889" s="87" t="s">
        <v>1535</v>
      </c>
      <c r="D889" s="73" t="s">
        <v>3931</v>
      </c>
      <c r="E889" s="73"/>
      <c r="F889" s="73"/>
      <c r="G889" s="74"/>
      <c r="H889" s="75">
        <v>80</v>
      </c>
    </row>
    <row r="890" spans="1:8" ht="26.4" x14ac:dyDescent="0.25">
      <c r="A890" s="21">
        <v>46142</v>
      </c>
      <c r="B890" s="88" t="s">
        <v>1590</v>
      </c>
      <c r="C890" s="87" t="s">
        <v>3911</v>
      </c>
      <c r="D890" s="73" t="s">
        <v>3932</v>
      </c>
      <c r="E890" s="73"/>
      <c r="F890" s="73"/>
      <c r="G890" s="74"/>
      <c r="H890" s="75">
        <v>100</v>
      </c>
    </row>
    <row r="891" spans="1:8" ht="15" hidden="1" x14ac:dyDescent="0.25">
      <c r="A891" s="21"/>
      <c r="B891" s="88"/>
      <c r="C891" s="87"/>
      <c r="D891" s="73"/>
      <c r="E891" s="73"/>
      <c r="F891" s="73"/>
      <c r="G891" s="74"/>
      <c r="H891" s="75"/>
    </row>
    <row r="892" spans="1:8" ht="15" hidden="1" x14ac:dyDescent="0.25">
      <c r="A892" s="21"/>
      <c r="B892" s="88"/>
      <c r="C892" s="87"/>
      <c r="D892" s="73"/>
      <c r="E892" s="73"/>
      <c r="F892" s="73"/>
      <c r="G892" s="74"/>
      <c r="H892" s="75"/>
    </row>
    <row r="893" spans="1:8" ht="15" hidden="1" x14ac:dyDescent="0.25">
      <c r="A893" s="21"/>
      <c r="B893" s="88"/>
      <c r="C893" s="87"/>
      <c r="D893" s="73"/>
      <c r="E893" s="73"/>
      <c r="F893" s="73"/>
      <c r="G893" s="74"/>
      <c r="H893" s="75"/>
    </row>
    <row r="894" spans="1:8" ht="15" hidden="1" x14ac:dyDescent="0.25">
      <c r="A894" s="21"/>
      <c r="B894" s="88"/>
      <c r="C894" s="87"/>
      <c r="D894" s="73"/>
      <c r="E894" s="73"/>
      <c r="F894" s="73"/>
      <c r="G894" s="74"/>
      <c r="H894" s="75"/>
    </row>
    <row r="895" spans="1:8" ht="15" hidden="1" x14ac:dyDescent="0.25">
      <c r="A895" s="21"/>
      <c r="B895" s="88"/>
      <c r="C895" s="87"/>
      <c r="D895" s="73"/>
      <c r="E895" s="73"/>
      <c r="F895" s="73"/>
      <c r="G895" s="74"/>
      <c r="H895" s="75"/>
    </row>
    <row r="896" spans="1:8" ht="15" hidden="1" x14ac:dyDescent="0.25">
      <c r="A896" s="21"/>
      <c r="B896" s="88"/>
      <c r="C896" s="77"/>
      <c r="D896" s="73"/>
      <c r="E896" s="73"/>
      <c r="F896" s="73"/>
      <c r="G896" s="74"/>
      <c r="H896" s="75"/>
    </row>
    <row r="897" spans="1:8" ht="15" hidden="1" x14ac:dyDescent="0.25">
      <c r="A897" s="21"/>
      <c r="B897" s="88"/>
      <c r="C897" s="77"/>
      <c r="D897" s="73"/>
      <c r="E897" s="73"/>
      <c r="F897" s="73"/>
      <c r="G897" s="74"/>
      <c r="H897" s="75"/>
    </row>
    <row r="898" spans="1:8" ht="15" hidden="1" x14ac:dyDescent="0.25">
      <c r="A898" s="21"/>
      <c r="B898" s="88"/>
      <c r="C898" s="77"/>
      <c r="D898" s="73"/>
      <c r="E898" s="73"/>
      <c r="F898" s="73"/>
      <c r="G898" s="74"/>
      <c r="H898" s="75"/>
    </row>
    <row r="899" spans="1:8" ht="15" hidden="1" x14ac:dyDescent="0.25">
      <c r="A899" s="21"/>
      <c r="B899" s="88"/>
      <c r="C899" s="87"/>
      <c r="D899" s="73"/>
      <c r="E899" s="73"/>
      <c r="F899" s="73"/>
      <c r="G899" s="74"/>
      <c r="H899" s="75"/>
    </row>
    <row r="900" spans="1:8" ht="15" hidden="1" x14ac:dyDescent="0.25">
      <c r="A900" s="21"/>
      <c r="B900" s="88"/>
      <c r="C900" s="87"/>
      <c r="D900" s="73"/>
      <c r="E900" s="73"/>
      <c r="F900" s="73"/>
      <c r="G900" s="74"/>
      <c r="H900" s="75"/>
    </row>
    <row r="901" spans="1:8" ht="15" hidden="1" x14ac:dyDescent="0.25">
      <c r="A901" s="21"/>
      <c r="B901" s="88"/>
      <c r="C901" s="87"/>
      <c r="D901" s="73"/>
      <c r="E901" s="73"/>
      <c r="F901" s="73"/>
      <c r="G901" s="74"/>
      <c r="H901" s="75"/>
    </row>
    <row r="902" spans="1:8" ht="15" hidden="1" x14ac:dyDescent="0.25">
      <c r="A902" s="21"/>
      <c r="B902" s="88"/>
      <c r="C902" s="87"/>
      <c r="D902" s="73"/>
      <c r="E902" s="73"/>
      <c r="F902" s="73"/>
      <c r="G902" s="74"/>
      <c r="H902" s="75"/>
    </row>
    <row r="903" spans="1:8" ht="15" hidden="1" x14ac:dyDescent="0.25">
      <c r="A903" s="89"/>
      <c r="B903" s="88"/>
      <c r="C903" s="87"/>
      <c r="D903" s="73"/>
      <c r="E903" s="73"/>
      <c r="F903" s="73"/>
      <c r="G903" s="74"/>
      <c r="H903" s="75"/>
    </row>
    <row r="904" spans="1:8" ht="15" hidden="1" x14ac:dyDescent="0.25">
      <c r="A904" s="89"/>
      <c r="B904" s="88"/>
      <c r="C904" s="87"/>
      <c r="D904" s="73"/>
      <c r="E904" s="73"/>
      <c r="F904" s="73"/>
      <c r="G904" s="74"/>
      <c r="H904" s="75"/>
    </row>
    <row r="905" spans="1:8" ht="15" hidden="1" x14ac:dyDescent="0.25">
      <c r="A905" s="89"/>
      <c r="B905" s="88"/>
      <c r="C905" s="87"/>
      <c r="D905" s="73"/>
      <c r="E905" s="73"/>
      <c r="F905" s="73"/>
      <c r="G905" s="74"/>
      <c r="H905" s="75"/>
    </row>
    <row r="906" spans="1:8" ht="15" hidden="1" x14ac:dyDescent="0.25">
      <c r="A906" s="89"/>
      <c r="B906" s="88"/>
      <c r="C906" s="87"/>
      <c r="D906" s="73"/>
      <c r="E906" s="73"/>
      <c r="F906" s="73"/>
      <c r="G906" s="74"/>
      <c r="H906" s="75"/>
    </row>
    <row r="907" spans="1:8" ht="15" hidden="1" x14ac:dyDescent="0.25">
      <c r="A907" s="89"/>
      <c r="B907" s="88"/>
      <c r="C907" s="87"/>
      <c r="D907" s="73"/>
      <c r="E907" s="73"/>
      <c r="F907" s="73"/>
      <c r="G907" s="74"/>
      <c r="H907" s="75"/>
    </row>
    <row r="908" spans="1:8" ht="15" hidden="1" x14ac:dyDescent="0.25">
      <c r="A908" s="89"/>
      <c r="B908" s="88"/>
      <c r="C908" s="87"/>
      <c r="D908" s="73"/>
      <c r="E908" s="73"/>
      <c r="F908" s="73"/>
      <c r="G908" s="74"/>
      <c r="H908" s="75"/>
    </row>
    <row r="909" spans="1:8" ht="15" hidden="1" x14ac:dyDescent="0.25">
      <c r="A909" s="89"/>
      <c r="B909" s="88"/>
      <c r="C909" s="87"/>
      <c r="D909" s="73"/>
      <c r="E909" s="73"/>
      <c r="F909" s="73"/>
      <c r="G909" s="74"/>
      <c r="H909" s="75"/>
    </row>
    <row r="910" spans="1:8" ht="15" hidden="1" x14ac:dyDescent="0.25">
      <c r="A910" s="89"/>
      <c r="B910" s="88"/>
      <c r="C910" s="87"/>
      <c r="D910" s="73"/>
      <c r="E910" s="73"/>
      <c r="F910" s="73"/>
      <c r="G910" s="74"/>
      <c r="H910" s="75"/>
    </row>
    <row r="911" spans="1:8" ht="15" hidden="1" x14ac:dyDescent="0.25">
      <c r="A911" s="89"/>
      <c r="B911" s="88"/>
      <c r="C911" s="87"/>
      <c r="D911" s="73"/>
      <c r="E911" s="73"/>
      <c r="F911" s="73"/>
      <c r="G911" s="74"/>
      <c r="H911" s="75"/>
    </row>
    <row r="912" spans="1:8" ht="15" hidden="1" x14ac:dyDescent="0.25">
      <c r="A912" s="89"/>
      <c r="B912" s="88"/>
      <c r="C912" s="87"/>
      <c r="D912" s="73"/>
      <c r="E912" s="73"/>
      <c r="F912" s="73"/>
      <c r="G912" s="74"/>
      <c r="H912" s="75"/>
    </row>
    <row r="913" spans="1:8" ht="15" hidden="1" x14ac:dyDescent="0.25">
      <c r="A913" s="89"/>
      <c r="B913" s="88"/>
      <c r="C913" s="87"/>
      <c r="D913" s="73"/>
      <c r="E913" s="73"/>
      <c r="F913" s="73"/>
      <c r="G913" s="74"/>
      <c r="H913" s="75"/>
    </row>
    <row r="914" spans="1:8" ht="15" hidden="1" x14ac:dyDescent="0.25">
      <c r="A914" s="89"/>
      <c r="B914" s="88"/>
      <c r="C914" s="87"/>
      <c r="D914" s="73"/>
      <c r="E914" s="73"/>
      <c r="F914" s="73"/>
      <c r="G914" s="74"/>
      <c r="H914" s="75"/>
    </row>
    <row r="915" spans="1:8" ht="15" hidden="1" x14ac:dyDescent="0.25">
      <c r="A915" s="89"/>
      <c r="B915" s="88"/>
      <c r="C915" s="87"/>
      <c r="D915" s="73"/>
      <c r="E915" s="73"/>
      <c r="F915" s="73"/>
      <c r="G915" s="74"/>
      <c r="H915" s="75"/>
    </row>
    <row r="916" spans="1:8" ht="15" hidden="1" x14ac:dyDescent="0.25">
      <c r="A916" s="89"/>
      <c r="B916" s="88"/>
      <c r="C916" s="87"/>
      <c r="D916" s="73"/>
      <c r="E916" s="73"/>
      <c r="F916" s="73"/>
      <c r="G916" s="74"/>
      <c r="H916" s="75"/>
    </row>
    <row r="917" spans="1:8" ht="15" hidden="1" x14ac:dyDescent="0.25">
      <c r="A917" s="89"/>
      <c r="B917" s="88"/>
      <c r="C917" s="87"/>
      <c r="D917" s="73"/>
      <c r="E917" s="73"/>
      <c r="F917" s="73"/>
      <c r="G917" s="74"/>
      <c r="H917" s="75"/>
    </row>
    <row r="918" spans="1:8" ht="15" hidden="1" x14ac:dyDescent="0.25">
      <c r="A918" s="89"/>
      <c r="B918" s="88"/>
      <c r="C918" s="77"/>
      <c r="D918" s="73"/>
      <c r="E918" s="73"/>
      <c r="F918" s="73"/>
      <c r="G918" s="74"/>
      <c r="H918" s="75"/>
    </row>
    <row r="919" spans="1:8" ht="15" hidden="1" x14ac:dyDescent="0.25">
      <c r="A919" s="89"/>
      <c r="B919" s="88"/>
      <c r="C919" s="87"/>
      <c r="D919" s="73"/>
      <c r="E919" s="73"/>
      <c r="F919" s="73"/>
      <c r="G919" s="74"/>
      <c r="H919" s="75"/>
    </row>
    <row r="920" spans="1:8" ht="15" hidden="1" x14ac:dyDescent="0.25">
      <c r="A920" s="89"/>
      <c r="B920" s="88"/>
      <c r="C920" s="87"/>
      <c r="D920" s="73"/>
      <c r="E920" s="73"/>
      <c r="F920" s="73"/>
      <c r="G920" s="74"/>
      <c r="H920" s="75"/>
    </row>
    <row r="921" spans="1:8" ht="15" hidden="1" x14ac:dyDescent="0.25">
      <c r="A921" s="89"/>
      <c r="B921" s="88"/>
      <c r="C921" s="87"/>
      <c r="D921" s="73"/>
      <c r="E921" s="73"/>
      <c r="F921" s="73"/>
      <c r="G921" s="74"/>
      <c r="H921" s="75"/>
    </row>
    <row r="922" spans="1:8" ht="15" hidden="1" x14ac:dyDescent="0.25">
      <c r="A922" s="89"/>
      <c r="B922" s="88"/>
      <c r="C922" s="87"/>
      <c r="D922" s="73"/>
      <c r="E922" s="73"/>
      <c r="F922" s="73"/>
      <c r="G922" s="74"/>
      <c r="H922" s="75"/>
    </row>
    <row r="923" spans="1:8" ht="15" hidden="1" x14ac:dyDescent="0.25">
      <c r="A923" s="89"/>
      <c r="B923" s="88"/>
      <c r="C923" s="87"/>
      <c r="D923" s="73"/>
      <c r="E923" s="73"/>
      <c r="F923" s="73"/>
      <c r="G923" s="74"/>
      <c r="H923" s="75"/>
    </row>
    <row r="924" spans="1:8" ht="15" hidden="1" x14ac:dyDescent="0.25">
      <c r="A924" s="89"/>
      <c r="B924" s="88"/>
      <c r="C924" s="87"/>
      <c r="D924" s="73"/>
      <c r="E924" s="73"/>
      <c r="F924" s="73"/>
      <c r="G924" s="74"/>
      <c r="H924" s="75"/>
    </row>
    <row r="925" spans="1:8" ht="15" hidden="1" x14ac:dyDescent="0.25">
      <c r="A925" s="89"/>
      <c r="B925" s="88"/>
      <c r="C925" s="87"/>
      <c r="D925" s="73"/>
      <c r="E925" s="73"/>
      <c r="F925" s="73"/>
      <c r="G925" s="74"/>
      <c r="H925" s="75"/>
    </row>
    <row r="926" spans="1:8" ht="15" hidden="1" x14ac:dyDescent="0.25">
      <c r="A926" s="89"/>
      <c r="B926" s="88"/>
      <c r="C926" s="87"/>
      <c r="D926" s="73"/>
      <c r="E926" s="73"/>
      <c r="F926" s="73"/>
      <c r="G926" s="74"/>
      <c r="H926" s="75"/>
    </row>
    <row r="927" spans="1:8" ht="15" hidden="1" x14ac:dyDescent="0.25">
      <c r="A927" s="89"/>
      <c r="B927" s="88"/>
      <c r="C927" s="87"/>
      <c r="D927" s="73"/>
      <c r="E927" s="73"/>
      <c r="F927" s="73"/>
      <c r="G927" s="74"/>
      <c r="H927" s="75"/>
    </row>
    <row r="928" spans="1:8" ht="15" hidden="1" x14ac:dyDescent="0.25">
      <c r="A928" s="89"/>
      <c r="B928" s="88"/>
      <c r="C928" s="87"/>
      <c r="D928" s="73"/>
      <c r="E928" s="73"/>
      <c r="F928" s="73"/>
      <c r="G928" s="74"/>
      <c r="H928" s="75"/>
    </row>
    <row r="929" spans="1:8" ht="15" hidden="1" x14ac:dyDescent="0.25">
      <c r="A929" s="89"/>
      <c r="B929" s="88"/>
      <c r="C929" s="87"/>
      <c r="D929" s="73"/>
      <c r="E929" s="73"/>
      <c r="F929" s="73"/>
      <c r="G929" s="74"/>
      <c r="H929" s="75"/>
    </row>
    <row r="930" spans="1:8" ht="15" hidden="1" x14ac:dyDescent="0.25">
      <c r="A930" s="89"/>
      <c r="B930" s="88"/>
      <c r="C930" s="87"/>
      <c r="D930" s="73"/>
      <c r="E930" s="73"/>
      <c r="F930" s="73"/>
      <c r="G930" s="74"/>
      <c r="H930" s="75"/>
    </row>
    <row r="931" spans="1:8" ht="15" hidden="1" x14ac:dyDescent="0.25">
      <c r="A931" s="89"/>
      <c r="B931" s="88"/>
      <c r="C931" s="87"/>
      <c r="D931" s="73"/>
      <c r="E931" s="73"/>
      <c r="F931" s="73"/>
      <c r="G931" s="74"/>
      <c r="H931" s="75"/>
    </row>
    <row r="932" spans="1:8" ht="15" hidden="1" x14ac:dyDescent="0.25">
      <c r="A932" s="89"/>
      <c r="B932" s="88"/>
      <c r="C932" s="87"/>
      <c r="D932" s="73"/>
      <c r="E932" s="73"/>
      <c r="F932" s="73"/>
      <c r="G932" s="74"/>
      <c r="H932" s="75"/>
    </row>
    <row r="933" spans="1:8" ht="15" hidden="1" x14ac:dyDescent="0.25">
      <c r="A933" s="89"/>
      <c r="B933" s="88"/>
      <c r="C933" s="87"/>
      <c r="D933" s="73"/>
      <c r="E933" s="73"/>
      <c r="F933" s="73"/>
      <c r="G933" s="74"/>
      <c r="H933" s="75"/>
    </row>
    <row r="934" spans="1:8" ht="15" hidden="1" x14ac:dyDescent="0.25">
      <c r="A934" s="89"/>
      <c r="B934" s="88"/>
      <c r="C934" s="87"/>
      <c r="D934" s="73"/>
      <c r="E934" s="73"/>
      <c r="F934" s="73"/>
      <c r="G934" s="74"/>
      <c r="H934" s="75"/>
    </row>
    <row r="935" spans="1:8" ht="15" hidden="1" x14ac:dyDescent="0.25">
      <c r="A935" s="89"/>
      <c r="B935" s="88"/>
      <c r="C935" s="87"/>
      <c r="D935" s="73"/>
      <c r="E935" s="73"/>
      <c r="F935" s="73"/>
      <c r="G935" s="74"/>
      <c r="H935" s="75"/>
    </row>
    <row r="936" spans="1:8" ht="15" hidden="1" x14ac:dyDescent="0.25">
      <c r="A936" s="89"/>
      <c r="B936" s="88"/>
      <c r="C936" s="87"/>
      <c r="D936" s="73"/>
      <c r="E936" s="73"/>
      <c r="F936" s="73"/>
      <c r="G936" s="74"/>
      <c r="H936" s="75"/>
    </row>
    <row r="937" spans="1:8" ht="15" hidden="1" x14ac:dyDescent="0.25">
      <c r="A937" s="89"/>
      <c r="B937" s="88"/>
      <c r="C937" s="87"/>
      <c r="D937" s="73"/>
      <c r="E937" s="73"/>
      <c r="F937" s="73"/>
      <c r="G937" s="74"/>
      <c r="H937" s="75"/>
    </row>
    <row r="938" spans="1:8" ht="15" hidden="1" x14ac:dyDescent="0.25">
      <c r="A938" s="89"/>
      <c r="B938" s="88"/>
      <c r="C938" s="87"/>
      <c r="D938" s="73"/>
      <c r="E938" s="73"/>
      <c r="F938" s="73"/>
      <c r="G938" s="74"/>
      <c r="H938" s="75"/>
    </row>
    <row r="939" spans="1:8" ht="15" hidden="1" x14ac:dyDescent="0.25">
      <c r="A939" s="89"/>
      <c r="B939" s="88"/>
      <c r="C939" s="87"/>
      <c r="D939" s="73"/>
      <c r="E939" s="73"/>
      <c r="F939" s="73"/>
      <c r="G939" s="74"/>
      <c r="H939" s="75"/>
    </row>
    <row r="940" spans="1:8" ht="15" hidden="1" x14ac:dyDescent="0.25">
      <c r="A940" s="89"/>
      <c r="B940" s="88"/>
      <c r="C940" s="87"/>
      <c r="D940" s="73"/>
      <c r="E940" s="73"/>
      <c r="F940" s="73"/>
      <c r="G940" s="74"/>
      <c r="H940" s="75"/>
    </row>
    <row r="941" spans="1:8" ht="15" hidden="1" x14ac:dyDescent="0.25">
      <c r="A941" s="89"/>
      <c r="B941" s="88"/>
      <c r="C941" s="87"/>
      <c r="D941" s="73"/>
      <c r="E941" s="73"/>
      <c r="F941" s="73"/>
      <c r="G941" s="74"/>
      <c r="H941" s="75"/>
    </row>
    <row r="942" spans="1:8" ht="15" hidden="1" x14ac:dyDescent="0.25">
      <c r="A942" s="89"/>
      <c r="B942" s="88"/>
      <c r="C942" s="87"/>
      <c r="D942" s="73"/>
      <c r="E942" s="73"/>
      <c r="F942" s="73"/>
      <c r="G942" s="74"/>
      <c r="H942" s="75"/>
    </row>
    <row r="943" spans="1:8" ht="15" hidden="1" x14ac:dyDescent="0.25">
      <c r="A943" s="89"/>
      <c r="B943" s="88"/>
      <c r="C943" s="87"/>
      <c r="D943" s="73"/>
      <c r="E943" s="73"/>
      <c r="F943" s="73"/>
      <c r="G943" s="74"/>
      <c r="H943" s="75"/>
    </row>
    <row r="944" spans="1:8" ht="15" hidden="1" x14ac:dyDescent="0.25">
      <c r="A944" s="89"/>
      <c r="B944" s="88"/>
      <c r="C944" s="87"/>
      <c r="D944" s="73"/>
      <c r="E944" s="73"/>
      <c r="F944" s="73"/>
      <c r="G944" s="74"/>
      <c r="H944" s="75"/>
    </row>
    <row r="945" spans="1:8" ht="15" hidden="1" x14ac:dyDescent="0.25">
      <c r="A945" s="89"/>
      <c r="B945" s="88"/>
      <c r="C945" s="87"/>
      <c r="D945" s="73"/>
      <c r="E945" s="73"/>
      <c r="F945" s="73"/>
      <c r="G945" s="74"/>
      <c r="H945" s="75"/>
    </row>
    <row r="946" spans="1:8" ht="15" hidden="1" x14ac:dyDescent="0.25">
      <c r="A946" s="89"/>
      <c r="B946" s="88"/>
      <c r="C946" s="87"/>
      <c r="D946" s="73"/>
      <c r="E946" s="73"/>
      <c r="F946" s="73"/>
      <c r="G946" s="74"/>
      <c r="H946" s="75"/>
    </row>
    <row r="947" spans="1:8" ht="15" hidden="1" x14ac:dyDescent="0.25">
      <c r="A947" s="89"/>
      <c r="B947" s="88"/>
      <c r="C947" s="87"/>
      <c r="D947" s="73"/>
      <c r="E947" s="73"/>
      <c r="F947" s="73"/>
      <c r="G947" s="74"/>
      <c r="H947" s="75"/>
    </row>
    <row r="948" spans="1:8" ht="15" hidden="1" x14ac:dyDescent="0.25">
      <c r="A948" s="116"/>
      <c r="B948" s="76"/>
      <c r="C948" s="77"/>
      <c r="D948" s="73"/>
      <c r="E948" s="73"/>
      <c r="F948" s="73"/>
      <c r="G948" s="74"/>
      <c r="H948" s="117"/>
    </row>
    <row r="949" spans="1:8" ht="15" hidden="1" x14ac:dyDescent="0.25">
      <c r="A949" s="116"/>
      <c r="B949" s="76"/>
      <c r="C949" s="77"/>
      <c r="D949" s="73"/>
      <c r="E949" s="73"/>
      <c r="F949" s="73"/>
      <c r="G949" s="74"/>
      <c r="H949" s="117"/>
    </row>
    <row r="950" spans="1:8" ht="15" hidden="1" x14ac:dyDescent="0.25">
      <c r="A950" s="116"/>
      <c r="B950" s="76"/>
      <c r="C950" s="77"/>
      <c r="D950" s="73"/>
      <c r="E950" s="73"/>
      <c r="F950" s="73"/>
      <c r="G950" s="74"/>
      <c r="H950" s="117"/>
    </row>
    <row r="951" spans="1:8" ht="15" hidden="1" x14ac:dyDescent="0.25">
      <c r="A951" s="116"/>
      <c r="B951" s="76"/>
      <c r="C951" s="77"/>
      <c r="D951" s="73"/>
      <c r="E951" s="73"/>
      <c r="F951" s="73"/>
      <c r="G951" s="74"/>
      <c r="H951" s="117"/>
    </row>
    <row r="952" spans="1:8" ht="15" hidden="1" x14ac:dyDescent="0.25">
      <c r="A952" s="116"/>
      <c r="B952" s="76"/>
      <c r="C952" s="77"/>
      <c r="D952" s="73"/>
      <c r="E952" s="73"/>
      <c r="F952" s="73"/>
      <c r="G952" s="74"/>
      <c r="H952" s="117"/>
    </row>
    <row r="953" spans="1:8" ht="15" hidden="1" x14ac:dyDescent="0.25">
      <c r="A953" s="116"/>
      <c r="B953" s="76"/>
      <c r="C953" s="77"/>
      <c r="D953" s="73"/>
      <c r="E953" s="73"/>
      <c r="F953" s="73"/>
      <c r="G953" s="74"/>
      <c r="H953" s="117"/>
    </row>
    <row r="954" spans="1:8" ht="15" hidden="1" x14ac:dyDescent="0.25">
      <c r="A954" s="116"/>
      <c r="B954" s="76"/>
      <c r="C954" s="77"/>
      <c r="D954" s="73"/>
      <c r="E954" s="73"/>
      <c r="F954" s="73"/>
      <c r="G954" s="74"/>
      <c r="H954" s="117"/>
    </row>
    <row r="955" spans="1:8" ht="15" hidden="1" x14ac:dyDescent="0.25">
      <c r="A955" s="116"/>
      <c r="B955" s="76"/>
      <c r="C955" s="77"/>
      <c r="D955" s="73"/>
      <c r="E955" s="73"/>
      <c r="F955" s="73"/>
      <c r="G955" s="74"/>
      <c r="H955" s="117"/>
    </row>
    <row r="956" spans="1:8" ht="15" hidden="1" x14ac:dyDescent="0.25">
      <c r="A956" s="116"/>
      <c r="B956" s="76"/>
      <c r="C956" s="77"/>
      <c r="D956" s="73"/>
      <c r="E956" s="73"/>
      <c r="F956" s="73"/>
      <c r="G956" s="74"/>
      <c r="H956" s="117"/>
    </row>
    <row r="957" spans="1:8" ht="15" hidden="1" x14ac:dyDescent="0.25">
      <c r="A957" s="116"/>
      <c r="B957" s="76"/>
      <c r="C957" s="77"/>
      <c r="D957" s="73"/>
      <c r="E957" s="73"/>
      <c r="F957" s="73"/>
      <c r="G957" s="74"/>
      <c r="H957" s="117"/>
    </row>
    <row r="958" spans="1:8" ht="15" hidden="1" x14ac:dyDescent="0.25">
      <c r="A958" s="116"/>
      <c r="B958" s="76"/>
      <c r="C958" s="77"/>
      <c r="D958" s="73"/>
      <c r="E958" s="73"/>
      <c r="F958" s="73"/>
      <c r="G958" s="74"/>
      <c r="H958" s="117"/>
    </row>
    <row r="959" spans="1:8" ht="15" hidden="1" x14ac:dyDescent="0.25">
      <c r="A959" s="116"/>
      <c r="B959" s="76"/>
      <c r="C959" s="77"/>
      <c r="D959" s="73"/>
      <c r="E959" s="73"/>
      <c r="F959" s="73"/>
      <c r="G959" s="74"/>
      <c r="H959" s="117"/>
    </row>
    <row r="960" spans="1:8" ht="15" hidden="1" x14ac:dyDescent="0.25">
      <c r="A960" s="116"/>
      <c r="B960" s="76"/>
      <c r="C960" s="77"/>
      <c r="D960" s="73"/>
      <c r="E960" s="73"/>
      <c r="F960" s="73"/>
      <c r="G960" s="74"/>
      <c r="H960" s="117"/>
    </row>
    <row r="961" spans="1:8" ht="15" hidden="1" x14ac:dyDescent="0.25">
      <c r="A961" s="116"/>
      <c r="B961" s="76"/>
      <c r="C961" s="77"/>
      <c r="D961" s="73"/>
      <c r="E961" s="73"/>
      <c r="F961" s="73"/>
      <c r="G961" s="74"/>
      <c r="H961" s="117"/>
    </row>
    <row r="962" spans="1:8" ht="15" hidden="1" x14ac:dyDescent="0.25">
      <c r="A962" s="116"/>
      <c r="B962" s="76"/>
      <c r="C962" s="77"/>
      <c r="D962" s="73"/>
      <c r="E962" s="73"/>
      <c r="F962" s="73"/>
      <c r="G962" s="74"/>
      <c r="H962" s="117"/>
    </row>
    <row r="963" spans="1:8" ht="15" hidden="1" x14ac:dyDescent="0.25">
      <c r="A963" s="116"/>
      <c r="B963" s="76"/>
      <c r="C963" s="77"/>
      <c r="D963" s="73"/>
      <c r="E963" s="73"/>
      <c r="F963" s="73"/>
      <c r="G963" s="74"/>
      <c r="H963" s="117"/>
    </row>
    <row r="964" spans="1:8" ht="15" hidden="1" x14ac:dyDescent="0.25">
      <c r="A964" s="116"/>
      <c r="B964" s="76"/>
      <c r="C964" s="77"/>
      <c r="D964" s="73"/>
      <c r="E964" s="73"/>
      <c r="F964" s="73"/>
      <c r="G964" s="74"/>
      <c r="H964" s="117"/>
    </row>
    <row r="965" spans="1:8" ht="15" hidden="1" x14ac:dyDescent="0.25">
      <c r="A965" s="116"/>
      <c r="B965" s="76"/>
      <c r="C965" s="77"/>
      <c r="D965" s="73"/>
      <c r="E965" s="73"/>
      <c r="F965" s="73"/>
      <c r="G965" s="74"/>
      <c r="H965" s="117"/>
    </row>
    <row r="966" spans="1:8" ht="15" hidden="1" x14ac:dyDescent="0.25">
      <c r="A966" s="116"/>
      <c r="B966" s="76"/>
      <c r="C966" s="77"/>
      <c r="D966" s="73"/>
      <c r="E966" s="73"/>
      <c r="F966" s="73"/>
      <c r="G966" s="74"/>
      <c r="H966" s="117"/>
    </row>
    <row r="967" spans="1:8" ht="15" hidden="1" x14ac:dyDescent="0.25">
      <c r="A967" s="116"/>
      <c r="B967" s="76"/>
      <c r="C967" s="77"/>
      <c r="D967" s="73"/>
      <c r="E967" s="73"/>
      <c r="F967" s="73"/>
      <c r="G967" s="74"/>
      <c r="H967" s="117"/>
    </row>
    <row r="968" spans="1:8" ht="15" hidden="1" x14ac:dyDescent="0.25">
      <c r="A968" s="116"/>
      <c r="B968" s="76"/>
      <c r="C968" s="77"/>
      <c r="D968" s="73"/>
      <c r="E968" s="73"/>
      <c r="F968" s="73"/>
      <c r="G968" s="74"/>
      <c r="H968" s="117"/>
    </row>
    <row r="969" spans="1:8" ht="15" hidden="1" x14ac:dyDescent="0.25">
      <c r="A969" s="116"/>
      <c r="B969" s="76"/>
      <c r="C969" s="77"/>
      <c r="D969" s="73"/>
      <c r="E969" s="73"/>
      <c r="F969" s="73"/>
      <c r="G969" s="74"/>
      <c r="H969" s="117"/>
    </row>
    <row r="970" spans="1:8" ht="15" hidden="1" x14ac:dyDescent="0.25">
      <c r="A970" s="116"/>
      <c r="B970" s="76"/>
      <c r="C970" s="77"/>
      <c r="D970" s="73"/>
      <c r="E970" s="73"/>
      <c r="F970" s="73"/>
      <c r="G970" s="74"/>
      <c r="H970" s="117"/>
    </row>
    <row r="971" spans="1:8" ht="15" hidden="1" x14ac:dyDescent="0.25">
      <c r="A971" s="116"/>
      <c r="B971" s="76"/>
      <c r="C971" s="77"/>
      <c r="D971" s="73"/>
      <c r="E971" s="73"/>
      <c r="F971" s="73"/>
      <c r="G971" s="74"/>
      <c r="H971" s="117"/>
    </row>
    <row r="972" spans="1:8" ht="15" hidden="1" x14ac:dyDescent="0.25">
      <c r="A972" s="116"/>
      <c r="B972" s="76"/>
      <c r="C972" s="77"/>
      <c r="D972" s="73"/>
      <c r="E972" s="73"/>
      <c r="F972" s="73"/>
      <c r="G972" s="74"/>
      <c r="H972" s="117"/>
    </row>
    <row r="973" spans="1:8" ht="15" hidden="1" x14ac:dyDescent="0.25">
      <c r="A973" s="116"/>
      <c r="B973" s="76"/>
      <c r="C973" s="77"/>
      <c r="D973" s="73"/>
      <c r="E973" s="73"/>
      <c r="F973" s="73"/>
      <c r="G973" s="74"/>
      <c r="H973" s="117"/>
    </row>
    <row r="974" spans="1:8" ht="15" hidden="1" x14ac:dyDescent="0.25">
      <c r="A974" s="116"/>
      <c r="B974" s="76"/>
      <c r="C974" s="77"/>
      <c r="D974" s="73"/>
      <c r="E974" s="73"/>
      <c r="F974" s="73"/>
      <c r="G974" s="74"/>
      <c r="H974" s="117"/>
    </row>
    <row r="975" spans="1:8" ht="15" hidden="1" x14ac:dyDescent="0.25">
      <c r="A975" s="116"/>
      <c r="B975" s="76"/>
      <c r="C975" s="77"/>
      <c r="D975" s="73"/>
      <c r="E975" s="73"/>
      <c r="F975" s="73"/>
      <c r="G975" s="74"/>
      <c r="H975" s="117"/>
    </row>
    <row r="976" spans="1:8" ht="15" hidden="1" x14ac:dyDescent="0.25">
      <c r="A976" s="116"/>
      <c r="B976" s="76"/>
      <c r="C976" s="77"/>
      <c r="D976" s="73"/>
      <c r="E976" s="73"/>
      <c r="F976" s="73"/>
      <c r="G976" s="74"/>
      <c r="H976" s="117"/>
    </row>
    <row r="977" spans="1:8" ht="15" hidden="1" x14ac:dyDescent="0.25">
      <c r="A977" s="116"/>
      <c r="B977" s="76"/>
      <c r="C977" s="77"/>
      <c r="D977" s="73"/>
      <c r="E977" s="73"/>
      <c r="F977" s="73"/>
      <c r="G977" s="74"/>
      <c r="H977" s="117"/>
    </row>
    <row r="978" spans="1:8" ht="15" hidden="1" x14ac:dyDescent="0.25">
      <c r="A978" s="116"/>
      <c r="B978" s="76"/>
      <c r="C978" s="77"/>
      <c r="D978" s="73"/>
      <c r="E978" s="73"/>
      <c r="F978" s="73"/>
      <c r="G978" s="74"/>
      <c r="H978" s="117"/>
    </row>
    <row r="979" spans="1:8" ht="15" hidden="1" x14ac:dyDescent="0.25">
      <c r="A979" s="116"/>
      <c r="B979" s="76"/>
      <c r="C979" s="77"/>
      <c r="D979" s="73"/>
      <c r="E979" s="73"/>
      <c r="F979" s="73"/>
      <c r="G979" s="74"/>
      <c r="H979" s="117"/>
    </row>
    <row r="980" spans="1:8" ht="15" hidden="1" x14ac:dyDescent="0.25">
      <c r="A980" s="116"/>
      <c r="B980" s="76"/>
      <c r="C980" s="77"/>
      <c r="D980" s="73"/>
      <c r="E980" s="73"/>
      <c r="F980" s="73"/>
      <c r="G980" s="74"/>
      <c r="H980" s="117"/>
    </row>
    <row r="981" spans="1:8" ht="15" hidden="1" x14ac:dyDescent="0.25">
      <c r="A981" s="116"/>
      <c r="B981" s="76"/>
      <c r="C981" s="77"/>
      <c r="D981" s="73"/>
      <c r="E981" s="73"/>
      <c r="F981" s="73"/>
      <c r="G981" s="74"/>
      <c r="H981" s="117"/>
    </row>
    <row r="982" spans="1:8" ht="15" hidden="1" x14ac:dyDescent="0.25">
      <c r="A982" s="116"/>
      <c r="B982" s="76"/>
      <c r="C982" s="77"/>
      <c r="D982" s="73"/>
      <c r="E982" s="73"/>
      <c r="F982" s="73"/>
      <c r="G982" s="74"/>
      <c r="H982" s="117"/>
    </row>
    <row r="983" spans="1:8" ht="15" hidden="1" x14ac:dyDescent="0.25">
      <c r="A983" s="116"/>
      <c r="B983" s="76"/>
      <c r="C983" s="77"/>
      <c r="D983" s="73"/>
      <c r="E983" s="73"/>
      <c r="F983" s="73"/>
      <c r="G983" s="74"/>
      <c r="H983" s="117"/>
    </row>
    <row r="984" spans="1:8" ht="15" hidden="1" x14ac:dyDescent="0.25">
      <c r="A984" s="116"/>
      <c r="B984" s="76"/>
      <c r="C984" s="77"/>
      <c r="D984" s="73"/>
      <c r="E984" s="73"/>
      <c r="F984" s="73"/>
      <c r="G984" s="74"/>
      <c r="H984" s="117"/>
    </row>
    <row r="985" spans="1:8" ht="15" hidden="1" x14ac:dyDescent="0.25">
      <c r="A985" s="116"/>
      <c r="B985" s="76"/>
      <c r="C985" s="77"/>
      <c r="D985" s="73"/>
      <c r="E985" s="73"/>
      <c r="F985" s="73"/>
      <c r="G985" s="74"/>
      <c r="H985" s="117"/>
    </row>
    <row r="986" spans="1:8" ht="15" hidden="1" x14ac:dyDescent="0.25">
      <c r="A986" s="116"/>
      <c r="B986" s="76"/>
      <c r="C986" s="77"/>
      <c r="D986" s="73"/>
      <c r="E986" s="73"/>
      <c r="F986" s="73"/>
      <c r="G986" s="74"/>
      <c r="H986" s="117"/>
    </row>
    <row r="987" spans="1:8" ht="15" hidden="1" x14ac:dyDescent="0.25">
      <c r="A987" s="116"/>
      <c r="B987" s="76"/>
      <c r="C987" s="77"/>
      <c r="D987" s="73"/>
      <c r="E987" s="73"/>
      <c r="F987" s="73"/>
      <c r="G987" s="74"/>
      <c r="H987" s="117"/>
    </row>
    <row r="988" spans="1:8" ht="15" hidden="1" x14ac:dyDescent="0.25">
      <c r="A988" s="116"/>
      <c r="B988" s="76"/>
      <c r="C988" s="77"/>
      <c r="D988" s="73"/>
      <c r="E988" s="73"/>
      <c r="F988" s="73"/>
      <c r="G988" s="74"/>
      <c r="H988" s="117"/>
    </row>
    <row r="989" spans="1:8" ht="15" hidden="1" x14ac:dyDescent="0.25">
      <c r="A989" s="116"/>
      <c r="B989" s="76"/>
      <c r="C989" s="77"/>
      <c r="D989" s="73"/>
      <c r="E989" s="73"/>
      <c r="F989" s="73"/>
      <c r="G989" s="74"/>
      <c r="H989" s="117"/>
    </row>
    <row r="990" spans="1:8" ht="15" hidden="1" x14ac:dyDescent="0.25">
      <c r="A990" s="116"/>
      <c r="B990" s="76"/>
      <c r="C990" s="77"/>
      <c r="D990" s="73"/>
      <c r="E990" s="73"/>
      <c r="F990" s="73"/>
      <c r="G990" s="74"/>
      <c r="H990" s="117"/>
    </row>
    <row r="991" spans="1:8" ht="15" hidden="1" x14ac:dyDescent="0.25">
      <c r="A991" s="116"/>
      <c r="B991" s="76"/>
      <c r="C991" s="77"/>
      <c r="D991" s="73"/>
      <c r="E991" s="73"/>
      <c r="F991" s="73"/>
      <c r="G991" s="74"/>
      <c r="H991" s="117"/>
    </row>
    <row r="992" spans="1:8" ht="15" hidden="1" x14ac:dyDescent="0.25">
      <c r="A992" s="116"/>
      <c r="B992" s="76"/>
      <c r="C992" s="77"/>
      <c r="D992" s="73"/>
      <c r="E992" s="73"/>
      <c r="F992" s="73"/>
      <c r="G992" s="74"/>
      <c r="H992" s="117"/>
    </row>
    <row r="993" spans="1:8" ht="15" hidden="1" x14ac:dyDescent="0.25">
      <c r="A993" s="116"/>
      <c r="B993" s="76"/>
      <c r="C993" s="77"/>
      <c r="D993" s="73"/>
      <c r="E993" s="73"/>
      <c r="F993" s="73"/>
      <c r="G993" s="74"/>
      <c r="H993" s="117"/>
    </row>
    <row r="994" spans="1:8" ht="15" hidden="1" x14ac:dyDescent="0.25">
      <c r="A994" s="116"/>
      <c r="B994" s="76"/>
      <c r="C994" s="77"/>
      <c r="D994" s="73"/>
      <c r="E994" s="73"/>
      <c r="F994" s="73"/>
      <c r="G994" s="74"/>
      <c r="H994" s="117"/>
    </row>
    <row r="995" spans="1:8" ht="15" hidden="1" x14ac:dyDescent="0.25">
      <c r="A995" s="116"/>
      <c r="B995" s="76"/>
      <c r="C995" s="77"/>
      <c r="D995" s="73"/>
      <c r="E995" s="73"/>
      <c r="F995" s="73"/>
      <c r="G995" s="74"/>
      <c r="H995" s="117"/>
    </row>
    <row r="996" spans="1:8" ht="15" hidden="1" x14ac:dyDescent="0.25">
      <c r="A996" s="116"/>
      <c r="B996" s="76"/>
      <c r="C996" s="77"/>
      <c r="D996" s="73"/>
      <c r="E996" s="73"/>
      <c r="F996" s="73"/>
      <c r="G996" s="74"/>
      <c r="H996" s="117"/>
    </row>
    <row r="997" spans="1:8" ht="15" hidden="1" x14ac:dyDescent="0.25">
      <c r="A997" s="116"/>
      <c r="B997" s="76"/>
      <c r="C997" s="77"/>
      <c r="D997" s="73"/>
      <c r="E997" s="73"/>
      <c r="F997" s="73"/>
      <c r="G997" s="74"/>
      <c r="H997" s="117"/>
    </row>
    <row r="998" spans="1:8" ht="15" hidden="1" x14ac:dyDescent="0.25">
      <c r="A998" s="116"/>
      <c r="B998" s="76"/>
      <c r="C998" s="77"/>
      <c r="D998" s="73"/>
      <c r="E998" s="73"/>
      <c r="F998" s="73"/>
      <c r="G998" s="74"/>
      <c r="H998" s="117"/>
    </row>
    <row r="999" spans="1:8" ht="15" hidden="1" x14ac:dyDescent="0.25">
      <c r="A999" s="116"/>
      <c r="B999" s="76"/>
      <c r="C999" s="77"/>
      <c r="D999" s="73"/>
      <c r="E999" s="73"/>
      <c r="F999" s="73"/>
      <c r="G999" s="74"/>
      <c r="H999" s="117"/>
    </row>
    <row r="1000" spans="1:8" ht="15" hidden="1" x14ac:dyDescent="0.25">
      <c r="A1000" s="116"/>
      <c r="B1000" s="76"/>
      <c r="C1000" s="77"/>
      <c r="D1000" s="73"/>
      <c r="E1000" s="73"/>
      <c r="F1000" s="73"/>
      <c r="G1000" s="74"/>
      <c r="H1000" s="117"/>
    </row>
    <row r="1001" spans="1:8" ht="15" hidden="1" x14ac:dyDescent="0.25">
      <c r="A1001" s="116"/>
      <c r="B1001" s="76"/>
      <c r="C1001" s="77"/>
      <c r="D1001" s="73"/>
      <c r="E1001" s="73"/>
      <c r="F1001" s="73"/>
      <c r="G1001" s="74"/>
      <c r="H1001" s="117"/>
    </row>
    <row r="1002" spans="1:8" ht="15" hidden="1" x14ac:dyDescent="0.25">
      <c r="A1002" s="116"/>
      <c r="B1002" s="76"/>
      <c r="C1002" s="77"/>
      <c r="D1002" s="73"/>
      <c r="E1002" s="73"/>
      <c r="F1002" s="73"/>
      <c r="G1002" s="74"/>
      <c r="H1002" s="117"/>
    </row>
    <row r="1003" spans="1:8" ht="15" hidden="1" x14ac:dyDescent="0.25">
      <c r="A1003" s="116"/>
      <c r="B1003" s="76"/>
      <c r="C1003" s="77"/>
      <c r="D1003" s="73"/>
      <c r="E1003" s="73"/>
      <c r="F1003" s="73"/>
      <c r="G1003" s="74"/>
      <c r="H1003" s="117"/>
    </row>
    <row r="1004" spans="1:8" ht="15" hidden="1" x14ac:dyDescent="0.25">
      <c r="A1004" s="116"/>
      <c r="B1004" s="76"/>
      <c r="C1004" s="77"/>
      <c r="D1004" s="73"/>
      <c r="E1004" s="73"/>
      <c r="F1004" s="73"/>
      <c r="G1004" s="74"/>
      <c r="H1004" s="117"/>
    </row>
    <row r="1005" spans="1:8" ht="15" hidden="1" x14ac:dyDescent="0.25">
      <c r="A1005" s="116"/>
      <c r="B1005" s="76"/>
      <c r="C1005" s="77"/>
      <c r="D1005" s="73"/>
      <c r="E1005" s="73"/>
      <c r="F1005" s="73"/>
      <c r="G1005" s="74"/>
      <c r="H1005" s="117"/>
    </row>
    <row r="1006" spans="1:8" ht="15" hidden="1" x14ac:dyDescent="0.25">
      <c r="A1006" s="116"/>
      <c r="B1006" s="76"/>
      <c r="C1006" s="77"/>
      <c r="D1006" s="73"/>
      <c r="E1006" s="73"/>
      <c r="F1006" s="73"/>
      <c r="G1006" s="74"/>
      <c r="H1006" s="117"/>
    </row>
    <row r="1007" spans="1:8" ht="15" hidden="1" x14ac:dyDescent="0.25">
      <c r="A1007" s="116"/>
      <c r="B1007" s="76"/>
      <c r="C1007" s="77"/>
      <c r="D1007" s="73"/>
      <c r="E1007" s="73"/>
      <c r="F1007" s="73"/>
      <c r="G1007" s="74"/>
      <c r="H1007" s="117"/>
    </row>
    <row r="1008" spans="1:8" ht="15" hidden="1" x14ac:dyDescent="0.25">
      <c r="A1008" s="116"/>
      <c r="B1008" s="76"/>
      <c r="C1008" s="77"/>
      <c r="D1008" s="73"/>
      <c r="E1008" s="73"/>
      <c r="F1008" s="73"/>
      <c r="G1008" s="74"/>
      <c r="H1008" s="117"/>
    </row>
    <row r="1009" spans="1:8" ht="15" hidden="1" x14ac:dyDescent="0.25">
      <c r="A1009" s="116"/>
      <c r="B1009" s="76"/>
      <c r="C1009" s="77"/>
      <c r="D1009" s="73"/>
      <c r="E1009" s="73"/>
      <c r="F1009" s="73"/>
      <c r="G1009" s="74"/>
      <c r="H1009" s="117"/>
    </row>
    <row r="1010" spans="1:8" ht="15" hidden="1" x14ac:dyDescent="0.25">
      <c r="A1010" s="116"/>
      <c r="B1010" s="76"/>
      <c r="C1010" s="77"/>
      <c r="D1010" s="73"/>
      <c r="E1010" s="73"/>
      <c r="F1010" s="73"/>
      <c r="G1010" s="74"/>
      <c r="H1010" s="117"/>
    </row>
    <row r="1011" spans="1:8" ht="15" hidden="1" x14ac:dyDescent="0.25">
      <c r="A1011" s="116"/>
      <c r="B1011" s="76"/>
      <c r="C1011" s="77"/>
      <c r="D1011" s="73"/>
      <c r="E1011" s="73"/>
      <c r="F1011" s="73"/>
      <c r="G1011" s="74"/>
      <c r="H1011" s="117"/>
    </row>
    <row r="1012" spans="1:8" ht="15" hidden="1" x14ac:dyDescent="0.25">
      <c r="A1012" s="116"/>
      <c r="B1012" s="76"/>
      <c r="C1012" s="77"/>
      <c r="D1012" s="73"/>
      <c r="E1012" s="73"/>
      <c r="F1012" s="73"/>
      <c r="G1012" s="74"/>
      <c r="H1012" s="117"/>
    </row>
    <row r="1013" spans="1:8" ht="15" hidden="1" x14ac:dyDescent="0.25">
      <c r="A1013" s="116"/>
      <c r="B1013" s="76"/>
      <c r="C1013" s="77"/>
      <c r="D1013" s="73"/>
      <c r="E1013" s="73"/>
      <c r="F1013" s="73"/>
      <c r="G1013" s="74"/>
      <c r="H1013" s="117"/>
    </row>
    <row r="1014" spans="1:8" ht="15" hidden="1" x14ac:dyDescent="0.25">
      <c r="A1014" s="116"/>
      <c r="B1014" s="76"/>
      <c r="C1014" s="77"/>
      <c r="D1014" s="73"/>
      <c r="E1014" s="73"/>
      <c r="F1014" s="73"/>
      <c r="G1014" s="74"/>
      <c r="H1014" s="117"/>
    </row>
    <row r="1015" spans="1:8" ht="15" hidden="1" x14ac:dyDescent="0.25">
      <c r="A1015" s="116"/>
      <c r="B1015" s="76"/>
      <c r="C1015" s="77"/>
      <c r="D1015" s="73"/>
      <c r="E1015" s="73"/>
      <c r="F1015" s="73"/>
      <c r="G1015" s="74"/>
      <c r="H1015" s="117"/>
    </row>
    <row r="1016" spans="1:8" ht="15" hidden="1" x14ac:dyDescent="0.25">
      <c r="A1016" s="116"/>
      <c r="B1016" s="76"/>
      <c r="C1016" s="77"/>
      <c r="D1016" s="73"/>
      <c r="E1016" s="73"/>
      <c r="F1016" s="73"/>
      <c r="G1016" s="74"/>
      <c r="H1016" s="117"/>
    </row>
    <row r="1017" spans="1:8" ht="15" hidden="1" x14ac:dyDescent="0.25">
      <c r="A1017" s="116"/>
      <c r="B1017" s="76"/>
      <c r="C1017" s="77"/>
      <c r="D1017" s="73"/>
      <c r="E1017" s="73"/>
      <c r="F1017" s="73"/>
      <c r="G1017" s="74"/>
      <c r="H1017" s="117"/>
    </row>
    <row r="1018" spans="1:8" ht="15" hidden="1" x14ac:dyDescent="0.25">
      <c r="A1018" s="116"/>
      <c r="B1018" s="76"/>
      <c r="C1018" s="77"/>
      <c r="D1018" s="73"/>
      <c r="E1018" s="73"/>
      <c r="F1018" s="73"/>
      <c r="G1018" s="74"/>
      <c r="H1018" s="117"/>
    </row>
    <row r="1019" spans="1:8" ht="15" hidden="1" x14ac:dyDescent="0.25">
      <c r="A1019" s="116"/>
      <c r="B1019" s="76"/>
      <c r="C1019" s="77"/>
      <c r="D1019" s="73"/>
      <c r="E1019" s="73"/>
      <c r="F1019" s="73"/>
      <c r="G1019" s="74"/>
      <c r="H1019" s="117"/>
    </row>
    <row r="1020" spans="1:8" ht="15" hidden="1" x14ac:dyDescent="0.25">
      <c r="A1020" s="116"/>
      <c r="B1020" s="76"/>
      <c r="C1020" s="77"/>
      <c r="D1020" s="73"/>
      <c r="E1020" s="73"/>
      <c r="F1020" s="73"/>
      <c r="G1020" s="74"/>
      <c r="H1020" s="117"/>
    </row>
    <row r="1021" spans="1:8" ht="15" hidden="1" x14ac:dyDescent="0.25">
      <c r="A1021" s="116"/>
      <c r="B1021" s="76"/>
      <c r="C1021" s="77"/>
      <c r="D1021" s="73"/>
      <c r="E1021" s="73"/>
      <c r="F1021" s="73"/>
      <c r="G1021" s="74"/>
      <c r="H1021" s="117"/>
    </row>
    <row r="1022" spans="1:8" ht="15" hidden="1" x14ac:dyDescent="0.25">
      <c r="A1022" s="116"/>
      <c r="B1022" s="76"/>
      <c r="C1022" s="77"/>
      <c r="D1022" s="73"/>
      <c r="E1022" s="73"/>
      <c r="F1022" s="73"/>
      <c r="G1022" s="74"/>
      <c r="H1022" s="117"/>
    </row>
    <row r="1023" spans="1:8" ht="15" hidden="1" x14ac:dyDescent="0.25">
      <c r="A1023" s="116"/>
      <c r="B1023" s="76"/>
      <c r="C1023" s="77"/>
      <c r="D1023" s="73"/>
      <c r="E1023" s="73"/>
      <c r="F1023" s="73"/>
      <c r="G1023" s="74"/>
      <c r="H1023" s="117"/>
    </row>
    <row r="1024" spans="1:8" ht="15" hidden="1" x14ac:dyDescent="0.25">
      <c r="A1024" s="116"/>
      <c r="B1024" s="76"/>
      <c r="C1024" s="77"/>
      <c r="D1024" s="73"/>
      <c r="E1024" s="73"/>
      <c r="F1024" s="73"/>
      <c r="G1024" s="74"/>
      <c r="H1024" s="117"/>
    </row>
    <row r="1025" spans="1:8" ht="15" hidden="1" x14ac:dyDescent="0.25">
      <c r="A1025" s="116"/>
      <c r="B1025" s="76"/>
      <c r="C1025" s="77"/>
      <c r="D1025" s="73"/>
      <c r="E1025" s="73"/>
      <c r="F1025" s="73"/>
      <c r="G1025" s="74"/>
      <c r="H1025" s="117"/>
    </row>
    <row r="1026" spans="1:8" ht="15" hidden="1" x14ac:dyDescent="0.25">
      <c r="A1026" s="116"/>
      <c r="B1026" s="76"/>
      <c r="C1026" s="77"/>
      <c r="D1026" s="73"/>
      <c r="E1026" s="73"/>
      <c r="F1026" s="73"/>
      <c r="G1026" s="74"/>
      <c r="H1026" s="117"/>
    </row>
    <row r="1027" spans="1:8" ht="15" hidden="1" x14ac:dyDescent="0.25">
      <c r="A1027" s="116"/>
      <c r="B1027" s="76"/>
      <c r="C1027" s="77"/>
      <c r="D1027" s="73"/>
      <c r="E1027" s="73"/>
      <c r="F1027" s="73"/>
      <c r="G1027" s="74"/>
      <c r="H1027" s="117"/>
    </row>
    <row r="1028" spans="1:8" ht="15" hidden="1" x14ac:dyDescent="0.25">
      <c r="A1028" s="116"/>
      <c r="B1028" s="76"/>
      <c r="C1028" s="77"/>
      <c r="D1028" s="73"/>
      <c r="E1028" s="73"/>
      <c r="F1028" s="73"/>
      <c r="G1028" s="74"/>
      <c r="H1028" s="117"/>
    </row>
    <row r="1029" spans="1:8" ht="15" hidden="1" x14ac:dyDescent="0.25">
      <c r="A1029" s="116"/>
      <c r="B1029" s="76"/>
      <c r="C1029" s="77"/>
      <c r="D1029" s="73"/>
      <c r="E1029" s="73"/>
      <c r="F1029" s="73"/>
      <c r="G1029" s="74"/>
      <c r="H1029" s="117"/>
    </row>
    <row r="1030" spans="1:8" ht="15" hidden="1" x14ac:dyDescent="0.25">
      <c r="A1030" s="116"/>
      <c r="B1030" s="76"/>
      <c r="C1030" s="77"/>
      <c r="D1030" s="73"/>
      <c r="E1030" s="73"/>
      <c r="F1030" s="73"/>
      <c r="G1030" s="74"/>
      <c r="H1030" s="117"/>
    </row>
    <row r="1031" spans="1:8" ht="15" hidden="1" x14ac:dyDescent="0.25">
      <c r="A1031" s="116"/>
      <c r="B1031" s="76"/>
      <c r="C1031" s="77"/>
      <c r="D1031" s="73"/>
      <c r="E1031" s="73"/>
      <c r="F1031" s="73"/>
      <c r="G1031" s="74"/>
      <c r="H1031" s="117"/>
    </row>
    <row r="1032" spans="1:8" ht="15" hidden="1" x14ac:dyDescent="0.25">
      <c r="A1032" s="116"/>
      <c r="B1032" s="76"/>
      <c r="C1032" s="77"/>
      <c r="D1032" s="73"/>
      <c r="E1032" s="73"/>
      <c r="F1032" s="73"/>
      <c r="G1032" s="74"/>
      <c r="H1032" s="117"/>
    </row>
    <row r="1033" spans="1:8" ht="15" hidden="1" x14ac:dyDescent="0.25">
      <c r="A1033" s="116"/>
      <c r="B1033" s="76"/>
      <c r="C1033" s="77"/>
      <c r="D1033" s="73"/>
      <c r="E1033" s="73"/>
      <c r="F1033" s="73"/>
      <c r="G1033" s="74"/>
      <c r="H1033" s="117"/>
    </row>
    <row r="1034" spans="1:8" ht="15" hidden="1" x14ac:dyDescent="0.25">
      <c r="A1034" s="116"/>
      <c r="B1034" s="76"/>
      <c r="C1034" s="77"/>
      <c r="D1034" s="73"/>
      <c r="E1034" s="73"/>
      <c r="F1034" s="73"/>
      <c r="G1034" s="74"/>
      <c r="H1034" s="117"/>
    </row>
    <row r="1035" spans="1:8" ht="15" hidden="1" x14ac:dyDescent="0.25">
      <c r="A1035" s="116"/>
      <c r="B1035" s="76"/>
      <c r="C1035" s="77"/>
      <c r="D1035" s="73"/>
      <c r="E1035" s="73"/>
      <c r="F1035" s="73"/>
      <c r="G1035" s="74"/>
      <c r="H1035" s="117"/>
    </row>
    <row r="1036" spans="1:8" ht="15" hidden="1" x14ac:dyDescent="0.25">
      <c r="A1036" s="116"/>
      <c r="B1036" s="76"/>
      <c r="C1036" s="77"/>
      <c r="D1036" s="73"/>
      <c r="E1036" s="73"/>
      <c r="F1036" s="73"/>
      <c r="G1036" s="74"/>
      <c r="H1036" s="117"/>
    </row>
    <row r="1037" spans="1:8" ht="15" hidden="1" x14ac:dyDescent="0.25">
      <c r="A1037" s="116"/>
      <c r="B1037" s="76"/>
      <c r="C1037" s="77"/>
      <c r="D1037" s="73"/>
      <c r="E1037" s="73"/>
      <c r="F1037" s="73"/>
      <c r="G1037" s="74"/>
      <c r="H1037" s="117"/>
    </row>
    <row r="1038" spans="1:8" ht="15" hidden="1" x14ac:dyDescent="0.25">
      <c r="A1038" s="116"/>
      <c r="B1038" s="76"/>
      <c r="C1038" s="77"/>
      <c r="D1038" s="73"/>
      <c r="E1038" s="73"/>
      <c r="F1038" s="73"/>
      <c r="G1038" s="74"/>
      <c r="H1038" s="117"/>
    </row>
    <row r="1039" spans="1:8" ht="15" hidden="1" x14ac:dyDescent="0.25">
      <c r="A1039" s="116"/>
      <c r="B1039" s="76"/>
      <c r="C1039" s="77"/>
      <c r="D1039" s="73"/>
      <c r="E1039" s="73"/>
      <c r="F1039" s="73"/>
      <c r="G1039" s="74"/>
      <c r="H1039" s="117"/>
    </row>
    <row r="1040" spans="1:8" ht="15" hidden="1" x14ac:dyDescent="0.25">
      <c r="A1040" s="116"/>
      <c r="B1040" s="76"/>
      <c r="C1040" s="77"/>
      <c r="D1040" s="73"/>
      <c r="E1040" s="73"/>
      <c r="F1040" s="73"/>
      <c r="G1040" s="74"/>
      <c r="H1040" s="117"/>
    </row>
    <row r="1041" spans="1:8" ht="15" hidden="1" x14ac:dyDescent="0.25">
      <c r="A1041" s="116"/>
      <c r="B1041" s="76"/>
      <c r="C1041" s="77"/>
      <c r="D1041" s="73"/>
      <c r="E1041" s="73"/>
      <c r="F1041" s="73"/>
      <c r="G1041" s="74"/>
      <c r="H1041" s="117"/>
    </row>
    <row r="1042" spans="1:8" ht="15" hidden="1" x14ac:dyDescent="0.25">
      <c r="A1042" s="116"/>
      <c r="B1042" s="76"/>
      <c r="C1042" s="77"/>
      <c r="D1042" s="73"/>
      <c r="E1042" s="73"/>
      <c r="F1042" s="73"/>
      <c r="G1042" s="74"/>
      <c r="H1042" s="117"/>
    </row>
    <row r="1043" spans="1:8" ht="15" hidden="1" x14ac:dyDescent="0.25">
      <c r="A1043" s="116"/>
      <c r="B1043" s="76"/>
      <c r="C1043" s="77"/>
      <c r="D1043" s="73"/>
      <c r="E1043" s="73"/>
      <c r="F1043" s="73"/>
      <c r="G1043" s="74"/>
      <c r="H1043" s="117"/>
    </row>
    <row r="1044" spans="1:8" ht="15" hidden="1" x14ac:dyDescent="0.25">
      <c r="A1044" s="116"/>
      <c r="B1044" s="76"/>
      <c r="C1044" s="77"/>
      <c r="D1044" s="73"/>
      <c r="E1044" s="73"/>
      <c r="F1044" s="73"/>
      <c r="G1044" s="74"/>
      <c r="H1044" s="117"/>
    </row>
    <row r="1045" spans="1:8" ht="15" hidden="1" x14ac:dyDescent="0.25">
      <c r="A1045" s="116"/>
      <c r="B1045" s="76"/>
      <c r="C1045" s="77"/>
      <c r="D1045" s="73"/>
      <c r="E1045" s="73"/>
      <c r="F1045" s="73"/>
      <c r="G1045" s="74"/>
      <c r="H1045" s="117"/>
    </row>
    <row r="1046" spans="1:8" ht="15" hidden="1" x14ac:dyDescent="0.25">
      <c r="A1046" s="116"/>
      <c r="B1046" s="76"/>
      <c r="C1046" s="77"/>
      <c r="D1046" s="73"/>
      <c r="E1046" s="73"/>
      <c r="F1046" s="73"/>
      <c r="G1046" s="74"/>
      <c r="H1046" s="117"/>
    </row>
    <row r="1047" spans="1:8" ht="15" hidden="1" x14ac:dyDescent="0.25">
      <c r="A1047" s="116"/>
      <c r="B1047" s="76"/>
      <c r="C1047" s="77"/>
      <c r="D1047" s="73"/>
      <c r="E1047" s="73"/>
      <c r="F1047" s="73"/>
      <c r="G1047" s="74"/>
      <c r="H1047" s="117"/>
    </row>
    <row r="1048" spans="1:8" ht="15" hidden="1" x14ac:dyDescent="0.25">
      <c r="A1048" s="116"/>
      <c r="B1048" s="76"/>
      <c r="C1048" s="77"/>
      <c r="D1048" s="73"/>
      <c r="E1048" s="73"/>
      <c r="F1048" s="73"/>
      <c r="G1048" s="74"/>
      <c r="H1048" s="117"/>
    </row>
    <row r="1049" spans="1:8" ht="15" hidden="1" x14ac:dyDescent="0.25">
      <c r="A1049" s="116"/>
      <c r="B1049" s="76"/>
      <c r="C1049" s="77"/>
      <c r="D1049" s="73"/>
      <c r="E1049" s="73"/>
      <c r="F1049" s="73"/>
      <c r="G1049" s="74"/>
      <c r="H1049" s="117"/>
    </row>
    <row r="1050" spans="1:8" ht="15" hidden="1" x14ac:dyDescent="0.25">
      <c r="A1050" s="116"/>
      <c r="B1050" s="76"/>
      <c r="C1050" s="77"/>
      <c r="D1050" s="73"/>
      <c r="E1050" s="73"/>
      <c r="F1050" s="73"/>
      <c r="G1050" s="74"/>
      <c r="H1050" s="117"/>
    </row>
    <row r="1051" spans="1:8" ht="15" hidden="1" x14ac:dyDescent="0.25">
      <c r="A1051" s="116"/>
      <c r="B1051" s="76"/>
      <c r="C1051" s="77"/>
      <c r="D1051" s="73"/>
      <c r="E1051" s="73"/>
      <c r="F1051" s="73"/>
      <c r="G1051" s="74"/>
      <c r="H1051" s="117"/>
    </row>
    <row r="1052" spans="1:8" ht="15" hidden="1" x14ac:dyDescent="0.25">
      <c r="A1052" s="116"/>
      <c r="B1052" s="76"/>
      <c r="C1052" s="77"/>
      <c r="D1052" s="73"/>
      <c r="E1052" s="73"/>
      <c r="F1052" s="73"/>
      <c r="G1052" s="74"/>
      <c r="H1052" s="117"/>
    </row>
    <row r="1053" spans="1:8" ht="15" hidden="1" x14ac:dyDescent="0.25">
      <c r="A1053" s="116"/>
      <c r="B1053" s="76"/>
      <c r="C1053" s="77"/>
      <c r="D1053" s="73"/>
      <c r="E1053" s="73"/>
      <c r="F1053" s="73"/>
      <c r="G1053" s="74"/>
      <c r="H1053" s="117"/>
    </row>
    <row r="1054" spans="1:8" ht="15" hidden="1" x14ac:dyDescent="0.25">
      <c r="A1054" s="116"/>
      <c r="B1054" s="76"/>
      <c r="C1054" s="77"/>
      <c r="D1054" s="73"/>
      <c r="E1054" s="73"/>
      <c r="F1054" s="73"/>
      <c r="G1054" s="74"/>
      <c r="H1054" s="117"/>
    </row>
    <row r="1055" spans="1:8" ht="15" hidden="1" x14ac:dyDescent="0.25">
      <c r="A1055" s="116"/>
      <c r="B1055" s="76"/>
      <c r="C1055" s="77"/>
      <c r="D1055" s="73"/>
      <c r="E1055" s="73"/>
      <c r="F1055" s="73"/>
      <c r="G1055" s="74"/>
      <c r="H1055" s="117"/>
    </row>
    <row r="1056" spans="1:8" ht="15" hidden="1" x14ac:dyDescent="0.25">
      <c r="A1056" s="116"/>
      <c r="B1056" s="76"/>
      <c r="C1056" s="77"/>
      <c r="D1056" s="73"/>
      <c r="E1056" s="73"/>
      <c r="F1056" s="73"/>
      <c r="G1056" s="74"/>
      <c r="H1056" s="117"/>
    </row>
    <row r="1057" spans="1:8" ht="15" hidden="1" x14ac:dyDescent="0.25">
      <c r="A1057" s="116"/>
      <c r="B1057" s="76"/>
      <c r="C1057" s="77"/>
      <c r="D1057" s="73"/>
      <c r="E1057" s="73"/>
      <c r="F1057" s="73"/>
      <c r="G1057" s="74"/>
      <c r="H1057" s="117"/>
    </row>
    <row r="1058" spans="1:8" ht="15" hidden="1" x14ac:dyDescent="0.25">
      <c r="A1058" s="116"/>
      <c r="B1058" s="76"/>
      <c r="C1058" s="77"/>
      <c r="D1058" s="73"/>
      <c r="E1058" s="73"/>
      <c r="F1058" s="73"/>
      <c r="G1058" s="74"/>
      <c r="H1058" s="117"/>
    </row>
    <row r="1059" spans="1:8" ht="15" hidden="1" x14ac:dyDescent="0.25">
      <c r="A1059" s="116"/>
      <c r="B1059" s="76"/>
      <c r="C1059" s="77"/>
      <c r="D1059" s="73"/>
      <c r="E1059" s="73"/>
      <c r="F1059" s="73"/>
      <c r="G1059" s="74"/>
      <c r="H1059" s="117"/>
    </row>
    <row r="1060" spans="1:8" ht="15" hidden="1" x14ac:dyDescent="0.25">
      <c r="A1060" s="116"/>
      <c r="B1060" s="76"/>
      <c r="C1060" s="77"/>
      <c r="D1060" s="73"/>
      <c r="E1060" s="73"/>
      <c r="F1060" s="73"/>
      <c r="G1060" s="74"/>
      <c r="H1060" s="117"/>
    </row>
    <row r="1061" spans="1:8" ht="15" hidden="1" x14ac:dyDescent="0.25">
      <c r="A1061" s="116"/>
      <c r="B1061" s="76"/>
      <c r="C1061" s="77"/>
      <c r="D1061" s="73"/>
      <c r="E1061" s="73"/>
      <c r="F1061" s="73"/>
      <c r="G1061" s="74"/>
      <c r="H1061" s="117"/>
    </row>
    <row r="1062" spans="1:8" ht="15" hidden="1" x14ac:dyDescent="0.25">
      <c r="A1062" s="116"/>
      <c r="B1062" s="76"/>
      <c r="C1062" s="77"/>
      <c r="D1062" s="73"/>
      <c r="E1062" s="73"/>
      <c r="F1062" s="73"/>
      <c r="G1062" s="74"/>
      <c r="H1062" s="117"/>
    </row>
    <row r="1063" spans="1:8" ht="15" hidden="1" x14ac:dyDescent="0.25">
      <c r="A1063" s="116"/>
      <c r="B1063" s="76"/>
      <c r="C1063" s="77"/>
      <c r="D1063" s="73"/>
      <c r="E1063" s="73"/>
      <c r="F1063" s="73"/>
      <c r="G1063" s="74"/>
      <c r="H1063" s="117"/>
    </row>
    <row r="1064" spans="1:8" ht="15" hidden="1" x14ac:dyDescent="0.25">
      <c r="A1064" s="116"/>
      <c r="B1064" s="76"/>
      <c r="C1064" s="77"/>
      <c r="D1064" s="73"/>
      <c r="E1064" s="73"/>
      <c r="F1064" s="73"/>
      <c r="G1064" s="74"/>
      <c r="H1064" s="117"/>
    </row>
    <row r="1065" spans="1:8" ht="15" hidden="1" x14ac:dyDescent="0.25">
      <c r="A1065" s="116"/>
      <c r="B1065" s="76"/>
      <c r="C1065" s="77"/>
      <c r="D1065" s="73"/>
      <c r="E1065" s="73"/>
      <c r="F1065" s="73"/>
      <c r="G1065" s="74"/>
      <c r="H1065" s="117"/>
    </row>
    <row r="1066" spans="1:8" ht="15" hidden="1" x14ac:dyDescent="0.25">
      <c r="A1066" s="116"/>
      <c r="B1066" s="76"/>
      <c r="C1066" s="77"/>
      <c r="D1066" s="73"/>
      <c r="E1066" s="73"/>
      <c r="F1066" s="73"/>
      <c r="G1066" s="74"/>
      <c r="H1066" s="117"/>
    </row>
    <row r="1067" spans="1:8" ht="15" hidden="1" x14ac:dyDescent="0.25">
      <c r="A1067" s="116"/>
      <c r="B1067" s="76"/>
      <c r="C1067" s="77"/>
      <c r="D1067" s="73"/>
      <c r="E1067" s="73"/>
      <c r="F1067" s="73"/>
      <c r="G1067" s="74"/>
      <c r="H1067" s="117"/>
    </row>
    <row r="1068" spans="1:8" ht="15" hidden="1" x14ac:dyDescent="0.25">
      <c r="A1068" s="116"/>
      <c r="B1068" s="76"/>
      <c r="C1068" s="77"/>
      <c r="D1068" s="73"/>
      <c r="E1068" s="73"/>
      <c r="F1068" s="73"/>
      <c r="G1068" s="74"/>
      <c r="H1068" s="117"/>
    </row>
    <row r="1069" spans="1:8" ht="15" hidden="1" x14ac:dyDescent="0.25">
      <c r="A1069" s="116"/>
      <c r="B1069" s="76"/>
      <c r="C1069" s="77"/>
      <c r="D1069" s="73"/>
      <c r="E1069" s="73"/>
      <c r="F1069" s="73"/>
      <c r="G1069" s="74"/>
      <c r="H1069" s="117"/>
    </row>
    <row r="1070" spans="1:8" ht="15" hidden="1" x14ac:dyDescent="0.25">
      <c r="A1070" s="116"/>
      <c r="B1070" s="76"/>
      <c r="C1070" s="77"/>
      <c r="D1070" s="73"/>
      <c r="E1070" s="73"/>
      <c r="F1070" s="73"/>
      <c r="G1070" s="74"/>
      <c r="H1070" s="117"/>
    </row>
    <row r="1071" spans="1:8" ht="15" hidden="1" x14ac:dyDescent="0.25">
      <c r="A1071" s="116"/>
      <c r="B1071" s="76"/>
      <c r="C1071" s="77"/>
      <c r="D1071" s="73"/>
      <c r="E1071" s="73"/>
      <c r="F1071" s="73"/>
      <c r="G1071" s="74"/>
      <c r="H1071" s="117"/>
    </row>
    <row r="1072" spans="1:8" ht="15" hidden="1" x14ac:dyDescent="0.25">
      <c r="A1072" s="116"/>
      <c r="B1072" s="76"/>
      <c r="C1072" s="77"/>
      <c r="D1072" s="73"/>
      <c r="E1072" s="73"/>
      <c r="F1072" s="73"/>
      <c r="G1072" s="74"/>
      <c r="H1072" s="117"/>
    </row>
    <row r="1073" spans="1:8" ht="15" hidden="1" x14ac:dyDescent="0.25">
      <c r="A1073" s="116"/>
      <c r="B1073" s="76"/>
      <c r="C1073" s="77"/>
      <c r="D1073" s="73"/>
      <c r="E1073" s="73"/>
      <c r="F1073" s="73"/>
      <c r="G1073" s="74"/>
      <c r="H1073" s="117"/>
    </row>
    <row r="1074" spans="1:8" ht="15" hidden="1" x14ac:dyDescent="0.25">
      <c r="A1074" s="116"/>
      <c r="B1074" s="76"/>
      <c r="C1074" s="77"/>
      <c r="D1074" s="73"/>
      <c r="E1074" s="73"/>
      <c r="F1074" s="73"/>
      <c r="G1074" s="74"/>
      <c r="H1074" s="117"/>
    </row>
    <row r="1075" spans="1:8" ht="15" hidden="1" x14ac:dyDescent="0.25">
      <c r="A1075" s="116"/>
      <c r="B1075" s="76"/>
      <c r="C1075" s="77"/>
      <c r="D1075" s="73"/>
      <c r="E1075" s="73"/>
      <c r="F1075" s="73"/>
      <c r="G1075" s="74"/>
      <c r="H1075" s="117"/>
    </row>
    <row r="1076" spans="1:8" ht="15" hidden="1" x14ac:dyDescent="0.25">
      <c r="A1076" s="116"/>
      <c r="B1076" s="76"/>
      <c r="C1076" s="77"/>
      <c r="D1076" s="73"/>
      <c r="E1076" s="73"/>
      <c r="F1076" s="73"/>
      <c r="G1076" s="74"/>
      <c r="H1076" s="117"/>
    </row>
    <row r="1077" spans="1:8" ht="15" hidden="1" x14ac:dyDescent="0.25">
      <c r="A1077" s="116"/>
      <c r="B1077" s="76"/>
      <c r="C1077" s="77"/>
      <c r="D1077" s="73"/>
      <c r="E1077" s="73"/>
      <c r="F1077" s="73"/>
      <c r="G1077" s="74"/>
      <c r="H1077" s="117"/>
    </row>
    <row r="1078" spans="1:8" ht="15" hidden="1" x14ac:dyDescent="0.25">
      <c r="A1078" s="116"/>
      <c r="B1078" s="76"/>
      <c r="C1078" s="77"/>
      <c r="D1078" s="73"/>
      <c r="E1078" s="73"/>
      <c r="F1078" s="73"/>
      <c r="G1078" s="74"/>
      <c r="H1078" s="117"/>
    </row>
    <row r="1079" spans="1:8" ht="15" hidden="1" x14ac:dyDescent="0.25">
      <c r="A1079" s="116"/>
      <c r="B1079" s="76"/>
      <c r="C1079" s="77"/>
      <c r="D1079" s="73"/>
      <c r="E1079" s="73"/>
      <c r="F1079" s="73"/>
      <c r="G1079" s="74"/>
      <c r="H1079" s="117"/>
    </row>
    <row r="1080" spans="1:8" ht="15" hidden="1" x14ac:dyDescent="0.25">
      <c r="A1080" s="116"/>
      <c r="B1080" s="76"/>
      <c r="C1080" s="77"/>
      <c r="D1080" s="73"/>
      <c r="E1080" s="73"/>
      <c r="F1080" s="73"/>
      <c r="G1080" s="74"/>
      <c r="H1080" s="117"/>
    </row>
    <row r="1081" spans="1:8" ht="15" hidden="1" x14ac:dyDescent="0.25">
      <c r="A1081" s="116"/>
      <c r="B1081" s="76"/>
      <c r="C1081" s="77"/>
      <c r="D1081" s="73"/>
      <c r="E1081" s="73"/>
      <c r="F1081" s="73"/>
      <c r="G1081" s="74"/>
      <c r="H1081" s="117"/>
    </row>
    <row r="1082" spans="1:8" ht="15" hidden="1" x14ac:dyDescent="0.25">
      <c r="A1082" s="116"/>
      <c r="B1082" s="76"/>
      <c r="C1082" s="77"/>
      <c r="D1082" s="73"/>
      <c r="E1082" s="73"/>
      <c r="F1082" s="73"/>
      <c r="G1082" s="74"/>
      <c r="H1082" s="117"/>
    </row>
    <row r="1083" spans="1:8" ht="15" hidden="1" x14ac:dyDescent="0.25">
      <c r="A1083" s="116"/>
      <c r="B1083" s="76"/>
      <c r="C1083" s="77"/>
      <c r="D1083" s="73"/>
      <c r="E1083" s="73"/>
      <c r="F1083" s="73"/>
      <c r="G1083" s="74"/>
      <c r="H1083" s="117"/>
    </row>
    <row r="1084" spans="1:8" ht="15" hidden="1" x14ac:dyDescent="0.25">
      <c r="A1084" s="116"/>
      <c r="B1084" s="76"/>
      <c r="C1084" s="77"/>
      <c r="D1084" s="73"/>
      <c r="E1084" s="73"/>
      <c r="F1084" s="73"/>
      <c r="G1084" s="74"/>
      <c r="H1084" s="117"/>
    </row>
    <row r="1085" spans="1:8" ht="15" hidden="1" x14ac:dyDescent="0.25">
      <c r="A1085" s="116"/>
      <c r="B1085" s="76"/>
      <c r="C1085" s="77"/>
      <c r="D1085" s="73"/>
      <c r="E1085" s="73"/>
      <c r="F1085" s="73"/>
      <c r="G1085" s="74"/>
      <c r="H1085" s="117"/>
    </row>
    <row r="1086" spans="1:8" ht="15" hidden="1" x14ac:dyDescent="0.25">
      <c r="A1086" s="116"/>
      <c r="B1086" s="76"/>
      <c r="C1086" s="77"/>
      <c r="D1086" s="73"/>
      <c r="E1086" s="73"/>
      <c r="F1086" s="73"/>
      <c r="G1086" s="74"/>
      <c r="H1086" s="117"/>
    </row>
    <row r="1087" spans="1:8" ht="15" hidden="1" x14ac:dyDescent="0.25">
      <c r="A1087" s="116"/>
      <c r="B1087" s="76"/>
      <c r="C1087" s="77"/>
      <c r="D1087" s="73"/>
      <c r="E1087" s="73"/>
      <c r="F1087" s="73"/>
      <c r="G1087" s="74"/>
      <c r="H1087" s="117"/>
    </row>
    <row r="1088" spans="1:8" ht="15" hidden="1" x14ac:dyDescent="0.25">
      <c r="A1088" s="116"/>
      <c r="B1088" s="76"/>
      <c r="C1088" s="77"/>
      <c r="D1088" s="73"/>
      <c r="E1088" s="73"/>
      <c r="F1088" s="73"/>
      <c r="G1088" s="74"/>
      <c r="H1088" s="117"/>
    </row>
    <row r="1089" spans="1:8" ht="15" hidden="1" x14ac:dyDescent="0.25">
      <c r="A1089" s="116"/>
      <c r="B1089" s="76"/>
      <c r="C1089" s="77"/>
      <c r="D1089" s="73"/>
      <c r="E1089" s="73"/>
      <c r="F1089" s="73"/>
      <c r="G1089" s="74"/>
      <c r="H1089" s="117"/>
    </row>
    <row r="1090" spans="1:8" ht="15" hidden="1" x14ac:dyDescent="0.25">
      <c r="A1090" s="116"/>
      <c r="B1090" s="76"/>
      <c r="C1090" s="77"/>
      <c r="D1090" s="73"/>
      <c r="E1090" s="73"/>
      <c r="F1090" s="73"/>
      <c r="G1090" s="74"/>
      <c r="H1090" s="117"/>
    </row>
    <row r="1091" spans="1:8" ht="15" hidden="1" x14ac:dyDescent="0.25">
      <c r="A1091" s="116"/>
      <c r="B1091" s="76"/>
      <c r="C1091" s="77"/>
      <c r="D1091" s="73"/>
      <c r="E1091" s="73"/>
      <c r="F1091" s="73"/>
      <c r="G1091" s="74"/>
      <c r="H1091" s="117"/>
    </row>
    <row r="1092" spans="1:8" ht="15" hidden="1" x14ac:dyDescent="0.25">
      <c r="A1092" s="116"/>
      <c r="B1092" s="76"/>
      <c r="C1092" s="77"/>
      <c r="D1092" s="73"/>
      <c r="E1092" s="73"/>
      <c r="F1092" s="73"/>
      <c r="G1092" s="74"/>
      <c r="H1092" s="117"/>
    </row>
    <row r="1093" spans="1:8" ht="15" hidden="1" x14ac:dyDescent="0.25">
      <c r="A1093" s="116"/>
      <c r="B1093" s="76"/>
      <c r="C1093" s="77"/>
      <c r="D1093" s="73"/>
      <c r="E1093" s="73"/>
      <c r="F1093" s="73"/>
      <c r="G1093" s="74"/>
      <c r="H1093" s="117"/>
    </row>
    <row r="1094" spans="1:8" ht="15" hidden="1" x14ac:dyDescent="0.25">
      <c r="A1094" s="116"/>
      <c r="B1094" s="76"/>
      <c r="C1094" s="77"/>
      <c r="D1094" s="73"/>
      <c r="E1094" s="73"/>
      <c r="F1094" s="73"/>
      <c r="G1094" s="74"/>
      <c r="H1094" s="117"/>
    </row>
    <row r="1095" spans="1:8" ht="15" hidden="1" x14ac:dyDescent="0.25">
      <c r="A1095" s="116"/>
      <c r="B1095" s="76"/>
      <c r="C1095" s="77"/>
      <c r="D1095" s="73"/>
      <c r="E1095" s="73"/>
      <c r="F1095" s="73"/>
      <c r="G1095" s="74"/>
      <c r="H1095" s="117"/>
    </row>
    <row r="1096" spans="1:8" ht="15" hidden="1" x14ac:dyDescent="0.25">
      <c r="A1096" s="116"/>
      <c r="B1096" s="76"/>
      <c r="C1096" s="77"/>
      <c r="D1096" s="73"/>
      <c r="E1096" s="73"/>
      <c r="F1096" s="73"/>
      <c r="G1096" s="74"/>
      <c r="H1096" s="117"/>
    </row>
    <row r="1097" spans="1:8" ht="15" hidden="1" x14ac:dyDescent="0.25">
      <c r="A1097" s="116"/>
      <c r="B1097" s="76"/>
      <c r="C1097" s="77"/>
      <c r="D1097" s="73"/>
      <c r="E1097" s="73"/>
      <c r="F1097" s="73"/>
      <c r="G1097" s="74"/>
      <c r="H1097" s="117"/>
    </row>
    <row r="1098" spans="1:8" ht="15" hidden="1" x14ac:dyDescent="0.25">
      <c r="A1098" s="116"/>
      <c r="B1098" s="76"/>
      <c r="C1098" s="77"/>
      <c r="D1098" s="73"/>
      <c r="E1098" s="73"/>
      <c r="F1098" s="73"/>
      <c r="G1098" s="74"/>
      <c r="H1098" s="117"/>
    </row>
    <row r="1099" spans="1:8" ht="15" hidden="1" x14ac:dyDescent="0.25">
      <c r="A1099" s="116"/>
      <c r="B1099" s="76"/>
      <c r="C1099" s="77"/>
      <c r="D1099" s="73"/>
      <c r="E1099" s="73"/>
      <c r="F1099" s="73"/>
      <c r="G1099" s="74"/>
      <c r="H1099" s="117"/>
    </row>
    <row r="1100" spans="1:8" ht="15" hidden="1" x14ac:dyDescent="0.25">
      <c r="A1100" s="116"/>
      <c r="B1100" s="76"/>
      <c r="C1100" s="77"/>
      <c r="D1100" s="73"/>
      <c r="E1100" s="73"/>
      <c r="F1100" s="73"/>
      <c r="G1100" s="74"/>
      <c r="H1100" s="117"/>
    </row>
    <row r="1101" spans="1:8" ht="15" hidden="1" x14ac:dyDescent="0.25">
      <c r="A1101" s="116"/>
      <c r="B1101" s="76"/>
      <c r="C1101" s="77"/>
      <c r="D1101" s="73"/>
      <c r="E1101" s="73"/>
      <c r="F1101" s="73"/>
      <c r="G1101" s="74"/>
      <c r="H1101" s="117"/>
    </row>
    <row r="1102" spans="1:8" ht="15" hidden="1" x14ac:dyDescent="0.25">
      <c r="A1102" s="116"/>
      <c r="B1102" s="76"/>
      <c r="C1102" s="77"/>
      <c r="D1102" s="73"/>
      <c r="E1102" s="73"/>
      <c r="F1102" s="73"/>
      <c r="G1102" s="74"/>
      <c r="H1102" s="117"/>
    </row>
    <row r="1103" spans="1:8" ht="15" hidden="1" x14ac:dyDescent="0.25">
      <c r="A1103" s="116"/>
      <c r="B1103" s="76"/>
      <c r="C1103" s="77"/>
      <c r="D1103" s="73"/>
      <c r="E1103" s="73"/>
      <c r="F1103" s="73"/>
      <c r="G1103" s="74"/>
      <c r="H1103" s="117"/>
    </row>
    <row r="1104" spans="1:8" ht="15" hidden="1" x14ac:dyDescent="0.25">
      <c r="A1104" s="116"/>
      <c r="B1104" s="76"/>
      <c r="C1104" s="77"/>
      <c r="D1104" s="73"/>
      <c r="E1104" s="73"/>
      <c r="F1104" s="73"/>
      <c r="G1104" s="74"/>
      <c r="H1104" s="117"/>
    </row>
    <row r="1105" spans="1:8" ht="15" hidden="1" x14ac:dyDescent="0.25">
      <c r="A1105" s="116"/>
      <c r="B1105" s="76"/>
      <c r="C1105" s="77"/>
      <c r="D1105" s="73"/>
      <c r="E1105" s="73"/>
      <c r="F1105" s="73"/>
      <c r="G1105" s="74"/>
      <c r="H1105" s="117"/>
    </row>
    <row r="1106" spans="1:8" ht="15" hidden="1" x14ac:dyDescent="0.25">
      <c r="A1106" s="116"/>
      <c r="B1106" s="76"/>
      <c r="C1106" s="77"/>
      <c r="D1106" s="73"/>
      <c r="E1106" s="73"/>
      <c r="F1106" s="73"/>
      <c r="G1106" s="74"/>
      <c r="H1106" s="117"/>
    </row>
    <row r="1107" spans="1:8" ht="15" hidden="1" x14ac:dyDescent="0.25">
      <c r="A1107" s="116"/>
      <c r="B1107" s="76"/>
      <c r="C1107" s="77"/>
      <c r="D1107" s="73"/>
      <c r="E1107" s="73"/>
      <c r="F1107" s="73"/>
      <c r="G1107" s="74"/>
      <c r="H1107" s="117"/>
    </row>
    <row r="1108" spans="1:8" ht="15" hidden="1" x14ac:dyDescent="0.25">
      <c r="A1108" s="116"/>
      <c r="B1108" s="76"/>
      <c r="C1108" s="77"/>
      <c r="D1108" s="73"/>
      <c r="E1108" s="73"/>
      <c r="F1108" s="73"/>
      <c r="G1108" s="74"/>
      <c r="H1108" s="117"/>
    </row>
    <row r="1109" spans="1:8" ht="15" hidden="1" x14ac:dyDescent="0.25">
      <c r="A1109" s="116"/>
      <c r="B1109" s="76"/>
      <c r="C1109" s="77"/>
      <c r="D1109" s="73"/>
      <c r="E1109" s="73"/>
      <c r="F1109" s="73"/>
      <c r="G1109" s="74"/>
      <c r="H1109" s="117"/>
    </row>
    <row r="1110" spans="1:8" ht="15" hidden="1" x14ac:dyDescent="0.25">
      <c r="A1110" s="116"/>
      <c r="B1110" s="76"/>
      <c r="C1110" s="77"/>
      <c r="D1110" s="73"/>
      <c r="E1110" s="73"/>
      <c r="F1110" s="73"/>
      <c r="G1110" s="74"/>
      <c r="H1110" s="117"/>
    </row>
    <row r="1111" spans="1:8" ht="15" hidden="1" x14ac:dyDescent="0.25">
      <c r="A1111" s="116"/>
      <c r="B1111" s="76"/>
      <c r="C1111" s="77"/>
      <c r="D1111" s="73"/>
      <c r="E1111" s="73"/>
      <c r="F1111" s="73"/>
      <c r="G1111" s="74"/>
      <c r="H1111" s="117"/>
    </row>
    <row r="1112" spans="1:8" ht="15" hidden="1" x14ac:dyDescent="0.25">
      <c r="A1112" s="116"/>
      <c r="B1112" s="76"/>
      <c r="C1112" s="77"/>
      <c r="D1112" s="73"/>
      <c r="E1112" s="73"/>
      <c r="F1112" s="73"/>
      <c r="G1112" s="74"/>
      <c r="H1112" s="117"/>
    </row>
    <row r="1113" spans="1:8" ht="15" hidden="1" x14ac:dyDescent="0.25">
      <c r="A1113" s="116"/>
      <c r="B1113" s="76"/>
      <c r="C1113" s="77"/>
      <c r="D1113" s="73"/>
      <c r="E1113" s="73"/>
      <c r="F1113" s="73"/>
      <c r="G1113" s="74"/>
      <c r="H1113" s="117"/>
    </row>
    <row r="1114" spans="1:8" ht="15" hidden="1" x14ac:dyDescent="0.25">
      <c r="A1114" s="116"/>
      <c r="B1114" s="76"/>
      <c r="C1114" s="77"/>
      <c r="D1114" s="73"/>
      <c r="E1114" s="73"/>
      <c r="F1114" s="73"/>
      <c r="G1114" s="74"/>
      <c r="H1114" s="117"/>
    </row>
    <row r="1115" spans="1:8" ht="15" hidden="1" x14ac:dyDescent="0.25">
      <c r="A1115" s="116"/>
      <c r="B1115" s="76"/>
      <c r="C1115" s="77"/>
      <c r="D1115" s="73"/>
      <c r="E1115" s="73"/>
      <c r="F1115" s="73"/>
      <c r="G1115" s="74"/>
      <c r="H1115" s="117"/>
    </row>
    <row r="1116" spans="1:8" ht="15" hidden="1" x14ac:dyDescent="0.25">
      <c r="A1116" s="116"/>
      <c r="B1116" s="76"/>
      <c r="C1116" s="77"/>
      <c r="D1116" s="73"/>
      <c r="E1116" s="73"/>
      <c r="F1116" s="73"/>
      <c r="G1116" s="74"/>
      <c r="H1116" s="117"/>
    </row>
    <row r="1117" spans="1:8" ht="15" hidden="1" x14ac:dyDescent="0.25">
      <c r="A1117" s="116"/>
      <c r="B1117" s="76"/>
      <c r="C1117" s="77"/>
      <c r="D1117" s="73"/>
      <c r="E1117" s="73"/>
      <c r="F1117" s="73"/>
      <c r="G1117" s="74"/>
      <c r="H1117" s="117"/>
    </row>
    <row r="1118" spans="1:8" ht="15" hidden="1" x14ac:dyDescent="0.25">
      <c r="A1118" s="116"/>
      <c r="B1118" s="76"/>
      <c r="C1118" s="77"/>
      <c r="D1118" s="73"/>
      <c r="E1118" s="73"/>
      <c r="F1118" s="73"/>
      <c r="G1118" s="74"/>
      <c r="H1118" s="117"/>
    </row>
    <row r="1119" spans="1:8" ht="15" hidden="1" x14ac:dyDescent="0.25">
      <c r="A1119" s="116"/>
      <c r="B1119" s="76"/>
      <c r="C1119" s="77"/>
      <c r="D1119" s="73"/>
      <c r="E1119" s="73"/>
      <c r="F1119" s="73"/>
      <c r="G1119" s="74"/>
      <c r="H1119" s="117"/>
    </row>
    <row r="1120" spans="1:8" ht="15" hidden="1" x14ac:dyDescent="0.25">
      <c r="A1120" s="116"/>
      <c r="B1120" s="76"/>
      <c r="C1120" s="77"/>
      <c r="D1120" s="73"/>
      <c r="E1120" s="73"/>
      <c r="F1120" s="73"/>
      <c r="G1120" s="74"/>
      <c r="H1120" s="117"/>
    </row>
    <row r="1121" spans="1:8" ht="15" hidden="1" x14ac:dyDescent="0.25">
      <c r="A1121" s="116"/>
      <c r="B1121" s="76"/>
      <c r="C1121" s="77"/>
      <c r="D1121" s="73"/>
      <c r="E1121" s="73"/>
      <c r="F1121" s="73"/>
      <c r="G1121" s="74"/>
      <c r="H1121" s="117"/>
    </row>
    <row r="1122" spans="1:8" ht="15" hidden="1" x14ac:dyDescent="0.25">
      <c r="A1122" s="116"/>
      <c r="B1122" s="76"/>
      <c r="C1122" s="77"/>
      <c r="D1122" s="73"/>
      <c r="E1122" s="73"/>
      <c r="F1122" s="73"/>
      <c r="G1122" s="74"/>
      <c r="H1122" s="117"/>
    </row>
    <row r="1123" spans="1:8" ht="15" hidden="1" x14ac:dyDescent="0.25">
      <c r="A1123" s="116"/>
      <c r="B1123" s="76"/>
      <c r="C1123" s="77"/>
      <c r="D1123" s="73"/>
      <c r="E1123" s="73"/>
      <c r="F1123" s="73"/>
      <c r="G1123" s="74"/>
      <c r="H1123" s="117"/>
    </row>
    <row r="1124" spans="1:8" ht="15" hidden="1" x14ac:dyDescent="0.25">
      <c r="A1124" s="116"/>
      <c r="B1124" s="76"/>
      <c r="C1124" s="77"/>
      <c r="D1124" s="73"/>
      <c r="E1124" s="73"/>
      <c r="F1124" s="73"/>
      <c r="G1124" s="74"/>
      <c r="H1124" s="117"/>
    </row>
    <row r="1125" spans="1:8" ht="15" hidden="1" x14ac:dyDescent="0.25">
      <c r="A1125" s="116"/>
      <c r="B1125" s="76"/>
      <c r="C1125" s="77"/>
      <c r="D1125" s="73"/>
      <c r="E1125" s="73"/>
      <c r="F1125" s="73"/>
      <c r="G1125" s="74"/>
      <c r="H1125" s="117"/>
    </row>
    <row r="1126" spans="1:8" ht="15" hidden="1" x14ac:dyDescent="0.25">
      <c r="A1126" s="116"/>
      <c r="B1126" s="76"/>
      <c r="C1126" s="77"/>
      <c r="D1126" s="73"/>
      <c r="E1126" s="73"/>
      <c r="F1126" s="73"/>
      <c r="G1126" s="74"/>
      <c r="H1126" s="117"/>
    </row>
    <row r="1127" spans="1:8" ht="15" hidden="1" x14ac:dyDescent="0.25">
      <c r="A1127" s="116"/>
      <c r="B1127" s="76"/>
      <c r="C1127" s="77"/>
      <c r="D1127" s="73"/>
      <c r="E1127" s="73"/>
      <c r="F1127" s="73"/>
      <c r="G1127" s="74"/>
      <c r="H1127" s="117"/>
    </row>
    <row r="1128" spans="1:8" ht="15" hidden="1" x14ac:dyDescent="0.25">
      <c r="A1128" s="116"/>
      <c r="B1128" s="76"/>
      <c r="C1128" s="77"/>
      <c r="D1128" s="73"/>
      <c r="E1128" s="73"/>
      <c r="F1128" s="73"/>
      <c r="G1128" s="74"/>
      <c r="H1128" s="117"/>
    </row>
    <row r="1129" spans="1:8" ht="15" hidden="1" x14ac:dyDescent="0.25">
      <c r="A1129" s="116"/>
      <c r="B1129" s="76"/>
      <c r="C1129" s="77"/>
      <c r="D1129" s="73"/>
      <c r="E1129" s="73"/>
      <c r="F1129" s="73"/>
      <c r="G1129" s="74"/>
      <c r="H1129" s="117"/>
    </row>
    <row r="1130" spans="1:8" ht="15" hidden="1" x14ac:dyDescent="0.25">
      <c r="A1130" s="116"/>
      <c r="B1130" s="76"/>
      <c r="C1130" s="77"/>
      <c r="D1130" s="73"/>
      <c r="E1130" s="73"/>
      <c r="F1130" s="73"/>
      <c r="G1130" s="74"/>
      <c r="H1130" s="117"/>
    </row>
    <row r="1131" spans="1:8" ht="15" hidden="1" x14ac:dyDescent="0.25">
      <c r="A1131" s="116"/>
      <c r="B1131" s="76"/>
      <c r="C1131" s="77"/>
      <c r="D1131" s="73"/>
      <c r="E1131" s="73"/>
      <c r="F1131" s="73"/>
      <c r="G1131" s="74"/>
      <c r="H1131" s="117"/>
    </row>
    <row r="1132" spans="1:8" ht="15" hidden="1" x14ac:dyDescent="0.25">
      <c r="A1132" s="116"/>
      <c r="B1132" s="76"/>
      <c r="C1132" s="77"/>
      <c r="D1132" s="73"/>
      <c r="E1132" s="73"/>
      <c r="F1132" s="73"/>
      <c r="G1132" s="74"/>
      <c r="H1132" s="117"/>
    </row>
    <row r="1133" spans="1:8" ht="15" hidden="1" x14ac:dyDescent="0.25">
      <c r="A1133" s="116"/>
      <c r="B1133" s="76"/>
      <c r="C1133" s="77"/>
      <c r="D1133" s="73"/>
      <c r="E1133" s="73"/>
      <c r="F1133" s="73"/>
      <c r="G1133" s="74"/>
      <c r="H1133" s="117"/>
    </row>
    <row r="1134" spans="1:8" ht="15" hidden="1" x14ac:dyDescent="0.25">
      <c r="A1134" s="116"/>
      <c r="B1134" s="76"/>
      <c r="C1134" s="77"/>
      <c r="D1134" s="73"/>
      <c r="E1134" s="73"/>
      <c r="F1134" s="73"/>
      <c r="G1134" s="74"/>
      <c r="H1134" s="117"/>
    </row>
    <row r="1135" spans="1:8" ht="15" hidden="1" x14ac:dyDescent="0.25">
      <c r="A1135" s="116"/>
      <c r="B1135" s="76"/>
      <c r="C1135" s="77"/>
      <c r="D1135" s="73"/>
      <c r="E1135" s="73"/>
      <c r="F1135" s="73"/>
      <c r="G1135" s="74"/>
      <c r="H1135" s="117"/>
    </row>
    <row r="1136" spans="1:8" ht="15" hidden="1" x14ac:dyDescent="0.25">
      <c r="A1136" s="116"/>
      <c r="B1136" s="76"/>
      <c r="C1136" s="77"/>
      <c r="D1136" s="73"/>
      <c r="E1136" s="73"/>
      <c r="F1136" s="73"/>
      <c r="G1136" s="74"/>
      <c r="H1136" s="117"/>
    </row>
    <row r="1137" spans="1:8" ht="15" hidden="1" x14ac:dyDescent="0.25">
      <c r="A1137" s="116"/>
      <c r="B1137" s="76"/>
      <c r="C1137" s="77"/>
      <c r="D1137" s="73"/>
      <c r="E1137" s="73"/>
      <c r="F1137" s="73"/>
      <c r="G1137" s="74"/>
      <c r="H1137" s="117"/>
    </row>
    <row r="1138" spans="1:8" ht="15" hidden="1" x14ac:dyDescent="0.25">
      <c r="A1138" s="116"/>
      <c r="B1138" s="76"/>
      <c r="C1138" s="77"/>
      <c r="D1138" s="73"/>
      <c r="E1138" s="73"/>
      <c r="F1138" s="73"/>
      <c r="G1138" s="74"/>
      <c r="H1138" s="117"/>
    </row>
    <row r="1139" spans="1:8" ht="15" hidden="1" x14ac:dyDescent="0.25">
      <c r="A1139" s="116"/>
      <c r="B1139" s="76"/>
      <c r="C1139" s="77"/>
      <c r="D1139" s="73"/>
      <c r="E1139" s="73"/>
      <c r="F1139" s="73"/>
      <c r="G1139" s="74"/>
      <c r="H1139" s="117"/>
    </row>
    <row r="1140" spans="1:8" ht="15" hidden="1" x14ac:dyDescent="0.25">
      <c r="A1140" s="116"/>
      <c r="B1140" s="76"/>
      <c r="C1140" s="77"/>
      <c r="D1140" s="73"/>
      <c r="E1140" s="73"/>
      <c r="F1140" s="73"/>
      <c r="G1140" s="74"/>
      <c r="H1140" s="117"/>
    </row>
    <row r="1141" spans="1:8" ht="15" hidden="1" x14ac:dyDescent="0.25">
      <c r="A1141" s="116"/>
      <c r="B1141" s="76"/>
      <c r="C1141" s="77"/>
      <c r="D1141" s="73"/>
      <c r="E1141" s="73"/>
      <c r="F1141" s="73"/>
      <c r="G1141" s="74"/>
      <c r="H1141" s="117"/>
    </row>
    <row r="1142" spans="1:8" ht="15" hidden="1" x14ac:dyDescent="0.25">
      <c r="A1142" s="116"/>
      <c r="B1142" s="76"/>
      <c r="C1142" s="77"/>
      <c r="D1142" s="73"/>
      <c r="E1142" s="73"/>
      <c r="F1142" s="73"/>
      <c r="G1142" s="74"/>
      <c r="H1142" s="117"/>
    </row>
    <row r="1143" spans="1:8" ht="15" hidden="1" x14ac:dyDescent="0.25">
      <c r="A1143" s="116"/>
      <c r="B1143" s="76"/>
      <c r="C1143" s="77"/>
      <c r="D1143" s="73"/>
      <c r="E1143" s="73"/>
      <c r="F1143" s="73"/>
      <c r="G1143" s="74"/>
      <c r="H1143" s="117"/>
    </row>
    <row r="1144" spans="1:8" ht="15" hidden="1" x14ac:dyDescent="0.25">
      <c r="A1144" s="116"/>
      <c r="B1144" s="76"/>
      <c r="C1144" s="77"/>
      <c r="D1144" s="73"/>
      <c r="E1144" s="73"/>
      <c r="F1144" s="73"/>
      <c r="G1144" s="74"/>
      <c r="H1144" s="117"/>
    </row>
    <row r="1145" spans="1:8" ht="15" hidden="1" x14ac:dyDescent="0.25">
      <c r="A1145" s="116"/>
      <c r="B1145" s="76"/>
      <c r="C1145" s="77"/>
      <c r="D1145" s="73"/>
      <c r="E1145" s="73"/>
      <c r="F1145" s="73"/>
      <c r="G1145" s="74"/>
      <c r="H1145" s="117"/>
    </row>
    <row r="1146" spans="1:8" ht="15" hidden="1" x14ac:dyDescent="0.25">
      <c r="A1146" s="116"/>
      <c r="B1146" s="76"/>
      <c r="C1146" s="77"/>
      <c r="D1146" s="73"/>
      <c r="E1146" s="73"/>
      <c r="F1146" s="73"/>
      <c r="G1146" s="74"/>
      <c r="H1146" s="117"/>
    </row>
    <row r="1147" spans="1:8" ht="15" hidden="1" x14ac:dyDescent="0.25">
      <c r="A1147" s="116"/>
      <c r="B1147" s="76"/>
      <c r="C1147" s="77"/>
      <c r="D1147" s="73"/>
      <c r="E1147" s="73"/>
      <c r="F1147" s="73"/>
      <c r="G1147" s="74"/>
      <c r="H1147" s="117"/>
    </row>
    <row r="1148" spans="1:8" ht="15" hidden="1" x14ac:dyDescent="0.25">
      <c r="A1148" s="116"/>
      <c r="B1148" s="76"/>
      <c r="C1148" s="77"/>
      <c r="D1148" s="73"/>
      <c r="E1148" s="73"/>
      <c r="F1148" s="73"/>
      <c r="G1148" s="74"/>
      <c r="H1148" s="117"/>
    </row>
    <row r="1149" spans="1:8" ht="15" hidden="1" x14ac:dyDescent="0.25">
      <c r="A1149" s="116"/>
      <c r="B1149" s="76"/>
      <c r="C1149" s="77"/>
      <c r="D1149" s="73"/>
      <c r="E1149" s="73"/>
      <c r="F1149" s="73"/>
      <c r="G1149" s="74"/>
      <c r="H1149" s="117"/>
    </row>
    <row r="1150" spans="1:8" ht="15" hidden="1" x14ac:dyDescent="0.25">
      <c r="A1150" s="116"/>
      <c r="B1150" s="76"/>
      <c r="C1150" s="77"/>
      <c r="D1150" s="73"/>
      <c r="E1150" s="73"/>
      <c r="F1150" s="73"/>
      <c r="G1150" s="74"/>
      <c r="H1150" s="117"/>
    </row>
    <row r="1151" spans="1:8" ht="15" hidden="1" x14ac:dyDescent="0.25">
      <c r="A1151" s="116"/>
      <c r="B1151" s="76"/>
      <c r="C1151" s="77"/>
      <c r="D1151" s="73"/>
      <c r="E1151" s="73"/>
      <c r="F1151" s="73"/>
      <c r="G1151" s="74"/>
      <c r="H1151" s="117"/>
    </row>
    <row r="1152" spans="1:8" ht="15" hidden="1" x14ac:dyDescent="0.25">
      <c r="A1152" s="116"/>
      <c r="B1152" s="76"/>
      <c r="C1152" s="77"/>
      <c r="D1152" s="73"/>
      <c r="E1152" s="73"/>
      <c r="F1152" s="73"/>
      <c r="G1152" s="74"/>
      <c r="H1152" s="117"/>
    </row>
    <row r="1153" spans="1:8" ht="15" hidden="1" x14ac:dyDescent="0.25">
      <c r="A1153" s="116"/>
      <c r="B1153" s="76"/>
      <c r="C1153" s="77"/>
      <c r="D1153" s="73"/>
      <c r="E1153" s="73"/>
      <c r="F1153" s="73"/>
      <c r="G1153" s="74"/>
      <c r="H1153" s="117"/>
    </row>
    <row r="1154" spans="1:8" ht="15" hidden="1" x14ac:dyDescent="0.25">
      <c r="A1154" s="116"/>
      <c r="B1154" s="76"/>
      <c r="C1154" s="77"/>
      <c r="D1154" s="73"/>
      <c r="E1154" s="73"/>
      <c r="F1154" s="73"/>
      <c r="G1154" s="74"/>
      <c r="H1154" s="117"/>
    </row>
    <row r="1155" spans="1:8" ht="15" hidden="1" x14ac:dyDescent="0.25">
      <c r="A1155" s="116"/>
      <c r="B1155" s="76"/>
      <c r="C1155" s="77"/>
      <c r="D1155" s="73"/>
      <c r="E1155" s="73"/>
      <c r="F1155" s="73"/>
      <c r="G1155" s="74"/>
      <c r="H1155" s="117"/>
    </row>
    <row r="1156" spans="1:8" ht="15" hidden="1" x14ac:dyDescent="0.25">
      <c r="A1156" s="116"/>
      <c r="B1156" s="76"/>
      <c r="C1156" s="77"/>
      <c r="D1156" s="73"/>
      <c r="E1156" s="73"/>
      <c r="F1156" s="73"/>
      <c r="G1156" s="74"/>
      <c r="H1156" s="117"/>
    </row>
    <row r="1157" spans="1:8" ht="15" hidden="1" x14ac:dyDescent="0.25">
      <c r="A1157" s="116"/>
      <c r="B1157" s="76"/>
      <c r="C1157" s="77"/>
      <c r="D1157" s="73"/>
      <c r="E1157" s="73"/>
      <c r="F1157" s="73"/>
      <c r="G1157" s="74"/>
      <c r="H1157" s="117"/>
    </row>
    <row r="1158" spans="1:8" ht="15" hidden="1" x14ac:dyDescent="0.25">
      <c r="A1158" s="116"/>
      <c r="B1158" s="76"/>
      <c r="C1158" s="77"/>
      <c r="D1158" s="73"/>
      <c r="E1158" s="73"/>
      <c r="F1158" s="73"/>
      <c r="G1158" s="74"/>
      <c r="H1158" s="117"/>
    </row>
    <row r="1159" spans="1:8" ht="15" hidden="1" x14ac:dyDescent="0.25">
      <c r="A1159" s="116"/>
      <c r="B1159" s="76"/>
      <c r="C1159" s="77"/>
      <c r="D1159" s="73"/>
      <c r="E1159" s="73"/>
      <c r="F1159" s="73"/>
      <c r="G1159" s="74"/>
      <c r="H1159" s="117"/>
    </row>
    <row r="1160" spans="1:8" ht="15" hidden="1" x14ac:dyDescent="0.25">
      <c r="A1160" s="116"/>
      <c r="B1160" s="76"/>
      <c r="C1160" s="77"/>
      <c r="D1160" s="73"/>
      <c r="E1160" s="73"/>
      <c r="F1160" s="73"/>
      <c r="G1160" s="74"/>
      <c r="H1160" s="117"/>
    </row>
    <row r="1161" spans="1:8" ht="15" hidden="1" x14ac:dyDescent="0.25">
      <c r="A1161" s="116"/>
      <c r="B1161" s="76"/>
      <c r="C1161" s="77"/>
      <c r="D1161" s="73"/>
      <c r="E1161" s="73"/>
      <c r="F1161" s="73"/>
      <c r="G1161" s="74"/>
      <c r="H1161" s="117"/>
    </row>
    <row r="1162" spans="1:8" ht="15" hidden="1" x14ac:dyDescent="0.25">
      <c r="A1162" s="116"/>
      <c r="B1162" s="76"/>
      <c r="C1162" s="77"/>
      <c r="D1162" s="73"/>
      <c r="E1162" s="73"/>
      <c r="F1162" s="73"/>
      <c r="G1162" s="74"/>
      <c r="H1162" s="117"/>
    </row>
    <row r="1163" spans="1:8" ht="15" hidden="1" x14ac:dyDescent="0.25">
      <c r="A1163" s="116"/>
      <c r="B1163" s="76"/>
      <c r="C1163" s="77"/>
      <c r="D1163" s="73"/>
      <c r="E1163" s="73"/>
      <c r="F1163" s="73"/>
      <c r="G1163" s="74"/>
      <c r="H1163" s="117"/>
    </row>
    <row r="1164" spans="1:8" ht="15" hidden="1" x14ac:dyDescent="0.25">
      <c r="A1164" s="116"/>
      <c r="B1164" s="76"/>
      <c r="C1164" s="77"/>
      <c r="D1164" s="73"/>
      <c r="E1164" s="73"/>
      <c r="F1164" s="73"/>
      <c r="G1164" s="74"/>
      <c r="H1164" s="117"/>
    </row>
    <row r="1165" spans="1:8" ht="15" hidden="1" x14ac:dyDescent="0.25">
      <c r="A1165" s="116"/>
      <c r="B1165" s="76"/>
      <c r="C1165" s="77"/>
      <c r="D1165" s="73"/>
      <c r="E1165" s="73"/>
      <c r="F1165" s="73"/>
      <c r="G1165" s="74"/>
      <c r="H1165" s="117"/>
    </row>
    <row r="1166" spans="1:8" ht="15" hidden="1" x14ac:dyDescent="0.25">
      <c r="A1166" s="116"/>
      <c r="B1166" s="76"/>
      <c r="C1166" s="77"/>
      <c r="D1166" s="73"/>
      <c r="E1166" s="73"/>
      <c r="F1166" s="73"/>
      <c r="G1166" s="74"/>
      <c r="H1166" s="117"/>
    </row>
    <row r="1167" spans="1:8" ht="15" hidden="1" x14ac:dyDescent="0.25">
      <c r="A1167" s="116"/>
      <c r="B1167" s="76"/>
      <c r="C1167" s="77"/>
      <c r="D1167" s="73"/>
      <c r="E1167" s="73"/>
      <c r="F1167" s="73"/>
      <c r="G1167" s="74"/>
      <c r="H1167" s="117"/>
    </row>
    <row r="1168" spans="1:8" ht="15" hidden="1" x14ac:dyDescent="0.25">
      <c r="A1168" s="116"/>
      <c r="B1168" s="76"/>
      <c r="C1168" s="77"/>
      <c r="D1168" s="73"/>
      <c r="E1168" s="73"/>
      <c r="F1168" s="73"/>
      <c r="G1168" s="74"/>
      <c r="H1168" s="117"/>
    </row>
    <row r="1169" spans="1:8" ht="15" hidden="1" x14ac:dyDescent="0.25">
      <c r="A1169" s="116"/>
      <c r="B1169" s="76"/>
      <c r="C1169" s="77"/>
      <c r="D1169" s="73"/>
      <c r="E1169" s="73"/>
      <c r="F1169" s="73"/>
      <c r="G1169" s="74"/>
      <c r="H1169" s="117"/>
    </row>
    <row r="1170" spans="1:8" ht="15" hidden="1" x14ac:dyDescent="0.25">
      <c r="A1170" s="116"/>
      <c r="B1170" s="76"/>
      <c r="C1170" s="77"/>
      <c r="D1170" s="73"/>
      <c r="E1170" s="73"/>
      <c r="F1170" s="73"/>
      <c r="G1170" s="74"/>
      <c r="H1170" s="117"/>
    </row>
    <row r="1171" spans="1:8" ht="15" hidden="1" x14ac:dyDescent="0.25">
      <c r="A1171" s="116"/>
      <c r="B1171" s="76"/>
      <c r="C1171" s="77"/>
      <c r="D1171" s="73"/>
      <c r="E1171" s="73"/>
      <c r="F1171" s="73"/>
      <c r="G1171" s="74"/>
      <c r="H1171" s="117"/>
    </row>
    <row r="1172" spans="1:8" ht="15" hidden="1" x14ac:dyDescent="0.25">
      <c r="A1172" s="116"/>
      <c r="B1172" s="76"/>
      <c r="C1172" s="77"/>
      <c r="D1172" s="73"/>
      <c r="E1172" s="73"/>
      <c r="F1172" s="73"/>
      <c r="G1172" s="74"/>
      <c r="H1172" s="117"/>
    </row>
    <row r="1173" spans="1:8" ht="15" hidden="1" x14ac:dyDescent="0.25">
      <c r="A1173" s="116"/>
      <c r="B1173" s="76"/>
      <c r="C1173" s="77"/>
      <c r="D1173" s="73"/>
      <c r="E1173" s="73"/>
      <c r="F1173" s="73"/>
      <c r="G1173" s="74"/>
      <c r="H1173" s="117"/>
    </row>
    <row r="1174" spans="1:8" ht="15" hidden="1" x14ac:dyDescent="0.25">
      <c r="A1174" s="116"/>
      <c r="B1174" s="76"/>
      <c r="C1174" s="77"/>
      <c r="D1174" s="73"/>
      <c r="E1174" s="73"/>
      <c r="F1174" s="73"/>
      <c r="G1174" s="74"/>
      <c r="H1174" s="117"/>
    </row>
    <row r="1175" spans="1:8" ht="15" hidden="1" x14ac:dyDescent="0.25">
      <c r="A1175" s="116"/>
      <c r="B1175" s="76"/>
      <c r="C1175" s="77"/>
      <c r="D1175" s="73"/>
      <c r="E1175" s="73"/>
      <c r="F1175" s="73"/>
      <c r="G1175" s="74"/>
      <c r="H1175" s="117"/>
    </row>
    <row r="1176" spans="1:8" ht="15" hidden="1" x14ac:dyDescent="0.25">
      <c r="A1176" s="116"/>
      <c r="B1176" s="76"/>
      <c r="C1176" s="77"/>
      <c r="D1176" s="73"/>
      <c r="E1176" s="73"/>
      <c r="F1176" s="73"/>
      <c r="G1176" s="74"/>
      <c r="H1176" s="117"/>
    </row>
    <row r="1177" spans="1:8" ht="15" hidden="1" x14ac:dyDescent="0.25">
      <c r="A1177" s="116"/>
      <c r="B1177" s="76"/>
      <c r="C1177" s="77"/>
      <c r="D1177" s="73"/>
      <c r="E1177" s="73"/>
      <c r="F1177" s="73"/>
      <c r="G1177" s="74"/>
      <c r="H1177" s="117"/>
    </row>
    <row r="1178" spans="1:8" ht="15" hidden="1" x14ac:dyDescent="0.25">
      <c r="A1178" s="116"/>
      <c r="B1178" s="76"/>
      <c r="C1178" s="77"/>
      <c r="D1178" s="73"/>
      <c r="E1178" s="73"/>
      <c r="F1178" s="73"/>
      <c r="G1178" s="74"/>
      <c r="H1178" s="117"/>
    </row>
    <row r="1179" spans="1:8" ht="15" hidden="1" x14ac:dyDescent="0.25">
      <c r="A1179" s="116"/>
      <c r="B1179" s="76"/>
      <c r="C1179" s="77"/>
      <c r="D1179" s="73"/>
      <c r="E1179" s="73"/>
      <c r="F1179" s="73"/>
      <c r="G1179" s="74"/>
      <c r="H1179" s="117"/>
    </row>
    <row r="1180" spans="1:8" ht="15" hidden="1" x14ac:dyDescent="0.25">
      <c r="A1180" s="116"/>
      <c r="B1180" s="76"/>
      <c r="C1180" s="77"/>
      <c r="D1180" s="73"/>
      <c r="E1180" s="73"/>
      <c r="F1180" s="73"/>
      <c r="G1180" s="74"/>
      <c r="H1180" s="117"/>
    </row>
    <row r="1181" spans="1:8" ht="15" hidden="1" x14ac:dyDescent="0.25">
      <c r="A1181" s="116"/>
      <c r="B1181" s="76"/>
      <c r="C1181" s="77"/>
      <c r="D1181" s="73"/>
      <c r="E1181" s="73"/>
      <c r="F1181" s="73"/>
      <c r="G1181" s="74"/>
      <c r="H1181" s="117"/>
    </row>
    <row r="1182" spans="1:8" ht="15" hidden="1" x14ac:dyDescent="0.25">
      <c r="A1182" s="116"/>
      <c r="B1182" s="76"/>
      <c r="C1182" s="77"/>
      <c r="D1182" s="73"/>
      <c r="E1182" s="73"/>
      <c r="F1182" s="73"/>
      <c r="G1182" s="74"/>
      <c r="H1182" s="117"/>
    </row>
    <row r="1183" spans="1:8" ht="15" hidden="1" x14ac:dyDescent="0.25">
      <c r="A1183" s="116"/>
      <c r="B1183" s="76"/>
      <c r="C1183" s="77"/>
      <c r="D1183" s="73"/>
      <c r="E1183" s="73"/>
      <c r="F1183" s="73"/>
      <c r="G1183" s="74"/>
      <c r="H1183" s="117"/>
    </row>
    <row r="1184" spans="1:8" ht="15" hidden="1" x14ac:dyDescent="0.25">
      <c r="A1184" s="116"/>
      <c r="B1184" s="76"/>
      <c r="C1184" s="77"/>
      <c r="D1184" s="73"/>
      <c r="E1184" s="73"/>
      <c r="F1184" s="73"/>
      <c r="G1184" s="74"/>
      <c r="H1184" s="117"/>
    </row>
    <row r="1185" spans="1:8" ht="15" hidden="1" x14ac:dyDescent="0.25">
      <c r="A1185" s="116"/>
      <c r="B1185" s="76"/>
      <c r="C1185" s="77"/>
      <c r="D1185" s="73"/>
      <c r="E1185" s="73"/>
      <c r="F1185" s="73"/>
      <c r="G1185" s="74"/>
      <c r="H1185" s="117"/>
    </row>
    <row r="1186" spans="1:8" ht="15" hidden="1" x14ac:dyDescent="0.25">
      <c r="A1186" s="116"/>
      <c r="B1186" s="76"/>
      <c r="C1186" s="77"/>
      <c r="D1186" s="73"/>
      <c r="E1186" s="73"/>
      <c r="F1186" s="73"/>
      <c r="G1186" s="74"/>
      <c r="H1186" s="117"/>
    </row>
    <row r="1187" spans="1:8" ht="15" hidden="1" x14ac:dyDescent="0.25">
      <c r="A1187" s="116"/>
      <c r="B1187" s="76"/>
      <c r="C1187" s="77"/>
      <c r="D1187" s="73"/>
      <c r="E1187" s="73"/>
      <c r="F1187" s="73"/>
      <c r="G1187" s="74"/>
      <c r="H1187" s="117"/>
    </row>
    <row r="1188" spans="1:8" ht="15" hidden="1" x14ac:dyDescent="0.25">
      <c r="A1188" s="116"/>
      <c r="B1188" s="76"/>
      <c r="C1188" s="77"/>
      <c r="D1188" s="73"/>
      <c r="E1188" s="73"/>
      <c r="F1188" s="73"/>
      <c r="G1188" s="74"/>
      <c r="H1188" s="117"/>
    </row>
    <row r="1189" spans="1:8" ht="15" hidden="1" x14ac:dyDescent="0.25">
      <c r="A1189" s="116"/>
      <c r="B1189" s="76"/>
      <c r="C1189" s="77"/>
      <c r="D1189" s="73"/>
      <c r="E1189" s="73"/>
      <c r="F1189" s="73"/>
      <c r="G1189" s="74"/>
      <c r="H1189" s="117"/>
    </row>
    <row r="1190" spans="1:8" ht="15" hidden="1" x14ac:dyDescent="0.25">
      <c r="A1190" s="116"/>
      <c r="B1190" s="76"/>
      <c r="C1190" s="77"/>
      <c r="D1190" s="73"/>
      <c r="E1190" s="73"/>
      <c r="F1190" s="73"/>
      <c r="G1190" s="74"/>
      <c r="H1190" s="117"/>
    </row>
    <row r="1191" spans="1:8" ht="15" hidden="1" x14ac:dyDescent="0.25">
      <c r="A1191" s="116"/>
      <c r="B1191" s="76"/>
      <c r="C1191" s="77"/>
      <c r="D1191" s="73"/>
      <c r="E1191" s="73"/>
      <c r="F1191" s="73"/>
      <c r="G1191" s="74"/>
      <c r="H1191" s="117"/>
    </row>
    <row r="1192" spans="1:8" ht="15" hidden="1" x14ac:dyDescent="0.25">
      <c r="A1192" s="116"/>
      <c r="B1192" s="76"/>
      <c r="C1192" s="77"/>
      <c r="D1192" s="73"/>
      <c r="E1192" s="73"/>
      <c r="F1192" s="73"/>
      <c r="G1192" s="74"/>
      <c r="H1192" s="117"/>
    </row>
    <row r="1193" spans="1:8" ht="15" hidden="1" x14ac:dyDescent="0.25">
      <c r="A1193" s="116"/>
      <c r="B1193" s="76"/>
      <c r="C1193" s="77"/>
      <c r="D1193" s="73"/>
      <c r="E1193" s="73"/>
      <c r="F1193" s="73"/>
      <c r="G1193" s="74"/>
      <c r="H1193" s="117"/>
    </row>
    <row r="1194" spans="1:8" ht="15" hidden="1" x14ac:dyDescent="0.25">
      <c r="A1194" s="116"/>
      <c r="B1194" s="76"/>
      <c r="C1194" s="77"/>
      <c r="D1194" s="73"/>
      <c r="E1194" s="73"/>
      <c r="F1194" s="73"/>
      <c r="G1194" s="74"/>
      <c r="H1194" s="117"/>
    </row>
    <row r="1195" spans="1:8" ht="15" hidden="1" x14ac:dyDescent="0.25">
      <c r="A1195" s="116"/>
      <c r="B1195" s="76"/>
      <c r="C1195" s="77"/>
      <c r="D1195" s="73"/>
      <c r="E1195" s="73"/>
      <c r="F1195" s="73"/>
      <c r="G1195" s="74"/>
      <c r="H1195" s="117"/>
    </row>
    <row r="1196" spans="1:8" ht="15" hidden="1" x14ac:dyDescent="0.25">
      <c r="A1196" s="116"/>
      <c r="B1196" s="76"/>
      <c r="C1196" s="77"/>
      <c r="D1196" s="73"/>
      <c r="E1196" s="73"/>
      <c r="F1196" s="73"/>
      <c r="G1196" s="74"/>
      <c r="H1196" s="117"/>
    </row>
    <row r="1197" spans="1:8" ht="15" hidden="1" x14ac:dyDescent="0.25">
      <c r="A1197" s="116"/>
      <c r="B1197" s="76"/>
      <c r="C1197" s="77"/>
      <c r="D1197" s="73"/>
      <c r="E1197" s="73"/>
      <c r="F1197" s="73"/>
      <c r="G1197" s="74"/>
      <c r="H1197" s="117"/>
    </row>
    <row r="1198" spans="1:8" ht="15" hidden="1" x14ac:dyDescent="0.25">
      <c r="A1198" s="116"/>
      <c r="B1198" s="76"/>
      <c r="C1198" s="77"/>
      <c r="D1198" s="73"/>
      <c r="E1198" s="73"/>
      <c r="F1198" s="73"/>
      <c r="G1198" s="74"/>
      <c r="H1198" s="117"/>
    </row>
    <row r="1199" spans="1:8" ht="15" hidden="1" x14ac:dyDescent="0.25">
      <c r="A1199" s="116"/>
      <c r="B1199" s="76"/>
      <c r="C1199" s="77"/>
      <c r="D1199" s="73"/>
      <c r="E1199" s="73"/>
      <c r="F1199" s="73"/>
      <c r="G1199" s="74"/>
      <c r="H1199" s="117"/>
    </row>
    <row r="1200" spans="1:8" ht="15" hidden="1" x14ac:dyDescent="0.25">
      <c r="A1200" s="116"/>
      <c r="B1200" s="76"/>
      <c r="C1200" s="77"/>
      <c r="D1200" s="73"/>
      <c r="E1200" s="73"/>
      <c r="F1200" s="73"/>
      <c r="G1200" s="74"/>
      <c r="H1200" s="117"/>
    </row>
    <row r="1201" spans="1:8" ht="15" hidden="1" x14ac:dyDescent="0.25">
      <c r="A1201" s="116"/>
      <c r="B1201" s="76"/>
      <c r="C1201" s="77"/>
      <c r="D1201" s="73"/>
      <c r="E1201" s="73"/>
      <c r="F1201" s="73"/>
      <c r="G1201" s="74"/>
      <c r="H1201" s="117"/>
    </row>
    <row r="1202" spans="1:8" ht="15" hidden="1" x14ac:dyDescent="0.25">
      <c r="A1202" s="116"/>
      <c r="B1202" s="76"/>
      <c r="C1202" s="77"/>
      <c r="D1202" s="73"/>
      <c r="E1202" s="73"/>
      <c r="F1202" s="73"/>
      <c r="G1202" s="74"/>
      <c r="H1202" s="117"/>
    </row>
    <row r="1203" spans="1:8" ht="15" hidden="1" x14ac:dyDescent="0.25">
      <c r="A1203" s="116"/>
      <c r="B1203" s="76"/>
      <c r="C1203" s="77"/>
      <c r="D1203" s="73"/>
      <c r="E1203" s="73"/>
      <c r="F1203" s="73"/>
      <c r="G1203" s="74"/>
      <c r="H1203" s="117"/>
    </row>
    <row r="1204" spans="1:8" ht="15" hidden="1" x14ac:dyDescent="0.25">
      <c r="A1204" s="116"/>
      <c r="B1204" s="76"/>
      <c r="C1204" s="77"/>
      <c r="D1204" s="73"/>
      <c r="E1204" s="73"/>
      <c r="F1204" s="73"/>
      <c r="G1204" s="74"/>
      <c r="H1204" s="117"/>
    </row>
    <row r="1205" spans="1:8" ht="15" hidden="1" x14ac:dyDescent="0.25">
      <c r="A1205" s="116"/>
      <c r="B1205" s="76"/>
      <c r="C1205" s="77"/>
      <c r="D1205" s="73"/>
      <c r="E1205" s="73"/>
      <c r="F1205" s="73"/>
      <c r="G1205" s="74"/>
      <c r="H1205" s="117"/>
    </row>
    <row r="1206" spans="1:8" ht="15" hidden="1" x14ac:dyDescent="0.25">
      <c r="A1206" s="116"/>
      <c r="B1206" s="76"/>
      <c r="C1206" s="77"/>
      <c r="D1206" s="73"/>
      <c r="E1206" s="73"/>
      <c r="F1206" s="73"/>
      <c r="G1206" s="74"/>
      <c r="H1206" s="117"/>
    </row>
    <row r="1207" spans="1:8" ht="15" hidden="1" x14ac:dyDescent="0.25">
      <c r="A1207" s="116"/>
      <c r="B1207" s="76"/>
      <c r="C1207" s="77"/>
      <c r="D1207" s="73"/>
      <c r="E1207" s="73"/>
      <c r="F1207" s="73"/>
      <c r="G1207" s="74"/>
      <c r="H1207" s="117"/>
    </row>
    <row r="1208" spans="1:8" ht="15" hidden="1" x14ac:dyDescent="0.25">
      <c r="A1208" s="116"/>
      <c r="B1208" s="76"/>
      <c r="C1208" s="77"/>
      <c r="D1208" s="73"/>
      <c r="E1208" s="73"/>
      <c r="F1208" s="73"/>
      <c r="G1208" s="74"/>
      <c r="H1208" s="117"/>
    </row>
    <row r="1209" spans="1:8" ht="15" hidden="1" x14ac:dyDescent="0.25">
      <c r="A1209" s="116"/>
      <c r="B1209" s="76"/>
      <c r="C1209" s="77"/>
      <c r="D1209" s="73"/>
      <c r="E1209" s="73"/>
      <c r="F1209" s="73"/>
      <c r="G1209" s="74"/>
      <c r="H1209" s="117"/>
    </row>
    <row r="1210" spans="1:8" ht="15" hidden="1" x14ac:dyDescent="0.25">
      <c r="A1210" s="116"/>
      <c r="B1210" s="76"/>
      <c r="C1210" s="77"/>
      <c r="D1210" s="73"/>
      <c r="E1210" s="73"/>
      <c r="F1210" s="73"/>
      <c r="G1210" s="74"/>
      <c r="H1210" s="117"/>
    </row>
    <row r="1211" spans="1:8" ht="15" hidden="1" x14ac:dyDescent="0.25">
      <c r="A1211" s="116"/>
      <c r="B1211" s="76"/>
      <c r="C1211" s="77"/>
      <c r="D1211" s="73"/>
      <c r="E1211" s="73"/>
      <c r="F1211" s="73"/>
      <c r="G1211" s="74"/>
      <c r="H1211" s="117"/>
    </row>
    <row r="1212" spans="1:8" ht="15" hidden="1" x14ac:dyDescent="0.25">
      <c r="A1212" s="116"/>
      <c r="B1212" s="76"/>
      <c r="C1212" s="77"/>
      <c r="D1212" s="73"/>
      <c r="E1212" s="73"/>
      <c r="F1212" s="73"/>
      <c r="G1212" s="74"/>
      <c r="H1212" s="117"/>
    </row>
    <row r="1213" spans="1:8" ht="15" hidden="1" x14ac:dyDescent="0.25">
      <c r="A1213" s="116"/>
      <c r="B1213" s="76"/>
      <c r="C1213" s="77"/>
      <c r="D1213" s="73"/>
      <c r="E1213" s="73"/>
      <c r="F1213" s="73"/>
      <c r="G1213" s="74"/>
      <c r="H1213" s="117"/>
    </row>
    <row r="1214" spans="1:8" ht="15" hidden="1" x14ac:dyDescent="0.25">
      <c r="A1214" s="116"/>
      <c r="B1214" s="76"/>
      <c r="C1214" s="77"/>
      <c r="D1214" s="73"/>
      <c r="E1214" s="73"/>
      <c r="F1214" s="73"/>
      <c r="G1214" s="74"/>
      <c r="H1214" s="117"/>
    </row>
    <row r="1215" spans="1:8" ht="15" hidden="1" x14ac:dyDescent="0.25">
      <c r="A1215" s="116"/>
      <c r="B1215" s="76"/>
      <c r="C1215" s="77"/>
      <c r="D1215" s="73"/>
      <c r="E1215" s="73"/>
      <c r="F1215" s="73"/>
      <c r="G1215" s="74"/>
      <c r="H1215" s="117"/>
    </row>
    <row r="1216" spans="1:8" ht="15" hidden="1" x14ac:dyDescent="0.25">
      <c r="A1216" s="116"/>
      <c r="B1216" s="76"/>
      <c r="C1216" s="77"/>
      <c r="D1216" s="73"/>
      <c r="E1216" s="73"/>
      <c r="F1216" s="73"/>
      <c r="G1216" s="74"/>
      <c r="H1216" s="117"/>
    </row>
    <row r="1217" spans="1:8" ht="15" hidden="1" x14ac:dyDescent="0.25">
      <c r="A1217" s="116"/>
      <c r="B1217" s="76"/>
      <c r="C1217" s="77"/>
      <c r="D1217" s="73"/>
      <c r="E1217" s="73"/>
      <c r="F1217" s="73"/>
      <c r="G1217" s="74"/>
      <c r="H1217" s="117"/>
    </row>
    <row r="1218" spans="1:8" ht="15" hidden="1" x14ac:dyDescent="0.25">
      <c r="A1218" s="116"/>
      <c r="B1218" s="76"/>
      <c r="C1218" s="77"/>
      <c r="D1218" s="73"/>
      <c r="E1218" s="73"/>
      <c r="F1218" s="73"/>
      <c r="G1218" s="74"/>
      <c r="H1218" s="117"/>
    </row>
    <row r="1219" spans="1:8" ht="15" hidden="1" x14ac:dyDescent="0.25">
      <c r="A1219" s="116"/>
      <c r="B1219" s="76"/>
      <c r="C1219" s="77"/>
      <c r="D1219" s="73"/>
      <c r="E1219" s="73"/>
      <c r="F1219" s="73"/>
      <c r="G1219" s="74"/>
      <c r="H1219" s="117"/>
    </row>
    <row r="1220" spans="1:8" ht="15" hidden="1" x14ac:dyDescent="0.25">
      <c r="A1220" s="116"/>
      <c r="B1220" s="76"/>
      <c r="C1220" s="77"/>
      <c r="D1220" s="73"/>
      <c r="E1220" s="73"/>
      <c r="F1220" s="73"/>
      <c r="G1220" s="74"/>
      <c r="H1220" s="117"/>
    </row>
    <row r="1221" spans="1:8" ht="15" hidden="1" x14ac:dyDescent="0.25">
      <c r="A1221" s="116"/>
      <c r="B1221" s="76"/>
      <c r="C1221" s="77"/>
      <c r="D1221" s="73"/>
      <c r="E1221" s="73"/>
      <c r="F1221" s="73"/>
      <c r="G1221" s="74"/>
      <c r="H1221" s="117"/>
    </row>
    <row r="1222" spans="1:8" ht="15" hidden="1" x14ac:dyDescent="0.25">
      <c r="A1222" s="116"/>
      <c r="B1222" s="76"/>
      <c r="C1222" s="77"/>
      <c r="D1222" s="73"/>
      <c r="E1222" s="73"/>
      <c r="F1222" s="73"/>
      <c r="G1222" s="74"/>
      <c r="H1222" s="117"/>
    </row>
    <row r="1223" spans="1:8" ht="15" hidden="1" x14ac:dyDescent="0.25">
      <c r="A1223" s="116"/>
      <c r="B1223" s="76"/>
      <c r="C1223" s="77"/>
      <c r="D1223" s="73"/>
      <c r="E1223" s="73"/>
      <c r="F1223" s="73"/>
      <c r="G1223" s="74"/>
      <c r="H1223" s="117"/>
    </row>
    <row r="1224" spans="1:8" ht="15" hidden="1" x14ac:dyDescent="0.25">
      <c r="A1224" s="116"/>
      <c r="B1224" s="76"/>
      <c r="C1224" s="77"/>
      <c r="D1224" s="73"/>
      <c r="E1224" s="73"/>
      <c r="F1224" s="73"/>
      <c r="G1224" s="74"/>
      <c r="H1224" s="117"/>
    </row>
    <row r="1225" spans="1:8" ht="15" hidden="1" x14ac:dyDescent="0.25">
      <c r="A1225" s="116"/>
      <c r="B1225" s="76"/>
      <c r="C1225" s="77"/>
      <c r="D1225" s="73"/>
      <c r="E1225" s="73"/>
      <c r="F1225" s="73"/>
      <c r="G1225" s="74"/>
      <c r="H1225" s="117"/>
    </row>
    <row r="1226" spans="1:8" ht="15" hidden="1" x14ac:dyDescent="0.25">
      <c r="A1226" s="116"/>
      <c r="B1226" s="76"/>
      <c r="C1226" s="77"/>
      <c r="D1226" s="73"/>
      <c r="E1226" s="73"/>
      <c r="F1226" s="73"/>
      <c r="G1226" s="74"/>
      <c r="H1226" s="117"/>
    </row>
    <row r="1227" spans="1:8" ht="15" hidden="1" x14ac:dyDescent="0.25">
      <c r="A1227" s="116"/>
      <c r="B1227" s="76"/>
      <c r="C1227" s="77"/>
      <c r="D1227" s="73"/>
      <c r="E1227" s="73"/>
      <c r="F1227" s="73"/>
      <c r="G1227" s="74"/>
      <c r="H1227" s="117"/>
    </row>
    <row r="1228" spans="1:8" ht="15" hidden="1" x14ac:dyDescent="0.25">
      <c r="A1228" s="116"/>
      <c r="B1228" s="76"/>
      <c r="C1228" s="77"/>
      <c r="D1228" s="73"/>
      <c r="E1228" s="73"/>
      <c r="F1228" s="73"/>
      <c r="G1228" s="74"/>
      <c r="H1228" s="117"/>
    </row>
    <row r="1229" spans="1:8" ht="15" hidden="1" x14ac:dyDescent="0.25">
      <c r="A1229" s="116"/>
      <c r="B1229" s="76"/>
      <c r="C1229" s="77"/>
      <c r="D1229" s="73"/>
      <c r="E1229" s="73"/>
      <c r="F1229" s="73"/>
      <c r="G1229" s="74"/>
      <c r="H1229" s="117"/>
    </row>
    <row r="1230" spans="1:8" ht="15" hidden="1" x14ac:dyDescent="0.25">
      <c r="A1230" s="116"/>
      <c r="B1230" s="76"/>
      <c r="C1230" s="77"/>
      <c r="D1230" s="73"/>
      <c r="E1230" s="73"/>
      <c r="F1230" s="73"/>
      <c r="G1230" s="74"/>
      <c r="H1230" s="117"/>
    </row>
    <row r="1231" spans="1:8" ht="15" hidden="1" x14ac:dyDescent="0.25">
      <c r="A1231" s="116"/>
      <c r="B1231" s="76"/>
      <c r="C1231" s="77"/>
      <c r="D1231" s="73"/>
      <c r="E1231" s="73"/>
      <c r="F1231" s="73"/>
      <c r="G1231" s="74"/>
      <c r="H1231" s="117"/>
    </row>
    <row r="1232" spans="1:8" ht="15" hidden="1" x14ac:dyDescent="0.25">
      <c r="A1232" s="116"/>
      <c r="B1232" s="76"/>
      <c r="C1232" s="77"/>
      <c r="D1232" s="73"/>
      <c r="E1232" s="73"/>
      <c r="F1232" s="73"/>
      <c r="G1232" s="74"/>
      <c r="H1232" s="117"/>
    </row>
    <row r="1233" spans="1:8" ht="15" hidden="1" x14ac:dyDescent="0.25">
      <c r="A1233" s="116"/>
      <c r="B1233" s="76"/>
      <c r="C1233" s="77"/>
      <c r="D1233" s="73"/>
      <c r="E1233" s="73"/>
      <c r="F1233" s="73"/>
      <c r="G1233" s="74"/>
      <c r="H1233" s="117"/>
    </row>
    <row r="1234" spans="1:8" ht="15" hidden="1" x14ac:dyDescent="0.25">
      <c r="A1234" s="116"/>
      <c r="B1234" s="76"/>
      <c r="C1234" s="77"/>
      <c r="D1234" s="73"/>
      <c r="E1234" s="73"/>
      <c r="F1234" s="73"/>
      <c r="G1234" s="74"/>
      <c r="H1234" s="117"/>
    </row>
    <row r="1235" spans="1:8" ht="15" hidden="1" x14ac:dyDescent="0.25">
      <c r="A1235" s="116"/>
      <c r="B1235" s="76"/>
      <c r="C1235" s="77"/>
      <c r="D1235" s="73"/>
      <c r="E1235" s="73"/>
      <c r="F1235" s="73"/>
      <c r="G1235" s="74"/>
      <c r="H1235" s="117"/>
    </row>
    <row r="1236" spans="1:8" ht="15" hidden="1" x14ac:dyDescent="0.25">
      <c r="A1236" s="116"/>
      <c r="B1236" s="76"/>
      <c r="C1236" s="77"/>
      <c r="D1236" s="73"/>
      <c r="E1236" s="73"/>
      <c r="F1236" s="73"/>
      <c r="G1236" s="74"/>
      <c r="H1236" s="117"/>
    </row>
    <row r="1237" spans="1:8" ht="15" hidden="1" x14ac:dyDescent="0.25">
      <c r="A1237" s="116"/>
      <c r="B1237" s="76"/>
      <c r="C1237" s="77"/>
      <c r="D1237" s="73"/>
      <c r="E1237" s="73"/>
      <c r="F1237" s="73"/>
      <c r="G1237" s="74"/>
      <c r="H1237" s="117"/>
    </row>
    <row r="1238" spans="1:8" ht="15" hidden="1" x14ac:dyDescent="0.25">
      <c r="A1238" s="116"/>
      <c r="B1238" s="76"/>
      <c r="C1238" s="77"/>
      <c r="D1238" s="73"/>
      <c r="E1238" s="73"/>
      <c r="F1238" s="73"/>
      <c r="G1238" s="74"/>
      <c r="H1238" s="117"/>
    </row>
    <row r="1239" spans="1:8" ht="15" hidden="1" x14ac:dyDescent="0.25">
      <c r="A1239" s="116"/>
      <c r="B1239" s="76"/>
      <c r="C1239" s="77"/>
      <c r="D1239" s="73"/>
      <c r="E1239" s="73"/>
      <c r="F1239" s="73"/>
      <c r="G1239" s="74"/>
      <c r="H1239" s="117"/>
    </row>
    <row r="1240" spans="1:8" ht="15" hidden="1" x14ac:dyDescent="0.25">
      <c r="A1240" s="116"/>
      <c r="B1240" s="76"/>
      <c r="C1240" s="77"/>
      <c r="D1240" s="73"/>
      <c r="E1240" s="73"/>
      <c r="F1240" s="73"/>
      <c r="G1240" s="74"/>
      <c r="H1240" s="117"/>
    </row>
    <row r="1241" spans="1:8" ht="15" hidden="1" x14ac:dyDescent="0.25">
      <c r="A1241" s="116"/>
      <c r="B1241" s="76"/>
      <c r="C1241" s="77"/>
      <c r="D1241" s="73"/>
      <c r="E1241" s="73"/>
      <c r="F1241" s="73"/>
      <c r="G1241" s="74"/>
      <c r="H1241" s="117"/>
    </row>
    <row r="1242" spans="1:8" ht="15" hidden="1" x14ac:dyDescent="0.25">
      <c r="A1242" s="116"/>
      <c r="B1242" s="76"/>
      <c r="C1242" s="77"/>
      <c r="D1242" s="73"/>
      <c r="E1242" s="73"/>
      <c r="F1242" s="73"/>
      <c r="G1242" s="74"/>
      <c r="H1242" s="117"/>
    </row>
    <row r="1243" spans="1:8" ht="15" hidden="1" x14ac:dyDescent="0.25">
      <c r="A1243" s="116"/>
      <c r="B1243" s="76"/>
      <c r="C1243" s="77"/>
      <c r="D1243" s="73"/>
      <c r="E1243" s="73"/>
      <c r="F1243" s="73"/>
      <c r="G1243" s="74"/>
      <c r="H1243" s="117"/>
    </row>
    <row r="1244" spans="1:8" ht="15" hidden="1" x14ac:dyDescent="0.25">
      <c r="A1244" s="116"/>
      <c r="B1244" s="76"/>
      <c r="C1244" s="77"/>
      <c r="D1244" s="73"/>
      <c r="E1244" s="73"/>
      <c r="F1244" s="73"/>
      <c r="G1244" s="74"/>
      <c r="H1244" s="117"/>
    </row>
    <row r="1245" spans="1:8" ht="15" hidden="1" x14ac:dyDescent="0.25">
      <c r="A1245" s="116"/>
      <c r="B1245" s="76"/>
      <c r="C1245" s="77"/>
      <c r="D1245" s="73"/>
      <c r="E1245" s="73"/>
      <c r="F1245" s="73"/>
      <c r="G1245" s="74"/>
      <c r="H1245" s="117"/>
    </row>
    <row r="1246" spans="1:8" ht="15" hidden="1" x14ac:dyDescent="0.25">
      <c r="A1246" s="116"/>
      <c r="B1246" s="76"/>
      <c r="C1246" s="77"/>
      <c r="D1246" s="73"/>
      <c r="E1246" s="73"/>
      <c r="F1246" s="73"/>
      <c r="G1246" s="74"/>
      <c r="H1246" s="117"/>
    </row>
    <row r="1247" spans="1:8" ht="15" hidden="1" x14ac:dyDescent="0.25">
      <c r="A1247" s="116"/>
      <c r="B1247" s="76"/>
      <c r="C1247" s="77"/>
      <c r="D1247" s="73"/>
      <c r="E1247" s="73"/>
      <c r="F1247" s="73"/>
      <c r="G1247" s="74"/>
      <c r="H1247" s="117"/>
    </row>
    <row r="1248" spans="1:8" ht="15" hidden="1" x14ac:dyDescent="0.25">
      <c r="A1248" s="116"/>
      <c r="B1248" s="76"/>
      <c r="C1248" s="77"/>
      <c r="D1248" s="73"/>
      <c r="E1248" s="73"/>
      <c r="F1248" s="73"/>
      <c r="G1248" s="74"/>
      <c r="H1248" s="117"/>
    </row>
    <row r="1249" spans="1:8" ht="15" hidden="1" x14ac:dyDescent="0.25">
      <c r="A1249" s="116"/>
      <c r="B1249" s="76"/>
      <c r="C1249" s="77"/>
      <c r="D1249" s="73"/>
      <c r="E1249" s="73"/>
      <c r="F1249" s="73"/>
      <c r="G1249" s="74"/>
      <c r="H1249" s="117"/>
    </row>
    <row r="1250" spans="1:8" ht="15" hidden="1" x14ac:dyDescent="0.25">
      <c r="A1250" s="116"/>
      <c r="B1250" s="76"/>
      <c r="C1250" s="77"/>
      <c r="D1250" s="73"/>
      <c r="E1250" s="73"/>
      <c r="F1250" s="73"/>
      <c r="G1250" s="74"/>
      <c r="H1250" s="117"/>
    </row>
    <row r="1251" spans="1:8" ht="15" hidden="1" x14ac:dyDescent="0.25">
      <c r="A1251" s="116"/>
      <c r="B1251" s="76"/>
      <c r="C1251" s="77"/>
      <c r="D1251" s="73"/>
      <c r="E1251" s="73"/>
      <c r="F1251" s="73"/>
      <c r="G1251" s="74"/>
      <c r="H1251" s="117"/>
    </row>
    <row r="1252" spans="1:8" ht="15" hidden="1" x14ac:dyDescent="0.25">
      <c r="A1252" s="116"/>
      <c r="B1252" s="76"/>
      <c r="C1252" s="77"/>
      <c r="D1252" s="73"/>
      <c r="E1252" s="73"/>
      <c r="F1252" s="73"/>
      <c r="G1252" s="74"/>
      <c r="H1252" s="117"/>
    </row>
    <row r="1253" spans="1:8" ht="15" hidden="1" x14ac:dyDescent="0.25">
      <c r="A1253" s="116"/>
      <c r="B1253" s="76"/>
      <c r="C1253" s="77"/>
      <c r="D1253" s="73"/>
      <c r="E1253" s="73"/>
      <c r="F1253" s="73"/>
      <c r="G1253" s="74"/>
      <c r="H1253" s="117"/>
    </row>
    <row r="1254" spans="1:8" ht="15" hidden="1" x14ac:dyDescent="0.25">
      <c r="A1254" s="116"/>
      <c r="B1254" s="76"/>
      <c r="C1254" s="77"/>
      <c r="D1254" s="73"/>
      <c r="E1254" s="73"/>
      <c r="F1254" s="73"/>
      <c r="G1254" s="74"/>
      <c r="H1254" s="117"/>
    </row>
    <row r="1255" spans="1:8" ht="15" hidden="1" x14ac:dyDescent="0.25">
      <c r="A1255" s="116"/>
      <c r="B1255" s="76"/>
      <c r="C1255" s="77"/>
      <c r="D1255" s="73"/>
      <c r="E1255" s="73"/>
      <c r="F1255" s="73"/>
      <c r="G1255" s="74"/>
      <c r="H1255" s="117"/>
    </row>
    <row r="1256" spans="1:8" ht="15" hidden="1" x14ac:dyDescent="0.25">
      <c r="A1256" s="116"/>
      <c r="B1256" s="76"/>
      <c r="C1256" s="77"/>
      <c r="D1256" s="73"/>
      <c r="E1256" s="73"/>
      <c r="F1256" s="73"/>
      <c r="G1256" s="74"/>
      <c r="H1256" s="117"/>
    </row>
    <row r="1257" spans="1:8" ht="15" hidden="1" x14ac:dyDescent="0.25">
      <c r="A1257" s="116"/>
      <c r="B1257" s="76"/>
      <c r="C1257" s="77"/>
      <c r="D1257" s="73"/>
      <c r="E1257" s="73"/>
      <c r="F1257" s="73"/>
      <c r="G1257" s="74"/>
      <c r="H1257" s="117"/>
    </row>
    <row r="1258" spans="1:8" ht="15" hidden="1" x14ac:dyDescent="0.25">
      <c r="A1258" s="116"/>
      <c r="B1258" s="76"/>
      <c r="C1258" s="77"/>
      <c r="D1258" s="73"/>
      <c r="E1258" s="73"/>
      <c r="F1258" s="73"/>
      <c r="G1258" s="74"/>
      <c r="H1258" s="117"/>
    </row>
    <row r="1259" spans="1:8" ht="15" hidden="1" x14ac:dyDescent="0.25">
      <c r="A1259" s="116"/>
      <c r="B1259" s="76"/>
      <c r="C1259" s="77"/>
      <c r="D1259" s="73"/>
      <c r="E1259" s="73"/>
      <c r="F1259" s="73"/>
      <c r="G1259" s="74"/>
      <c r="H1259" s="117"/>
    </row>
    <row r="1260" spans="1:8" ht="15" hidden="1" x14ac:dyDescent="0.25">
      <c r="A1260" s="116"/>
      <c r="B1260" s="76"/>
      <c r="C1260" s="77"/>
      <c r="D1260" s="73"/>
      <c r="E1260" s="73"/>
      <c r="F1260" s="73"/>
      <c r="G1260" s="74"/>
      <c r="H1260" s="117"/>
    </row>
    <row r="1261" spans="1:8" ht="15" hidden="1" x14ac:dyDescent="0.25">
      <c r="A1261" s="116"/>
      <c r="B1261" s="76"/>
      <c r="C1261" s="77"/>
      <c r="D1261" s="73"/>
      <c r="E1261" s="73"/>
      <c r="F1261" s="73"/>
      <c r="G1261" s="74"/>
      <c r="H1261" s="117"/>
    </row>
    <row r="1262" spans="1:8" ht="15" hidden="1" x14ac:dyDescent="0.25">
      <c r="A1262" s="116"/>
      <c r="B1262" s="76"/>
      <c r="C1262" s="77"/>
      <c r="D1262" s="73"/>
      <c r="E1262" s="73"/>
      <c r="F1262" s="73"/>
      <c r="G1262" s="74"/>
      <c r="H1262" s="117"/>
    </row>
    <row r="1263" spans="1:8" ht="15" hidden="1" x14ac:dyDescent="0.25">
      <c r="A1263" s="116"/>
      <c r="B1263" s="76"/>
      <c r="C1263" s="77"/>
      <c r="D1263" s="73"/>
      <c r="E1263" s="73"/>
      <c r="F1263" s="73"/>
      <c r="G1263" s="74"/>
      <c r="H1263" s="117"/>
    </row>
    <row r="1264" spans="1:8" ht="15" hidden="1" x14ac:dyDescent="0.25">
      <c r="A1264" s="116"/>
      <c r="B1264" s="76"/>
      <c r="C1264" s="77"/>
      <c r="D1264" s="73"/>
      <c r="E1264" s="73"/>
      <c r="F1264" s="73"/>
      <c r="G1264" s="74"/>
      <c r="H1264" s="117"/>
    </row>
    <row r="1265" spans="1:8" ht="15" hidden="1" x14ac:dyDescent="0.25">
      <c r="A1265" s="116"/>
      <c r="B1265" s="76"/>
      <c r="C1265" s="77"/>
      <c r="D1265" s="73"/>
      <c r="E1265" s="73"/>
      <c r="F1265" s="73"/>
      <c r="G1265" s="74"/>
      <c r="H1265" s="117"/>
    </row>
    <row r="1266" spans="1:8" ht="15" hidden="1" x14ac:dyDescent="0.25">
      <c r="A1266" s="116"/>
      <c r="B1266" s="76"/>
      <c r="C1266" s="77"/>
      <c r="D1266" s="73"/>
      <c r="E1266" s="73"/>
      <c r="F1266" s="73"/>
      <c r="G1266" s="74"/>
      <c r="H1266" s="117"/>
    </row>
    <row r="1267" spans="1:8" ht="15" hidden="1" x14ac:dyDescent="0.25">
      <c r="A1267" s="116"/>
      <c r="B1267" s="76"/>
      <c r="C1267" s="77"/>
      <c r="D1267" s="73"/>
      <c r="E1267" s="73"/>
      <c r="F1267" s="73"/>
      <c r="G1267" s="74"/>
      <c r="H1267" s="117"/>
    </row>
    <row r="1268" spans="1:8" ht="15" hidden="1" x14ac:dyDescent="0.25">
      <c r="A1268" s="116"/>
      <c r="B1268" s="76"/>
      <c r="C1268" s="77"/>
      <c r="D1268" s="73"/>
      <c r="E1268" s="73"/>
      <c r="F1268" s="73"/>
      <c r="G1268" s="74"/>
      <c r="H1268" s="117"/>
    </row>
    <row r="1269" spans="1:8" ht="15" hidden="1" x14ac:dyDescent="0.25">
      <c r="A1269" s="116"/>
      <c r="B1269" s="76"/>
      <c r="C1269" s="77"/>
      <c r="D1269" s="73"/>
      <c r="E1269" s="73"/>
      <c r="F1269" s="73"/>
      <c r="G1269" s="74"/>
      <c r="H1269" s="117"/>
    </row>
    <row r="1270" spans="1:8" ht="15" hidden="1" x14ac:dyDescent="0.25">
      <c r="A1270" s="116"/>
      <c r="B1270" s="76"/>
      <c r="C1270" s="77"/>
      <c r="D1270" s="73"/>
      <c r="E1270" s="73"/>
      <c r="F1270" s="73"/>
      <c r="G1270" s="74"/>
      <c r="H1270" s="117"/>
    </row>
    <row r="1271" spans="1:8" ht="15" hidden="1" x14ac:dyDescent="0.25">
      <c r="A1271" s="116"/>
      <c r="B1271" s="76"/>
      <c r="C1271" s="77"/>
      <c r="D1271" s="73"/>
      <c r="E1271" s="73"/>
      <c r="F1271" s="73"/>
      <c r="G1271" s="74"/>
      <c r="H1271" s="117"/>
    </row>
    <row r="1272" spans="1:8" ht="15" hidden="1" x14ac:dyDescent="0.25">
      <c r="A1272" s="116"/>
      <c r="B1272" s="76"/>
      <c r="C1272" s="77"/>
      <c r="D1272" s="73"/>
      <c r="E1272" s="73"/>
      <c r="F1272" s="73"/>
      <c r="G1272" s="74"/>
      <c r="H1272" s="117"/>
    </row>
    <row r="1273" spans="1:8" ht="15" hidden="1" x14ac:dyDescent="0.25">
      <c r="A1273" s="116"/>
      <c r="B1273" s="76"/>
      <c r="C1273" s="77"/>
      <c r="D1273" s="73"/>
      <c r="E1273" s="73"/>
      <c r="F1273" s="73"/>
      <c r="G1273" s="74"/>
      <c r="H1273" s="117"/>
    </row>
    <row r="1274" spans="1:8" ht="15" hidden="1" x14ac:dyDescent="0.25">
      <c r="A1274" s="116"/>
      <c r="B1274" s="76"/>
      <c r="C1274" s="77"/>
      <c r="D1274" s="73"/>
      <c r="E1274" s="73"/>
      <c r="F1274" s="73"/>
      <c r="G1274" s="74"/>
      <c r="H1274" s="117"/>
    </row>
    <row r="1275" spans="1:8" ht="15" hidden="1" x14ac:dyDescent="0.25">
      <c r="A1275" s="116"/>
      <c r="B1275" s="76"/>
      <c r="C1275" s="77"/>
      <c r="D1275" s="73"/>
      <c r="E1275" s="73"/>
      <c r="F1275" s="73"/>
      <c r="G1275" s="74"/>
      <c r="H1275" s="117"/>
    </row>
    <row r="1276" spans="1:8" ht="15" hidden="1" x14ac:dyDescent="0.25">
      <c r="A1276" s="116"/>
      <c r="B1276" s="76"/>
      <c r="C1276" s="77"/>
      <c r="D1276" s="73"/>
      <c r="E1276" s="73"/>
      <c r="F1276" s="73"/>
      <c r="G1276" s="74"/>
      <c r="H1276" s="117"/>
    </row>
    <row r="1277" spans="1:8" ht="15" hidden="1" x14ac:dyDescent="0.25">
      <c r="A1277" s="116"/>
      <c r="B1277" s="76"/>
      <c r="C1277" s="77"/>
      <c r="D1277" s="73"/>
      <c r="E1277" s="73"/>
      <c r="F1277" s="73"/>
      <c r="G1277" s="74"/>
      <c r="H1277" s="117"/>
    </row>
    <row r="1278" spans="1:8" ht="15" hidden="1" x14ac:dyDescent="0.25">
      <c r="A1278" s="116"/>
      <c r="B1278" s="76"/>
      <c r="C1278" s="77"/>
      <c r="D1278" s="73"/>
      <c r="E1278" s="73"/>
      <c r="F1278" s="73"/>
      <c r="G1278" s="74"/>
      <c r="H1278" s="117"/>
    </row>
    <row r="1279" spans="1:8" ht="15" hidden="1" x14ac:dyDescent="0.25">
      <c r="A1279" s="116"/>
      <c r="B1279" s="76"/>
      <c r="C1279" s="77"/>
      <c r="D1279" s="73"/>
      <c r="E1279" s="73"/>
      <c r="F1279" s="73"/>
      <c r="G1279" s="74"/>
      <c r="H1279" s="117"/>
    </row>
    <row r="1280" spans="1:8" ht="15" hidden="1" x14ac:dyDescent="0.25">
      <c r="A1280" s="116"/>
      <c r="B1280" s="76"/>
      <c r="C1280" s="77"/>
      <c r="D1280" s="73"/>
      <c r="E1280" s="73"/>
      <c r="F1280" s="73"/>
      <c r="G1280" s="74"/>
      <c r="H1280" s="117"/>
    </row>
    <row r="1281" spans="1:8" ht="15" hidden="1" x14ac:dyDescent="0.25">
      <c r="A1281" s="116"/>
      <c r="B1281" s="76"/>
      <c r="C1281" s="77"/>
      <c r="D1281" s="73"/>
      <c r="E1281" s="73"/>
      <c r="F1281" s="73"/>
      <c r="G1281" s="74"/>
      <c r="H1281" s="117"/>
    </row>
    <row r="1282" spans="1:8" ht="15" hidden="1" x14ac:dyDescent="0.25">
      <c r="A1282" s="116"/>
      <c r="B1282" s="76"/>
      <c r="C1282" s="77"/>
      <c r="D1282" s="73"/>
      <c r="E1282" s="73"/>
      <c r="F1282" s="73"/>
      <c r="G1282" s="74"/>
      <c r="H1282" s="117"/>
    </row>
    <row r="1283" spans="1:8" ht="15" hidden="1" x14ac:dyDescent="0.25">
      <c r="A1283" s="116"/>
      <c r="B1283" s="76"/>
      <c r="C1283" s="77"/>
      <c r="D1283" s="73"/>
      <c r="E1283" s="73"/>
      <c r="F1283" s="73"/>
      <c r="G1283" s="74"/>
      <c r="H1283" s="117"/>
    </row>
    <row r="1284" spans="1:8" ht="15" hidden="1" x14ac:dyDescent="0.25">
      <c r="A1284" s="116"/>
      <c r="B1284" s="76"/>
      <c r="C1284" s="77"/>
      <c r="D1284" s="73"/>
      <c r="E1284" s="73"/>
      <c r="F1284" s="73"/>
      <c r="G1284" s="74"/>
      <c r="H1284" s="117"/>
    </row>
    <row r="1285" spans="1:8" ht="15" hidden="1" x14ac:dyDescent="0.25">
      <c r="A1285" s="116"/>
      <c r="B1285" s="76"/>
      <c r="C1285" s="77"/>
      <c r="D1285" s="73"/>
      <c r="E1285" s="73"/>
      <c r="F1285" s="73"/>
      <c r="G1285" s="74"/>
      <c r="H1285" s="117"/>
    </row>
    <row r="1286" spans="1:8" ht="15" hidden="1" x14ac:dyDescent="0.25">
      <c r="A1286" s="116"/>
      <c r="B1286" s="76"/>
      <c r="C1286" s="77"/>
      <c r="D1286" s="73"/>
      <c r="E1286" s="73"/>
      <c r="F1286" s="73"/>
      <c r="G1286" s="74"/>
      <c r="H1286" s="117"/>
    </row>
    <row r="1287" spans="1:8" ht="15" hidden="1" x14ac:dyDescent="0.25">
      <c r="A1287" s="116"/>
      <c r="B1287" s="76"/>
      <c r="C1287" s="77"/>
      <c r="D1287" s="73"/>
      <c r="E1287" s="73"/>
      <c r="F1287" s="73"/>
      <c r="G1287" s="74"/>
      <c r="H1287" s="117"/>
    </row>
    <row r="1288" spans="1:8" ht="15" hidden="1" x14ac:dyDescent="0.25">
      <c r="A1288" s="116"/>
      <c r="B1288" s="76"/>
      <c r="C1288" s="77"/>
      <c r="D1288" s="73"/>
      <c r="E1288" s="73"/>
      <c r="F1288" s="73"/>
      <c r="G1288" s="74"/>
      <c r="H1288" s="117"/>
    </row>
    <row r="1289" spans="1:8" ht="15" hidden="1" x14ac:dyDescent="0.25">
      <c r="A1289" s="116"/>
      <c r="B1289" s="76"/>
      <c r="C1289" s="77"/>
      <c r="D1289" s="73"/>
      <c r="E1289" s="73"/>
      <c r="F1289" s="73"/>
      <c r="G1289" s="74"/>
      <c r="H1289" s="117"/>
    </row>
    <row r="1290" spans="1:8" ht="15" hidden="1" x14ac:dyDescent="0.25">
      <c r="A1290" s="116"/>
      <c r="B1290" s="76"/>
      <c r="C1290" s="77"/>
      <c r="D1290" s="73"/>
      <c r="E1290" s="73"/>
      <c r="F1290" s="73"/>
      <c r="G1290" s="74"/>
      <c r="H1290" s="117"/>
    </row>
    <row r="1291" spans="1:8" ht="15" hidden="1" x14ac:dyDescent="0.25">
      <c r="A1291" s="116"/>
      <c r="B1291" s="76"/>
      <c r="C1291" s="77"/>
      <c r="D1291" s="73"/>
      <c r="E1291" s="73"/>
      <c r="F1291" s="73"/>
      <c r="G1291" s="74"/>
      <c r="H1291" s="117"/>
    </row>
    <row r="1292" spans="1:8" ht="15" hidden="1" x14ac:dyDescent="0.25">
      <c r="A1292" s="116"/>
      <c r="B1292" s="76"/>
      <c r="C1292" s="77"/>
      <c r="D1292" s="73"/>
      <c r="E1292" s="73"/>
      <c r="F1292" s="73"/>
      <c r="G1292" s="74"/>
      <c r="H1292" s="117"/>
    </row>
    <row r="1293" spans="1:8" ht="15" hidden="1" x14ac:dyDescent="0.25">
      <c r="A1293" s="116"/>
      <c r="B1293" s="76"/>
      <c r="C1293" s="77"/>
      <c r="D1293" s="73"/>
      <c r="E1293" s="73"/>
      <c r="F1293" s="73"/>
      <c r="G1293" s="74"/>
      <c r="H1293" s="117"/>
    </row>
    <row r="1294" spans="1:8" ht="15" hidden="1" x14ac:dyDescent="0.25">
      <c r="A1294" s="116"/>
      <c r="B1294" s="76"/>
      <c r="C1294" s="77"/>
      <c r="D1294" s="73"/>
      <c r="E1294" s="73"/>
      <c r="F1294" s="73"/>
      <c r="G1294" s="74"/>
      <c r="H1294" s="117"/>
    </row>
    <row r="1295" spans="1:8" ht="15" hidden="1" x14ac:dyDescent="0.25">
      <c r="A1295" s="116"/>
      <c r="B1295" s="76"/>
      <c r="C1295" s="77"/>
      <c r="D1295" s="73"/>
      <c r="E1295" s="73"/>
      <c r="F1295" s="73"/>
      <c r="G1295" s="74"/>
      <c r="H1295" s="117"/>
    </row>
    <row r="1296" spans="1:8" ht="15" hidden="1" x14ac:dyDescent="0.25">
      <c r="A1296" s="116"/>
      <c r="B1296" s="76"/>
      <c r="C1296" s="77"/>
      <c r="D1296" s="73"/>
      <c r="E1296" s="73"/>
      <c r="F1296" s="73"/>
      <c r="G1296" s="74"/>
      <c r="H1296" s="117"/>
    </row>
    <row r="1297" spans="1:8" ht="15" hidden="1" x14ac:dyDescent="0.25">
      <c r="A1297" s="116"/>
      <c r="B1297" s="76"/>
      <c r="C1297" s="77"/>
      <c r="D1297" s="73"/>
      <c r="E1297" s="73"/>
      <c r="F1297" s="73"/>
      <c r="G1297" s="74"/>
      <c r="H1297" s="117"/>
    </row>
    <row r="1298" spans="1:8" ht="15" hidden="1" x14ac:dyDescent="0.25">
      <c r="A1298" s="116"/>
      <c r="B1298" s="76"/>
      <c r="C1298" s="77"/>
      <c r="D1298" s="73"/>
      <c r="E1298" s="73"/>
      <c r="F1298" s="73"/>
      <c r="G1298" s="74"/>
      <c r="H1298" s="117"/>
    </row>
    <row r="1299" spans="1:8" ht="15" hidden="1" x14ac:dyDescent="0.25">
      <c r="A1299" s="116"/>
      <c r="B1299" s="76"/>
      <c r="C1299" s="77"/>
      <c r="D1299" s="73"/>
      <c r="E1299" s="73"/>
      <c r="F1299" s="73"/>
      <c r="G1299" s="74"/>
      <c r="H1299" s="117"/>
    </row>
    <row r="1300" spans="1:8" ht="15" hidden="1" x14ac:dyDescent="0.25">
      <c r="A1300" s="116"/>
      <c r="B1300" s="76"/>
      <c r="C1300" s="77"/>
      <c r="D1300" s="73"/>
      <c r="E1300" s="73"/>
      <c r="F1300" s="73"/>
      <c r="G1300" s="74"/>
      <c r="H1300" s="117"/>
    </row>
    <row r="1301" spans="1:8" ht="15" hidden="1" x14ac:dyDescent="0.25">
      <c r="A1301" s="116"/>
      <c r="B1301" s="76"/>
      <c r="C1301" s="77"/>
      <c r="D1301" s="73"/>
      <c r="E1301" s="73"/>
      <c r="F1301" s="73"/>
      <c r="G1301" s="74"/>
      <c r="H1301" s="117"/>
    </row>
    <row r="1302" spans="1:8" ht="15" hidden="1" x14ac:dyDescent="0.25">
      <c r="A1302" s="116"/>
      <c r="B1302" s="76"/>
      <c r="C1302" s="77"/>
      <c r="D1302" s="73"/>
      <c r="E1302" s="73"/>
      <c r="F1302" s="73"/>
      <c r="G1302" s="74"/>
      <c r="H1302" s="117"/>
    </row>
    <row r="1303" spans="1:8" ht="15" hidden="1" x14ac:dyDescent="0.25">
      <c r="A1303" s="116"/>
      <c r="B1303" s="76"/>
      <c r="C1303" s="77"/>
      <c r="D1303" s="73"/>
      <c r="E1303" s="73"/>
      <c r="F1303" s="73"/>
      <c r="G1303" s="74"/>
      <c r="H1303" s="117"/>
    </row>
    <row r="1304" spans="1:8" ht="15" hidden="1" x14ac:dyDescent="0.25">
      <c r="A1304" s="116"/>
      <c r="B1304" s="76"/>
      <c r="C1304" s="77"/>
      <c r="D1304" s="73"/>
      <c r="E1304" s="73"/>
      <c r="F1304" s="73"/>
      <c r="G1304" s="74"/>
      <c r="H1304" s="117"/>
    </row>
    <row r="1305" spans="1:8" ht="15" hidden="1" x14ac:dyDescent="0.25">
      <c r="A1305" s="116"/>
      <c r="B1305" s="76"/>
      <c r="C1305" s="77"/>
      <c r="D1305" s="73"/>
      <c r="E1305" s="73"/>
      <c r="F1305" s="73"/>
      <c r="G1305" s="74"/>
      <c r="H1305" s="117"/>
    </row>
    <row r="1306" spans="1:8" ht="15" hidden="1" x14ac:dyDescent="0.25">
      <c r="A1306" s="116"/>
      <c r="B1306" s="76"/>
      <c r="C1306" s="77"/>
      <c r="D1306" s="73"/>
      <c r="E1306" s="73"/>
      <c r="F1306" s="73"/>
      <c r="G1306" s="74"/>
      <c r="H1306" s="117"/>
    </row>
    <row r="1307" spans="1:8" ht="15" hidden="1" x14ac:dyDescent="0.25">
      <c r="A1307" s="116"/>
      <c r="B1307" s="76"/>
      <c r="C1307" s="77"/>
      <c r="D1307" s="73"/>
      <c r="E1307" s="73"/>
      <c r="F1307" s="73"/>
      <c r="G1307" s="74"/>
      <c r="H1307" s="117"/>
    </row>
    <row r="1308" spans="1:8" ht="15" hidden="1" x14ac:dyDescent="0.25">
      <c r="A1308" s="116"/>
      <c r="B1308" s="76"/>
      <c r="C1308" s="77"/>
      <c r="D1308" s="73"/>
      <c r="E1308" s="73"/>
      <c r="F1308" s="73"/>
      <c r="G1308" s="74"/>
      <c r="H1308" s="117"/>
    </row>
    <row r="1309" spans="1:8" ht="15" hidden="1" x14ac:dyDescent="0.25">
      <c r="A1309" s="116"/>
      <c r="B1309" s="76"/>
      <c r="C1309" s="77"/>
      <c r="D1309" s="73"/>
      <c r="E1309" s="73"/>
      <c r="F1309" s="73"/>
      <c r="G1309" s="74"/>
      <c r="H1309" s="117"/>
    </row>
    <row r="1310" spans="1:8" ht="15" hidden="1" x14ac:dyDescent="0.25">
      <c r="A1310" s="116"/>
      <c r="B1310" s="76"/>
      <c r="C1310" s="77"/>
      <c r="D1310" s="73"/>
      <c r="E1310" s="73"/>
      <c r="F1310" s="73"/>
      <c r="G1310" s="74"/>
      <c r="H1310" s="117"/>
    </row>
    <row r="1311" spans="1:8" ht="15" hidden="1" x14ac:dyDescent="0.25">
      <c r="A1311" s="116"/>
      <c r="B1311" s="76"/>
      <c r="C1311" s="77"/>
      <c r="D1311" s="73"/>
      <c r="E1311" s="73"/>
      <c r="F1311" s="73"/>
      <c r="G1311" s="74"/>
      <c r="H1311" s="117"/>
    </row>
    <row r="1312" spans="1:8" ht="15" hidden="1" x14ac:dyDescent="0.25">
      <c r="A1312" s="116"/>
      <c r="B1312" s="76"/>
      <c r="C1312" s="77"/>
      <c r="D1312" s="73"/>
      <c r="E1312" s="73"/>
      <c r="F1312" s="73"/>
      <c r="G1312" s="74"/>
      <c r="H1312" s="117"/>
    </row>
    <row r="1313" spans="1:8" ht="15" hidden="1" x14ac:dyDescent="0.25">
      <c r="A1313" s="116"/>
      <c r="B1313" s="76"/>
      <c r="C1313" s="77"/>
      <c r="D1313" s="73"/>
      <c r="E1313" s="73"/>
      <c r="F1313" s="73"/>
      <c r="G1313" s="74"/>
      <c r="H1313" s="117"/>
    </row>
    <row r="1314" spans="1:8" ht="15" hidden="1" x14ac:dyDescent="0.25">
      <c r="A1314" s="116"/>
      <c r="B1314" s="76"/>
      <c r="C1314" s="77"/>
      <c r="D1314" s="73"/>
      <c r="E1314" s="73"/>
      <c r="F1314" s="73"/>
      <c r="G1314" s="74"/>
      <c r="H1314" s="117"/>
    </row>
    <row r="1315" spans="1:8" ht="15" hidden="1" x14ac:dyDescent="0.25">
      <c r="A1315" s="116"/>
      <c r="B1315" s="76"/>
      <c r="C1315" s="77"/>
      <c r="D1315" s="73"/>
      <c r="E1315" s="73"/>
      <c r="F1315" s="73"/>
      <c r="G1315" s="74"/>
      <c r="H1315" s="117"/>
    </row>
    <row r="1316" spans="1:8" ht="15" hidden="1" x14ac:dyDescent="0.25">
      <c r="A1316" s="116"/>
      <c r="B1316" s="76"/>
      <c r="C1316" s="77"/>
      <c r="D1316" s="73"/>
      <c r="E1316" s="73"/>
      <c r="F1316" s="73"/>
      <c r="G1316" s="74"/>
      <c r="H1316" s="117"/>
    </row>
    <row r="1317" spans="1:8" ht="15" hidden="1" x14ac:dyDescent="0.25">
      <c r="A1317" s="116"/>
      <c r="B1317" s="76"/>
      <c r="C1317" s="77"/>
      <c r="D1317" s="73"/>
      <c r="E1317" s="73"/>
      <c r="F1317" s="73"/>
      <c r="G1317" s="74"/>
      <c r="H1317" s="117"/>
    </row>
    <row r="1318" spans="1:8" ht="15" hidden="1" x14ac:dyDescent="0.25">
      <c r="A1318" s="116"/>
      <c r="B1318" s="76"/>
      <c r="C1318" s="77"/>
      <c r="D1318" s="73"/>
      <c r="E1318" s="73"/>
      <c r="F1318" s="73"/>
      <c r="G1318" s="74"/>
      <c r="H1318" s="117"/>
    </row>
    <row r="1319" spans="1:8" ht="15" hidden="1" x14ac:dyDescent="0.25">
      <c r="A1319" s="116"/>
      <c r="B1319" s="76"/>
      <c r="C1319" s="77"/>
      <c r="D1319" s="73"/>
      <c r="E1319" s="73"/>
      <c r="F1319" s="73"/>
      <c r="G1319" s="74"/>
      <c r="H1319" s="117"/>
    </row>
    <row r="1320" spans="1:8" ht="15" hidden="1" x14ac:dyDescent="0.25">
      <c r="A1320" s="116"/>
      <c r="B1320" s="76"/>
      <c r="C1320" s="77"/>
      <c r="D1320" s="73"/>
      <c r="E1320" s="73"/>
      <c r="F1320" s="73"/>
      <c r="G1320" s="74"/>
      <c r="H1320" s="117"/>
    </row>
    <row r="1321" spans="1:8" ht="15" hidden="1" x14ac:dyDescent="0.25">
      <c r="A1321" s="116"/>
      <c r="B1321" s="76"/>
      <c r="C1321" s="77"/>
      <c r="D1321" s="73"/>
      <c r="E1321" s="73"/>
      <c r="F1321" s="73"/>
      <c r="G1321" s="74"/>
      <c r="H1321" s="117"/>
    </row>
    <row r="1322" spans="1:8" ht="15" hidden="1" x14ac:dyDescent="0.25">
      <c r="A1322" s="116"/>
      <c r="B1322" s="76"/>
      <c r="C1322" s="77"/>
      <c r="D1322" s="73"/>
      <c r="E1322" s="73"/>
      <c r="F1322" s="73"/>
      <c r="G1322" s="74"/>
      <c r="H1322" s="117"/>
    </row>
    <row r="1323" spans="1:8" ht="15" hidden="1" x14ac:dyDescent="0.25">
      <c r="A1323" s="116"/>
      <c r="B1323" s="76"/>
      <c r="C1323" s="77"/>
      <c r="D1323" s="73"/>
      <c r="E1323" s="73"/>
      <c r="F1323" s="73"/>
      <c r="G1323" s="74"/>
      <c r="H1323" s="117"/>
    </row>
    <row r="1324" spans="1:8" ht="15" hidden="1" x14ac:dyDescent="0.25">
      <c r="A1324" s="116"/>
      <c r="B1324" s="76"/>
      <c r="C1324" s="77"/>
      <c r="D1324" s="73"/>
      <c r="E1324" s="73"/>
      <c r="F1324" s="73"/>
      <c r="G1324" s="74"/>
      <c r="H1324" s="117"/>
    </row>
    <row r="1325" spans="1:8" ht="15" hidden="1" x14ac:dyDescent="0.25">
      <c r="A1325" s="116"/>
      <c r="B1325" s="76"/>
      <c r="C1325" s="77"/>
      <c r="D1325" s="73"/>
      <c r="E1325" s="73"/>
      <c r="F1325" s="73"/>
      <c r="G1325" s="74"/>
      <c r="H1325" s="117"/>
    </row>
    <row r="1326" spans="1:8" ht="15" hidden="1" x14ac:dyDescent="0.25">
      <c r="A1326" s="116"/>
      <c r="B1326" s="76"/>
      <c r="C1326" s="77"/>
      <c r="D1326" s="73"/>
      <c r="E1326" s="73"/>
      <c r="F1326" s="73"/>
      <c r="G1326" s="74"/>
      <c r="H1326" s="117"/>
    </row>
    <row r="1327" spans="1:8" ht="15" hidden="1" x14ac:dyDescent="0.25">
      <c r="A1327" s="116"/>
      <c r="B1327" s="76"/>
      <c r="C1327" s="77"/>
      <c r="D1327" s="73"/>
      <c r="E1327" s="73"/>
      <c r="F1327" s="73"/>
      <c r="G1327" s="74"/>
      <c r="H1327" s="117"/>
    </row>
    <row r="1328" spans="1:8" ht="15" hidden="1" x14ac:dyDescent="0.25">
      <c r="A1328" s="116"/>
      <c r="B1328" s="76"/>
      <c r="C1328" s="77"/>
      <c r="D1328" s="73"/>
      <c r="E1328" s="73"/>
      <c r="F1328" s="73"/>
      <c r="G1328" s="74"/>
      <c r="H1328" s="117"/>
    </row>
    <row r="1329" spans="1:8" ht="15" hidden="1" x14ac:dyDescent="0.25">
      <c r="A1329" s="116"/>
      <c r="B1329" s="76"/>
      <c r="C1329" s="77"/>
      <c r="D1329" s="73"/>
      <c r="E1329" s="73"/>
      <c r="F1329" s="73"/>
      <c r="G1329" s="74"/>
      <c r="H1329" s="117"/>
    </row>
    <row r="1330" spans="1:8" ht="15" hidden="1" x14ac:dyDescent="0.25">
      <c r="A1330" s="116"/>
      <c r="B1330" s="76"/>
      <c r="C1330" s="77"/>
      <c r="D1330" s="73"/>
      <c r="E1330" s="73"/>
      <c r="F1330" s="73"/>
      <c r="G1330" s="74"/>
      <c r="H1330" s="117"/>
    </row>
    <row r="1331" spans="1:8" ht="15" hidden="1" x14ac:dyDescent="0.25">
      <c r="A1331" s="116"/>
      <c r="B1331" s="76"/>
      <c r="C1331" s="77"/>
      <c r="D1331" s="73"/>
      <c r="E1331" s="73"/>
      <c r="F1331" s="73"/>
      <c r="G1331" s="74"/>
      <c r="H1331" s="117"/>
    </row>
    <row r="1332" spans="1:8" ht="15" hidden="1" x14ac:dyDescent="0.25">
      <c r="A1332" s="116"/>
      <c r="B1332" s="76"/>
      <c r="C1332" s="77"/>
      <c r="D1332" s="73"/>
      <c r="E1332" s="73"/>
      <c r="F1332" s="73"/>
      <c r="G1332" s="74"/>
      <c r="H1332" s="117"/>
    </row>
    <row r="1333" spans="1:8" ht="15" hidden="1" x14ac:dyDescent="0.25">
      <c r="A1333" s="116"/>
      <c r="B1333" s="76"/>
      <c r="C1333" s="77"/>
      <c r="D1333" s="73"/>
      <c r="E1333" s="73"/>
      <c r="F1333" s="73"/>
      <c r="G1333" s="74"/>
      <c r="H1333" s="117"/>
    </row>
    <row r="1334" spans="1:8" ht="15" hidden="1" x14ac:dyDescent="0.25">
      <c r="A1334" s="116"/>
      <c r="B1334" s="76"/>
      <c r="C1334" s="77"/>
      <c r="D1334" s="73"/>
      <c r="E1334" s="73"/>
      <c r="F1334" s="73"/>
      <c r="G1334" s="74"/>
      <c r="H1334" s="117"/>
    </row>
    <row r="1335" spans="1:8" ht="15" hidden="1" x14ac:dyDescent="0.25">
      <c r="A1335" s="116"/>
      <c r="B1335" s="76"/>
      <c r="C1335" s="77"/>
      <c r="D1335" s="73"/>
      <c r="E1335" s="73"/>
      <c r="F1335" s="73"/>
      <c r="G1335" s="74"/>
      <c r="H1335" s="117"/>
    </row>
    <row r="1336" spans="1:8" ht="15" hidden="1" x14ac:dyDescent="0.25">
      <c r="A1336" s="116"/>
      <c r="B1336" s="76"/>
      <c r="C1336" s="77"/>
      <c r="D1336" s="73"/>
      <c r="E1336" s="73"/>
      <c r="F1336" s="73"/>
      <c r="G1336" s="74"/>
      <c r="H1336" s="117"/>
    </row>
    <row r="1337" spans="1:8" ht="15" hidden="1" x14ac:dyDescent="0.25">
      <c r="A1337" s="116"/>
      <c r="B1337" s="76"/>
      <c r="C1337" s="77"/>
      <c r="D1337" s="73"/>
      <c r="E1337" s="73"/>
      <c r="F1337" s="73"/>
      <c r="G1337" s="74"/>
      <c r="H1337" s="117"/>
    </row>
    <row r="1338" spans="1:8" ht="15" hidden="1" x14ac:dyDescent="0.25">
      <c r="A1338" s="116"/>
      <c r="B1338" s="76"/>
      <c r="C1338" s="77"/>
      <c r="D1338" s="73"/>
      <c r="E1338" s="73"/>
      <c r="F1338" s="73"/>
      <c r="G1338" s="74"/>
      <c r="H1338" s="117"/>
    </row>
    <row r="1339" spans="1:8" ht="15" hidden="1" x14ac:dyDescent="0.25">
      <c r="A1339" s="116"/>
      <c r="B1339" s="76"/>
      <c r="C1339" s="77"/>
      <c r="D1339" s="73"/>
      <c r="E1339" s="73"/>
      <c r="F1339" s="73"/>
      <c r="G1339" s="74"/>
      <c r="H1339" s="117"/>
    </row>
    <row r="1340" spans="1:8" ht="15" hidden="1" x14ac:dyDescent="0.25">
      <c r="A1340" s="116"/>
      <c r="B1340" s="76"/>
      <c r="C1340" s="77"/>
      <c r="D1340" s="73"/>
      <c r="E1340" s="73"/>
      <c r="F1340" s="73"/>
      <c r="G1340" s="74"/>
      <c r="H1340" s="117"/>
    </row>
    <row r="1341" spans="1:8" ht="15" hidden="1" x14ac:dyDescent="0.25">
      <c r="A1341" s="116"/>
      <c r="B1341" s="76"/>
      <c r="C1341" s="77"/>
      <c r="D1341" s="73"/>
      <c r="E1341" s="73"/>
      <c r="F1341" s="73"/>
      <c r="G1341" s="74"/>
      <c r="H1341" s="117"/>
    </row>
    <row r="1342" spans="1:8" ht="15" hidden="1" x14ac:dyDescent="0.25">
      <c r="A1342" s="116"/>
      <c r="B1342" s="76"/>
      <c r="C1342" s="77"/>
      <c r="D1342" s="73"/>
      <c r="E1342" s="73"/>
      <c r="F1342" s="73"/>
      <c r="G1342" s="74"/>
      <c r="H1342" s="117"/>
    </row>
    <row r="1343" spans="1:8" ht="15" hidden="1" x14ac:dyDescent="0.25">
      <c r="A1343" s="116"/>
      <c r="B1343" s="76"/>
      <c r="C1343" s="77"/>
      <c r="D1343" s="73"/>
      <c r="E1343" s="73"/>
      <c r="F1343" s="73"/>
      <c r="G1343" s="74"/>
      <c r="H1343" s="117"/>
    </row>
    <row r="1344" spans="1:8" ht="15" hidden="1" x14ac:dyDescent="0.25">
      <c r="A1344" s="116"/>
      <c r="B1344" s="76"/>
      <c r="C1344" s="77"/>
      <c r="D1344" s="73"/>
      <c r="E1344" s="73"/>
      <c r="F1344" s="73"/>
      <c r="G1344" s="74"/>
      <c r="H1344" s="117"/>
    </row>
    <row r="1345" spans="1:8" ht="15" hidden="1" x14ac:dyDescent="0.25">
      <c r="A1345" s="116"/>
      <c r="B1345" s="76"/>
      <c r="C1345" s="77"/>
      <c r="D1345" s="73"/>
      <c r="E1345" s="73"/>
      <c r="F1345" s="73"/>
      <c r="G1345" s="74"/>
      <c r="H1345" s="117"/>
    </row>
    <row r="1346" spans="1:8" ht="15" hidden="1" x14ac:dyDescent="0.25">
      <c r="A1346" s="116"/>
      <c r="B1346" s="76"/>
      <c r="C1346" s="77"/>
      <c r="D1346" s="73"/>
      <c r="E1346" s="73"/>
      <c r="F1346" s="73"/>
      <c r="G1346" s="74"/>
      <c r="H1346" s="117"/>
    </row>
    <row r="1347" spans="1:8" ht="15" hidden="1" x14ac:dyDescent="0.25">
      <c r="A1347" s="116"/>
      <c r="B1347" s="76"/>
      <c r="C1347" s="77"/>
      <c r="D1347" s="73"/>
      <c r="E1347" s="73"/>
      <c r="F1347" s="73"/>
      <c r="G1347" s="74"/>
      <c r="H1347" s="117"/>
    </row>
    <row r="1348" spans="1:8" ht="15" hidden="1" x14ac:dyDescent="0.25">
      <c r="A1348" s="116"/>
      <c r="B1348" s="76"/>
      <c r="C1348" s="77"/>
      <c r="D1348" s="73"/>
      <c r="E1348" s="73"/>
      <c r="F1348" s="73"/>
      <c r="G1348" s="74"/>
      <c r="H1348" s="117"/>
    </row>
    <row r="1349" spans="1:8" ht="15" hidden="1" x14ac:dyDescent="0.25">
      <c r="A1349" s="116"/>
      <c r="B1349" s="76"/>
      <c r="C1349" s="77"/>
      <c r="D1349" s="73"/>
      <c r="E1349" s="73"/>
      <c r="F1349" s="73"/>
      <c r="G1349" s="74"/>
      <c r="H1349" s="117"/>
    </row>
    <row r="1350" spans="1:8" ht="15" hidden="1" x14ac:dyDescent="0.25">
      <c r="A1350" s="116"/>
      <c r="B1350" s="76"/>
      <c r="C1350" s="77"/>
      <c r="D1350" s="73"/>
      <c r="E1350" s="73"/>
      <c r="F1350" s="73"/>
      <c r="G1350" s="74"/>
      <c r="H1350" s="117"/>
    </row>
    <row r="1351" spans="1:8" ht="15" hidden="1" x14ac:dyDescent="0.25">
      <c r="A1351" s="116"/>
      <c r="B1351" s="76"/>
      <c r="C1351" s="77"/>
      <c r="D1351" s="73"/>
      <c r="E1351" s="73"/>
      <c r="F1351" s="73"/>
      <c r="G1351" s="74"/>
      <c r="H1351" s="117"/>
    </row>
    <row r="1352" spans="1:8" ht="15" hidden="1" x14ac:dyDescent="0.25">
      <c r="A1352" s="116"/>
      <c r="B1352" s="76"/>
      <c r="C1352" s="77"/>
      <c r="D1352" s="73"/>
      <c r="E1352" s="73"/>
      <c r="F1352" s="73"/>
      <c r="G1352" s="74"/>
      <c r="H1352" s="117"/>
    </row>
    <row r="1353" spans="1:8" ht="15" hidden="1" x14ac:dyDescent="0.25">
      <c r="A1353" s="116"/>
      <c r="B1353" s="76"/>
      <c r="C1353" s="77"/>
      <c r="D1353" s="73"/>
      <c r="E1353" s="73"/>
      <c r="F1353" s="73"/>
      <c r="G1353" s="74"/>
      <c r="H1353" s="117"/>
    </row>
    <row r="1354" spans="1:8" ht="15" hidden="1" x14ac:dyDescent="0.25">
      <c r="A1354" s="116"/>
      <c r="B1354" s="76"/>
      <c r="C1354" s="77"/>
      <c r="D1354" s="73"/>
      <c r="E1354" s="73"/>
      <c r="F1354" s="73"/>
      <c r="G1354" s="74"/>
      <c r="H1354" s="117"/>
    </row>
    <row r="1355" spans="1:8" ht="15" hidden="1" x14ac:dyDescent="0.25">
      <c r="A1355" s="116"/>
      <c r="B1355" s="76"/>
      <c r="C1355" s="77"/>
      <c r="D1355" s="73"/>
      <c r="E1355" s="73"/>
      <c r="F1355" s="73"/>
      <c r="G1355" s="74"/>
      <c r="H1355" s="117"/>
    </row>
    <row r="1356" spans="1:8" ht="15" hidden="1" x14ac:dyDescent="0.25">
      <c r="A1356" s="116"/>
      <c r="B1356" s="76"/>
      <c r="C1356" s="77"/>
      <c r="D1356" s="73"/>
      <c r="E1356" s="73"/>
      <c r="F1356" s="73"/>
      <c r="G1356" s="74"/>
      <c r="H1356" s="117"/>
    </row>
    <row r="1357" spans="1:8" ht="15" hidden="1" x14ac:dyDescent="0.25">
      <c r="A1357" s="116"/>
      <c r="B1357" s="76"/>
      <c r="C1357" s="77"/>
      <c r="D1357" s="73"/>
      <c r="E1357" s="73"/>
      <c r="F1357" s="73"/>
      <c r="G1357" s="74"/>
      <c r="H1357" s="117"/>
    </row>
    <row r="1358" spans="1:8" ht="15" hidden="1" x14ac:dyDescent="0.25">
      <c r="A1358" s="116"/>
      <c r="B1358" s="76"/>
      <c r="C1358" s="77"/>
      <c r="D1358" s="73"/>
      <c r="E1358" s="73"/>
      <c r="F1358" s="73"/>
      <c r="G1358" s="74"/>
      <c r="H1358" s="117"/>
    </row>
    <row r="1359" spans="1:8" ht="15" hidden="1" x14ac:dyDescent="0.25">
      <c r="A1359" s="116"/>
      <c r="B1359" s="76"/>
      <c r="C1359" s="77"/>
      <c r="D1359" s="73"/>
      <c r="E1359" s="73"/>
      <c r="F1359" s="73"/>
      <c r="G1359" s="74"/>
      <c r="H1359" s="117"/>
    </row>
    <row r="1360" spans="1:8" ht="15" hidden="1" x14ac:dyDescent="0.25">
      <c r="A1360" s="116"/>
      <c r="B1360" s="76"/>
      <c r="C1360" s="77"/>
      <c r="D1360" s="73"/>
      <c r="E1360" s="73"/>
      <c r="F1360" s="73"/>
      <c r="G1360" s="74"/>
      <c r="H1360" s="117"/>
    </row>
    <row r="1361" spans="1:8" ht="15" hidden="1" x14ac:dyDescent="0.25">
      <c r="A1361" s="116"/>
      <c r="B1361" s="76"/>
      <c r="C1361" s="77"/>
      <c r="D1361" s="73"/>
      <c r="E1361" s="73"/>
      <c r="F1361" s="73"/>
      <c r="G1361" s="74"/>
      <c r="H1361" s="117"/>
    </row>
    <row r="1362" spans="1:8" ht="15" hidden="1" x14ac:dyDescent="0.25">
      <c r="A1362" s="116"/>
      <c r="B1362" s="76"/>
      <c r="C1362" s="77"/>
      <c r="D1362" s="73"/>
      <c r="E1362" s="73"/>
      <c r="F1362" s="73"/>
      <c r="G1362" s="74"/>
      <c r="H1362" s="117"/>
    </row>
    <row r="1363" spans="1:8" ht="15" hidden="1" x14ac:dyDescent="0.25">
      <c r="A1363" s="116"/>
      <c r="B1363" s="76"/>
      <c r="C1363" s="77"/>
      <c r="D1363" s="73"/>
      <c r="E1363" s="73"/>
      <c r="F1363" s="73"/>
      <c r="G1363" s="74"/>
      <c r="H1363" s="117"/>
    </row>
    <row r="1364" spans="1:8" ht="15" hidden="1" x14ac:dyDescent="0.25">
      <c r="A1364" s="116"/>
      <c r="B1364" s="76"/>
      <c r="C1364" s="77"/>
      <c r="D1364" s="73"/>
      <c r="E1364" s="73"/>
      <c r="F1364" s="73"/>
      <c r="G1364" s="74"/>
      <c r="H1364" s="117"/>
    </row>
    <row r="1365" spans="1:8" ht="15" hidden="1" x14ac:dyDescent="0.25">
      <c r="A1365" s="116"/>
      <c r="B1365" s="76"/>
      <c r="C1365" s="77"/>
      <c r="D1365" s="73"/>
      <c r="E1365" s="73"/>
      <c r="F1365" s="73"/>
      <c r="G1365" s="74"/>
      <c r="H1365" s="117"/>
    </row>
    <row r="1366" spans="1:8" ht="15" hidden="1" x14ac:dyDescent="0.25">
      <c r="A1366" s="116"/>
      <c r="B1366" s="76"/>
      <c r="C1366" s="77"/>
      <c r="D1366" s="73"/>
      <c r="E1366" s="73"/>
      <c r="F1366" s="73"/>
      <c r="G1366" s="74"/>
      <c r="H1366" s="117"/>
    </row>
    <row r="1367" spans="1:8" ht="15" hidden="1" x14ac:dyDescent="0.25">
      <c r="A1367" s="116"/>
      <c r="B1367" s="76"/>
      <c r="C1367" s="77"/>
      <c r="D1367" s="73"/>
      <c r="E1367" s="73"/>
      <c r="F1367" s="73"/>
      <c r="G1367" s="74"/>
      <c r="H1367" s="117"/>
    </row>
    <row r="1368" spans="1:8" ht="15" hidden="1" x14ac:dyDescent="0.25">
      <c r="A1368" s="116"/>
      <c r="B1368" s="76"/>
      <c r="C1368" s="77"/>
      <c r="D1368" s="73"/>
      <c r="E1368" s="73"/>
      <c r="F1368" s="73"/>
      <c r="G1368" s="74"/>
      <c r="H1368" s="117"/>
    </row>
    <row r="1369" spans="1:8" ht="15" hidden="1" x14ac:dyDescent="0.25">
      <c r="A1369" s="116"/>
      <c r="B1369" s="76"/>
      <c r="C1369" s="77"/>
      <c r="D1369" s="73"/>
      <c r="E1369" s="73"/>
      <c r="F1369" s="73"/>
      <c r="G1369" s="74"/>
      <c r="H1369" s="117"/>
    </row>
    <row r="1370" spans="1:8" ht="15" hidden="1" x14ac:dyDescent="0.25">
      <c r="A1370" s="116"/>
      <c r="B1370" s="76"/>
      <c r="C1370" s="77"/>
      <c r="D1370" s="73"/>
      <c r="E1370" s="73"/>
      <c r="F1370" s="73"/>
      <c r="G1370" s="74"/>
      <c r="H1370" s="117"/>
    </row>
    <row r="1371" spans="1:8" ht="15" hidden="1" x14ac:dyDescent="0.25">
      <c r="A1371" s="116"/>
      <c r="B1371" s="76"/>
      <c r="C1371" s="77"/>
      <c r="D1371" s="73"/>
      <c r="E1371" s="73"/>
      <c r="F1371" s="73"/>
      <c r="G1371" s="74"/>
      <c r="H1371" s="117"/>
    </row>
    <row r="1372" spans="1:8" ht="15" hidden="1" x14ac:dyDescent="0.25">
      <c r="A1372" s="116"/>
      <c r="B1372" s="76"/>
      <c r="C1372" s="77"/>
      <c r="D1372" s="73"/>
      <c r="E1372" s="73"/>
      <c r="F1372" s="73"/>
      <c r="G1372" s="74"/>
      <c r="H1372" s="117"/>
    </row>
    <row r="1373" spans="1:8" ht="15" hidden="1" x14ac:dyDescent="0.25">
      <c r="A1373" s="116"/>
      <c r="B1373" s="76"/>
      <c r="C1373" s="77"/>
      <c r="D1373" s="73"/>
      <c r="E1373" s="73"/>
      <c r="F1373" s="73"/>
      <c r="G1373" s="74"/>
      <c r="H1373" s="117"/>
    </row>
    <row r="1374" spans="1:8" ht="15" hidden="1" x14ac:dyDescent="0.25">
      <c r="A1374" s="116"/>
      <c r="B1374" s="76"/>
      <c r="C1374" s="77"/>
      <c r="D1374" s="73"/>
      <c r="E1374" s="73"/>
      <c r="F1374" s="73"/>
      <c r="G1374" s="74"/>
      <c r="H1374" s="117"/>
    </row>
    <row r="1375" spans="1:8" ht="15" hidden="1" x14ac:dyDescent="0.25">
      <c r="A1375" s="116"/>
      <c r="B1375" s="76"/>
      <c r="C1375" s="77"/>
      <c r="D1375" s="73"/>
      <c r="E1375" s="73"/>
      <c r="F1375" s="73"/>
      <c r="G1375" s="74"/>
      <c r="H1375" s="117"/>
    </row>
    <row r="1376" spans="1:8" ht="15" hidden="1" x14ac:dyDescent="0.25">
      <c r="A1376" s="116"/>
      <c r="B1376" s="76"/>
      <c r="C1376" s="77"/>
      <c r="D1376" s="73"/>
      <c r="E1376" s="73"/>
      <c r="F1376" s="73"/>
      <c r="G1376" s="74"/>
      <c r="H1376" s="117"/>
    </row>
    <row r="1377" spans="1:8" ht="15" hidden="1" x14ac:dyDescent="0.25">
      <c r="A1377" s="116"/>
      <c r="B1377" s="76"/>
      <c r="C1377" s="77"/>
      <c r="D1377" s="73"/>
      <c r="E1377" s="73"/>
      <c r="F1377" s="73"/>
      <c r="G1377" s="74"/>
      <c r="H1377" s="117"/>
    </row>
    <row r="1378" spans="1:8" ht="15" hidden="1" x14ac:dyDescent="0.25">
      <c r="A1378" s="116"/>
      <c r="B1378" s="76"/>
      <c r="C1378" s="77"/>
      <c r="D1378" s="73"/>
      <c r="E1378" s="73"/>
      <c r="F1378" s="73"/>
      <c r="G1378" s="74"/>
      <c r="H1378" s="117"/>
    </row>
    <row r="1379" spans="1:8" ht="15" hidden="1" x14ac:dyDescent="0.25">
      <c r="A1379" s="116"/>
      <c r="B1379" s="76"/>
      <c r="C1379" s="77"/>
      <c r="D1379" s="73"/>
      <c r="E1379" s="73"/>
      <c r="F1379" s="73"/>
      <c r="G1379" s="74"/>
      <c r="H1379" s="117"/>
    </row>
    <row r="1380" spans="1:8" ht="15" hidden="1" x14ac:dyDescent="0.25">
      <c r="A1380" s="116"/>
      <c r="B1380" s="76"/>
      <c r="C1380" s="77"/>
      <c r="D1380" s="73"/>
      <c r="E1380" s="73"/>
      <c r="F1380" s="73"/>
      <c r="G1380" s="74"/>
      <c r="H1380" s="117"/>
    </row>
    <row r="1381" spans="1:8" ht="15" hidden="1" x14ac:dyDescent="0.25">
      <c r="A1381" s="116"/>
      <c r="B1381" s="76"/>
      <c r="C1381" s="77"/>
      <c r="D1381" s="73"/>
      <c r="E1381" s="73"/>
      <c r="F1381" s="73"/>
      <c r="G1381" s="74"/>
      <c r="H1381" s="117"/>
    </row>
    <row r="1382" spans="1:8" ht="15" hidden="1" x14ac:dyDescent="0.25">
      <c r="A1382" s="116"/>
      <c r="B1382" s="76"/>
      <c r="C1382" s="77"/>
      <c r="D1382" s="73"/>
      <c r="E1382" s="73"/>
      <c r="F1382" s="73"/>
      <c r="G1382" s="74"/>
      <c r="H1382" s="117"/>
    </row>
    <row r="1383" spans="1:8" ht="15" hidden="1" x14ac:dyDescent="0.25">
      <c r="A1383" s="116"/>
      <c r="B1383" s="76"/>
      <c r="C1383" s="77"/>
      <c r="D1383" s="73"/>
      <c r="E1383" s="73"/>
      <c r="F1383" s="73"/>
      <c r="G1383" s="74"/>
      <c r="H1383" s="117"/>
    </row>
    <row r="1384" spans="1:8" ht="15" hidden="1" x14ac:dyDescent="0.25">
      <c r="A1384" s="116"/>
      <c r="B1384" s="76"/>
      <c r="C1384" s="77"/>
      <c r="D1384" s="73"/>
      <c r="E1384" s="73"/>
      <c r="F1384" s="73"/>
      <c r="G1384" s="74"/>
      <c r="H1384" s="117"/>
    </row>
    <row r="1385" spans="1:8" ht="15" hidden="1" x14ac:dyDescent="0.25">
      <c r="A1385" s="116"/>
      <c r="B1385" s="76"/>
      <c r="C1385" s="77"/>
      <c r="D1385" s="73"/>
      <c r="E1385" s="73"/>
      <c r="F1385" s="73"/>
      <c r="G1385" s="74"/>
      <c r="H1385" s="117"/>
    </row>
    <row r="1386" spans="1:8" ht="15" hidden="1" x14ac:dyDescent="0.25">
      <c r="A1386" s="116"/>
      <c r="B1386" s="76"/>
      <c r="C1386" s="77"/>
      <c r="D1386" s="73"/>
      <c r="E1386" s="73"/>
      <c r="F1386" s="73"/>
      <c r="G1386" s="74"/>
      <c r="H1386" s="117"/>
    </row>
    <row r="1387" spans="1:8" ht="15" hidden="1" x14ac:dyDescent="0.25">
      <c r="A1387" s="116"/>
      <c r="B1387" s="76"/>
      <c r="C1387" s="77"/>
      <c r="D1387" s="73"/>
      <c r="E1387" s="73"/>
      <c r="F1387" s="73"/>
      <c r="G1387" s="74"/>
      <c r="H1387" s="117"/>
    </row>
    <row r="1388" spans="1:8" ht="15" hidden="1" x14ac:dyDescent="0.25">
      <c r="A1388" s="116"/>
      <c r="B1388" s="76"/>
      <c r="C1388" s="77"/>
      <c r="D1388" s="73"/>
      <c r="E1388" s="73"/>
      <c r="F1388" s="73"/>
      <c r="G1388" s="74"/>
      <c r="H1388" s="117"/>
    </row>
    <row r="1389" spans="1:8" ht="15" hidden="1" x14ac:dyDescent="0.25">
      <c r="A1389" s="116"/>
      <c r="B1389" s="76"/>
      <c r="C1389" s="77"/>
      <c r="D1389" s="73"/>
      <c r="E1389" s="73"/>
      <c r="F1389" s="73"/>
      <c r="G1389" s="74"/>
      <c r="H1389" s="117"/>
    </row>
    <row r="1390" spans="1:8" ht="15" hidden="1" x14ac:dyDescent="0.25">
      <c r="A1390" s="116"/>
      <c r="B1390" s="76"/>
      <c r="C1390" s="77"/>
      <c r="D1390" s="73"/>
      <c r="E1390" s="73"/>
      <c r="F1390" s="73"/>
      <c r="G1390" s="74"/>
      <c r="H1390" s="117"/>
    </row>
    <row r="1391" spans="1:8" ht="15" hidden="1" x14ac:dyDescent="0.25">
      <c r="A1391" s="116"/>
      <c r="B1391" s="76"/>
      <c r="C1391" s="77"/>
      <c r="D1391" s="73"/>
      <c r="E1391" s="73"/>
      <c r="F1391" s="73"/>
      <c r="G1391" s="74"/>
      <c r="H1391" s="117"/>
    </row>
    <row r="1392" spans="1:8" ht="15" hidden="1" x14ac:dyDescent="0.25">
      <c r="A1392" s="116"/>
      <c r="B1392" s="76"/>
      <c r="C1392" s="77"/>
      <c r="D1392" s="73"/>
      <c r="E1392" s="73"/>
      <c r="F1392" s="73"/>
      <c r="G1392" s="74"/>
      <c r="H1392" s="117"/>
    </row>
    <row r="1393" spans="1:8" ht="15" hidden="1" x14ac:dyDescent="0.25">
      <c r="A1393" s="116"/>
      <c r="B1393" s="76"/>
      <c r="C1393" s="77"/>
      <c r="D1393" s="73"/>
      <c r="E1393" s="73"/>
      <c r="F1393" s="73"/>
      <c r="G1393" s="74"/>
      <c r="H1393" s="117"/>
    </row>
    <row r="1394" spans="1:8" ht="15" hidden="1" x14ac:dyDescent="0.25">
      <c r="A1394" s="116"/>
      <c r="B1394" s="76"/>
      <c r="C1394" s="77"/>
      <c r="D1394" s="73"/>
      <c r="E1394" s="73"/>
      <c r="F1394" s="73"/>
      <c r="G1394" s="74"/>
      <c r="H1394" s="117"/>
    </row>
    <row r="1395" spans="1:8" ht="15" hidden="1" x14ac:dyDescent="0.25">
      <c r="A1395" s="116"/>
      <c r="B1395" s="76"/>
      <c r="C1395" s="77"/>
      <c r="D1395" s="73"/>
      <c r="E1395" s="73"/>
      <c r="F1395" s="73"/>
      <c r="G1395" s="74"/>
      <c r="H1395" s="117"/>
    </row>
    <row r="1396" spans="1:8" ht="15" hidden="1" x14ac:dyDescent="0.25">
      <c r="A1396" s="116"/>
      <c r="B1396" s="76"/>
      <c r="C1396" s="77"/>
      <c r="D1396" s="73"/>
      <c r="E1396" s="73"/>
      <c r="F1396" s="73"/>
      <c r="G1396" s="74"/>
      <c r="H1396" s="117"/>
    </row>
    <row r="1397" spans="1:8" ht="15" hidden="1" x14ac:dyDescent="0.25">
      <c r="A1397" s="116"/>
      <c r="B1397" s="76"/>
      <c r="C1397" s="77"/>
      <c r="D1397" s="73"/>
      <c r="E1397" s="73"/>
      <c r="F1397" s="73"/>
      <c r="G1397" s="74"/>
      <c r="H1397" s="117"/>
    </row>
    <row r="1398" spans="1:8" ht="15" hidden="1" x14ac:dyDescent="0.25">
      <c r="A1398" s="116"/>
      <c r="B1398" s="76"/>
      <c r="C1398" s="77"/>
      <c r="D1398" s="73"/>
      <c r="E1398" s="73"/>
      <c r="F1398" s="73"/>
      <c r="G1398" s="74"/>
      <c r="H1398" s="117"/>
    </row>
    <row r="1399" spans="1:8" ht="15" hidden="1" x14ac:dyDescent="0.25">
      <c r="A1399" s="116"/>
      <c r="B1399" s="76"/>
      <c r="C1399" s="77"/>
      <c r="D1399" s="73"/>
      <c r="E1399" s="73"/>
      <c r="F1399" s="73"/>
      <c r="G1399" s="74"/>
      <c r="H1399" s="117"/>
    </row>
    <row r="1400" spans="1:8" ht="15" hidden="1" x14ac:dyDescent="0.25">
      <c r="A1400" s="116"/>
      <c r="B1400" s="76"/>
      <c r="C1400" s="77"/>
      <c r="D1400" s="73"/>
      <c r="E1400" s="73"/>
      <c r="F1400" s="73"/>
      <c r="G1400" s="74"/>
      <c r="H1400" s="117"/>
    </row>
    <row r="1401" spans="1:8" ht="15" hidden="1" x14ac:dyDescent="0.25">
      <c r="A1401" s="116"/>
      <c r="B1401" s="76"/>
      <c r="C1401" s="77"/>
      <c r="D1401" s="73"/>
      <c r="E1401" s="73"/>
      <c r="F1401" s="73"/>
      <c r="G1401" s="74"/>
      <c r="H1401" s="117"/>
    </row>
    <row r="1402" spans="1:8" ht="15" hidden="1" x14ac:dyDescent="0.25">
      <c r="A1402" s="116"/>
      <c r="B1402" s="76"/>
      <c r="C1402" s="77"/>
      <c r="D1402" s="73"/>
      <c r="E1402" s="73"/>
      <c r="F1402" s="73"/>
      <c r="G1402" s="74"/>
      <c r="H1402" s="117"/>
    </row>
    <row r="1403" spans="1:8" ht="15" hidden="1" x14ac:dyDescent="0.25">
      <c r="A1403" s="116"/>
      <c r="B1403" s="76"/>
      <c r="C1403" s="77"/>
      <c r="D1403" s="73"/>
      <c r="E1403" s="73"/>
      <c r="F1403" s="73"/>
      <c r="G1403" s="74"/>
      <c r="H1403" s="117"/>
    </row>
    <row r="1404" spans="1:8" ht="15" hidden="1" x14ac:dyDescent="0.25">
      <c r="A1404" s="116"/>
      <c r="B1404" s="76"/>
      <c r="C1404" s="77"/>
      <c r="D1404" s="73"/>
      <c r="E1404" s="73"/>
      <c r="F1404" s="73"/>
      <c r="G1404" s="74"/>
      <c r="H1404" s="117"/>
    </row>
    <row r="1405" spans="1:8" ht="15" hidden="1" x14ac:dyDescent="0.25">
      <c r="A1405" s="116"/>
      <c r="B1405" s="76"/>
      <c r="C1405" s="77"/>
      <c r="D1405" s="73"/>
      <c r="E1405" s="73"/>
      <c r="F1405" s="73"/>
      <c r="G1405" s="74"/>
      <c r="H1405" s="117"/>
    </row>
    <row r="1406" spans="1:8" ht="15" hidden="1" x14ac:dyDescent="0.25">
      <c r="A1406" s="116"/>
      <c r="B1406" s="76"/>
      <c r="C1406" s="77"/>
      <c r="D1406" s="73"/>
      <c r="E1406" s="73"/>
      <c r="F1406" s="73"/>
      <c r="G1406" s="74"/>
      <c r="H1406" s="117"/>
    </row>
    <row r="1407" spans="1:8" ht="15" hidden="1" x14ac:dyDescent="0.25">
      <c r="A1407" s="116"/>
      <c r="B1407" s="76"/>
      <c r="C1407" s="77"/>
      <c r="D1407" s="73"/>
      <c r="E1407" s="73"/>
      <c r="F1407" s="73"/>
      <c r="G1407" s="74"/>
      <c r="H1407" s="117"/>
    </row>
    <row r="1408" spans="1:8" ht="15" hidden="1" x14ac:dyDescent="0.25">
      <c r="A1408" s="116"/>
      <c r="B1408" s="76"/>
      <c r="C1408" s="77"/>
      <c r="D1408" s="73"/>
      <c r="E1408" s="73"/>
      <c r="F1408" s="73"/>
      <c r="G1408" s="74"/>
      <c r="H1408" s="117"/>
    </row>
    <row r="1409" spans="1:8" ht="15" hidden="1" x14ac:dyDescent="0.25">
      <c r="A1409" s="116"/>
      <c r="B1409" s="76"/>
      <c r="C1409" s="77"/>
      <c r="D1409" s="73"/>
      <c r="E1409" s="73"/>
      <c r="F1409" s="73"/>
      <c r="G1409" s="74"/>
      <c r="H1409" s="117"/>
    </row>
    <row r="1410" spans="1:8" ht="15" hidden="1" x14ac:dyDescent="0.25">
      <c r="A1410" s="116"/>
      <c r="B1410" s="76"/>
      <c r="C1410" s="77"/>
      <c r="D1410" s="73"/>
      <c r="E1410" s="73"/>
      <c r="F1410" s="73"/>
      <c r="G1410" s="74"/>
      <c r="H1410" s="117"/>
    </row>
    <row r="1411" spans="1:8" ht="15" hidden="1" x14ac:dyDescent="0.25">
      <c r="A1411" s="116"/>
      <c r="B1411" s="76"/>
      <c r="C1411" s="77"/>
      <c r="D1411" s="73"/>
      <c r="E1411" s="73"/>
      <c r="F1411" s="73"/>
      <c r="G1411" s="74"/>
      <c r="H1411" s="117"/>
    </row>
    <row r="1412" spans="1:8" ht="15" hidden="1" x14ac:dyDescent="0.25">
      <c r="A1412" s="116"/>
      <c r="B1412" s="76"/>
      <c r="C1412" s="77"/>
      <c r="D1412" s="73"/>
      <c r="E1412" s="73"/>
      <c r="F1412" s="73"/>
      <c r="G1412" s="74"/>
      <c r="H1412" s="117"/>
    </row>
    <row r="1413" spans="1:8" ht="15" hidden="1" x14ac:dyDescent="0.25">
      <c r="A1413" s="116"/>
      <c r="B1413" s="76"/>
      <c r="C1413" s="77"/>
      <c r="D1413" s="73"/>
      <c r="E1413" s="73"/>
      <c r="F1413" s="73"/>
      <c r="G1413" s="74"/>
      <c r="H1413" s="117"/>
    </row>
    <row r="1414" spans="1:8" ht="15" hidden="1" x14ac:dyDescent="0.25">
      <c r="A1414" s="116"/>
      <c r="B1414" s="76"/>
      <c r="C1414" s="77"/>
      <c r="D1414" s="73"/>
      <c r="E1414" s="73"/>
      <c r="F1414" s="73"/>
      <c r="G1414" s="74"/>
      <c r="H1414" s="117"/>
    </row>
    <row r="1415" spans="1:8" ht="15" hidden="1" x14ac:dyDescent="0.25">
      <c r="A1415" s="116"/>
      <c r="B1415" s="76"/>
      <c r="C1415" s="77"/>
      <c r="D1415" s="73"/>
      <c r="E1415" s="73"/>
      <c r="F1415" s="73"/>
      <c r="G1415" s="74"/>
      <c r="H1415" s="117"/>
    </row>
    <row r="1416" spans="1:8" ht="15" hidden="1" x14ac:dyDescent="0.25">
      <c r="A1416" s="116"/>
      <c r="B1416" s="76"/>
      <c r="C1416" s="77"/>
      <c r="D1416" s="73"/>
      <c r="E1416" s="73"/>
      <c r="F1416" s="73"/>
      <c r="G1416" s="74"/>
      <c r="H1416" s="117"/>
    </row>
    <row r="1417" spans="1:8" ht="15" hidden="1" x14ac:dyDescent="0.25">
      <c r="A1417" s="116"/>
      <c r="B1417" s="76"/>
      <c r="C1417" s="77"/>
      <c r="D1417" s="73"/>
      <c r="E1417" s="73"/>
      <c r="F1417" s="73"/>
      <c r="G1417" s="74"/>
      <c r="H1417" s="117"/>
    </row>
    <row r="1418" spans="1:8" ht="15" hidden="1" x14ac:dyDescent="0.25">
      <c r="A1418" s="116"/>
      <c r="B1418" s="76"/>
      <c r="C1418" s="77"/>
      <c r="D1418" s="73"/>
      <c r="E1418" s="73"/>
      <c r="F1418" s="73"/>
      <c r="G1418" s="74"/>
      <c r="H1418" s="117"/>
    </row>
    <row r="1419" spans="1:8" ht="15" hidden="1" x14ac:dyDescent="0.25">
      <c r="A1419" s="116"/>
      <c r="B1419" s="76"/>
      <c r="C1419" s="77"/>
      <c r="D1419" s="73"/>
      <c r="E1419" s="73"/>
      <c r="F1419" s="73"/>
      <c r="G1419" s="74"/>
      <c r="H1419" s="117"/>
    </row>
    <row r="1420" spans="1:8" ht="15" hidden="1" x14ac:dyDescent="0.25">
      <c r="A1420" s="116"/>
      <c r="B1420" s="76"/>
      <c r="C1420" s="77"/>
      <c r="D1420" s="73"/>
      <c r="E1420" s="73"/>
      <c r="F1420" s="73"/>
      <c r="G1420" s="74"/>
      <c r="H1420" s="117"/>
    </row>
    <row r="1421" spans="1:8" ht="15" hidden="1" x14ac:dyDescent="0.25">
      <c r="A1421" s="116"/>
      <c r="B1421" s="76"/>
      <c r="C1421" s="77"/>
      <c r="D1421" s="73"/>
      <c r="E1421" s="73"/>
      <c r="F1421" s="73"/>
      <c r="G1421" s="74"/>
      <c r="H1421" s="117"/>
    </row>
    <row r="1422" spans="1:8" ht="15" hidden="1" x14ac:dyDescent="0.25">
      <c r="A1422" s="116"/>
      <c r="B1422" s="76"/>
      <c r="C1422" s="77"/>
      <c r="D1422" s="73"/>
      <c r="E1422" s="73"/>
      <c r="F1422" s="73"/>
      <c r="G1422" s="74"/>
      <c r="H1422" s="117"/>
    </row>
    <row r="1423" spans="1:8" ht="15" hidden="1" x14ac:dyDescent="0.25">
      <c r="A1423" s="116"/>
      <c r="B1423" s="76"/>
      <c r="C1423" s="77"/>
      <c r="D1423" s="73"/>
      <c r="E1423" s="73"/>
      <c r="F1423" s="73"/>
      <c r="G1423" s="74"/>
      <c r="H1423" s="117"/>
    </row>
    <row r="1424" spans="1:8" ht="15" hidden="1" x14ac:dyDescent="0.25">
      <c r="A1424" s="116"/>
      <c r="B1424" s="76"/>
      <c r="C1424" s="77"/>
      <c r="D1424" s="73"/>
      <c r="E1424" s="73"/>
      <c r="F1424" s="73"/>
      <c r="G1424" s="74"/>
      <c r="H1424" s="117"/>
    </row>
    <row r="1425" spans="1:8" ht="15" hidden="1" x14ac:dyDescent="0.25">
      <c r="A1425" s="116"/>
      <c r="B1425" s="76"/>
      <c r="C1425" s="77"/>
      <c r="D1425" s="73"/>
      <c r="E1425" s="73"/>
      <c r="F1425" s="73"/>
      <c r="G1425" s="74"/>
      <c r="H1425" s="117"/>
    </row>
    <row r="1426" spans="1:8" ht="15" hidden="1" x14ac:dyDescent="0.25">
      <c r="A1426" s="116"/>
      <c r="B1426" s="76"/>
      <c r="C1426" s="77"/>
      <c r="D1426" s="73"/>
      <c r="E1426" s="73"/>
      <c r="F1426" s="73"/>
      <c r="G1426" s="74"/>
      <c r="H1426" s="117"/>
    </row>
    <row r="1427" spans="1:8" ht="15" hidden="1" x14ac:dyDescent="0.25">
      <c r="A1427" s="116"/>
      <c r="B1427" s="76"/>
      <c r="C1427" s="77"/>
      <c r="D1427" s="73"/>
      <c r="E1427" s="73"/>
      <c r="F1427" s="73"/>
      <c r="G1427" s="74"/>
      <c r="H1427" s="117"/>
    </row>
    <row r="1428" spans="1:8" ht="15" hidden="1" x14ac:dyDescent="0.25">
      <c r="A1428" s="116"/>
      <c r="B1428" s="76"/>
      <c r="C1428" s="77"/>
      <c r="D1428" s="73"/>
      <c r="E1428" s="73"/>
      <c r="F1428" s="73"/>
      <c r="G1428" s="74"/>
      <c r="H1428" s="117"/>
    </row>
    <row r="1429" spans="1:8" ht="15" hidden="1" x14ac:dyDescent="0.25">
      <c r="A1429" s="116"/>
      <c r="B1429" s="76"/>
      <c r="C1429" s="77"/>
      <c r="D1429" s="73"/>
      <c r="E1429" s="73"/>
      <c r="F1429" s="73"/>
      <c r="G1429" s="74"/>
      <c r="H1429" s="117"/>
    </row>
    <row r="1430" spans="1:8" ht="15" hidden="1" x14ac:dyDescent="0.25">
      <c r="A1430" s="116"/>
      <c r="B1430" s="76"/>
      <c r="C1430" s="77"/>
      <c r="D1430" s="73"/>
      <c r="E1430" s="73"/>
      <c r="F1430" s="73"/>
      <c r="G1430" s="74"/>
      <c r="H1430" s="117"/>
    </row>
    <row r="1431" spans="1:8" ht="15" hidden="1" x14ac:dyDescent="0.25">
      <c r="A1431" s="116"/>
      <c r="B1431" s="76"/>
      <c r="C1431" s="77"/>
      <c r="D1431" s="73"/>
      <c r="E1431" s="73"/>
      <c r="F1431" s="73"/>
      <c r="G1431" s="74"/>
      <c r="H1431" s="117"/>
    </row>
    <row r="1432" spans="1:8" ht="15" hidden="1" x14ac:dyDescent="0.25">
      <c r="A1432" s="116"/>
      <c r="B1432" s="76"/>
      <c r="C1432" s="77"/>
      <c r="D1432" s="73"/>
      <c r="E1432" s="73"/>
      <c r="F1432" s="73"/>
      <c r="G1432" s="74"/>
      <c r="H1432" s="117"/>
    </row>
    <row r="1433" spans="1:8" ht="15" hidden="1" x14ac:dyDescent="0.25">
      <c r="A1433" s="116"/>
      <c r="B1433" s="76"/>
      <c r="C1433" s="77"/>
      <c r="D1433" s="73"/>
      <c r="E1433" s="73"/>
      <c r="F1433" s="73"/>
      <c r="G1433" s="74"/>
      <c r="H1433" s="117"/>
    </row>
    <row r="1434" spans="1:8" ht="15" hidden="1" x14ac:dyDescent="0.25">
      <c r="A1434" s="116"/>
      <c r="B1434" s="76"/>
      <c r="C1434" s="77"/>
      <c r="D1434" s="73"/>
      <c r="E1434" s="73"/>
      <c r="F1434" s="73"/>
      <c r="G1434" s="74"/>
      <c r="H1434" s="117"/>
    </row>
    <row r="1435" spans="1:8" ht="15" hidden="1" x14ac:dyDescent="0.25">
      <c r="A1435" s="116"/>
      <c r="B1435" s="76"/>
      <c r="C1435" s="77"/>
      <c r="D1435" s="73"/>
      <c r="E1435" s="73"/>
      <c r="F1435" s="73"/>
      <c r="G1435" s="74"/>
      <c r="H1435" s="117"/>
    </row>
    <row r="1436" spans="1:8" ht="15" hidden="1" x14ac:dyDescent="0.25">
      <c r="A1436" s="116"/>
      <c r="B1436" s="76"/>
      <c r="C1436" s="77"/>
      <c r="D1436" s="73"/>
      <c r="E1436" s="73"/>
      <c r="F1436" s="73"/>
      <c r="G1436" s="74"/>
      <c r="H1436" s="117"/>
    </row>
    <row r="1437" spans="1:8" ht="15" hidden="1" x14ac:dyDescent="0.25">
      <c r="A1437" s="116"/>
      <c r="B1437" s="76"/>
      <c r="C1437" s="77"/>
      <c r="D1437" s="73"/>
      <c r="E1437" s="73"/>
      <c r="F1437" s="73"/>
      <c r="G1437" s="74"/>
      <c r="H1437" s="117"/>
    </row>
    <row r="1438" spans="1:8" ht="15" hidden="1" x14ac:dyDescent="0.25">
      <c r="A1438" s="116"/>
      <c r="B1438" s="76"/>
      <c r="C1438" s="77"/>
      <c r="D1438" s="73"/>
      <c r="E1438" s="73"/>
      <c r="F1438" s="73"/>
      <c r="G1438" s="74"/>
      <c r="H1438" s="117"/>
    </row>
    <row r="1439" spans="1:8" ht="15" hidden="1" x14ac:dyDescent="0.25">
      <c r="A1439" s="116"/>
      <c r="B1439" s="76"/>
      <c r="C1439" s="77"/>
      <c r="D1439" s="73"/>
      <c r="E1439" s="73"/>
      <c r="F1439" s="73"/>
      <c r="G1439" s="74"/>
      <c r="H1439" s="117"/>
    </row>
    <row r="1440" spans="1:8" ht="15" hidden="1" x14ac:dyDescent="0.25">
      <c r="A1440" s="116"/>
      <c r="B1440" s="76"/>
      <c r="C1440" s="77"/>
      <c r="D1440" s="73"/>
      <c r="E1440" s="73"/>
      <c r="F1440" s="73"/>
      <c r="G1440" s="74"/>
      <c r="H1440" s="117"/>
    </row>
    <row r="1441" spans="1:8" ht="15" hidden="1" x14ac:dyDescent="0.25">
      <c r="A1441" s="116"/>
      <c r="B1441" s="76"/>
      <c r="C1441" s="77"/>
      <c r="D1441" s="73"/>
      <c r="E1441" s="73"/>
      <c r="F1441" s="73"/>
      <c r="G1441" s="74"/>
      <c r="H1441" s="117"/>
    </row>
    <row r="1442" spans="1:8" ht="15" hidden="1" x14ac:dyDescent="0.25">
      <c r="A1442" s="116"/>
      <c r="B1442" s="76"/>
      <c r="C1442" s="77"/>
      <c r="D1442" s="73"/>
      <c r="E1442" s="73"/>
      <c r="F1442" s="73"/>
      <c r="G1442" s="74"/>
      <c r="H1442" s="117"/>
    </row>
    <row r="1443" spans="1:8" ht="15" hidden="1" x14ac:dyDescent="0.25">
      <c r="A1443" s="116"/>
      <c r="B1443" s="76"/>
      <c r="C1443" s="77"/>
      <c r="D1443" s="73"/>
      <c r="E1443" s="73"/>
      <c r="F1443" s="73"/>
      <c r="G1443" s="74"/>
      <c r="H1443" s="117"/>
    </row>
    <row r="1444" spans="1:8" ht="15" hidden="1" x14ac:dyDescent="0.25">
      <c r="A1444" s="116"/>
      <c r="B1444" s="76"/>
      <c r="C1444" s="77"/>
      <c r="D1444" s="73"/>
      <c r="E1444" s="73"/>
      <c r="F1444" s="73"/>
      <c r="G1444" s="74"/>
      <c r="H1444" s="117"/>
    </row>
    <row r="1445" spans="1:8" ht="15" hidden="1" x14ac:dyDescent="0.25">
      <c r="A1445" s="116"/>
      <c r="B1445" s="76"/>
      <c r="C1445" s="77"/>
      <c r="D1445" s="73"/>
      <c r="E1445" s="73"/>
      <c r="F1445" s="73"/>
      <c r="G1445" s="74"/>
      <c r="H1445" s="117"/>
    </row>
    <row r="1446" spans="1:8" ht="15" hidden="1" x14ac:dyDescent="0.25">
      <c r="A1446" s="116"/>
      <c r="B1446" s="76"/>
      <c r="C1446" s="77"/>
      <c r="D1446" s="73"/>
      <c r="E1446" s="73"/>
      <c r="F1446" s="73"/>
      <c r="G1446" s="74"/>
      <c r="H1446" s="117"/>
    </row>
    <row r="1447" spans="1:8" ht="15" hidden="1" x14ac:dyDescent="0.25">
      <c r="A1447" s="116"/>
      <c r="B1447" s="76"/>
      <c r="C1447" s="77"/>
      <c r="D1447" s="73"/>
      <c r="E1447" s="73"/>
      <c r="F1447" s="73"/>
      <c r="G1447" s="74"/>
      <c r="H1447" s="117"/>
    </row>
    <row r="1448" spans="1:8" ht="15" hidden="1" x14ac:dyDescent="0.25">
      <c r="A1448" s="116"/>
      <c r="B1448" s="76"/>
      <c r="C1448" s="77"/>
      <c r="D1448" s="73"/>
      <c r="E1448" s="73"/>
      <c r="F1448" s="73"/>
      <c r="G1448" s="74"/>
      <c r="H1448" s="117"/>
    </row>
    <row r="1449" spans="1:8" ht="15" hidden="1" x14ac:dyDescent="0.25">
      <c r="A1449" s="116"/>
      <c r="B1449" s="76"/>
      <c r="C1449" s="77"/>
      <c r="D1449" s="73"/>
      <c r="E1449" s="73"/>
      <c r="F1449" s="73"/>
      <c r="G1449" s="74"/>
      <c r="H1449" s="117"/>
    </row>
    <row r="1450" spans="1:8" ht="15" hidden="1" x14ac:dyDescent="0.25">
      <c r="A1450" s="116"/>
      <c r="B1450" s="76"/>
      <c r="C1450" s="77"/>
      <c r="D1450" s="73"/>
      <c r="E1450" s="73"/>
      <c r="F1450" s="73"/>
      <c r="G1450" s="74"/>
      <c r="H1450" s="117"/>
    </row>
    <row r="1451" spans="1:8" ht="15" hidden="1" x14ac:dyDescent="0.25">
      <c r="A1451" s="116"/>
      <c r="B1451" s="76"/>
      <c r="C1451" s="77"/>
      <c r="D1451" s="73"/>
      <c r="E1451" s="73"/>
      <c r="F1451" s="73"/>
      <c r="G1451" s="74"/>
      <c r="H1451" s="117"/>
    </row>
    <row r="1452" spans="1:8" ht="15" hidden="1" x14ac:dyDescent="0.25">
      <c r="A1452" s="116"/>
      <c r="B1452" s="76"/>
      <c r="C1452" s="77"/>
      <c r="D1452" s="73"/>
      <c r="E1452" s="73"/>
      <c r="F1452" s="73"/>
      <c r="G1452" s="74"/>
      <c r="H1452" s="117"/>
    </row>
    <row r="1453" spans="1:8" ht="15" hidden="1" x14ac:dyDescent="0.25">
      <c r="A1453" s="116"/>
      <c r="B1453" s="76"/>
      <c r="C1453" s="77"/>
      <c r="D1453" s="73"/>
      <c r="E1453" s="73"/>
      <c r="F1453" s="73"/>
      <c r="G1453" s="74"/>
      <c r="H1453" s="117"/>
    </row>
    <row r="1454" spans="1:8" ht="15" hidden="1" x14ac:dyDescent="0.25">
      <c r="A1454" s="116"/>
      <c r="B1454" s="76"/>
      <c r="C1454" s="77"/>
      <c r="D1454" s="73"/>
      <c r="E1454" s="73"/>
      <c r="F1454" s="73"/>
      <c r="G1454" s="74"/>
      <c r="H1454" s="117"/>
    </row>
    <row r="1455" spans="1:8" ht="15" hidden="1" x14ac:dyDescent="0.25">
      <c r="A1455" s="116"/>
      <c r="B1455" s="76"/>
      <c r="C1455" s="77"/>
      <c r="D1455" s="73"/>
      <c r="E1455" s="73"/>
      <c r="F1455" s="73"/>
      <c r="G1455" s="74"/>
      <c r="H1455" s="117"/>
    </row>
    <row r="1456" spans="1:8" ht="15" hidden="1" x14ac:dyDescent="0.25">
      <c r="A1456" s="116"/>
      <c r="B1456" s="76"/>
      <c r="C1456" s="77"/>
      <c r="D1456" s="73"/>
      <c r="E1456" s="73"/>
      <c r="F1456" s="73"/>
      <c r="G1456" s="74"/>
      <c r="H1456" s="117"/>
    </row>
    <row r="1457" spans="1:8" ht="15" hidden="1" x14ac:dyDescent="0.25">
      <c r="A1457" s="116"/>
      <c r="B1457" s="76"/>
      <c r="C1457" s="77"/>
      <c r="D1457" s="73"/>
      <c r="E1457" s="73"/>
      <c r="F1457" s="73"/>
      <c r="G1457" s="74"/>
      <c r="H1457" s="117"/>
    </row>
    <row r="1458" spans="1:8" ht="15" hidden="1" x14ac:dyDescent="0.25">
      <c r="A1458" s="116"/>
      <c r="B1458" s="76"/>
      <c r="C1458" s="77"/>
      <c r="D1458" s="73"/>
      <c r="E1458" s="73"/>
      <c r="F1458" s="73"/>
      <c r="G1458" s="74"/>
      <c r="H1458" s="117"/>
    </row>
    <row r="1459" spans="1:8" ht="15" hidden="1" x14ac:dyDescent="0.25">
      <c r="A1459" s="116"/>
      <c r="B1459" s="76"/>
      <c r="C1459" s="77"/>
      <c r="D1459" s="73"/>
      <c r="E1459" s="73"/>
      <c r="F1459" s="73"/>
      <c r="G1459" s="74"/>
      <c r="H1459" s="117"/>
    </row>
    <row r="1460" spans="1:8" ht="15" hidden="1" x14ac:dyDescent="0.25">
      <c r="A1460" s="116"/>
      <c r="B1460" s="76"/>
      <c r="C1460" s="77"/>
      <c r="D1460" s="73"/>
      <c r="E1460" s="73"/>
      <c r="F1460" s="73"/>
      <c r="G1460" s="74"/>
      <c r="H1460" s="117"/>
    </row>
    <row r="1461" spans="1:8" ht="15" hidden="1" x14ac:dyDescent="0.25">
      <c r="A1461" s="116"/>
      <c r="B1461" s="76"/>
      <c r="C1461" s="77"/>
      <c r="D1461" s="73"/>
      <c r="E1461" s="73"/>
      <c r="F1461" s="73"/>
      <c r="G1461" s="74"/>
      <c r="H1461" s="117"/>
    </row>
    <row r="1462" spans="1:8" ht="15" hidden="1" x14ac:dyDescent="0.25">
      <c r="A1462" s="116"/>
      <c r="B1462" s="76"/>
      <c r="C1462" s="77"/>
      <c r="D1462" s="73"/>
      <c r="E1462" s="73"/>
      <c r="F1462" s="73"/>
      <c r="G1462" s="74"/>
      <c r="H1462" s="117"/>
    </row>
    <row r="1463" spans="1:8" ht="15" hidden="1" x14ac:dyDescent="0.25">
      <c r="A1463" s="116"/>
      <c r="B1463" s="76"/>
      <c r="C1463" s="77"/>
      <c r="D1463" s="73"/>
      <c r="E1463" s="73"/>
      <c r="F1463" s="73"/>
      <c r="G1463" s="74"/>
      <c r="H1463" s="117"/>
    </row>
    <row r="1464" spans="1:8" ht="15" hidden="1" x14ac:dyDescent="0.25">
      <c r="A1464" s="116"/>
      <c r="B1464" s="76"/>
      <c r="C1464" s="77"/>
      <c r="D1464" s="73"/>
      <c r="E1464" s="73"/>
      <c r="F1464" s="73"/>
      <c r="G1464" s="74"/>
      <c r="H1464" s="117"/>
    </row>
    <row r="1465" spans="1:8" ht="15" hidden="1" x14ac:dyDescent="0.25">
      <c r="A1465" s="116"/>
      <c r="B1465" s="76"/>
      <c r="C1465" s="77"/>
      <c r="D1465" s="73"/>
      <c r="E1465" s="73"/>
      <c r="F1465" s="73"/>
      <c r="G1465" s="74"/>
      <c r="H1465" s="117"/>
    </row>
    <row r="1466" spans="1:8" ht="15" hidden="1" x14ac:dyDescent="0.25">
      <c r="A1466" s="116"/>
      <c r="B1466" s="76"/>
      <c r="C1466" s="77"/>
      <c r="D1466" s="73"/>
      <c r="E1466" s="73"/>
      <c r="F1466" s="73"/>
      <c r="G1466" s="74"/>
      <c r="H1466" s="117"/>
    </row>
    <row r="1467" spans="1:8" ht="15" hidden="1" x14ac:dyDescent="0.25">
      <c r="A1467" s="116"/>
      <c r="B1467" s="76"/>
      <c r="C1467" s="77"/>
      <c r="D1467" s="73"/>
      <c r="E1467" s="73"/>
      <c r="F1467" s="73"/>
      <c r="G1467" s="74"/>
      <c r="H1467" s="117"/>
    </row>
    <row r="1468" spans="1:8" ht="15" hidden="1" x14ac:dyDescent="0.25">
      <c r="A1468" s="116"/>
      <c r="B1468" s="76"/>
      <c r="C1468" s="77"/>
      <c r="D1468" s="73"/>
      <c r="E1468" s="73"/>
      <c r="F1468" s="73"/>
      <c r="G1468" s="74"/>
      <c r="H1468" s="117"/>
    </row>
    <row r="1469" spans="1:8" ht="15" hidden="1" x14ac:dyDescent="0.25">
      <c r="A1469" s="116"/>
      <c r="B1469" s="76"/>
      <c r="C1469" s="77"/>
      <c r="D1469" s="73"/>
      <c r="E1469" s="73"/>
      <c r="F1469" s="73"/>
      <c r="G1469" s="74"/>
      <c r="H1469" s="117"/>
    </row>
    <row r="1470" spans="1:8" ht="15" hidden="1" x14ac:dyDescent="0.25">
      <c r="A1470" s="116"/>
      <c r="B1470" s="76"/>
      <c r="C1470" s="77"/>
      <c r="D1470" s="73"/>
      <c r="E1470" s="73"/>
      <c r="F1470" s="73"/>
      <c r="G1470" s="74"/>
      <c r="H1470" s="117"/>
    </row>
    <row r="1471" spans="1:8" ht="15" hidden="1" x14ac:dyDescent="0.25">
      <c r="A1471" s="116"/>
      <c r="B1471" s="76"/>
      <c r="C1471" s="77"/>
      <c r="D1471" s="73"/>
      <c r="E1471" s="73"/>
      <c r="F1471" s="73"/>
      <c r="G1471" s="74"/>
      <c r="H1471" s="117"/>
    </row>
    <row r="1472" spans="1:8" ht="15" hidden="1" x14ac:dyDescent="0.25">
      <c r="A1472" s="116"/>
      <c r="B1472" s="76"/>
      <c r="C1472" s="77"/>
      <c r="D1472" s="73"/>
      <c r="E1472" s="73"/>
      <c r="F1472" s="73"/>
      <c r="G1472" s="74"/>
      <c r="H1472" s="117"/>
    </row>
    <row r="1473" spans="1:8" ht="15" hidden="1" x14ac:dyDescent="0.25">
      <c r="A1473" s="116"/>
      <c r="B1473" s="76"/>
      <c r="C1473" s="77"/>
      <c r="D1473" s="73"/>
      <c r="E1473" s="73"/>
      <c r="F1473" s="73"/>
      <c r="G1473" s="74"/>
      <c r="H1473" s="117"/>
    </row>
    <row r="1474" spans="1:8" ht="15" hidden="1" x14ac:dyDescent="0.25">
      <c r="A1474" s="116"/>
      <c r="B1474" s="76"/>
      <c r="C1474" s="77"/>
      <c r="D1474" s="73"/>
      <c r="E1474" s="73"/>
      <c r="F1474" s="73"/>
      <c r="G1474" s="74"/>
      <c r="H1474" s="117"/>
    </row>
    <row r="1475" spans="1:8" ht="15" hidden="1" x14ac:dyDescent="0.25">
      <c r="A1475" s="116"/>
      <c r="B1475" s="76"/>
      <c r="C1475" s="77"/>
      <c r="D1475" s="73"/>
      <c r="E1475" s="73"/>
      <c r="F1475" s="73"/>
      <c r="G1475" s="74"/>
      <c r="H1475" s="117"/>
    </row>
    <row r="1476" spans="1:8" ht="15" hidden="1" x14ac:dyDescent="0.25">
      <c r="A1476" s="116"/>
      <c r="B1476" s="76"/>
      <c r="C1476" s="77"/>
      <c r="D1476" s="73"/>
      <c r="E1476" s="73"/>
      <c r="F1476" s="73"/>
      <c r="G1476" s="74"/>
      <c r="H1476" s="117"/>
    </row>
    <row r="1477" spans="1:8" ht="15" hidden="1" x14ac:dyDescent="0.25">
      <c r="A1477" s="116"/>
      <c r="B1477" s="76"/>
      <c r="C1477" s="77"/>
      <c r="D1477" s="73"/>
      <c r="E1477" s="73"/>
      <c r="F1477" s="73"/>
      <c r="G1477" s="74"/>
      <c r="H1477" s="117"/>
    </row>
    <row r="1478" spans="1:8" ht="15" hidden="1" x14ac:dyDescent="0.25">
      <c r="A1478" s="116"/>
      <c r="B1478" s="76"/>
      <c r="C1478" s="77"/>
      <c r="D1478" s="73"/>
      <c r="E1478" s="73"/>
      <c r="F1478" s="73"/>
      <c r="G1478" s="74"/>
      <c r="H1478" s="117"/>
    </row>
    <row r="1479" spans="1:8" ht="15" hidden="1" x14ac:dyDescent="0.25">
      <c r="A1479" s="116"/>
      <c r="B1479" s="76"/>
      <c r="C1479" s="77"/>
      <c r="D1479" s="73"/>
      <c r="E1479" s="73"/>
      <c r="F1479" s="73"/>
      <c r="G1479" s="74"/>
      <c r="H1479" s="117"/>
    </row>
    <row r="1480" spans="1:8" ht="15" hidden="1" x14ac:dyDescent="0.25">
      <c r="A1480" s="116"/>
      <c r="B1480" s="76"/>
      <c r="C1480" s="77"/>
      <c r="D1480" s="73"/>
      <c r="E1480" s="73"/>
      <c r="F1480" s="73"/>
      <c r="G1480" s="74"/>
      <c r="H1480" s="117"/>
    </row>
    <row r="1481" spans="1:8" ht="15" hidden="1" x14ac:dyDescent="0.25">
      <c r="A1481" s="116"/>
      <c r="B1481" s="76"/>
      <c r="C1481" s="77"/>
      <c r="D1481" s="73"/>
      <c r="E1481" s="73"/>
      <c r="F1481" s="73"/>
      <c r="G1481" s="74"/>
      <c r="H1481" s="117"/>
    </row>
    <row r="1482" spans="1:8" ht="15" hidden="1" x14ac:dyDescent="0.25">
      <c r="A1482" s="116"/>
      <c r="B1482" s="76"/>
      <c r="C1482" s="77"/>
      <c r="D1482" s="73"/>
      <c r="E1482" s="73"/>
      <c r="F1482" s="73"/>
      <c r="G1482" s="74"/>
      <c r="H1482" s="117"/>
    </row>
    <row r="1483" spans="1:8" ht="15" hidden="1" x14ac:dyDescent="0.25">
      <c r="A1483" s="116"/>
      <c r="B1483" s="76"/>
      <c r="C1483" s="77"/>
      <c r="D1483" s="73"/>
      <c r="E1483" s="73"/>
      <c r="F1483" s="73"/>
      <c r="G1483" s="74"/>
      <c r="H1483" s="117"/>
    </row>
    <row r="1484" spans="1:8" ht="15" hidden="1" x14ac:dyDescent="0.25">
      <c r="A1484" s="116"/>
      <c r="B1484" s="76"/>
      <c r="C1484" s="77"/>
      <c r="D1484" s="73"/>
      <c r="E1484" s="73"/>
      <c r="F1484" s="73"/>
      <c r="G1484" s="74"/>
      <c r="H1484" s="117"/>
    </row>
    <row r="1485" spans="1:8" ht="15" hidden="1" x14ac:dyDescent="0.25">
      <c r="A1485" s="116"/>
      <c r="B1485" s="76"/>
      <c r="C1485" s="77"/>
      <c r="D1485" s="73"/>
      <c r="E1485" s="73"/>
      <c r="F1485" s="73"/>
      <c r="G1485" s="74"/>
      <c r="H1485" s="117"/>
    </row>
    <row r="1486" spans="1:8" ht="15" hidden="1" x14ac:dyDescent="0.25">
      <c r="A1486" s="116"/>
      <c r="B1486" s="76"/>
      <c r="C1486" s="77"/>
      <c r="D1486" s="73"/>
      <c r="E1486" s="73"/>
      <c r="F1486" s="73"/>
      <c r="G1486" s="74"/>
      <c r="H1486" s="117"/>
    </row>
    <row r="1487" spans="1:8" ht="15" hidden="1" x14ac:dyDescent="0.25">
      <c r="A1487" s="116"/>
      <c r="B1487" s="76"/>
      <c r="C1487" s="77"/>
      <c r="D1487" s="73"/>
      <c r="E1487" s="73"/>
      <c r="F1487" s="73"/>
      <c r="G1487" s="74"/>
      <c r="H1487" s="117"/>
    </row>
    <row r="1488" spans="1:8" ht="15" hidden="1" x14ac:dyDescent="0.25">
      <c r="A1488" s="116"/>
      <c r="B1488" s="76"/>
      <c r="C1488" s="77"/>
      <c r="D1488" s="73"/>
      <c r="E1488" s="73"/>
      <c r="F1488" s="73"/>
      <c r="G1488" s="74"/>
      <c r="H1488" s="117"/>
    </row>
    <row r="1489" spans="1:8" ht="15" hidden="1" x14ac:dyDescent="0.25">
      <c r="A1489" s="116"/>
      <c r="B1489" s="76"/>
      <c r="C1489" s="77"/>
      <c r="D1489" s="73"/>
      <c r="E1489" s="73"/>
      <c r="F1489" s="73"/>
      <c r="G1489" s="74"/>
      <c r="H1489" s="117"/>
    </row>
    <row r="1490" spans="1:8" ht="15" hidden="1" x14ac:dyDescent="0.25">
      <c r="A1490" s="116"/>
      <c r="B1490" s="76"/>
      <c r="C1490" s="77"/>
      <c r="D1490" s="73"/>
      <c r="E1490" s="73"/>
      <c r="F1490" s="73"/>
      <c r="G1490" s="74"/>
      <c r="H1490" s="117"/>
    </row>
    <row r="1491" spans="1:8" ht="15" hidden="1" x14ac:dyDescent="0.25">
      <c r="A1491" s="116"/>
      <c r="B1491" s="76"/>
      <c r="C1491" s="77"/>
      <c r="D1491" s="73"/>
      <c r="E1491" s="73"/>
      <c r="F1491" s="73"/>
      <c r="G1491" s="74"/>
      <c r="H1491" s="117"/>
    </row>
    <row r="1492" spans="1:8" ht="15" hidden="1" x14ac:dyDescent="0.25">
      <c r="A1492" s="116"/>
      <c r="B1492" s="76"/>
      <c r="C1492" s="77"/>
      <c r="D1492" s="73"/>
      <c r="E1492" s="73"/>
      <c r="F1492" s="73"/>
      <c r="G1492" s="74"/>
      <c r="H1492" s="117"/>
    </row>
    <row r="1493" spans="1:8" ht="15" hidden="1" x14ac:dyDescent="0.25">
      <c r="A1493" s="116"/>
      <c r="B1493" s="76"/>
      <c r="C1493" s="77"/>
      <c r="D1493" s="73"/>
      <c r="E1493" s="73"/>
      <c r="F1493" s="73"/>
      <c r="G1493" s="74"/>
      <c r="H1493" s="117"/>
    </row>
    <row r="1494" spans="1:8" ht="15" hidden="1" x14ac:dyDescent="0.25">
      <c r="A1494" s="116"/>
      <c r="B1494" s="76"/>
      <c r="C1494" s="77"/>
      <c r="D1494" s="73"/>
      <c r="E1494" s="73"/>
      <c r="F1494" s="73"/>
      <c r="G1494" s="74"/>
      <c r="H1494" s="117"/>
    </row>
    <row r="1495" spans="1:8" ht="15" hidden="1" x14ac:dyDescent="0.25">
      <c r="A1495" s="116"/>
      <c r="B1495" s="76"/>
      <c r="C1495" s="77"/>
      <c r="D1495" s="73"/>
      <c r="E1495" s="73"/>
      <c r="F1495" s="73"/>
      <c r="G1495" s="74"/>
      <c r="H1495" s="117"/>
    </row>
    <row r="1496" spans="1:8" ht="15" hidden="1" x14ac:dyDescent="0.25">
      <c r="A1496" s="116"/>
      <c r="B1496" s="76"/>
      <c r="C1496" s="77"/>
      <c r="D1496" s="73"/>
      <c r="E1496" s="73"/>
      <c r="F1496" s="73"/>
      <c r="G1496" s="74"/>
      <c r="H1496" s="117"/>
    </row>
    <row r="1497" spans="1:8" ht="15" hidden="1" x14ac:dyDescent="0.25">
      <c r="A1497" s="116"/>
      <c r="B1497" s="76"/>
      <c r="C1497" s="77"/>
      <c r="D1497" s="73"/>
      <c r="E1497" s="73"/>
      <c r="F1497" s="73"/>
      <c r="G1497" s="74"/>
      <c r="H1497" s="117"/>
    </row>
    <row r="1498" spans="1:8" ht="15" hidden="1" x14ac:dyDescent="0.25">
      <c r="A1498" s="116"/>
      <c r="B1498" s="76"/>
      <c r="C1498" s="77"/>
      <c r="D1498" s="73"/>
      <c r="E1498" s="73"/>
      <c r="F1498" s="73"/>
      <c r="G1498" s="74"/>
      <c r="H1498" s="117"/>
    </row>
    <row r="1499" spans="1:8" ht="15" hidden="1" x14ac:dyDescent="0.25">
      <c r="A1499" s="116"/>
      <c r="B1499" s="76"/>
      <c r="C1499" s="77"/>
      <c r="D1499" s="73"/>
      <c r="E1499" s="73"/>
      <c r="F1499" s="73"/>
      <c r="G1499" s="74"/>
      <c r="H1499" s="117"/>
    </row>
    <row r="1500" spans="1:8" ht="15" hidden="1" x14ac:dyDescent="0.25">
      <c r="A1500" s="116"/>
      <c r="B1500" s="76"/>
      <c r="C1500" s="77"/>
      <c r="D1500" s="73"/>
      <c r="E1500" s="73"/>
      <c r="F1500" s="73"/>
      <c r="G1500" s="74"/>
      <c r="H1500" s="117"/>
    </row>
    <row r="1501" spans="1:8" ht="15" hidden="1" x14ac:dyDescent="0.25">
      <c r="A1501" s="116"/>
      <c r="B1501" s="76"/>
      <c r="C1501" s="77"/>
      <c r="D1501" s="73"/>
      <c r="E1501" s="73"/>
      <c r="F1501" s="73"/>
      <c r="G1501" s="74"/>
      <c r="H1501" s="117"/>
    </row>
    <row r="1502" spans="1:8" ht="15" hidden="1" x14ac:dyDescent="0.25">
      <c r="A1502" s="116"/>
      <c r="B1502" s="76"/>
      <c r="C1502" s="77"/>
      <c r="D1502" s="73"/>
      <c r="E1502" s="73"/>
      <c r="F1502" s="73"/>
      <c r="G1502" s="74"/>
      <c r="H1502" s="117"/>
    </row>
    <row r="1503" spans="1:8" ht="15" hidden="1" x14ac:dyDescent="0.25">
      <c r="A1503" s="116"/>
      <c r="B1503" s="76"/>
      <c r="C1503" s="77"/>
      <c r="D1503" s="73"/>
      <c r="E1503" s="73"/>
      <c r="F1503" s="73"/>
      <c r="G1503" s="74"/>
      <c r="H1503" s="117"/>
    </row>
    <row r="1504" spans="1:8" ht="15" hidden="1" x14ac:dyDescent="0.25">
      <c r="A1504" s="116"/>
      <c r="B1504" s="76"/>
      <c r="C1504" s="77"/>
      <c r="D1504" s="73"/>
      <c r="E1504" s="73"/>
      <c r="F1504" s="73"/>
      <c r="G1504" s="74"/>
      <c r="H1504" s="117"/>
    </row>
    <row r="1505" spans="1:8" ht="15" hidden="1" x14ac:dyDescent="0.25">
      <c r="A1505" s="116"/>
      <c r="B1505" s="76"/>
      <c r="C1505" s="77"/>
      <c r="D1505" s="73"/>
      <c r="E1505" s="73"/>
      <c r="F1505" s="73"/>
      <c r="G1505" s="74"/>
      <c r="H1505" s="117"/>
    </row>
    <row r="1506" spans="1:8" ht="15" hidden="1" x14ac:dyDescent="0.25">
      <c r="A1506" s="116"/>
      <c r="B1506" s="76"/>
      <c r="C1506" s="77"/>
      <c r="D1506" s="73"/>
      <c r="E1506" s="73"/>
      <c r="F1506" s="73"/>
      <c r="G1506" s="74"/>
      <c r="H1506" s="117"/>
    </row>
    <row r="1507" spans="1:8" ht="15" hidden="1" x14ac:dyDescent="0.25">
      <c r="A1507" s="116"/>
      <c r="B1507" s="76"/>
      <c r="C1507" s="77"/>
      <c r="D1507" s="73"/>
      <c r="E1507" s="73"/>
      <c r="F1507" s="73"/>
      <c r="G1507" s="74"/>
      <c r="H1507" s="117"/>
    </row>
    <row r="1508" spans="1:8" ht="15" hidden="1" x14ac:dyDescent="0.25">
      <c r="A1508" s="116"/>
      <c r="B1508" s="76"/>
      <c r="C1508" s="77"/>
      <c r="D1508" s="73"/>
      <c r="E1508" s="73"/>
      <c r="F1508" s="73"/>
      <c r="G1508" s="74"/>
      <c r="H1508" s="117"/>
    </row>
    <row r="1509" spans="1:8" ht="15" hidden="1" x14ac:dyDescent="0.25">
      <c r="A1509" s="116"/>
      <c r="B1509" s="76"/>
      <c r="C1509" s="77"/>
      <c r="D1509" s="73"/>
      <c r="E1509" s="73"/>
      <c r="F1509" s="73"/>
      <c r="G1509" s="74"/>
      <c r="H1509" s="117"/>
    </row>
    <row r="1510" spans="1:8" ht="15" hidden="1" x14ac:dyDescent="0.25">
      <c r="A1510" s="116"/>
      <c r="B1510" s="76"/>
      <c r="C1510" s="77"/>
      <c r="D1510" s="73"/>
      <c r="E1510" s="73"/>
      <c r="F1510" s="73"/>
      <c r="G1510" s="74"/>
      <c r="H1510" s="117"/>
    </row>
    <row r="1511" spans="1:8" ht="15" hidden="1" x14ac:dyDescent="0.25">
      <c r="A1511" s="116"/>
      <c r="B1511" s="76"/>
      <c r="C1511" s="77"/>
      <c r="D1511" s="73"/>
      <c r="E1511" s="73"/>
      <c r="F1511" s="73"/>
      <c r="G1511" s="74"/>
      <c r="H1511" s="117"/>
    </row>
    <row r="1512" spans="1:8" ht="15" hidden="1" x14ac:dyDescent="0.25">
      <c r="A1512" s="116"/>
      <c r="B1512" s="76"/>
      <c r="C1512" s="77"/>
      <c r="D1512" s="73"/>
      <c r="E1512" s="73"/>
      <c r="F1512" s="73"/>
      <c r="G1512" s="74"/>
      <c r="H1512" s="117"/>
    </row>
    <row r="1513" spans="1:8" ht="15" hidden="1" x14ac:dyDescent="0.25">
      <c r="A1513" s="116"/>
      <c r="B1513" s="76"/>
      <c r="C1513" s="77"/>
      <c r="D1513" s="73"/>
      <c r="E1513" s="73"/>
      <c r="F1513" s="73"/>
      <c r="G1513" s="74"/>
      <c r="H1513" s="117"/>
    </row>
    <row r="1514" spans="1:8" ht="15" hidden="1" x14ac:dyDescent="0.25">
      <c r="A1514" s="116"/>
      <c r="B1514" s="76"/>
      <c r="C1514" s="77"/>
      <c r="D1514" s="73"/>
      <c r="E1514" s="73"/>
      <c r="F1514" s="73"/>
      <c r="G1514" s="74"/>
      <c r="H1514" s="117"/>
    </row>
  </sheetData>
  <mergeCells count="1">
    <mergeCell ref="A1:H3"/>
  </mergeCells>
  <phoneticPr fontId="38" type="noConversion"/>
  <pageMargins left="0.7" right="0.7" top="0.75" bottom="0.75" header="0.3" footer="0.3"/>
  <pageSetup scale="55" orientation="portrait" verticalDpi="1200"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12B8-AD11-46A5-9855-00778E448026}">
  <dimension ref="A1:H1460"/>
  <sheetViews>
    <sheetView zoomScale="110" zoomScaleNormal="110" zoomScaleSheetLayoutView="115" workbookViewId="0">
      <pane ySplit="4" topLeftCell="A5" activePane="bottomLeft" state="frozen"/>
      <selection pane="bottomLeft" activeCell="A4" sqref="A4"/>
    </sheetView>
  </sheetViews>
  <sheetFormatPr baseColWidth="10" defaultColWidth="11.54296875" defaultRowHeight="19.2" x14ac:dyDescent="0.25"/>
  <cols>
    <col min="1" max="1" width="9.1796875" style="119" customWidth="1"/>
    <col min="2" max="2" width="11.81640625" style="119" bestFit="1" customWidth="1"/>
    <col min="3" max="3" width="10.08984375" style="19" customWidth="1"/>
    <col min="4" max="4" width="39.90625" style="120" customWidth="1"/>
    <col min="5" max="5" width="8.6328125" style="120" customWidth="1"/>
    <col min="6" max="6" width="8.81640625" style="120" customWidth="1"/>
    <col min="7" max="7" width="35.453125" style="121" customWidth="1"/>
    <col min="8" max="8" width="10.6328125" style="122" bestFit="1" customWidth="1"/>
    <col min="9" max="9" width="4" customWidth="1"/>
  </cols>
  <sheetData>
    <row r="1" spans="1:8" ht="18.75" customHeight="1" x14ac:dyDescent="0.25">
      <c r="A1" s="149" t="s">
        <v>1425</v>
      </c>
      <c r="B1" s="150"/>
      <c r="C1" s="150"/>
      <c r="D1" s="150"/>
      <c r="E1" s="150"/>
      <c r="F1" s="150"/>
      <c r="G1" s="150"/>
      <c r="H1" s="151"/>
    </row>
    <row r="2" spans="1:8" ht="15" x14ac:dyDescent="0.25">
      <c r="A2" s="152"/>
      <c r="B2" s="153"/>
      <c r="C2" s="153"/>
      <c r="D2" s="153"/>
      <c r="E2" s="153"/>
      <c r="F2" s="153"/>
      <c r="G2" s="153"/>
      <c r="H2" s="154"/>
    </row>
    <row r="3" spans="1:8" ht="6.75" customHeight="1" thickBot="1" x14ac:dyDescent="0.3">
      <c r="A3" s="155"/>
      <c r="B3" s="156"/>
      <c r="C3" s="156"/>
      <c r="D3" s="156"/>
      <c r="E3" s="156"/>
      <c r="F3" s="156"/>
      <c r="G3" s="156"/>
      <c r="H3" s="157"/>
    </row>
    <row r="4" spans="1:8" ht="39.6" x14ac:dyDescent="0.25">
      <c r="A4" s="10" t="s">
        <v>7</v>
      </c>
      <c r="B4" s="10" t="s">
        <v>1426</v>
      </c>
      <c r="C4" s="10" t="s">
        <v>11</v>
      </c>
      <c r="D4" s="10" t="s">
        <v>12</v>
      </c>
      <c r="E4" s="10" t="s">
        <v>2787</v>
      </c>
      <c r="F4" s="10" t="s">
        <v>2788</v>
      </c>
      <c r="G4" s="10" t="s">
        <v>13</v>
      </c>
      <c r="H4" s="70" t="s">
        <v>1427</v>
      </c>
    </row>
    <row r="5" spans="1:8" ht="15" x14ac:dyDescent="0.25">
      <c r="A5" s="21">
        <v>46143</v>
      </c>
      <c r="B5" s="28" t="s">
        <v>1542</v>
      </c>
      <c r="C5" s="38" t="s">
        <v>1576</v>
      </c>
      <c r="D5" s="19" t="s">
        <v>3933</v>
      </c>
      <c r="E5" s="19">
        <v>3</v>
      </c>
      <c r="F5" s="19"/>
      <c r="G5" s="114" t="s">
        <v>2718</v>
      </c>
      <c r="H5" s="115">
        <v>100</v>
      </c>
    </row>
    <row r="6" spans="1:8" ht="15" x14ac:dyDescent="0.25">
      <c r="A6" s="21">
        <v>46143</v>
      </c>
      <c r="B6" s="28" t="s">
        <v>1542</v>
      </c>
      <c r="C6" s="38" t="s">
        <v>1692</v>
      </c>
      <c r="D6" s="19" t="s">
        <v>3933</v>
      </c>
      <c r="E6" s="19"/>
      <c r="F6" s="19"/>
      <c r="G6" s="114" t="s">
        <v>3445</v>
      </c>
      <c r="H6" s="115">
        <v>100</v>
      </c>
    </row>
    <row r="7" spans="1:8" ht="15" x14ac:dyDescent="0.25">
      <c r="A7" s="21">
        <v>46143</v>
      </c>
      <c r="B7" s="28" t="s">
        <v>1542</v>
      </c>
      <c r="C7" s="38" t="s">
        <v>1935</v>
      </c>
      <c r="D7" s="19" t="s">
        <v>1440</v>
      </c>
      <c r="E7" s="19">
        <v>5</v>
      </c>
      <c r="F7" s="19"/>
      <c r="G7" s="114"/>
      <c r="H7" s="115">
        <v>100</v>
      </c>
    </row>
    <row r="8" spans="1:8" ht="15" x14ac:dyDescent="0.25">
      <c r="A8" s="21">
        <v>46143</v>
      </c>
      <c r="B8" s="28" t="s">
        <v>1542</v>
      </c>
      <c r="C8" s="38" t="s">
        <v>1882</v>
      </c>
      <c r="D8" s="19" t="s">
        <v>1440</v>
      </c>
      <c r="E8" s="19">
        <v>2</v>
      </c>
      <c r="F8" s="19"/>
      <c r="G8" s="114"/>
      <c r="H8" s="115">
        <v>100</v>
      </c>
    </row>
    <row r="9" spans="1:8" ht="15" x14ac:dyDescent="0.25">
      <c r="A9" s="21">
        <v>46143</v>
      </c>
      <c r="B9" s="28" t="s">
        <v>1542</v>
      </c>
      <c r="C9" s="38" t="s">
        <v>1723</v>
      </c>
      <c r="D9" s="19" t="s">
        <v>3412</v>
      </c>
      <c r="E9" s="19">
        <v>8</v>
      </c>
      <c r="F9" s="19"/>
      <c r="G9" s="114" t="s">
        <v>3934</v>
      </c>
      <c r="H9" s="115">
        <v>100</v>
      </c>
    </row>
    <row r="10" spans="1:8" ht="15" x14ac:dyDescent="0.25">
      <c r="A10" s="21">
        <v>46143</v>
      </c>
      <c r="B10" s="28" t="s">
        <v>1542</v>
      </c>
      <c r="C10" s="38" t="s">
        <v>1482</v>
      </c>
      <c r="D10" s="19" t="s">
        <v>3412</v>
      </c>
      <c r="E10" s="19">
        <v>8</v>
      </c>
      <c r="F10" s="19"/>
      <c r="G10" s="114" t="s">
        <v>3934</v>
      </c>
      <c r="H10" s="115">
        <v>100</v>
      </c>
    </row>
    <row r="11" spans="1:8" ht="15" x14ac:dyDescent="0.25">
      <c r="A11" s="21">
        <v>46143</v>
      </c>
      <c r="B11" s="28" t="s">
        <v>1555</v>
      </c>
      <c r="C11" s="38" t="s">
        <v>1558</v>
      </c>
      <c r="D11" s="19" t="s">
        <v>1440</v>
      </c>
      <c r="E11" s="19">
        <v>4</v>
      </c>
      <c r="F11" s="19"/>
      <c r="G11" s="114"/>
      <c r="H11" s="115">
        <v>100</v>
      </c>
    </row>
    <row r="12" spans="1:8" ht="15" x14ac:dyDescent="0.25">
      <c r="A12" s="21">
        <v>46143</v>
      </c>
      <c r="B12" s="28" t="s">
        <v>1555</v>
      </c>
      <c r="C12" s="38" t="s">
        <v>758</v>
      </c>
      <c r="D12" s="19" t="s">
        <v>3402</v>
      </c>
      <c r="E12" s="19">
        <v>1</v>
      </c>
      <c r="F12" s="19"/>
      <c r="G12" s="114"/>
      <c r="H12" s="115">
        <v>100</v>
      </c>
    </row>
    <row r="13" spans="1:8" x14ac:dyDescent="0.25">
      <c r="A13" s="21">
        <v>46143</v>
      </c>
      <c r="B13" s="28" t="s">
        <v>1555</v>
      </c>
      <c r="C13" s="38" t="s">
        <v>1867</v>
      </c>
      <c r="D13" s="19" t="s">
        <v>3935</v>
      </c>
      <c r="E13" s="19"/>
      <c r="F13" s="19"/>
      <c r="G13" s="114" t="s">
        <v>3936</v>
      </c>
      <c r="H13" s="115">
        <v>100</v>
      </c>
    </row>
    <row r="14" spans="1:8" x14ac:dyDescent="0.25">
      <c r="A14" s="21">
        <v>46143</v>
      </c>
      <c r="B14" s="28" t="s">
        <v>1555</v>
      </c>
      <c r="C14" s="38" t="s">
        <v>1448</v>
      </c>
      <c r="D14" s="19" t="s">
        <v>3412</v>
      </c>
      <c r="E14" s="19">
        <v>3</v>
      </c>
      <c r="F14" s="19"/>
      <c r="G14" s="114" t="s">
        <v>3937</v>
      </c>
      <c r="H14" s="115">
        <v>100</v>
      </c>
    </row>
    <row r="15" spans="1:8" x14ac:dyDescent="0.25">
      <c r="A15" s="21">
        <v>46143</v>
      </c>
      <c r="B15" s="28" t="s">
        <v>1555</v>
      </c>
      <c r="C15" s="38" t="s">
        <v>1451</v>
      </c>
      <c r="D15" s="19" t="s">
        <v>3412</v>
      </c>
      <c r="E15" s="19"/>
      <c r="F15" s="19"/>
      <c r="G15" s="114" t="s">
        <v>3938</v>
      </c>
      <c r="H15" s="115">
        <v>100</v>
      </c>
    </row>
    <row r="16" spans="1:8" x14ac:dyDescent="0.25">
      <c r="A16" s="21">
        <v>46143</v>
      </c>
      <c r="B16" s="28" t="s">
        <v>1555</v>
      </c>
      <c r="C16" s="38" t="s">
        <v>1624</v>
      </c>
      <c r="D16" s="19" t="s">
        <v>3412</v>
      </c>
      <c r="E16" s="19">
        <v>8</v>
      </c>
      <c r="F16" s="19"/>
      <c r="G16" s="114" t="s">
        <v>3505</v>
      </c>
      <c r="H16" s="115">
        <v>100</v>
      </c>
    </row>
    <row r="17" spans="1:8" ht="15" x14ac:dyDescent="0.25">
      <c r="A17" s="21">
        <v>46143</v>
      </c>
      <c r="B17" s="28" t="s">
        <v>1555</v>
      </c>
      <c r="C17" s="38" t="s">
        <v>1562</v>
      </c>
      <c r="D17" s="19" t="s">
        <v>3412</v>
      </c>
      <c r="E17" s="19"/>
      <c r="F17" s="19"/>
      <c r="G17" s="114" t="s">
        <v>3445</v>
      </c>
      <c r="H17" s="115">
        <v>100</v>
      </c>
    </row>
    <row r="18" spans="1:8" ht="15" x14ac:dyDescent="0.25">
      <c r="A18" s="21">
        <v>46144</v>
      </c>
      <c r="B18" s="28" t="s">
        <v>1542</v>
      </c>
      <c r="C18" s="38" t="s">
        <v>1955</v>
      </c>
      <c r="D18" s="73" t="s">
        <v>3412</v>
      </c>
      <c r="E18" s="19"/>
      <c r="F18" s="19"/>
      <c r="G18" s="114" t="s">
        <v>3939</v>
      </c>
      <c r="H18" s="123">
        <v>1</v>
      </c>
    </row>
    <row r="19" spans="1:8" ht="15" x14ac:dyDescent="0.25">
      <c r="A19" s="21">
        <v>46144</v>
      </c>
      <c r="B19" s="28" t="s">
        <v>1542</v>
      </c>
      <c r="C19" s="38" t="s">
        <v>1472</v>
      </c>
      <c r="D19" s="73" t="s">
        <v>3933</v>
      </c>
      <c r="E19" s="19">
        <v>3</v>
      </c>
      <c r="F19" s="19"/>
      <c r="G19" s="114" t="s">
        <v>3940</v>
      </c>
      <c r="H19" s="115">
        <v>100</v>
      </c>
    </row>
    <row r="20" spans="1:8" ht="15" x14ac:dyDescent="0.25">
      <c r="A20" s="21">
        <v>46144</v>
      </c>
      <c r="B20" s="28" t="s">
        <v>1542</v>
      </c>
      <c r="C20" s="38" t="s">
        <v>1475</v>
      </c>
      <c r="D20" s="73" t="s">
        <v>3412</v>
      </c>
      <c r="E20" s="19"/>
      <c r="F20" s="19"/>
      <c r="G20" s="114" t="s">
        <v>3941</v>
      </c>
      <c r="H20" s="115">
        <v>100</v>
      </c>
    </row>
    <row r="21" spans="1:8" ht="15" x14ac:dyDescent="0.25">
      <c r="A21" s="21">
        <v>46144</v>
      </c>
      <c r="B21" s="28" t="s">
        <v>1542</v>
      </c>
      <c r="C21" s="38" t="s">
        <v>1697</v>
      </c>
      <c r="D21" s="73" t="s">
        <v>3933</v>
      </c>
      <c r="E21" s="19">
        <v>3</v>
      </c>
      <c r="F21" s="19"/>
      <c r="G21" s="114" t="s">
        <v>3940</v>
      </c>
      <c r="H21" s="115">
        <v>100</v>
      </c>
    </row>
    <row r="22" spans="1:8" ht="15" x14ac:dyDescent="0.25">
      <c r="A22" s="21">
        <v>46144</v>
      </c>
      <c r="B22" s="28" t="s">
        <v>1542</v>
      </c>
      <c r="C22" s="38" t="s">
        <v>2270</v>
      </c>
      <c r="D22" s="73" t="s">
        <v>3933</v>
      </c>
      <c r="E22" s="19"/>
      <c r="F22" s="19"/>
      <c r="G22" s="114"/>
      <c r="H22" s="115">
        <v>100</v>
      </c>
    </row>
    <row r="23" spans="1:8" ht="20.25" customHeight="1" x14ac:dyDescent="0.25">
      <c r="A23" s="21">
        <v>46144</v>
      </c>
      <c r="B23" s="28" t="s">
        <v>1555</v>
      </c>
      <c r="C23" s="38" t="s">
        <v>1619</v>
      </c>
      <c r="D23" s="73" t="s">
        <v>3412</v>
      </c>
      <c r="E23" s="19">
        <v>8</v>
      </c>
      <c r="F23" s="19"/>
      <c r="G23" s="114"/>
      <c r="H23" s="115">
        <v>100</v>
      </c>
    </row>
    <row r="24" spans="1:8" ht="15" x14ac:dyDescent="0.25">
      <c r="A24" s="21">
        <v>46144</v>
      </c>
      <c r="B24" s="28" t="s">
        <v>1555</v>
      </c>
      <c r="C24" s="38" t="s">
        <v>1658</v>
      </c>
      <c r="D24" s="73" t="s">
        <v>1440</v>
      </c>
      <c r="E24" s="19">
        <v>9</v>
      </c>
      <c r="F24" s="19"/>
      <c r="G24" s="114" t="s">
        <v>3942</v>
      </c>
      <c r="H24" s="115">
        <v>100</v>
      </c>
    </row>
    <row r="25" spans="1:8" x14ac:dyDescent="0.25">
      <c r="A25" s="21">
        <v>46144</v>
      </c>
      <c r="B25" s="28" t="s">
        <v>1555</v>
      </c>
      <c r="C25" s="38" t="s">
        <v>1451</v>
      </c>
      <c r="D25" s="73" t="s">
        <v>3412</v>
      </c>
      <c r="E25" s="19"/>
      <c r="F25" s="19"/>
      <c r="G25" s="114" t="s">
        <v>3943</v>
      </c>
      <c r="H25" s="115">
        <v>100</v>
      </c>
    </row>
    <row r="26" spans="1:8" ht="15" x14ac:dyDescent="0.25">
      <c r="A26" s="21">
        <v>46144</v>
      </c>
      <c r="B26" s="28" t="s">
        <v>1555</v>
      </c>
      <c r="C26" s="38" t="s">
        <v>3944</v>
      </c>
      <c r="D26" s="19" t="s">
        <v>3402</v>
      </c>
      <c r="E26" s="19">
        <v>1</v>
      </c>
      <c r="F26" s="19"/>
      <c r="G26" s="114"/>
      <c r="H26" s="115">
        <v>100</v>
      </c>
    </row>
    <row r="27" spans="1:8" ht="15" x14ac:dyDescent="0.25">
      <c r="A27" s="21">
        <v>46144</v>
      </c>
      <c r="B27" s="28" t="s">
        <v>1555</v>
      </c>
      <c r="C27" s="38" t="s">
        <v>1941</v>
      </c>
      <c r="D27" s="73" t="s">
        <v>3412</v>
      </c>
      <c r="E27" s="19">
        <v>4</v>
      </c>
      <c r="F27" s="19"/>
      <c r="G27" s="114" t="s">
        <v>3468</v>
      </c>
      <c r="H27" s="115">
        <v>100</v>
      </c>
    </row>
    <row r="28" spans="1:8" ht="15" x14ac:dyDescent="0.25">
      <c r="A28" s="21">
        <v>46144</v>
      </c>
      <c r="B28" s="28" t="s">
        <v>1555</v>
      </c>
      <c r="C28" s="38" t="s">
        <v>1444</v>
      </c>
      <c r="D28" s="73" t="s">
        <v>1440</v>
      </c>
      <c r="E28" s="19">
        <v>4</v>
      </c>
      <c r="F28" s="19"/>
      <c r="G28" s="114"/>
      <c r="H28" s="115">
        <v>100</v>
      </c>
    </row>
    <row r="29" spans="1:8" ht="15" x14ac:dyDescent="0.25">
      <c r="A29" s="21">
        <v>46145</v>
      </c>
      <c r="B29" s="28" t="s">
        <v>1542</v>
      </c>
      <c r="C29" s="38" t="s">
        <v>3944</v>
      </c>
      <c r="D29" s="19" t="s">
        <v>3402</v>
      </c>
      <c r="E29" s="19">
        <v>1</v>
      </c>
      <c r="F29" s="19"/>
      <c r="G29" s="114"/>
      <c r="H29" s="115">
        <v>100</v>
      </c>
    </row>
    <row r="30" spans="1:8" ht="15" x14ac:dyDescent="0.25">
      <c r="A30" s="21">
        <v>46145</v>
      </c>
      <c r="B30" s="28" t="s">
        <v>1542</v>
      </c>
      <c r="C30" s="38" t="s">
        <v>1624</v>
      </c>
      <c r="D30" s="73" t="s">
        <v>3412</v>
      </c>
      <c r="E30" s="19"/>
      <c r="F30" s="19"/>
      <c r="G30" s="114" t="s">
        <v>3945</v>
      </c>
      <c r="H30" s="115">
        <v>100</v>
      </c>
    </row>
    <row r="31" spans="1:8" x14ac:dyDescent="0.25">
      <c r="A31" s="21">
        <v>46145</v>
      </c>
      <c r="B31" s="28" t="s">
        <v>1542</v>
      </c>
      <c r="C31" s="38" t="s">
        <v>1789</v>
      </c>
      <c r="D31" s="73" t="s">
        <v>3412</v>
      </c>
      <c r="E31" s="19">
        <v>8</v>
      </c>
      <c r="F31" s="19"/>
      <c r="G31" s="114" t="s">
        <v>3946</v>
      </c>
      <c r="H31" s="115">
        <v>100</v>
      </c>
    </row>
    <row r="32" spans="1:8" ht="15" x14ac:dyDescent="0.25">
      <c r="A32" s="21">
        <v>46145</v>
      </c>
      <c r="B32" s="28" t="s">
        <v>1542</v>
      </c>
      <c r="C32" s="38" t="s">
        <v>1633</v>
      </c>
      <c r="D32" s="73" t="s">
        <v>3412</v>
      </c>
      <c r="E32" s="19">
        <v>8</v>
      </c>
      <c r="F32" s="19"/>
      <c r="G32" s="114"/>
      <c r="H32" s="115">
        <v>100</v>
      </c>
    </row>
    <row r="33" spans="1:8" ht="15" x14ac:dyDescent="0.25">
      <c r="A33" s="21">
        <v>46145</v>
      </c>
      <c r="B33" s="28" t="s">
        <v>1542</v>
      </c>
      <c r="C33" s="38" t="s">
        <v>1562</v>
      </c>
      <c r="D33" s="73" t="s">
        <v>3412</v>
      </c>
      <c r="E33" s="19"/>
      <c r="F33" s="19"/>
      <c r="G33" s="114" t="s">
        <v>3947</v>
      </c>
      <c r="H33" s="115">
        <v>100</v>
      </c>
    </row>
    <row r="34" spans="1:8" x14ac:dyDescent="0.25">
      <c r="A34" s="21">
        <v>46146</v>
      </c>
      <c r="B34" s="16" t="s">
        <v>1534</v>
      </c>
      <c r="C34" s="38" t="s">
        <v>758</v>
      </c>
      <c r="D34" s="19" t="s">
        <v>3948</v>
      </c>
      <c r="E34" s="19"/>
      <c r="F34" s="19"/>
      <c r="G34" s="114" t="s">
        <v>3949</v>
      </c>
      <c r="H34" s="115">
        <v>100</v>
      </c>
    </row>
    <row r="35" spans="1:8" ht="15" x14ac:dyDescent="0.25">
      <c r="A35" s="21">
        <v>46146</v>
      </c>
      <c r="B35" s="16" t="s">
        <v>1534</v>
      </c>
      <c r="C35" s="38" t="s">
        <v>758</v>
      </c>
      <c r="D35" s="19" t="s">
        <v>3950</v>
      </c>
      <c r="E35" s="19"/>
      <c r="F35" s="19"/>
      <c r="G35" s="114"/>
      <c r="H35" s="115">
        <v>100</v>
      </c>
    </row>
    <row r="36" spans="1:8" ht="15" x14ac:dyDescent="0.25">
      <c r="A36" s="21">
        <v>46146</v>
      </c>
      <c r="B36" s="28" t="s">
        <v>1428</v>
      </c>
      <c r="C36" s="38" t="s">
        <v>758</v>
      </c>
      <c r="D36" s="19" t="s">
        <v>3402</v>
      </c>
      <c r="E36" s="19">
        <v>1</v>
      </c>
      <c r="F36" s="19"/>
      <c r="G36" s="114"/>
      <c r="H36" s="115">
        <v>100</v>
      </c>
    </row>
    <row r="37" spans="1:8" ht="26.4" x14ac:dyDescent="0.25">
      <c r="A37" s="21">
        <v>46146</v>
      </c>
      <c r="B37" s="28" t="s">
        <v>1428</v>
      </c>
      <c r="C37" s="38" t="s">
        <v>369</v>
      </c>
      <c r="D37" s="19" t="s">
        <v>1767</v>
      </c>
      <c r="E37" s="19"/>
      <c r="F37" s="19"/>
      <c r="G37" s="114"/>
      <c r="H37" s="115">
        <v>100</v>
      </c>
    </row>
    <row r="38" spans="1:8" ht="15" x14ac:dyDescent="0.25">
      <c r="A38" s="21">
        <v>46146</v>
      </c>
      <c r="B38" s="28" t="s">
        <v>1428</v>
      </c>
      <c r="C38" s="38" t="s">
        <v>758</v>
      </c>
      <c r="D38" s="19" t="s">
        <v>3951</v>
      </c>
      <c r="E38" s="19"/>
      <c r="F38" s="19"/>
      <c r="G38" s="114" t="s">
        <v>3441</v>
      </c>
      <c r="H38" s="115">
        <v>100</v>
      </c>
    </row>
    <row r="39" spans="1:8" ht="15" x14ac:dyDescent="0.25">
      <c r="A39" s="21">
        <v>46146</v>
      </c>
      <c r="B39" s="28" t="s">
        <v>1428</v>
      </c>
      <c r="C39" s="38" t="s">
        <v>758</v>
      </c>
      <c r="D39" s="19" t="s">
        <v>3952</v>
      </c>
      <c r="E39" s="19"/>
      <c r="F39" s="19"/>
      <c r="G39" s="114" t="s">
        <v>3953</v>
      </c>
      <c r="H39" s="115">
        <v>100</v>
      </c>
    </row>
    <row r="40" spans="1:8" ht="15" x14ac:dyDescent="0.25">
      <c r="A40" s="21">
        <v>46146</v>
      </c>
      <c r="B40" s="28" t="s">
        <v>1428</v>
      </c>
      <c r="C40" s="38" t="s">
        <v>3954</v>
      </c>
      <c r="D40" s="73" t="s">
        <v>3357</v>
      </c>
      <c r="E40" s="73"/>
      <c r="F40" s="73"/>
      <c r="G40" s="74"/>
      <c r="H40" s="115">
        <v>100</v>
      </c>
    </row>
    <row r="41" spans="1:8" ht="15" x14ac:dyDescent="0.25">
      <c r="A41" s="21">
        <v>46146</v>
      </c>
      <c r="B41" s="28" t="s">
        <v>1542</v>
      </c>
      <c r="C41" s="38" t="s">
        <v>1747</v>
      </c>
      <c r="D41" s="19" t="s">
        <v>3412</v>
      </c>
      <c r="E41" s="19"/>
      <c r="F41" s="19"/>
      <c r="G41" s="114" t="s">
        <v>3445</v>
      </c>
      <c r="H41" s="115">
        <v>100</v>
      </c>
    </row>
    <row r="42" spans="1:8" ht="38.4" x14ac:dyDescent="0.25">
      <c r="A42" s="21">
        <v>46146</v>
      </c>
      <c r="B42" s="28" t="s">
        <v>1542</v>
      </c>
      <c r="C42" s="38" t="s">
        <v>3955</v>
      </c>
      <c r="D42" s="19" t="s">
        <v>3412</v>
      </c>
      <c r="E42" s="19">
        <v>4</v>
      </c>
      <c r="F42" s="19"/>
      <c r="G42" s="114" t="s">
        <v>3956</v>
      </c>
      <c r="H42" s="115">
        <v>100</v>
      </c>
    </row>
    <row r="43" spans="1:8" x14ac:dyDescent="0.25">
      <c r="A43" s="21">
        <v>46146</v>
      </c>
      <c r="B43" s="28" t="s">
        <v>1542</v>
      </c>
      <c r="C43" s="38" t="s">
        <v>2064</v>
      </c>
      <c r="D43" s="19" t="s">
        <v>3957</v>
      </c>
      <c r="E43" s="19"/>
      <c r="F43" s="19"/>
      <c r="G43" s="114" t="s">
        <v>3958</v>
      </c>
      <c r="H43" s="115">
        <v>100</v>
      </c>
    </row>
    <row r="44" spans="1:8" ht="15" x14ac:dyDescent="0.25">
      <c r="A44" s="21">
        <v>46146</v>
      </c>
      <c r="B44" s="28" t="s">
        <v>1542</v>
      </c>
      <c r="C44" s="38" t="s">
        <v>1484</v>
      </c>
      <c r="D44" s="19" t="s">
        <v>3412</v>
      </c>
      <c r="E44" s="19">
        <v>8</v>
      </c>
      <c r="F44" s="19"/>
      <c r="G44" s="114" t="s">
        <v>1450</v>
      </c>
      <c r="H44" s="115">
        <v>100</v>
      </c>
    </row>
    <row r="45" spans="1:8" ht="18" customHeight="1" x14ac:dyDescent="0.25">
      <c r="A45" s="21">
        <v>46146</v>
      </c>
      <c r="B45" s="28" t="s">
        <v>1542</v>
      </c>
      <c r="C45" s="38" t="s">
        <v>1951</v>
      </c>
      <c r="D45" s="19" t="s">
        <v>3412</v>
      </c>
      <c r="E45" s="19"/>
      <c r="F45" s="19"/>
      <c r="G45" s="114" t="s">
        <v>3445</v>
      </c>
      <c r="H45" s="115">
        <v>100</v>
      </c>
    </row>
    <row r="46" spans="1:8" ht="28.8" x14ac:dyDescent="0.25">
      <c r="A46" s="21">
        <v>46146</v>
      </c>
      <c r="B46" s="28" t="s">
        <v>1542</v>
      </c>
      <c r="C46" s="38" t="s">
        <v>1480</v>
      </c>
      <c r="D46" s="19" t="s">
        <v>3933</v>
      </c>
      <c r="E46" s="19">
        <v>4</v>
      </c>
      <c r="F46" s="19"/>
      <c r="G46" s="114" t="s">
        <v>3959</v>
      </c>
      <c r="H46" s="115">
        <v>100</v>
      </c>
    </row>
    <row r="47" spans="1:8" ht="28.8" x14ac:dyDescent="0.25">
      <c r="A47" s="21">
        <v>46146</v>
      </c>
      <c r="B47" s="28" t="s">
        <v>1542</v>
      </c>
      <c r="C47" s="38" t="s">
        <v>1479</v>
      </c>
      <c r="D47" s="19" t="s">
        <v>3957</v>
      </c>
      <c r="E47" s="19"/>
      <c r="F47" s="19"/>
      <c r="G47" s="114" t="s">
        <v>3960</v>
      </c>
      <c r="H47" s="115">
        <v>100</v>
      </c>
    </row>
    <row r="48" spans="1:8" x14ac:dyDescent="0.25">
      <c r="A48" s="21">
        <v>46146</v>
      </c>
      <c r="B48" s="28" t="s">
        <v>1555</v>
      </c>
      <c r="C48" s="38" t="s">
        <v>1731</v>
      </c>
      <c r="D48" s="19" t="s">
        <v>3957</v>
      </c>
      <c r="E48" s="19"/>
      <c r="F48" s="19"/>
      <c r="G48" s="114" t="s">
        <v>3961</v>
      </c>
      <c r="H48" s="115">
        <v>100</v>
      </c>
    </row>
    <row r="49" spans="1:8" ht="15" x14ac:dyDescent="0.25">
      <c r="A49" s="21">
        <v>46146</v>
      </c>
      <c r="B49" s="28" t="s">
        <v>1555</v>
      </c>
      <c r="C49" s="38" t="s">
        <v>2095</v>
      </c>
      <c r="D49" s="19" t="s">
        <v>1440</v>
      </c>
      <c r="E49" s="19">
        <v>3</v>
      </c>
      <c r="F49" s="19"/>
      <c r="G49" s="114"/>
      <c r="H49" s="115">
        <v>100</v>
      </c>
    </row>
    <row r="50" spans="1:8" ht="15" x14ac:dyDescent="0.25">
      <c r="A50" s="21">
        <v>46146</v>
      </c>
      <c r="B50" s="28" t="s">
        <v>1555</v>
      </c>
      <c r="C50" s="38" t="s">
        <v>1785</v>
      </c>
      <c r="D50" s="19" t="s">
        <v>1440</v>
      </c>
      <c r="E50" s="19">
        <v>4</v>
      </c>
      <c r="F50" s="19"/>
      <c r="G50" s="114"/>
      <c r="H50" s="115">
        <v>100</v>
      </c>
    </row>
    <row r="51" spans="1:8" ht="15" x14ac:dyDescent="0.25">
      <c r="A51" s="21">
        <v>46146</v>
      </c>
      <c r="B51" s="28" t="s">
        <v>1555</v>
      </c>
      <c r="C51" s="38" t="s">
        <v>2175</v>
      </c>
      <c r="D51" s="19" t="s">
        <v>1440</v>
      </c>
      <c r="E51" s="19">
        <v>3</v>
      </c>
      <c r="F51" s="19"/>
      <c r="G51" s="114"/>
      <c r="H51" s="115">
        <v>100</v>
      </c>
    </row>
    <row r="52" spans="1:8" ht="15" x14ac:dyDescent="0.25">
      <c r="A52" s="21">
        <v>46146</v>
      </c>
      <c r="B52" s="28" t="s">
        <v>1555</v>
      </c>
      <c r="C52" s="38" t="s">
        <v>1563</v>
      </c>
      <c r="D52" s="19" t="s">
        <v>1440</v>
      </c>
      <c r="E52" s="19">
        <v>3</v>
      </c>
      <c r="F52" s="19"/>
      <c r="G52" s="114"/>
      <c r="H52" s="115">
        <v>100</v>
      </c>
    </row>
    <row r="53" spans="1:8" x14ac:dyDescent="0.25">
      <c r="A53" s="21">
        <v>46146</v>
      </c>
      <c r="B53" s="28" t="s">
        <v>1555</v>
      </c>
      <c r="C53" s="38" t="s">
        <v>1562</v>
      </c>
      <c r="D53" s="19" t="s">
        <v>3412</v>
      </c>
      <c r="E53" s="19"/>
      <c r="F53" s="19"/>
      <c r="G53" s="114" t="s">
        <v>3962</v>
      </c>
      <c r="H53" s="115">
        <v>100</v>
      </c>
    </row>
    <row r="54" spans="1:8" ht="15" x14ac:dyDescent="0.25">
      <c r="A54" s="21">
        <v>46146</v>
      </c>
      <c r="B54" s="28" t="s">
        <v>1438</v>
      </c>
      <c r="C54" s="38" t="s">
        <v>1692</v>
      </c>
      <c r="D54" s="19" t="s">
        <v>3933</v>
      </c>
      <c r="E54" s="19"/>
      <c r="F54" s="19"/>
      <c r="G54" s="114" t="s">
        <v>2718</v>
      </c>
      <c r="H54" s="115">
        <v>100</v>
      </c>
    </row>
    <row r="55" spans="1:8" x14ac:dyDescent="0.25">
      <c r="A55" s="21">
        <v>46146</v>
      </c>
      <c r="B55" s="28" t="s">
        <v>1438</v>
      </c>
      <c r="C55" s="38" t="s">
        <v>1919</v>
      </c>
      <c r="D55" s="19" t="s">
        <v>3412</v>
      </c>
      <c r="E55" s="19"/>
      <c r="F55" s="19"/>
      <c r="G55" s="114" t="s">
        <v>3963</v>
      </c>
      <c r="H55" s="115">
        <v>100</v>
      </c>
    </row>
    <row r="56" spans="1:8" ht="15" x14ac:dyDescent="0.25">
      <c r="A56" s="21">
        <v>46146</v>
      </c>
      <c r="B56" s="28" t="s">
        <v>1438</v>
      </c>
      <c r="C56" s="38" t="s">
        <v>1576</v>
      </c>
      <c r="D56" s="19" t="s">
        <v>3933</v>
      </c>
      <c r="E56" s="19">
        <v>2</v>
      </c>
      <c r="F56" s="19"/>
      <c r="G56" s="114" t="s">
        <v>2718</v>
      </c>
      <c r="H56" s="115">
        <v>100</v>
      </c>
    </row>
    <row r="57" spans="1:8" ht="15" x14ac:dyDescent="0.25">
      <c r="A57" s="21">
        <v>46146</v>
      </c>
      <c r="B57" s="28" t="s">
        <v>1438</v>
      </c>
      <c r="C57" s="38" t="s">
        <v>1464</v>
      </c>
      <c r="D57" s="19" t="s">
        <v>3933</v>
      </c>
      <c r="E57" s="19"/>
      <c r="F57" s="19"/>
      <c r="G57" s="114"/>
      <c r="H57" s="115">
        <v>100</v>
      </c>
    </row>
    <row r="58" spans="1:8" ht="15" x14ac:dyDescent="0.25">
      <c r="A58" s="21">
        <v>46146</v>
      </c>
      <c r="B58" s="28" t="s">
        <v>1438</v>
      </c>
      <c r="C58" s="38" t="s">
        <v>1642</v>
      </c>
      <c r="D58" s="19" t="s">
        <v>1440</v>
      </c>
      <c r="E58" s="19">
        <v>6</v>
      </c>
      <c r="F58" s="19"/>
      <c r="G58" s="114"/>
      <c r="H58" s="115">
        <v>100</v>
      </c>
    </row>
    <row r="59" spans="1:8" ht="15" x14ac:dyDescent="0.25">
      <c r="A59" s="21">
        <v>46146</v>
      </c>
      <c r="B59" s="28" t="s">
        <v>1438</v>
      </c>
      <c r="C59" s="38" t="s">
        <v>1574</v>
      </c>
      <c r="D59" s="19" t="s">
        <v>1440</v>
      </c>
      <c r="E59" s="19">
        <v>6</v>
      </c>
      <c r="F59" s="19"/>
      <c r="G59" s="114"/>
      <c r="H59" s="115">
        <v>100</v>
      </c>
    </row>
    <row r="60" spans="1:8" ht="48" x14ac:dyDescent="0.25">
      <c r="A60" s="21">
        <v>46146</v>
      </c>
      <c r="B60" s="28" t="s">
        <v>1438</v>
      </c>
      <c r="C60" s="38" t="s">
        <v>2064</v>
      </c>
      <c r="D60" s="19" t="s">
        <v>3412</v>
      </c>
      <c r="E60" s="19"/>
      <c r="F60" s="19"/>
      <c r="G60" s="114" t="s">
        <v>3964</v>
      </c>
      <c r="H60" s="115">
        <v>100</v>
      </c>
    </row>
    <row r="61" spans="1:8" ht="15" x14ac:dyDescent="0.25">
      <c r="A61" s="21">
        <v>46146</v>
      </c>
      <c r="B61" s="28" t="s">
        <v>1457</v>
      </c>
      <c r="C61" s="38" t="s">
        <v>1442</v>
      </c>
      <c r="D61" s="19" t="s">
        <v>1440</v>
      </c>
      <c r="E61" s="19">
        <v>5</v>
      </c>
      <c r="F61" s="19"/>
      <c r="G61" s="114" t="s">
        <v>3965</v>
      </c>
      <c r="H61" s="115">
        <v>100</v>
      </c>
    </row>
    <row r="62" spans="1:8" x14ac:dyDescent="0.25">
      <c r="A62" s="21">
        <v>46146</v>
      </c>
      <c r="B62" s="28" t="s">
        <v>1457</v>
      </c>
      <c r="C62" s="38" t="s">
        <v>1444</v>
      </c>
      <c r="D62" s="19" t="s">
        <v>1440</v>
      </c>
      <c r="E62" s="19">
        <v>3</v>
      </c>
      <c r="F62" s="19"/>
      <c r="G62" s="114" t="s">
        <v>3966</v>
      </c>
      <c r="H62" s="115">
        <v>100</v>
      </c>
    </row>
    <row r="63" spans="1:8" ht="15" x14ac:dyDescent="0.25">
      <c r="A63" s="21">
        <v>46146</v>
      </c>
      <c r="B63" s="28" t="s">
        <v>1457</v>
      </c>
      <c r="C63" s="38" t="s">
        <v>1687</v>
      </c>
      <c r="D63" s="19" t="s">
        <v>1440</v>
      </c>
      <c r="E63" s="19">
        <v>3</v>
      </c>
      <c r="F63" s="19"/>
      <c r="G63" s="114"/>
      <c r="H63" s="115">
        <v>100</v>
      </c>
    </row>
    <row r="64" spans="1:8" ht="15" x14ac:dyDescent="0.25">
      <c r="A64" s="21">
        <v>46146</v>
      </c>
      <c r="B64" s="28" t="s">
        <v>1457</v>
      </c>
      <c r="C64" s="38" t="s">
        <v>1685</v>
      </c>
      <c r="D64" s="19" t="s">
        <v>1440</v>
      </c>
      <c r="E64" s="19">
        <v>3</v>
      </c>
      <c r="F64" s="19"/>
      <c r="G64" s="114" t="s">
        <v>3967</v>
      </c>
      <c r="H64" s="115">
        <v>100</v>
      </c>
    </row>
    <row r="65" spans="1:8" ht="15" x14ac:dyDescent="0.25">
      <c r="A65" s="21">
        <v>46146</v>
      </c>
      <c r="B65" s="28" t="s">
        <v>1457</v>
      </c>
      <c r="C65" s="38" t="s">
        <v>3200</v>
      </c>
      <c r="D65" s="19" t="s">
        <v>1440</v>
      </c>
      <c r="E65" s="19">
        <v>3</v>
      </c>
      <c r="F65" s="19"/>
      <c r="G65" s="114"/>
      <c r="H65" s="115">
        <v>100</v>
      </c>
    </row>
    <row r="66" spans="1:8" ht="15" x14ac:dyDescent="0.25">
      <c r="A66" s="21">
        <v>46146</v>
      </c>
      <c r="B66" s="28" t="s">
        <v>1457</v>
      </c>
      <c r="C66" s="38" t="s">
        <v>1907</v>
      </c>
      <c r="D66" s="19" t="s">
        <v>1440</v>
      </c>
      <c r="E66" s="19">
        <v>3</v>
      </c>
      <c r="F66" s="19"/>
      <c r="G66" s="114" t="s">
        <v>3523</v>
      </c>
      <c r="H66" s="115">
        <v>100</v>
      </c>
    </row>
    <row r="67" spans="1:8" ht="17.25" customHeight="1" x14ac:dyDescent="0.25">
      <c r="A67" s="21">
        <v>46146</v>
      </c>
      <c r="B67" s="28" t="s">
        <v>1457</v>
      </c>
      <c r="C67" s="38" t="s">
        <v>1622</v>
      </c>
      <c r="D67" s="19" t="s">
        <v>1440</v>
      </c>
      <c r="E67" s="19">
        <v>7</v>
      </c>
      <c r="F67" s="19"/>
      <c r="G67" s="114" t="s">
        <v>1450</v>
      </c>
      <c r="H67" s="115">
        <v>100</v>
      </c>
    </row>
    <row r="68" spans="1:8" ht="15" x14ac:dyDescent="0.25">
      <c r="A68" s="21">
        <v>46146</v>
      </c>
      <c r="B68" s="28" t="s">
        <v>1457</v>
      </c>
      <c r="C68" s="38" t="s">
        <v>1626</v>
      </c>
      <c r="D68" s="19" t="s">
        <v>1440</v>
      </c>
      <c r="E68" s="19">
        <v>3</v>
      </c>
      <c r="F68" s="19"/>
      <c r="G68" s="114" t="s">
        <v>1450</v>
      </c>
      <c r="H68" s="115">
        <v>100</v>
      </c>
    </row>
    <row r="69" spans="1:8" ht="15" x14ac:dyDescent="0.25">
      <c r="A69" s="21">
        <v>46146</v>
      </c>
      <c r="B69" s="28" t="s">
        <v>1457</v>
      </c>
      <c r="C69" s="38" t="s">
        <v>1792</v>
      </c>
      <c r="D69" s="19" t="s">
        <v>3933</v>
      </c>
      <c r="E69" s="19"/>
      <c r="F69" s="19"/>
      <c r="G69" s="114" t="s">
        <v>3968</v>
      </c>
      <c r="H69" s="115">
        <v>100</v>
      </c>
    </row>
    <row r="70" spans="1:8" ht="28.8" x14ac:dyDescent="0.25">
      <c r="A70" s="21">
        <v>46146</v>
      </c>
      <c r="B70" s="28" t="s">
        <v>1457</v>
      </c>
      <c r="C70" s="38" t="s">
        <v>1568</v>
      </c>
      <c r="D70" s="19" t="s">
        <v>3957</v>
      </c>
      <c r="E70" s="19"/>
      <c r="F70" s="19"/>
      <c r="G70" s="114" t="s">
        <v>3969</v>
      </c>
      <c r="H70" s="115">
        <v>100</v>
      </c>
    </row>
    <row r="71" spans="1:8" ht="15" x14ac:dyDescent="0.25">
      <c r="A71" s="21">
        <v>46146</v>
      </c>
      <c r="B71" s="28" t="s">
        <v>2372</v>
      </c>
      <c r="C71" s="38" t="s">
        <v>1464</v>
      </c>
      <c r="D71" s="19" t="s">
        <v>1584</v>
      </c>
      <c r="E71" s="19"/>
      <c r="F71" s="19"/>
      <c r="G71" s="114"/>
      <c r="H71" s="115">
        <v>100</v>
      </c>
    </row>
    <row r="72" spans="1:8" ht="18.75" customHeight="1" x14ac:dyDescent="0.25">
      <c r="A72" s="21">
        <v>46146</v>
      </c>
      <c r="B72" s="28" t="s">
        <v>2372</v>
      </c>
      <c r="C72" s="38" t="s">
        <v>1779</v>
      </c>
      <c r="D72" s="19" t="s">
        <v>3970</v>
      </c>
      <c r="E72" s="19"/>
      <c r="F72" s="19"/>
      <c r="G72" s="114"/>
      <c r="H72" s="115">
        <v>100</v>
      </c>
    </row>
    <row r="73" spans="1:8" ht="26.4" x14ac:dyDescent="0.25">
      <c r="A73" s="21">
        <v>46146</v>
      </c>
      <c r="B73" s="28" t="s">
        <v>1590</v>
      </c>
      <c r="C73" s="38" t="s">
        <v>1700</v>
      </c>
      <c r="D73" s="19" t="s">
        <v>3971</v>
      </c>
      <c r="E73" s="19"/>
      <c r="F73" s="19"/>
      <c r="G73" s="114"/>
      <c r="H73" s="115">
        <v>100</v>
      </c>
    </row>
    <row r="74" spans="1:8" ht="15" x14ac:dyDescent="0.25">
      <c r="A74" s="21">
        <v>46146</v>
      </c>
      <c r="B74" s="28" t="s">
        <v>1590</v>
      </c>
      <c r="C74" s="38" t="s">
        <v>1464</v>
      </c>
      <c r="D74" s="73" t="s">
        <v>3038</v>
      </c>
      <c r="E74" s="73"/>
      <c r="F74" s="73"/>
      <c r="G74" s="74"/>
      <c r="H74" s="115">
        <v>100</v>
      </c>
    </row>
    <row r="75" spans="1:8" ht="26.4" x14ac:dyDescent="0.25">
      <c r="A75" s="21">
        <v>46146</v>
      </c>
      <c r="B75" s="28" t="s">
        <v>1590</v>
      </c>
      <c r="C75" s="38" t="s">
        <v>3972</v>
      </c>
      <c r="D75" s="19" t="s">
        <v>3973</v>
      </c>
      <c r="E75" s="19"/>
      <c r="F75" s="19"/>
      <c r="G75" s="114"/>
      <c r="H75" s="115">
        <v>100</v>
      </c>
    </row>
    <row r="76" spans="1:8" ht="15" x14ac:dyDescent="0.25">
      <c r="A76" s="21">
        <v>46147</v>
      </c>
      <c r="B76" s="88" t="s">
        <v>1534</v>
      </c>
      <c r="C76" s="38" t="s">
        <v>758</v>
      </c>
      <c r="D76" s="73" t="s">
        <v>3974</v>
      </c>
      <c r="E76" s="73"/>
      <c r="F76" s="73"/>
      <c r="G76" s="74"/>
      <c r="H76" s="115">
        <v>100</v>
      </c>
    </row>
    <row r="77" spans="1:8" ht="26.4" x14ac:dyDescent="0.25">
      <c r="A77" s="21">
        <v>46147</v>
      </c>
      <c r="B77" s="88" t="s">
        <v>1534</v>
      </c>
      <c r="C77" s="38" t="s">
        <v>758</v>
      </c>
      <c r="D77" s="73" t="s">
        <v>3975</v>
      </c>
      <c r="E77" s="73"/>
      <c r="F77" s="73"/>
      <c r="G77" s="74" t="s">
        <v>3976</v>
      </c>
      <c r="H77" s="115">
        <v>100</v>
      </c>
    </row>
    <row r="78" spans="1:8" ht="26.4" x14ac:dyDescent="0.25">
      <c r="A78" s="21">
        <v>46147</v>
      </c>
      <c r="B78" s="88" t="s">
        <v>1534</v>
      </c>
      <c r="C78" s="38" t="s">
        <v>758</v>
      </c>
      <c r="D78" s="73" t="s">
        <v>3977</v>
      </c>
      <c r="E78" s="73"/>
      <c r="F78" s="73"/>
      <c r="G78" s="74" t="s">
        <v>3978</v>
      </c>
      <c r="H78" s="115">
        <v>100</v>
      </c>
    </row>
    <row r="79" spans="1:8" ht="26.4" x14ac:dyDescent="0.25">
      <c r="A79" s="21">
        <v>46147</v>
      </c>
      <c r="B79" s="88" t="s">
        <v>1534</v>
      </c>
      <c r="C79" s="38" t="s">
        <v>758</v>
      </c>
      <c r="D79" s="73" t="s">
        <v>3979</v>
      </c>
      <c r="E79" s="73"/>
      <c r="F79" s="73"/>
      <c r="G79" s="74" t="s">
        <v>3980</v>
      </c>
      <c r="H79" s="115">
        <v>100</v>
      </c>
    </row>
    <row r="80" spans="1:8" ht="26.4" x14ac:dyDescent="0.25">
      <c r="A80" s="21">
        <v>46147</v>
      </c>
      <c r="B80" s="88" t="s">
        <v>1534</v>
      </c>
      <c r="C80" s="38" t="s">
        <v>758</v>
      </c>
      <c r="D80" s="73" t="s">
        <v>3981</v>
      </c>
      <c r="E80" s="73"/>
      <c r="F80" s="73"/>
      <c r="G80" s="74" t="s">
        <v>3982</v>
      </c>
      <c r="H80" s="115">
        <v>100</v>
      </c>
    </row>
    <row r="81" spans="1:8" ht="15" x14ac:dyDescent="0.25">
      <c r="A81" s="21">
        <v>46147</v>
      </c>
      <c r="B81" s="28" t="s">
        <v>1428</v>
      </c>
      <c r="C81" s="38" t="s">
        <v>1856</v>
      </c>
      <c r="D81" s="19" t="s">
        <v>3983</v>
      </c>
      <c r="E81" s="19"/>
      <c r="F81" s="19"/>
      <c r="G81" s="114" t="s">
        <v>3984</v>
      </c>
      <c r="H81" s="115">
        <v>100</v>
      </c>
    </row>
    <row r="82" spans="1:8" ht="31.5" customHeight="1" x14ac:dyDescent="0.25">
      <c r="A82" s="21">
        <v>46147</v>
      </c>
      <c r="B82" s="28" t="s">
        <v>1428</v>
      </c>
      <c r="C82" s="38" t="s">
        <v>3972</v>
      </c>
      <c r="D82" s="19" t="s">
        <v>3985</v>
      </c>
      <c r="E82" s="19"/>
      <c r="F82" s="19"/>
      <c r="G82" s="114"/>
      <c r="H82" s="115">
        <v>100</v>
      </c>
    </row>
    <row r="83" spans="1:8" ht="28.8" x14ac:dyDescent="0.25">
      <c r="A83" s="21">
        <v>46147</v>
      </c>
      <c r="B83" s="28" t="s">
        <v>1428</v>
      </c>
      <c r="C83" s="38" t="s">
        <v>3972</v>
      </c>
      <c r="D83" s="19" t="s">
        <v>3022</v>
      </c>
      <c r="E83" s="19"/>
      <c r="F83" s="19"/>
      <c r="G83" s="114" t="s">
        <v>3986</v>
      </c>
      <c r="H83" s="115">
        <v>100</v>
      </c>
    </row>
    <row r="84" spans="1:8" ht="54" x14ac:dyDescent="0.25">
      <c r="A84" s="21">
        <v>46147</v>
      </c>
      <c r="B84" s="28" t="s">
        <v>1542</v>
      </c>
      <c r="C84" s="38" t="s">
        <v>1731</v>
      </c>
      <c r="D84" s="73" t="s">
        <v>3935</v>
      </c>
      <c r="E84" s="73"/>
      <c r="F84" s="73"/>
      <c r="G84" s="74" t="s">
        <v>3987</v>
      </c>
      <c r="H84" s="115">
        <v>100</v>
      </c>
    </row>
    <row r="85" spans="1:8" ht="32.4" x14ac:dyDescent="0.25">
      <c r="A85" s="21">
        <v>46147</v>
      </c>
      <c r="B85" s="28" t="s">
        <v>1542</v>
      </c>
      <c r="C85" s="38" t="s">
        <v>1700</v>
      </c>
      <c r="D85" s="73" t="s">
        <v>2839</v>
      </c>
      <c r="E85" s="73"/>
      <c r="F85" s="73"/>
      <c r="G85" s="74" t="s">
        <v>3988</v>
      </c>
      <c r="H85" s="115">
        <v>100</v>
      </c>
    </row>
    <row r="86" spans="1:8" ht="15" x14ac:dyDescent="0.25">
      <c r="A86" s="21">
        <v>46147</v>
      </c>
      <c r="B86" s="28" t="s">
        <v>1542</v>
      </c>
      <c r="C86" s="38" t="s">
        <v>1737</v>
      </c>
      <c r="D86" s="73" t="s">
        <v>3412</v>
      </c>
      <c r="E86" s="73">
        <v>7</v>
      </c>
      <c r="F86" s="73"/>
      <c r="G86" s="74" t="s">
        <v>3445</v>
      </c>
      <c r="H86" s="115">
        <v>100</v>
      </c>
    </row>
    <row r="87" spans="1:8" ht="21.6" x14ac:dyDescent="0.25">
      <c r="A87" s="21">
        <v>46147</v>
      </c>
      <c r="B87" s="28" t="s">
        <v>1542</v>
      </c>
      <c r="C87" s="38" t="s">
        <v>1570</v>
      </c>
      <c r="D87" s="73" t="s">
        <v>3933</v>
      </c>
      <c r="E87" s="73">
        <v>7</v>
      </c>
      <c r="F87" s="73"/>
      <c r="G87" s="74" t="s">
        <v>3989</v>
      </c>
      <c r="H87" s="115">
        <v>100</v>
      </c>
    </row>
    <row r="88" spans="1:8" ht="15" x14ac:dyDescent="0.25">
      <c r="A88" s="21">
        <v>46147</v>
      </c>
      <c r="B88" s="28" t="s">
        <v>1555</v>
      </c>
      <c r="C88" s="38" t="s">
        <v>1558</v>
      </c>
      <c r="D88" s="19" t="s">
        <v>1440</v>
      </c>
      <c r="E88" s="19">
        <v>5</v>
      </c>
      <c r="F88" s="19"/>
      <c r="G88" s="114"/>
      <c r="H88" s="115">
        <v>100</v>
      </c>
    </row>
    <row r="89" spans="1:8" ht="15" x14ac:dyDescent="0.25">
      <c r="A89" s="21">
        <v>46147</v>
      </c>
      <c r="B89" s="28" t="s">
        <v>1555</v>
      </c>
      <c r="C89" s="38" t="s">
        <v>1619</v>
      </c>
      <c r="D89" s="19" t="s">
        <v>3412</v>
      </c>
      <c r="E89" s="19">
        <v>8</v>
      </c>
      <c r="F89" s="19"/>
      <c r="G89" s="114" t="s">
        <v>1450</v>
      </c>
      <c r="H89" s="115">
        <v>100</v>
      </c>
    </row>
    <row r="90" spans="1:8" ht="28.8" x14ac:dyDescent="0.25">
      <c r="A90" s="21">
        <v>46147</v>
      </c>
      <c r="B90" s="28" t="s">
        <v>1555</v>
      </c>
      <c r="C90" s="38" t="s">
        <v>1615</v>
      </c>
      <c r="D90" s="19" t="s">
        <v>3933</v>
      </c>
      <c r="E90" s="19">
        <v>4</v>
      </c>
      <c r="F90" s="19"/>
      <c r="G90" s="114" t="s">
        <v>3990</v>
      </c>
      <c r="H90" s="115">
        <v>100</v>
      </c>
    </row>
    <row r="91" spans="1:8" ht="15" x14ac:dyDescent="0.25">
      <c r="A91" s="21">
        <v>46147</v>
      </c>
      <c r="B91" s="28" t="s">
        <v>1555</v>
      </c>
      <c r="C91" s="38" t="s">
        <v>1781</v>
      </c>
      <c r="D91" s="19" t="s">
        <v>1440</v>
      </c>
      <c r="E91" s="19">
        <v>6</v>
      </c>
      <c r="F91" s="19"/>
      <c r="G91" s="114"/>
      <c r="H91" s="115">
        <v>100</v>
      </c>
    </row>
    <row r="92" spans="1:8" ht="15" x14ac:dyDescent="0.25">
      <c r="A92" s="21">
        <v>46147</v>
      </c>
      <c r="B92" s="28" t="s">
        <v>1555</v>
      </c>
      <c r="C92" s="38" t="s">
        <v>1734</v>
      </c>
      <c r="D92" s="19" t="s">
        <v>1440</v>
      </c>
      <c r="E92" s="19">
        <v>5</v>
      </c>
      <c r="F92" s="19"/>
      <c r="G92" s="114"/>
      <c r="H92" s="115">
        <v>100</v>
      </c>
    </row>
    <row r="93" spans="1:8" ht="15" x14ac:dyDescent="0.25">
      <c r="A93" s="21">
        <v>46147</v>
      </c>
      <c r="B93" s="28" t="s">
        <v>1555</v>
      </c>
      <c r="C93" s="38" t="s">
        <v>1874</v>
      </c>
      <c r="D93" s="19" t="s">
        <v>3933</v>
      </c>
      <c r="E93" s="19"/>
      <c r="F93" s="19"/>
      <c r="G93" s="114" t="s">
        <v>3968</v>
      </c>
      <c r="H93" s="115">
        <v>100</v>
      </c>
    </row>
    <row r="94" spans="1:8" ht="15" x14ac:dyDescent="0.25">
      <c r="A94" s="21">
        <v>46147</v>
      </c>
      <c r="B94" s="28" t="s">
        <v>1438</v>
      </c>
      <c r="C94" s="38" t="s">
        <v>1460</v>
      </c>
      <c r="D94" s="19" t="s">
        <v>3412</v>
      </c>
      <c r="E94" s="19">
        <v>8</v>
      </c>
      <c r="F94" s="19"/>
      <c r="G94" s="114" t="s">
        <v>1450</v>
      </c>
      <c r="H94" s="115">
        <v>100</v>
      </c>
    </row>
    <row r="95" spans="1:8" x14ac:dyDescent="0.25">
      <c r="A95" s="21">
        <v>46147</v>
      </c>
      <c r="B95" s="28" t="s">
        <v>1438</v>
      </c>
      <c r="C95" s="38" t="s">
        <v>1486</v>
      </c>
      <c r="D95" s="19" t="s">
        <v>3412</v>
      </c>
      <c r="E95" s="19">
        <v>4</v>
      </c>
      <c r="F95" s="19"/>
      <c r="G95" s="114" t="s">
        <v>3991</v>
      </c>
      <c r="H95" s="115">
        <v>100</v>
      </c>
    </row>
    <row r="96" spans="1:8" ht="57.6" x14ac:dyDescent="0.25">
      <c r="A96" s="21">
        <v>46147</v>
      </c>
      <c r="B96" s="28" t="s">
        <v>1438</v>
      </c>
      <c r="C96" s="38" t="s">
        <v>1479</v>
      </c>
      <c r="D96" s="19" t="s">
        <v>3935</v>
      </c>
      <c r="E96" s="19"/>
      <c r="F96" s="19"/>
      <c r="G96" s="114" t="s">
        <v>3992</v>
      </c>
      <c r="H96" s="115">
        <v>100</v>
      </c>
    </row>
    <row r="97" spans="1:8" ht="15" x14ac:dyDescent="0.25">
      <c r="A97" s="21">
        <v>46147</v>
      </c>
      <c r="B97" s="28" t="s">
        <v>1438</v>
      </c>
      <c r="C97" s="38" t="s">
        <v>1612</v>
      </c>
      <c r="D97" s="19" t="s">
        <v>3993</v>
      </c>
      <c r="E97" s="19"/>
      <c r="F97" s="19"/>
      <c r="G97" s="114" t="s">
        <v>3994</v>
      </c>
      <c r="H97" s="115">
        <v>100</v>
      </c>
    </row>
    <row r="98" spans="1:8" ht="15" x14ac:dyDescent="0.25">
      <c r="A98" s="21">
        <v>46147</v>
      </c>
      <c r="B98" s="28" t="s">
        <v>1438</v>
      </c>
      <c r="C98" s="38" t="s">
        <v>2270</v>
      </c>
      <c r="D98" s="19" t="s">
        <v>3933</v>
      </c>
      <c r="E98" s="19"/>
      <c r="F98" s="19"/>
      <c r="G98" s="114" t="s">
        <v>3445</v>
      </c>
      <c r="H98" s="115">
        <v>100</v>
      </c>
    </row>
    <row r="99" spans="1:8" ht="15" x14ac:dyDescent="0.25">
      <c r="A99" s="21">
        <v>46147</v>
      </c>
      <c r="B99" s="28" t="s">
        <v>1438</v>
      </c>
      <c r="C99" s="38" t="s">
        <v>1472</v>
      </c>
      <c r="D99" s="19" t="s">
        <v>3933</v>
      </c>
      <c r="E99" s="19"/>
      <c r="F99" s="19"/>
      <c r="G99" s="114" t="s">
        <v>2718</v>
      </c>
      <c r="H99" s="115">
        <v>100</v>
      </c>
    </row>
    <row r="100" spans="1:8" ht="48" x14ac:dyDescent="0.25">
      <c r="A100" s="21">
        <v>46147</v>
      </c>
      <c r="B100" s="28" t="s">
        <v>1457</v>
      </c>
      <c r="C100" s="38" t="s">
        <v>1731</v>
      </c>
      <c r="D100" s="19" t="s">
        <v>3412</v>
      </c>
      <c r="E100" s="19"/>
      <c r="F100" s="19"/>
      <c r="G100" s="114" t="s">
        <v>3995</v>
      </c>
      <c r="H100" s="115">
        <v>100</v>
      </c>
    </row>
    <row r="101" spans="1:8" ht="15" x14ac:dyDescent="0.25">
      <c r="A101" s="21">
        <v>46147</v>
      </c>
      <c r="B101" s="28" t="s">
        <v>1457</v>
      </c>
      <c r="C101" s="38" t="s">
        <v>1700</v>
      </c>
      <c r="D101" s="19" t="s">
        <v>3996</v>
      </c>
      <c r="E101" s="19"/>
      <c r="F101" s="19"/>
      <c r="G101" s="114"/>
      <c r="H101" s="115">
        <v>100</v>
      </c>
    </row>
    <row r="102" spans="1:8" ht="15" x14ac:dyDescent="0.25">
      <c r="A102" s="21">
        <v>46147</v>
      </c>
      <c r="B102" s="28" t="s">
        <v>2372</v>
      </c>
      <c r="C102" s="38" t="s">
        <v>1700</v>
      </c>
      <c r="D102" s="19" t="s">
        <v>3997</v>
      </c>
      <c r="E102" s="19"/>
      <c r="F102" s="19"/>
      <c r="G102" s="114" t="s">
        <v>3998</v>
      </c>
      <c r="H102" s="115">
        <v>100</v>
      </c>
    </row>
    <row r="103" spans="1:8" x14ac:dyDescent="0.25">
      <c r="A103" s="21">
        <v>46147</v>
      </c>
      <c r="B103" s="28" t="s">
        <v>2372</v>
      </c>
      <c r="C103" s="38" t="s">
        <v>758</v>
      </c>
      <c r="D103" s="19" t="s">
        <v>3999</v>
      </c>
      <c r="E103" s="19"/>
      <c r="F103" s="19"/>
      <c r="G103" s="114" t="s">
        <v>4000</v>
      </c>
      <c r="H103" s="115">
        <v>100</v>
      </c>
    </row>
    <row r="104" spans="1:8" ht="15" x14ac:dyDescent="0.25">
      <c r="A104" s="21">
        <v>46147</v>
      </c>
      <c r="B104" s="28" t="s">
        <v>2372</v>
      </c>
      <c r="C104" s="38" t="s">
        <v>1700</v>
      </c>
      <c r="D104" s="19" t="s">
        <v>4001</v>
      </c>
      <c r="E104" s="19"/>
      <c r="F104" s="19"/>
      <c r="G104" s="114" t="s">
        <v>4002</v>
      </c>
      <c r="H104" s="115">
        <v>100</v>
      </c>
    </row>
    <row r="105" spans="1:8" ht="15" x14ac:dyDescent="0.25">
      <c r="A105" s="21">
        <v>46147</v>
      </c>
      <c r="B105" s="28" t="s">
        <v>2372</v>
      </c>
      <c r="C105" s="38" t="s">
        <v>1570</v>
      </c>
      <c r="D105" s="19" t="s">
        <v>4003</v>
      </c>
      <c r="E105" s="19"/>
      <c r="F105" s="19"/>
      <c r="G105" s="114" t="s">
        <v>4004</v>
      </c>
      <c r="H105" s="115">
        <v>100</v>
      </c>
    </row>
    <row r="106" spans="1:8" ht="15" x14ac:dyDescent="0.25">
      <c r="A106" s="21">
        <v>46147</v>
      </c>
      <c r="B106" s="28" t="s">
        <v>1590</v>
      </c>
      <c r="C106" s="38" t="s">
        <v>758</v>
      </c>
      <c r="D106" s="19" t="s">
        <v>4005</v>
      </c>
      <c r="E106" s="19"/>
      <c r="F106" s="19"/>
      <c r="G106" s="114"/>
      <c r="H106" s="115">
        <v>100</v>
      </c>
    </row>
    <row r="107" spans="1:8" ht="26.4" x14ac:dyDescent="0.25">
      <c r="A107" s="21">
        <v>46147</v>
      </c>
      <c r="B107" s="28" t="s">
        <v>1590</v>
      </c>
      <c r="C107" s="38" t="s">
        <v>1700</v>
      </c>
      <c r="D107" s="19" t="s">
        <v>4006</v>
      </c>
      <c r="E107" s="19"/>
      <c r="F107" s="19"/>
      <c r="G107" s="114"/>
      <c r="H107" s="115">
        <v>100</v>
      </c>
    </row>
    <row r="108" spans="1:8" ht="26.4" x14ac:dyDescent="0.25">
      <c r="A108" s="21">
        <v>46147</v>
      </c>
      <c r="B108" s="28" t="s">
        <v>1590</v>
      </c>
      <c r="C108" s="38" t="s">
        <v>1700</v>
      </c>
      <c r="D108" s="19" t="s">
        <v>1713</v>
      </c>
      <c r="E108" s="19"/>
      <c r="F108" s="19"/>
      <c r="G108" s="114"/>
      <c r="H108" s="115">
        <v>100</v>
      </c>
    </row>
    <row r="109" spans="1:8" ht="26.4" x14ac:dyDescent="0.25">
      <c r="A109" s="21">
        <v>46147</v>
      </c>
      <c r="B109" s="28" t="s">
        <v>1590</v>
      </c>
      <c r="C109" s="38" t="s">
        <v>1731</v>
      </c>
      <c r="D109" s="19" t="s">
        <v>4007</v>
      </c>
      <c r="E109" s="19"/>
      <c r="F109" s="19"/>
      <c r="G109" s="114"/>
      <c r="H109" s="115">
        <v>100</v>
      </c>
    </row>
    <row r="110" spans="1:8" ht="26.4" x14ac:dyDescent="0.25">
      <c r="A110" s="21">
        <v>46148</v>
      </c>
      <c r="B110" s="28" t="s">
        <v>1534</v>
      </c>
      <c r="C110" s="38" t="s">
        <v>758</v>
      </c>
      <c r="D110" s="73" t="s">
        <v>4008</v>
      </c>
      <c r="E110" s="19"/>
      <c r="F110" s="19"/>
      <c r="G110" s="114"/>
      <c r="H110" s="115">
        <v>100</v>
      </c>
    </row>
    <row r="111" spans="1:8" ht="26.4" x14ac:dyDescent="0.25">
      <c r="A111" s="21">
        <v>46148</v>
      </c>
      <c r="B111" s="28" t="s">
        <v>1428</v>
      </c>
      <c r="C111" s="38" t="s">
        <v>369</v>
      </c>
      <c r="D111" s="19" t="s">
        <v>1767</v>
      </c>
      <c r="E111" s="19"/>
      <c r="F111" s="19"/>
      <c r="G111" s="114"/>
      <c r="H111" s="115">
        <v>100</v>
      </c>
    </row>
    <row r="112" spans="1:8" ht="15" x14ac:dyDescent="0.25">
      <c r="A112" s="21">
        <v>46148</v>
      </c>
      <c r="B112" s="28" t="s">
        <v>1428</v>
      </c>
      <c r="C112" s="38" t="s">
        <v>369</v>
      </c>
      <c r="D112" s="19" t="s">
        <v>4009</v>
      </c>
      <c r="E112" s="19"/>
      <c r="F112" s="19"/>
      <c r="G112" s="114"/>
      <c r="H112" s="115">
        <v>100</v>
      </c>
    </row>
    <row r="113" spans="1:8" ht="15" x14ac:dyDescent="0.25">
      <c r="A113" s="21">
        <v>46148</v>
      </c>
      <c r="B113" s="28" t="s">
        <v>1428</v>
      </c>
      <c r="C113" s="38" t="s">
        <v>758</v>
      </c>
      <c r="D113" s="19" t="s">
        <v>4010</v>
      </c>
      <c r="E113" s="19"/>
      <c r="F113" s="19"/>
      <c r="G113" s="114"/>
      <c r="H113" s="115">
        <v>100</v>
      </c>
    </row>
    <row r="114" spans="1:8" ht="28.8" x14ac:dyDescent="0.25">
      <c r="A114" s="21">
        <v>46148</v>
      </c>
      <c r="B114" s="28" t="s">
        <v>1542</v>
      </c>
      <c r="C114" s="38" t="s">
        <v>1612</v>
      </c>
      <c r="D114" s="19" t="s">
        <v>3412</v>
      </c>
      <c r="E114" s="19"/>
      <c r="F114" s="19"/>
      <c r="G114" s="114" t="s">
        <v>4011</v>
      </c>
      <c r="H114" s="115">
        <v>100</v>
      </c>
    </row>
    <row r="115" spans="1:8" ht="26.4" x14ac:dyDescent="0.25">
      <c r="A115" s="21">
        <v>46148</v>
      </c>
      <c r="B115" s="28" t="s">
        <v>1542</v>
      </c>
      <c r="C115" s="38" t="s">
        <v>1545</v>
      </c>
      <c r="D115" s="19" t="s">
        <v>4012</v>
      </c>
      <c r="E115" s="19"/>
      <c r="F115" s="19"/>
      <c r="G115" s="114"/>
      <c r="H115" s="115">
        <v>100</v>
      </c>
    </row>
    <row r="116" spans="1:8" ht="48" x14ac:dyDescent="0.25">
      <c r="A116" s="21">
        <v>46148</v>
      </c>
      <c r="B116" s="28" t="s">
        <v>1542</v>
      </c>
      <c r="C116" s="38" t="s">
        <v>1479</v>
      </c>
      <c r="D116" s="19" t="s">
        <v>3412</v>
      </c>
      <c r="E116" s="19"/>
      <c r="F116" s="19"/>
      <c r="G116" s="114" t="s">
        <v>4013</v>
      </c>
      <c r="H116" s="115">
        <v>100</v>
      </c>
    </row>
    <row r="117" spans="1:8" ht="15" x14ac:dyDescent="0.25">
      <c r="A117" s="21">
        <v>46148</v>
      </c>
      <c r="B117" s="28" t="s">
        <v>1542</v>
      </c>
      <c r="C117" s="38" t="s">
        <v>1543</v>
      </c>
      <c r="D117" s="19" t="s">
        <v>1440</v>
      </c>
      <c r="E117" s="19">
        <v>3</v>
      </c>
      <c r="F117" s="19"/>
      <c r="G117" s="114" t="s">
        <v>1839</v>
      </c>
      <c r="H117" s="115">
        <v>100</v>
      </c>
    </row>
    <row r="118" spans="1:8" ht="15" x14ac:dyDescent="0.25">
      <c r="A118" s="21">
        <v>46148</v>
      </c>
      <c r="B118" s="28" t="s">
        <v>1542</v>
      </c>
      <c r="C118" s="38" t="s">
        <v>1776</v>
      </c>
      <c r="D118" s="19" t="s">
        <v>1440</v>
      </c>
      <c r="E118" s="19">
        <v>3</v>
      </c>
      <c r="F118" s="19"/>
      <c r="G118" s="114" t="s">
        <v>4014</v>
      </c>
      <c r="H118" s="115">
        <v>100</v>
      </c>
    </row>
    <row r="119" spans="1:8" ht="15" x14ac:dyDescent="0.25">
      <c r="A119" s="21">
        <v>46148</v>
      </c>
      <c r="B119" s="28" t="s">
        <v>1542</v>
      </c>
      <c r="C119" s="38" t="s">
        <v>1775</v>
      </c>
      <c r="D119" s="19" t="s">
        <v>1440</v>
      </c>
      <c r="E119" s="19">
        <v>5</v>
      </c>
      <c r="F119" s="19"/>
      <c r="G119" s="114"/>
      <c r="H119" s="115">
        <v>100</v>
      </c>
    </row>
    <row r="120" spans="1:8" x14ac:dyDescent="0.25">
      <c r="A120" s="21">
        <v>46148</v>
      </c>
      <c r="B120" s="28" t="s">
        <v>1542</v>
      </c>
      <c r="C120" s="38" t="s">
        <v>1862</v>
      </c>
      <c r="D120" s="19" t="s">
        <v>3412</v>
      </c>
      <c r="E120" s="19">
        <v>3</v>
      </c>
      <c r="F120" s="19"/>
      <c r="G120" s="114" t="s">
        <v>4015</v>
      </c>
      <c r="H120" s="115">
        <v>100</v>
      </c>
    </row>
    <row r="121" spans="1:8" ht="15" x14ac:dyDescent="0.25">
      <c r="A121" s="21">
        <v>46148</v>
      </c>
      <c r="B121" s="28" t="s">
        <v>1555</v>
      </c>
      <c r="C121" s="38" t="s">
        <v>1729</v>
      </c>
      <c r="D121" s="19" t="s">
        <v>1440</v>
      </c>
      <c r="E121" s="19">
        <v>3</v>
      </c>
      <c r="F121" s="19"/>
      <c r="G121" s="114" t="s">
        <v>4016</v>
      </c>
      <c r="H121" s="115">
        <v>100</v>
      </c>
    </row>
    <row r="122" spans="1:8" ht="15" x14ac:dyDescent="0.25">
      <c r="A122" s="21">
        <v>46148</v>
      </c>
      <c r="B122" s="28" t="s">
        <v>1555</v>
      </c>
      <c r="C122" s="38" t="s">
        <v>1730</v>
      </c>
      <c r="D122" s="19" t="s">
        <v>1440</v>
      </c>
      <c r="E122" s="19">
        <v>3</v>
      </c>
      <c r="F122" s="19"/>
      <c r="G122" s="114" t="s">
        <v>4016</v>
      </c>
      <c r="H122" s="115">
        <v>100</v>
      </c>
    </row>
    <row r="123" spans="1:8" ht="15" x14ac:dyDescent="0.25">
      <c r="A123" s="21">
        <v>46148</v>
      </c>
      <c r="B123" s="28" t="s">
        <v>1555</v>
      </c>
      <c r="C123" s="38" t="s">
        <v>1736</v>
      </c>
      <c r="D123" s="19" t="s">
        <v>1440</v>
      </c>
      <c r="E123" s="19">
        <v>3</v>
      </c>
      <c r="F123" s="19"/>
      <c r="G123" s="114"/>
      <c r="H123" s="115">
        <v>100</v>
      </c>
    </row>
    <row r="124" spans="1:8" ht="15" x14ac:dyDescent="0.25">
      <c r="A124" s="21">
        <v>46148</v>
      </c>
      <c r="B124" s="28" t="s">
        <v>1555</v>
      </c>
      <c r="C124" s="38" t="s">
        <v>2040</v>
      </c>
      <c r="D124" s="19" t="s">
        <v>1440</v>
      </c>
      <c r="E124" s="19">
        <v>4</v>
      </c>
      <c r="F124" s="19"/>
      <c r="G124" s="114"/>
      <c r="H124" s="115">
        <v>100</v>
      </c>
    </row>
    <row r="125" spans="1:8" ht="15" x14ac:dyDescent="0.25">
      <c r="A125" s="21">
        <v>46148</v>
      </c>
      <c r="B125" s="28" t="s">
        <v>1555</v>
      </c>
      <c r="C125" s="38" t="s">
        <v>1864</v>
      </c>
      <c r="D125" s="19" t="s">
        <v>1440</v>
      </c>
      <c r="E125" s="19">
        <v>5</v>
      </c>
      <c r="F125" s="19"/>
      <c r="G125" s="114" t="s">
        <v>4016</v>
      </c>
      <c r="H125" s="115">
        <v>100</v>
      </c>
    </row>
    <row r="126" spans="1:8" ht="15" x14ac:dyDescent="0.25">
      <c r="A126" s="21">
        <v>46148</v>
      </c>
      <c r="B126" s="28" t="s">
        <v>1555</v>
      </c>
      <c r="C126" s="38" t="s">
        <v>1455</v>
      </c>
      <c r="D126" s="19" t="s">
        <v>1440</v>
      </c>
      <c r="E126" s="73">
        <v>3</v>
      </c>
      <c r="F126" s="73"/>
      <c r="G126" s="74"/>
      <c r="H126" s="115">
        <v>100</v>
      </c>
    </row>
    <row r="127" spans="1:8" ht="48" x14ac:dyDescent="0.25">
      <c r="A127" s="21">
        <v>46148</v>
      </c>
      <c r="B127" s="28" t="s">
        <v>1438</v>
      </c>
      <c r="C127" s="38" t="s">
        <v>1466</v>
      </c>
      <c r="D127" s="19" t="s">
        <v>3412</v>
      </c>
      <c r="E127" s="19"/>
      <c r="F127" s="19"/>
      <c r="G127" s="114" t="s">
        <v>4017</v>
      </c>
      <c r="H127" s="115">
        <v>100</v>
      </c>
    </row>
    <row r="128" spans="1:8" ht="15" x14ac:dyDescent="0.25">
      <c r="A128" s="21">
        <v>46148</v>
      </c>
      <c r="B128" s="28" t="s">
        <v>1438</v>
      </c>
      <c r="C128" s="38" t="s">
        <v>1574</v>
      </c>
      <c r="D128" s="19" t="s">
        <v>3933</v>
      </c>
      <c r="E128" s="19"/>
      <c r="F128" s="19"/>
      <c r="G128" s="114" t="s">
        <v>2718</v>
      </c>
      <c r="H128" s="115">
        <v>100</v>
      </c>
    </row>
    <row r="129" spans="1:8" ht="28.8" x14ac:dyDescent="0.25">
      <c r="A129" s="21">
        <v>46148</v>
      </c>
      <c r="B129" s="28" t="s">
        <v>1438</v>
      </c>
      <c r="C129" s="38" t="s">
        <v>1642</v>
      </c>
      <c r="D129" s="19" t="s">
        <v>3935</v>
      </c>
      <c r="E129" s="19"/>
      <c r="F129" s="19"/>
      <c r="G129" s="114" t="s">
        <v>4018</v>
      </c>
      <c r="H129" s="115">
        <v>100</v>
      </c>
    </row>
    <row r="130" spans="1:8" ht="15" x14ac:dyDescent="0.25">
      <c r="A130" s="21">
        <v>46148</v>
      </c>
      <c r="B130" s="28" t="s">
        <v>1438</v>
      </c>
      <c r="C130" s="38" t="s">
        <v>1645</v>
      </c>
      <c r="D130" s="19" t="s">
        <v>1440</v>
      </c>
      <c r="E130" s="19">
        <v>3</v>
      </c>
      <c r="F130" s="19"/>
      <c r="G130" s="114"/>
      <c r="H130" s="115">
        <v>100</v>
      </c>
    </row>
    <row r="131" spans="1:8" ht="15" x14ac:dyDescent="0.25">
      <c r="A131" s="21">
        <v>46148</v>
      </c>
      <c r="B131" s="28" t="s">
        <v>1438</v>
      </c>
      <c r="C131" s="38" t="s">
        <v>1477</v>
      </c>
      <c r="D131" s="19" t="s">
        <v>1440</v>
      </c>
      <c r="E131" s="19">
        <v>2</v>
      </c>
      <c r="F131" s="19"/>
      <c r="G131" s="114"/>
      <c r="H131" s="115">
        <v>100</v>
      </c>
    </row>
    <row r="132" spans="1:8" ht="15" x14ac:dyDescent="0.25">
      <c r="A132" s="21">
        <v>46148</v>
      </c>
      <c r="B132" s="28" t="s">
        <v>1457</v>
      </c>
      <c r="C132" s="38" t="s">
        <v>2149</v>
      </c>
      <c r="D132" s="19" t="s">
        <v>1440</v>
      </c>
      <c r="E132" s="19">
        <v>5</v>
      </c>
      <c r="F132" s="19"/>
      <c r="G132" s="114"/>
      <c r="H132" s="115">
        <v>100</v>
      </c>
    </row>
    <row r="133" spans="1:8" ht="48" x14ac:dyDescent="0.25">
      <c r="A133" s="21">
        <v>46148</v>
      </c>
      <c r="B133" s="28" t="s">
        <v>1457</v>
      </c>
      <c r="C133" s="38" t="s">
        <v>758</v>
      </c>
      <c r="D133" s="73" t="s">
        <v>4019</v>
      </c>
      <c r="E133" s="73"/>
      <c r="F133" s="73"/>
      <c r="G133" s="114" t="s">
        <v>4020</v>
      </c>
      <c r="H133" s="115">
        <v>100</v>
      </c>
    </row>
    <row r="134" spans="1:8" ht="26.4" x14ac:dyDescent="0.25">
      <c r="A134" s="21">
        <v>46148</v>
      </c>
      <c r="B134" s="28" t="s">
        <v>1457</v>
      </c>
      <c r="C134" s="38" t="s">
        <v>758</v>
      </c>
      <c r="D134" s="73" t="s">
        <v>4021</v>
      </c>
      <c r="E134" s="73"/>
      <c r="F134" s="73"/>
      <c r="G134" s="74" t="s">
        <v>4022</v>
      </c>
      <c r="H134" s="115">
        <v>100</v>
      </c>
    </row>
    <row r="135" spans="1:8" s="67" customFormat="1" ht="13.2" x14ac:dyDescent="0.2">
      <c r="A135" s="21">
        <v>46148</v>
      </c>
      <c r="B135" s="28" t="s">
        <v>1457</v>
      </c>
      <c r="C135" s="38" t="s">
        <v>1627</v>
      </c>
      <c r="D135" s="19" t="s">
        <v>1440</v>
      </c>
      <c r="E135" s="73">
        <v>7</v>
      </c>
      <c r="F135" s="73"/>
      <c r="G135" s="74"/>
      <c r="H135" s="115">
        <v>100</v>
      </c>
    </row>
    <row r="136" spans="1:8" s="67" customFormat="1" ht="13.2" x14ac:dyDescent="0.2">
      <c r="A136" s="21">
        <v>46148</v>
      </c>
      <c r="B136" s="28" t="s">
        <v>2372</v>
      </c>
      <c r="C136" s="38" t="s">
        <v>1700</v>
      </c>
      <c r="D136" s="73" t="s">
        <v>4023</v>
      </c>
      <c r="E136" s="73"/>
      <c r="F136" s="73"/>
      <c r="G136" s="74" t="s">
        <v>4024</v>
      </c>
      <c r="H136" s="115">
        <v>100</v>
      </c>
    </row>
    <row r="137" spans="1:8" s="67" customFormat="1" ht="13.2" x14ac:dyDescent="0.2">
      <c r="A137" s="21">
        <v>46148</v>
      </c>
      <c r="B137" s="28" t="s">
        <v>2372</v>
      </c>
      <c r="C137" s="38" t="s">
        <v>758</v>
      </c>
      <c r="D137" s="73" t="s">
        <v>4025</v>
      </c>
      <c r="E137" s="73"/>
      <c r="F137" s="73"/>
      <c r="G137" s="74"/>
      <c r="H137" s="115">
        <v>100</v>
      </c>
    </row>
    <row r="138" spans="1:8" ht="26.4" x14ac:dyDescent="0.25">
      <c r="A138" s="21">
        <v>46148</v>
      </c>
      <c r="B138" s="28" t="s">
        <v>2372</v>
      </c>
      <c r="C138" s="38" t="s">
        <v>758</v>
      </c>
      <c r="D138" s="19" t="s">
        <v>4026</v>
      </c>
      <c r="E138" s="19"/>
      <c r="F138" s="19"/>
      <c r="G138" s="114"/>
      <c r="H138" s="115">
        <v>100</v>
      </c>
    </row>
    <row r="139" spans="1:8" ht="26.4" x14ac:dyDescent="0.25">
      <c r="A139" s="21">
        <v>46148</v>
      </c>
      <c r="B139" s="28" t="s">
        <v>1590</v>
      </c>
      <c r="C139" s="38" t="s">
        <v>758</v>
      </c>
      <c r="D139" s="19" t="s">
        <v>4027</v>
      </c>
      <c r="E139" s="19"/>
      <c r="F139" s="19"/>
      <c r="G139" s="114"/>
      <c r="H139" s="115">
        <v>100</v>
      </c>
    </row>
    <row r="140" spans="1:8" ht="32.4" x14ac:dyDescent="0.25">
      <c r="A140" s="21">
        <v>46149</v>
      </c>
      <c r="B140" s="28" t="s">
        <v>1534</v>
      </c>
      <c r="C140" s="38" t="s">
        <v>758</v>
      </c>
      <c r="D140" s="73" t="s">
        <v>4028</v>
      </c>
      <c r="E140" s="73"/>
      <c r="F140" s="73"/>
      <c r="G140" s="74" t="s">
        <v>4029</v>
      </c>
      <c r="H140" s="115">
        <v>80</v>
      </c>
    </row>
    <row r="141" spans="1:8" ht="15" x14ac:dyDescent="0.25">
      <c r="A141" s="21">
        <v>46149</v>
      </c>
      <c r="B141" s="28" t="s">
        <v>1428</v>
      </c>
      <c r="C141" s="38" t="s">
        <v>363</v>
      </c>
      <c r="D141" s="19" t="s">
        <v>4030</v>
      </c>
      <c r="E141" s="19"/>
      <c r="F141" s="19"/>
      <c r="G141" s="114"/>
      <c r="H141" s="115">
        <v>100</v>
      </c>
    </row>
    <row r="142" spans="1:8" ht="15" x14ac:dyDescent="0.25">
      <c r="A142" s="21">
        <v>46149</v>
      </c>
      <c r="B142" s="28" t="s">
        <v>1428</v>
      </c>
      <c r="C142" s="38" t="s">
        <v>363</v>
      </c>
      <c r="D142" s="19" t="s">
        <v>4031</v>
      </c>
      <c r="E142" s="19"/>
      <c r="F142" s="19"/>
      <c r="G142" s="114"/>
      <c r="H142" s="115">
        <v>100</v>
      </c>
    </row>
    <row r="143" spans="1:8" ht="15" x14ac:dyDescent="0.25">
      <c r="A143" s="21">
        <v>46149</v>
      </c>
      <c r="B143" s="28" t="s">
        <v>1428</v>
      </c>
      <c r="C143" s="38" t="s">
        <v>363</v>
      </c>
      <c r="D143" s="19" t="s">
        <v>4032</v>
      </c>
      <c r="E143" s="19"/>
      <c r="F143" s="19"/>
      <c r="G143" s="114" t="s">
        <v>4033</v>
      </c>
      <c r="H143" s="115">
        <v>100</v>
      </c>
    </row>
    <row r="144" spans="1:8" ht="15" x14ac:dyDescent="0.25">
      <c r="A144" s="21">
        <v>46149</v>
      </c>
      <c r="B144" s="28" t="s">
        <v>1428</v>
      </c>
      <c r="C144" s="38" t="s">
        <v>363</v>
      </c>
      <c r="D144" s="19" t="s">
        <v>1851</v>
      </c>
      <c r="E144" s="19"/>
      <c r="F144" s="19"/>
      <c r="G144" s="114"/>
      <c r="H144" s="115">
        <v>100</v>
      </c>
    </row>
    <row r="145" spans="1:8" ht="15" x14ac:dyDescent="0.25">
      <c r="A145" s="21">
        <v>46149</v>
      </c>
      <c r="B145" s="28" t="s">
        <v>1428</v>
      </c>
      <c r="C145" s="38" t="s">
        <v>363</v>
      </c>
      <c r="D145" s="19" t="s">
        <v>4034</v>
      </c>
      <c r="E145" s="19"/>
      <c r="F145" s="19"/>
      <c r="G145" s="114"/>
      <c r="H145" s="115">
        <v>100</v>
      </c>
    </row>
    <row r="146" spans="1:8" ht="15" x14ac:dyDescent="0.25">
      <c r="A146" s="21">
        <v>46149</v>
      </c>
      <c r="B146" s="28" t="s">
        <v>1428</v>
      </c>
      <c r="C146" s="38" t="s">
        <v>363</v>
      </c>
      <c r="D146" s="19" t="s">
        <v>4035</v>
      </c>
      <c r="E146" s="19"/>
      <c r="F146" s="19"/>
      <c r="G146" s="114"/>
      <c r="H146" s="115">
        <v>100</v>
      </c>
    </row>
    <row r="147" spans="1:8" ht="15" x14ac:dyDescent="0.25">
      <c r="A147" s="21">
        <v>46149</v>
      </c>
      <c r="B147" s="28" t="s">
        <v>1428</v>
      </c>
      <c r="C147" s="38" t="s">
        <v>1805</v>
      </c>
      <c r="D147" s="19" t="s">
        <v>4036</v>
      </c>
      <c r="E147" s="19"/>
      <c r="F147" s="19"/>
      <c r="G147" s="114"/>
      <c r="H147" s="115">
        <v>100</v>
      </c>
    </row>
    <row r="148" spans="1:8" ht="15" x14ac:dyDescent="0.25">
      <c r="A148" s="21">
        <v>46149</v>
      </c>
      <c r="B148" s="28" t="s">
        <v>1428</v>
      </c>
      <c r="C148" s="38" t="s">
        <v>1124</v>
      </c>
      <c r="D148" s="19" t="s">
        <v>2162</v>
      </c>
      <c r="E148" s="19"/>
      <c r="F148" s="19"/>
      <c r="G148" s="114"/>
      <c r="H148" s="115">
        <v>100</v>
      </c>
    </row>
    <row r="149" spans="1:8" ht="28.8" x14ac:dyDescent="0.25">
      <c r="A149" s="21">
        <v>46149</v>
      </c>
      <c r="B149" s="28" t="s">
        <v>1542</v>
      </c>
      <c r="C149" s="38" t="s">
        <v>1636</v>
      </c>
      <c r="D149" s="19" t="s">
        <v>3412</v>
      </c>
      <c r="E149" s="19"/>
      <c r="F149" s="19"/>
      <c r="G149" s="114" t="s">
        <v>4037</v>
      </c>
      <c r="H149" s="115">
        <v>100</v>
      </c>
    </row>
    <row r="150" spans="1:8" x14ac:dyDescent="0.25">
      <c r="A150" s="21">
        <v>46149</v>
      </c>
      <c r="B150" s="28" t="s">
        <v>1542</v>
      </c>
      <c r="C150" s="38" t="s">
        <v>1570</v>
      </c>
      <c r="D150" s="19" t="s">
        <v>3412</v>
      </c>
      <c r="E150" s="19"/>
      <c r="F150" s="19"/>
      <c r="G150" s="114" t="s">
        <v>4038</v>
      </c>
      <c r="H150" s="115">
        <v>100</v>
      </c>
    </row>
    <row r="151" spans="1:8" ht="28.8" x14ac:dyDescent="0.25">
      <c r="A151" s="21">
        <v>46149</v>
      </c>
      <c r="B151" s="28" t="s">
        <v>1542</v>
      </c>
      <c r="C151" s="38" t="s">
        <v>1907</v>
      </c>
      <c r="D151" s="19" t="s">
        <v>3412</v>
      </c>
      <c r="E151" s="19"/>
      <c r="F151" s="19"/>
      <c r="G151" s="114" t="s">
        <v>4039</v>
      </c>
      <c r="H151" s="115">
        <v>100</v>
      </c>
    </row>
    <row r="152" spans="1:8" ht="15" x14ac:dyDescent="0.25">
      <c r="A152" s="21">
        <v>46149</v>
      </c>
      <c r="B152" s="28" t="s">
        <v>1542</v>
      </c>
      <c r="C152" s="38" t="s">
        <v>1678</v>
      </c>
      <c r="D152" s="19" t="s">
        <v>3933</v>
      </c>
      <c r="E152" s="19">
        <v>8</v>
      </c>
      <c r="F152" s="19"/>
      <c r="G152" s="114" t="s">
        <v>1450</v>
      </c>
      <c r="H152" s="115">
        <v>100</v>
      </c>
    </row>
    <row r="153" spans="1:8" ht="15" x14ac:dyDescent="0.25">
      <c r="A153" s="21">
        <v>46149</v>
      </c>
      <c r="B153" s="28" t="s">
        <v>1438</v>
      </c>
      <c r="C153" s="38" t="s">
        <v>1692</v>
      </c>
      <c r="D153" s="19" t="s">
        <v>3933</v>
      </c>
      <c r="E153" s="19"/>
      <c r="F153" s="19"/>
      <c r="G153" s="114" t="s">
        <v>2718</v>
      </c>
      <c r="H153" s="115">
        <v>100</v>
      </c>
    </row>
    <row r="154" spans="1:8" ht="15" x14ac:dyDescent="0.25">
      <c r="A154" s="21">
        <v>46149</v>
      </c>
      <c r="B154" s="28" t="s">
        <v>1438</v>
      </c>
      <c r="C154" s="38" t="s">
        <v>1466</v>
      </c>
      <c r="D154" s="19" t="s">
        <v>3412</v>
      </c>
      <c r="E154" s="19"/>
      <c r="F154" s="19"/>
      <c r="G154" s="114" t="s">
        <v>1722</v>
      </c>
      <c r="H154" s="115">
        <v>100</v>
      </c>
    </row>
    <row r="155" spans="1:8" ht="15" x14ac:dyDescent="0.25">
      <c r="A155" s="21">
        <v>46149</v>
      </c>
      <c r="B155" s="28" t="s">
        <v>1438</v>
      </c>
      <c r="C155" s="38" t="s">
        <v>1727</v>
      </c>
      <c r="D155" s="19" t="s">
        <v>3412</v>
      </c>
      <c r="E155" s="19"/>
      <c r="F155" s="19"/>
      <c r="G155" s="114" t="s">
        <v>1672</v>
      </c>
      <c r="H155" s="115">
        <v>100</v>
      </c>
    </row>
    <row r="156" spans="1:8" x14ac:dyDescent="0.25">
      <c r="A156" s="21">
        <v>46149</v>
      </c>
      <c r="B156" s="28" t="s">
        <v>1438</v>
      </c>
      <c r="C156" s="38" t="s">
        <v>1608</v>
      </c>
      <c r="D156" s="19" t="s">
        <v>3412</v>
      </c>
      <c r="E156" s="19"/>
      <c r="F156" s="19"/>
      <c r="G156" s="114" t="s">
        <v>4040</v>
      </c>
      <c r="H156" s="115">
        <v>100</v>
      </c>
    </row>
    <row r="157" spans="1:8" x14ac:dyDescent="0.25">
      <c r="A157" s="21">
        <v>46149</v>
      </c>
      <c r="B157" s="28" t="s">
        <v>1438</v>
      </c>
      <c r="C157" s="38" t="s">
        <v>1612</v>
      </c>
      <c r="D157" s="19" t="s">
        <v>3935</v>
      </c>
      <c r="E157" s="19"/>
      <c r="F157" s="19"/>
      <c r="G157" s="114" t="s">
        <v>4041</v>
      </c>
      <c r="H157" s="115">
        <v>100</v>
      </c>
    </row>
    <row r="158" spans="1:8" ht="15" x14ac:dyDescent="0.25">
      <c r="A158" s="21">
        <v>46149</v>
      </c>
      <c r="B158" s="28" t="s">
        <v>1438</v>
      </c>
      <c r="C158" s="38" t="s">
        <v>1723</v>
      </c>
      <c r="D158" s="19" t="s">
        <v>3412</v>
      </c>
      <c r="E158" s="19">
        <v>8</v>
      </c>
      <c r="F158" s="19"/>
      <c r="G158" s="114" t="s">
        <v>4042</v>
      </c>
      <c r="H158" s="115">
        <v>100</v>
      </c>
    </row>
    <row r="159" spans="1:8" ht="15" x14ac:dyDescent="0.25">
      <c r="A159" s="21">
        <v>46149</v>
      </c>
      <c r="B159" s="28" t="s">
        <v>1438</v>
      </c>
      <c r="C159" s="38" t="s">
        <v>1543</v>
      </c>
      <c r="D159" s="19" t="s">
        <v>3412</v>
      </c>
      <c r="E159" s="19"/>
      <c r="F159" s="19"/>
      <c r="G159" s="114" t="s">
        <v>4043</v>
      </c>
      <c r="H159" s="115">
        <v>100</v>
      </c>
    </row>
    <row r="160" spans="1:8" ht="15" x14ac:dyDescent="0.25">
      <c r="A160" s="21">
        <v>46149</v>
      </c>
      <c r="B160" s="28" t="s">
        <v>1438</v>
      </c>
      <c r="C160" s="38" t="s">
        <v>1951</v>
      </c>
      <c r="D160" s="19" t="s">
        <v>3412</v>
      </c>
      <c r="E160" s="19"/>
      <c r="F160" s="19"/>
      <c r="G160" s="114" t="s">
        <v>2007</v>
      </c>
      <c r="H160" s="115">
        <v>100</v>
      </c>
    </row>
    <row r="161" spans="1:8" ht="26.4" x14ac:dyDescent="0.25">
      <c r="A161" s="21">
        <v>46149</v>
      </c>
      <c r="B161" s="28" t="s">
        <v>2372</v>
      </c>
      <c r="C161" s="38" t="s">
        <v>758</v>
      </c>
      <c r="D161" s="19" t="s">
        <v>4044</v>
      </c>
      <c r="E161" s="19"/>
      <c r="F161" s="19"/>
      <c r="G161" s="114"/>
      <c r="H161" s="115">
        <v>100</v>
      </c>
    </row>
    <row r="162" spans="1:8" ht="15" x14ac:dyDescent="0.25">
      <c r="A162" s="21">
        <v>46149</v>
      </c>
      <c r="B162" s="28" t="s">
        <v>2372</v>
      </c>
      <c r="C162" s="38" t="s">
        <v>1674</v>
      </c>
      <c r="D162" s="19" t="s">
        <v>4045</v>
      </c>
      <c r="E162" s="73"/>
      <c r="F162" s="73"/>
      <c r="G162" s="74"/>
      <c r="H162" s="115">
        <v>100</v>
      </c>
    </row>
    <row r="163" spans="1:8" ht="15" x14ac:dyDescent="0.25">
      <c r="A163" s="21">
        <v>46149</v>
      </c>
      <c r="B163" s="28" t="s">
        <v>2372</v>
      </c>
      <c r="C163" s="38" t="s">
        <v>2009</v>
      </c>
      <c r="D163" s="19" t="s">
        <v>4046</v>
      </c>
      <c r="E163" s="19"/>
      <c r="F163" s="19"/>
      <c r="G163" s="114"/>
      <c r="H163" s="115">
        <v>100</v>
      </c>
    </row>
    <row r="164" spans="1:8" ht="15" x14ac:dyDescent="0.25">
      <c r="A164" s="21">
        <v>46149</v>
      </c>
      <c r="B164" s="28" t="s">
        <v>2372</v>
      </c>
      <c r="C164" s="38" t="s">
        <v>1482</v>
      </c>
      <c r="D164" s="73" t="s">
        <v>3396</v>
      </c>
      <c r="E164" s="73"/>
      <c r="F164" s="73"/>
      <c r="G164" s="74"/>
      <c r="H164" s="115">
        <v>100</v>
      </c>
    </row>
    <row r="165" spans="1:8" ht="15" x14ac:dyDescent="0.25">
      <c r="A165" s="21">
        <v>46149</v>
      </c>
      <c r="B165" s="28" t="s">
        <v>2372</v>
      </c>
      <c r="C165" s="38" t="s">
        <v>1484</v>
      </c>
      <c r="D165" s="73" t="s">
        <v>3396</v>
      </c>
      <c r="E165" s="73"/>
      <c r="F165" s="73"/>
      <c r="G165" s="74"/>
      <c r="H165" s="115">
        <v>100</v>
      </c>
    </row>
    <row r="166" spans="1:8" ht="15" x14ac:dyDescent="0.25">
      <c r="A166" s="21">
        <v>46149</v>
      </c>
      <c r="B166" s="28" t="s">
        <v>1590</v>
      </c>
      <c r="C166" s="38" t="s">
        <v>1700</v>
      </c>
      <c r="D166" s="19" t="s">
        <v>4047</v>
      </c>
      <c r="E166" s="19"/>
      <c r="F166" s="19"/>
      <c r="G166" s="114"/>
      <c r="H166" s="115">
        <v>50</v>
      </c>
    </row>
    <row r="167" spans="1:8" ht="39.6" x14ac:dyDescent="0.25">
      <c r="A167" s="21">
        <v>46149</v>
      </c>
      <c r="B167" s="28" t="s">
        <v>1590</v>
      </c>
      <c r="C167" s="38" t="s">
        <v>758</v>
      </c>
      <c r="D167" s="73" t="s">
        <v>4048</v>
      </c>
      <c r="E167" s="73"/>
      <c r="F167" s="19"/>
      <c r="G167" s="114"/>
      <c r="H167" s="115">
        <v>100</v>
      </c>
    </row>
    <row r="168" spans="1:8" ht="15" x14ac:dyDescent="0.25">
      <c r="A168" s="21">
        <v>46150</v>
      </c>
      <c r="B168" s="28" t="s">
        <v>1534</v>
      </c>
      <c r="C168" s="38" t="s">
        <v>758</v>
      </c>
      <c r="D168" s="19" t="s">
        <v>3402</v>
      </c>
      <c r="E168" s="19">
        <v>1</v>
      </c>
      <c r="F168" s="19"/>
      <c r="G168" s="114"/>
      <c r="H168" s="115">
        <v>100</v>
      </c>
    </row>
    <row r="169" spans="1:8" ht="26.4" x14ac:dyDescent="0.25">
      <c r="A169" s="21">
        <v>46150</v>
      </c>
      <c r="B169" s="28" t="s">
        <v>1534</v>
      </c>
      <c r="C169" s="38" t="s">
        <v>369</v>
      </c>
      <c r="D169" s="19" t="s">
        <v>1767</v>
      </c>
      <c r="E169" s="19"/>
      <c r="F169" s="19"/>
      <c r="G169" s="114"/>
      <c r="H169" s="115">
        <v>100</v>
      </c>
    </row>
    <row r="170" spans="1:8" ht="15" x14ac:dyDescent="0.25">
      <c r="A170" s="21">
        <v>46150</v>
      </c>
      <c r="B170" s="28" t="s">
        <v>1534</v>
      </c>
      <c r="C170" s="38" t="s">
        <v>758</v>
      </c>
      <c r="D170" s="73" t="s">
        <v>4049</v>
      </c>
      <c r="E170" s="73"/>
      <c r="F170" s="73"/>
      <c r="G170" s="74" t="s">
        <v>4050</v>
      </c>
      <c r="H170" s="115">
        <v>100</v>
      </c>
    </row>
    <row r="171" spans="1:8" ht="15" x14ac:dyDescent="0.25">
      <c r="A171" s="21">
        <v>46150</v>
      </c>
      <c r="B171" s="28" t="s">
        <v>1534</v>
      </c>
      <c r="C171" s="38" t="s">
        <v>758</v>
      </c>
      <c r="D171" s="19" t="s">
        <v>4051</v>
      </c>
      <c r="E171" s="73"/>
      <c r="F171" s="73"/>
      <c r="G171" s="74"/>
      <c r="H171" s="115">
        <v>100</v>
      </c>
    </row>
    <row r="172" spans="1:8" ht="26.4" x14ac:dyDescent="0.25">
      <c r="A172" s="21">
        <v>46150</v>
      </c>
      <c r="B172" s="28" t="s">
        <v>1428</v>
      </c>
      <c r="C172" s="38" t="s">
        <v>1699</v>
      </c>
      <c r="D172" s="19" t="s">
        <v>4052</v>
      </c>
      <c r="E172" s="19"/>
      <c r="F172" s="19"/>
      <c r="G172" s="114" t="s">
        <v>4053</v>
      </c>
      <c r="H172" s="115">
        <v>100</v>
      </c>
    </row>
    <row r="173" spans="1:8" x14ac:dyDescent="0.25">
      <c r="A173" s="21">
        <v>46150</v>
      </c>
      <c r="B173" s="28" t="s">
        <v>1428</v>
      </c>
      <c r="C173" s="38" t="s">
        <v>1887</v>
      </c>
      <c r="D173" s="19" t="s">
        <v>4054</v>
      </c>
      <c r="E173" s="19"/>
      <c r="F173" s="19"/>
      <c r="G173" s="114" t="s">
        <v>4055</v>
      </c>
      <c r="H173" s="115">
        <v>100</v>
      </c>
    </row>
    <row r="174" spans="1:8" ht="15" x14ac:dyDescent="0.25">
      <c r="A174" s="21">
        <v>46150</v>
      </c>
      <c r="B174" s="28" t="s">
        <v>1428</v>
      </c>
      <c r="C174" s="38" t="s">
        <v>2222</v>
      </c>
      <c r="D174" s="19" t="s">
        <v>1604</v>
      </c>
      <c r="E174" s="19"/>
      <c r="F174" s="19"/>
      <c r="G174" s="114"/>
      <c r="H174" s="115">
        <v>100</v>
      </c>
    </row>
    <row r="175" spans="1:8" ht="15" x14ac:dyDescent="0.25">
      <c r="A175" s="21">
        <v>46150</v>
      </c>
      <c r="B175" s="28" t="s">
        <v>1428</v>
      </c>
      <c r="C175" s="38" t="s">
        <v>2222</v>
      </c>
      <c r="D175" s="19" t="s">
        <v>1603</v>
      </c>
      <c r="E175" s="19"/>
      <c r="F175" s="19"/>
      <c r="G175" s="114"/>
      <c r="H175" s="115">
        <v>100</v>
      </c>
    </row>
    <row r="176" spans="1:8" ht="15" x14ac:dyDescent="0.25">
      <c r="A176" s="21">
        <v>46150</v>
      </c>
      <c r="B176" s="28" t="s">
        <v>1428</v>
      </c>
      <c r="C176" s="38" t="s">
        <v>2222</v>
      </c>
      <c r="D176" s="19" t="s">
        <v>1602</v>
      </c>
      <c r="E176" s="19"/>
      <c r="F176" s="19"/>
      <c r="G176" s="114"/>
      <c r="H176" s="115">
        <v>100</v>
      </c>
    </row>
    <row r="177" spans="1:8" ht="15" x14ac:dyDescent="0.25">
      <c r="A177" s="21">
        <v>46150</v>
      </c>
      <c r="B177" s="28" t="s">
        <v>1542</v>
      </c>
      <c r="C177" s="38" t="s">
        <v>1882</v>
      </c>
      <c r="D177" s="19" t="s">
        <v>3412</v>
      </c>
      <c r="E177" s="19"/>
      <c r="F177" s="19"/>
      <c r="G177" s="114" t="s">
        <v>1722</v>
      </c>
      <c r="H177" s="115">
        <v>100</v>
      </c>
    </row>
    <row r="178" spans="1:8" ht="28.8" x14ac:dyDescent="0.25">
      <c r="A178" s="21">
        <v>46150</v>
      </c>
      <c r="B178" s="28" t="s">
        <v>1542</v>
      </c>
      <c r="C178" s="38" t="s">
        <v>1543</v>
      </c>
      <c r="D178" s="19" t="s">
        <v>3412</v>
      </c>
      <c r="E178" s="19"/>
      <c r="F178" s="19"/>
      <c r="G178" s="114" t="s">
        <v>4056</v>
      </c>
      <c r="H178" s="115">
        <v>100</v>
      </c>
    </row>
    <row r="179" spans="1:8" x14ac:dyDescent="0.25">
      <c r="A179" s="21">
        <v>46150</v>
      </c>
      <c r="B179" s="28" t="s">
        <v>1542</v>
      </c>
      <c r="C179" s="38" t="s">
        <v>1727</v>
      </c>
      <c r="D179" s="19" t="s">
        <v>3412</v>
      </c>
      <c r="E179" s="19">
        <v>5</v>
      </c>
      <c r="F179" s="19"/>
      <c r="G179" s="114" t="s">
        <v>4057</v>
      </c>
      <c r="H179" s="115">
        <v>100</v>
      </c>
    </row>
    <row r="180" spans="1:8" x14ac:dyDescent="0.25">
      <c r="A180" s="21">
        <v>46150</v>
      </c>
      <c r="B180" s="28" t="s">
        <v>1542</v>
      </c>
      <c r="C180" s="38" t="s">
        <v>1724</v>
      </c>
      <c r="D180" s="19" t="s">
        <v>3412</v>
      </c>
      <c r="E180" s="19">
        <v>4</v>
      </c>
      <c r="F180" s="19"/>
      <c r="G180" s="114" t="s">
        <v>4058</v>
      </c>
      <c r="H180" s="115">
        <v>100</v>
      </c>
    </row>
    <row r="181" spans="1:8" x14ac:dyDescent="0.25">
      <c r="A181" s="21">
        <v>46150</v>
      </c>
      <c r="B181" s="28" t="s">
        <v>1542</v>
      </c>
      <c r="C181" s="38" t="s">
        <v>1725</v>
      </c>
      <c r="D181" s="19" t="s">
        <v>3412</v>
      </c>
      <c r="E181" s="19">
        <v>4</v>
      </c>
      <c r="F181" s="19"/>
      <c r="G181" s="114" t="s">
        <v>4059</v>
      </c>
      <c r="H181" s="115">
        <v>100</v>
      </c>
    </row>
    <row r="182" spans="1:8" ht="15" x14ac:dyDescent="0.25">
      <c r="A182" s="21">
        <v>46150</v>
      </c>
      <c r="B182" s="28" t="s">
        <v>1542</v>
      </c>
      <c r="C182" s="38" t="s">
        <v>2064</v>
      </c>
      <c r="D182" s="19" t="s">
        <v>3933</v>
      </c>
      <c r="E182" s="19"/>
      <c r="F182" s="19"/>
      <c r="G182" s="114" t="s">
        <v>3968</v>
      </c>
      <c r="H182" s="115">
        <v>100</v>
      </c>
    </row>
    <row r="183" spans="1:8" ht="15" x14ac:dyDescent="0.25">
      <c r="A183" s="21">
        <v>46150</v>
      </c>
      <c r="B183" s="28" t="s">
        <v>1555</v>
      </c>
      <c r="C183" s="38" t="s">
        <v>1734</v>
      </c>
      <c r="D183" s="19" t="s">
        <v>3412</v>
      </c>
      <c r="E183" s="19"/>
      <c r="F183" s="19"/>
      <c r="G183" s="114" t="s">
        <v>4060</v>
      </c>
      <c r="H183" s="115">
        <v>100</v>
      </c>
    </row>
    <row r="184" spans="1:8" ht="15" x14ac:dyDescent="0.25">
      <c r="A184" s="21">
        <v>46150</v>
      </c>
      <c r="B184" s="28" t="s">
        <v>1555</v>
      </c>
      <c r="C184" s="38" t="s">
        <v>1558</v>
      </c>
      <c r="D184" s="19" t="s">
        <v>3412</v>
      </c>
      <c r="E184" s="19">
        <v>5</v>
      </c>
      <c r="F184" s="19"/>
      <c r="G184" s="114" t="s">
        <v>1476</v>
      </c>
      <c r="H184" s="115">
        <v>100</v>
      </c>
    </row>
    <row r="185" spans="1:8" ht="15" x14ac:dyDescent="0.25">
      <c r="A185" s="21">
        <v>46150</v>
      </c>
      <c r="B185" s="28" t="s">
        <v>1555</v>
      </c>
      <c r="C185" s="38" t="s">
        <v>1910</v>
      </c>
      <c r="D185" s="19" t="s">
        <v>1440</v>
      </c>
      <c r="E185" s="19">
        <v>6</v>
      </c>
      <c r="F185" s="19"/>
      <c r="G185" s="114"/>
      <c r="H185" s="115">
        <v>100</v>
      </c>
    </row>
    <row r="186" spans="1:8" ht="15" x14ac:dyDescent="0.25">
      <c r="A186" s="21">
        <v>46150</v>
      </c>
      <c r="B186" s="28" t="s">
        <v>1555</v>
      </c>
      <c r="C186" s="38" t="s">
        <v>1912</v>
      </c>
      <c r="D186" s="19" t="s">
        <v>1440</v>
      </c>
      <c r="E186" s="19">
        <v>3</v>
      </c>
      <c r="F186" s="19"/>
      <c r="G186" s="114"/>
      <c r="H186" s="115">
        <v>100</v>
      </c>
    </row>
    <row r="187" spans="1:8" ht="15" x14ac:dyDescent="0.25">
      <c r="A187" s="21">
        <v>46150</v>
      </c>
      <c r="B187" s="28" t="s">
        <v>1555</v>
      </c>
      <c r="C187" s="38" t="s">
        <v>1448</v>
      </c>
      <c r="D187" s="19" t="s">
        <v>1440</v>
      </c>
      <c r="E187" s="19">
        <v>6</v>
      </c>
      <c r="F187" s="19"/>
      <c r="G187" s="114"/>
      <c r="H187" s="115">
        <v>100</v>
      </c>
    </row>
    <row r="188" spans="1:8" ht="15" x14ac:dyDescent="0.25">
      <c r="A188" s="21">
        <v>46150</v>
      </c>
      <c r="B188" s="28" t="s">
        <v>1555</v>
      </c>
      <c r="C188" s="38" t="s">
        <v>1638</v>
      </c>
      <c r="D188" s="73" t="s">
        <v>1440</v>
      </c>
      <c r="E188" s="73">
        <v>6</v>
      </c>
      <c r="F188" s="73"/>
      <c r="G188" s="74"/>
      <c r="H188" s="117"/>
    </row>
    <row r="189" spans="1:8" ht="15" x14ac:dyDescent="0.25">
      <c r="A189" s="21">
        <v>46150</v>
      </c>
      <c r="B189" s="28" t="s">
        <v>1438</v>
      </c>
      <c r="C189" s="38" t="s">
        <v>1697</v>
      </c>
      <c r="D189" s="19" t="s">
        <v>3933</v>
      </c>
      <c r="E189" s="19"/>
      <c r="F189" s="19"/>
      <c r="G189" s="114" t="s">
        <v>2718</v>
      </c>
      <c r="H189" s="115">
        <v>100</v>
      </c>
    </row>
    <row r="190" spans="1:8" ht="15" x14ac:dyDescent="0.25">
      <c r="A190" s="21">
        <v>46150</v>
      </c>
      <c r="B190" s="28" t="s">
        <v>1438</v>
      </c>
      <c r="C190" s="38" t="s">
        <v>2270</v>
      </c>
      <c r="D190" s="19" t="s">
        <v>3933</v>
      </c>
      <c r="E190" s="19"/>
      <c r="F190" s="19"/>
      <c r="G190" s="114" t="s">
        <v>2718</v>
      </c>
      <c r="H190" s="115">
        <v>100</v>
      </c>
    </row>
    <row r="191" spans="1:8" ht="15" x14ac:dyDescent="0.25">
      <c r="A191" s="21">
        <v>46150</v>
      </c>
      <c r="B191" s="28" t="s">
        <v>1438</v>
      </c>
      <c r="C191" s="38" t="s">
        <v>1477</v>
      </c>
      <c r="D191" s="19" t="s">
        <v>3933</v>
      </c>
      <c r="E191" s="19"/>
      <c r="F191" s="19"/>
      <c r="G191" s="114" t="s">
        <v>2718</v>
      </c>
      <c r="H191" s="115">
        <v>100</v>
      </c>
    </row>
    <row r="192" spans="1:8" ht="15" x14ac:dyDescent="0.25">
      <c r="A192" s="21">
        <v>46150</v>
      </c>
      <c r="B192" s="28" t="s">
        <v>1438</v>
      </c>
      <c r="C192" s="38" t="s">
        <v>2096</v>
      </c>
      <c r="D192" s="19" t="s">
        <v>1440</v>
      </c>
      <c r="E192" s="19">
        <v>2</v>
      </c>
      <c r="F192" s="19"/>
      <c r="G192" s="114" t="s">
        <v>1839</v>
      </c>
      <c r="H192" s="115">
        <v>100</v>
      </c>
    </row>
    <row r="193" spans="1:8" ht="15" x14ac:dyDescent="0.25">
      <c r="A193" s="21">
        <v>46150</v>
      </c>
      <c r="B193" s="28" t="s">
        <v>1438</v>
      </c>
      <c r="C193" s="38" t="s">
        <v>1468</v>
      </c>
      <c r="D193" s="19" t="s">
        <v>3935</v>
      </c>
      <c r="E193" s="19"/>
      <c r="F193" s="19"/>
      <c r="G193" s="114" t="s">
        <v>1450</v>
      </c>
      <c r="H193" s="115">
        <v>100</v>
      </c>
    </row>
    <row r="194" spans="1:8" ht="15" x14ac:dyDescent="0.25">
      <c r="A194" s="21">
        <v>46150</v>
      </c>
      <c r="B194" s="28" t="s">
        <v>1438</v>
      </c>
      <c r="C194" s="38" t="s">
        <v>1464</v>
      </c>
      <c r="D194" s="19" t="s">
        <v>1440</v>
      </c>
      <c r="E194" s="19">
        <v>4</v>
      </c>
      <c r="F194" s="19"/>
      <c r="G194" s="114" t="s">
        <v>1839</v>
      </c>
      <c r="H194" s="115">
        <v>100</v>
      </c>
    </row>
    <row r="195" spans="1:8" ht="15" x14ac:dyDescent="0.25">
      <c r="A195" s="21">
        <v>46150</v>
      </c>
      <c r="B195" s="28" t="s">
        <v>1438</v>
      </c>
      <c r="C195" s="38" t="s">
        <v>1472</v>
      </c>
      <c r="D195" s="19" t="s">
        <v>3933</v>
      </c>
      <c r="E195" s="19"/>
      <c r="F195" s="19"/>
      <c r="G195" s="114" t="s">
        <v>2718</v>
      </c>
      <c r="H195" s="115">
        <v>100</v>
      </c>
    </row>
    <row r="196" spans="1:8" ht="15" x14ac:dyDescent="0.25">
      <c r="A196" s="21">
        <v>46150</v>
      </c>
      <c r="B196" s="28" t="s">
        <v>1438</v>
      </c>
      <c r="C196" s="38" t="s">
        <v>1484</v>
      </c>
      <c r="D196" s="19" t="s">
        <v>4061</v>
      </c>
      <c r="E196" s="19"/>
      <c r="F196" s="19"/>
      <c r="G196" s="114" t="s">
        <v>4062</v>
      </c>
      <c r="H196" s="115">
        <v>100</v>
      </c>
    </row>
    <row r="197" spans="1:8" ht="15" x14ac:dyDescent="0.25">
      <c r="A197" s="21">
        <v>46150</v>
      </c>
      <c r="B197" s="28" t="s">
        <v>1438</v>
      </c>
      <c r="C197" s="38" t="s">
        <v>1482</v>
      </c>
      <c r="D197" s="19" t="s">
        <v>4061</v>
      </c>
      <c r="E197" s="19"/>
      <c r="F197" s="19"/>
      <c r="G197" s="114" t="s">
        <v>4063</v>
      </c>
      <c r="H197" s="115">
        <v>100</v>
      </c>
    </row>
    <row r="198" spans="1:8" ht="21.6" x14ac:dyDescent="0.25">
      <c r="A198" s="21">
        <v>46150</v>
      </c>
      <c r="B198" s="28" t="s">
        <v>1457</v>
      </c>
      <c r="C198" s="38" t="s">
        <v>758</v>
      </c>
      <c r="D198" s="73" t="s">
        <v>4019</v>
      </c>
      <c r="E198" s="73"/>
      <c r="F198" s="73"/>
      <c r="G198" s="74" t="s">
        <v>4064</v>
      </c>
      <c r="H198" s="115">
        <v>100</v>
      </c>
    </row>
    <row r="199" spans="1:8" ht="21.6" x14ac:dyDescent="0.25">
      <c r="A199" s="21">
        <v>46150</v>
      </c>
      <c r="B199" s="28" t="s">
        <v>1457</v>
      </c>
      <c r="C199" s="38" t="s">
        <v>1446</v>
      </c>
      <c r="D199" s="73" t="s">
        <v>3935</v>
      </c>
      <c r="E199" s="73"/>
      <c r="F199" s="73"/>
      <c r="G199" s="74" t="s">
        <v>4065</v>
      </c>
      <c r="H199" s="115">
        <v>100</v>
      </c>
    </row>
    <row r="200" spans="1:8" ht="15" x14ac:dyDescent="0.25">
      <c r="A200" s="21">
        <v>46150</v>
      </c>
      <c r="B200" s="28" t="s">
        <v>1457</v>
      </c>
      <c r="C200" s="38" t="s">
        <v>1974</v>
      </c>
      <c r="D200" s="73" t="s">
        <v>1440</v>
      </c>
      <c r="E200" s="73">
        <v>6</v>
      </c>
      <c r="F200" s="73"/>
      <c r="G200" s="74"/>
      <c r="H200" s="115">
        <v>100</v>
      </c>
    </row>
    <row r="201" spans="1:8" ht="15" x14ac:dyDescent="0.25">
      <c r="A201" s="21">
        <v>46150</v>
      </c>
      <c r="B201" s="28" t="s">
        <v>1457</v>
      </c>
      <c r="C201" s="38" t="s">
        <v>1737</v>
      </c>
      <c r="D201" s="73" t="s">
        <v>1440</v>
      </c>
      <c r="E201" s="73">
        <v>5</v>
      </c>
      <c r="F201" s="73"/>
      <c r="G201" s="74"/>
      <c r="H201" s="115">
        <v>100</v>
      </c>
    </row>
    <row r="202" spans="1:8" ht="15" x14ac:dyDescent="0.25">
      <c r="A202" s="21">
        <v>46150</v>
      </c>
      <c r="B202" s="28" t="s">
        <v>1457</v>
      </c>
      <c r="C202" s="38" t="s">
        <v>1622</v>
      </c>
      <c r="D202" s="73" t="s">
        <v>1440</v>
      </c>
      <c r="E202" s="73">
        <v>7</v>
      </c>
      <c r="F202" s="73"/>
      <c r="G202" s="74"/>
      <c r="H202" s="115">
        <v>100</v>
      </c>
    </row>
    <row r="203" spans="1:8" ht="15" x14ac:dyDescent="0.25">
      <c r="A203" s="21">
        <v>46150</v>
      </c>
      <c r="B203" s="28" t="s">
        <v>1457</v>
      </c>
      <c r="C203" s="38" t="s">
        <v>1626</v>
      </c>
      <c r="D203" s="73" t="s">
        <v>1440</v>
      </c>
      <c r="E203" s="73">
        <v>3</v>
      </c>
      <c r="F203" s="73"/>
      <c r="G203" s="74"/>
      <c r="H203" s="115">
        <v>100</v>
      </c>
    </row>
    <row r="204" spans="1:8" ht="15" x14ac:dyDescent="0.25">
      <c r="A204" s="21">
        <v>46150</v>
      </c>
      <c r="B204" s="28" t="s">
        <v>1457</v>
      </c>
      <c r="C204" s="38" t="s">
        <v>1789</v>
      </c>
      <c r="D204" s="73" t="s">
        <v>1440</v>
      </c>
      <c r="E204" s="73">
        <v>4</v>
      </c>
      <c r="F204" s="73"/>
      <c r="G204" s="74"/>
      <c r="H204" s="115">
        <v>100</v>
      </c>
    </row>
    <row r="205" spans="1:8" ht="15" x14ac:dyDescent="0.25">
      <c r="A205" s="21">
        <v>46150</v>
      </c>
      <c r="B205" s="28" t="s">
        <v>2372</v>
      </c>
      <c r="C205" s="38" t="s">
        <v>1484</v>
      </c>
      <c r="D205" s="19" t="s">
        <v>4061</v>
      </c>
      <c r="E205" s="19"/>
      <c r="F205" s="19"/>
      <c r="G205" s="114" t="s">
        <v>4062</v>
      </c>
      <c r="H205" s="115">
        <v>100</v>
      </c>
    </row>
    <row r="206" spans="1:8" ht="15" x14ac:dyDescent="0.25">
      <c r="A206" s="21">
        <v>46150</v>
      </c>
      <c r="B206" s="28" t="s">
        <v>2372</v>
      </c>
      <c r="C206" s="38" t="s">
        <v>1482</v>
      </c>
      <c r="D206" s="19" t="s">
        <v>4061</v>
      </c>
      <c r="E206" s="19"/>
      <c r="F206" s="19"/>
      <c r="G206" s="114" t="s">
        <v>4063</v>
      </c>
      <c r="H206" s="115">
        <v>100</v>
      </c>
    </row>
    <row r="207" spans="1:8" ht="15" x14ac:dyDescent="0.25">
      <c r="A207" s="21">
        <v>46150</v>
      </c>
      <c r="B207" s="28" t="s">
        <v>2372</v>
      </c>
      <c r="C207" s="38" t="s">
        <v>1874</v>
      </c>
      <c r="D207" s="19" t="s">
        <v>4066</v>
      </c>
      <c r="E207" s="19"/>
      <c r="F207" s="19"/>
      <c r="G207" s="114" t="s">
        <v>4067</v>
      </c>
      <c r="H207" s="115">
        <v>100</v>
      </c>
    </row>
    <row r="208" spans="1:8" x14ac:dyDescent="0.25">
      <c r="A208" s="21">
        <v>46150</v>
      </c>
      <c r="B208" s="28" t="s">
        <v>2372</v>
      </c>
      <c r="C208" s="38" t="s">
        <v>1700</v>
      </c>
      <c r="D208" s="19" t="s">
        <v>4023</v>
      </c>
      <c r="E208" s="19"/>
      <c r="F208" s="19"/>
      <c r="G208" s="114" t="s">
        <v>4068</v>
      </c>
      <c r="H208" s="115">
        <v>100</v>
      </c>
    </row>
    <row r="209" spans="1:8" ht="15" x14ac:dyDescent="0.25">
      <c r="A209" s="21">
        <v>46150</v>
      </c>
      <c r="B209" s="28" t="s">
        <v>1590</v>
      </c>
      <c r="C209" s="38" t="s">
        <v>1700</v>
      </c>
      <c r="D209" s="19" t="s">
        <v>4047</v>
      </c>
      <c r="E209" s="19"/>
      <c r="F209" s="19"/>
      <c r="G209" s="114" t="s">
        <v>4069</v>
      </c>
      <c r="H209" s="115">
        <v>100</v>
      </c>
    </row>
    <row r="210" spans="1:8" ht="15" x14ac:dyDescent="0.25">
      <c r="A210" s="21">
        <v>46150</v>
      </c>
      <c r="B210" s="28" t="s">
        <v>1590</v>
      </c>
      <c r="C210" s="38" t="s">
        <v>2454</v>
      </c>
      <c r="D210" s="19" t="s">
        <v>4070</v>
      </c>
      <c r="E210" s="19"/>
      <c r="F210" s="19"/>
      <c r="G210" s="114"/>
      <c r="H210" s="115">
        <v>100</v>
      </c>
    </row>
    <row r="211" spans="1:8" ht="15" x14ac:dyDescent="0.25">
      <c r="A211" s="21">
        <v>46150</v>
      </c>
      <c r="B211" s="28" t="s">
        <v>1590</v>
      </c>
      <c r="C211" s="38" t="s">
        <v>311</v>
      </c>
      <c r="D211" s="19" t="s">
        <v>4071</v>
      </c>
      <c r="E211" s="19"/>
      <c r="F211" s="19"/>
      <c r="G211" s="114"/>
      <c r="H211" s="115">
        <v>100</v>
      </c>
    </row>
    <row r="212" spans="1:8" ht="15" x14ac:dyDescent="0.25">
      <c r="A212" s="21">
        <v>46151</v>
      </c>
      <c r="B212" s="28" t="s">
        <v>1542</v>
      </c>
      <c r="C212" s="38" t="s">
        <v>1574</v>
      </c>
      <c r="D212" s="19" t="s">
        <v>3933</v>
      </c>
      <c r="E212" s="19">
        <v>3</v>
      </c>
      <c r="F212" s="19"/>
      <c r="G212" s="114" t="s">
        <v>2718</v>
      </c>
      <c r="H212" s="115">
        <v>100</v>
      </c>
    </row>
    <row r="213" spans="1:8" ht="15" x14ac:dyDescent="0.25">
      <c r="A213" s="21">
        <v>46151</v>
      </c>
      <c r="B213" s="28" t="s">
        <v>1542</v>
      </c>
      <c r="C213" s="38" t="s">
        <v>1576</v>
      </c>
      <c r="D213" s="19" t="s">
        <v>3933</v>
      </c>
      <c r="E213" s="19">
        <v>3</v>
      </c>
      <c r="F213" s="19"/>
      <c r="G213" s="114" t="s">
        <v>2718</v>
      </c>
      <c r="H213" s="115">
        <v>100</v>
      </c>
    </row>
    <row r="214" spans="1:8" ht="15" x14ac:dyDescent="0.25">
      <c r="A214" s="21">
        <v>46151</v>
      </c>
      <c r="B214" s="28" t="s">
        <v>1542</v>
      </c>
      <c r="C214" s="38" t="s">
        <v>1955</v>
      </c>
      <c r="D214" s="19" t="s">
        <v>3412</v>
      </c>
      <c r="E214" s="19"/>
      <c r="F214" s="19"/>
      <c r="G214" s="114" t="s">
        <v>4072</v>
      </c>
      <c r="H214" s="115">
        <v>100</v>
      </c>
    </row>
    <row r="215" spans="1:8" ht="15" x14ac:dyDescent="0.25">
      <c r="A215" s="21">
        <v>46151</v>
      </c>
      <c r="B215" s="28" t="s">
        <v>1542</v>
      </c>
      <c r="C215" s="38" t="s">
        <v>1609</v>
      </c>
      <c r="D215" s="19" t="s">
        <v>3935</v>
      </c>
      <c r="E215" s="19">
        <v>4</v>
      </c>
      <c r="F215" s="19"/>
      <c r="G215" s="114" t="s">
        <v>4073</v>
      </c>
      <c r="H215" s="115">
        <v>100</v>
      </c>
    </row>
    <row r="216" spans="1:8" ht="15" x14ac:dyDescent="0.25">
      <c r="A216" s="21">
        <v>46151</v>
      </c>
      <c r="B216" s="28" t="s">
        <v>1542</v>
      </c>
      <c r="C216" s="38" t="s">
        <v>1548</v>
      </c>
      <c r="D216" s="19" t="s">
        <v>3412</v>
      </c>
      <c r="E216" s="19"/>
      <c r="F216" s="19"/>
      <c r="G216" s="114" t="s">
        <v>4074</v>
      </c>
      <c r="H216" s="115">
        <v>100</v>
      </c>
    </row>
    <row r="217" spans="1:8" x14ac:dyDescent="0.25">
      <c r="A217" s="21">
        <v>46151</v>
      </c>
      <c r="B217" s="28" t="s">
        <v>1542</v>
      </c>
      <c r="C217" s="38" t="s">
        <v>1797</v>
      </c>
      <c r="D217" s="19" t="s">
        <v>3935</v>
      </c>
      <c r="E217" s="19"/>
      <c r="F217" s="19"/>
      <c r="G217" s="114" t="s">
        <v>4075</v>
      </c>
      <c r="H217" s="115">
        <v>100</v>
      </c>
    </row>
    <row r="218" spans="1:8" ht="15" x14ac:dyDescent="0.25">
      <c r="A218" s="21">
        <v>46151</v>
      </c>
      <c r="B218" s="28" t="s">
        <v>1542</v>
      </c>
      <c r="C218" s="38" t="s">
        <v>1951</v>
      </c>
      <c r="D218" s="19" t="s">
        <v>3412</v>
      </c>
      <c r="E218" s="19"/>
      <c r="F218" s="19"/>
      <c r="G218" s="114" t="s">
        <v>2007</v>
      </c>
      <c r="H218" s="115">
        <v>100</v>
      </c>
    </row>
    <row r="219" spans="1:8" ht="15" x14ac:dyDescent="0.25">
      <c r="A219" s="21">
        <v>46151</v>
      </c>
      <c r="B219" s="28" t="s">
        <v>1542</v>
      </c>
      <c r="C219" s="38" t="s">
        <v>1935</v>
      </c>
      <c r="D219" s="19" t="s">
        <v>3933</v>
      </c>
      <c r="E219" s="19"/>
      <c r="F219" s="19"/>
      <c r="G219" s="114" t="s">
        <v>2718</v>
      </c>
      <c r="H219" s="115">
        <v>100</v>
      </c>
    </row>
    <row r="220" spans="1:8" ht="15" x14ac:dyDescent="0.25">
      <c r="A220" s="21">
        <v>46151</v>
      </c>
      <c r="B220" s="28" t="s">
        <v>1542</v>
      </c>
      <c r="C220" s="38" t="s">
        <v>1484</v>
      </c>
      <c r="D220" s="19" t="s">
        <v>3933</v>
      </c>
      <c r="E220" s="19"/>
      <c r="F220" s="19"/>
      <c r="G220" s="114" t="s">
        <v>2718</v>
      </c>
      <c r="H220" s="115">
        <v>100</v>
      </c>
    </row>
    <row r="221" spans="1:8" ht="15" x14ac:dyDescent="0.25">
      <c r="A221" s="21">
        <v>46151</v>
      </c>
      <c r="B221" s="28" t="s">
        <v>1555</v>
      </c>
      <c r="C221" s="38" t="s">
        <v>758</v>
      </c>
      <c r="D221" s="19" t="s">
        <v>3402</v>
      </c>
      <c r="E221" s="19">
        <v>1</v>
      </c>
      <c r="F221" s="19"/>
      <c r="G221" s="114"/>
      <c r="H221" s="115">
        <v>100</v>
      </c>
    </row>
    <row r="222" spans="1:8" x14ac:dyDescent="0.25">
      <c r="A222" s="21">
        <v>46151</v>
      </c>
      <c r="B222" s="28" t="s">
        <v>1555</v>
      </c>
      <c r="C222" s="38" t="s">
        <v>1562</v>
      </c>
      <c r="D222" s="19" t="s">
        <v>3412</v>
      </c>
      <c r="E222" s="19"/>
      <c r="F222" s="19"/>
      <c r="G222" s="114" t="s">
        <v>4076</v>
      </c>
      <c r="H222" s="115">
        <v>100</v>
      </c>
    </row>
    <row r="223" spans="1:8" ht="15" x14ac:dyDescent="0.25">
      <c r="A223" s="21">
        <v>46151</v>
      </c>
      <c r="B223" s="28" t="s">
        <v>1555</v>
      </c>
      <c r="C223" s="38" t="s">
        <v>1781</v>
      </c>
      <c r="D223" s="19" t="s">
        <v>1440</v>
      </c>
      <c r="E223" s="19">
        <v>4</v>
      </c>
      <c r="F223" s="19"/>
      <c r="G223" s="114"/>
      <c r="H223" s="115">
        <v>100</v>
      </c>
    </row>
    <row r="224" spans="1:8" ht="15" x14ac:dyDescent="0.25">
      <c r="A224" s="21">
        <v>46151</v>
      </c>
      <c r="B224" s="28" t="s">
        <v>1555</v>
      </c>
      <c r="C224" s="38" t="s">
        <v>1785</v>
      </c>
      <c r="D224" s="19" t="s">
        <v>1440</v>
      </c>
      <c r="E224" s="19">
        <v>3</v>
      </c>
      <c r="F224" s="19"/>
      <c r="G224" s="114"/>
      <c r="H224" s="115">
        <v>100</v>
      </c>
    </row>
    <row r="225" spans="1:8" ht="15" x14ac:dyDescent="0.25">
      <c r="A225" s="21">
        <v>46151</v>
      </c>
      <c r="B225" s="28" t="s">
        <v>1555</v>
      </c>
      <c r="C225" s="38" t="s">
        <v>4077</v>
      </c>
      <c r="D225" s="19" t="s">
        <v>1440</v>
      </c>
      <c r="E225" s="19">
        <v>5</v>
      </c>
      <c r="F225" s="19"/>
      <c r="G225" s="114"/>
      <c r="H225" s="115">
        <v>100</v>
      </c>
    </row>
    <row r="226" spans="1:8" ht="15" x14ac:dyDescent="0.25">
      <c r="A226" s="21">
        <v>46151</v>
      </c>
      <c r="B226" s="28" t="s">
        <v>1555</v>
      </c>
      <c r="C226" s="38" t="s">
        <v>1728</v>
      </c>
      <c r="D226" s="19" t="s">
        <v>1440</v>
      </c>
      <c r="E226" s="19">
        <v>3</v>
      </c>
      <c r="F226" s="19"/>
      <c r="G226" s="114"/>
      <c r="H226" s="115">
        <v>100</v>
      </c>
    </row>
    <row r="227" spans="1:8" ht="43.2" x14ac:dyDescent="0.25">
      <c r="A227" s="21">
        <v>46152</v>
      </c>
      <c r="B227" s="28" t="s">
        <v>1542</v>
      </c>
      <c r="C227" s="38" t="s">
        <v>1796</v>
      </c>
      <c r="D227" s="73" t="s">
        <v>3412</v>
      </c>
      <c r="E227" s="73"/>
      <c r="F227" s="73"/>
      <c r="G227" s="74" t="s">
        <v>4078</v>
      </c>
      <c r="H227" s="115">
        <v>100</v>
      </c>
    </row>
    <row r="228" spans="1:8" ht="54" x14ac:dyDescent="0.25">
      <c r="A228" s="21">
        <v>46152</v>
      </c>
      <c r="B228" s="28" t="s">
        <v>1542</v>
      </c>
      <c r="C228" s="38" t="s">
        <v>1796</v>
      </c>
      <c r="D228" s="73" t="s">
        <v>3412</v>
      </c>
      <c r="E228" s="73"/>
      <c r="F228" s="73"/>
      <c r="G228" s="74" t="s">
        <v>4079</v>
      </c>
      <c r="H228" s="115">
        <v>100</v>
      </c>
    </row>
    <row r="229" spans="1:8" ht="21.6" x14ac:dyDescent="0.25">
      <c r="A229" s="21">
        <v>46152</v>
      </c>
      <c r="B229" s="28" t="s">
        <v>1542</v>
      </c>
      <c r="C229" s="38" t="s">
        <v>1692</v>
      </c>
      <c r="D229" s="73" t="s">
        <v>3933</v>
      </c>
      <c r="E229" s="73"/>
      <c r="F229" s="73"/>
      <c r="G229" s="74" t="s">
        <v>4080</v>
      </c>
      <c r="H229" s="115">
        <v>100</v>
      </c>
    </row>
    <row r="230" spans="1:8" ht="43.2" x14ac:dyDescent="0.25">
      <c r="A230" s="21">
        <v>46152</v>
      </c>
      <c r="B230" s="28" t="s">
        <v>1542</v>
      </c>
      <c r="C230" s="38" t="s">
        <v>1558</v>
      </c>
      <c r="D230" s="73" t="s">
        <v>3412</v>
      </c>
      <c r="E230" s="73">
        <v>5</v>
      </c>
      <c r="F230" s="73"/>
      <c r="G230" s="74" t="s">
        <v>4081</v>
      </c>
      <c r="H230" s="115">
        <v>100</v>
      </c>
    </row>
    <row r="231" spans="1:8" ht="43.2" x14ac:dyDescent="0.25">
      <c r="A231" s="21">
        <v>46152</v>
      </c>
      <c r="B231" s="28" t="s">
        <v>1542</v>
      </c>
      <c r="C231" s="38" t="s">
        <v>1737</v>
      </c>
      <c r="D231" s="73" t="s">
        <v>3935</v>
      </c>
      <c r="E231" s="73"/>
      <c r="F231" s="73"/>
      <c r="G231" s="74" t="s">
        <v>4082</v>
      </c>
      <c r="H231" s="115">
        <v>100</v>
      </c>
    </row>
    <row r="232" spans="1:8" ht="57.6" x14ac:dyDescent="0.25">
      <c r="A232" s="21">
        <v>46153</v>
      </c>
      <c r="B232" s="28" t="s">
        <v>1534</v>
      </c>
      <c r="C232" s="38" t="s">
        <v>758</v>
      </c>
      <c r="D232" s="19" t="s">
        <v>4083</v>
      </c>
      <c r="E232" s="19"/>
      <c r="F232" s="19"/>
      <c r="G232" s="114" t="s">
        <v>4084</v>
      </c>
      <c r="H232" s="115">
        <v>100</v>
      </c>
    </row>
    <row r="233" spans="1:8" ht="15" x14ac:dyDescent="0.25">
      <c r="A233" s="21">
        <v>46153</v>
      </c>
      <c r="B233" s="28" t="s">
        <v>1534</v>
      </c>
      <c r="C233" s="38" t="s">
        <v>1451</v>
      </c>
      <c r="D233" s="19" t="s">
        <v>4085</v>
      </c>
      <c r="E233" s="19"/>
      <c r="F233" s="19"/>
      <c r="G233" s="114"/>
      <c r="H233" s="115">
        <v>100</v>
      </c>
    </row>
    <row r="234" spans="1:8" ht="15" x14ac:dyDescent="0.25">
      <c r="A234" s="21">
        <v>46153</v>
      </c>
      <c r="B234" s="28" t="s">
        <v>1534</v>
      </c>
      <c r="C234" s="38" t="s">
        <v>1910</v>
      </c>
      <c r="D234" s="19" t="s">
        <v>4085</v>
      </c>
      <c r="E234" s="19"/>
      <c r="F234" s="19"/>
      <c r="G234" s="114"/>
      <c r="H234" s="115">
        <v>100</v>
      </c>
    </row>
    <row r="235" spans="1:8" ht="15" x14ac:dyDescent="0.25">
      <c r="A235" s="21">
        <v>46153</v>
      </c>
      <c r="B235" s="28" t="s">
        <v>1534</v>
      </c>
      <c r="C235" s="38" t="s">
        <v>1912</v>
      </c>
      <c r="D235" s="19" t="s">
        <v>4085</v>
      </c>
      <c r="E235" s="19"/>
      <c r="F235" s="19"/>
      <c r="G235" s="114"/>
      <c r="H235" s="115">
        <v>100</v>
      </c>
    </row>
    <row r="236" spans="1:8" ht="15" x14ac:dyDescent="0.25">
      <c r="A236" s="21">
        <v>46153</v>
      </c>
      <c r="B236" s="28" t="s">
        <v>1534</v>
      </c>
      <c r="C236" s="38" t="s">
        <v>1638</v>
      </c>
      <c r="D236" s="19" t="s">
        <v>4085</v>
      </c>
      <c r="E236" s="19"/>
      <c r="F236" s="19"/>
      <c r="G236" s="114"/>
      <c r="H236" s="115">
        <v>100</v>
      </c>
    </row>
    <row r="237" spans="1:8" ht="26.4" x14ac:dyDescent="0.25">
      <c r="A237" s="21">
        <v>46153</v>
      </c>
      <c r="B237" s="28" t="s">
        <v>1428</v>
      </c>
      <c r="C237" s="38" t="s">
        <v>369</v>
      </c>
      <c r="D237" s="19" t="s">
        <v>1767</v>
      </c>
      <c r="E237" s="19"/>
      <c r="F237" s="19"/>
      <c r="G237" s="114"/>
      <c r="H237" s="115">
        <v>100</v>
      </c>
    </row>
    <row r="238" spans="1:8" ht="15" x14ac:dyDescent="0.25">
      <c r="A238" s="21">
        <v>46153</v>
      </c>
      <c r="B238" s="28" t="s">
        <v>1428</v>
      </c>
      <c r="C238" s="38" t="s">
        <v>369</v>
      </c>
      <c r="D238" s="19" t="s">
        <v>2400</v>
      </c>
      <c r="E238" s="19"/>
      <c r="F238" s="19"/>
      <c r="G238" s="114"/>
      <c r="H238" s="115">
        <v>100</v>
      </c>
    </row>
    <row r="239" spans="1:8" ht="15" x14ac:dyDescent="0.25">
      <c r="A239" s="21">
        <v>46153</v>
      </c>
      <c r="B239" s="28" t="s">
        <v>1428</v>
      </c>
      <c r="C239" s="38" t="s">
        <v>369</v>
      </c>
      <c r="D239" s="19" t="s">
        <v>2103</v>
      </c>
      <c r="E239" s="19"/>
      <c r="F239" s="19"/>
      <c r="G239" s="114"/>
      <c r="H239" s="115">
        <v>100</v>
      </c>
    </row>
    <row r="240" spans="1:8" ht="15" x14ac:dyDescent="0.25">
      <c r="A240" s="21">
        <v>46153</v>
      </c>
      <c r="B240" s="28" t="s">
        <v>1428</v>
      </c>
      <c r="C240" s="38" t="s">
        <v>369</v>
      </c>
      <c r="D240" s="19" t="s">
        <v>2106</v>
      </c>
      <c r="E240" s="73"/>
      <c r="F240" s="73"/>
      <c r="G240" s="74"/>
      <c r="H240" s="115">
        <v>100</v>
      </c>
    </row>
    <row r="241" spans="1:8" ht="15" x14ac:dyDescent="0.25">
      <c r="A241" s="21">
        <v>46153</v>
      </c>
      <c r="B241" s="28" t="s">
        <v>1428</v>
      </c>
      <c r="C241" s="38" t="s">
        <v>369</v>
      </c>
      <c r="D241" s="19" t="s">
        <v>2401</v>
      </c>
      <c r="E241" s="73"/>
      <c r="F241" s="73"/>
      <c r="G241" s="74"/>
      <c r="H241" s="115">
        <v>100</v>
      </c>
    </row>
    <row r="242" spans="1:8" ht="15" x14ac:dyDescent="0.25">
      <c r="A242" s="21">
        <v>46153</v>
      </c>
      <c r="B242" s="28" t="s">
        <v>1428</v>
      </c>
      <c r="C242" s="38" t="s">
        <v>369</v>
      </c>
      <c r="D242" s="19" t="s">
        <v>2432</v>
      </c>
      <c r="E242" s="19"/>
      <c r="F242" s="19"/>
      <c r="G242" s="114"/>
      <c r="H242" s="115">
        <v>100</v>
      </c>
    </row>
    <row r="243" spans="1:8" ht="15" x14ac:dyDescent="0.25">
      <c r="A243" s="21">
        <v>46153</v>
      </c>
      <c r="B243" s="28" t="s">
        <v>1542</v>
      </c>
      <c r="C243" s="38" t="s">
        <v>1612</v>
      </c>
      <c r="D243" s="19" t="s">
        <v>2841</v>
      </c>
      <c r="E243" s="19"/>
      <c r="F243" s="19"/>
      <c r="G243" s="114"/>
      <c r="H243" s="115">
        <v>100</v>
      </c>
    </row>
    <row r="244" spans="1:8" ht="15" x14ac:dyDescent="0.25">
      <c r="A244" s="21">
        <v>46153</v>
      </c>
      <c r="B244" s="28" t="s">
        <v>1542</v>
      </c>
      <c r="C244" s="38" t="s">
        <v>1550</v>
      </c>
      <c r="D244" s="19" t="s">
        <v>2841</v>
      </c>
      <c r="E244" s="19"/>
      <c r="F244" s="19"/>
      <c r="G244" s="114"/>
      <c r="H244" s="115">
        <v>100</v>
      </c>
    </row>
    <row r="245" spans="1:8" ht="28.8" x14ac:dyDescent="0.25">
      <c r="A245" s="21">
        <v>46153</v>
      </c>
      <c r="B245" s="28" t="s">
        <v>1542</v>
      </c>
      <c r="C245" s="38" t="s">
        <v>1797</v>
      </c>
      <c r="D245" s="19" t="s">
        <v>3412</v>
      </c>
      <c r="E245" s="19"/>
      <c r="F245" s="19"/>
      <c r="G245" s="114" t="s">
        <v>4086</v>
      </c>
      <c r="H245" s="115">
        <v>100</v>
      </c>
    </row>
    <row r="246" spans="1:8" x14ac:dyDescent="0.25">
      <c r="A246" s="21">
        <v>46153</v>
      </c>
      <c r="B246" s="28" t="s">
        <v>1542</v>
      </c>
      <c r="C246" s="38" t="s">
        <v>1935</v>
      </c>
      <c r="D246" s="19" t="s">
        <v>3412</v>
      </c>
      <c r="E246" s="19">
        <v>7</v>
      </c>
      <c r="F246" s="19"/>
      <c r="G246" s="114" t="s">
        <v>4087</v>
      </c>
      <c r="H246" s="115">
        <v>100</v>
      </c>
    </row>
    <row r="247" spans="1:8" ht="15" x14ac:dyDescent="0.25">
      <c r="A247" s="21">
        <v>46153</v>
      </c>
      <c r="B247" s="28" t="s">
        <v>1542</v>
      </c>
      <c r="C247" s="38" t="s">
        <v>2008</v>
      </c>
      <c r="D247" s="19" t="s">
        <v>1440</v>
      </c>
      <c r="E247" s="19">
        <v>6</v>
      </c>
      <c r="F247" s="19"/>
      <c r="G247" s="114" t="s">
        <v>1839</v>
      </c>
      <c r="H247" s="115">
        <v>100</v>
      </c>
    </row>
    <row r="248" spans="1:8" ht="15" x14ac:dyDescent="0.25">
      <c r="A248" s="21">
        <v>46153</v>
      </c>
      <c r="B248" s="28" t="s">
        <v>1555</v>
      </c>
      <c r="C248" s="38" t="s">
        <v>1619</v>
      </c>
      <c r="D248" s="19" t="s">
        <v>1440</v>
      </c>
      <c r="E248" s="19">
        <v>8</v>
      </c>
      <c r="F248" s="19"/>
      <c r="G248" s="114" t="s">
        <v>1839</v>
      </c>
      <c r="H248" s="115">
        <v>100</v>
      </c>
    </row>
    <row r="249" spans="1:8" ht="15" x14ac:dyDescent="0.25">
      <c r="A249" s="21">
        <v>46153</v>
      </c>
      <c r="B249" s="28" t="s">
        <v>1555</v>
      </c>
      <c r="C249" s="38" t="s">
        <v>1658</v>
      </c>
      <c r="D249" s="19" t="s">
        <v>3412</v>
      </c>
      <c r="E249" s="19">
        <v>8</v>
      </c>
      <c r="F249" s="19"/>
      <c r="G249" s="114" t="s">
        <v>1450</v>
      </c>
      <c r="H249" s="115">
        <v>100</v>
      </c>
    </row>
    <row r="250" spans="1:8" ht="15" x14ac:dyDescent="0.25">
      <c r="A250" s="21">
        <v>46153</v>
      </c>
      <c r="B250" s="28" t="s">
        <v>1555</v>
      </c>
      <c r="C250" s="38" t="s">
        <v>1864</v>
      </c>
      <c r="D250" s="19" t="s">
        <v>3436</v>
      </c>
      <c r="E250" s="19"/>
      <c r="F250" s="19"/>
      <c r="G250" s="114"/>
      <c r="H250" s="115">
        <v>100</v>
      </c>
    </row>
    <row r="251" spans="1:8" ht="15" x14ac:dyDescent="0.25">
      <c r="A251" s="21">
        <v>46153</v>
      </c>
      <c r="B251" s="28" t="s">
        <v>1555</v>
      </c>
      <c r="C251" s="38" t="s">
        <v>1455</v>
      </c>
      <c r="D251" s="19" t="s">
        <v>3412</v>
      </c>
      <c r="E251" s="19"/>
      <c r="F251" s="19"/>
      <c r="G251" s="114" t="s">
        <v>1450</v>
      </c>
      <c r="H251" s="115">
        <v>100</v>
      </c>
    </row>
    <row r="252" spans="1:8" ht="15" x14ac:dyDescent="0.25">
      <c r="A252" s="21">
        <v>46153</v>
      </c>
      <c r="B252" s="28" t="s">
        <v>1555</v>
      </c>
      <c r="C252" s="38" t="s">
        <v>1910</v>
      </c>
      <c r="D252" s="19" t="s">
        <v>3933</v>
      </c>
      <c r="E252" s="19"/>
      <c r="F252" s="19"/>
      <c r="G252" s="114" t="s">
        <v>4088</v>
      </c>
      <c r="H252" s="115">
        <v>100</v>
      </c>
    </row>
    <row r="253" spans="1:8" ht="15" x14ac:dyDescent="0.25">
      <c r="A253" s="21">
        <v>46153</v>
      </c>
      <c r="B253" s="28" t="s">
        <v>1438</v>
      </c>
      <c r="C253" s="38" t="s">
        <v>1692</v>
      </c>
      <c r="D253" s="19" t="s">
        <v>3436</v>
      </c>
      <c r="E253" s="19"/>
      <c r="F253" s="19"/>
      <c r="G253" s="114"/>
      <c r="H253" s="115">
        <v>100</v>
      </c>
    </row>
    <row r="254" spans="1:8" ht="15" x14ac:dyDescent="0.25">
      <c r="A254" s="21">
        <v>46153</v>
      </c>
      <c r="B254" s="28" t="s">
        <v>1438</v>
      </c>
      <c r="C254" s="38" t="s">
        <v>1466</v>
      </c>
      <c r="D254" s="19" t="s">
        <v>3412</v>
      </c>
      <c r="E254" s="19">
        <v>3</v>
      </c>
      <c r="F254" s="19"/>
      <c r="G254" s="114" t="s">
        <v>2007</v>
      </c>
      <c r="H254" s="115">
        <v>100</v>
      </c>
    </row>
    <row r="255" spans="1:8" ht="15" x14ac:dyDescent="0.25">
      <c r="A255" s="21">
        <v>46153</v>
      </c>
      <c r="B255" s="28" t="s">
        <v>1438</v>
      </c>
      <c r="C255" s="38" t="s">
        <v>2270</v>
      </c>
      <c r="D255" s="19" t="s">
        <v>3933</v>
      </c>
      <c r="E255" s="19"/>
      <c r="F255" s="19"/>
      <c r="G255" s="114" t="s">
        <v>2718</v>
      </c>
      <c r="H255" s="115">
        <v>100</v>
      </c>
    </row>
    <row r="256" spans="1:8" ht="15" x14ac:dyDescent="0.25">
      <c r="A256" s="21">
        <v>46153</v>
      </c>
      <c r="B256" s="28" t="s">
        <v>1438</v>
      </c>
      <c r="C256" s="38" t="s">
        <v>1697</v>
      </c>
      <c r="D256" s="19" t="s">
        <v>3933</v>
      </c>
      <c r="E256" s="19">
        <v>4</v>
      </c>
      <c r="F256" s="19"/>
      <c r="G256" s="114" t="s">
        <v>2718</v>
      </c>
      <c r="H256" s="115">
        <v>100</v>
      </c>
    </row>
    <row r="257" spans="1:8" ht="15" x14ac:dyDescent="0.25">
      <c r="A257" s="21">
        <v>46153</v>
      </c>
      <c r="B257" s="28" t="s">
        <v>1438</v>
      </c>
      <c r="C257" s="38" t="s">
        <v>1472</v>
      </c>
      <c r="D257" s="19" t="s">
        <v>3933</v>
      </c>
      <c r="E257" s="19">
        <v>4</v>
      </c>
      <c r="F257" s="19"/>
      <c r="G257" s="114" t="s">
        <v>2718</v>
      </c>
      <c r="H257" s="115">
        <v>100</v>
      </c>
    </row>
    <row r="258" spans="1:8" x14ac:dyDescent="0.25">
      <c r="A258" s="21">
        <v>46153</v>
      </c>
      <c r="B258" s="28" t="s">
        <v>1457</v>
      </c>
      <c r="C258" s="38" t="s">
        <v>758</v>
      </c>
      <c r="D258" s="19" t="s">
        <v>4089</v>
      </c>
      <c r="E258" s="19"/>
      <c r="F258" s="19"/>
      <c r="G258" s="114" t="s">
        <v>4090</v>
      </c>
      <c r="H258" s="115">
        <v>100</v>
      </c>
    </row>
    <row r="259" spans="1:8" ht="15" x14ac:dyDescent="0.25">
      <c r="A259" s="21">
        <v>46153</v>
      </c>
      <c r="B259" s="28" t="s">
        <v>1457</v>
      </c>
      <c r="C259" s="38" t="s">
        <v>1442</v>
      </c>
      <c r="D259" s="19" t="s">
        <v>1440</v>
      </c>
      <c r="E259" s="19">
        <v>5</v>
      </c>
      <c r="F259" s="19"/>
      <c r="G259" s="114"/>
      <c r="H259" s="115">
        <v>100</v>
      </c>
    </row>
    <row r="260" spans="1:8" ht="15" x14ac:dyDescent="0.25">
      <c r="A260" s="21">
        <v>46153</v>
      </c>
      <c r="B260" s="28" t="s">
        <v>1457</v>
      </c>
      <c r="C260" s="38" t="s">
        <v>1444</v>
      </c>
      <c r="D260" s="19" t="s">
        <v>1440</v>
      </c>
      <c r="E260" s="19">
        <v>4</v>
      </c>
      <c r="F260" s="19"/>
      <c r="G260" s="114"/>
      <c r="H260" s="115">
        <v>100</v>
      </c>
    </row>
    <row r="261" spans="1:8" ht="15" x14ac:dyDescent="0.25">
      <c r="A261" s="21">
        <v>46153</v>
      </c>
      <c r="B261" s="28" t="s">
        <v>1457</v>
      </c>
      <c r="C261" s="38" t="s">
        <v>1687</v>
      </c>
      <c r="D261" s="19" t="s">
        <v>1440</v>
      </c>
      <c r="E261" s="19">
        <v>3</v>
      </c>
      <c r="F261" s="19"/>
      <c r="G261" s="114"/>
      <c r="H261" s="115">
        <v>100</v>
      </c>
    </row>
    <row r="262" spans="1:8" ht="15" x14ac:dyDescent="0.25">
      <c r="A262" s="21">
        <v>46153</v>
      </c>
      <c r="B262" s="28" t="s">
        <v>1457</v>
      </c>
      <c r="C262" s="38" t="s">
        <v>1740</v>
      </c>
      <c r="D262" s="19" t="s">
        <v>1440</v>
      </c>
      <c r="E262" s="19">
        <v>4</v>
      </c>
      <c r="F262" s="19"/>
      <c r="G262" s="114"/>
      <c r="H262" s="115">
        <v>100</v>
      </c>
    </row>
    <row r="263" spans="1:8" ht="15" x14ac:dyDescent="0.25">
      <c r="A263" s="21">
        <v>46153</v>
      </c>
      <c r="B263" s="28" t="s">
        <v>1457</v>
      </c>
      <c r="C263" s="38" t="s">
        <v>1874</v>
      </c>
      <c r="D263" s="19" t="s">
        <v>1440</v>
      </c>
      <c r="E263" s="19">
        <v>3</v>
      </c>
      <c r="F263" s="19"/>
      <c r="G263" s="114"/>
      <c r="H263" s="115">
        <v>100</v>
      </c>
    </row>
    <row r="264" spans="1:8" ht="15" x14ac:dyDescent="0.25">
      <c r="A264" s="21">
        <v>46153</v>
      </c>
      <c r="B264" s="28" t="s">
        <v>1457</v>
      </c>
      <c r="C264" s="38" t="s">
        <v>1737</v>
      </c>
      <c r="D264" s="19" t="s">
        <v>3933</v>
      </c>
      <c r="E264" s="19"/>
      <c r="F264" s="19"/>
      <c r="G264" s="114"/>
      <c r="H264" s="115">
        <v>100</v>
      </c>
    </row>
    <row r="265" spans="1:8" ht="15" x14ac:dyDescent="0.25">
      <c r="A265" s="21">
        <v>46153</v>
      </c>
      <c r="B265" s="28" t="s">
        <v>2372</v>
      </c>
      <c r="C265" s="38" t="s">
        <v>1700</v>
      </c>
      <c r="D265" s="19" t="s">
        <v>4091</v>
      </c>
      <c r="E265" s="19"/>
      <c r="F265" s="19"/>
      <c r="G265" s="114" t="s">
        <v>4092</v>
      </c>
      <c r="H265" s="115">
        <v>100</v>
      </c>
    </row>
    <row r="266" spans="1:8" ht="15" x14ac:dyDescent="0.25">
      <c r="A266" s="21">
        <v>46153</v>
      </c>
      <c r="B266" s="28" t="s">
        <v>2372</v>
      </c>
      <c r="C266" s="38" t="s">
        <v>1737</v>
      </c>
      <c r="D266" s="19" t="s">
        <v>4093</v>
      </c>
      <c r="E266" s="19"/>
      <c r="F266" s="19"/>
      <c r="G266" s="114"/>
      <c r="H266" s="115">
        <v>100</v>
      </c>
    </row>
    <row r="267" spans="1:8" ht="15" x14ac:dyDescent="0.25">
      <c r="A267" s="21">
        <v>46153</v>
      </c>
      <c r="B267" s="28" t="s">
        <v>2372</v>
      </c>
      <c r="C267" s="38" t="s">
        <v>1540</v>
      </c>
      <c r="D267" s="19" t="s">
        <v>4094</v>
      </c>
      <c r="E267" s="19"/>
      <c r="F267" s="19"/>
      <c r="G267" s="114"/>
      <c r="H267" s="115">
        <v>100</v>
      </c>
    </row>
    <row r="268" spans="1:8" ht="15" x14ac:dyDescent="0.25">
      <c r="A268" s="21">
        <v>46153</v>
      </c>
      <c r="B268" s="28" t="s">
        <v>2372</v>
      </c>
      <c r="C268" s="38" t="s">
        <v>4095</v>
      </c>
      <c r="D268" s="19" t="s">
        <v>2728</v>
      </c>
      <c r="E268" s="19"/>
      <c r="F268" s="19"/>
      <c r="G268" s="114" t="s">
        <v>4096</v>
      </c>
      <c r="H268" s="115">
        <v>100</v>
      </c>
    </row>
    <row r="269" spans="1:8" ht="15" x14ac:dyDescent="0.25">
      <c r="A269" s="21">
        <v>46153</v>
      </c>
      <c r="B269" s="28" t="s">
        <v>2372</v>
      </c>
      <c r="C269" s="38" t="s">
        <v>4097</v>
      </c>
      <c r="D269" s="19" t="s">
        <v>2728</v>
      </c>
      <c r="E269" s="19"/>
      <c r="F269" s="19"/>
      <c r="G269" s="114" t="s">
        <v>4096</v>
      </c>
      <c r="H269" s="115">
        <v>100</v>
      </c>
    </row>
    <row r="270" spans="1:8" ht="15" x14ac:dyDescent="0.25">
      <c r="A270" s="21">
        <v>46153</v>
      </c>
      <c r="B270" s="28" t="s">
        <v>2372</v>
      </c>
      <c r="C270" s="38" t="s">
        <v>1765</v>
      </c>
      <c r="D270" s="19" t="s">
        <v>2728</v>
      </c>
      <c r="E270" s="19"/>
      <c r="F270" s="19"/>
      <c r="G270" s="114" t="s">
        <v>4096</v>
      </c>
      <c r="H270" s="115">
        <v>100</v>
      </c>
    </row>
    <row r="271" spans="1:8" ht="26.4" x14ac:dyDescent="0.25">
      <c r="A271" s="21">
        <v>46153</v>
      </c>
      <c r="B271" s="28" t="s">
        <v>2372</v>
      </c>
      <c r="C271" s="38" t="s">
        <v>1540</v>
      </c>
      <c r="D271" s="19" t="s">
        <v>4098</v>
      </c>
      <c r="E271" s="19"/>
      <c r="F271" s="19"/>
      <c r="G271" s="114"/>
      <c r="H271" s="115">
        <v>100</v>
      </c>
    </row>
    <row r="272" spans="1:8" ht="26.4" x14ac:dyDescent="0.25">
      <c r="A272" s="21">
        <v>46153</v>
      </c>
      <c r="B272" s="28" t="s">
        <v>1590</v>
      </c>
      <c r="C272" s="38" t="s">
        <v>1737</v>
      </c>
      <c r="D272" s="19" t="s">
        <v>4099</v>
      </c>
      <c r="E272" s="19"/>
      <c r="F272" s="19"/>
      <c r="G272" s="114"/>
      <c r="H272" s="115">
        <v>100</v>
      </c>
    </row>
    <row r="273" spans="1:8" ht="26.4" x14ac:dyDescent="0.25">
      <c r="A273" s="21">
        <v>46153</v>
      </c>
      <c r="B273" s="28" t="s">
        <v>1590</v>
      </c>
      <c r="C273" s="38" t="s">
        <v>1797</v>
      </c>
      <c r="D273" s="19" t="s">
        <v>4100</v>
      </c>
      <c r="E273" s="19"/>
      <c r="F273" s="19"/>
      <c r="G273" s="114"/>
      <c r="H273" s="115">
        <v>100</v>
      </c>
    </row>
    <row r="274" spans="1:8" ht="26.4" x14ac:dyDescent="0.25">
      <c r="A274" s="21">
        <v>46153</v>
      </c>
      <c r="B274" s="28" t="s">
        <v>1590</v>
      </c>
      <c r="C274" s="38" t="s">
        <v>1535</v>
      </c>
      <c r="D274" s="19" t="s">
        <v>4101</v>
      </c>
      <c r="E274" s="19"/>
      <c r="F274" s="19"/>
      <c r="G274" s="114"/>
      <c r="H274" s="115">
        <v>100</v>
      </c>
    </row>
    <row r="275" spans="1:8" ht="15" x14ac:dyDescent="0.25">
      <c r="A275" s="21">
        <v>46154</v>
      </c>
      <c r="B275" s="28" t="s">
        <v>1428</v>
      </c>
      <c r="C275" s="38" t="s">
        <v>369</v>
      </c>
      <c r="D275" s="19" t="s">
        <v>2386</v>
      </c>
      <c r="E275" s="19"/>
      <c r="F275" s="19"/>
      <c r="G275" s="114"/>
      <c r="H275" s="115">
        <v>100</v>
      </c>
    </row>
    <row r="276" spans="1:8" ht="15" x14ac:dyDescent="0.25">
      <c r="A276" s="21">
        <v>46154</v>
      </c>
      <c r="B276" s="28" t="s">
        <v>1428</v>
      </c>
      <c r="C276" s="38" t="s">
        <v>369</v>
      </c>
      <c r="D276" s="19" t="s">
        <v>1667</v>
      </c>
      <c r="E276" s="19"/>
      <c r="F276" s="19"/>
      <c r="G276" s="114"/>
      <c r="H276" s="115">
        <v>100</v>
      </c>
    </row>
    <row r="277" spans="1:8" ht="15" x14ac:dyDescent="0.25">
      <c r="A277" s="21">
        <v>46154</v>
      </c>
      <c r="B277" s="28" t="s">
        <v>1428</v>
      </c>
      <c r="C277" s="38" t="s">
        <v>369</v>
      </c>
      <c r="D277" s="19" t="s">
        <v>1891</v>
      </c>
      <c r="E277" s="19"/>
      <c r="F277" s="19"/>
      <c r="G277" s="114"/>
      <c r="H277" s="115">
        <v>100</v>
      </c>
    </row>
    <row r="278" spans="1:8" ht="15" x14ac:dyDescent="0.25">
      <c r="A278" s="21">
        <v>46154</v>
      </c>
      <c r="B278" s="28" t="s">
        <v>1428</v>
      </c>
      <c r="C278" s="38" t="s">
        <v>369</v>
      </c>
      <c r="D278" s="19" t="s">
        <v>1997</v>
      </c>
      <c r="E278" s="19"/>
      <c r="F278" s="19"/>
      <c r="G278" s="114"/>
      <c r="H278" s="115">
        <v>100</v>
      </c>
    </row>
    <row r="279" spans="1:8" ht="15" x14ac:dyDescent="0.25">
      <c r="A279" s="21">
        <v>46154</v>
      </c>
      <c r="B279" s="28" t="s">
        <v>1428</v>
      </c>
      <c r="C279" s="38" t="s">
        <v>369</v>
      </c>
      <c r="D279" s="19" t="s">
        <v>1602</v>
      </c>
      <c r="E279" s="19"/>
      <c r="F279" s="19"/>
      <c r="G279" s="114"/>
      <c r="H279" s="115">
        <v>100</v>
      </c>
    </row>
    <row r="280" spans="1:8" ht="15" x14ac:dyDescent="0.25">
      <c r="A280" s="21">
        <v>46154</v>
      </c>
      <c r="B280" s="28" t="s">
        <v>1428</v>
      </c>
      <c r="C280" s="38" t="s">
        <v>1444</v>
      </c>
      <c r="D280" s="19" t="s">
        <v>4102</v>
      </c>
      <c r="E280" s="19"/>
      <c r="F280" s="19"/>
      <c r="G280" s="114"/>
      <c r="H280" s="115">
        <v>100</v>
      </c>
    </row>
    <row r="281" spans="1:8" x14ac:dyDescent="0.25">
      <c r="A281" s="21">
        <v>46154</v>
      </c>
      <c r="B281" s="28" t="s">
        <v>4103</v>
      </c>
      <c r="C281" s="38" t="s">
        <v>1723</v>
      </c>
      <c r="D281" s="19" t="s">
        <v>3935</v>
      </c>
      <c r="E281" s="19">
        <v>4</v>
      </c>
      <c r="F281" s="19"/>
      <c r="G281" s="114" t="s">
        <v>4104</v>
      </c>
      <c r="H281" s="115">
        <v>100</v>
      </c>
    </row>
    <row r="282" spans="1:8" x14ac:dyDescent="0.25">
      <c r="A282" s="21">
        <v>46154</v>
      </c>
      <c r="B282" s="28" t="s">
        <v>4103</v>
      </c>
      <c r="C282" s="38" t="s">
        <v>1479</v>
      </c>
      <c r="D282" s="19" t="s">
        <v>3412</v>
      </c>
      <c r="E282" s="19"/>
      <c r="F282" s="19"/>
      <c r="G282" s="114" t="s">
        <v>4105</v>
      </c>
      <c r="H282" s="115">
        <v>100</v>
      </c>
    </row>
    <row r="283" spans="1:8" ht="32.4" x14ac:dyDescent="0.25">
      <c r="A283" s="21">
        <v>46154</v>
      </c>
      <c r="B283" s="28" t="s">
        <v>4103</v>
      </c>
      <c r="C283" s="38" t="s">
        <v>1548</v>
      </c>
      <c r="D283" s="19" t="s">
        <v>3412</v>
      </c>
      <c r="E283" s="73">
        <v>4</v>
      </c>
      <c r="F283" s="73"/>
      <c r="G283" s="74" t="s">
        <v>4106</v>
      </c>
      <c r="H283" s="115">
        <v>100</v>
      </c>
    </row>
    <row r="284" spans="1:8" ht="15" x14ac:dyDescent="0.25">
      <c r="A284" s="21">
        <v>46154</v>
      </c>
      <c r="B284" s="28" t="s">
        <v>4103</v>
      </c>
      <c r="C284" s="38" t="s">
        <v>1747</v>
      </c>
      <c r="D284" s="19" t="s">
        <v>3412</v>
      </c>
      <c r="E284" s="19"/>
      <c r="F284" s="19"/>
      <c r="G284" s="114" t="s">
        <v>2007</v>
      </c>
      <c r="H284" s="115">
        <v>100</v>
      </c>
    </row>
    <row r="285" spans="1:8" ht="15" x14ac:dyDescent="0.25">
      <c r="A285" s="21">
        <v>46154</v>
      </c>
      <c r="B285" s="28" t="s">
        <v>4103</v>
      </c>
      <c r="C285" s="38" t="s">
        <v>1642</v>
      </c>
      <c r="D285" s="19" t="s">
        <v>1440</v>
      </c>
      <c r="E285" s="19">
        <v>6</v>
      </c>
      <c r="F285" s="19"/>
      <c r="G285" s="114"/>
      <c r="H285" s="115">
        <v>100</v>
      </c>
    </row>
    <row r="286" spans="1:8" ht="26.4" x14ac:dyDescent="0.25">
      <c r="A286" s="21">
        <v>46154</v>
      </c>
      <c r="B286" s="28" t="s">
        <v>1555</v>
      </c>
      <c r="C286" s="38" t="s">
        <v>758</v>
      </c>
      <c r="D286" s="19" t="s">
        <v>4107</v>
      </c>
      <c r="E286" s="19"/>
      <c r="F286" s="19"/>
      <c r="G286" s="114"/>
      <c r="H286" s="115">
        <v>100</v>
      </c>
    </row>
    <row r="287" spans="1:8" ht="15" x14ac:dyDescent="0.25">
      <c r="A287" s="21">
        <v>46154</v>
      </c>
      <c r="B287" s="28" t="s">
        <v>1555</v>
      </c>
      <c r="C287" s="38" t="s">
        <v>2149</v>
      </c>
      <c r="D287" s="19" t="s">
        <v>1440</v>
      </c>
      <c r="E287" s="19">
        <v>3</v>
      </c>
      <c r="F287" s="19"/>
      <c r="G287" s="114" t="s">
        <v>3410</v>
      </c>
      <c r="H287" s="115">
        <v>100</v>
      </c>
    </row>
    <row r="288" spans="1:8" ht="15" x14ac:dyDescent="0.25">
      <c r="A288" s="21">
        <v>46154</v>
      </c>
      <c r="B288" s="28" t="s">
        <v>1555</v>
      </c>
      <c r="C288" s="38" t="s">
        <v>1624</v>
      </c>
      <c r="D288" s="19" t="s">
        <v>3933</v>
      </c>
      <c r="E288" s="19">
        <v>8</v>
      </c>
      <c r="F288" s="19"/>
      <c r="G288" s="114" t="s">
        <v>4108</v>
      </c>
      <c r="H288" s="115">
        <v>100</v>
      </c>
    </row>
    <row r="289" spans="1:8" ht="15" x14ac:dyDescent="0.25">
      <c r="A289" s="21">
        <v>46154</v>
      </c>
      <c r="B289" s="28" t="s">
        <v>1555</v>
      </c>
      <c r="C289" s="38" t="s">
        <v>1622</v>
      </c>
      <c r="D289" s="19" t="s">
        <v>1440</v>
      </c>
      <c r="E289" s="19">
        <v>7</v>
      </c>
      <c r="F289" s="19"/>
      <c r="G289" s="114" t="s">
        <v>1839</v>
      </c>
      <c r="H289" s="115">
        <v>100</v>
      </c>
    </row>
    <row r="290" spans="1:8" ht="15" x14ac:dyDescent="0.25">
      <c r="A290" s="21">
        <v>46154</v>
      </c>
      <c r="B290" s="28" t="s">
        <v>1555</v>
      </c>
      <c r="C290" s="38" t="s">
        <v>1633</v>
      </c>
      <c r="D290" s="19" t="s">
        <v>1440</v>
      </c>
      <c r="E290" s="19">
        <v>6</v>
      </c>
      <c r="F290" s="19"/>
      <c r="G290" s="114"/>
      <c r="H290" s="115">
        <v>100</v>
      </c>
    </row>
    <row r="291" spans="1:8" x14ac:dyDescent="0.25">
      <c r="A291" s="21">
        <v>46154</v>
      </c>
      <c r="B291" s="28" t="s">
        <v>2372</v>
      </c>
      <c r="C291" s="38" t="s">
        <v>1797</v>
      </c>
      <c r="D291" s="19" t="s">
        <v>4109</v>
      </c>
      <c r="E291" s="19"/>
      <c r="F291" s="19"/>
      <c r="G291" s="114" t="s">
        <v>4110</v>
      </c>
      <c r="H291" s="115">
        <v>100</v>
      </c>
    </row>
    <row r="292" spans="1:8" ht="15" x14ac:dyDescent="0.25">
      <c r="A292" s="21">
        <v>46154</v>
      </c>
      <c r="B292" s="28" t="s">
        <v>2372</v>
      </c>
      <c r="C292" s="38" t="s">
        <v>1540</v>
      </c>
      <c r="D292" s="19" t="s">
        <v>4111</v>
      </c>
      <c r="E292" s="19"/>
      <c r="F292" s="19"/>
      <c r="G292" s="114"/>
      <c r="H292" s="115">
        <v>100</v>
      </c>
    </row>
    <row r="293" spans="1:8" ht="15" x14ac:dyDescent="0.25">
      <c r="A293" s="21">
        <v>46154</v>
      </c>
      <c r="B293" s="28" t="s">
        <v>2372</v>
      </c>
      <c r="C293" s="38" t="s">
        <v>4112</v>
      </c>
      <c r="D293" s="19" t="s">
        <v>2728</v>
      </c>
      <c r="E293" s="19"/>
      <c r="F293" s="19"/>
      <c r="G293" s="114" t="s">
        <v>4096</v>
      </c>
      <c r="H293" s="115">
        <v>100</v>
      </c>
    </row>
    <row r="294" spans="1:8" ht="15" x14ac:dyDescent="0.25">
      <c r="A294" s="21">
        <v>46154</v>
      </c>
      <c r="B294" s="28" t="s">
        <v>2372</v>
      </c>
      <c r="C294" s="38" t="s">
        <v>3324</v>
      </c>
      <c r="D294" s="19" t="s">
        <v>2728</v>
      </c>
      <c r="E294" s="19"/>
      <c r="F294" s="19"/>
      <c r="G294" s="114" t="s">
        <v>4113</v>
      </c>
      <c r="H294" s="115">
        <v>100</v>
      </c>
    </row>
    <row r="295" spans="1:8" ht="15" x14ac:dyDescent="0.25">
      <c r="A295" s="21">
        <v>46154</v>
      </c>
      <c r="B295" s="28" t="s">
        <v>2372</v>
      </c>
      <c r="C295" s="38" t="s">
        <v>1540</v>
      </c>
      <c r="D295" s="19" t="s">
        <v>4114</v>
      </c>
      <c r="E295" s="19"/>
      <c r="F295" s="19"/>
      <c r="G295" s="114"/>
      <c r="H295" s="115">
        <v>100</v>
      </c>
    </row>
    <row r="296" spans="1:8" x14ac:dyDescent="0.25">
      <c r="A296" s="21">
        <v>46155</v>
      </c>
      <c r="B296" s="28" t="s">
        <v>1534</v>
      </c>
      <c r="C296" s="38" t="s">
        <v>758</v>
      </c>
      <c r="D296" s="73" t="s">
        <v>2687</v>
      </c>
      <c r="E296" s="19"/>
      <c r="F296" s="19"/>
      <c r="G296" s="114" t="s">
        <v>4115</v>
      </c>
      <c r="H296" s="115">
        <v>100</v>
      </c>
    </row>
    <row r="297" spans="1:8" ht="27.75" customHeight="1" x14ac:dyDescent="0.25">
      <c r="A297" s="21">
        <v>46155</v>
      </c>
      <c r="B297" s="28" t="s">
        <v>1428</v>
      </c>
      <c r="C297" s="38" t="s">
        <v>369</v>
      </c>
      <c r="D297" s="19" t="s">
        <v>1767</v>
      </c>
      <c r="E297" s="19"/>
      <c r="F297" s="19"/>
      <c r="G297" s="114"/>
      <c r="H297" s="115">
        <v>100</v>
      </c>
    </row>
    <row r="298" spans="1:8" ht="15" x14ac:dyDescent="0.25">
      <c r="A298" s="21">
        <v>46155</v>
      </c>
      <c r="B298" s="28" t="s">
        <v>1428</v>
      </c>
      <c r="C298" s="38" t="s">
        <v>369</v>
      </c>
      <c r="D298" s="19" t="s">
        <v>4116</v>
      </c>
      <c r="E298" s="19"/>
      <c r="F298" s="19"/>
      <c r="G298" s="114"/>
      <c r="H298" s="115">
        <v>100</v>
      </c>
    </row>
    <row r="299" spans="1:8" ht="15" x14ac:dyDescent="0.25">
      <c r="A299" s="21">
        <v>46155</v>
      </c>
      <c r="B299" s="28" t="s">
        <v>1428</v>
      </c>
      <c r="C299" s="38" t="s">
        <v>369</v>
      </c>
      <c r="D299" s="19" t="s">
        <v>2649</v>
      </c>
      <c r="E299" s="19"/>
      <c r="F299" s="19"/>
      <c r="G299" s="114"/>
      <c r="H299" s="115">
        <v>100</v>
      </c>
    </row>
    <row r="300" spans="1:8" ht="15" x14ac:dyDescent="0.25">
      <c r="A300" s="21">
        <v>46155</v>
      </c>
      <c r="B300" s="28" t="s">
        <v>1428</v>
      </c>
      <c r="C300" s="38" t="s">
        <v>758</v>
      </c>
      <c r="D300" s="19" t="s">
        <v>4117</v>
      </c>
      <c r="E300" s="19"/>
      <c r="F300" s="19"/>
      <c r="G300" s="114"/>
      <c r="H300" s="115">
        <v>100</v>
      </c>
    </row>
    <row r="301" spans="1:8" ht="15" x14ac:dyDescent="0.25">
      <c r="A301" s="21">
        <v>46155</v>
      </c>
      <c r="B301" s="28" t="s">
        <v>1428</v>
      </c>
      <c r="C301" s="38" t="s">
        <v>758</v>
      </c>
      <c r="D301" s="19" t="s">
        <v>4118</v>
      </c>
      <c r="E301" s="19"/>
      <c r="F301" s="19"/>
      <c r="G301" s="114"/>
      <c r="H301" s="115">
        <v>100</v>
      </c>
    </row>
    <row r="302" spans="1:8" ht="15" x14ac:dyDescent="0.25">
      <c r="A302" s="21">
        <v>46155</v>
      </c>
      <c r="B302" s="28" t="s">
        <v>1428</v>
      </c>
      <c r="C302" s="38" t="s">
        <v>758</v>
      </c>
      <c r="D302" s="19" t="s">
        <v>4119</v>
      </c>
      <c r="E302" s="19"/>
      <c r="F302" s="19"/>
      <c r="G302" s="114"/>
      <c r="H302" s="115">
        <v>100</v>
      </c>
    </row>
    <row r="303" spans="1:8" ht="15" x14ac:dyDescent="0.25">
      <c r="A303" s="21">
        <v>46155</v>
      </c>
      <c r="B303" s="28" t="s">
        <v>1542</v>
      </c>
      <c r="C303" s="38" t="s">
        <v>1648</v>
      </c>
      <c r="D303" s="19" t="s">
        <v>1440</v>
      </c>
      <c r="E303" s="19">
        <v>4</v>
      </c>
      <c r="F303" s="19"/>
      <c r="G303" s="114"/>
      <c r="H303" s="115">
        <v>100</v>
      </c>
    </row>
    <row r="304" spans="1:8" ht="15" x14ac:dyDescent="0.25">
      <c r="A304" s="21">
        <v>46155</v>
      </c>
      <c r="B304" s="28" t="s">
        <v>1542</v>
      </c>
      <c r="C304" s="38" t="s">
        <v>1649</v>
      </c>
      <c r="D304" s="19" t="s">
        <v>1440</v>
      </c>
      <c r="E304" s="19">
        <v>4</v>
      </c>
      <c r="F304" s="19"/>
      <c r="G304" s="114"/>
      <c r="H304" s="115">
        <v>100</v>
      </c>
    </row>
    <row r="305" spans="1:8" x14ac:dyDescent="0.25">
      <c r="A305" s="21">
        <v>46155</v>
      </c>
      <c r="B305" s="28" t="s">
        <v>1542</v>
      </c>
      <c r="C305" s="38" t="s">
        <v>1611</v>
      </c>
      <c r="D305" s="19" t="s">
        <v>3933</v>
      </c>
      <c r="E305" s="19">
        <v>8</v>
      </c>
      <c r="F305" s="19"/>
      <c r="G305" s="114" t="s">
        <v>4120</v>
      </c>
      <c r="H305" s="115">
        <v>100</v>
      </c>
    </row>
    <row r="306" spans="1:8" ht="15" x14ac:dyDescent="0.25">
      <c r="A306" s="21">
        <v>46155</v>
      </c>
      <c r="B306" s="28" t="s">
        <v>1542</v>
      </c>
      <c r="C306" s="38" t="s">
        <v>2043</v>
      </c>
      <c r="D306" s="19" t="s">
        <v>2841</v>
      </c>
      <c r="E306" s="19"/>
      <c r="F306" s="19"/>
      <c r="G306" s="114"/>
      <c r="H306" s="115">
        <v>100</v>
      </c>
    </row>
    <row r="307" spans="1:8" ht="15" x14ac:dyDescent="0.25">
      <c r="A307" s="21">
        <v>46155</v>
      </c>
      <c r="B307" s="28" t="s">
        <v>1542</v>
      </c>
      <c r="C307" s="38" t="s">
        <v>1608</v>
      </c>
      <c r="D307" s="19" t="s">
        <v>3412</v>
      </c>
      <c r="E307" s="73"/>
      <c r="F307" s="73"/>
      <c r="G307" s="74" t="s">
        <v>1450</v>
      </c>
      <c r="H307" s="115">
        <v>100</v>
      </c>
    </row>
    <row r="308" spans="1:8" ht="15" x14ac:dyDescent="0.25">
      <c r="A308" s="21">
        <v>46155</v>
      </c>
      <c r="B308" s="28" t="s">
        <v>1542</v>
      </c>
      <c r="C308" s="38" t="s">
        <v>1776</v>
      </c>
      <c r="D308" s="19" t="s">
        <v>2841</v>
      </c>
      <c r="E308" s="73"/>
      <c r="F308" s="73"/>
      <c r="G308" s="74"/>
      <c r="H308" s="115">
        <v>100</v>
      </c>
    </row>
    <row r="309" spans="1:8" ht="21.6" x14ac:dyDescent="0.25">
      <c r="A309" s="21">
        <v>46155</v>
      </c>
      <c r="B309" s="28" t="s">
        <v>1542</v>
      </c>
      <c r="C309" s="38" t="s">
        <v>1543</v>
      </c>
      <c r="D309" s="19" t="s">
        <v>3412</v>
      </c>
      <c r="E309" s="73">
        <v>4</v>
      </c>
      <c r="F309" s="73"/>
      <c r="G309" s="74" t="s">
        <v>4121</v>
      </c>
      <c r="H309" s="115">
        <v>100</v>
      </c>
    </row>
    <row r="310" spans="1:8" ht="43.2" x14ac:dyDescent="0.25">
      <c r="A310" s="21">
        <v>46155</v>
      </c>
      <c r="B310" s="28" t="s">
        <v>1542</v>
      </c>
      <c r="C310" s="38" t="s">
        <v>1479</v>
      </c>
      <c r="D310" s="19" t="s">
        <v>3935</v>
      </c>
      <c r="E310" s="73"/>
      <c r="F310" s="73"/>
      <c r="G310" s="74" t="s">
        <v>4122</v>
      </c>
      <c r="H310" s="115">
        <v>100</v>
      </c>
    </row>
    <row r="311" spans="1:8" ht="15" x14ac:dyDescent="0.25">
      <c r="A311" s="21">
        <v>46155</v>
      </c>
      <c r="B311" s="28" t="s">
        <v>1555</v>
      </c>
      <c r="C311" s="38" t="s">
        <v>2175</v>
      </c>
      <c r="D311" s="73" t="s">
        <v>3412</v>
      </c>
      <c r="E311" s="73">
        <v>3</v>
      </c>
      <c r="F311" s="73"/>
      <c r="G311" s="74" t="s">
        <v>4123</v>
      </c>
      <c r="H311" s="115">
        <v>100</v>
      </c>
    </row>
    <row r="312" spans="1:8" ht="15" x14ac:dyDescent="0.25">
      <c r="A312" s="21">
        <v>46155</v>
      </c>
      <c r="B312" s="28" t="s">
        <v>1555</v>
      </c>
      <c r="C312" s="38" t="s">
        <v>1731</v>
      </c>
      <c r="D312" s="19" t="s">
        <v>1440</v>
      </c>
      <c r="E312" s="19">
        <v>4</v>
      </c>
      <c r="F312" s="19"/>
      <c r="G312" s="114"/>
      <c r="H312" s="115">
        <v>100</v>
      </c>
    </row>
    <row r="313" spans="1:8" ht="15" x14ac:dyDescent="0.25">
      <c r="A313" s="21">
        <v>46155</v>
      </c>
      <c r="B313" s="28" t="s">
        <v>1555</v>
      </c>
      <c r="C313" s="38" t="s">
        <v>1785</v>
      </c>
      <c r="D313" s="19" t="s">
        <v>1440</v>
      </c>
      <c r="E313" s="19">
        <v>6</v>
      </c>
      <c r="F313" s="19"/>
      <c r="G313" s="114"/>
      <c r="H313" s="115">
        <v>100</v>
      </c>
    </row>
    <row r="314" spans="1:8" ht="15" x14ac:dyDescent="0.25">
      <c r="A314" s="21">
        <v>46155</v>
      </c>
      <c r="B314" s="28" t="s">
        <v>1555</v>
      </c>
      <c r="C314" s="38" t="s">
        <v>1615</v>
      </c>
      <c r="D314" s="19" t="s">
        <v>1440</v>
      </c>
      <c r="E314" s="19">
        <v>7</v>
      </c>
      <c r="F314" s="19"/>
      <c r="G314" s="114" t="s">
        <v>1839</v>
      </c>
      <c r="H314" s="115">
        <v>100</v>
      </c>
    </row>
    <row r="315" spans="1:8" ht="15" x14ac:dyDescent="0.25">
      <c r="A315" s="21">
        <v>46155</v>
      </c>
      <c r="B315" s="28" t="s">
        <v>1555</v>
      </c>
      <c r="C315" s="38" t="s">
        <v>1562</v>
      </c>
      <c r="D315" s="19" t="s">
        <v>1440</v>
      </c>
      <c r="E315" s="19">
        <v>3</v>
      </c>
      <c r="F315" s="19"/>
      <c r="G315" s="114"/>
      <c r="H315" s="115">
        <v>100</v>
      </c>
    </row>
    <row r="316" spans="1:8" ht="15" x14ac:dyDescent="0.25">
      <c r="A316" s="21">
        <v>46155</v>
      </c>
      <c r="B316" s="28" t="s">
        <v>1555</v>
      </c>
      <c r="C316" s="38" t="s">
        <v>1730</v>
      </c>
      <c r="D316" s="19" t="s">
        <v>1440</v>
      </c>
      <c r="E316" s="19">
        <v>4</v>
      </c>
      <c r="F316" s="19"/>
      <c r="G316" s="114"/>
      <c r="H316" s="115">
        <v>100</v>
      </c>
    </row>
    <row r="317" spans="1:8" ht="15" x14ac:dyDescent="0.25">
      <c r="A317" s="21">
        <v>46155</v>
      </c>
      <c r="B317" s="28" t="s">
        <v>1555</v>
      </c>
      <c r="C317" s="38" t="s">
        <v>1563</v>
      </c>
      <c r="D317" s="19" t="s">
        <v>1440</v>
      </c>
      <c r="E317" s="19">
        <v>5</v>
      </c>
      <c r="F317" s="19"/>
      <c r="G317" s="114"/>
      <c r="H317" s="115">
        <v>100</v>
      </c>
    </row>
    <row r="318" spans="1:8" ht="15" x14ac:dyDescent="0.25">
      <c r="A318" s="21">
        <v>46155</v>
      </c>
      <c r="B318" s="28" t="s">
        <v>1438</v>
      </c>
      <c r="C318" s="38" t="s">
        <v>1692</v>
      </c>
      <c r="D318" s="19" t="s">
        <v>3933</v>
      </c>
      <c r="E318" s="19"/>
      <c r="F318" s="19"/>
      <c r="G318" s="114" t="s">
        <v>2007</v>
      </c>
      <c r="H318" s="115">
        <v>100</v>
      </c>
    </row>
    <row r="319" spans="1:8" ht="15" x14ac:dyDescent="0.25">
      <c r="A319" s="21">
        <v>46155</v>
      </c>
      <c r="B319" s="28" t="s">
        <v>1438</v>
      </c>
      <c r="C319" s="38" t="s">
        <v>1576</v>
      </c>
      <c r="D319" s="19" t="s">
        <v>3933</v>
      </c>
      <c r="E319" s="19">
        <v>3</v>
      </c>
      <c r="F319" s="19"/>
      <c r="G319" s="114" t="s">
        <v>2718</v>
      </c>
      <c r="H319" s="115">
        <v>100</v>
      </c>
    </row>
    <row r="320" spans="1:8" ht="15" x14ac:dyDescent="0.25">
      <c r="A320" s="21">
        <v>46155</v>
      </c>
      <c r="B320" s="28" t="s">
        <v>1438</v>
      </c>
      <c r="C320" s="38" t="s">
        <v>1699</v>
      </c>
      <c r="D320" s="19" t="s">
        <v>3436</v>
      </c>
      <c r="E320" s="19"/>
      <c r="F320" s="19"/>
      <c r="G320" s="114"/>
      <c r="H320" s="115">
        <v>100</v>
      </c>
    </row>
    <row r="321" spans="1:8" ht="15" x14ac:dyDescent="0.25">
      <c r="A321" s="21">
        <v>46155</v>
      </c>
      <c r="B321" s="28" t="s">
        <v>1438</v>
      </c>
      <c r="C321" s="38" t="s">
        <v>1464</v>
      </c>
      <c r="D321" s="19" t="s">
        <v>3436</v>
      </c>
      <c r="E321" s="19"/>
      <c r="F321" s="19"/>
      <c r="G321" s="114"/>
      <c r="H321" s="115">
        <v>100</v>
      </c>
    </row>
    <row r="322" spans="1:8" ht="15" x14ac:dyDescent="0.25">
      <c r="A322" s="21">
        <v>46155</v>
      </c>
      <c r="B322" s="28" t="s">
        <v>1438</v>
      </c>
      <c r="C322" s="38" t="s">
        <v>1574</v>
      </c>
      <c r="D322" s="19" t="s">
        <v>1440</v>
      </c>
      <c r="E322" s="19">
        <v>2</v>
      </c>
      <c r="F322" s="19"/>
      <c r="G322" s="114"/>
      <c r="H322" s="115">
        <v>100</v>
      </c>
    </row>
    <row r="323" spans="1:8" x14ac:dyDescent="0.25">
      <c r="A323" s="21">
        <v>46155</v>
      </c>
      <c r="B323" s="28" t="s">
        <v>1457</v>
      </c>
      <c r="C323" s="38" t="s">
        <v>1907</v>
      </c>
      <c r="D323" s="19" t="s">
        <v>3412</v>
      </c>
      <c r="E323" s="19"/>
      <c r="F323" s="19"/>
      <c r="G323" s="114" t="s">
        <v>4124</v>
      </c>
      <c r="H323" s="115">
        <v>100</v>
      </c>
    </row>
    <row r="324" spans="1:8" ht="21.6" x14ac:dyDescent="0.25">
      <c r="A324" s="21">
        <v>46155</v>
      </c>
      <c r="B324" s="28" t="s">
        <v>1457</v>
      </c>
      <c r="C324" s="38" t="s">
        <v>1974</v>
      </c>
      <c r="D324" s="19" t="s">
        <v>3412</v>
      </c>
      <c r="E324" s="73"/>
      <c r="F324" s="73"/>
      <c r="G324" s="74" t="s">
        <v>4125</v>
      </c>
      <c r="H324" s="115">
        <v>100</v>
      </c>
    </row>
    <row r="325" spans="1:8" ht="15" x14ac:dyDescent="0.25">
      <c r="A325" s="21">
        <v>46155</v>
      </c>
      <c r="B325" s="28" t="s">
        <v>1457</v>
      </c>
      <c r="C325" s="38" t="s">
        <v>1570</v>
      </c>
      <c r="D325" s="19" t="s">
        <v>1440</v>
      </c>
      <c r="E325" s="19">
        <v>3</v>
      </c>
      <c r="F325" s="19"/>
      <c r="G325" s="114"/>
      <c r="H325" s="115">
        <v>100</v>
      </c>
    </row>
    <row r="326" spans="1:8" ht="15" x14ac:dyDescent="0.25">
      <c r="A326" s="21">
        <v>46155</v>
      </c>
      <c r="B326" s="28" t="s">
        <v>1457</v>
      </c>
      <c r="C326" s="38" t="s">
        <v>3200</v>
      </c>
      <c r="D326" s="19" t="s">
        <v>1440</v>
      </c>
      <c r="E326" s="19">
        <v>7</v>
      </c>
      <c r="F326" s="19"/>
      <c r="G326" s="114"/>
      <c r="H326" s="115">
        <v>100</v>
      </c>
    </row>
    <row r="327" spans="1:8" ht="15" x14ac:dyDescent="0.25">
      <c r="A327" s="21">
        <v>46155</v>
      </c>
      <c r="B327" s="28" t="s">
        <v>1457</v>
      </c>
      <c r="C327" s="38" t="s">
        <v>2440</v>
      </c>
      <c r="D327" s="19" t="s">
        <v>1440</v>
      </c>
      <c r="E327" s="19">
        <v>2</v>
      </c>
      <c r="F327" s="19"/>
      <c r="G327" s="114"/>
      <c r="H327" s="115">
        <v>100</v>
      </c>
    </row>
    <row r="328" spans="1:8" ht="15" x14ac:dyDescent="0.25">
      <c r="A328" s="21">
        <v>46155</v>
      </c>
      <c r="B328" s="28" t="s">
        <v>1457</v>
      </c>
      <c r="C328" s="38" t="s">
        <v>1789</v>
      </c>
      <c r="D328" s="19" t="s">
        <v>1440</v>
      </c>
      <c r="E328" s="19">
        <v>5</v>
      </c>
      <c r="F328" s="19"/>
      <c r="G328" s="114"/>
      <c r="H328" s="115">
        <v>100</v>
      </c>
    </row>
    <row r="329" spans="1:8" ht="15" x14ac:dyDescent="0.25">
      <c r="A329" s="21">
        <v>46155</v>
      </c>
      <c r="B329" s="28" t="s">
        <v>1457</v>
      </c>
      <c r="C329" s="38" t="s">
        <v>1737</v>
      </c>
      <c r="D329" s="19" t="s">
        <v>1440</v>
      </c>
      <c r="E329" s="19">
        <v>5</v>
      </c>
      <c r="F329" s="19"/>
      <c r="G329" s="114"/>
      <c r="H329" s="115">
        <v>100</v>
      </c>
    </row>
    <row r="330" spans="1:8" ht="15" x14ac:dyDescent="0.25">
      <c r="A330" s="21">
        <v>46155</v>
      </c>
      <c r="B330" s="28" t="s">
        <v>1457</v>
      </c>
      <c r="C330" s="38" t="s">
        <v>1568</v>
      </c>
      <c r="D330" s="19" t="s">
        <v>1440</v>
      </c>
      <c r="E330" s="19">
        <v>3</v>
      </c>
      <c r="F330" s="19"/>
      <c r="G330" s="114"/>
      <c r="H330" s="115">
        <v>100</v>
      </c>
    </row>
    <row r="331" spans="1:8" ht="15" x14ac:dyDescent="0.25">
      <c r="A331" s="21">
        <v>46155</v>
      </c>
      <c r="B331" s="28" t="s">
        <v>1457</v>
      </c>
      <c r="C331" s="38" t="s">
        <v>1792</v>
      </c>
      <c r="D331" s="19" t="s">
        <v>1440</v>
      </c>
      <c r="E331" s="19">
        <v>3</v>
      </c>
      <c r="F331" s="19"/>
      <c r="G331" s="114"/>
      <c r="H331" s="115">
        <v>100</v>
      </c>
    </row>
    <row r="332" spans="1:8" ht="15" x14ac:dyDescent="0.25">
      <c r="A332" s="21">
        <v>46155</v>
      </c>
      <c r="B332" s="28" t="s">
        <v>1457</v>
      </c>
      <c r="C332" s="38" t="s">
        <v>1636</v>
      </c>
      <c r="D332" s="19" t="s">
        <v>1440</v>
      </c>
      <c r="E332" s="19">
        <v>3</v>
      </c>
      <c r="F332" s="19"/>
      <c r="G332" s="114"/>
      <c r="H332" s="115">
        <v>100</v>
      </c>
    </row>
    <row r="333" spans="1:8" ht="26.4" x14ac:dyDescent="0.25">
      <c r="A333" s="21">
        <v>46155</v>
      </c>
      <c r="B333" s="28" t="s">
        <v>2372</v>
      </c>
      <c r="C333" s="38" t="s">
        <v>758</v>
      </c>
      <c r="D333" s="19" t="s">
        <v>4126</v>
      </c>
      <c r="E333" s="19"/>
      <c r="F333" s="19"/>
      <c r="G333" s="114"/>
      <c r="H333" s="115">
        <v>100</v>
      </c>
    </row>
    <row r="334" spans="1:8" ht="15" x14ac:dyDescent="0.25">
      <c r="A334" s="21">
        <v>46155</v>
      </c>
      <c r="B334" s="28" t="s">
        <v>1590</v>
      </c>
      <c r="C334" s="38" t="s">
        <v>2454</v>
      </c>
      <c r="D334" s="19" t="s">
        <v>4127</v>
      </c>
      <c r="E334" s="19"/>
      <c r="F334" s="19"/>
      <c r="G334" s="114"/>
      <c r="H334" s="115">
        <v>50</v>
      </c>
    </row>
    <row r="335" spans="1:8" ht="26.4" x14ac:dyDescent="0.25">
      <c r="A335" s="21">
        <v>46155</v>
      </c>
      <c r="B335" s="28" t="s">
        <v>1590</v>
      </c>
      <c r="C335" s="38" t="s">
        <v>758</v>
      </c>
      <c r="D335" s="19" t="s">
        <v>4126</v>
      </c>
      <c r="E335" s="19"/>
      <c r="F335" s="19"/>
      <c r="G335" s="114"/>
      <c r="H335" s="115">
        <v>100</v>
      </c>
    </row>
    <row r="336" spans="1:8" ht="15" x14ac:dyDescent="0.25">
      <c r="A336" s="21">
        <v>46155</v>
      </c>
      <c r="B336" s="28" t="s">
        <v>1590</v>
      </c>
      <c r="C336" s="38" t="s">
        <v>1535</v>
      </c>
      <c r="D336" s="19" t="s">
        <v>4047</v>
      </c>
      <c r="E336" s="19"/>
      <c r="F336" s="19"/>
      <c r="G336" s="114"/>
      <c r="H336" s="115">
        <v>50</v>
      </c>
    </row>
    <row r="337" spans="1:8" ht="28.8" x14ac:dyDescent="0.25">
      <c r="A337" s="21">
        <v>46156</v>
      </c>
      <c r="B337" s="28" t="s">
        <v>1534</v>
      </c>
      <c r="C337" s="38" t="s">
        <v>758</v>
      </c>
      <c r="D337" s="19" t="s">
        <v>4128</v>
      </c>
      <c r="E337" s="19"/>
      <c r="F337" s="19"/>
      <c r="G337" s="114" t="s">
        <v>4129</v>
      </c>
      <c r="H337" s="115">
        <v>100</v>
      </c>
    </row>
    <row r="338" spans="1:8" ht="15" x14ac:dyDescent="0.25">
      <c r="A338" s="21">
        <v>46156</v>
      </c>
      <c r="B338" s="28" t="s">
        <v>1534</v>
      </c>
      <c r="C338" s="38" t="s">
        <v>1789</v>
      </c>
      <c r="D338" s="19" t="s">
        <v>4085</v>
      </c>
      <c r="E338" s="19"/>
      <c r="F338" s="19"/>
      <c r="G338" s="114"/>
      <c r="H338" s="115">
        <v>100</v>
      </c>
    </row>
    <row r="339" spans="1:8" ht="15" x14ac:dyDescent="0.25">
      <c r="A339" s="21">
        <v>46156</v>
      </c>
      <c r="B339" s="28" t="s">
        <v>1534</v>
      </c>
      <c r="C339" s="38" t="s">
        <v>1446</v>
      </c>
      <c r="D339" s="19" t="s">
        <v>4085</v>
      </c>
      <c r="E339" s="19"/>
      <c r="F339" s="19"/>
      <c r="G339" s="114"/>
      <c r="H339" s="115">
        <v>100</v>
      </c>
    </row>
    <row r="340" spans="1:8" ht="15" x14ac:dyDescent="0.25">
      <c r="A340" s="21">
        <v>46156</v>
      </c>
      <c r="B340" s="28" t="s">
        <v>1534</v>
      </c>
      <c r="C340" s="38" t="s">
        <v>1622</v>
      </c>
      <c r="D340" s="19" t="s">
        <v>4085</v>
      </c>
      <c r="E340" s="73"/>
      <c r="F340" s="73"/>
      <c r="G340" s="114"/>
      <c r="H340" s="115">
        <v>100</v>
      </c>
    </row>
    <row r="341" spans="1:8" ht="15" x14ac:dyDescent="0.25">
      <c r="A341" s="21">
        <v>46156</v>
      </c>
      <c r="B341" s="28" t="s">
        <v>1534</v>
      </c>
      <c r="C341" s="38" t="s">
        <v>1626</v>
      </c>
      <c r="D341" s="19" t="s">
        <v>4085</v>
      </c>
      <c r="E341" s="73"/>
      <c r="F341" s="73"/>
      <c r="G341" s="74"/>
      <c r="H341" s="115">
        <v>100</v>
      </c>
    </row>
    <row r="342" spans="1:8" ht="26.4" x14ac:dyDescent="0.25">
      <c r="A342" s="21">
        <v>46156</v>
      </c>
      <c r="B342" s="28" t="s">
        <v>1428</v>
      </c>
      <c r="C342" s="38" t="s">
        <v>4130</v>
      </c>
      <c r="D342" s="19" t="s">
        <v>4131</v>
      </c>
      <c r="E342" s="19"/>
      <c r="F342" s="19"/>
      <c r="G342" s="114"/>
      <c r="H342" s="115">
        <v>100</v>
      </c>
    </row>
    <row r="343" spans="1:8" x14ac:dyDescent="0.25">
      <c r="A343" s="21">
        <v>46156</v>
      </c>
      <c r="B343" s="28" t="s">
        <v>1428</v>
      </c>
      <c r="C343" s="38" t="s">
        <v>2222</v>
      </c>
      <c r="D343" s="19" t="s">
        <v>4132</v>
      </c>
      <c r="E343" s="19"/>
      <c r="F343" s="19"/>
      <c r="G343" s="114" t="s">
        <v>4133</v>
      </c>
      <c r="H343" s="115">
        <v>100</v>
      </c>
    </row>
    <row r="344" spans="1:8" ht="15" x14ac:dyDescent="0.25">
      <c r="A344" s="21">
        <v>46156</v>
      </c>
      <c r="B344" s="28" t="s">
        <v>1542</v>
      </c>
      <c r="C344" s="38" t="s">
        <v>1619</v>
      </c>
      <c r="D344" s="19" t="s">
        <v>3933</v>
      </c>
      <c r="E344" s="19"/>
      <c r="F344" s="19"/>
      <c r="G344" s="114" t="s">
        <v>2718</v>
      </c>
      <c r="H344" s="115">
        <v>100</v>
      </c>
    </row>
    <row r="345" spans="1:8" ht="15" x14ac:dyDescent="0.25">
      <c r="A345" s="21">
        <v>46156</v>
      </c>
      <c r="B345" s="28" t="s">
        <v>1542</v>
      </c>
      <c r="C345" s="38" t="s">
        <v>1678</v>
      </c>
      <c r="D345" s="19" t="s">
        <v>3933</v>
      </c>
      <c r="E345" s="19"/>
      <c r="F345" s="19"/>
      <c r="G345" s="114" t="s">
        <v>2718</v>
      </c>
      <c r="H345" s="115">
        <v>100</v>
      </c>
    </row>
    <row r="346" spans="1:8" ht="15" x14ac:dyDescent="0.25">
      <c r="A346" s="21">
        <v>46156</v>
      </c>
      <c r="B346" s="28" t="s">
        <v>1542</v>
      </c>
      <c r="C346" s="38" t="s">
        <v>2474</v>
      </c>
      <c r="D346" s="19" t="s">
        <v>1440</v>
      </c>
      <c r="E346" s="19">
        <v>3</v>
      </c>
      <c r="F346" s="19"/>
      <c r="G346" s="114"/>
      <c r="H346" s="115">
        <v>100</v>
      </c>
    </row>
    <row r="347" spans="1:8" ht="15" x14ac:dyDescent="0.25">
      <c r="A347" s="21">
        <v>46156</v>
      </c>
      <c r="B347" s="28" t="s">
        <v>1542</v>
      </c>
      <c r="C347" s="38" t="s">
        <v>1633</v>
      </c>
      <c r="D347" s="19" t="s">
        <v>2614</v>
      </c>
      <c r="E347" s="73"/>
      <c r="F347" s="73"/>
      <c r="G347" s="74"/>
      <c r="H347" s="115">
        <v>100</v>
      </c>
    </row>
    <row r="348" spans="1:8" ht="15" x14ac:dyDescent="0.25">
      <c r="A348" s="21">
        <v>46156</v>
      </c>
      <c r="B348" s="28" t="s">
        <v>1542</v>
      </c>
      <c r="C348" s="38" t="s">
        <v>2040</v>
      </c>
      <c r="D348" s="19" t="s">
        <v>1440</v>
      </c>
      <c r="E348" s="19">
        <v>4</v>
      </c>
      <c r="F348" s="19"/>
      <c r="G348" s="114"/>
      <c r="H348" s="115">
        <v>100</v>
      </c>
    </row>
    <row r="349" spans="1:8" ht="15" x14ac:dyDescent="0.25">
      <c r="A349" s="21">
        <v>46156</v>
      </c>
      <c r="B349" s="28" t="s">
        <v>1438</v>
      </c>
      <c r="C349" s="38" t="s">
        <v>1472</v>
      </c>
      <c r="D349" s="19" t="s">
        <v>3933</v>
      </c>
      <c r="E349" s="19"/>
      <c r="F349" s="19"/>
      <c r="G349" s="114" t="s">
        <v>2718</v>
      </c>
      <c r="H349" s="115">
        <v>100</v>
      </c>
    </row>
    <row r="350" spans="1:8" ht="15" x14ac:dyDescent="0.25">
      <c r="A350" s="21">
        <v>46156</v>
      </c>
      <c r="B350" s="28" t="s">
        <v>1438</v>
      </c>
      <c r="C350" s="38" t="s">
        <v>1697</v>
      </c>
      <c r="D350" s="19" t="s">
        <v>3933</v>
      </c>
      <c r="E350" s="19"/>
      <c r="F350" s="19"/>
      <c r="G350" s="114" t="s">
        <v>2718</v>
      </c>
      <c r="H350" s="115">
        <v>100</v>
      </c>
    </row>
    <row r="351" spans="1:8" x14ac:dyDescent="0.25">
      <c r="A351" s="21">
        <v>46156</v>
      </c>
      <c r="B351" s="28" t="s">
        <v>1438</v>
      </c>
      <c r="C351" s="38" t="s">
        <v>1723</v>
      </c>
      <c r="D351" s="19" t="s">
        <v>3412</v>
      </c>
      <c r="E351" s="19"/>
      <c r="F351" s="19"/>
      <c r="G351" s="114" t="s">
        <v>4134</v>
      </c>
      <c r="H351" s="115">
        <v>100</v>
      </c>
    </row>
    <row r="352" spans="1:8" x14ac:dyDescent="0.25">
      <c r="A352" s="21">
        <v>46156</v>
      </c>
      <c r="B352" s="28" t="s">
        <v>1438</v>
      </c>
      <c r="C352" s="38" t="s">
        <v>1479</v>
      </c>
      <c r="D352" s="19" t="s">
        <v>2362</v>
      </c>
      <c r="E352" s="19"/>
      <c r="F352" s="19"/>
      <c r="G352" s="114" t="s">
        <v>4135</v>
      </c>
      <c r="H352" s="115">
        <v>100</v>
      </c>
    </row>
    <row r="353" spans="1:8" ht="15" x14ac:dyDescent="0.25">
      <c r="A353" s="21">
        <v>46156</v>
      </c>
      <c r="B353" s="28" t="s">
        <v>1438</v>
      </c>
      <c r="C353" s="38" t="s">
        <v>2270</v>
      </c>
      <c r="D353" s="19" t="s">
        <v>3933</v>
      </c>
      <c r="E353" s="19"/>
      <c r="F353" s="19"/>
      <c r="G353" s="114" t="s">
        <v>2718</v>
      </c>
      <c r="H353" s="115">
        <v>100</v>
      </c>
    </row>
    <row r="354" spans="1:8" x14ac:dyDescent="0.25">
      <c r="A354" s="21">
        <v>46156</v>
      </c>
      <c r="B354" s="28" t="s">
        <v>1438</v>
      </c>
      <c r="C354" s="38" t="s">
        <v>1548</v>
      </c>
      <c r="D354" s="19" t="s">
        <v>3933</v>
      </c>
      <c r="E354" s="19"/>
      <c r="F354" s="19"/>
      <c r="G354" s="114" t="s">
        <v>4136</v>
      </c>
      <c r="H354" s="115">
        <v>100</v>
      </c>
    </row>
    <row r="355" spans="1:8" ht="15" x14ac:dyDescent="0.25">
      <c r="A355" s="21">
        <v>46156</v>
      </c>
      <c r="B355" s="28" t="s">
        <v>2372</v>
      </c>
      <c r="C355" s="38" t="s">
        <v>1548</v>
      </c>
      <c r="D355" s="19" t="s">
        <v>4137</v>
      </c>
      <c r="E355" s="19"/>
      <c r="F355" s="19"/>
      <c r="G355" s="114"/>
      <c r="H355" s="115">
        <v>100</v>
      </c>
    </row>
    <row r="356" spans="1:8" ht="15" x14ac:dyDescent="0.25">
      <c r="A356" s="21">
        <v>46156</v>
      </c>
      <c r="B356" s="28" t="s">
        <v>2372</v>
      </c>
      <c r="C356" s="38" t="s">
        <v>1797</v>
      </c>
      <c r="D356" s="19" t="s">
        <v>3199</v>
      </c>
      <c r="E356" s="19"/>
      <c r="F356" s="19"/>
      <c r="G356" s="114" t="s">
        <v>4138</v>
      </c>
      <c r="H356" s="115">
        <v>100</v>
      </c>
    </row>
    <row r="357" spans="1:8" ht="15" x14ac:dyDescent="0.25">
      <c r="A357" s="21">
        <v>46156</v>
      </c>
      <c r="B357" s="28" t="s">
        <v>2372</v>
      </c>
      <c r="C357" s="38" t="s">
        <v>1540</v>
      </c>
      <c r="D357" s="19" t="s">
        <v>3423</v>
      </c>
      <c r="E357" s="19"/>
      <c r="F357" s="19"/>
      <c r="G357" s="114" t="s">
        <v>4139</v>
      </c>
      <c r="H357" s="115">
        <v>100</v>
      </c>
    </row>
    <row r="358" spans="1:8" ht="26.4" x14ac:dyDescent="0.25">
      <c r="A358" s="21">
        <v>46156</v>
      </c>
      <c r="B358" s="28" t="s">
        <v>1590</v>
      </c>
      <c r="C358" s="38" t="s">
        <v>1548</v>
      </c>
      <c r="D358" s="19" t="s">
        <v>4140</v>
      </c>
      <c r="E358" s="19"/>
      <c r="F358" s="19"/>
      <c r="G358" s="114"/>
      <c r="H358" s="115">
        <v>100</v>
      </c>
    </row>
    <row r="359" spans="1:8" ht="26.4" x14ac:dyDescent="0.25">
      <c r="A359" s="21">
        <v>46156</v>
      </c>
      <c r="B359" s="28" t="s">
        <v>1590</v>
      </c>
      <c r="C359" s="38" t="s">
        <v>1723</v>
      </c>
      <c r="D359" s="19" t="s">
        <v>4141</v>
      </c>
      <c r="E359" s="19"/>
      <c r="F359" s="19"/>
      <c r="G359" s="114"/>
      <c r="H359" s="115">
        <v>100</v>
      </c>
    </row>
    <row r="360" spans="1:8" ht="26.4" x14ac:dyDescent="0.25">
      <c r="A360" s="21">
        <v>46156</v>
      </c>
      <c r="B360" s="28" t="s">
        <v>1590</v>
      </c>
      <c r="C360" s="38" t="s">
        <v>4130</v>
      </c>
      <c r="D360" s="19" t="s">
        <v>4142</v>
      </c>
      <c r="E360" s="19"/>
      <c r="F360" s="19"/>
      <c r="G360" s="114"/>
      <c r="H360" s="115">
        <v>100</v>
      </c>
    </row>
    <row r="361" spans="1:8" ht="26.4" x14ac:dyDescent="0.25">
      <c r="A361" s="21">
        <v>46156</v>
      </c>
      <c r="B361" s="28" t="s">
        <v>1590</v>
      </c>
      <c r="C361" s="38" t="s">
        <v>2222</v>
      </c>
      <c r="D361" s="19" t="s">
        <v>4143</v>
      </c>
      <c r="E361" s="19"/>
      <c r="F361" s="19"/>
      <c r="G361" s="114"/>
      <c r="H361" s="115">
        <v>100</v>
      </c>
    </row>
    <row r="362" spans="1:8" ht="54" x14ac:dyDescent="0.25">
      <c r="A362" s="21">
        <v>46157</v>
      </c>
      <c r="B362" s="88" t="s">
        <v>1534</v>
      </c>
      <c r="C362" s="38" t="s">
        <v>1124</v>
      </c>
      <c r="D362" s="73" t="s">
        <v>4144</v>
      </c>
      <c r="E362" s="73"/>
      <c r="F362" s="73"/>
      <c r="G362" s="74" t="s">
        <v>4145</v>
      </c>
      <c r="H362" s="115"/>
    </row>
    <row r="363" spans="1:8" ht="15" x14ac:dyDescent="0.25">
      <c r="A363" s="21">
        <v>46157</v>
      </c>
      <c r="B363" s="88" t="s">
        <v>1428</v>
      </c>
      <c r="C363" s="38" t="s">
        <v>758</v>
      </c>
      <c r="D363" s="73" t="s">
        <v>4146</v>
      </c>
      <c r="E363" s="73">
        <v>1</v>
      </c>
      <c r="F363" s="73"/>
      <c r="G363" s="74"/>
      <c r="H363" s="115"/>
    </row>
    <row r="364" spans="1:8" ht="26.4" x14ac:dyDescent="0.25">
      <c r="A364" s="21">
        <v>46157</v>
      </c>
      <c r="B364" s="88" t="s">
        <v>1428</v>
      </c>
      <c r="C364" s="38" t="s">
        <v>369</v>
      </c>
      <c r="D364" s="73" t="s">
        <v>1767</v>
      </c>
      <c r="E364" s="73"/>
      <c r="F364" s="73"/>
      <c r="G364" s="74"/>
      <c r="H364" s="115"/>
    </row>
    <row r="365" spans="1:8" ht="15" x14ac:dyDescent="0.25">
      <c r="A365" s="21">
        <v>46157</v>
      </c>
      <c r="B365" s="88" t="s">
        <v>1428</v>
      </c>
      <c r="C365" s="38" t="s">
        <v>758</v>
      </c>
      <c r="D365" s="73" t="s">
        <v>1603</v>
      </c>
      <c r="E365" s="73"/>
      <c r="F365" s="73"/>
      <c r="G365" s="74"/>
      <c r="H365" s="115"/>
    </row>
    <row r="366" spans="1:8" ht="15" x14ac:dyDescent="0.25">
      <c r="A366" s="21">
        <v>46157</v>
      </c>
      <c r="B366" s="88" t="s">
        <v>1428</v>
      </c>
      <c r="C366" s="38" t="s">
        <v>758</v>
      </c>
      <c r="D366" s="73" t="s">
        <v>1604</v>
      </c>
      <c r="E366" s="73"/>
      <c r="F366" s="73"/>
      <c r="G366" s="74"/>
      <c r="H366" s="115"/>
    </row>
    <row r="367" spans="1:8" ht="15" x14ac:dyDescent="0.25">
      <c r="A367" s="21">
        <v>46157</v>
      </c>
      <c r="B367" s="88" t="s">
        <v>1428</v>
      </c>
      <c r="C367" s="38" t="s">
        <v>758</v>
      </c>
      <c r="D367" s="73" t="s">
        <v>1602</v>
      </c>
      <c r="E367" s="73"/>
      <c r="F367" s="73"/>
      <c r="G367" s="74"/>
      <c r="H367" s="115"/>
    </row>
    <row r="368" spans="1:8" ht="15" x14ac:dyDescent="0.25">
      <c r="A368" s="21">
        <v>46157</v>
      </c>
      <c r="B368" s="88" t="s">
        <v>1428</v>
      </c>
      <c r="C368" s="38" t="s">
        <v>758</v>
      </c>
      <c r="D368" s="73" t="s">
        <v>1605</v>
      </c>
      <c r="E368" s="73"/>
      <c r="F368" s="73"/>
      <c r="G368" s="74"/>
      <c r="H368" s="115"/>
    </row>
    <row r="369" spans="1:8" ht="21.6" x14ac:dyDescent="0.25">
      <c r="A369" s="21">
        <v>46157</v>
      </c>
      <c r="B369" s="88" t="s">
        <v>1542</v>
      </c>
      <c r="C369" s="38" t="s">
        <v>1543</v>
      </c>
      <c r="D369" s="73" t="s">
        <v>3935</v>
      </c>
      <c r="E369" s="73"/>
      <c r="F369" s="73"/>
      <c r="G369" s="74" t="s">
        <v>4147</v>
      </c>
      <c r="H369" s="115"/>
    </row>
    <row r="370" spans="1:8" ht="21.6" x14ac:dyDescent="0.25">
      <c r="A370" s="21">
        <v>46157</v>
      </c>
      <c r="B370" s="88" t="s">
        <v>1542</v>
      </c>
      <c r="C370" s="38" t="s">
        <v>1935</v>
      </c>
      <c r="D370" s="73" t="s">
        <v>3935</v>
      </c>
      <c r="E370" s="73">
        <v>4</v>
      </c>
      <c r="F370" s="73"/>
      <c r="G370" s="74" t="s">
        <v>4147</v>
      </c>
      <c r="H370" s="115"/>
    </row>
    <row r="371" spans="1:8" ht="21.6" x14ac:dyDescent="0.25">
      <c r="A371" s="21">
        <v>46157</v>
      </c>
      <c r="B371" s="88" t="s">
        <v>1542</v>
      </c>
      <c r="C371" s="38" t="s">
        <v>1543</v>
      </c>
      <c r="D371" s="73" t="s">
        <v>3412</v>
      </c>
      <c r="E371" s="73"/>
      <c r="F371" s="73"/>
      <c r="G371" s="74" t="s">
        <v>4148</v>
      </c>
      <c r="H371" s="115"/>
    </row>
    <row r="372" spans="1:8" ht="15" x14ac:dyDescent="0.25">
      <c r="A372" s="21">
        <v>46157</v>
      </c>
      <c r="B372" s="88" t="s">
        <v>1542</v>
      </c>
      <c r="C372" s="38" t="s">
        <v>1460</v>
      </c>
      <c r="D372" s="73" t="s">
        <v>1440</v>
      </c>
      <c r="E372" s="73">
        <v>7</v>
      </c>
      <c r="F372" s="73"/>
      <c r="G372" s="74" t="s">
        <v>4149</v>
      </c>
      <c r="H372" s="115"/>
    </row>
    <row r="373" spans="1:8" ht="15" x14ac:dyDescent="0.25">
      <c r="A373" s="21">
        <v>46157</v>
      </c>
      <c r="B373" s="88" t="s">
        <v>1542</v>
      </c>
      <c r="C373" s="38" t="s">
        <v>1675</v>
      </c>
      <c r="D373" s="73" t="s">
        <v>1440</v>
      </c>
      <c r="E373" s="73">
        <v>4</v>
      </c>
      <c r="F373" s="73"/>
      <c r="G373" s="74" t="s">
        <v>4150</v>
      </c>
      <c r="H373" s="115"/>
    </row>
    <row r="374" spans="1:8" ht="15" x14ac:dyDescent="0.25">
      <c r="A374" s="21">
        <v>46157</v>
      </c>
      <c r="B374" s="88" t="s">
        <v>1542</v>
      </c>
      <c r="C374" s="38" t="s">
        <v>1553</v>
      </c>
      <c r="D374" s="73" t="s">
        <v>1440</v>
      </c>
      <c r="E374" s="73">
        <v>6</v>
      </c>
      <c r="F374" s="73"/>
      <c r="G374" s="74"/>
      <c r="H374" s="115"/>
    </row>
    <row r="375" spans="1:8" ht="15" x14ac:dyDescent="0.25">
      <c r="A375" s="21">
        <v>46157</v>
      </c>
      <c r="B375" s="88" t="s">
        <v>1542</v>
      </c>
      <c r="C375" s="38" t="s">
        <v>1479</v>
      </c>
      <c r="D375" s="73" t="s">
        <v>4109</v>
      </c>
      <c r="E375" s="73"/>
      <c r="F375" s="73"/>
      <c r="G375" s="74"/>
      <c r="H375" s="115"/>
    </row>
    <row r="376" spans="1:8" ht="15" x14ac:dyDescent="0.25">
      <c r="A376" s="21">
        <v>46157</v>
      </c>
      <c r="B376" s="88" t="s">
        <v>1555</v>
      </c>
      <c r="C376" s="38" t="s">
        <v>1615</v>
      </c>
      <c r="D376" s="73" t="s">
        <v>2614</v>
      </c>
      <c r="E376" s="73"/>
      <c r="F376" s="73"/>
      <c r="G376" s="74" t="s">
        <v>3410</v>
      </c>
      <c r="H376" s="115"/>
    </row>
    <row r="377" spans="1:8" ht="15" x14ac:dyDescent="0.25">
      <c r="A377" s="21">
        <v>46157</v>
      </c>
      <c r="B377" s="88" t="s">
        <v>1555</v>
      </c>
      <c r="C377" s="38" t="s">
        <v>1736</v>
      </c>
      <c r="D377" s="73" t="s">
        <v>2841</v>
      </c>
      <c r="E377" s="73"/>
      <c r="F377" s="73"/>
      <c r="G377" s="74"/>
      <c r="H377" s="115"/>
    </row>
    <row r="378" spans="1:8" ht="15" x14ac:dyDescent="0.25">
      <c r="A378" s="21">
        <v>46157</v>
      </c>
      <c r="B378" s="88" t="s">
        <v>1555</v>
      </c>
      <c r="C378" s="38" t="s">
        <v>1781</v>
      </c>
      <c r="D378" s="73" t="s">
        <v>1440</v>
      </c>
      <c r="E378" s="73">
        <v>6</v>
      </c>
      <c r="F378" s="73"/>
      <c r="G378" s="74"/>
      <c r="H378" s="115"/>
    </row>
    <row r="379" spans="1:8" ht="15" x14ac:dyDescent="0.25">
      <c r="A379" s="21">
        <v>46157</v>
      </c>
      <c r="B379" s="88" t="s">
        <v>1555</v>
      </c>
      <c r="C379" s="38" t="s">
        <v>1782</v>
      </c>
      <c r="D379" s="73" t="s">
        <v>1440</v>
      </c>
      <c r="E379" s="73">
        <v>3</v>
      </c>
      <c r="F379" s="73"/>
      <c r="G379" s="74"/>
      <c r="H379" s="115"/>
    </row>
    <row r="380" spans="1:8" ht="15" x14ac:dyDescent="0.25">
      <c r="A380" s="21">
        <v>46157</v>
      </c>
      <c r="B380" s="88" t="s">
        <v>1555</v>
      </c>
      <c r="C380" s="38" t="s">
        <v>1734</v>
      </c>
      <c r="D380" s="73" t="s">
        <v>2841</v>
      </c>
      <c r="E380" s="73"/>
      <c r="F380" s="73"/>
      <c r="G380" s="74"/>
      <c r="H380" s="115"/>
    </row>
    <row r="381" spans="1:8" ht="21.6" x14ac:dyDescent="0.25">
      <c r="A381" s="21">
        <v>46157</v>
      </c>
      <c r="B381" s="88" t="s">
        <v>1438</v>
      </c>
      <c r="C381" s="38" t="s">
        <v>1955</v>
      </c>
      <c r="D381" s="73" t="s">
        <v>4151</v>
      </c>
      <c r="E381" s="73">
        <v>4</v>
      </c>
      <c r="F381" s="73"/>
      <c r="G381" s="74" t="s">
        <v>4152</v>
      </c>
      <c r="H381" s="115"/>
    </row>
    <row r="382" spans="1:8" ht="15" x14ac:dyDescent="0.25">
      <c r="A382" s="21">
        <v>46157</v>
      </c>
      <c r="B382" s="88" t="s">
        <v>1438</v>
      </c>
      <c r="C382" s="38" t="s">
        <v>1574</v>
      </c>
      <c r="D382" s="73" t="s">
        <v>3933</v>
      </c>
      <c r="E382" s="73"/>
      <c r="F382" s="73"/>
      <c r="G382" s="74" t="s">
        <v>2718</v>
      </c>
      <c r="H382" s="115"/>
    </row>
    <row r="383" spans="1:8" ht="15" x14ac:dyDescent="0.25">
      <c r="A383" s="21">
        <v>46157</v>
      </c>
      <c r="B383" s="88" t="s">
        <v>1438</v>
      </c>
      <c r="C383" s="38" t="s">
        <v>1696</v>
      </c>
      <c r="D383" s="73" t="s">
        <v>4153</v>
      </c>
      <c r="E383" s="73"/>
      <c r="F383" s="73"/>
      <c r="G383" s="74"/>
      <c r="H383" s="115"/>
    </row>
    <row r="384" spans="1:8" ht="21.6" x14ac:dyDescent="0.25">
      <c r="A384" s="21">
        <v>46157</v>
      </c>
      <c r="B384" s="88" t="s">
        <v>1438</v>
      </c>
      <c r="C384" s="38" t="s">
        <v>1935</v>
      </c>
      <c r="D384" s="73" t="s">
        <v>3412</v>
      </c>
      <c r="E384" s="73"/>
      <c r="F384" s="73"/>
      <c r="G384" s="74" t="s">
        <v>4154</v>
      </c>
      <c r="H384" s="115"/>
    </row>
    <row r="385" spans="1:8" ht="15" x14ac:dyDescent="0.25">
      <c r="A385" s="21">
        <v>46157</v>
      </c>
      <c r="B385" s="88" t="s">
        <v>1438</v>
      </c>
      <c r="C385" s="38" t="s">
        <v>2096</v>
      </c>
      <c r="D385" s="73" t="s">
        <v>2841</v>
      </c>
      <c r="E385" s="73"/>
      <c r="F385" s="73"/>
      <c r="G385" s="74"/>
      <c r="H385" s="115"/>
    </row>
    <row r="386" spans="1:8" ht="15" x14ac:dyDescent="0.25">
      <c r="A386" s="21">
        <v>46157</v>
      </c>
      <c r="B386" s="88" t="s">
        <v>1457</v>
      </c>
      <c r="C386" s="38" t="s">
        <v>758</v>
      </c>
      <c r="D386" s="73" t="s">
        <v>4049</v>
      </c>
      <c r="E386" s="73"/>
      <c r="F386" s="73"/>
      <c r="G386" s="74" t="s">
        <v>4155</v>
      </c>
      <c r="H386" s="115"/>
    </row>
    <row r="387" spans="1:8" ht="21.6" x14ac:dyDescent="0.25">
      <c r="A387" s="21">
        <v>46157</v>
      </c>
      <c r="B387" s="88" t="s">
        <v>1457</v>
      </c>
      <c r="C387" s="38" t="s">
        <v>2149</v>
      </c>
      <c r="D387" s="73" t="s">
        <v>3412</v>
      </c>
      <c r="E387" s="73"/>
      <c r="F387" s="73"/>
      <c r="G387" s="74" t="s">
        <v>4156</v>
      </c>
      <c r="H387" s="115"/>
    </row>
    <row r="388" spans="1:8" ht="15" x14ac:dyDescent="0.25">
      <c r="A388" s="21">
        <v>46157</v>
      </c>
      <c r="B388" s="88" t="s">
        <v>1457</v>
      </c>
      <c r="C388" s="38" t="s">
        <v>1941</v>
      </c>
      <c r="D388" s="73" t="s">
        <v>3412</v>
      </c>
      <c r="E388" s="73">
        <v>5</v>
      </c>
      <c r="F388" s="73"/>
      <c r="G388" s="74" t="s">
        <v>3934</v>
      </c>
      <c r="H388" s="115"/>
    </row>
    <row r="389" spans="1:8" ht="15" x14ac:dyDescent="0.25">
      <c r="A389" s="21">
        <v>46157</v>
      </c>
      <c r="B389" s="88" t="s">
        <v>1457</v>
      </c>
      <c r="C389" s="38" t="s">
        <v>1627</v>
      </c>
      <c r="D389" s="73" t="s">
        <v>1440</v>
      </c>
      <c r="E389" s="73">
        <v>5</v>
      </c>
      <c r="F389" s="73"/>
      <c r="G389" s="74"/>
      <c r="H389" s="115"/>
    </row>
    <row r="390" spans="1:8" ht="15" x14ac:dyDescent="0.25">
      <c r="A390" s="21">
        <v>46157</v>
      </c>
      <c r="B390" s="88" t="s">
        <v>1457</v>
      </c>
      <c r="C390" s="38" t="s">
        <v>1787</v>
      </c>
      <c r="D390" s="73" t="s">
        <v>1440</v>
      </c>
      <c r="E390" s="73">
        <v>6</v>
      </c>
      <c r="F390" s="73"/>
      <c r="G390" s="74"/>
      <c r="H390" s="115"/>
    </row>
    <row r="391" spans="1:8" ht="15" x14ac:dyDescent="0.25">
      <c r="A391" s="21">
        <v>46157</v>
      </c>
      <c r="B391" s="88" t="s">
        <v>1457</v>
      </c>
      <c r="C391" s="38" t="s">
        <v>1685</v>
      </c>
      <c r="D391" s="73" t="s">
        <v>1440</v>
      </c>
      <c r="E391" s="73">
        <v>5</v>
      </c>
      <c r="F391" s="73"/>
      <c r="G391" s="74"/>
      <c r="H391" s="115"/>
    </row>
    <row r="392" spans="1:8" ht="15" x14ac:dyDescent="0.25">
      <c r="A392" s="21">
        <v>46157</v>
      </c>
      <c r="B392" s="88" t="s">
        <v>1457</v>
      </c>
      <c r="C392" s="38" t="s">
        <v>1622</v>
      </c>
      <c r="D392" s="73" t="s">
        <v>1440</v>
      </c>
      <c r="E392" s="73">
        <v>6</v>
      </c>
      <c r="F392" s="73"/>
      <c r="G392" s="74" t="s">
        <v>1839</v>
      </c>
      <c r="H392" s="115"/>
    </row>
    <row r="393" spans="1:8" ht="15" x14ac:dyDescent="0.25">
      <c r="A393" s="21">
        <v>46157</v>
      </c>
      <c r="B393" s="88" t="s">
        <v>1457</v>
      </c>
      <c r="C393" s="38" t="s">
        <v>1626</v>
      </c>
      <c r="D393" s="73" t="s">
        <v>1440</v>
      </c>
      <c r="E393" s="73">
        <v>3</v>
      </c>
      <c r="F393" s="73"/>
      <c r="G393" s="74"/>
      <c r="H393" s="115"/>
    </row>
    <row r="394" spans="1:8" ht="15" x14ac:dyDescent="0.25">
      <c r="A394" s="21">
        <v>46158</v>
      </c>
      <c r="B394" s="88" t="s">
        <v>1542</v>
      </c>
      <c r="C394" s="38" t="s">
        <v>4157</v>
      </c>
      <c r="D394" s="73" t="s">
        <v>3933</v>
      </c>
      <c r="E394" s="73"/>
      <c r="F394" s="73"/>
      <c r="G394" s="74" t="s">
        <v>2718</v>
      </c>
      <c r="H394" s="115">
        <v>100</v>
      </c>
    </row>
    <row r="395" spans="1:8" ht="15" x14ac:dyDescent="0.25">
      <c r="A395" s="21">
        <v>46158</v>
      </c>
      <c r="B395" s="88" t="s">
        <v>1542</v>
      </c>
      <c r="C395" s="38" t="s">
        <v>1692</v>
      </c>
      <c r="D395" s="73" t="s">
        <v>3933</v>
      </c>
      <c r="E395" s="73"/>
      <c r="F395" s="73"/>
      <c r="G395" s="74" t="s">
        <v>2718</v>
      </c>
      <c r="H395" s="115">
        <v>100</v>
      </c>
    </row>
    <row r="396" spans="1:8" ht="15" x14ac:dyDescent="0.25">
      <c r="A396" s="21">
        <v>46158</v>
      </c>
      <c r="B396" s="88" t="s">
        <v>1542</v>
      </c>
      <c r="C396" s="38" t="s">
        <v>1646</v>
      </c>
      <c r="D396" s="73" t="s">
        <v>1440</v>
      </c>
      <c r="E396" s="73">
        <v>6</v>
      </c>
      <c r="F396" s="73"/>
      <c r="G396" s="74"/>
      <c r="H396" s="115">
        <v>100</v>
      </c>
    </row>
    <row r="397" spans="1:8" ht="15" x14ac:dyDescent="0.25">
      <c r="A397" s="21">
        <v>46158</v>
      </c>
      <c r="B397" s="88" t="s">
        <v>1542</v>
      </c>
      <c r="C397" s="38" t="s">
        <v>2270</v>
      </c>
      <c r="D397" s="73" t="s">
        <v>3933</v>
      </c>
      <c r="E397" s="73"/>
      <c r="F397" s="73"/>
      <c r="G397" s="74" t="s">
        <v>2718</v>
      </c>
      <c r="H397" s="115">
        <v>100</v>
      </c>
    </row>
    <row r="398" spans="1:8" ht="15" x14ac:dyDescent="0.25">
      <c r="A398" s="21">
        <v>46158</v>
      </c>
      <c r="B398" s="88" t="s">
        <v>1542</v>
      </c>
      <c r="C398" s="38" t="s">
        <v>1775</v>
      </c>
      <c r="D398" s="73" t="s">
        <v>1440</v>
      </c>
      <c r="E398" s="73">
        <v>3</v>
      </c>
      <c r="F398" s="73"/>
      <c r="G398" s="74"/>
      <c r="H398" s="115">
        <v>100</v>
      </c>
    </row>
    <row r="399" spans="1:8" ht="15" x14ac:dyDescent="0.25">
      <c r="A399" s="21">
        <v>46158</v>
      </c>
      <c r="B399" s="88" t="s">
        <v>1542</v>
      </c>
      <c r="C399" s="38" t="s">
        <v>1548</v>
      </c>
      <c r="D399" s="73" t="s">
        <v>3412</v>
      </c>
      <c r="E399" s="73"/>
      <c r="F399" s="73"/>
      <c r="G399" s="74" t="s">
        <v>2790</v>
      </c>
      <c r="H399" s="115">
        <v>100</v>
      </c>
    </row>
    <row r="400" spans="1:8" ht="15" x14ac:dyDescent="0.25">
      <c r="A400" s="21">
        <v>46158</v>
      </c>
      <c r="B400" s="88" t="s">
        <v>1542</v>
      </c>
      <c r="C400" s="38" t="s">
        <v>1480</v>
      </c>
      <c r="D400" s="73" t="s">
        <v>1440</v>
      </c>
      <c r="E400" s="73">
        <v>7</v>
      </c>
      <c r="F400" s="73"/>
      <c r="G400" s="74"/>
      <c r="H400" s="115">
        <v>100</v>
      </c>
    </row>
    <row r="401" spans="1:8" ht="15" x14ac:dyDescent="0.25">
      <c r="A401" s="21">
        <v>46158</v>
      </c>
      <c r="B401" s="88" t="s">
        <v>1542</v>
      </c>
      <c r="C401" s="38" t="s">
        <v>1723</v>
      </c>
      <c r="D401" s="73" t="s">
        <v>3412</v>
      </c>
      <c r="E401" s="73">
        <v>8</v>
      </c>
      <c r="F401" s="73"/>
      <c r="G401" s="74"/>
      <c r="H401" s="115">
        <v>100</v>
      </c>
    </row>
    <row r="402" spans="1:8" ht="15" x14ac:dyDescent="0.25">
      <c r="A402" s="21">
        <v>46158</v>
      </c>
      <c r="B402" s="88" t="s">
        <v>1555</v>
      </c>
      <c r="C402" s="38" t="s">
        <v>758</v>
      </c>
      <c r="D402" s="73" t="s">
        <v>4146</v>
      </c>
      <c r="E402" s="73">
        <v>1</v>
      </c>
      <c r="F402" s="73"/>
      <c r="G402" s="74" t="s">
        <v>4158</v>
      </c>
      <c r="H402" s="115">
        <v>100</v>
      </c>
    </row>
    <row r="403" spans="1:8" ht="21.6" x14ac:dyDescent="0.25">
      <c r="A403" s="21">
        <v>46158</v>
      </c>
      <c r="B403" s="88" t="s">
        <v>1555</v>
      </c>
      <c r="C403" s="38" t="s">
        <v>2149</v>
      </c>
      <c r="D403" s="73" t="s">
        <v>3412</v>
      </c>
      <c r="E403" s="73">
        <v>4</v>
      </c>
      <c r="F403" s="73"/>
      <c r="G403" s="74" t="s">
        <v>4159</v>
      </c>
      <c r="H403" s="115">
        <v>100</v>
      </c>
    </row>
    <row r="404" spans="1:8" ht="15" x14ac:dyDescent="0.25">
      <c r="A404" s="21">
        <v>46158</v>
      </c>
      <c r="B404" s="88" t="s">
        <v>1555</v>
      </c>
      <c r="C404" s="38" t="s">
        <v>1794</v>
      </c>
      <c r="D404" s="73" t="s">
        <v>1440</v>
      </c>
      <c r="E404" s="73">
        <v>4</v>
      </c>
      <c r="F404" s="73"/>
      <c r="G404" s="74"/>
      <c r="H404" s="115">
        <v>100</v>
      </c>
    </row>
    <row r="405" spans="1:8" ht="15" x14ac:dyDescent="0.25">
      <c r="A405" s="21">
        <v>46158</v>
      </c>
      <c r="B405" s="88" t="s">
        <v>1555</v>
      </c>
      <c r="C405" s="38" t="s">
        <v>1785</v>
      </c>
      <c r="D405" s="73" t="s">
        <v>1440</v>
      </c>
      <c r="E405" s="73">
        <v>5</v>
      </c>
      <c r="F405" s="73"/>
      <c r="G405" s="74"/>
      <c r="H405" s="115">
        <v>100</v>
      </c>
    </row>
    <row r="406" spans="1:8" ht="15" x14ac:dyDescent="0.25">
      <c r="A406" s="21">
        <v>46158</v>
      </c>
      <c r="B406" s="88" t="s">
        <v>1555</v>
      </c>
      <c r="C406" s="38" t="s">
        <v>1638</v>
      </c>
      <c r="D406" s="73" t="s">
        <v>1440</v>
      </c>
      <c r="E406" s="73">
        <v>6</v>
      </c>
      <c r="F406" s="73"/>
      <c r="G406" s="74"/>
      <c r="H406" s="115">
        <v>100</v>
      </c>
    </row>
    <row r="407" spans="1:8" ht="21.6" x14ac:dyDescent="0.25">
      <c r="A407" s="21">
        <v>46158</v>
      </c>
      <c r="B407" s="88" t="s">
        <v>1555</v>
      </c>
      <c r="C407" s="38" t="s">
        <v>2040</v>
      </c>
      <c r="D407" s="73" t="s">
        <v>3091</v>
      </c>
      <c r="E407" s="73"/>
      <c r="F407" s="73"/>
      <c r="G407" s="74" t="s">
        <v>4160</v>
      </c>
      <c r="H407" s="115">
        <v>100</v>
      </c>
    </row>
    <row r="408" spans="1:8" ht="15" x14ac:dyDescent="0.25">
      <c r="A408" s="21">
        <v>46159</v>
      </c>
      <c r="B408" s="88" t="s">
        <v>1542</v>
      </c>
      <c r="C408" s="38" t="s">
        <v>758</v>
      </c>
      <c r="D408" s="73" t="s">
        <v>4146</v>
      </c>
      <c r="E408" s="73">
        <v>1</v>
      </c>
      <c r="F408" s="73"/>
      <c r="G408" s="74" t="s">
        <v>4158</v>
      </c>
      <c r="H408" s="115">
        <v>100</v>
      </c>
    </row>
    <row r="409" spans="1:8" ht="15" x14ac:dyDescent="0.25">
      <c r="A409" s="21">
        <v>46159</v>
      </c>
      <c r="B409" s="88" t="s">
        <v>1542</v>
      </c>
      <c r="C409" s="38" t="s">
        <v>1700</v>
      </c>
      <c r="D409" s="73" t="s">
        <v>4161</v>
      </c>
      <c r="E409" s="73"/>
      <c r="F409" s="73"/>
      <c r="G409" s="74"/>
      <c r="H409" s="115">
        <v>100</v>
      </c>
    </row>
    <row r="410" spans="1:8" ht="15" x14ac:dyDescent="0.25">
      <c r="A410" s="21">
        <v>46159</v>
      </c>
      <c r="B410" s="88" t="s">
        <v>1542</v>
      </c>
      <c r="C410" s="38" t="s">
        <v>2040</v>
      </c>
      <c r="D410" s="73" t="s">
        <v>3412</v>
      </c>
      <c r="E410" s="73"/>
      <c r="F410" s="73"/>
      <c r="G410" s="74" t="s">
        <v>4162</v>
      </c>
      <c r="H410" s="115">
        <v>100</v>
      </c>
    </row>
    <row r="411" spans="1:8" ht="26.25" customHeight="1" x14ac:dyDescent="0.25">
      <c r="A411" s="21">
        <v>46159</v>
      </c>
      <c r="B411" s="88" t="s">
        <v>1542</v>
      </c>
      <c r="C411" s="38" t="s">
        <v>1699</v>
      </c>
      <c r="D411" s="73" t="s">
        <v>3412</v>
      </c>
      <c r="E411" s="73"/>
      <c r="F411" s="73"/>
      <c r="G411" s="74" t="s">
        <v>3115</v>
      </c>
      <c r="H411" s="115">
        <v>100</v>
      </c>
    </row>
    <row r="412" spans="1:8" ht="15" x14ac:dyDescent="0.25">
      <c r="A412" s="21">
        <v>46159</v>
      </c>
      <c r="B412" s="88" t="s">
        <v>1542</v>
      </c>
      <c r="C412" s="38" t="s">
        <v>1466</v>
      </c>
      <c r="D412" s="73" t="s">
        <v>3412</v>
      </c>
      <c r="E412" s="73">
        <v>3</v>
      </c>
      <c r="F412" s="73"/>
      <c r="G412" s="74" t="s">
        <v>2790</v>
      </c>
      <c r="H412" s="115">
        <v>100</v>
      </c>
    </row>
    <row r="413" spans="1:8" ht="15" x14ac:dyDescent="0.25">
      <c r="A413" s="21">
        <v>46159</v>
      </c>
      <c r="B413" s="88" t="s">
        <v>1542</v>
      </c>
      <c r="C413" s="38" t="s">
        <v>2043</v>
      </c>
      <c r="D413" s="73" t="s">
        <v>3412</v>
      </c>
      <c r="E413" s="73">
        <v>5</v>
      </c>
      <c r="F413" s="73"/>
      <c r="G413" s="74" t="s">
        <v>4163</v>
      </c>
      <c r="H413" s="115">
        <v>100</v>
      </c>
    </row>
    <row r="414" spans="1:8" ht="15" x14ac:dyDescent="0.25">
      <c r="A414" s="21">
        <v>46159</v>
      </c>
      <c r="B414" s="88" t="s">
        <v>1542</v>
      </c>
      <c r="C414" s="38" t="s">
        <v>1699</v>
      </c>
      <c r="D414" s="73" t="s">
        <v>3412</v>
      </c>
      <c r="E414" s="73"/>
      <c r="F414" s="73"/>
      <c r="G414" s="74" t="s">
        <v>4164</v>
      </c>
      <c r="H414" s="115">
        <v>100</v>
      </c>
    </row>
    <row r="415" spans="1:8" ht="15" x14ac:dyDescent="0.25">
      <c r="A415" s="21">
        <v>46160</v>
      </c>
      <c r="B415" s="88" t="s">
        <v>1428</v>
      </c>
      <c r="C415" s="38" t="s">
        <v>758</v>
      </c>
      <c r="D415" s="73" t="s">
        <v>4146</v>
      </c>
      <c r="E415" s="73">
        <v>1</v>
      </c>
      <c r="F415" s="73"/>
      <c r="G415" s="74"/>
      <c r="H415" s="115">
        <v>100</v>
      </c>
    </row>
    <row r="416" spans="1:8" ht="26.4" x14ac:dyDescent="0.25">
      <c r="A416" s="21">
        <v>46160</v>
      </c>
      <c r="B416" s="88" t="s">
        <v>1428</v>
      </c>
      <c r="C416" s="38" t="s">
        <v>369</v>
      </c>
      <c r="D416" s="73" t="s">
        <v>1767</v>
      </c>
      <c r="E416" s="73"/>
      <c r="F416" s="73"/>
      <c r="G416" s="74"/>
      <c r="H416" s="115">
        <v>100</v>
      </c>
    </row>
    <row r="417" spans="1:8" ht="26.4" x14ac:dyDescent="0.25">
      <c r="A417" s="21">
        <v>46160</v>
      </c>
      <c r="B417" s="88" t="s">
        <v>1428</v>
      </c>
      <c r="C417" s="38" t="s">
        <v>758</v>
      </c>
      <c r="D417" s="73" t="s">
        <v>4165</v>
      </c>
      <c r="E417" s="73"/>
      <c r="F417" s="73"/>
      <c r="G417" s="74"/>
      <c r="H417" s="115">
        <v>100</v>
      </c>
    </row>
    <row r="418" spans="1:8" ht="26.4" x14ac:dyDescent="0.25">
      <c r="A418" s="21">
        <v>46160</v>
      </c>
      <c r="B418" s="88" t="s">
        <v>1428</v>
      </c>
      <c r="C418" s="38" t="s">
        <v>758</v>
      </c>
      <c r="D418" s="73" t="s">
        <v>4166</v>
      </c>
      <c r="E418" s="73"/>
      <c r="F418" s="73"/>
      <c r="G418" s="74"/>
      <c r="H418" s="115">
        <v>100</v>
      </c>
    </row>
    <row r="419" spans="1:8" ht="26.4" x14ac:dyDescent="0.25">
      <c r="A419" s="21">
        <v>46160</v>
      </c>
      <c r="B419" s="88" t="s">
        <v>1428</v>
      </c>
      <c r="C419" s="38" t="s">
        <v>758</v>
      </c>
      <c r="D419" s="73" t="s">
        <v>4167</v>
      </c>
      <c r="E419" s="73"/>
      <c r="F419" s="73"/>
      <c r="G419" s="74"/>
      <c r="H419" s="115">
        <v>100</v>
      </c>
    </row>
    <row r="420" spans="1:8" ht="26.4" x14ac:dyDescent="0.25">
      <c r="A420" s="21">
        <v>46160</v>
      </c>
      <c r="B420" s="88" t="s">
        <v>1428</v>
      </c>
      <c r="C420" s="38" t="s">
        <v>758</v>
      </c>
      <c r="D420" s="73" t="s">
        <v>4168</v>
      </c>
      <c r="E420" s="73"/>
      <c r="F420" s="73"/>
      <c r="G420" s="74"/>
      <c r="H420" s="115">
        <v>100</v>
      </c>
    </row>
    <row r="421" spans="1:8" ht="15" x14ac:dyDescent="0.25">
      <c r="A421" s="21">
        <v>46160</v>
      </c>
      <c r="B421" s="88" t="s">
        <v>1428</v>
      </c>
      <c r="C421" s="38" t="s">
        <v>758</v>
      </c>
      <c r="D421" s="73" t="s">
        <v>4169</v>
      </c>
      <c r="E421" s="73"/>
      <c r="F421" s="73"/>
      <c r="G421" s="74"/>
      <c r="H421" s="115">
        <v>100</v>
      </c>
    </row>
    <row r="422" spans="1:8" ht="26.4" x14ac:dyDescent="0.25">
      <c r="A422" s="21">
        <v>46160</v>
      </c>
      <c r="B422" s="88" t="s">
        <v>1428</v>
      </c>
      <c r="C422" s="38" t="s">
        <v>758</v>
      </c>
      <c r="D422" s="73" t="s">
        <v>4170</v>
      </c>
      <c r="E422" s="73"/>
      <c r="F422" s="73"/>
      <c r="G422" s="74"/>
      <c r="H422" s="115">
        <v>100</v>
      </c>
    </row>
    <row r="423" spans="1:8" ht="21.6" x14ac:dyDescent="0.25">
      <c r="A423" s="21">
        <v>46160</v>
      </c>
      <c r="B423" s="88" t="s">
        <v>1542</v>
      </c>
      <c r="C423" s="38" t="s">
        <v>1612</v>
      </c>
      <c r="D423" s="73" t="s">
        <v>3412</v>
      </c>
      <c r="E423" s="73"/>
      <c r="F423" s="73"/>
      <c r="G423" s="74" t="s">
        <v>4171</v>
      </c>
      <c r="H423" s="115">
        <v>100</v>
      </c>
    </row>
    <row r="424" spans="1:8" ht="15" x14ac:dyDescent="0.25">
      <c r="A424" s="21">
        <v>46160</v>
      </c>
      <c r="B424" s="88" t="s">
        <v>1542</v>
      </c>
      <c r="C424" s="38" t="s">
        <v>1796</v>
      </c>
      <c r="D424" s="73" t="s">
        <v>2841</v>
      </c>
      <c r="E424" s="73"/>
      <c r="F424" s="73"/>
      <c r="G424" s="74"/>
      <c r="H424" s="115">
        <v>100</v>
      </c>
    </row>
    <row r="425" spans="1:8" ht="32.4" x14ac:dyDescent="0.25">
      <c r="A425" s="21">
        <v>46160</v>
      </c>
      <c r="B425" s="88" t="s">
        <v>1542</v>
      </c>
      <c r="C425" s="38" t="s">
        <v>1479</v>
      </c>
      <c r="D425" s="73" t="s">
        <v>3935</v>
      </c>
      <c r="E425" s="73"/>
      <c r="F425" s="73"/>
      <c r="G425" s="74" t="s">
        <v>4172</v>
      </c>
      <c r="H425" s="115">
        <v>80</v>
      </c>
    </row>
    <row r="426" spans="1:8" ht="15" x14ac:dyDescent="0.25">
      <c r="A426" s="21">
        <v>46160</v>
      </c>
      <c r="B426" s="88" t="s">
        <v>1542</v>
      </c>
      <c r="C426" s="38" t="s">
        <v>1609</v>
      </c>
      <c r="D426" s="73" t="s">
        <v>2841</v>
      </c>
      <c r="E426" s="73"/>
      <c r="F426" s="73"/>
      <c r="G426" s="74"/>
      <c r="H426" s="115">
        <v>100</v>
      </c>
    </row>
    <row r="427" spans="1:8" ht="21.6" x14ac:dyDescent="0.25">
      <c r="A427" s="21">
        <v>46160</v>
      </c>
      <c r="B427" s="88" t="s">
        <v>1555</v>
      </c>
      <c r="C427" s="38" t="s">
        <v>1700</v>
      </c>
      <c r="D427" s="73" t="s">
        <v>4173</v>
      </c>
      <c r="E427" s="73"/>
      <c r="F427" s="73"/>
      <c r="G427" s="74" t="s">
        <v>4174</v>
      </c>
      <c r="H427" s="115">
        <v>100</v>
      </c>
    </row>
    <row r="428" spans="1:8" ht="21.6" x14ac:dyDescent="0.25">
      <c r="A428" s="21">
        <v>46160</v>
      </c>
      <c r="B428" s="88" t="s">
        <v>1555</v>
      </c>
      <c r="C428" s="38" t="s">
        <v>1867</v>
      </c>
      <c r="D428" s="73" t="s">
        <v>3412</v>
      </c>
      <c r="E428" s="73"/>
      <c r="F428" s="73"/>
      <c r="G428" s="74" t="s">
        <v>4175</v>
      </c>
      <c r="H428" s="115">
        <v>100</v>
      </c>
    </row>
    <row r="429" spans="1:8" ht="26.4" x14ac:dyDescent="0.25">
      <c r="A429" s="21">
        <v>46160</v>
      </c>
      <c r="B429" s="88" t="s">
        <v>1555</v>
      </c>
      <c r="C429" s="38" t="s">
        <v>1615</v>
      </c>
      <c r="D429" s="73" t="s">
        <v>4176</v>
      </c>
      <c r="E429" s="73"/>
      <c r="F429" s="73"/>
      <c r="G429" s="74" t="s">
        <v>3718</v>
      </c>
      <c r="H429" s="115">
        <v>100</v>
      </c>
    </row>
    <row r="430" spans="1:8" ht="21.6" x14ac:dyDescent="0.25">
      <c r="A430" s="21">
        <v>46160</v>
      </c>
      <c r="B430" s="88" t="s">
        <v>1555</v>
      </c>
      <c r="C430" s="38" t="s">
        <v>1734</v>
      </c>
      <c r="D430" s="73" t="s">
        <v>3935</v>
      </c>
      <c r="E430" s="73"/>
      <c r="F430" s="73"/>
      <c r="G430" s="74" t="s">
        <v>3301</v>
      </c>
      <c r="H430" s="115">
        <v>100</v>
      </c>
    </row>
    <row r="431" spans="1:8" ht="15" x14ac:dyDescent="0.25">
      <c r="A431" s="21">
        <v>46160</v>
      </c>
      <c r="B431" s="88" t="s">
        <v>1555</v>
      </c>
      <c r="C431" s="38" t="s">
        <v>1700</v>
      </c>
      <c r="D431" s="73" t="s">
        <v>4177</v>
      </c>
      <c r="E431" s="73"/>
      <c r="F431" s="73"/>
      <c r="G431" s="74"/>
      <c r="H431" s="115">
        <v>100</v>
      </c>
    </row>
    <row r="432" spans="1:8" ht="32.4" x14ac:dyDescent="0.25">
      <c r="A432" s="21">
        <v>46160</v>
      </c>
      <c r="B432" s="88" t="s">
        <v>1555</v>
      </c>
      <c r="C432" s="38" t="s">
        <v>1734</v>
      </c>
      <c r="D432" s="73" t="s">
        <v>3412</v>
      </c>
      <c r="E432" s="73">
        <v>3</v>
      </c>
      <c r="F432" s="73"/>
      <c r="G432" s="74" t="s">
        <v>4178</v>
      </c>
      <c r="H432" s="115">
        <v>100</v>
      </c>
    </row>
    <row r="433" spans="1:8" ht="15" x14ac:dyDescent="0.25">
      <c r="A433" s="21">
        <v>46160</v>
      </c>
      <c r="B433" s="28" t="s">
        <v>1438</v>
      </c>
      <c r="C433" s="38" t="s">
        <v>1574</v>
      </c>
      <c r="D433" s="73" t="s">
        <v>3933</v>
      </c>
      <c r="E433" s="73"/>
      <c r="F433" s="73"/>
      <c r="G433" s="74" t="s">
        <v>2718</v>
      </c>
      <c r="H433" s="115">
        <v>100</v>
      </c>
    </row>
    <row r="434" spans="1:8" ht="15" x14ac:dyDescent="0.25">
      <c r="A434" s="21">
        <v>46160</v>
      </c>
      <c r="B434" s="28" t="s">
        <v>1438</v>
      </c>
      <c r="C434" s="38" t="s">
        <v>1642</v>
      </c>
      <c r="D434" s="73" t="s">
        <v>1440</v>
      </c>
      <c r="E434" s="73">
        <v>4</v>
      </c>
      <c r="F434" s="73"/>
      <c r="G434" s="74"/>
      <c r="H434" s="115">
        <v>100</v>
      </c>
    </row>
    <row r="435" spans="1:8" ht="15" x14ac:dyDescent="0.25">
      <c r="A435" s="21">
        <v>46160</v>
      </c>
      <c r="B435" s="28" t="s">
        <v>1438</v>
      </c>
      <c r="C435" s="38" t="s">
        <v>1468</v>
      </c>
      <c r="D435" s="73" t="s">
        <v>1440</v>
      </c>
      <c r="E435" s="73">
        <v>3</v>
      </c>
      <c r="F435" s="73"/>
      <c r="G435" s="74"/>
      <c r="H435" s="115">
        <v>100</v>
      </c>
    </row>
    <row r="436" spans="1:8" ht="15" x14ac:dyDescent="0.25">
      <c r="A436" s="21">
        <v>46160</v>
      </c>
      <c r="B436" s="28" t="s">
        <v>1438</v>
      </c>
      <c r="C436" s="38" t="s">
        <v>1470</v>
      </c>
      <c r="D436" s="73" t="s">
        <v>1440</v>
      </c>
      <c r="E436" s="73">
        <v>2</v>
      </c>
      <c r="F436" s="73"/>
      <c r="G436" s="74"/>
      <c r="H436" s="115">
        <v>100</v>
      </c>
    </row>
    <row r="437" spans="1:8" ht="15" x14ac:dyDescent="0.25">
      <c r="A437" s="21">
        <v>46160</v>
      </c>
      <c r="B437" s="28" t="s">
        <v>1438</v>
      </c>
      <c r="C437" s="38" t="s">
        <v>1574</v>
      </c>
      <c r="D437" s="73" t="s">
        <v>2841</v>
      </c>
      <c r="E437" s="73"/>
      <c r="F437" s="73"/>
      <c r="G437" s="74"/>
      <c r="H437" s="115">
        <v>100</v>
      </c>
    </row>
    <row r="438" spans="1:8" ht="15" x14ac:dyDescent="0.25">
      <c r="A438" s="21">
        <v>46160</v>
      </c>
      <c r="B438" s="28" t="s">
        <v>1438</v>
      </c>
      <c r="C438" s="38" t="s">
        <v>1646</v>
      </c>
      <c r="D438" s="73" t="s">
        <v>2841</v>
      </c>
      <c r="E438" s="73"/>
      <c r="F438" s="73"/>
      <c r="G438" s="74"/>
      <c r="H438" s="115">
        <v>100</v>
      </c>
    </row>
    <row r="439" spans="1:8" ht="32.4" x14ac:dyDescent="0.25">
      <c r="A439" s="21">
        <v>46160</v>
      </c>
      <c r="B439" s="28" t="s">
        <v>1438</v>
      </c>
      <c r="C439" s="38" t="s">
        <v>1727</v>
      </c>
      <c r="D439" s="73" t="s">
        <v>3412</v>
      </c>
      <c r="E439" s="73"/>
      <c r="F439" s="73"/>
      <c r="G439" s="74" t="s">
        <v>4179</v>
      </c>
      <c r="H439" s="115">
        <v>100</v>
      </c>
    </row>
    <row r="440" spans="1:8" ht="15" x14ac:dyDescent="0.25">
      <c r="A440" s="21">
        <v>46160</v>
      </c>
      <c r="B440" s="28" t="s">
        <v>1457</v>
      </c>
      <c r="C440" s="38" t="s">
        <v>1622</v>
      </c>
      <c r="D440" s="73" t="s">
        <v>1440</v>
      </c>
      <c r="E440" s="73">
        <v>5</v>
      </c>
      <c r="F440" s="73"/>
      <c r="G440" s="74"/>
      <c r="H440" s="115">
        <v>100</v>
      </c>
    </row>
    <row r="441" spans="1:8" ht="15" x14ac:dyDescent="0.25">
      <c r="A441" s="21">
        <v>46160</v>
      </c>
      <c r="B441" s="28" t="s">
        <v>1457</v>
      </c>
      <c r="C441" s="38" t="s">
        <v>1619</v>
      </c>
      <c r="D441" s="73" t="s">
        <v>3933</v>
      </c>
      <c r="E441" s="73">
        <v>5</v>
      </c>
      <c r="F441" s="73"/>
      <c r="G441" s="74" t="s">
        <v>2718</v>
      </c>
      <c r="H441" s="115">
        <v>100</v>
      </c>
    </row>
    <row r="442" spans="1:8" ht="54" x14ac:dyDescent="0.25">
      <c r="A442" s="21">
        <v>46160</v>
      </c>
      <c r="B442" s="28" t="s">
        <v>1457</v>
      </c>
      <c r="C442" s="38" t="s">
        <v>1907</v>
      </c>
      <c r="D442" s="19" t="s">
        <v>3412</v>
      </c>
      <c r="E442" s="73"/>
      <c r="F442" s="73"/>
      <c r="G442" s="74" t="s">
        <v>4180</v>
      </c>
      <c r="H442" s="115">
        <v>100</v>
      </c>
    </row>
    <row r="443" spans="1:8" ht="21.6" x14ac:dyDescent="0.25">
      <c r="A443" s="21">
        <v>46160</v>
      </c>
      <c r="B443" s="28" t="s">
        <v>1457</v>
      </c>
      <c r="C443" s="38" t="s">
        <v>1658</v>
      </c>
      <c r="D443" s="19" t="s">
        <v>3933</v>
      </c>
      <c r="E443" s="73">
        <v>8</v>
      </c>
      <c r="F443" s="73"/>
      <c r="G443" s="74" t="s">
        <v>4181</v>
      </c>
      <c r="H443" s="115">
        <v>100</v>
      </c>
    </row>
    <row r="444" spans="1:8" ht="21.6" x14ac:dyDescent="0.25">
      <c r="A444" s="21">
        <v>46160</v>
      </c>
      <c r="B444" s="28" t="s">
        <v>1457</v>
      </c>
      <c r="C444" s="38" t="s">
        <v>1442</v>
      </c>
      <c r="D444" s="19" t="s">
        <v>1440</v>
      </c>
      <c r="E444" s="73">
        <v>4</v>
      </c>
      <c r="F444" s="73"/>
      <c r="G444" s="74" t="s">
        <v>4182</v>
      </c>
      <c r="H444" s="115">
        <v>100</v>
      </c>
    </row>
    <row r="445" spans="1:8" ht="21.6" x14ac:dyDescent="0.25">
      <c r="A445" s="21">
        <v>46160</v>
      </c>
      <c r="B445" s="28" t="s">
        <v>1457</v>
      </c>
      <c r="C445" s="38" t="s">
        <v>1444</v>
      </c>
      <c r="D445" s="19" t="s">
        <v>1440</v>
      </c>
      <c r="E445" s="73">
        <v>6</v>
      </c>
      <c r="F445" s="73"/>
      <c r="G445" s="74" t="s">
        <v>4183</v>
      </c>
      <c r="H445" s="115">
        <v>100</v>
      </c>
    </row>
    <row r="446" spans="1:8" ht="15" x14ac:dyDescent="0.25">
      <c r="A446" s="21">
        <v>46160</v>
      </c>
      <c r="B446" s="28" t="s">
        <v>1457</v>
      </c>
      <c r="C446" s="38" t="s">
        <v>1687</v>
      </c>
      <c r="D446" s="19" t="s">
        <v>1440</v>
      </c>
      <c r="E446" s="73">
        <v>3</v>
      </c>
      <c r="F446" s="73"/>
      <c r="G446" s="74"/>
      <c r="H446" s="115">
        <v>100</v>
      </c>
    </row>
    <row r="447" spans="1:8" ht="21.6" x14ac:dyDescent="0.25">
      <c r="A447" s="21">
        <v>46160</v>
      </c>
      <c r="B447" s="28" t="s">
        <v>1457</v>
      </c>
      <c r="C447" s="38" t="s">
        <v>1907</v>
      </c>
      <c r="D447" s="19" t="s">
        <v>3412</v>
      </c>
      <c r="E447" s="73"/>
      <c r="F447" s="73"/>
      <c r="G447" s="74" t="s">
        <v>4184</v>
      </c>
      <c r="H447" s="115">
        <v>100</v>
      </c>
    </row>
    <row r="448" spans="1:8" ht="21.6" x14ac:dyDescent="0.25">
      <c r="A448" s="21">
        <v>46160</v>
      </c>
      <c r="B448" s="28" t="s">
        <v>1457</v>
      </c>
      <c r="C448" s="38" t="s">
        <v>1633</v>
      </c>
      <c r="D448" s="19" t="s">
        <v>3935</v>
      </c>
      <c r="E448" s="73">
        <v>6</v>
      </c>
      <c r="F448" s="73"/>
      <c r="G448" s="74" t="s">
        <v>4147</v>
      </c>
      <c r="H448" s="115">
        <v>100</v>
      </c>
    </row>
    <row r="449" spans="1:8" ht="21.6" x14ac:dyDescent="0.25">
      <c r="A449" s="21">
        <v>46160</v>
      </c>
      <c r="B449" s="28" t="s">
        <v>2372</v>
      </c>
      <c r="C449" s="38" t="s">
        <v>1734</v>
      </c>
      <c r="D449" s="19" t="s">
        <v>4185</v>
      </c>
      <c r="E449" s="73"/>
      <c r="F449" s="73"/>
      <c r="G449" s="74" t="s">
        <v>4186</v>
      </c>
      <c r="H449" s="115">
        <v>100</v>
      </c>
    </row>
    <row r="450" spans="1:8" ht="26.4" x14ac:dyDescent="0.25">
      <c r="A450" s="21">
        <v>46160</v>
      </c>
      <c r="B450" s="28" t="s">
        <v>2372</v>
      </c>
      <c r="C450" s="38" t="s">
        <v>4187</v>
      </c>
      <c r="D450" s="19" t="s">
        <v>4188</v>
      </c>
      <c r="E450" s="73"/>
      <c r="F450" s="73"/>
      <c r="G450" s="74"/>
      <c r="H450" s="115">
        <v>100</v>
      </c>
    </row>
    <row r="451" spans="1:8" ht="15" x14ac:dyDescent="0.25">
      <c r="A451" s="21">
        <v>46160</v>
      </c>
      <c r="B451" s="28" t="s">
        <v>2372</v>
      </c>
      <c r="C451" s="38" t="s">
        <v>1479</v>
      </c>
      <c r="D451" s="19" t="s">
        <v>4189</v>
      </c>
      <c r="E451" s="73"/>
      <c r="F451" s="73"/>
      <c r="G451" s="74" t="s">
        <v>4190</v>
      </c>
      <c r="H451" s="115">
        <v>100</v>
      </c>
    </row>
    <row r="452" spans="1:8" ht="21.6" x14ac:dyDescent="0.25">
      <c r="A452" s="21">
        <v>46160</v>
      </c>
      <c r="B452" s="28" t="s">
        <v>2372</v>
      </c>
      <c r="C452" s="38" t="s">
        <v>1540</v>
      </c>
      <c r="D452" s="19" t="s">
        <v>4191</v>
      </c>
      <c r="E452" s="73"/>
      <c r="F452" s="73"/>
      <c r="G452" s="74" t="s">
        <v>4192</v>
      </c>
      <c r="H452" s="115">
        <v>100</v>
      </c>
    </row>
    <row r="453" spans="1:8" ht="15" x14ac:dyDescent="0.25">
      <c r="A453" s="21">
        <v>46160</v>
      </c>
      <c r="B453" s="28" t="s">
        <v>1590</v>
      </c>
      <c r="C453" s="38" t="s">
        <v>1700</v>
      </c>
      <c r="D453" s="73" t="s">
        <v>4193</v>
      </c>
      <c r="E453" s="73"/>
      <c r="F453" s="73"/>
      <c r="G453" s="74"/>
      <c r="H453" s="115">
        <v>100</v>
      </c>
    </row>
    <row r="454" spans="1:8" ht="26.4" x14ac:dyDescent="0.25">
      <c r="A454" s="21">
        <v>46160</v>
      </c>
      <c r="B454" s="28" t="s">
        <v>1590</v>
      </c>
      <c r="C454" s="38" t="s">
        <v>1867</v>
      </c>
      <c r="D454" s="73" t="s">
        <v>4194</v>
      </c>
      <c r="E454" s="73"/>
      <c r="F454" s="73"/>
      <c r="G454" s="74"/>
      <c r="H454" s="115">
        <v>100</v>
      </c>
    </row>
    <row r="455" spans="1:8" ht="26.4" x14ac:dyDescent="0.25">
      <c r="A455" s="21">
        <v>46160</v>
      </c>
      <c r="B455" s="28" t="s">
        <v>1590</v>
      </c>
      <c r="C455" s="38" t="s">
        <v>4195</v>
      </c>
      <c r="D455" s="73" t="s">
        <v>4196</v>
      </c>
      <c r="E455" s="73"/>
      <c r="F455" s="73"/>
      <c r="G455" s="74"/>
      <c r="H455" s="115">
        <v>100</v>
      </c>
    </row>
    <row r="456" spans="1:8" ht="26.4" x14ac:dyDescent="0.25">
      <c r="A456" s="21">
        <v>46160</v>
      </c>
      <c r="B456" s="28" t="s">
        <v>1590</v>
      </c>
      <c r="C456" s="38" t="s">
        <v>1700</v>
      </c>
      <c r="D456" s="73" t="s">
        <v>4197</v>
      </c>
      <c r="E456" s="73"/>
      <c r="F456" s="73"/>
      <c r="G456" s="74"/>
      <c r="H456" s="115">
        <v>100</v>
      </c>
    </row>
    <row r="457" spans="1:8" ht="15" x14ac:dyDescent="0.25">
      <c r="A457" s="21">
        <v>46161</v>
      </c>
      <c r="B457" s="28" t="s">
        <v>1428</v>
      </c>
      <c r="C457" s="38" t="s">
        <v>758</v>
      </c>
      <c r="D457" s="19" t="s">
        <v>4146</v>
      </c>
      <c r="E457" s="73">
        <v>1</v>
      </c>
      <c r="F457" s="73"/>
      <c r="G457" s="74"/>
      <c r="H457" s="115">
        <v>100</v>
      </c>
    </row>
    <row r="458" spans="1:8" ht="15" x14ac:dyDescent="0.25">
      <c r="A458" s="21">
        <v>46161</v>
      </c>
      <c r="B458" s="28" t="s">
        <v>1428</v>
      </c>
      <c r="C458" s="38" t="s">
        <v>4195</v>
      </c>
      <c r="D458" s="19" t="s">
        <v>4198</v>
      </c>
      <c r="E458" s="73"/>
      <c r="F458" s="73"/>
      <c r="G458" s="74"/>
      <c r="H458" s="115">
        <v>100</v>
      </c>
    </row>
    <row r="459" spans="1:8" ht="15" x14ac:dyDescent="0.25">
      <c r="A459" s="21">
        <v>46161</v>
      </c>
      <c r="B459" s="28" t="s">
        <v>1428</v>
      </c>
      <c r="C459" s="38" t="s">
        <v>4195</v>
      </c>
      <c r="D459" s="19" t="s">
        <v>4199</v>
      </c>
      <c r="E459" s="73"/>
      <c r="F459" s="73"/>
      <c r="G459" s="74"/>
      <c r="H459" s="115">
        <v>100</v>
      </c>
    </row>
    <row r="460" spans="1:8" ht="15" x14ac:dyDescent="0.25">
      <c r="A460" s="21">
        <v>46161</v>
      </c>
      <c r="B460" s="28" t="s">
        <v>1428</v>
      </c>
      <c r="C460" s="38" t="s">
        <v>1535</v>
      </c>
      <c r="D460" s="19" t="s">
        <v>4200</v>
      </c>
      <c r="E460" s="73"/>
      <c r="F460" s="73"/>
      <c r="G460" s="74"/>
      <c r="H460" s="115">
        <v>100</v>
      </c>
    </row>
    <row r="461" spans="1:8" ht="15" x14ac:dyDescent="0.25">
      <c r="A461" s="21">
        <v>46161</v>
      </c>
      <c r="B461" s="28" t="s">
        <v>1428</v>
      </c>
      <c r="C461" s="38" t="s">
        <v>758</v>
      </c>
      <c r="D461" s="19" t="s">
        <v>1602</v>
      </c>
      <c r="E461" s="73"/>
      <c r="F461" s="73"/>
      <c r="G461" s="74" t="s">
        <v>4201</v>
      </c>
      <c r="H461" s="115">
        <v>100</v>
      </c>
    </row>
    <row r="462" spans="1:8" ht="32.4" x14ac:dyDescent="0.25">
      <c r="A462" s="21">
        <v>46161</v>
      </c>
      <c r="B462" s="28" t="s">
        <v>1542</v>
      </c>
      <c r="C462" s="38" t="s">
        <v>1633</v>
      </c>
      <c r="D462" s="19" t="s">
        <v>3412</v>
      </c>
      <c r="E462" s="73"/>
      <c r="F462" s="73"/>
      <c r="G462" s="74" t="s">
        <v>4202</v>
      </c>
      <c r="H462" s="115">
        <v>100</v>
      </c>
    </row>
    <row r="463" spans="1:8" ht="21.6" x14ac:dyDescent="0.25">
      <c r="A463" s="21">
        <v>46161</v>
      </c>
      <c r="B463" s="28" t="s">
        <v>1542</v>
      </c>
      <c r="C463" s="38" t="s">
        <v>1619</v>
      </c>
      <c r="D463" s="19" t="s">
        <v>3412</v>
      </c>
      <c r="E463" s="73"/>
      <c r="F463" s="73"/>
      <c r="G463" s="74" t="s">
        <v>4203</v>
      </c>
      <c r="H463" s="115">
        <v>100</v>
      </c>
    </row>
    <row r="464" spans="1:8" ht="32.4" x14ac:dyDescent="0.25">
      <c r="A464" s="21">
        <v>46161</v>
      </c>
      <c r="B464" s="28" t="s">
        <v>1542</v>
      </c>
      <c r="C464" s="38" t="s">
        <v>1624</v>
      </c>
      <c r="D464" s="19" t="s">
        <v>3933</v>
      </c>
      <c r="E464" s="73">
        <v>8</v>
      </c>
      <c r="F464" s="73"/>
      <c r="G464" s="74" t="s">
        <v>4204</v>
      </c>
      <c r="H464" s="115">
        <v>100</v>
      </c>
    </row>
    <row r="465" spans="1:8" ht="32.4" x14ac:dyDescent="0.25">
      <c r="A465" s="21">
        <v>46161</v>
      </c>
      <c r="B465" s="28" t="s">
        <v>1542</v>
      </c>
      <c r="C465" s="38" t="s">
        <v>1974</v>
      </c>
      <c r="D465" s="19" t="s">
        <v>1440</v>
      </c>
      <c r="E465" s="73">
        <v>5</v>
      </c>
      <c r="F465" s="73"/>
      <c r="G465" s="74" t="s">
        <v>4205</v>
      </c>
      <c r="H465" s="115">
        <v>100</v>
      </c>
    </row>
    <row r="466" spans="1:8" ht="15" x14ac:dyDescent="0.25">
      <c r="A466" s="21">
        <v>46161</v>
      </c>
      <c r="B466" s="28" t="s">
        <v>1542</v>
      </c>
      <c r="C466" s="38" t="s">
        <v>1737</v>
      </c>
      <c r="D466" s="19" t="s">
        <v>1440</v>
      </c>
      <c r="E466" s="73">
        <v>5</v>
      </c>
      <c r="F466" s="73"/>
      <c r="G466" s="74"/>
      <c r="H466" s="115">
        <v>100</v>
      </c>
    </row>
    <row r="467" spans="1:8" ht="15" x14ac:dyDescent="0.25">
      <c r="A467" s="21">
        <v>46161</v>
      </c>
      <c r="B467" s="28" t="s">
        <v>1438</v>
      </c>
      <c r="C467" s="38" t="s">
        <v>1692</v>
      </c>
      <c r="D467" s="19" t="s">
        <v>3933</v>
      </c>
      <c r="E467" s="73"/>
      <c r="F467" s="73"/>
      <c r="G467" s="74" t="s">
        <v>2718</v>
      </c>
      <c r="H467" s="115">
        <v>100</v>
      </c>
    </row>
    <row r="468" spans="1:8" ht="15" x14ac:dyDescent="0.25">
      <c r="A468" s="21">
        <v>46161</v>
      </c>
      <c r="B468" s="28" t="s">
        <v>1438</v>
      </c>
      <c r="C468" s="38" t="s">
        <v>1576</v>
      </c>
      <c r="D468" s="19" t="s">
        <v>3933</v>
      </c>
      <c r="E468" s="73">
        <v>2</v>
      </c>
      <c r="F468" s="73"/>
      <c r="G468" s="74" t="s">
        <v>2718</v>
      </c>
      <c r="H468" s="115">
        <v>100</v>
      </c>
    </row>
    <row r="469" spans="1:8" ht="15" x14ac:dyDescent="0.25">
      <c r="A469" s="21">
        <v>46161</v>
      </c>
      <c r="B469" s="28" t="s">
        <v>1438</v>
      </c>
      <c r="C469" s="38" t="s">
        <v>2270</v>
      </c>
      <c r="D469" s="19" t="s">
        <v>3933</v>
      </c>
      <c r="E469" s="73"/>
      <c r="F469" s="73"/>
      <c r="G469" s="74" t="s">
        <v>2718</v>
      </c>
      <c r="H469" s="115">
        <v>100</v>
      </c>
    </row>
    <row r="470" spans="1:8" ht="43.2" x14ac:dyDescent="0.25">
      <c r="A470" s="21">
        <v>46161</v>
      </c>
      <c r="B470" s="28" t="s">
        <v>1438</v>
      </c>
      <c r="C470" s="38" t="s">
        <v>1466</v>
      </c>
      <c r="D470" s="19" t="s">
        <v>3412</v>
      </c>
      <c r="E470" s="73"/>
      <c r="F470" s="73"/>
      <c r="G470" s="74" t="s">
        <v>4206</v>
      </c>
      <c r="H470" s="115">
        <v>100</v>
      </c>
    </row>
    <row r="471" spans="1:8" ht="15" x14ac:dyDescent="0.25">
      <c r="A471" s="21">
        <v>46161</v>
      </c>
      <c r="B471" s="28" t="s">
        <v>1438</v>
      </c>
      <c r="C471" s="38" t="s">
        <v>1725</v>
      </c>
      <c r="D471" s="19" t="s">
        <v>3412</v>
      </c>
      <c r="E471" s="73">
        <v>4</v>
      </c>
      <c r="F471" s="73"/>
      <c r="G471" s="74" t="s">
        <v>1450</v>
      </c>
      <c r="H471" s="115">
        <v>100</v>
      </c>
    </row>
    <row r="472" spans="1:8" ht="21.6" x14ac:dyDescent="0.25">
      <c r="A472" s="21">
        <v>46161</v>
      </c>
      <c r="B472" s="28" t="s">
        <v>1438</v>
      </c>
      <c r="C472" s="38" t="s">
        <v>1479</v>
      </c>
      <c r="D472" s="19" t="s">
        <v>3412</v>
      </c>
      <c r="E472" s="73">
        <v>4</v>
      </c>
      <c r="F472" s="73"/>
      <c r="G472" s="74" t="s">
        <v>4207</v>
      </c>
      <c r="H472" s="115">
        <v>100</v>
      </c>
    </row>
    <row r="473" spans="1:8" ht="15" x14ac:dyDescent="0.25">
      <c r="A473" s="21">
        <v>46161</v>
      </c>
      <c r="B473" s="28" t="s">
        <v>1438</v>
      </c>
      <c r="C473" s="38" t="s">
        <v>2097</v>
      </c>
      <c r="D473" s="19" t="s">
        <v>3412</v>
      </c>
      <c r="E473" s="73"/>
      <c r="F473" s="73"/>
      <c r="G473" s="74" t="s">
        <v>2007</v>
      </c>
      <c r="H473" s="115">
        <v>100</v>
      </c>
    </row>
    <row r="474" spans="1:8" ht="15" x14ac:dyDescent="0.25">
      <c r="A474" s="21">
        <v>46161</v>
      </c>
      <c r="B474" s="28" t="s">
        <v>2372</v>
      </c>
      <c r="C474" s="38" t="s">
        <v>1700</v>
      </c>
      <c r="D474" s="19" t="s">
        <v>4208</v>
      </c>
      <c r="E474" s="73"/>
      <c r="F474" s="73"/>
      <c r="G474" s="74"/>
      <c r="H474" s="115">
        <v>100</v>
      </c>
    </row>
    <row r="475" spans="1:8" ht="32.4" x14ac:dyDescent="0.25">
      <c r="A475" s="21">
        <v>46161</v>
      </c>
      <c r="B475" s="28" t="s">
        <v>2372</v>
      </c>
      <c r="C475" s="38" t="s">
        <v>4195</v>
      </c>
      <c r="D475" s="19" t="s">
        <v>4209</v>
      </c>
      <c r="E475" s="73"/>
      <c r="F475" s="73"/>
      <c r="G475" s="74" t="s">
        <v>4210</v>
      </c>
      <c r="H475" s="115">
        <v>100</v>
      </c>
    </row>
    <row r="476" spans="1:8" ht="15" x14ac:dyDescent="0.25">
      <c r="A476" s="21">
        <v>46161</v>
      </c>
      <c r="B476" s="28" t="s">
        <v>1590</v>
      </c>
      <c r="C476" s="38" t="s">
        <v>4211</v>
      </c>
      <c r="D476" s="19" t="s">
        <v>4212</v>
      </c>
      <c r="E476" s="73"/>
      <c r="F476" s="73"/>
      <c r="G476" s="74"/>
      <c r="H476" s="115">
        <v>60</v>
      </c>
    </row>
    <row r="477" spans="1:8" ht="15" x14ac:dyDescent="0.25">
      <c r="A477" s="21">
        <v>46161</v>
      </c>
      <c r="B477" s="28" t="s">
        <v>1590</v>
      </c>
      <c r="C477" s="38" t="s">
        <v>4211</v>
      </c>
      <c r="D477" s="19" t="s">
        <v>4213</v>
      </c>
      <c r="E477" s="73"/>
      <c r="F477" s="73"/>
      <c r="G477" s="74"/>
      <c r="H477" s="115">
        <v>60</v>
      </c>
    </row>
    <row r="478" spans="1:8" ht="26.4" x14ac:dyDescent="0.25">
      <c r="A478" s="21">
        <v>46161</v>
      </c>
      <c r="B478" s="28" t="s">
        <v>1590</v>
      </c>
      <c r="C478" s="38" t="s">
        <v>4211</v>
      </c>
      <c r="D478" s="19" t="s">
        <v>4214</v>
      </c>
      <c r="E478" s="73"/>
      <c r="F478" s="73"/>
      <c r="G478" s="74"/>
      <c r="H478" s="115">
        <v>100</v>
      </c>
    </row>
    <row r="479" spans="1:8" ht="26.4" x14ac:dyDescent="0.25">
      <c r="A479" s="21">
        <v>46162</v>
      </c>
      <c r="B479" s="28" t="s">
        <v>1534</v>
      </c>
      <c r="C479" s="38" t="s">
        <v>369</v>
      </c>
      <c r="D479" s="73" t="s">
        <v>1767</v>
      </c>
      <c r="E479" s="73"/>
      <c r="F479" s="73"/>
      <c r="G479" s="74"/>
      <c r="H479" s="115">
        <v>100</v>
      </c>
    </row>
    <row r="480" spans="1:8" ht="43.2" x14ac:dyDescent="0.25">
      <c r="A480" s="21">
        <v>46162</v>
      </c>
      <c r="B480" s="28" t="s">
        <v>1534</v>
      </c>
      <c r="C480" s="38" t="s">
        <v>758</v>
      </c>
      <c r="D480" s="73" t="s">
        <v>4215</v>
      </c>
      <c r="E480" s="73"/>
      <c r="F480" s="73"/>
      <c r="G480" s="74" t="s">
        <v>4216</v>
      </c>
      <c r="H480" s="115">
        <v>100</v>
      </c>
    </row>
    <row r="481" spans="1:8" ht="26.4" x14ac:dyDescent="0.25">
      <c r="A481" s="21">
        <v>46162</v>
      </c>
      <c r="B481" s="28" t="s">
        <v>1534</v>
      </c>
      <c r="C481" s="38" t="s">
        <v>369</v>
      </c>
      <c r="D481" s="73" t="s">
        <v>4217</v>
      </c>
      <c r="E481" s="73"/>
      <c r="F481" s="73"/>
      <c r="G481" s="74"/>
      <c r="H481" s="115">
        <v>100</v>
      </c>
    </row>
    <row r="482" spans="1:8" ht="26.4" x14ac:dyDescent="0.25">
      <c r="A482" s="21">
        <v>46162</v>
      </c>
      <c r="B482" s="28" t="s">
        <v>1534</v>
      </c>
      <c r="C482" s="38" t="s">
        <v>2991</v>
      </c>
      <c r="D482" s="73" t="s">
        <v>4218</v>
      </c>
      <c r="E482" s="73"/>
      <c r="F482" s="73"/>
      <c r="G482" s="74" t="s">
        <v>4219</v>
      </c>
      <c r="H482" s="115">
        <v>100</v>
      </c>
    </row>
    <row r="483" spans="1:8" ht="26.4" x14ac:dyDescent="0.25">
      <c r="A483" s="21">
        <v>46162</v>
      </c>
      <c r="B483" s="28" t="s">
        <v>1534</v>
      </c>
      <c r="C483" s="38" t="s">
        <v>2991</v>
      </c>
      <c r="D483" s="73" t="s">
        <v>3151</v>
      </c>
      <c r="E483" s="73"/>
      <c r="F483" s="73"/>
      <c r="G483" s="74" t="s">
        <v>4220</v>
      </c>
      <c r="H483" s="115">
        <v>100</v>
      </c>
    </row>
    <row r="484" spans="1:8" ht="26.4" x14ac:dyDescent="0.25">
      <c r="A484" s="21">
        <v>46162</v>
      </c>
      <c r="B484" s="28" t="s">
        <v>1534</v>
      </c>
      <c r="C484" s="38" t="s">
        <v>4221</v>
      </c>
      <c r="D484" s="73" t="s">
        <v>4218</v>
      </c>
      <c r="E484" s="73"/>
      <c r="F484" s="73"/>
      <c r="G484" s="74" t="s">
        <v>4222</v>
      </c>
      <c r="H484" s="115">
        <v>100</v>
      </c>
    </row>
    <row r="485" spans="1:8" ht="26.4" x14ac:dyDescent="0.25">
      <c r="A485" s="21">
        <v>46162</v>
      </c>
      <c r="B485" s="28" t="s">
        <v>1428</v>
      </c>
      <c r="C485" s="38" t="s">
        <v>758</v>
      </c>
      <c r="D485" s="73" t="s">
        <v>2386</v>
      </c>
      <c r="E485" s="73"/>
      <c r="F485" s="73"/>
      <c r="G485" s="74"/>
      <c r="H485" s="115">
        <v>100</v>
      </c>
    </row>
    <row r="486" spans="1:8" ht="15" x14ac:dyDescent="0.25">
      <c r="A486" s="21">
        <v>46162</v>
      </c>
      <c r="B486" s="28" t="s">
        <v>1428</v>
      </c>
      <c r="C486" s="38" t="s">
        <v>758</v>
      </c>
      <c r="D486" s="73" t="s">
        <v>1891</v>
      </c>
      <c r="E486" s="73"/>
      <c r="F486" s="73"/>
      <c r="G486" s="74"/>
      <c r="H486" s="115">
        <v>100</v>
      </c>
    </row>
    <row r="487" spans="1:8" ht="15" x14ac:dyDescent="0.25">
      <c r="A487" s="21">
        <v>46162</v>
      </c>
      <c r="B487" s="28" t="s">
        <v>1428</v>
      </c>
      <c r="C487" s="38" t="s">
        <v>758</v>
      </c>
      <c r="D487" s="19" t="s">
        <v>4223</v>
      </c>
      <c r="E487" s="73"/>
      <c r="F487" s="73"/>
      <c r="G487" s="74"/>
      <c r="H487" s="115">
        <v>100</v>
      </c>
    </row>
    <row r="488" spans="1:8" ht="15" x14ac:dyDescent="0.25">
      <c r="A488" s="21">
        <v>46162</v>
      </c>
      <c r="B488" s="28" t="s">
        <v>1428</v>
      </c>
      <c r="C488" s="38" t="s">
        <v>758</v>
      </c>
      <c r="D488" s="19" t="s">
        <v>4224</v>
      </c>
      <c r="E488" s="73"/>
      <c r="F488" s="73"/>
      <c r="G488" s="74"/>
      <c r="H488" s="115">
        <v>100</v>
      </c>
    </row>
    <row r="489" spans="1:8" ht="26.4" x14ac:dyDescent="0.25">
      <c r="A489" s="21">
        <v>46162</v>
      </c>
      <c r="B489" s="28" t="s">
        <v>1428</v>
      </c>
      <c r="C489" s="38" t="s">
        <v>758</v>
      </c>
      <c r="D489" s="19" t="s">
        <v>4225</v>
      </c>
      <c r="E489" s="73"/>
      <c r="F489" s="73"/>
      <c r="G489" s="74"/>
      <c r="H489" s="115">
        <v>100</v>
      </c>
    </row>
    <row r="490" spans="1:8" ht="21.6" x14ac:dyDescent="0.25">
      <c r="A490" s="21">
        <v>46162</v>
      </c>
      <c r="B490" s="88" t="s">
        <v>1542</v>
      </c>
      <c r="C490" s="38" t="s">
        <v>1747</v>
      </c>
      <c r="D490" s="19" t="s">
        <v>3412</v>
      </c>
      <c r="E490" s="73">
        <v>4</v>
      </c>
      <c r="F490" s="73"/>
      <c r="G490" s="74" t="s">
        <v>4226</v>
      </c>
      <c r="H490" s="115">
        <v>100</v>
      </c>
    </row>
    <row r="491" spans="1:8" ht="15" x14ac:dyDescent="0.25">
      <c r="A491" s="21">
        <v>46162</v>
      </c>
      <c r="B491" s="88" t="s">
        <v>1542</v>
      </c>
      <c r="C491" s="38" t="s">
        <v>2065</v>
      </c>
      <c r="D491" s="19" t="s">
        <v>4227</v>
      </c>
      <c r="E491" s="73"/>
      <c r="F491" s="73"/>
      <c r="G491" s="74"/>
      <c r="H491" s="115">
        <v>100</v>
      </c>
    </row>
    <row r="492" spans="1:8" ht="21.6" x14ac:dyDescent="0.25">
      <c r="A492" s="21">
        <v>46162</v>
      </c>
      <c r="B492" s="88" t="s">
        <v>1542</v>
      </c>
      <c r="C492" s="38" t="s">
        <v>1479</v>
      </c>
      <c r="D492" s="19" t="s">
        <v>3412</v>
      </c>
      <c r="E492" s="73"/>
      <c r="F492" s="73"/>
      <c r="G492" s="74" t="s">
        <v>4228</v>
      </c>
      <c r="H492" s="115">
        <v>100</v>
      </c>
    </row>
    <row r="493" spans="1:8" ht="15" x14ac:dyDescent="0.25">
      <c r="A493" s="21">
        <v>46162</v>
      </c>
      <c r="B493" s="88" t="s">
        <v>1542</v>
      </c>
      <c r="C493" s="38" t="s">
        <v>1882</v>
      </c>
      <c r="D493" s="19" t="s">
        <v>4227</v>
      </c>
      <c r="E493" s="73"/>
      <c r="F493" s="73"/>
      <c r="G493" s="74"/>
      <c r="H493" s="115">
        <v>100</v>
      </c>
    </row>
    <row r="494" spans="1:8" ht="15" x14ac:dyDescent="0.25">
      <c r="A494" s="21">
        <v>46162</v>
      </c>
      <c r="B494" s="88" t="s">
        <v>1542</v>
      </c>
      <c r="C494" s="38" t="s">
        <v>2082</v>
      </c>
      <c r="D494" s="19" t="s">
        <v>4229</v>
      </c>
      <c r="E494" s="73"/>
      <c r="F494" s="73"/>
      <c r="G494" s="74" t="s">
        <v>4230</v>
      </c>
      <c r="H494" s="115">
        <v>100</v>
      </c>
    </row>
    <row r="495" spans="1:8" ht="64.8" x14ac:dyDescent="0.25">
      <c r="A495" s="21">
        <v>46162</v>
      </c>
      <c r="B495" s="88" t="s">
        <v>1542</v>
      </c>
      <c r="C495" s="38" t="s">
        <v>4231</v>
      </c>
      <c r="D495" s="19" t="s">
        <v>4232</v>
      </c>
      <c r="E495" s="73"/>
      <c r="F495" s="73"/>
      <c r="G495" s="74" t="s">
        <v>4233</v>
      </c>
      <c r="H495" s="115">
        <v>100</v>
      </c>
    </row>
    <row r="496" spans="1:8" ht="21.6" x14ac:dyDescent="0.25">
      <c r="A496" s="21">
        <v>46162</v>
      </c>
      <c r="B496" s="88" t="s">
        <v>1555</v>
      </c>
      <c r="C496" s="38" t="s">
        <v>1562</v>
      </c>
      <c r="D496" s="19" t="s">
        <v>3935</v>
      </c>
      <c r="E496" s="73"/>
      <c r="F496" s="73"/>
      <c r="G496" s="74" t="s">
        <v>4147</v>
      </c>
      <c r="H496" s="115">
        <v>100</v>
      </c>
    </row>
    <row r="497" spans="1:8" ht="15" x14ac:dyDescent="0.25">
      <c r="A497" s="21">
        <v>46162</v>
      </c>
      <c r="B497" s="88" t="s">
        <v>1555</v>
      </c>
      <c r="C497" s="38" t="s">
        <v>1560</v>
      </c>
      <c r="D497" s="19" t="s">
        <v>4227</v>
      </c>
      <c r="E497" s="73"/>
      <c r="F497" s="73"/>
      <c r="G497" s="74"/>
      <c r="H497" s="115">
        <v>100</v>
      </c>
    </row>
    <row r="498" spans="1:8" ht="15" x14ac:dyDescent="0.25">
      <c r="A498" s="21">
        <v>46162</v>
      </c>
      <c r="B498" s="88" t="s">
        <v>1555</v>
      </c>
      <c r="C498" s="38" t="s">
        <v>1729</v>
      </c>
      <c r="D498" s="19" t="s">
        <v>4227</v>
      </c>
      <c r="E498" s="73"/>
      <c r="F498" s="73"/>
      <c r="G498" s="74"/>
      <c r="H498" s="115">
        <v>100</v>
      </c>
    </row>
    <row r="499" spans="1:8" ht="15" x14ac:dyDescent="0.25">
      <c r="A499" s="21">
        <v>46162</v>
      </c>
      <c r="B499" s="88" t="s">
        <v>1555</v>
      </c>
      <c r="C499" s="38" t="s">
        <v>1563</v>
      </c>
      <c r="D499" s="19" t="s">
        <v>4227</v>
      </c>
      <c r="E499" s="73"/>
      <c r="F499" s="73"/>
      <c r="G499" s="74"/>
      <c r="H499" s="115">
        <v>100</v>
      </c>
    </row>
    <row r="500" spans="1:8" ht="15" x14ac:dyDescent="0.25">
      <c r="A500" s="21">
        <v>46162</v>
      </c>
      <c r="B500" s="88" t="s">
        <v>1438</v>
      </c>
      <c r="C500" s="38" t="s">
        <v>4234</v>
      </c>
      <c r="D500" s="19" t="s">
        <v>3933</v>
      </c>
      <c r="E500" s="73"/>
      <c r="F500" s="73"/>
      <c r="G500" s="74" t="s">
        <v>2718</v>
      </c>
      <c r="H500" s="115">
        <v>100</v>
      </c>
    </row>
    <row r="501" spans="1:8" x14ac:dyDescent="0.25">
      <c r="A501" s="21">
        <v>46162</v>
      </c>
      <c r="B501" s="28" t="s">
        <v>1438</v>
      </c>
      <c r="C501" s="38" t="s">
        <v>1472</v>
      </c>
      <c r="D501" s="19" t="s">
        <v>3933</v>
      </c>
      <c r="E501" s="19">
        <v>8</v>
      </c>
      <c r="F501" s="19"/>
      <c r="G501" s="114" t="s">
        <v>4120</v>
      </c>
      <c r="H501" s="115">
        <v>100</v>
      </c>
    </row>
    <row r="502" spans="1:8" ht="15" x14ac:dyDescent="0.25">
      <c r="A502" s="21">
        <v>46162</v>
      </c>
      <c r="B502" s="28" t="s">
        <v>1438</v>
      </c>
      <c r="C502" s="38" t="s">
        <v>1919</v>
      </c>
      <c r="D502" s="19" t="s">
        <v>3412</v>
      </c>
      <c r="E502" s="19">
        <v>4</v>
      </c>
      <c r="F502" s="19"/>
      <c r="G502" s="114" t="s">
        <v>2007</v>
      </c>
      <c r="H502" s="115">
        <v>100</v>
      </c>
    </row>
    <row r="503" spans="1:8" ht="15" x14ac:dyDescent="0.25">
      <c r="A503" s="21">
        <v>46162</v>
      </c>
      <c r="B503" s="28" t="s">
        <v>1438</v>
      </c>
      <c r="C503" s="38" t="s">
        <v>1468</v>
      </c>
      <c r="D503" s="19" t="s">
        <v>3436</v>
      </c>
      <c r="E503" s="19"/>
      <c r="F503" s="19"/>
      <c r="G503" s="114"/>
      <c r="H503" s="115">
        <v>100</v>
      </c>
    </row>
    <row r="504" spans="1:8" ht="15" x14ac:dyDescent="0.25">
      <c r="A504" s="21">
        <v>46162</v>
      </c>
      <c r="B504" s="28" t="s">
        <v>1438</v>
      </c>
      <c r="C504" s="38" t="s">
        <v>1645</v>
      </c>
      <c r="D504" s="19" t="s">
        <v>3436</v>
      </c>
      <c r="E504" s="19"/>
      <c r="F504" s="19"/>
      <c r="G504" s="114"/>
      <c r="H504" s="115">
        <v>100</v>
      </c>
    </row>
    <row r="505" spans="1:8" ht="15" x14ac:dyDescent="0.25">
      <c r="A505" s="21">
        <v>46162</v>
      </c>
      <c r="B505" s="28" t="s">
        <v>1438</v>
      </c>
      <c r="C505" s="38" t="s">
        <v>1458</v>
      </c>
      <c r="D505" s="19" t="s">
        <v>1440</v>
      </c>
      <c r="E505" s="19">
        <v>2</v>
      </c>
      <c r="F505" s="19"/>
      <c r="G505" s="114"/>
      <c r="H505" s="115">
        <v>100</v>
      </c>
    </row>
    <row r="506" spans="1:8" x14ac:dyDescent="0.25">
      <c r="A506" s="21">
        <v>46162</v>
      </c>
      <c r="B506" s="28" t="s">
        <v>1457</v>
      </c>
      <c r="C506" s="38" t="s">
        <v>1728</v>
      </c>
      <c r="D506" s="19" t="s">
        <v>3412</v>
      </c>
      <c r="E506" s="19"/>
      <c r="F506" s="19"/>
      <c r="G506" s="114" t="s">
        <v>4235</v>
      </c>
      <c r="H506" s="115">
        <v>100</v>
      </c>
    </row>
    <row r="507" spans="1:8" ht="15" x14ac:dyDescent="0.25">
      <c r="A507" s="21">
        <v>46162</v>
      </c>
      <c r="B507" s="28" t="s">
        <v>1457</v>
      </c>
      <c r="C507" s="38" t="s">
        <v>1627</v>
      </c>
      <c r="D507" s="19" t="s">
        <v>3412</v>
      </c>
      <c r="E507" s="19">
        <v>4</v>
      </c>
      <c r="F507" s="19"/>
      <c r="G507" s="114" t="s">
        <v>1450</v>
      </c>
      <c r="H507" s="115">
        <v>100</v>
      </c>
    </row>
    <row r="508" spans="1:8" ht="15" x14ac:dyDescent="0.25">
      <c r="A508" s="21">
        <v>46162</v>
      </c>
      <c r="B508" s="28" t="s">
        <v>1457</v>
      </c>
      <c r="C508" s="38" t="s">
        <v>2175</v>
      </c>
      <c r="D508" s="19" t="s">
        <v>3412</v>
      </c>
      <c r="E508" s="19"/>
      <c r="F508" s="19"/>
      <c r="G508" s="114" t="s">
        <v>2007</v>
      </c>
      <c r="H508" s="115">
        <v>100</v>
      </c>
    </row>
    <row r="509" spans="1:8" ht="15" x14ac:dyDescent="0.25">
      <c r="A509" s="21">
        <v>46162</v>
      </c>
      <c r="B509" s="28" t="s">
        <v>1457</v>
      </c>
      <c r="C509" s="38" t="s">
        <v>369</v>
      </c>
      <c r="D509" s="19" t="s">
        <v>4146</v>
      </c>
      <c r="E509" s="19">
        <v>1</v>
      </c>
      <c r="F509" s="19"/>
      <c r="G509" s="114"/>
      <c r="H509" s="115">
        <v>100</v>
      </c>
    </row>
    <row r="510" spans="1:8" ht="15" x14ac:dyDescent="0.25">
      <c r="A510" s="21">
        <v>46162</v>
      </c>
      <c r="B510" s="28" t="s">
        <v>1457</v>
      </c>
      <c r="C510" s="38" t="s">
        <v>1785</v>
      </c>
      <c r="D510" s="19" t="s">
        <v>3412</v>
      </c>
      <c r="E510" s="19"/>
      <c r="F510" s="19"/>
      <c r="G510" s="114" t="s">
        <v>2007</v>
      </c>
      <c r="H510" s="115">
        <v>100</v>
      </c>
    </row>
    <row r="511" spans="1:8" ht="15" x14ac:dyDescent="0.25">
      <c r="A511" s="21">
        <v>46162</v>
      </c>
      <c r="B511" s="28" t="s">
        <v>1457</v>
      </c>
      <c r="C511" s="38" t="s">
        <v>1785</v>
      </c>
      <c r="D511" s="19" t="s">
        <v>4227</v>
      </c>
      <c r="E511" s="19"/>
      <c r="F511" s="19"/>
      <c r="G511" s="114"/>
      <c r="H511" s="115">
        <v>100</v>
      </c>
    </row>
    <row r="512" spans="1:8" ht="15" x14ac:dyDescent="0.25">
      <c r="A512" s="21">
        <v>46162</v>
      </c>
      <c r="B512" s="28" t="s">
        <v>1457</v>
      </c>
      <c r="C512" s="38" t="s">
        <v>1439</v>
      </c>
      <c r="D512" s="19" t="s">
        <v>4236</v>
      </c>
      <c r="E512" s="19"/>
      <c r="F512" s="19"/>
      <c r="G512" s="114"/>
      <c r="H512" s="115">
        <v>100</v>
      </c>
    </row>
    <row r="513" spans="1:8" ht="15" x14ac:dyDescent="0.25">
      <c r="A513" s="21">
        <v>46162</v>
      </c>
      <c r="B513" s="28" t="s">
        <v>2372</v>
      </c>
      <c r="C513" s="38" t="s">
        <v>1700</v>
      </c>
      <c r="D513" s="73" t="s">
        <v>4237</v>
      </c>
      <c r="E513" s="19"/>
      <c r="F513" s="19"/>
      <c r="G513" s="114" t="s">
        <v>4238</v>
      </c>
      <c r="H513" s="115">
        <v>100</v>
      </c>
    </row>
    <row r="514" spans="1:8" ht="15" x14ac:dyDescent="0.25">
      <c r="A514" s="21">
        <v>46162</v>
      </c>
      <c r="B514" s="28" t="s">
        <v>2372</v>
      </c>
      <c r="C514" s="38" t="s">
        <v>2082</v>
      </c>
      <c r="D514" s="73" t="s">
        <v>4239</v>
      </c>
      <c r="E514" s="19"/>
      <c r="F514" s="19"/>
      <c r="G514" s="114"/>
      <c r="H514" s="115">
        <v>100</v>
      </c>
    </row>
    <row r="515" spans="1:8" ht="15" x14ac:dyDescent="0.25">
      <c r="A515" s="21">
        <v>46162</v>
      </c>
      <c r="B515" s="28" t="s">
        <v>2372</v>
      </c>
      <c r="C515" s="38" t="s">
        <v>4231</v>
      </c>
      <c r="D515" s="73" t="s">
        <v>4240</v>
      </c>
      <c r="E515" s="19"/>
      <c r="F515" s="19"/>
      <c r="G515" s="114" t="s">
        <v>4241</v>
      </c>
      <c r="H515" s="115">
        <v>100</v>
      </c>
    </row>
    <row r="516" spans="1:8" ht="15" x14ac:dyDescent="0.25">
      <c r="A516" s="21">
        <v>46162</v>
      </c>
      <c r="B516" s="28" t="s">
        <v>2372</v>
      </c>
      <c r="C516" s="38" t="s">
        <v>1700</v>
      </c>
      <c r="D516" s="19" t="s">
        <v>4242</v>
      </c>
      <c r="E516" s="19"/>
      <c r="F516" s="19"/>
      <c r="G516" s="114" t="s">
        <v>4243</v>
      </c>
      <c r="H516" s="115">
        <v>100</v>
      </c>
    </row>
    <row r="517" spans="1:8" ht="15" x14ac:dyDescent="0.25">
      <c r="A517" s="21">
        <v>46162</v>
      </c>
      <c r="B517" s="28" t="s">
        <v>1590</v>
      </c>
      <c r="C517" s="38" t="s">
        <v>4211</v>
      </c>
      <c r="D517" s="19" t="s">
        <v>4244</v>
      </c>
      <c r="E517" s="19"/>
      <c r="F517" s="19"/>
      <c r="G517" s="114"/>
      <c r="H517" s="115">
        <v>80</v>
      </c>
    </row>
    <row r="518" spans="1:8" ht="15" x14ac:dyDescent="0.25">
      <c r="A518" s="21">
        <v>46162</v>
      </c>
      <c r="B518" s="28" t="s">
        <v>1590</v>
      </c>
      <c r="C518" s="38" t="s">
        <v>523</v>
      </c>
      <c r="D518" s="19" t="s">
        <v>4245</v>
      </c>
      <c r="E518" s="19"/>
      <c r="F518" s="19"/>
      <c r="G518" s="114"/>
      <c r="H518" s="115">
        <v>100</v>
      </c>
    </row>
    <row r="519" spans="1:8" ht="15" x14ac:dyDescent="0.25">
      <c r="A519" s="21">
        <v>46162</v>
      </c>
      <c r="B519" s="28" t="s">
        <v>1590</v>
      </c>
      <c r="C519" s="38" t="s">
        <v>1700</v>
      </c>
      <c r="D519" s="19" t="s">
        <v>4246</v>
      </c>
      <c r="E519" s="19"/>
      <c r="F519" s="19"/>
      <c r="G519" s="114"/>
      <c r="H519" s="115">
        <v>100</v>
      </c>
    </row>
    <row r="520" spans="1:8" ht="15" x14ac:dyDescent="0.25">
      <c r="A520" s="21">
        <v>46163</v>
      </c>
      <c r="B520" s="28" t="s">
        <v>1428</v>
      </c>
      <c r="C520" s="38" t="s">
        <v>758</v>
      </c>
      <c r="D520" s="19" t="s">
        <v>4146</v>
      </c>
      <c r="E520" s="19">
        <v>1</v>
      </c>
      <c r="F520" s="19"/>
      <c r="G520" s="114"/>
      <c r="H520" s="115">
        <v>100</v>
      </c>
    </row>
    <row r="521" spans="1:8" ht="26.4" x14ac:dyDescent="0.25">
      <c r="A521" s="21">
        <v>46163</v>
      </c>
      <c r="B521" s="28" t="s">
        <v>1428</v>
      </c>
      <c r="C521" s="38" t="s">
        <v>1535</v>
      </c>
      <c r="D521" s="19" t="s">
        <v>4247</v>
      </c>
      <c r="E521" s="19"/>
      <c r="F521" s="19"/>
      <c r="G521" s="114" t="s">
        <v>4248</v>
      </c>
      <c r="H521" s="115">
        <v>100</v>
      </c>
    </row>
    <row r="522" spans="1:8" ht="26.4" x14ac:dyDescent="0.25">
      <c r="A522" s="21">
        <v>46163</v>
      </c>
      <c r="B522" s="28" t="s">
        <v>1428</v>
      </c>
      <c r="C522" s="38" t="s">
        <v>4195</v>
      </c>
      <c r="D522" s="19" t="s">
        <v>4249</v>
      </c>
      <c r="E522" s="19"/>
      <c r="F522" s="19"/>
      <c r="G522" s="114"/>
      <c r="H522" s="115">
        <v>100</v>
      </c>
    </row>
    <row r="523" spans="1:8" x14ac:dyDescent="0.25">
      <c r="A523" s="21">
        <v>46163</v>
      </c>
      <c r="B523" s="28" t="s">
        <v>1542</v>
      </c>
      <c r="C523" s="38" t="s">
        <v>1678</v>
      </c>
      <c r="D523" s="19" t="s">
        <v>3933</v>
      </c>
      <c r="E523" s="19">
        <v>8</v>
      </c>
      <c r="F523" s="19"/>
      <c r="G523" s="114" t="s">
        <v>4120</v>
      </c>
      <c r="H523" s="115">
        <v>100</v>
      </c>
    </row>
    <row r="524" spans="1:8" x14ac:dyDescent="0.25">
      <c r="A524" s="21">
        <v>46163</v>
      </c>
      <c r="B524" s="28" t="s">
        <v>1542</v>
      </c>
      <c r="C524" s="38" t="s">
        <v>1615</v>
      </c>
      <c r="D524" s="19" t="s">
        <v>3933</v>
      </c>
      <c r="E524" s="19">
        <v>4</v>
      </c>
      <c r="F524" s="19"/>
      <c r="G524" s="114" t="s">
        <v>4120</v>
      </c>
      <c r="H524" s="115">
        <v>100</v>
      </c>
    </row>
    <row r="525" spans="1:8" ht="15" x14ac:dyDescent="0.25">
      <c r="A525" s="21">
        <v>46163</v>
      </c>
      <c r="B525" s="28" t="s">
        <v>1542</v>
      </c>
      <c r="C525" s="38" t="s">
        <v>1910</v>
      </c>
      <c r="D525" s="19" t="s">
        <v>3412</v>
      </c>
      <c r="E525" s="19">
        <v>7</v>
      </c>
      <c r="F525" s="19"/>
      <c r="G525" s="114" t="s">
        <v>1450</v>
      </c>
      <c r="H525" s="115">
        <v>100</v>
      </c>
    </row>
    <row r="526" spans="1:8" ht="15" x14ac:dyDescent="0.25">
      <c r="A526" s="21">
        <v>46163</v>
      </c>
      <c r="B526" s="28" t="s">
        <v>1542</v>
      </c>
      <c r="C526" s="38" t="s">
        <v>1912</v>
      </c>
      <c r="D526" s="19" t="s">
        <v>3412</v>
      </c>
      <c r="E526" s="19">
        <v>3</v>
      </c>
      <c r="F526" s="19"/>
      <c r="G526" s="114" t="s">
        <v>1450</v>
      </c>
      <c r="H526" s="115">
        <v>100</v>
      </c>
    </row>
    <row r="527" spans="1:8" ht="15" x14ac:dyDescent="0.25">
      <c r="A527" s="21">
        <v>46163</v>
      </c>
      <c r="B527" s="28" t="s">
        <v>1542</v>
      </c>
      <c r="C527" s="38" t="s">
        <v>1455</v>
      </c>
      <c r="D527" s="19" t="s">
        <v>1440</v>
      </c>
      <c r="E527" s="19">
        <v>6</v>
      </c>
      <c r="F527" s="19"/>
      <c r="G527" s="114"/>
      <c r="H527" s="115">
        <v>100</v>
      </c>
    </row>
    <row r="528" spans="1:8" x14ac:dyDescent="0.25">
      <c r="A528" s="21">
        <v>46163</v>
      </c>
      <c r="B528" s="28" t="s">
        <v>1542</v>
      </c>
      <c r="C528" s="38" t="s">
        <v>1624</v>
      </c>
      <c r="D528" s="19" t="s">
        <v>3933</v>
      </c>
      <c r="E528" s="19">
        <v>3</v>
      </c>
      <c r="F528" s="19"/>
      <c r="G528" s="114" t="s">
        <v>4120</v>
      </c>
      <c r="H528" s="115">
        <v>100</v>
      </c>
    </row>
    <row r="529" spans="1:8" ht="15" x14ac:dyDescent="0.25">
      <c r="A529" s="21">
        <v>46163</v>
      </c>
      <c r="B529" s="28" t="s">
        <v>1438</v>
      </c>
      <c r="C529" s="38" t="s">
        <v>1574</v>
      </c>
      <c r="D529" s="19" t="s">
        <v>3933</v>
      </c>
      <c r="E529" s="19"/>
      <c r="F529" s="19"/>
      <c r="G529" s="114" t="s">
        <v>2718</v>
      </c>
      <c r="H529" s="115">
        <v>100</v>
      </c>
    </row>
    <row r="530" spans="1:8" x14ac:dyDescent="0.25">
      <c r="A530" s="21">
        <v>46163</v>
      </c>
      <c r="B530" s="28" t="s">
        <v>1438</v>
      </c>
      <c r="C530" s="38" t="s">
        <v>1486</v>
      </c>
      <c r="D530" s="19" t="s">
        <v>3933</v>
      </c>
      <c r="E530" s="19">
        <v>5</v>
      </c>
      <c r="F530" s="19"/>
      <c r="G530" s="114" t="s">
        <v>4250</v>
      </c>
      <c r="H530" s="115">
        <v>100</v>
      </c>
    </row>
    <row r="531" spans="1:8" ht="48" x14ac:dyDescent="0.25">
      <c r="A531" s="21">
        <v>46163</v>
      </c>
      <c r="B531" s="28" t="s">
        <v>1438</v>
      </c>
      <c r="C531" s="38" t="s">
        <v>4231</v>
      </c>
      <c r="D531" s="19" t="s">
        <v>4251</v>
      </c>
      <c r="E531" s="19"/>
      <c r="F531" s="19"/>
      <c r="G531" s="114" t="s">
        <v>4252</v>
      </c>
      <c r="H531" s="75">
        <v>70</v>
      </c>
    </row>
    <row r="532" spans="1:8" ht="15" x14ac:dyDescent="0.25">
      <c r="A532" s="21">
        <v>46163</v>
      </c>
      <c r="B532" s="28" t="s">
        <v>1438</v>
      </c>
      <c r="C532" s="38" t="s">
        <v>1795</v>
      </c>
      <c r="D532" s="19" t="s">
        <v>1440</v>
      </c>
      <c r="E532" s="19">
        <v>3</v>
      </c>
      <c r="F532" s="19"/>
      <c r="G532" s="114"/>
      <c r="H532" s="115">
        <v>100</v>
      </c>
    </row>
    <row r="533" spans="1:8" ht="15" x14ac:dyDescent="0.25">
      <c r="A533" s="21">
        <v>46163</v>
      </c>
      <c r="B533" s="28" t="s">
        <v>1438</v>
      </c>
      <c r="C533" s="38" t="s">
        <v>2096</v>
      </c>
      <c r="D533" s="19" t="s">
        <v>1440</v>
      </c>
      <c r="E533" s="19">
        <v>2</v>
      </c>
      <c r="F533" s="19"/>
      <c r="G533" s="114"/>
      <c r="H533" s="115">
        <v>100</v>
      </c>
    </row>
    <row r="534" spans="1:8" ht="15" x14ac:dyDescent="0.25">
      <c r="A534" s="21">
        <v>46163</v>
      </c>
      <c r="B534" s="28" t="s">
        <v>2372</v>
      </c>
      <c r="C534" s="38" t="s">
        <v>1700</v>
      </c>
      <c r="D534" s="19" t="s">
        <v>1958</v>
      </c>
      <c r="E534" s="19"/>
      <c r="F534" s="19"/>
      <c r="G534" s="114" t="s">
        <v>4253</v>
      </c>
      <c r="H534" s="115">
        <v>100</v>
      </c>
    </row>
    <row r="535" spans="1:8" ht="15" x14ac:dyDescent="0.25">
      <c r="A535" s="21">
        <v>46163</v>
      </c>
      <c r="B535" s="28" t="s">
        <v>2372</v>
      </c>
      <c r="C535" s="38" t="s">
        <v>2082</v>
      </c>
      <c r="D535" s="19" t="s">
        <v>4254</v>
      </c>
      <c r="E535" s="19"/>
      <c r="F535" s="19"/>
      <c r="G535" s="114"/>
      <c r="H535" s="115">
        <v>100</v>
      </c>
    </row>
    <row r="536" spans="1:8" ht="15" x14ac:dyDescent="0.25">
      <c r="A536" s="21">
        <v>46163</v>
      </c>
      <c r="B536" s="28" t="s">
        <v>2372</v>
      </c>
      <c r="C536" s="38" t="s">
        <v>4231</v>
      </c>
      <c r="D536" s="19" t="s">
        <v>4255</v>
      </c>
      <c r="E536" s="19"/>
      <c r="F536" s="19"/>
      <c r="G536" s="114" t="s">
        <v>4256</v>
      </c>
      <c r="H536" s="115">
        <v>100</v>
      </c>
    </row>
    <row r="537" spans="1:8" ht="15" x14ac:dyDescent="0.25">
      <c r="A537" s="21">
        <v>46163</v>
      </c>
      <c r="B537" s="28" t="s">
        <v>2372</v>
      </c>
      <c r="C537" s="38" t="s">
        <v>1700</v>
      </c>
      <c r="D537" s="19" t="s">
        <v>4257</v>
      </c>
      <c r="E537" s="19"/>
      <c r="F537" s="19"/>
      <c r="G537" s="114"/>
      <c r="H537" s="115">
        <v>100</v>
      </c>
    </row>
    <row r="538" spans="1:8" ht="15" x14ac:dyDescent="0.25">
      <c r="A538" s="21">
        <v>46163</v>
      </c>
      <c r="B538" s="28" t="s">
        <v>1590</v>
      </c>
      <c r="C538" s="38" t="s">
        <v>4211</v>
      </c>
      <c r="D538" s="19" t="s">
        <v>4244</v>
      </c>
      <c r="E538" s="19"/>
      <c r="F538" s="19"/>
      <c r="G538" s="114"/>
      <c r="H538" s="75">
        <v>85</v>
      </c>
    </row>
    <row r="539" spans="1:8" ht="15" x14ac:dyDescent="0.25">
      <c r="A539" s="21">
        <v>46164</v>
      </c>
      <c r="B539" s="28" t="s">
        <v>1428</v>
      </c>
      <c r="C539" s="38" t="s">
        <v>758</v>
      </c>
      <c r="D539" s="19" t="s">
        <v>4146</v>
      </c>
      <c r="E539" s="19">
        <v>1</v>
      </c>
      <c r="F539" s="19"/>
      <c r="G539" s="114"/>
      <c r="H539" s="115">
        <v>100</v>
      </c>
    </row>
    <row r="540" spans="1:8" ht="26.4" x14ac:dyDescent="0.25">
      <c r="A540" s="21">
        <v>46164</v>
      </c>
      <c r="B540" s="28" t="s">
        <v>1428</v>
      </c>
      <c r="C540" s="38" t="s">
        <v>369</v>
      </c>
      <c r="D540" s="19" t="s">
        <v>1767</v>
      </c>
      <c r="E540" s="19"/>
      <c r="F540" s="19"/>
      <c r="G540" s="114"/>
      <c r="H540" s="115">
        <v>100</v>
      </c>
    </row>
    <row r="541" spans="1:8" ht="15" x14ac:dyDescent="0.25">
      <c r="A541" s="21">
        <v>46164</v>
      </c>
      <c r="B541" s="28" t="s">
        <v>1428</v>
      </c>
      <c r="C541" s="38" t="s">
        <v>2689</v>
      </c>
      <c r="D541" s="19" t="s">
        <v>1604</v>
      </c>
      <c r="E541" s="19"/>
      <c r="F541" s="19"/>
      <c r="G541" s="114"/>
      <c r="H541" s="115">
        <v>100</v>
      </c>
    </row>
    <row r="542" spans="1:8" ht="15" x14ac:dyDescent="0.25">
      <c r="A542" s="21">
        <v>46164</v>
      </c>
      <c r="B542" s="28" t="s">
        <v>1428</v>
      </c>
      <c r="C542" s="38" t="s">
        <v>2689</v>
      </c>
      <c r="D542" s="19" t="s">
        <v>1603</v>
      </c>
      <c r="E542" s="19"/>
      <c r="F542" s="19"/>
      <c r="G542" s="114"/>
      <c r="H542" s="115">
        <v>100</v>
      </c>
    </row>
    <row r="543" spans="1:8" ht="26.25" customHeight="1" x14ac:dyDescent="0.25">
      <c r="A543" s="21">
        <v>46164</v>
      </c>
      <c r="B543" s="28" t="s">
        <v>1428</v>
      </c>
      <c r="C543" s="38" t="s">
        <v>2689</v>
      </c>
      <c r="D543" s="19" t="s">
        <v>1602</v>
      </c>
      <c r="E543" s="19"/>
      <c r="F543" s="19"/>
      <c r="G543" s="114"/>
      <c r="H543" s="115">
        <v>100</v>
      </c>
    </row>
    <row r="544" spans="1:8" ht="15" x14ac:dyDescent="0.25">
      <c r="A544" s="21">
        <v>46164</v>
      </c>
      <c r="B544" s="28" t="s">
        <v>1428</v>
      </c>
      <c r="C544" s="38" t="s">
        <v>1540</v>
      </c>
      <c r="D544" s="38" t="s">
        <v>4258</v>
      </c>
      <c r="E544" s="19"/>
      <c r="F544" s="19"/>
      <c r="G544" s="114"/>
      <c r="H544" s="115">
        <v>100</v>
      </c>
    </row>
    <row r="545" spans="1:8" ht="15" x14ac:dyDescent="0.25">
      <c r="A545" s="21">
        <v>46164</v>
      </c>
      <c r="B545" s="28" t="s">
        <v>1542</v>
      </c>
      <c r="C545" s="38" t="s">
        <v>1775</v>
      </c>
      <c r="D545" s="19" t="s">
        <v>1440</v>
      </c>
      <c r="E545" s="19">
        <v>3</v>
      </c>
      <c r="F545" s="19"/>
      <c r="G545" s="114"/>
      <c r="H545" s="115">
        <v>100</v>
      </c>
    </row>
    <row r="546" spans="1:8" ht="15" x14ac:dyDescent="0.25">
      <c r="A546" s="21">
        <v>46164</v>
      </c>
      <c r="B546" s="28" t="s">
        <v>1542</v>
      </c>
      <c r="C546" s="38" t="s">
        <v>1862</v>
      </c>
      <c r="D546" s="19" t="s">
        <v>2841</v>
      </c>
      <c r="E546" s="19"/>
      <c r="F546" s="19"/>
      <c r="G546" s="114"/>
      <c r="H546" s="115">
        <v>100</v>
      </c>
    </row>
    <row r="547" spans="1:8" ht="15" x14ac:dyDescent="0.25">
      <c r="A547" s="21">
        <v>46164</v>
      </c>
      <c r="B547" s="28" t="s">
        <v>1542</v>
      </c>
      <c r="C547" s="38" t="s">
        <v>1776</v>
      </c>
      <c r="D547" s="19" t="s">
        <v>3412</v>
      </c>
      <c r="E547" s="19">
        <v>8</v>
      </c>
      <c r="F547" s="19"/>
      <c r="G547" s="114" t="s">
        <v>4259</v>
      </c>
      <c r="H547" s="115">
        <v>100</v>
      </c>
    </row>
    <row r="548" spans="1:8" ht="15" x14ac:dyDescent="0.25">
      <c r="A548" s="21">
        <v>46164</v>
      </c>
      <c r="B548" s="28" t="s">
        <v>1542</v>
      </c>
      <c r="C548" s="38" t="s">
        <v>1935</v>
      </c>
      <c r="D548" s="19" t="s">
        <v>2841</v>
      </c>
      <c r="E548" s="73"/>
      <c r="F548" s="73"/>
      <c r="G548" s="74"/>
      <c r="H548" s="115">
        <v>100</v>
      </c>
    </row>
    <row r="549" spans="1:8" ht="15" x14ac:dyDescent="0.25">
      <c r="A549" s="21">
        <v>46164</v>
      </c>
      <c r="B549" s="28" t="s">
        <v>1542</v>
      </c>
      <c r="C549" s="38" t="s">
        <v>1724</v>
      </c>
      <c r="D549" s="73" t="s">
        <v>1440</v>
      </c>
      <c r="E549" s="73">
        <v>6</v>
      </c>
      <c r="F549" s="73"/>
      <c r="G549" s="74" t="s">
        <v>4260</v>
      </c>
      <c r="H549" s="115">
        <v>100</v>
      </c>
    </row>
    <row r="550" spans="1:8" ht="24" customHeight="1" x14ac:dyDescent="0.25">
      <c r="A550" s="21">
        <v>46164</v>
      </c>
      <c r="B550" s="28" t="s">
        <v>1542</v>
      </c>
      <c r="C550" s="38" t="s">
        <v>2008</v>
      </c>
      <c r="D550" s="73" t="s">
        <v>1440</v>
      </c>
      <c r="E550" s="73">
        <v>5</v>
      </c>
      <c r="F550" s="73"/>
      <c r="G550" s="74" t="s">
        <v>1839</v>
      </c>
      <c r="H550" s="115">
        <v>100</v>
      </c>
    </row>
    <row r="551" spans="1:8" ht="15" x14ac:dyDescent="0.25">
      <c r="A551" s="21">
        <v>46164</v>
      </c>
      <c r="B551" s="28" t="s">
        <v>1542</v>
      </c>
      <c r="C551" s="38" t="s">
        <v>1608</v>
      </c>
      <c r="D551" s="73" t="s">
        <v>3412</v>
      </c>
      <c r="E551" s="73">
        <v>8</v>
      </c>
      <c r="F551" s="73"/>
      <c r="G551" s="74" t="s">
        <v>1450</v>
      </c>
      <c r="H551" s="115">
        <v>100</v>
      </c>
    </row>
    <row r="552" spans="1:8" ht="21.6" x14ac:dyDescent="0.25">
      <c r="A552" s="21">
        <v>46164</v>
      </c>
      <c r="B552" s="88" t="s">
        <v>1555</v>
      </c>
      <c r="C552" s="38" t="s">
        <v>1789</v>
      </c>
      <c r="D552" s="73" t="s">
        <v>3933</v>
      </c>
      <c r="E552" s="73"/>
      <c r="F552" s="73"/>
      <c r="G552" s="74" t="s">
        <v>4261</v>
      </c>
      <c r="H552" s="115">
        <v>100</v>
      </c>
    </row>
    <row r="553" spans="1:8" ht="21.6" x14ac:dyDescent="0.25">
      <c r="A553" s="21">
        <v>46164</v>
      </c>
      <c r="B553" s="88" t="s">
        <v>1555</v>
      </c>
      <c r="C553" s="38" t="s">
        <v>1624</v>
      </c>
      <c r="D553" s="73" t="s">
        <v>3933</v>
      </c>
      <c r="E553" s="73"/>
      <c r="F553" s="73"/>
      <c r="G553" s="74" t="s">
        <v>4262</v>
      </c>
      <c r="H553" s="115">
        <v>100</v>
      </c>
    </row>
    <row r="554" spans="1:8" ht="15" x14ac:dyDescent="0.25">
      <c r="A554" s="21">
        <v>46164</v>
      </c>
      <c r="B554" s="88" t="s">
        <v>1555</v>
      </c>
      <c r="C554" s="38" t="s">
        <v>1448</v>
      </c>
      <c r="D554" s="73" t="s">
        <v>3412</v>
      </c>
      <c r="E554" s="73">
        <v>6</v>
      </c>
      <c r="F554" s="73"/>
      <c r="G554" s="74" t="s">
        <v>1450</v>
      </c>
      <c r="H554" s="115">
        <v>100</v>
      </c>
    </row>
    <row r="555" spans="1:8" ht="15" x14ac:dyDescent="0.25">
      <c r="A555" s="21">
        <v>46164</v>
      </c>
      <c r="B555" s="88" t="s">
        <v>1555</v>
      </c>
      <c r="C555" s="38" t="s">
        <v>1784</v>
      </c>
      <c r="D555" s="73" t="s">
        <v>2841</v>
      </c>
      <c r="E555" s="73"/>
      <c r="F555" s="73"/>
      <c r="G555" s="74"/>
      <c r="H555" s="115">
        <v>100</v>
      </c>
    </row>
    <row r="556" spans="1:8" ht="15" x14ac:dyDescent="0.25">
      <c r="A556" s="21">
        <v>46164</v>
      </c>
      <c r="B556" s="88" t="s">
        <v>1555</v>
      </c>
      <c r="C556" s="38" t="s">
        <v>1782</v>
      </c>
      <c r="D556" s="73" t="s">
        <v>3412</v>
      </c>
      <c r="E556" s="73"/>
      <c r="F556" s="73"/>
      <c r="G556" s="74"/>
      <c r="H556" s="115">
        <v>100</v>
      </c>
    </row>
    <row r="557" spans="1:8" ht="15" x14ac:dyDescent="0.25">
      <c r="A557" s="21">
        <v>46164</v>
      </c>
      <c r="B557" s="88" t="s">
        <v>1555</v>
      </c>
      <c r="C557" s="38" t="s">
        <v>1781</v>
      </c>
      <c r="D557" s="73" t="s">
        <v>1440</v>
      </c>
      <c r="E557" s="73">
        <v>4</v>
      </c>
      <c r="F557" s="73"/>
      <c r="G557" s="74"/>
      <c r="H557" s="115">
        <v>100</v>
      </c>
    </row>
    <row r="558" spans="1:8" ht="15" x14ac:dyDescent="0.25">
      <c r="A558" s="21">
        <v>46164</v>
      </c>
      <c r="B558" s="88" t="s">
        <v>1438</v>
      </c>
      <c r="C558" s="38" t="s">
        <v>1692</v>
      </c>
      <c r="D558" s="73" t="s">
        <v>3933</v>
      </c>
      <c r="E558" s="73"/>
      <c r="F558" s="73"/>
      <c r="G558" s="74" t="s">
        <v>2718</v>
      </c>
      <c r="H558" s="115">
        <v>100</v>
      </c>
    </row>
    <row r="559" spans="1:8" ht="15" x14ac:dyDescent="0.25">
      <c r="A559" s="21">
        <v>46164</v>
      </c>
      <c r="B559" s="88" t="s">
        <v>1438</v>
      </c>
      <c r="C559" s="38" t="s">
        <v>1576</v>
      </c>
      <c r="D559" s="73" t="s">
        <v>3933</v>
      </c>
      <c r="E559" s="73"/>
      <c r="F559" s="73"/>
      <c r="G559" s="74" t="s">
        <v>2718</v>
      </c>
      <c r="H559" s="115">
        <v>100</v>
      </c>
    </row>
    <row r="560" spans="1:8" ht="15" x14ac:dyDescent="0.25">
      <c r="A560" s="21">
        <v>46164</v>
      </c>
      <c r="B560" s="88" t="s">
        <v>1438</v>
      </c>
      <c r="C560" s="38" t="s">
        <v>1475</v>
      </c>
      <c r="D560" s="73" t="s">
        <v>3436</v>
      </c>
      <c r="E560" s="73"/>
      <c r="F560" s="73"/>
      <c r="G560" s="74"/>
      <c r="H560" s="115">
        <v>100</v>
      </c>
    </row>
    <row r="561" spans="1:8" ht="15" x14ac:dyDescent="0.25">
      <c r="A561" s="21">
        <v>46164</v>
      </c>
      <c r="B561" s="88" t="s">
        <v>1438</v>
      </c>
      <c r="C561" s="38" t="s">
        <v>1470</v>
      </c>
      <c r="D561" s="73" t="s">
        <v>3436</v>
      </c>
      <c r="E561" s="73"/>
      <c r="F561" s="73"/>
      <c r="G561" s="74"/>
      <c r="H561" s="115">
        <v>100</v>
      </c>
    </row>
    <row r="562" spans="1:8" ht="15" x14ac:dyDescent="0.25">
      <c r="A562" s="21">
        <v>46164</v>
      </c>
      <c r="B562" s="88" t="s">
        <v>1438</v>
      </c>
      <c r="C562" s="38" t="s">
        <v>1464</v>
      </c>
      <c r="D562" s="73" t="s">
        <v>1440</v>
      </c>
      <c r="E562" s="73">
        <v>4</v>
      </c>
      <c r="F562" s="73"/>
      <c r="G562" s="74"/>
      <c r="H562" s="115">
        <v>100</v>
      </c>
    </row>
    <row r="563" spans="1:8" ht="15" x14ac:dyDescent="0.25">
      <c r="A563" s="21">
        <v>46164</v>
      </c>
      <c r="B563" s="88" t="s">
        <v>1457</v>
      </c>
      <c r="C563" s="38" t="s">
        <v>1439</v>
      </c>
      <c r="D563" s="73" t="s">
        <v>3933</v>
      </c>
      <c r="E563" s="73">
        <v>3</v>
      </c>
      <c r="F563" s="73"/>
      <c r="G563" s="74" t="s">
        <v>2744</v>
      </c>
      <c r="H563" s="115">
        <v>100</v>
      </c>
    </row>
    <row r="564" spans="1:8" ht="21.6" x14ac:dyDescent="0.25">
      <c r="A564" s="21">
        <v>46164</v>
      </c>
      <c r="B564" s="88" t="s">
        <v>1457</v>
      </c>
      <c r="C564" s="38" t="s">
        <v>1627</v>
      </c>
      <c r="D564" s="73" t="s">
        <v>3412</v>
      </c>
      <c r="E564" s="73"/>
      <c r="F564" s="73"/>
      <c r="G564" s="74" t="s">
        <v>4263</v>
      </c>
      <c r="H564" s="115">
        <v>100</v>
      </c>
    </row>
    <row r="565" spans="1:8" ht="15" x14ac:dyDescent="0.25">
      <c r="A565" s="21">
        <v>46164</v>
      </c>
      <c r="B565" s="88" t="s">
        <v>1457</v>
      </c>
      <c r="C565" s="38" t="s">
        <v>1742</v>
      </c>
      <c r="D565" s="73" t="s">
        <v>2841</v>
      </c>
      <c r="E565" s="73"/>
      <c r="F565" s="73"/>
      <c r="G565" s="74"/>
      <c r="H565" s="115">
        <v>100</v>
      </c>
    </row>
    <row r="566" spans="1:8" ht="15" x14ac:dyDescent="0.25">
      <c r="A566" s="21">
        <v>46164</v>
      </c>
      <c r="B566" s="88" t="s">
        <v>1457</v>
      </c>
      <c r="C566" s="38" t="s">
        <v>1629</v>
      </c>
      <c r="D566" s="73" t="s">
        <v>1440</v>
      </c>
      <c r="E566" s="73">
        <v>4</v>
      </c>
      <c r="F566" s="73"/>
      <c r="G566" s="74"/>
      <c r="H566" s="115">
        <v>100</v>
      </c>
    </row>
    <row r="567" spans="1:8" ht="15" x14ac:dyDescent="0.25">
      <c r="A567" s="21">
        <v>46164</v>
      </c>
      <c r="B567" s="88" t="s">
        <v>1457</v>
      </c>
      <c r="C567" s="38" t="s">
        <v>3200</v>
      </c>
      <c r="D567" s="73" t="s">
        <v>1440</v>
      </c>
      <c r="E567" s="73"/>
      <c r="F567" s="73"/>
      <c r="G567" s="74"/>
      <c r="H567" s="115">
        <v>100</v>
      </c>
    </row>
    <row r="568" spans="1:8" ht="15" x14ac:dyDescent="0.25">
      <c r="A568" s="21">
        <v>46164</v>
      </c>
      <c r="B568" s="88" t="s">
        <v>1457</v>
      </c>
      <c r="C568" s="38" t="s">
        <v>1787</v>
      </c>
      <c r="D568" s="73" t="s">
        <v>1440</v>
      </c>
      <c r="E568" s="73">
        <v>2</v>
      </c>
      <c r="F568" s="73"/>
      <c r="G568" s="74" t="s">
        <v>1839</v>
      </c>
      <c r="H568" s="115">
        <v>100</v>
      </c>
    </row>
    <row r="569" spans="1:8" ht="15" x14ac:dyDescent="0.25">
      <c r="A569" s="21">
        <v>46164</v>
      </c>
      <c r="B569" s="88" t="s">
        <v>1457</v>
      </c>
      <c r="C569" s="38" t="s">
        <v>1941</v>
      </c>
      <c r="D569" s="73" t="s">
        <v>1440</v>
      </c>
      <c r="E569" s="73">
        <v>4</v>
      </c>
      <c r="F569" s="73"/>
      <c r="G569" s="74"/>
      <c r="H569" s="115">
        <v>100</v>
      </c>
    </row>
    <row r="570" spans="1:8" ht="15" x14ac:dyDescent="0.25">
      <c r="A570" s="21">
        <v>46164</v>
      </c>
      <c r="B570" s="88" t="s">
        <v>1457</v>
      </c>
      <c r="C570" s="38" t="s">
        <v>1622</v>
      </c>
      <c r="D570" s="73" t="s">
        <v>1440</v>
      </c>
      <c r="E570" s="73">
        <v>5</v>
      </c>
      <c r="F570" s="73"/>
      <c r="G570" s="74"/>
      <c r="H570" s="115">
        <v>100</v>
      </c>
    </row>
    <row r="571" spans="1:8" ht="15" x14ac:dyDescent="0.25">
      <c r="A571" s="21">
        <v>46164</v>
      </c>
      <c r="B571" s="88" t="s">
        <v>1457</v>
      </c>
      <c r="C571" s="38" t="s">
        <v>1626</v>
      </c>
      <c r="D571" s="73" t="s">
        <v>1440</v>
      </c>
      <c r="E571" s="73">
        <v>5</v>
      </c>
      <c r="F571" s="73"/>
      <c r="G571" s="74"/>
      <c r="H571" s="115">
        <v>100</v>
      </c>
    </row>
    <row r="572" spans="1:8" ht="54" x14ac:dyDescent="0.25">
      <c r="A572" s="21">
        <v>46164</v>
      </c>
      <c r="B572" s="88" t="s">
        <v>1457</v>
      </c>
      <c r="C572" s="38" t="s">
        <v>1633</v>
      </c>
      <c r="D572" s="73" t="s">
        <v>3412</v>
      </c>
      <c r="E572" s="73"/>
      <c r="F572" s="73"/>
      <c r="G572" s="74" t="s">
        <v>4264</v>
      </c>
      <c r="H572" s="115">
        <v>100</v>
      </c>
    </row>
    <row r="573" spans="1:8" ht="32.4" x14ac:dyDescent="0.25">
      <c r="A573" s="21">
        <v>46165</v>
      </c>
      <c r="B573" s="28" t="s">
        <v>1555</v>
      </c>
      <c r="C573" s="38" t="s">
        <v>1466</v>
      </c>
      <c r="D573" s="73" t="s">
        <v>3412</v>
      </c>
      <c r="E573" s="73"/>
      <c r="F573" s="73"/>
      <c r="G573" s="74" t="s">
        <v>4265</v>
      </c>
      <c r="H573" s="115">
        <v>100</v>
      </c>
    </row>
    <row r="574" spans="1:8" ht="21.6" x14ac:dyDescent="0.25">
      <c r="A574" s="21">
        <v>46165</v>
      </c>
      <c r="B574" s="28" t="s">
        <v>1555</v>
      </c>
      <c r="C574" s="38" t="s">
        <v>1955</v>
      </c>
      <c r="D574" s="73" t="s">
        <v>3412</v>
      </c>
      <c r="E574" s="73"/>
      <c r="F574" s="73"/>
      <c r="G574" s="74" t="s">
        <v>4266</v>
      </c>
      <c r="H574" s="115">
        <v>100</v>
      </c>
    </row>
    <row r="575" spans="1:8" ht="32.4" x14ac:dyDescent="0.25">
      <c r="A575" s="21">
        <v>46165</v>
      </c>
      <c r="B575" s="28" t="s">
        <v>1555</v>
      </c>
      <c r="C575" s="38" t="s">
        <v>1466</v>
      </c>
      <c r="D575" s="73" t="s">
        <v>3412</v>
      </c>
      <c r="E575" s="73"/>
      <c r="F575" s="73"/>
      <c r="G575" s="74" t="s">
        <v>4267</v>
      </c>
      <c r="H575" s="115">
        <v>100</v>
      </c>
    </row>
    <row r="576" spans="1:8" ht="21.6" x14ac:dyDescent="0.25">
      <c r="A576" s="21">
        <v>46165</v>
      </c>
      <c r="B576" s="28" t="s">
        <v>1555</v>
      </c>
      <c r="C576" s="38" t="s">
        <v>1486</v>
      </c>
      <c r="D576" s="73" t="s">
        <v>3412</v>
      </c>
      <c r="E576" s="73">
        <v>8</v>
      </c>
      <c r="F576" s="73"/>
      <c r="G576" s="74" t="s">
        <v>4268</v>
      </c>
      <c r="H576" s="115">
        <v>100</v>
      </c>
    </row>
    <row r="577" spans="1:8" ht="15" x14ac:dyDescent="0.25">
      <c r="A577" s="21">
        <v>46165</v>
      </c>
      <c r="B577" s="28" t="s">
        <v>1555</v>
      </c>
      <c r="C577" s="38" t="s">
        <v>2201</v>
      </c>
      <c r="D577" s="73" t="s">
        <v>1440</v>
      </c>
      <c r="E577" s="73">
        <v>2</v>
      </c>
      <c r="F577" s="73"/>
      <c r="G577" s="74"/>
      <c r="H577" s="115">
        <v>100</v>
      </c>
    </row>
    <row r="578" spans="1:8" ht="15" x14ac:dyDescent="0.25">
      <c r="A578" s="21">
        <v>46165</v>
      </c>
      <c r="B578" s="28" t="s">
        <v>1555</v>
      </c>
      <c r="C578" s="38" t="s">
        <v>1646</v>
      </c>
      <c r="D578" s="73" t="s">
        <v>1440</v>
      </c>
      <c r="E578" s="73">
        <v>3</v>
      </c>
      <c r="F578" s="73"/>
      <c r="G578" s="74"/>
      <c r="H578" s="115">
        <v>100</v>
      </c>
    </row>
    <row r="579" spans="1:8" ht="15" x14ac:dyDescent="0.25">
      <c r="A579" s="21">
        <v>46165</v>
      </c>
      <c r="B579" s="28" t="s">
        <v>1542</v>
      </c>
      <c r="C579" s="38" t="s">
        <v>758</v>
      </c>
      <c r="D579" s="73" t="s">
        <v>4146</v>
      </c>
      <c r="E579" s="73">
        <v>1</v>
      </c>
      <c r="F579" s="73"/>
      <c r="G579" s="74"/>
      <c r="H579" s="115">
        <v>100</v>
      </c>
    </row>
    <row r="580" spans="1:8" ht="15" x14ac:dyDescent="0.25">
      <c r="A580" s="21">
        <v>46165</v>
      </c>
      <c r="B580" s="28" t="s">
        <v>1542</v>
      </c>
      <c r="C580" s="38" t="s">
        <v>1627</v>
      </c>
      <c r="D580" s="73" t="s">
        <v>3412</v>
      </c>
      <c r="E580" s="73"/>
      <c r="F580" s="73"/>
      <c r="G580" s="74" t="s">
        <v>2007</v>
      </c>
      <c r="H580" s="115">
        <v>100</v>
      </c>
    </row>
    <row r="581" spans="1:8" ht="15" x14ac:dyDescent="0.25">
      <c r="A581" s="21">
        <v>46165</v>
      </c>
      <c r="B581" s="28" t="s">
        <v>1542</v>
      </c>
      <c r="C581" s="38" t="s">
        <v>1974</v>
      </c>
      <c r="D581" s="73" t="s">
        <v>3412</v>
      </c>
      <c r="E581" s="73"/>
      <c r="F581" s="73"/>
      <c r="G581" s="74" t="s">
        <v>4269</v>
      </c>
      <c r="H581" s="115">
        <v>100</v>
      </c>
    </row>
    <row r="582" spans="1:8" ht="15" x14ac:dyDescent="0.25">
      <c r="A582" s="21">
        <v>46165</v>
      </c>
      <c r="B582" s="28" t="s">
        <v>1542</v>
      </c>
      <c r="C582" s="38" t="s">
        <v>1685</v>
      </c>
      <c r="D582" s="73" t="s">
        <v>1440</v>
      </c>
      <c r="E582" s="73">
        <v>3</v>
      </c>
      <c r="F582" s="73"/>
      <c r="G582" s="74"/>
      <c r="H582" s="115">
        <v>100</v>
      </c>
    </row>
    <row r="583" spans="1:8" ht="15" x14ac:dyDescent="0.25">
      <c r="A583" s="21">
        <v>46165</v>
      </c>
      <c r="B583" s="28" t="s">
        <v>1542</v>
      </c>
      <c r="C583" s="38" t="s">
        <v>1570</v>
      </c>
      <c r="D583" s="73" t="s">
        <v>1440</v>
      </c>
      <c r="E583" s="73">
        <v>3</v>
      </c>
      <c r="F583" s="73"/>
      <c r="G583" s="74"/>
      <c r="H583" s="115">
        <v>100</v>
      </c>
    </row>
    <row r="584" spans="1:8" ht="15" x14ac:dyDescent="0.25">
      <c r="A584" s="21">
        <v>46165</v>
      </c>
      <c r="B584" s="28" t="s">
        <v>1542</v>
      </c>
      <c r="C584" s="38" t="s">
        <v>1792</v>
      </c>
      <c r="D584" s="73" t="s">
        <v>1440</v>
      </c>
      <c r="E584" s="73">
        <v>3</v>
      </c>
      <c r="F584" s="73"/>
      <c r="G584" s="74"/>
      <c r="H584" s="115">
        <v>100</v>
      </c>
    </row>
    <row r="585" spans="1:8" ht="21.6" x14ac:dyDescent="0.25">
      <c r="A585" s="21">
        <v>46165</v>
      </c>
      <c r="B585" s="28" t="s">
        <v>1542</v>
      </c>
      <c r="C585" s="38" t="s">
        <v>1633</v>
      </c>
      <c r="D585" s="73" t="s">
        <v>3412</v>
      </c>
      <c r="E585" s="73"/>
      <c r="F585" s="73"/>
      <c r="G585" s="74" t="s">
        <v>4270</v>
      </c>
      <c r="H585" s="115">
        <v>100</v>
      </c>
    </row>
    <row r="586" spans="1:8" ht="15" x14ac:dyDescent="0.25">
      <c r="A586" s="21">
        <v>46166</v>
      </c>
      <c r="B586" s="28" t="s">
        <v>1542</v>
      </c>
      <c r="C586" s="38" t="s">
        <v>758</v>
      </c>
      <c r="D586" s="73" t="s">
        <v>4146</v>
      </c>
      <c r="E586" s="73">
        <v>1</v>
      </c>
      <c r="F586" s="73"/>
      <c r="G586" s="74"/>
      <c r="H586" s="115">
        <v>100</v>
      </c>
    </row>
    <row r="587" spans="1:8" ht="21.6" x14ac:dyDescent="0.25">
      <c r="A587" s="21">
        <v>46166</v>
      </c>
      <c r="B587" s="28" t="s">
        <v>1542</v>
      </c>
      <c r="C587" s="38" t="s">
        <v>1907</v>
      </c>
      <c r="D587" s="73" t="s">
        <v>3412</v>
      </c>
      <c r="E587" s="73"/>
      <c r="F587" s="73"/>
      <c r="G587" s="74" t="s">
        <v>4271</v>
      </c>
      <c r="H587" s="115">
        <v>100</v>
      </c>
    </row>
    <row r="588" spans="1:8" ht="15" x14ac:dyDescent="0.25">
      <c r="A588" s="21">
        <v>46166</v>
      </c>
      <c r="B588" s="28" t="s">
        <v>1542</v>
      </c>
      <c r="C588" s="38" t="s">
        <v>1728</v>
      </c>
      <c r="D588" s="73" t="s">
        <v>3412</v>
      </c>
      <c r="E588" s="73"/>
      <c r="F588" s="73"/>
      <c r="G588" s="74" t="s">
        <v>2007</v>
      </c>
      <c r="H588" s="115">
        <v>100</v>
      </c>
    </row>
    <row r="589" spans="1:8" ht="21.6" x14ac:dyDescent="0.25">
      <c r="A589" s="21">
        <v>46166</v>
      </c>
      <c r="B589" s="28" t="s">
        <v>1542</v>
      </c>
      <c r="C589" s="38" t="s">
        <v>1787</v>
      </c>
      <c r="D589" s="73" t="s">
        <v>3412</v>
      </c>
      <c r="E589" s="73"/>
      <c r="F589" s="73"/>
      <c r="G589" s="74" t="s">
        <v>4266</v>
      </c>
      <c r="H589" s="115">
        <v>100</v>
      </c>
    </row>
    <row r="590" spans="1:8" ht="21.6" x14ac:dyDescent="0.25">
      <c r="A590" s="21">
        <v>46166</v>
      </c>
      <c r="B590" s="88" t="s">
        <v>1542</v>
      </c>
      <c r="C590" s="38" t="s">
        <v>1455</v>
      </c>
      <c r="D590" s="73" t="s">
        <v>3412</v>
      </c>
      <c r="E590" s="73"/>
      <c r="F590" s="73"/>
      <c r="G590" s="74" t="s">
        <v>4272</v>
      </c>
      <c r="H590" s="115">
        <v>100</v>
      </c>
    </row>
    <row r="591" spans="1:8" ht="21.6" x14ac:dyDescent="0.25">
      <c r="A591" s="21">
        <v>46166</v>
      </c>
      <c r="B591" s="88" t="s">
        <v>1542</v>
      </c>
      <c r="C591" s="38" t="s">
        <v>1785</v>
      </c>
      <c r="D591" s="73" t="s">
        <v>3412</v>
      </c>
      <c r="E591" s="73">
        <v>4</v>
      </c>
      <c r="F591" s="73"/>
      <c r="G591" s="74" t="s">
        <v>4273</v>
      </c>
      <c r="H591" s="115">
        <v>100</v>
      </c>
    </row>
    <row r="592" spans="1:8" ht="26.4" x14ac:dyDescent="0.25">
      <c r="A592" s="21">
        <v>46167</v>
      </c>
      <c r="B592" s="88" t="s">
        <v>1428</v>
      </c>
      <c r="C592" s="38" t="s">
        <v>758</v>
      </c>
      <c r="D592" s="73" t="s">
        <v>4274</v>
      </c>
      <c r="E592" s="73"/>
      <c r="F592" s="73"/>
      <c r="G592" s="74"/>
      <c r="H592" s="115">
        <v>100</v>
      </c>
    </row>
    <row r="593" spans="1:8" ht="15" x14ac:dyDescent="0.25">
      <c r="A593" s="21">
        <v>46167</v>
      </c>
      <c r="B593" s="88" t="s">
        <v>1428</v>
      </c>
      <c r="C593" s="38" t="s">
        <v>758</v>
      </c>
      <c r="D593" s="73" t="s">
        <v>4275</v>
      </c>
      <c r="E593" s="73"/>
      <c r="F593" s="73"/>
      <c r="G593" s="74"/>
      <c r="H593" s="115">
        <v>100</v>
      </c>
    </row>
    <row r="594" spans="1:8" ht="15" x14ac:dyDescent="0.25">
      <c r="A594" s="21">
        <v>46167</v>
      </c>
      <c r="B594" s="88" t="s">
        <v>1428</v>
      </c>
      <c r="C594" s="38" t="s">
        <v>758</v>
      </c>
      <c r="D594" s="73" t="s">
        <v>4276</v>
      </c>
      <c r="E594" s="73"/>
      <c r="F594" s="73"/>
      <c r="G594" s="74"/>
      <c r="H594" s="75">
        <v>25</v>
      </c>
    </row>
    <row r="595" spans="1:8" ht="26.4" x14ac:dyDescent="0.25">
      <c r="A595" s="21">
        <v>46167</v>
      </c>
      <c r="B595" s="88" t="s">
        <v>1428</v>
      </c>
      <c r="C595" s="38" t="s">
        <v>4277</v>
      </c>
      <c r="D595" s="73" t="s">
        <v>4278</v>
      </c>
      <c r="E595" s="73"/>
      <c r="F595" s="73"/>
      <c r="G595" s="74"/>
      <c r="H595" s="115">
        <v>100</v>
      </c>
    </row>
    <row r="596" spans="1:8" ht="15" x14ac:dyDescent="0.25">
      <c r="A596" s="21">
        <v>46167</v>
      </c>
      <c r="B596" s="88" t="s">
        <v>1542</v>
      </c>
      <c r="C596" s="38" t="s">
        <v>1727</v>
      </c>
      <c r="D596" s="73" t="s">
        <v>1440</v>
      </c>
      <c r="E596" s="73">
        <v>5</v>
      </c>
      <c r="F596" s="73"/>
      <c r="G596" s="74" t="s">
        <v>4279</v>
      </c>
      <c r="H596" s="115">
        <v>100</v>
      </c>
    </row>
    <row r="597" spans="1:8" ht="15" x14ac:dyDescent="0.25">
      <c r="A597" s="21">
        <v>46167</v>
      </c>
      <c r="B597" s="88" t="s">
        <v>1542</v>
      </c>
      <c r="C597" s="38" t="s">
        <v>1675</v>
      </c>
      <c r="D597" s="73" t="s">
        <v>3436</v>
      </c>
      <c r="E597" s="73"/>
      <c r="F597" s="73"/>
      <c r="G597" s="74"/>
      <c r="H597" s="115">
        <v>100</v>
      </c>
    </row>
    <row r="598" spans="1:8" ht="15" x14ac:dyDescent="0.25">
      <c r="A598" s="21">
        <v>46167</v>
      </c>
      <c r="B598" s="88" t="s">
        <v>1542</v>
      </c>
      <c r="C598" s="38" t="s">
        <v>1951</v>
      </c>
      <c r="D598" s="73" t="s">
        <v>3412</v>
      </c>
      <c r="E598" s="73">
        <v>5</v>
      </c>
      <c r="F598" s="73"/>
      <c r="G598" s="74" t="s">
        <v>2007</v>
      </c>
      <c r="H598" s="115">
        <v>100</v>
      </c>
    </row>
    <row r="599" spans="1:8" ht="15" x14ac:dyDescent="0.25">
      <c r="A599" s="21">
        <v>46167</v>
      </c>
      <c r="B599" s="88" t="s">
        <v>1542</v>
      </c>
      <c r="C599" s="38" t="s">
        <v>1553</v>
      </c>
      <c r="D599" s="73" t="s">
        <v>3436</v>
      </c>
      <c r="E599" s="73"/>
      <c r="F599" s="73"/>
      <c r="G599" s="74"/>
      <c r="H599" s="115">
        <v>100</v>
      </c>
    </row>
    <row r="600" spans="1:8" ht="15" x14ac:dyDescent="0.25">
      <c r="A600" s="21">
        <v>46167</v>
      </c>
      <c r="B600" s="88" t="s">
        <v>1555</v>
      </c>
      <c r="C600" s="38" t="s">
        <v>1562</v>
      </c>
      <c r="D600" s="73" t="s">
        <v>1440</v>
      </c>
      <c r="E600" s="73">
        <v>5</v>
      </c>
      <c r="F600" s="73"/>
      <c r="G600" s="74"/>
      <c r="H600" s="115">
        <v>100</v>
      </c>
    </row>
    <row r="601" spans="1:8" ht="15" x14ac:dyDescent="0.25">
      <c r="A601" s="21">
        <v>46167</v>
      </c>
      <c r="B601" s="88" t="s">
        <v>1555</v>
      </c>
      <c r="C601" s="38" t="s">
        <v>1563</v>
      </c>
      <c r="D601" s="73" t="s">
        <v>1440</v>
      </c>
      <c r="E601" s="73">
        <v>5</v>
      </c>
      <c r="F601" s="73"/>
      <c r="G601" s="74"/>
      <c r="H601" s="115">
        <v>100</v>
      </c>
    </row>
    <row r="602" spans="1:8" ht="15" x14ac:dyDescent="0.25">
      <c r="A602" s="21">
        <v>46167</v>
      </c>
      <c r="B602" s="88" t="s">
        <v>1555</v>
      </c>
      <c r="C602" s="38" t="s">
        <v>2336</v>
      </c>
      <c r="D602" s="73" t="s">
        <v>2841</v>
      </c>
      <c r="E602" s="73"/>
      <c r="F602" s="73"/>
      <c r="G602" s="74"/>
      <c r="H602" s="115">
        <v>100</v>
      </c>
    </row>
    <row r="603" spans="1:8" ht="15" x14ac:dyDescent="0.25">
      <c r="A603" s="21">
        <v>46167</v>
      </c>
      <c r="B603" s="88" t="s">
        <v>1555</v>
      </c>
      <c r="C603" s="38" t="s">
        <v>1451</v>
      </c>
      <c r="D603" s="73" t="s">
        <v>1440</v>
      </c>
      <c r="E603" s="73">
        <v>4</v>
      </c>
      <c r="F603" s="73"/>
      <c r="G603" s="74"/>
      <c r="H603" s="115">
        <v>100</v>
      </c>
    </row>
    <row r="604" spans="1:8" ht="15" x14ac:dyDescent="0.25">
      <c r="A604" s="21">
        <v>46167</v>
      </c>
      <c r="B604" s="88" t="s">
        <v>1555</v>
      </c>
      <c r="C604" s="38" t="s">
        <v>1864</v>
      </c>
      <c r="D604" s="73" t="s">
        <v>1440</v>
      </c>
      <c r="E604" s="73">
        <v>5</v>
      </c>
      <c r="F604" s="73"/>
      <c r="G604" s="74"/>
      <c r="H604" s="115">
        <v>100</v>
      </c>
    </row>
    <row r="605" spans="1:8" ht="21.6" x14ac:dyDescent="0.25">
      <c r="A605" s="21">
        <v>46167</v>
      </c>
      <c r="B605" s="88" t="s">
        <v>1438</v>
      </c>
      <c r="C605" s="38" t="s">
        <v>1795</v>
      </c>
      <c r="D605" s="73" t="s">
        <v>3412</v>
      </c>
      <c r="E605" s="73"/>
      <c r="F605" s="73"/>
      <c r="G605" s="74" t="s">
        <v>4280</v>
      </c>
      <c r="H605" s="115">
        <v>100</v>
      </c>
    </row>
    <row r="606" spans="1:8" ht="15" x14ac:dyDescent="0.25">
      <c r="A606" s="21">
        <v>46167</v>
      </c>
      <c r="B606" s="88" t="s">
        <v>1438</v>
      </c>
      <c r="C606" s="38" t="s">
        <v>1955</v>
      </c>
      <c r="D606" s="73" t="s">
        <v>3412</v>
      </c>
      <c r="E606" s="73"/>
      <c r="F606" s="73"/>
      <c r="G606" s="74" t="s">
        <v>3592</v>
      </c>
      <c r="H606" s="115">
        <v>100</v>
      </c>
    </row>
    <row r="607" spans="1:8" ht="15" x14ac:dyDescent="0.25">
      <c r="A607" s="21">
        <v>46167</v>
      </c>
      <c r="B607" s="88" t="s">
        <v>1438</v>
      </c>
      <c r="C607" s="38" t="s">
        <v>2201</v>
      </c>
      <c r="D607" s="73" t="s">
        <v>3436</v>
      </c>
      <c r="E607" s="73"/>
      <c r="F607" s="73"/>
      <c r="G607" s="74"/>
      <c r="H607" s="115">
        <v>100</v>
      </c>
    </row>
    <row r="608" spans="1:8" ht="29.25" customHeight="1" x14ac:dyDescent="0.25">
      <c r="A608" s="21">
        <v>46167</v>
      </c>
      <c r="B608" s="88" t="s">
        <v>1438</v>
      </c>
      <c r="C608" s="38" t="s">
        <v>1574</v>
      </c>
      <c r="D608" s="73" t="s">
        <v>3933</v>
      </c>
      <c r="E608" s="73">
        <v>6</v>
      </c>
      <c r="F608" s="73"/>
      <c r="G608" s="74" t="s">
        <v>2718</v>
      </c>
      <c r="H608" s="115">
        <v>100</v>
      </c>
    </row>
    <row r="609" spans="1:8" ht="30.75" customHeight="1" x14ac:dyDescent="0.25">
      <c r="A609" s="21">
        <v>46167</v>
      </c>
      <c r="B609" s="88" t="s">
        <v>1438</v>
      </c>
      <c r="C609" s="38" t="s">
        <v>2270</v>
      </c>
      <c r="D609" s="73" t="s">
        <v>3933</v>
      </c>
      <c r="E609" s="73"/>
      <c r="F609" s="73"/>
      <c r="G609" s="74" t="s">
        <v>2718</v>
      </c>
      <c r="H609" s="115">
        <v>100</v>
      </c>
    </row>
    <row r="610" spans="1:8" ht="15" x14ac:dyDescent="0.25">
      <c r="A610" s="21">
        <v>46167</v>
      </c>
      <c r="B610" s="88" t="s">
        <v>1457</v>
      </c>
      <c r="C610" s="38" t="s">
        <v>1907</v>
      </c>
      <c r="D610" s="73" t="s">
        <v>3412</v>
      </c>
      <c r="E610" s="73"/>
      <c r="F610" s="73"/>
      <c r="G610" s="74" t="s">
        <v>4281</v>
      </c>
      <c r="H610" s="115">
        <v>100</v>
      </c>
    </row>
    <row r="611" spans="1:8" ht="15" x14ac:dyDescent="0.25">
      <c r="A611" s="21">
        <v>46167</v>
      </c>
      <c r="B611" s="88" t="s">
        <v>1457</v>
      </c>
      <c r="C611" s="38" t="s">
        <v>1442</v>
      </c>
      <c r="D611" s="73" t="s">
        <v>1440</v>
      </c>
      <c r="E611" s="73">
        <v>5</v>
      </c>
      <c r="F611" s="73"/>
      <c r="G611" s="74" t="s">
        <v>4282</v>
      </c>
      <c r="H611" s="115">
        <v>100</v>
      </c>
    </row>
    <row r="612" spans="1:8" ht="15" x14ac:dyDescent="0.25">
      <c r="A612" s="21">
        <v>46167</v>
      </c>
      <c r="B612" s="88" t="s">
        <v>1457</v>
      </c>
      <c r="C612" s="38" t="s">
        <v>1444</v>
      </c>
      <c r="D612" s="73" t="s">
        <v>1440</v>
      </c>
      <c r="E612" s="73">
        <v>5</v>
      </c>
      <c r="F612" s="73"/>
      <c r="G612" s="74"/>
      <c r="H612" s="115">
        <v>100</v>
      </c>
    </row>
    <row r="613" spans="1:8" ht="15" x14ac:dyDescent="0.25">
      <c r="A613" s="21">
        <v>46167</v>
      </c>
      <c r="B613" s="88" t="s">
        <v>1457</v>
      </c>
      <c r="C613" s="38" t="s">
        <v>1687</v>
      </c>
      <c r="D613" s="73" t="s">
        <v>1440</v>
      </c>
      <c r="E613" s="73">
        <v>3</v>
      </c>
      <c r="F613" s="73"/>
      <c r="G613" s="74"/>
      <c r="H613" s="115">
        <v>100</v>
      </c>
    </row>
    <row r="614" spans="1:8" ht="15" x14ac:dyDescent="0.25">
      <c r="A614" s="21">
        <v>46167</v>
      </c>
      <c r="B614" s="88" t="s">
        <v>1457</v>
      </c>
      <c r="C614" s="38" t="s">
        <v>1740</v>
      </c>
      <c r="D614" s="73" t="s">
        <v>2841</v>
      </c>
      <c r="E614" s="73"/>
      <c r="F614" s="73"/>
      <c r="G614" s="74"/>
      <c r="H614" s="115">
        <v>100</v>
      </c>
    </row>
    <row r="615" spans="1:8" ht="54" x14ac:dyDescent="0.25">
      <c r="A615" s="21">
        <v>46167</v>
      </c>
      <c r="B615" s="88" t="s">
        <v>1457</v>
      </c>
      <c r="C615" s="38" t="s">
        <v>1633</v>
      </c>
      <c r="D615" s="73" t="s">
        <v>3935</v>
      </c>
      <c r="E615" s="73">
        <v>4</v>
      </c>
      <c r="F615" s="73"/>
      <c r="G615" s="74" t="s">
        <v>4283</v>
      </c>
      <c r="H615" s="115">
        <v>100</v>
      </c>
    </row>
    <row r="616" spans="1:8" ht="21.6" x14ac:dyDescent="0.25">
      <c r="A616" s="21">
        <v>46167</v>
      </c>
      <c r="B616" s="88" t="s">
        <v>1457</v>
      </c>
      <c r="C616" s="38" t="s">
        <v>1568</v>
      </c>
      <c r="D616" s="73" t="s">
        <v>3412</v>
      </c>
      <c r="E616" s="73"/>
      <c r="F616" s="73"/>
      <c r="G616" s="74" t="s">
        <v>4284</v>
      </c>
      <c r="H616" s="115">
        <v>100</v>
      </c>
    </row>
    <row r="617" spans="1:8" ht="15" x14ac:dyDescent="0.25">
      <c r="A617" s="21">
        <v>46167</v>
      </c>
      <c r="B617" s="88" t="s">
        <v>2372</v>
      </c>
      <c r="C617" s="38" t="s">
        <v>758</v>
      </c>
      <c r="D617" s="73" t="s">
        <v>4146</v>
      </c>
      <c r="E617" s="73">
        <v>1</v>
      </c>
      <c r="F617" s="73"/>
      <c r="G617" s="74"/>
      <c r="H617" s="115">
        <v>100</v>
      </c>
    </row>
    <row r="618" spans="1:8" ht="26.4" x14ac:dyDescent="0.25">
      <c r="A618" s="21">
        <v>46167</v>
      </c>
      <c r="B618" s="88" t="s">
        <v>2372</v>
      </c>
      <c r="C618" s="38" t="s">
        <v>369</v>
      </c>
      <c r="D618" s="73" t="s">
        <v>1767</v>
      </c>
      <c r="E618" s="73"/>
      <c r="F618" s="73"/>
      <c r="G618" s="74"/>
      <c r="H618" s="115">
        <v>100</v>
      </c>
    </row>
    <row r="619" spans="1:8" ht="21.6" x14ac:dyDescent="0.25">
      <c r="A619" s="21">
        <v>46167</v>
      </c>
      <c r="B619" s="88" t="s">
        <v>2372</v>
      </c>
      <c r="C619" s="38" t="s">
        <v>4231</v>
      </c>
      <c r="D619" s="73" t="s">
        <v>4285</v>
      </c>
      <c r="E619" s="73"/>
      <c r="F619" s="73"/>
      <c r="G619" s="74" t="s">
        <v>4286</v>
      </c>
      <c r="H619" s="115">
        <v>100</v>
      </c>
    </row>
    <row r="620" spans="1:8" ht="15" x14ac:dyDescent="0.25">
      <c r="A620" s="21">
        <v>46167</v>
      </c>
      <c r="B620" s="88" t="s">
        <v>2372</v>
      </c>
      <c r="C620" s="38" t="s">
        <v>1789</v>
      </c>
      <c r="D620" s="73" t="s">
        <v>4287</v>
      </c>
      <c r="E620" s="73"/>
      <c r="F620" s="73"/>
      <c r="G620" s="74"/>
      <c r="H620" s="115">
        <v>100</v>
      </c>
    </row>
    <row r="621" spans="1:8" ht="15" x14ac:dyDescent="0.25">
      <c r="A621" s="21">
        <v>46167</v>
      </c>
      <c r="B621" s="88" t="s">
        <v>2372</v>
      </c>
      <c r="C621" s="38" t="s">
        <v>1874</v>
      </c>
      <c r="D621" s="73" t="s">
        <v>1588</v>
      </c>
      <c r="E621" s="73"/>
      <c r="F621" s="73"/>
      <c r="G621" s="74"/>
      <c r="H621" s="115">
        <v>100</v>
      </c>
    </row>
    <row r="622" spans="1:8" ht="15" x14ac:dyDescent="0.25">
      <c r="A622" s="21">
        <v>46167</v>
      </c>
      <c r="B622" s="88" t="s">
        <v>1590</v>
      </c>
      <c r="C622" s="38" t="s">
        <v>4195</v>
      </c>
      <c r="D622" s="73" t="s">
        <v>4288</v>
      </c>
      <c r="E622" s="73"/>
      <c r="F622" s="73"/>
      <c r="G622" s="74" t="s">
        <v>4289</v>
      </c>
      <c r="H622" s="115">
        <v>100</v>
      </c>
    </row>
    <row r="623" spans="1:8" ht="15" x14ac:dyDescent="0.25">
      <c r="A623" s="21">
        <v>46168</v>
      </c>
      <c r="B623" s="88" t="s">
        <v>1534</v>
      </c>
      <c r="C623" s="38" t="s">
        <v>2286</v>
      </c>
      <c r="D623" s="73" t="s">
        <v>4290</v>
      </c>
      <c r="E623" s="73"/>
      <c r="F623" s="73"/>
      <c r="G623" s="74"/>
      <c r="H623" s="115">
        <v>100</v>
      </c>
    </row>
    <row r="624" spans="1:8" ht="15" x14ac:dyDescent="0.25">
      <c r="A624" s="21">
        <v>46168</v>
      </c>
      <c r="B624" s="88" t="s">
        <v>1534</v>
      </c>
      <c r="C624" s="38" t="s">
        <v>758</v>
      </c>
      <c r="D624" s="73" t="s">
        <v>4146</v>
      </c>
      <c r="E624" s="73">
        <v>1</v>
      </c>
      <c r="F624" s="73"/>
      <c r="G624" s="74"/>
      <c r="H624" s="115">
        <v>100</v>
      </c>
    </row>
    <row r="625" spans="1:8" ht="15" x14ac:dyDescent="0.25">
      <c r="A625" s="21">
        <v>46168</v>
      </c>
      <c r="B625" s="88" t="s">
        <v>1534</v>
      </c>
      <c r="C625" s="38" t="s">
        <v>1941</v>
      </c>
      <c r="D625" s="73" t="s">
        <v>4291</v>
      </c>
      <c r="E625" s="73"/>
      <c r="F625" s="73"/>
      <c r="G625" s="74"/>
      <c r="H625" s="115">
        <v>100</v>
      </c>
    </row>
    <row r="626" spans="1:8" ht="26.4" x14ac:dyDescent="0.25">
      <c r="A626" s="21">
        <v>46168</v>
      </c>
      <c r="B626" s="88" t="s">
        <v>1534</v>
      </c>
      <c r="C626" s="38" t="s">
        <v>1907</v>
      </c>
      <c r="D626" s="73" t="s">
        <v>4218</v>
      </c>
      <c r="E626" s="73"/>
      <c r="F626" s="73"/>
      <c r="G626" s="74" t="s">
        <v>4292</v>
      </c>
      <c r="H626" s="115">
        <v>100</v>
      </c>
    </row>
    <row r="627" spans="1:8" ht="26.4" x14ac:dyDescent="0.25">
      <c r="A627" s="21">
        <v>46168</v>
      </c>
      <c r="B627" s="88" t="s">
        <v>1534</v>
      </c>
      <c r="C627" s="38" t="s">
        <v>1907</v>
      </c>
      <c r="D627" s="73" t="s">
        <v>2383</v>
      </c>
      <c r="E627" s="73"/>
      <c r="F627" s="73"/>
      <c r="G627" s="74" t="s">
        <v>4293</v>
      </c>
      <c r="H627" s="115">
        <v>100</v>
      </c>
    </row>
    <row r="628" spans="1:8" ht="26.4" x14ac:dyDescent="0.25">
      <c r="A628" s="21">
        <v>46168</v>
      </c>
      <c r="B628" s="88" t="s">
        <v>1534</v>
      </c>
      <c r="C628" s="38" t="s">
        <v>1789</v>
      </c>
      <c r="D628" s="73" t="s">
        <v>4218</v>
      </c>
      <c r="E628" s="73"/>
      <c r="F628" s="73"/>
      <c r="G628" s="74" t="s">
        <v>4294</v>
      </c>
      <c r="H628" s="115">
        <v>100</v>
      </c>
    </row>
    <row r="629" spans="1:8" ht="26.4" x14ac:dyDescent="0.25">
      <c r="A629" s="21">
        <v>46168</v>
      </c>
      <c r="B629" s="88" t="s">
        <v>1534</v>
      </c>
      <c r="C629" s="38" t="s">
        <v>1789</v>
      </c>
      <c r="D629" s="73" t="s">
        <v>2383</v>
      </c>
      <c r="E629" s="73"/>
      <c r="F629" s="73"/>
      <c r="G629" s="74" t="s">
        <v>4295</v>
      </c>
      <c r="H629" s="115">
        <v>100</v>
      </c>
    </row>
    <row r="630" spans="1:8" ht="33.75" customHeight="1" x14ac:dyDescent="0.25">
      <c r="A630" s="21">
        <v>46168</v>
      </c>
      <c r="B630" s="88" t="s">
        <v>1428</v>
      </c>
      <c r="C630" s="38" t="s">
        <v>1540</v>
      </c>
      <c r="D630" s="73" t="s">
        <v>4296</v>
      </c>
      <c r="E630" s="73"/>
      <c r="F630" s="73"/>
      <c r="G630" s="74"/>
      <c r="H630" s="115">
        <v>100</v>
      </c>
    </row>
    <row r="631" spans="1:8" ht="15" x14ac:dyDescent="0.25">
      <c r="A631" s="21">
        <v>46168</v>
      </c>
      <c r="B631" s="88" t="s">
        <v>1428</v>
      </c>
      <c r="C631" s="38" t="s">
        <v>1540</v>
      </c>
      <c r="D631" s="73" t="s">
        <v>4297</v>
      </c>
      <c r="E631" s="73"/>
      <c r="F631" s="73"/>
      <c r="G631" s="74"/>
      <c r="H631" s="115">
        <v>100</v>
      </c>
    </row>
    <row r="632" spans="1:8" ht="15" x14ac:dyDescent="0.25">
      <c r="A632" s="21">
        <v>46168</v>
      </c>
      <c r="B632" s="88" t="s">
        <v>1428</v>
      </c>
      <c r="C632" s="38" t="s">
        <v>1540</v>
      </c>
      <c r="D632" s="73" t="s">
        <v>4298</v>
      </c>
      <c r="E632" s="73"/>
      <c r="F632" s="73"/>
      <c r="G632" s="74"/>
      <c r="H632" s="115">
        <v>100</v>
      </c>
    </row>
    <row r="633" spans="1:8" ht="15" x14ac:dyDescent="0.25">
      <c r="A633" s="21">
        <v>46168</v>
      </c>
      <c r="B633" s="88" t="s">
        <v>1428</v>
      </c>
      <c r="C633" s="38" t="s">
        <v>1540</v>
      </c>
      <c r="D633" s="73" t="s">
        <v>4299</v>
      </c>
      <c r="E633" s="73"/>
      <c r="F633" s="73"/>
      <c r="G633" s="74"/>
      <c r="H633" s="115">
        <v>100</v>
      </c>
    </row>
    <row r="634" spans="1:8" ht="15" x14ac:dyDescent="0.25">
      <c r="A634" s="21">
        <v>46168</v>
      </c>
      <c r="B634" s="88" t="s">
        <v>1542</v>
      </c>
      <c r="C634" s="38" t="s">
        <v>1737</v>
      </c>
      <c r="D634" s="73" t="s">
        <v>1440</v>
      </c>
      <c r="E634" s="73">
        <v>6</v>
      </c>
      <c r="F634" s="73"/>
      <c r="G634" s="74"/>
      <c r="H634" s="115">
        <v>100</v>
      </c>
    </row>
    <row r="635" spans="1:8" ht="15" x14ac:dyDescent="0.25">
      <c r="A635" s="21">
        <v>46168</v>
      </c>
      <c r="B635" s="88" t="s">
        <v>1542</v>
      </c>
      <c r="C635" s="38" t="s">
        <v>1568</v>
      </c>
      <c r="D635" s="73" t="s">
        <v>3935</v>
      </c>
      <c r="E635" s="73"/>
      <c r="F635" s="73"/>
      <c r="G635" s="74" t="s">
        <v>4300</v>
      </c>
      <c r="H635" s="115">
        <v>100</v>
      </c>
    </row>
    <row r="636" spans="1:8" ht="21.6" x14ac:dyDescent="0.25">
      <c r="A636" s="21">
        <v>46168</v>
      </c>
      <c r="B636" s="88" t="s">
        <v>1542</v>
      </c>
      <c r="C636" s="38" t="s">
        <v>1568</v>
      </c>
      <c r="D636" s="73" t="s">
        <v>3412</v>
      </c>
      <c r="E636" s="73"/>
      <c r="F636" s="73"/>
      <c r="G636" s="74" t="s">
        <v>4301</v>
      </c>
      <c r="H636" s="115">
        <v>100</v>
      </c>
    </row>
    <row r="637" spans="1:8" ht="15" x14ac:dyDescent="0.25">
      <c r="A637" s="21">
        <v>46168</v>
      </c>
      <c r="B637" s="88" t="s">
        <v>1542</v>
      </c>
      <c r="C637" s="38" t="s">
        <v>1562</v>
      </c>
      <c r="D637" s="73" t="s">
        <v>3412</v>
      </c>
      <c r="E637" s="73"/>
      <c r="F637" s="73"/>
      <c r="G637" s="74" t="s">
        <v>4302</v>
      </c>
      <c r="H637" s="115">
        <v>100</v>
      </c>
    </row>
    <row r="638" spans="1:8" ht="21.6" x14ac:dyDescent="0.25">
      <c r="A638" s="21">
        <v>46168</v>
      </c>
      <c r="B638" s="88" t="s">
        <v>1542</v>
      </c>
      <c r="C638" s="38" t="s">
        <v>1787</v>
      </c>
      <c r="D638" s="73" t="s">
        <v>3412</v>
      </c>
      <c r="E638" s="73"/>
      <c r="F638" s="73"/>
      <c r="G638" s="74" t="s">
        <v>4303</v>
      </c>
      <c r="H638" s="115">
        <v>100</v>
      </c>
    </row>
    <row r="639" spans="1:8" ht="15" x14ac:dyDescent="0.25">
      <c r="A639" s="21">
        <v>46168</v>
      </c>
      <c r="B639" s="88" t="s">
        <v>1438</v>
      </c>
      <c r="C639" s="38" t="s">
        <v>1723</v>
      </c>
      <c r="D639" s="73" t="s">
        <v>3412</v>
      </c>
      <c r="E639" s="73">
        <v>8</v>
      </c>
      <c r="F639" s="73"/>
      <c r="G639" s="74" t="s">
        <v>2007</v>
      </c>
      <c r="H639" s="115">
        <v>100</v>
      </c>
    </row>
    <row r="640" spans="1:8" ht="32.4" x14ac:dyDescent="0.25">
      <c r="A640" s="21">
        <v>46168</v>
      </c>
      <c r="B640" s="88" t="s">
        <v>1438</v>
      </c>
      <c r="C640" s="38" t="s">
        <v>1675</v>
      </c>
      <c r="D640" s="73" t="s">
        <v>3412</v>
      </c>
      <c r="E640" s="73"/>
      <c r="F640" s="73"/>
      <c r="G640" s="74" t="s">
        <v>4304</v>
      </c>
      <c r="H640" s="115">
        <v>100</v>
      </c>
    </row>
    <row r="641" spans="1:8" ht="15" x14ac:dyDescent="0.25">
      <c r="A641" s="21">
        <v>46168</v>
      </c>
      <c r="B641" s="88" t="s">
        <v>1438</v>
      </c>
      <c r="C641" s="38" t="s">
        <v>1692</v>
      </c>
      <c r="D641" s="73" t="s">
        <v>3933</v>
      </c>
      <c r="E641" s="73"/>
      <c r="F641" s="73"/>
      <c r="G641" s="74" t="s">
        <v>2718</v>
      </c>
      <c r="H641" s="115">
        <v>100</v>
      </c>
    </row>
    <row r="642" spans="1:8" ht="15" x14ac:dyDescent="0.25">
      <c r="A642" s="21">
        <v>46168</v>
      </c>
      <c r="B642" s="88" t="s">
        <v>1438</v>
      </c>
      <c r="C642" s="38" t="s">
        <v>1576</v>
      </c>
      <c r="D642" s="73" t="s">
        <v>3933</v>
      </c>
      <c r="E642" s="73">
        <v>3</v>
      </c>
      <c r="F642" s="73"/>
      <c r="G642" s="74" t="s">
        <v>2718</v>
      </c>
      <c r="H642" s="115">
        <v>100</v>
      </c>
    </row>
    <row r="643" spans="1:8" ht="15" x14ac:dyDescent="0.25">
      <c r="A643" s="21">
        <v>46168</v>
      </c>
      <c r="B643" s="88" t="s">
        <v>2372</v>
      </c>
      <c r="C643" s="38" t="s">
        <v>1909</v>
      </c>
      <c r="D643" s="73" t="s">
        <v>4305</v>
      </c>
      <c r="E643" s="73"/>
      <c r="F643" s="73"/>
      <c r="G643" s="74" t="s">
        <v>4306</v>
      </c>
      <c r="H643" s="115">
        <v>100</v>
      </c>
    </row>
    <row r="644" spans="1:8" ht="15" x14ac:dyDescent="0.25">
      <c r="A644" s="21">
        <v>46168</v>
      </c>
      <c r="B644" s="88" t="s">
        <v>2372</v>
      </c>
      <c r="C644" s="38" t="s">
        <v>1446</v>
      </c>
      <c r="D644" s="73" t="s">
        <v>4305</v>
      </c>
      <c r="E644" s="73"/>
      <c r="F644" s="73"/>
      <c r="G644" s="74" t="s">
        <v>4306</v>
      </c>
      <c r="H644" s="115">
        <v>100</v>
      </c>
    </row>
    <row r="645" spans="1:8" ht="26.4" x14ac:dyDescent="0.25">
      <c r="A645" s="21">
        <v>46168</v>
      </c>
      <c r="B645" s="88" t="s">
        <v>2372</v>
      </c>
      <c r="C645" s="38" t="s">
        <v>1700</v>
      </c>
      <c r="D645" s="73" t="s">
        <v>4307</v>
      </c>
      <c r="E645" s="73"/>
      <c r="F645" s="73"/>
      <c r="G645" s="74" t="s">
        <v>4308</v>
      </c>
      <c r="H645" s="115">
        <v>100</v>
      </c>
    </row>
    <row r="646" spans="1:8" ht="32.4" x14ac:dyDescent="0.25">
      <c r="A646" s="21">
        <v>46169</v>
      </c>
      <c r="B646" s="88" t="s">
        <v>1428</v>
      </c>
      <c r="C646" s="38" t="s">
        <v>1540</v>
      </c>
      <c r="D646" s="73" t="s">
        <v>4309</v>
      </c>
      <c r="E646" s="73"/>
      <c r="F646" s="73"/>
      <c r="G646" s="74" t="s">
        <v>4310</v>
      </c>
      <c r="H646" s="115">
        <v>100</v>
      </c>
    </row>
    <row r="647" spans="1:8" ht="15" x14ac:dyDescent="0.25">
      <c r="A647" s="21">
        <v>46169</v>
      </c>
      <c r="B647" s="88" t="s">
        <v>1428</v>
      </c>
      <c r="C647" s="38" t="s">
        <v>758</v>
      </c>
      <c r="D647" s="73" t="s">
        <v>4146</v>
      </c>
      <c r="E647" s="73">
        <v>1</v>
      </c>
      <c r="F647" s="73"/>
      <c r="G647" s="74"/>
      <c r="H647" s="115">
        <v>100</v>
      </c>
    </row>
    <row r="648" spans="1:8" ht="15" x14ac:dyDescent="0.25">
      <c r="A648" s="21">
        <v>46169</v>
      </c>
      <c r="B648" s="88" t="s">
        <v>1428</v>
      </c>
      <c r="C648" s="38" t="s">
        <v>1535</v>
      </c>
      <c r="D648" s="73" t="s">
        <v>4311</v>
      </c>
      <c r="E648" s="73"/>
      <c r="F648" s="73"/>
      <c r="G648" s="74"/>
      <c r="H648" s="115">
        <v>100</v>
      </c>
    </row>
    <row r="649" spans="1:8" ht="21.6" x14ac:dyDescent="0.25">
      <c r="A649" s="21">
        <v>46169</v>
      </c>
      <c r="B649" s="88" t="s">
        <v>1542</v>
      </c>
      <c r="C649" s="38" t="s">
        <v>4231</v>
      </c>
      <c r="D649" s="73" t="s">
        <v>3412</v>
      </c>
      <c r="E649" s="73">
        <v>5</v>
      </c>
      <c r="F649" s="73"/>
      <c r="G649" s="74" t="s">
        <v>4312</v>
      </c>
      <c r="H649" s="115">
        <v>100</v>
      </c>
    </row>
    <row r="650" spans="1:8" ht="15" x14ac:dyDescent="0.25">
      <c r="A650" s="21">
        <v>46169</v>
      </c>
      <c r="B650" s="88" t="s">
        <v>1542</v>
      </c>
      <c r="C650" s="38" t="s">
        <v>1480</v>
      </c>
      <c r="D650" s="73" t="s">
        <v>1440</v>
      </c>
      <c r="E650" s="73">
        <v>44</v>
      </c>
      <c r="F650" s="73"/>
      <c r="G650" s="74" t="s">
        <v>4313</v>
      </c>
      <c r="H650" s="115">
        <v>100</v>
      </c>
    </row>
    <row r="651" spans="1:8" ht="15" x14ac:dyDescent="0.25">
      <c r="A651" s="21">
        <v>46169</v>
      </c>
      <c r="B651" s="88" t="s">
        <v>1542</v>
      </c>
      <c r="C651" s="38" t="s">
        <v>1460</v>
      </c>
      <c r="D651" s="73" t="s">
        <v>2841</v>
      </c>
      <c r="E651" s="73"/>
      <c r="F651" s="73"/>
      <c r="G651" s="74"/>
      <c r="H651" s="115">
        <v>100</v>
      </c>
    </row>
    <row r="652" spans="1:8" ht="15" x14ac:dyDescent="0.25">
      <c r="A652" s="21">
        <v>46169</v>
      </c>
      <c r="B652" s="88" t="s">
        <v>1542</v>
      </c>
      <c r="C652" s="38" t="s">
        <v>1608</v>
      </c>
      <c r="D652" s="73" t="s">
        <v>2841</v>
      </c>
      <c r="E652" s="73"/>
      <c r="F652" s="73"/>
      <c r="G652" s="74"/>
      <c r="H652" s="115">
        <v>100</v>
      </c>
    </row>
    <row r="653" spans="1:8" ht="21.6" x14ac:dyDescent="0.25">
      <c r="A653" s="21">
        <v>46169</v>
      </c>
      <c r="B653" s="88" t="s">
        <v>1542</v>
      </c>
      <c r="C653" s="38" t="s">
        <v>1726</v>
      </c>
      <c r="D653" s="73" t="s">
        <v>3412</v>
      </c>
      <c r="E653" s="73">
        <v>5</v>
      </c>
      <c r="F653" s="73"/>
      <c r="G653" s="74" t="s">
        <v>4314</v>
      </c>
      <c r="H653" s="115">
        <v>100</v>
      </c>
    </row>
    <row r="654" spans="1:8" ht="32.4" x14ac:dyDescent="0.25">
      <c r="A654" s="21">
        <v>46169</v>
      </c>
      <c r="B654" s="88" t="s">
        <v>1542</v>
      </c>
      <c r="C654" s="38" t="s">
        <v>1776</v>
      </c>
      <c r="D654" s="73" t="s">
        <v>3412</v>
      </c>
      <c r="E654" s="73">
        <v>6</v>
      </c>
      <c r="F654" s="73"/>
      <c r="G654" s="74" t="s">
        <v>4315</v>
      </c>
      <c r="H654" s="115">
        <v>100</v>
      </c>
    </row>
    <row r="655" spans="1:8" ht="15" x14ac:dyDescent="0.25">
      <c r="A655" s="21">
        <v>46169</v>
      </c>
      <c r="B655" s="88" t="s">
        <v>1555</v>
      </c>
      <c r="C655" s="38" t="s">
        <v>1700</v>
      </c>
      <c r="D655" s="73" t="s">
        <v>4316</v>
      </c>
      <c r="E655" s="73"/>
      <c r="F655" s="73"/>
      <c r="G655" s="74"/>
      <c r="H655" s="115">
        <v>100</v>
      </c>
    </row>
    <row r="656" spans="1:8" ht="21.6" x14ac:dyDescent="0.25">
      <c r="A656" s="21">
        <v>46169</v>
      </c>
      <c r="B656" s="88" t="s">
        <v>1555</v>
      </c>
      <c r="C656" s="38" t="s">
        <v>1455</v>
      </c>
      <c r="D656" s="73" t="s">
        <v>3412</v>
      </c>
      <c r="E656" s="73"/>
      <c r="F656" s="73"/>
      <c r="G656" s="74" t="s">
        <v>4317</v>
      </c>
      <c r="H656" s="115">
        <v>100</v>
      </c>
    </row>
    <row r="657" spans="1:8" ht="15" x14ac:dyDescent="0.25">
      <c r="A657" s="21">
        <v>46169</v>
      </c>
      <c r="B657" s="88" t="s">
        <v>1555</v>
      </c>
      <c r="C657" s="38" t="s">
        <v>1455</v>
      </c>
      <c r="D657" s="73" t="s">
        <v>2841</v>
      </c>
      <c r="E657" s="73"/>
      <c r="F657" s="73"/>
      <c r="G657" s="74"/>
      <c r="H657" s="115">
        <v>100</v>
      </c>
    </row>
    <row r="658" spans="1:8" ht="15" x14ac:dyDescent="0.25">
      <c r="A658" s="21">
        <v>46169</v>
      </c>
      <c r="B658" s="88" t="s">
        <v>1555</v>
      </c>
      <c r="C658" s="38" t="s">
        <v>1448</v>
      </c>
      <c r="D658" s="73" t="s">
        <v>2841</v>
      </c>
      <c r="E658" s="73"/>
      <c r="F658" s="73"/>
      <c r="G658" s="74"/>
      <c r="H658" s="115">
        <v>100</v>
      </c>
    </row>
    <row r="659" spans="1:8" ht="15" x14ac:dyDescent="0.25">
      <c r="A659" s="21">
        <v>46169</v>
      </c>
      <c r="B659" s="88" t="s">
        <v>1555</v>
      </c>
      <c r="C659" s="38" t="s">
        <v>1734</v>
      </c>
      <c r="D659" s="73" t="s">
        <v>3412</v>
      </c>
      <c r="E659" s="73">
        <v>8</v>
      </c>
      <c r="F659" s="73"/>
      <c r="G659" s="74" t="s">
        <v>2007</v>
      </c>
      <c r="H659" s="115">
        <v>100</v>
      </c>
    </row>
    <row r="660" spans="1:8" ht="15" x14ac:dyDescent="0.25">
      <c r="A660" s="21">
        <v>46169</v>
      </c>
      <c r="B660" s="88" t="s">
        <v>1555</v>
      </c>
      <c r="C660" s="38" t="s">
        <v>1781</v>
      </c>
      <c r="D660" s="73" t="s">
        <v>1440</v>
      </c>
      <c r="E660" s="73">
        <v>5</v>
      </c>
      <c r="F660" s="73"/>
      <c r="G660" s="74"/>
      <c r="H660" s="115">
        <v>100</v>
      </c>
    </row>
    <row r="661" spans="1:8" ht="15" x14ac:dyDescent="0.25">
      <c r="A661" s="21">
        <v>46169</v>
      </c>
      <c r="B661" s="88" t="s">
        <v>1555</v>
      </c>
      <c r="C661" s="38" t="s">
        <v>1867</v>
      </c>
      <c r="D661" s="73" t="s">
        <v>3412</v>
      </c>
      <c r="E661" s="73"/>
      <c r="F661" s="73"/>
      <c r="G661" s="74"/>
      <c r="H661" s="115">
        <v>100</v>
      </c>
    </row>
    <row r="662" spans="1:8" ht="15" x14ac:dyDescent="0.25">
      <c r="A662" s="21">
        <v>46169</v>
      </c>
      <c r="B662" s="88" t="s">
        <v>1555</v>
      </c>
      <c r="C662" s="38" t="s">
        <v>2286</v>
      </c>
      <c r="D662" s="73" t="s">
        <v>3412</v>
      </c>
      <c r="E662" s="73">
        <v>6</v>
      </c>
      <c r="F662" s="73"/>
      <c r="G662" s="74" t="s">
        <v>4318</v>
      </c>
      <c r="H662" s="115">
        <v>100</v>
      </c>
    </row>
    <row r="663" spans="1:8" ht="15" x14ac:dyDescent="0.25">
      <c r="A663" s="21">
        <v>46169</v>
      </c>
      <c r="B663" s="88" t="s">
        <v>1438</v>
      </c>
      <c r="C663" s="38" t="s">
        <v>1697</v>
      </c>
      <c r="D663" s="73" t="s">
        <v>4319</v>
      </c>
      <c r="E663" s="73">
        <v>3</v>
      </c>
      <c r="F663" s="73"/>
      <c r="G663" s="74" t="s">
        <v>2718</v>
      </c>
      <c r="H663" s="115">
        <v>100</v>
      </c>
    </row>
    <row r="664" spans="1:8" ht="15" x14ac:dyDescent="0.25">
      <c r="A664" s="21">
        <v>46169</v>
      </c>
      <c r="B664" s="88" t="s">
        <v>1438</v>
      </c>
      <c r="C664" s="38" t="s">
        <v>1472</v>
      </c>
      <c r="D664" s="73" t="s">
        <v>3436</v>
      </c>
      <c r="E664" s="73"/>
      <c r="F664" s="73"/>
      <c r="G664" s="74"/>
      <c r="H664" s="115">
        <v>100</v>
      </c>
    </row>
    <row r="665" spans="1:8" ht="15" x14ac:dyDescent="0.25">
      <c r="A665" s="21">
        <v>46169</v>
      </c>
      <c r="B665" s="88" t="s">
        <v>1438</v>
      </c>
      <c r="C665" s="38" t="s">
        <v>1955</v>
      </c>
      <c r="D665" s="73" t="s">
        <v>3436</v>
      </c>
      <c r="E665" s="73"/>
      <c r="F665" s="73"/>
      <c r="G665" s="74"/>
      <c r="H665" s="115">
        <v>100</v>
      </c>
    </row>
    <row r="666" spans="1:8" ht="15" x14ac:dyDescent="0.25">
      <c r="A666" s="21">
        <v>46169</v>
      </c>
      <c r="B666" s="88" t="s">
        <v>1438</v>
      </c>
      <c r="C666" s="38" t="s">
        <v>1458</v>
      </c>
      <c r="D666" s="73" t="s">
        <v>1440</v>
      </c>
      <c r="E666" s="73">
        <v>2</v>
      </c>
      <c r="F666" s="73"/>
      <c r="G666" s="74"/>
      <c r="H666" s="115">
        <v>100</v>
      </c>
    </row>
    <row r="667" spans="1:8" ht="15" x14ac:dyDescent="0.25">
      <c r="A667" s="21">
        <v>46169</v>
      </c>
      <c r="B667" s="88" t="s">
        <v>1438</v>
      </c>
      <c r="C667" s="38" t="s">
        <v>1464</v>
      </c>
      <c r="D667" s="73" t="s">
        <v>1440</v>
      </c>
      <c r="E667" s="73">
        <v>6</v>
      </c>
      <c r="F667" s="73"/>
      <c r="G667" s="74"/>
      <c r="H667" s="115">
        <v>100</v>
      </c>
    </row>
    <row r="668" spans="1:8" ht="64.8" x14ac:dyDescent="0.25">
      <c r="A668" s="21">
        <v>46169</v>
      </c>
      <c r="B668" s="88" t="s">
        <v>1457</v>
      </c>
      <c r="C668" s="38" t="s">
        <v>1568</v>
      </c>
      <c r="D668" s="73" t="s">
        <v>3412</v>
      </c>
      <c r="E668" s="73"/>
      <c r="F668" s="73"/>
      <c r="G668" s="74" t="s">
        <v>4320</v>
      </c>
      <c r="H668" s="115">
        <v>100</v>
      </c>
    </row>
    <row r="669" spans="1:8" ht="15" x14ac:dyDescent="0.25">
      <c r="A669" s="21">
        <v>46169</v>
      </c>
      <c r="B669" s="88" t="s">
        <v>1457</v>
      </c>
      <c r="C669" s="38" t="s">
        <v>1633</v>
      </c>
      <c r="D669" s="73" t="s">
        <v>3412</v>
      </c>
      <c r="E669" s="73"/>
      <c r="F669" s="73"/>
      <c r="G669" s="74" t="s">
        <v>2415</v>
      </c>
      <c r="H669" s="115">
        <v>100</v>
      </c>
    </row>
    <row r="670" spans="1:8" ht="15" x14ac:dyDescent="0.25">
      <c r="A670" s="21">
        <v>46169</v>
      </c>
      <c r="B670" s="88" t="s">
        <v>1457</v>
      </c>
      <c r="C670" s="38" t="s">
        <v>1570</v>
      </c>
      <c r="D670" s="73" t="s">
        <v>1440</v>
      </c>
      <c r="E670" s="73">
        <v>3</v>
      </c>
      <c r="F670" s="73"/>
      <c r="G670" s="74"/>
      <c r="H670" s="115">
        <v>100</v>
      </c>
    </row>
    <row r="671" spans="1:8" ht="15" x14ac:dyDescent="0.25">
      <c r="A671" s="21">
        <v>46169</v>
      </c>
      <c r="B671" s="88" t="s">
        <v>1457</v>
      </c>
      <c r="C671" s="38" t="s">
        <v>1627</v>
      </c>
      <c r="D671" s="73" t="s">
        <v>1440</v>
      </c>
      <c r="E671" s="73">
        <v>6</v>
      </c>
      <c r="F671" s="73"/>
      <c r="G671" s="74"/>
      <c r="H671" s="115">
        <v>100</v>
      </c>
    </row>
    <row r="672" spans="1:8" ht="15" x14ac:dyDescent="0.25">
      <c r="A672" s="21">
        <v>46169</v>
      </c>
      <c r="B672" s="88" t="s">
        <v>1457</v>
      </c>
      <c r="C672" s="38" t="s">
        <v>1974</v>
      </c>
      <c r="D672" s="73" t="s">
        <v>1440</v>
      </c>
      <c r="E672" s="73">
        <v>4</v>
      </c>
      <c r="F672" s="73"/>
      <c r="G672" s="74"/>
      <c r="H672" s="115">
        <v>100</v>
      </c>
    </row>
    <row r="673" spans="1:8" ht="26.4" x14ac:dyDescent="0.25">
      <c r="A673" s="21">
        <v>46169</v>
      </c>
      <c r="B673" s="88" t="s">
        <v>2372</v>
      </c>
      <c r="C673" s="38" t="s">
        <v>369</v>
      </c>
      <c r="D673" s="73" t="s">
        <v>1767</v>
      </c>
      <c r="E673" s="73"/>
      <c r="F673" s="73"/>
      <c r="G673" s="74"/>
      <c r="H673" s="115">
        <v>100</v>
      </c>
    </row>
    <row r="674" spans="1:8" ht="26.4" x14ac:dyDescent="0.25">
      <c r="A674" s="21">
        <v>46169</v>
      </c>
      <c r="B674" s="88" t="s">
        <v>2372</v>
      </c>
      <c r="C674" s="38" t="s">
        <v>4277</v>
      </c>
      <c r="D674" s="73" t="s">
        <v>4321</v>
      </c>
      <c r="E674" s="73"/>
      <c r="F674" s="73"/>
      <c r="G674" s="74"/>
      <c r="H674" s="115">
        <v>100</v>
      </c>
    </row>
    <row r="675" spans="1:8" ht="15" x14ac:dyDescent="0.25">
      <c r="A675" s="21">
        <v>46169</v>
      </c>
      <c r="B675" s="88" t="s">
        <v>2372</v>
      </c>
      <c r="C675" s="38" t="s">
        <v>1442</v>
      </c>
      <c r="D675" s="73" t="s">
        <v>2567</v>
      </c>
      <c r="E675" s="73"/>
      <c r="F675" s="73"/>
      <c r="G675" s="74"/>
      <c r="H675" s="115">
        <v>100</v>
      </c>
    </row>
    <row r="676" spans="1:8" ht="26.4" x14ac:dyDescent="0.25">
      <c r="A676" s="21">
        <v>46169</v>
      </c>
      <c r="B676" s="88" t="s">
        <v>1590</v>
      </c>
      <c r="C676" s="38" t="s">
        <v>1700</v>
      </c>
      <c r="D676" s="73" t="s">
        <v>4322</v>
      </c>
      <c r="E676" s="73"/>
      <c r="F676" s="73"/>
      <c r="G676" s="74"/>
      <c r="H676" s="115">
        <v>100</v>
      </c>
    </row>
    <row r="677" spans="1:8" ht="26.4" x14ac:dyDescent="0.25">
      <c r="A677" s="21">
        <v>46169</v>
      </c>
      <c r="B677" s="88" t="s">
        <v>1590</v>
      </c>
      <c r="C677" s="38" t="s">
        <v>1455</v>
      </c>
      <c r="D677" s="73" t="s">
        <v>4322</v>
      </c>
      <c r="E677" s="73"/>
      <c r="F677" s="73"/>
      <c r="G677" s="74"/>
      <c r="H677" s="115">
        <v>100</v>
      </c>
    </row>
    <row r="678" spans="1:8" ht="26.4" x14ac:dyDescent="0.25">
      <c r="A678" s="21">
        <v>46169</v>
      </c>
      <c r="B678" s="88" t="s">
        <v>1590</v>
      </c>
      <c r="C678" s="38" t="s">
        <v>1633</v>
      </c>
      <c r="D678" s="73" t="s">
        <v>4322</v>
      </c>
      <c r="E678" s="73"/>
      <c r="F678" s="73"/>
      <c r="G678" s="74"/>
      <c r="H678" s="115">
        <v>100</v>
      </c>
    </row>
    <row r="679" spans="1:8" ht="26.4" x14ac:dyDescent="0.25">
      <c r="A679" s="21">
        <v>46169</v>
      </c>
      <c r="B679" s="88" t="s">
        <v>1590</v>
      </c>
      <c r="C679" s="38" t="s">
        <v>1442</v>
      </c>
      <c r="D679" s="73" t="s">
        <v>4323</v>
      </c>
      <c r="E679" s="73"/>
      <c r="F679" s="73"/>
      <c r="G679" s="74"/>
      <c r="H679" s="115">
        <v>100</v>
      </c>
    </row>
    <row r="680" spans="1:8" ht="26.4" x14ac:dyDescent="0.25">
      <c r="A680" s="21">
        <v>46169</v>
      </c>
      <c r="B680" s="88" t="s">
        <v>1590</v>
      </c>
      <c r="C680" s="38" t="s">
        <v>1787</v>
      </c>
      <c r="D680" s="73" t="s">
        <v>4324</v>
      </c>
      <c r="E680" s="73"/>
      <c r="F680" s="73"/>
      <c r="G680" s="74"/>
      <c r="H680" s="115">
        <v>100</v>
      </c>
    </row>
    <row r="681" spans="1:8" ht="43.2" x14ac:dyDescent="0.25">
      <c r="A681" s="21">
        <v>46170</v>
      </c>
      <c r="B681" s="88" t="s">
        <v>1534</v>
      </c>
      <c r="C681" s="38" t="s">
        <v>1124</v>
      </c>
      <c r="D681" s="73" t="s">
        <v>4325</v>
      </c>
      <c r="E681" s="73"/>
      <c r="F681" s="73"/>
      <c r="G681" s="74" t="s">
        <v>4326</v>
      </c>
      <c r="H681" s="115">
        <v>100</v>
      </c>
    </row>
    <row r="682" spans="1:8" ht="26.4" x14ac:dyDescent="0.25">
      <c r="A682" s="21">
        <v>46170</v>
      </c>
      <c r="B682" s="88" t="s">
        <v>1534</v>
      </c>
      <c r="C682" s="38" t="s">
        <v>4327</v>
      </c>
      <c r="D682" s="73" t="s">
        <v>4328</v>
      </c>
      <c r="E682" s="73"/>
      <c r="F682" s="73"/>
      <c r="G682" s="74"/>
      <c r="H682" s="115">
        <v>100</v>
      </c>
    </row>
    <row r="683" spans="1:8" ht="26.4" x14ac:dyDescent="0.25">
      <c r="A683" s="21">
        <v>46170</v>
      </c>
      <c r="B683" s="88" t="s">
        <v>1428</v>
      </c>
      <c r="C683" s="38" t="s">
        <v>758</v>
      </c>
      <c r="D683" s="73" t="s">
        <v>4329</v>
      </c>
      <c r="E683" s="73"/>
      <c r="F683" s="73"/>
      <c r="G683" s="74" t="s">
        <v>4330</v>
      </c>
      <c r="H683" s="115">
        <v>100</v>
      </c>
    </row>
    <row r="684" spans="1:8" ht="15" x14ac:dyDescent="0.25">
      <c r="A684" s="21">
        <v>46170</v>
      </c>
      <c r="B684" s="88" t="s">
        <v>1428</v>
      </c>
      <c r="C684" s="38" t="s">
        <v>758</v>
      </c>
      <c r="D684" s="73" t="s">
        <v>4331</v>
      </c>
      <c r="E684" s="73"/>
      <c r="F684" s="73"/>
      <c r="G684" s="74"/>
      <c r="H684" s="115">
        <v>100</v>
      </c>
    </row>
    <row r="685" spans="1:8" ht="26.4" x14ac:dyDescent="0.25">
      <c r="A685" s="21">
        <v>46170</v>
      </c>
      <c r="B685" s="88" t="s">
        <v>1428</v>
      </c>
      <c r="C685" s="38" t="s">
        <v>1535</v>
      </c>
      <c r="D685" s="73" t="s">
        <v>4332</v>
      </c>
      <c r="E685" s="73"/>
      <c r="F685" s="73"/>
      <c r="G685" s="74"/>
      <c r="H685" s="115">
        <v>100</v>
      </c>
    </row>
    <row r="686" spans="1:8" ht="15" x14ac:dyDescent="0.25">
      <c r="A686" s="21">
        <v>46170</v>
      </c>
      <c r="B686" s="88" t="s">
        <v>1542</v>
      </c>
      <c r="C686" s="38" t="s">
        <v>1727</v>
      </c>
      <c r="D686" s="73" t="s">
        <v>3412</v>
      </c>
      <c r="E686" s="73"/>
      <c r="F686" s="73"/>
      <c r="G686" s="74" t="s">
        <v>2007</v>
      </c>
      <c r="H686" s="115">
        <v>100</v>
      </c>
    </row>
    <row r="687" spans="1:8" ht="15" x14ac:dyDescent="0.25">
      <c r="A687" s="21">
        <v>46170</v>
      </c>
      <c r="B687" s="88" t="s">
        <v>1542</v>
      </c>
      <c r="C687" s="38" t="s">
        <v>1747</v>
      </c>
      <c r="D687" s="73" t="s">
        <v>3412</v>
      </c>
      <c r="E687" s="73"/>
      <c r="F687" s="73"/>
      <c r="G687" s="74" t="s">
        <v>4333</v>
      </c>
      <c r="H687" s="115">
        <v>100</v>
      </c>
    </row>
    <row r="688" spans="1:8" ht="21.6" x14ac:dyDescent="0.25">
      <c r="A688" s="21">
        <v>46170</v>
      </c>
      <c r="B688" s="88" t="s">
        <v>1542</v>
      </c>
      <c r="C688" s="38" t="s">
        <v>1951</v>
      </c>
      <c r="D688" s="73" t="s">
        <v>3412</v>
      </c>
      <c r="E688" s="73"/>
      <c r="F688" s="73"/>
      <c r="G688" s="74" t="s">
        <v>4334</v>
      </c>
      <c r="H688" s="115">
        <v>100</v>
      </c>
    </row>
    <row r="689" spans="1:8" ht="27.75" customHeight="1" x14ac:dyDescent="0.25">
      <c r="A689" s="21">
        <v>46170</v>
      </c>
      <c r="B689" s="88" t="s">
        <v>1542</v>
      </c>
      <c r="C689" s="38" t="s">
        <v>1482</v>
      </c>
      <c r="D689" s="73" t="s">
        <v>2841</v>
      </c>
      <c r="E689" s="73"/>
      <c r="F689" s="73"/>
      <c r="G689" s="74"/>
      <c r="H689" s="115">
        <v>100</v>
      </c>
    </row>
    <row r="690" spans="1:8" ht="15" x14ac:dyDescent="0.25">
      <c r="A690" s="21">
        <v>46170</v>
      </c>
      <c r="B690" s="88" t="s">
        <v>1542</v>
      </c>
      <c r="C690" s="38" t="s">
        <v>1484</v>
      </c>
      <c r="D690" s="73" t="s">
        <v>2841</v>
      </c>
      <c r="E690" s="73"/>
      <c r="F690" s="73"/>
      <c r="G690" s="74"/>
      <c r="H690" s="115">
        <v>100</v>
      </c>
    </row>
    <row r="691" spans="1:8" ht="15" x14ac:dyDescent="0.25">
      <c r="A691" s="21">
        <v>46170</v>
      </c>
      <c r="B691" s="88" t="s">
        <v>1555</v>
      </c>
      <c r="C691" s="38" t="s">
        <v>1731</v>
      </c>
      <c r="D691" s="73" t="s">
        <v>3412</v>
      </c>
      <c r="E691" s="73">
        <v>7</v>
      </c>
      <c r="F691" s="73"/>
      <c r="G691" s="74" t="s">
        <v>1476</v>
      </c>
      <c r="H691" s="115">
        <v>100</v>
      </c>
    </row>
    <row r="692" spans="1:8" ht="15" x14ac:dyDescent="0.25">
      <c r="A692" s="21">
        <v>46170</v>
      </c>
      <c r="B692" s="88" t="s">
        <v>1555</v>
      </c>
      <c r="C692" s="38" t="s">
        <v>1785</v>
      </c>
      <c r="D692" s="73" t="s">
        <v>1440</v>
      </c>
      <c r="E692" s="73">
        <v>4</v>
      </c>
      <c r="F692" s="73"/>
      <c r="G692" s="74"/>
      <c r="H692" s="115">
        <v>100</v>
      </c>
    </row>
    <row r="693" spans="1:8" ht="15" x14ac:dyDescent="0.25">
      <c r="A693" s="21">
        <v>46170</v>
      </c>
      <c r="B693" s="88" t="s">
        <v>1555</v>
      </c>
      <c r="C693" s="38" t="s">
        <v>1736</v>
      </c>
      <c r="D693" s="73" t="s">
        <v>1440</v>
      </c>
      <c r="E693" s="73">
        <v>7</v>
      </c>
      <c r="F693" s="73"/>
      <c r="G693" s="74"/>
      <c r="H693" s="115">
        <v>100</v>
      </c>
    </row>
    <row r="694" spans="1:8" ht="15" x14ac:dyDescent="0.25">
      <c r="A694" s="21">
        <v>46170</v>
      </c>
      <c r="B694" s="88" t="s">
        <v>1555</v>
      </c>
      <c r="C694" s="38" t="s">
        <v>1615</v>
      </c>
      <c r="D694" s="73" t="s">
        <v>3933</v>
      </c>
      <c r="E694" s="73">
        <v>5</v>
      </c>
      <c r="F694" s="73"/>
      <c r="G694" s="74" t="s">
        <v>2744</v>
      </c>
      <c r="H694" s="115">
        <v>100</v>
      </c>
    </row>
    <row r="695" spans="1:8" ht="15" x14ac:dyDescent="0.25">
      <c r="A695" s="21">
        <v>46170</v>
      </c>
      <c r="B695" s="88" t="s">
        <v>1555</v>
      </c>
      <c r="C695" s="38" t="s">
        <v>1910</v>
      </c>
      <c r="D695" s="73" t="s">
        <v>3412</v>
      </c>
      <c r="E695" s="73">
        <v>7</v>
      </c>
      <c r="F695" s="73"/>
      <c r="G695" s="74"/>
      <c r="H695" s="115">
        <v>100</v>
      </c>
    </row>
    <row r="696" spans="1:8" ht="15" x14ac:dyDescent="0.25">
      <c r="A696" s="21">
        <v>46170</v>
      </c>
      <c r="B696" s="88" t="s">
        <v>1555</v>
      </c>
      <c r="C696" s="38" t="s">
        <v>1912</v>
      </c>
      <c r="D696" s="73" t="s">
        <v>1440</v>
      </c>
      <c r="E696" s="73">
        <v>4</v>
      </c>
      <c r="F696" s="73"/>
      <c r="G696" s="74"/>
      <c r="H696" s="115">
        <v>100</v>
      </c>
    </row>
    <row r="697" spans="1:8" ht="15" x14ac:dyDescent="0.25">
      <c r="A697" s="21">
        <v>46170</v>
      </c>
      <c r="B697" s="88" t="s">
        <v>1438</v>
      </c>
      <c r="C697" s="38" t="s">
        <v>1574</v>
      </c>
      <c r="D697" s="73" t="s">
        <v>3933</v>
      </c>
      <c r="E697" s="73"/>
      <c r="F697" s="73"/>
      <c r="G697" s="74"/>
      <c r="H697" s="115">
        <v>100</v>
      </c>
    </row>
    <row r="698" spans="1:8" ht="15" x14ac:dyDescent="0.25">
      <c r="A698" s="21">
        <v>46170</v>
      </c>
      <c r="B698" s="88" t="s">
        <v>1438</v>
      </c>
      <c r="C698" s="38" t="s">
        <v>2270</v>
      </c>
      <c r="D698" s="73" t="s">
        <v>3933</v>
      </c>
      <c r="E698" s="73"/>
      <c r="F698" s="73"/>
      <c r="G698" s="74"/>
      <c r="H698" s="115">
        <v>100</v>
      </c>
    </row>
    <row r="699" spans="1:8" ht="15" x14ac:dyDescent="0.25">
      <c r="A699" s="21">
        <v>46170</v>
      </c>
      <c r="B699" s="88" t="s">
        <v>1438</v>
      </c>
      <c r="C699" s="38" t="s">
        <v>2270</v>
      </c>
      <c r="D699" s="73" t="s">
        <v>2841</v>
      </c>
      <c r="E699" s="73"/>
      <c r="F699" s="73"/>
      <c r="G699" s="74"/>
      <c r="H699" s="115">
        <v>100</v>
      </c>
    </row>
    <row r="700" spans="1:8" ht="15" x14ac:dyDescent="0.25">
      <c r="A700" s="21">
        <v>46170</v>
      </c>
      <c r="B700" s="88" t="s">
        <v>1438</v>
      </c>
      <c r="C700" s="38" t="s">
        <v>1477</v>
      </c>
      <c r="D700" s="73" t="s">
        <v>3436</v>
      </c>
      <c r="E700" s="73"/>
      <c r="F700" s="73"/>
      <c r="G700" s="74"/>
      <c r="H700" s="115">
        <v>100</v>
      </c>
    </row>
    <row r="701" spans="1:8" ht="21.6" x14ac:dyDescent="0.25">
      <c r="A701" s="21">
        <v>46170</v>
      </c>
      <c r="B701" s="88" t="s">
        <v>1457</v>
      </c>
      <c r="C701" s="38" t="s">
        <v>1568</v>
      </c>
      <c r="D701" s="73" t="s">
        <v>3935</v>
      </c>
      <c r="E701" s="73"/>
      <c r="F701" s="73"/>
      <c r="G701" s="74" t="s">
        <v>4335</v>
      </c>
      <c r="H701" s="115">
        <v>100</v>
      </c>
    </row>
    <row r="702" spans="1:8" ht="54" x14ac:dyDescent="0.25">
      <c r="A702" s="21">
        <v>46170</v>
      </c>
      <c r="B702" s="88" t="s">
        <v>1457</v>
      </c>
      <c r="C702" s="38" t="s">
        <v>2286</v>
      </c>
      <c r="D702" s="73" t="s">
        <v>3412</v>
      </c>
      <c r="E702" s="73"/>
      <c r="F702" s="73"/>
      <c r="G702" s="74" t="s">
        <v>4336</v>
      </c>
      <c r="H702" s="115">
        <v>100</v>
      </c>
    </row>
    <row r="703" spans="1:8" ht="15" x14ac:dyDescent="0.25">
      <c r="A703" s="21">
        <v>46170</v>
      </c>
      <c r="B703" s="88" t="s">
        <v>1457</v>
      </c>
      <c r="C703" s="38" t="s">
        <v>1907</v>
      </c>
      <c r="D703" s="73" t="s">
        <v>3412</v>
      </c>
      <c r="E703" s="73"/>
      <c r="F703" s="73"/>
      <c r="G703" s="74" t="s">
        <v>4337</v>
      </c>
      <c r="H703" s="115">
        <v>100</v>
      </c>
    </row>
    <row r="704" spans="1:8" ht="15" x14ac:dyDescent="0.25">
      <c r="A704" s="21">
        <v>46170</v>
      </c>
      <c r="B704" s="88" t="s">
        <v>1457</v>
      </c>
      <c r="C704" s="38" t="s">
        <v>1782</v>
      </c>
      <c r="D704" s="73" t="s">
        <v>2841</v>
      </c>
      <c r="E704" s="73"/>
      <c r="F704" s="73"/>
      <c r="G704" s="74"/>
      <c r="H704" s="115">
        <v>100</v>
      </c>
    </row>
    <row r="705" spans="1:8" ht="15" x14ac:dyDescent="0.25">
      <c r="A705" s="21">
        <v>46170</v>
      </c>
      <c r="B705" s="88" t="s">
        <v>2372</v>
      </c>
      <c r="C705" s="38" t="s">
        <v>1775</v>
      </c>
      <c r="D705" s="73" t="s">
        <v>3436</v>
      </c>
      <c r="E705" s="73"/>
      <c r="F705" s="73"/>
      <c r="G705" s="74"/>
      <c r="H705" s="115">
        <v>100</v>
      </c>
    </row>
    <row r="706" spans="1:8" ht="15" x14ac:dyDescent="0.25">
      <c r="A706" s="21">
        <v>46170</v>
      </c>
      <c r="B706" s="88" t="s">
        <v>2372</v>
      </c>
      <c r="C706" s="38" t="s">
        <v>1548</v>
      </c>
      <c r="D706" s="73" t="s">
        <v>3436</v>
      </c>
      <c r="E706" s="73"/>
      <c r="F706" s="73"/>
      <c r="G706" s="74"/>
      <c r="H706" s="115">
        <v>100</v>
      </c>
    </row>
    <row r="707" spans="1:8" ht="15" x14ac:dyDescent="0.25">
      <c r="A707" s="21">
        <v>46170</v>
      </c>
      <c r="B707" s="88" t="s">
        <v>2372</v>
      </c>
      <c r="C707" s="38" t="s">
        <v>1543</v>
      </c>
      <c r="D707" s="73" t="s">
        <v>3436</v>
      </c>
      <c r="E707" s="73"/>
      <c r="F707" s="73"/>
      <c r="G707" s="74"/>
      <c r="H707" s="115">
        <v>100</v>
      </c>
    </row>
    <row r="708" spans="1:8" ht="15" x14ac:dyDescent="0.25">
      <c r="A708" s="21">
        <v>46170</v>
      </c>
      <c r="B708" s="88" t="s">
        <v>2372</v>
      </c>
      <c r="C708" s="38" t="s">
        <v>1723</v>
      </c>
      <c r="D708" s="73" t="s">
        <v>3436</v>
      </c>
      <c r="E708" s="73"/>
      <c r="F708" s="73"/>
      <c r="G708" s="74"/>
      <c r="H708" s="115">
        <v>100</v>
      </c>
    </row>
    <row r="709" spans="1:8" ht="15" x14ac:dyDescent="0.25">
      <c r="A709" s="21">
        <v>46170</v>
      </c>
      <c r="B709" s="88" t="s">
        <v>2372</v>
      </c>
      <c r="C709" s="38" t="s">
        <v>2064</v>
      </c>
      <c r="D709" s="73" t="s">
        <v>2841</v>
      </c>
      <c r="E709" s="73"/>
      <c r="F709" s="73"/>
      <c r="G709" s="74"/>
      <c r="H709" s="115">
        <v>100</v>
      </c>
    </row>
    <row r="710" spans="1:8" ht="15" x14ac:dyDescent="0.25">
      <c r="A710" s="21">
        <v>46171</v>
      </c>
      <c r="B710" s="88" t="s">
        <v>1428</v>
      </c>
      <c r="C710" s="38" t="s">
        <v>758</v>
      </c>
      <c r="D710" s="73" t="s">
        <v>4146</v>
      </c>
      <c r="E710" s="73">
        <v>1</v>
      </c>
      <c r="F710" s="73"/>
      <c r="G710" s="74"/>
      <c r="H710" s="115">
        <v>100</v>
      </c>
    </row>
    <row r="711" spans="1:8" ht="26.4" x14ac:dyDescent="0.25">
      <c r="A711" s="21">
        <v>46171</v>
      </c>
      <c r="B711" s="88" t="s">
        <v>1428</v>
      </c>
      <c r="C711" s="38" t="s">
        <v>369</v>
      </c>
      <c r="D711" s="73" t="s">
        <v>1767</v>
      </c>
      <c r="E711" s="73"/>
      <c r="F711" s="73"/>
      <c r="G711" s="74"/>
      <c r="H711" s="115">
        <v>100</v>
      </c>
    </row>
    <row r="712" spans="1:8" ht="26.4" x14ac:dyDescent="0.25">
      <c r="A712" s="21">
        <v>46171</v>
      </c>
      <c r="B712" s="88" t="s">
        <v>1428</v>
      </c>
      <c r="C712" s="38" t="s">
        <v>758</v>
      </c>
      <c r="D712" s="73" t="s">
        <v>4338</v>
      </c>
      <c r="E712" s="73"/>
      <c r="F712" s="73"/>
      <c r="G712" s="74"/>
      <c r="H712" s="115">
        <v>100</v>
      </c>
    </row>
    <row r="713" spans="1:8" ht="15" x14ac:dyDescent="0.25">
      <c r="A713" s="21">
        <v>46171</v>
      </c>
      <c r="B713" s="88" t="s">
        <v>1428</v>
      </c>
      <c r="C713" s="38" t="s">
        <v>758</v>
      </c>
      <c r="D713" s="73" t="s">
        <v>4276</v>
      </c>
      <c r="E713" s="73"/>
      <c r="F713" s="73"/>
      <c r="G713" s="74"/>
      <c r="H713" s="115">
        <v>100</v>
      </c>
    </row>
    <row r="714" spans="1:8" ht="15" x14ac:dyDescent="0.25">
      <c r="A714" s="21">
        <v>46171</v>
      </c>
      <c r="B714" s="88" t="s">
        <v>1542</v>
      </c>
      <c r="C714" s="38" t="s">
        <v>2008</v>
      </c>
      <c r="D714" s="73" t="s">
        <v>2841</v>
      </c>
      <c r="E714" s="73"/>
      <c r="F714" s="73"/>
      <c r="G714" s="74"/>
      <c r="H714" s="115">
        <v>100</v>
      </c>
    </row>
    <row r="715" spans="1:8" ht="15" x14ac:dyDescent="0.25">
      <c r="A715" s="21">
        <v>46171</v>
      </c>
      <c r="B715" s="88" t="s">
        <v>1542</v>
      </c>
      <c r="C715" s="38" t="s">
        <v>1480</v>
      </c>
      <c r="D715" s="73" t="s">
        <v>2841</v>
      </c>
      <c r="E715" s="73"/>
      <c r="F715" s="73"/>
      <c r="G715" s="74"/>
      <c r="H715" s="115">
        <v>100</v>
      </c>
    </row>
    <row r="716" spans="1:8" ht="15" x14ac:dyDescent="0.25">
      <c r="A716" s="21">
        <v>46171</v>
      </c>
      <c r="B716" s="88" t="s">
        <v>1542</v>
      </c>
      <c r="C716" s="38" t="s">
        <v>1935</v>
      </c>
      <c r="D716" s="73" t="s">
        <v>1440</v>
      </c>
      <c r="E716" s="73">
        <v>6</v>
      </c>
      <c r="F716" s="73"/>
      <c r="G716" s="74"/>
      <c r="H716" s="115">
        <v>100</v>
      </c>
    </row>
    <row r="717" spans="1:8" ht="15" x14ac:dyDescent="0.25">
      <c r="A717" s="21">
        <v>46171</v>
      </c>
      <c r="B717" s="88" t="s">
        <v>1542</v>
      </c>
      <c r="C717" s="38" t="s">
        <v>1697</v>
      </c>
      <c r="D717" s="73" t="s">
        <v>2841</v>
      </c>
      <c r="E717" s="73"/>
      <c r="F717" s="73"/>
      <c r="G717" s="74"/>
      <c r="H717" s="115">
        <v>100</v>
      </c>
    </row>
    <row r="718" spans="1:8" ht="15" x14ac:dyDescent="0.25">
      <c r="A718" s="21">
        <v>46171</v>
      </c>
      <c r="B718" s="88" t="s">
        <v>1555</v>
      </c>
      <c r="C718" s="38" t="s">
        <v>1730</v>
      </c>
      <c r="D718" s="73" t="s">
        <v>3935</v>
      </c>
      <c r="E718" s="73">
        <v>5</v>
      </c>
      <c r="F718" s="73"/>
      <c r="G718" s="74" t="s">
        <v>4300</v>
      </c>
      <c r="H718" s="115">
        <v>100</v>
      </c>
    </row>
    <row r="719" spans="1:8" ht="15" x14ac:dyDescent="0.25">
      <c r="A719" s="21">
        <v>46171</v>
      </c>
      <c r="B719" s="88" t="s">
        <v>1555</v>
      </c>
      <c r="C719" s="38" t="s">
        <v>1729</v>
      </c>
      <c r="D719" s="73" t="s">
        <v>1440</v>
      </c>
      <c r="E719" s="73">
        <v>3</v>
      </c>
      <c r="F719" s="73"/>
      <c r="G719" s="74"/>
      <c r="H719" s="115">
        <v>100</v>
      </c>
    </row>
    <row r="720" spans="1:8" ht="15" x14ac:dyDescent="0.25">
      <c r="A720" s="21">
        <v>46171</v>
      </c>
      <c r="B720" s="88" t="s">
        <v>1555</v>
      </c>
      <c r="C720" s="38" t="s">
        <v>1563</v>
      </c>
      <c r="D720" s="73" t="s">
        <v>1440</v>
      </c>
      <c r="E720" s="73">
        <v>5</v>
      </c>
      <c r="F720" s="73"/>
      <c r="G720" s="74"/>
      <c r="H720" s="115">
        <v>100</v>
      </c>
    </row>
    <row r="721" spans="1:8" ht="15" x14ac:dyDescent="0.25">
      <c r="A721" s="21">
        <v>46171</v>
      </c>
      <c r="B721" s="88" t="s">
        <v>1555</v>
      </c>
      <c r="C721" s="38" t="s">
        <v>1562</v>
      </c>
      <c r="D721" s="73" t="s">
        <v>2841</v>
      </c>
      <c r="E721" s="73"/>
      <c r="F721" s="73"/>
      <c r="G721" s="74"/>
      <c r="H721" s="115">
        <v>100</v>
      </c>
    </row>
    <row r="722" spans="1:8" ht="21.6" x14ac:dyDescent="0.25">
      <c r="A722" s="21">
        <v>46171</v>
      </c>
      <c r="B722" s="88" t="s">
        <v>1555</v>
      </c>
      <c r="C722" s="38" t="s">
        <v>1782</v>
      </c>
      <c r="D722" s="73" t="s">
        <v>3412</v>
      </c>
      <c r="E722" s="73"/>
      <c r="F722" s="73"/>
      <c r="G722" s="74" t="s">
        <v>4339</v>
      </c>
      <c r="H722" s="115">
        <v>100</v>
      </c>
    </row>
    <row r="723" spans="1:8" ht="15" x14ac:dyDescent="0.25">
      <c r="A723" s="21">
        <v>46171</v>
      </c>
      <c r="B723" s="88" t="s">
        <v>1555</v>
      </c>
      <c r="C723" s="38" t="s">
        <v>1448</v>
      </c>
      <c r="D723" s="73" t="s">
        <v>3935</v>
      </c>
      <c r="E723" s="73"/>
      <c r="F723" s="73"/>
      <c r="G723" s="74" t="s">
        <v>2007</v>
      </c>
      <c r="H723" s="115">
        <v>100</v>
      </c>
    </row>
    <row r="724" spans="1:8" ht="15" x14ac:dyDescent="0.25">
      <c r="A724" s="21">
        <v>46171</v>
      </c>
      <c r="B724" s="88" t="s">
        <v>1438</v>
      </c>
      <c r="C724" s="38" t="s">
        <v>1692</v>
      </c>
      <c r="D724" s="73" t="s">
        <v>3933</v>
      </c>
      <c r="E724" s="73"/>
      <c r="F724" s="73"/>
      <c r="G724" s="74" t="s">
        <v>2718</v>
      </c>
      <c r="H724" s="115">
        <v>100</v>
      </c>
    </row>
    <row r="725" spans="1:8" ht="15" x14ac:dyDescent="0.25">
      <c r="A725" s="21">
        <v>46171</v>
      </c>
      <c r="B725" s="88" t="s">
        <v>1438</v>
      </c>
      <c r="C725" s="38" t="s">
        <v>1576</v>
      </c>
      <c r="D725" s="73" t="s">
        <v>3933</v>
      </c>
      <c r="E725" s="73">
        <v>4</v>
      </c>
      <c r="F725" s="73"/>
      <c r="G725" s="74" t="s">
        <v>2718</v>
      </c>
      <c r="H725" s="115">
        <v>100</v>
      </c>
    </row>
    <row r="726" spans="1:8" ht="15" x14ac:dyDescent="0.25">
      <c r="A726" s="21">
        <v>46171</v>
      </c>
      <c r="B726" s="88" t="s">
        <v>1438</v>
      </c>
      <c r="C726" s="38" t="s">
        <v>2020</v>
      </c>
      <c r="D726" s="73" t="s">
        <v>2841</v>
      </c>
      <c r="E726" s="73"/>
      <c r="F726" s="73"/>
      <c r="G726" s="74"/>
      <c r="H726" s="115">
        <v>100</v>
      </c>
    </row>
    <row r="727" spans="1:8" ht="32.4" x14ac:dyDescent="0.25">
      <c r="A727" s="21">
        <v>46171</v>
      </c>
      <c r="B727" s="88" t="s">
        <v>1438</v>
      </c>
      <c r="C727" s="38" t="s">
        <v>1124</v>
      </c>
      <c r="D727" s="73" t="s">
        <v>4325</v>
      </c>
      <c r="E727" s="73"/>
      <c r="F727" s="73"/>
      <c r="G727" s="74" t="s">
        <v>4340</v>
      </c>
      <c r="H727" s="115">
        <v>100</v>
      </c>
    </row>
    <row r="728" spans="1:8" ht="15" x14ac:dyDescent="0.25">
      <c r="A728" s="21">
        <v>46171</v>
      </c>
      <c r="B728" s="88" t="s">
        <v>1457</v>
      </c>
      <c r="C728" s="38" t="s">
        <v>1867</v>
      </c>
      <c r="D728" s="73" t="s">
        <v>2841</v>
      </c>
      <c r="E728" s="73"/>
      <c r="F728" s="73"/>
      <c r="G728" s="74"/>
      <c r="H728" s="115">
        <v>100</v>
      </c>
    </row>
    <row r="729" spans="1:8" ht="15" x14ac:dyDescent="0.25">
      <c r="A729" s="21">
        <v>46171</v>
      </c>
      <c r="B729" s="88" t="s">
        <v>1457</v>
      </c>
      <c r="C729" s="38" t="s">
        <v>1626</v>
      </c>
      <c r="D729" s="73" t="s">
        <v>3412</v>
      </c>
      <c r="E729" s="73">
        <v>3</v>
      </c>
      <c r="F729" s="73"/>
      <c r="G729" s="74" t="s">
        <v>1450</v>
      </c>
      <c r="H729" s="115">
        <v>100</v>
      </c>
    </row>
    <row r="730" spans="1:8" ht="15" x14ac:dyDescent="0.25">
      <c r="A730" s="21">
        <v>46171</v>
      </c>
      <c r="B730" s="88" t="s">
        <v>1457</v>
      </c>
      <c r="C730" s="38" t="s">
        <v>3200</v>
      </c>
      <c r="D730" s="73" t="s">
        <v>1440</v>
      </c>
      <c r="E730" s="73">
        <v>5</v>
      </c>
      <c r="F730" s="73"/>
      <c r="G730" s="74"/>
      <c r="H730" s="115">
        <v>100</v>
      </c>
    </row>
    <row r="731" spans="1:8" ht="15" x14ac:dyDescent="0.25">
      <c r="A731" s="21">
        <v>46171</v>
      </c>
      <c r="B731" s="88" t="s">
        <v>1457</v>
      </c>
      <c r="C731" s="38" t="s">
        <v>1728</v>
      </c>
      <c r="D731" s="73" t="s">
        <v>1440</v>
      </c>
      <c r="E731" s="73">
        <v>3</v>
      </c>
      <c r="F731" s="73"/>
      <c r="G731" s="74"/>
      <c r="H731" s="115">
        <v>100</v>
      </c>
    </row>
    <row r="732" spans="1:8" ht="15" x14ac:dyDescent="0.25">
      <c r="A732" s="21">
        <v>46171</v>
      </c>
      <c r="B732" s="88" t="s">
        <v>1457</v>
      </c>
      <c r="C732" s="38" t="s">
        <v>1874</v>
      </c>
      <c r="D732" s="73" t="s">
        <v>1440</v>
      </c>
      <c r="E732" s="73">
        <v>5</v>
      </c>
      <c r="F732" s="73"/>
      <c r="G732" s="74"/>
      <c r="H732" s="115">
        <v>100</v>
      </c>
    </row>
    <row r="733" spans="1:8" ht="15" x14ac:dyDescent="0.25">
      <c r="A733" s="21">
        <v>46171</v>
      </c>
      <c r="B733" s="88" t="s">
        <v>1457</v>
      </c>
      <c r="C733" s="38" t="s">
        <v>1624</v>
      </c>
      <c r="D733" s="73" t="s">
        <v>3933</v>
      </c>
      <c r="E733" s="73">
        <v>8</v>
      </c>
      <c r="F733" s="73"/>
      <c r="G733" s="74" t="s">
        <v>1450</v>
      </c>
      <c r="H733" s="115">
        <v>100</v>
      </c>
    </row>
    <row r="734" spans="1:8" ht="15" x14ac:dyDescent="0.25">
      <c r="A734" s="21">
        <v>46171</v>
      </c>
      <c r="B734" s="88" t="s">
        <v>1457</v>
      </c>
      <c r="C734" s="38" t="s">
        <v>1622</v>
      </c>
      <c r="D734" s="73" t="s">
        <v>3933</v>
      </c>
      <c r="E734" s="73">
        <v>8</v>
      </c>
      <c r="F734" s="73"/>
      <c r="G734" s="74" t="s">
        <v>1450</v>
      </c>
      <c r="H734" s="115">
        <v>100</v>
      </c>
    </row>
    <row r="735" spans="1:8" ht="15" x14ac:dyDescent="0.25">
      <c r="A735" s="21">
        <v>46171</v>
      </c>
      <c r="B735" s="88" t="s">
        <v>2372</v>
      </c>
      <c r="C735" s="38" t="s">
        <v>1725</v>
      </c>
      <c r="D735" s="73" t="s">
        <v>2841</v>
      </c>
      <c r="E735" s="73"/>
      <c r="F735" s="73"/>
      <c r="G735" s="74"/>
      <c r="H735" s="115">
        <v>100</v>
      </c>
    </row>
    <row r="736" spans="1:8" ht="15" x14ac:dyDescent="0.25">
      <c r="A736" s="21">
        <v>46171</v>
      </c>
      <c r="B736" s="88" t="s">
        <v>2372</v>
      </c>
      <c r="C736" s="38" t="s">
        <v>1486</v>
      </c>
      <c r="D736" s="73" t="s">
        <v>2841</v>
      </c>
      <c r="E736" s="73"/>
      <c r="F736" s="73"/>
      <c r="G736" s="74"/>
      <c r="H736" s="115">
        <v>100</v>
      </c>
    </row>
    <row r="737" spans="1:8" ht="15" x14ac:dyDescent="0.25">
      <c r="A737" s="21">
        <v>46171</v>
      </c>
      <c r="B737" s="88" t="s">
        <v>2372</v>
      </c>
      <c r="C737" s="38" t="s">
        <v>1724</v>
      </c>
      <c r="D737" s="73" t="s">
        <v>2841</v>
      </c>
      <c r="E737" s="73"/>
      <c r="F737" s="73"/>
      <c r="G737" s="74"/>
      <c r="H737" s="115">
        <v>100</v>
      </c>
    </row>
    <row r="738" spans="1:8" ht="15" x14ac:dyDescent="0.25">
      <c r="A738" s="21">
        <v>46171</v>
      </c>
      <c r="B738" s="88" t="s">
        <v>2372</v>
      </c>
      <c r="C738" s="38" t="s">
        <v>1611</v>
      </c>
      <c r="D738" s="73" t="s">
        <v>2841</v>
      </c>
      <c r="E738" s="73"/>
      <c r="F738" s="73"/>
      <c r="G738" s="74"/>
      <c r="H738" s="115">
        <v>100</v>
      </c>
    </row>
    <row r="739" spans="1:8" ht="15" x14ac:dyDescent="0.25">
      <c r="A739" s="21">
        <v>46171</v>
      </c>
      <c r="B739" s="88" t="s">
        <v>2372</v>
      </c>
      <c r="C739" s="38" t="s">
        <v>1919</v>
      </c>
      <c r="D739" s="73" t="s">
        <v>2841</v>
      </c>
      <c r="E739" s="73"/>
      <c r="F739" s="73"/>
      <c r="G739" s="74"/>
      <c r="H739" s="115">
        <v>100</v>
      </c>
    </row>
    <row r="740" spans="1:8" ht="21.6" x14ac:dyDescent="0.25">
      <c r="A740" s="21">
        <v>46172</v>
      </c>
      <c r="B740" s="88" t="s">
        <v>1542</v>
      </c>
      <c r="C740" s="38" t="s">
        <v>4341</v>
      </c>
      <c r="D740" s="73" t="s">
        <v>3574</v>
      </c>
      <c r="E740" s="73"/>
      <c r="F740" s="73"/>
      <c r="G740" s="74" t="s">
        <v>4342</v>
      </c>
      <c r="H740" s="115">
        <v>100</v>
      </c>
    </row>
    <row r="741" spans="1:8" ht="15" x14ac:dyDescent="0.25">
      <c r="A741" s="21">
        <v>46172</v>
      </c>
      <c r="B741" s="88" t="s">
        <v>1542</v>
      </c>
      <c r="C741" s="38" t="s">
        <v>1638</v>
      </c>
      <c r="D741" s="73" t="s">
        <v>1440</v>
      </c>
      <c r="E741" s="73">
        <v>5</v>
      </c>
      <c r="F741" s="73"/>
      <c r="G741" s="74"/>
      <c r="H741" s="115">
        <v>100</v>
      </c>
    </row>
    <row r="742" spans="1:8" ht="32.4" x14ac:dyDescent="0.25">
      <c r="A742" s="21">
        <v>46172</v>
      </c>
      <c r="B742" s="88" t="s">
        <v>1542</v>
      </c>
      <c r="C742" s="38" t="s">
        <v>1451</v>
      </c>
      <c r="D742" s="73" t="s">
        <v>3412</v>
      </c>
      <c r="E742" s="73"/>
      <c r="F742" s="73"/>
      <c r="G742" s="74" t="s">
        <v>4343</v>
      </c>
      <c r="H742" s="115">
        <v>100</v>
      </c>
    </row>
    <row r="743" spans="1:8" ht="21.6" x14ac:dyDescent="0.25">
      <c r="A743" s="21">
        <v>46172</v>
      </c>
      <c r="B743" s="88" t="s">
        <v>1542</v>
      </c>
      <c r="C743" s="38" t="s">
        <v>1781</v>
      </c>
      <c r="D743" s="73" t="s">
        <v>3412</v>
      </c>
      <c r="E743" s="73">
        <v>3</v>
      </c>
      <c r="F743" s="73"/>
      <c r="G743" s="74" t="s">
        <v>4344</v>
      </c>
      <c r="H743" s="115">
        <v>100</v>
      </c>
    </row>
    <row r="744" spans="1:8" ht="43.2" x14ac:dyDescent="0.25">
      <c r="A744" s="21">
        <v>46172</v>
      </c>
      <c r="B744" s="88" t="s">
        <v>1542</v>
      </c>
      <c r="C744" s="38" t="s">
        <v>1730</v>
      </c>
      <c r="D744" s="73" t="s">
        <v>3412</v>
      </c>
      <c r="E744" s="73"/>
      <c r="F744" s="73"/>
      <c r="G744" s="74" t="s">
        <v>4345</v>
      </c>
      <c r="H744" s="115">
        <v>100</v>
      </c>
    </row>
    <row r="745" spans="1:8" ht="15" x14ac:dyDescent="0.25">
      <c r="A745" s="21">
        <v>46172</v>
      </c>
      <c r="B745" s="88" t="s">
        <v>1542</v>
      </c>
      <c r="C745" s="38" t="s">
        <v>758</v>
      </c>
      <c r="D745" s="73" t="s">
        <v>4146</v>
      </c>
      <c r="E745" s="73">
        <v>1</v>
      </c>
      <c r="F745" s="73"/>
      <c r="G745" s="74"/>
      <c r="H745" s="115">
        <v>100</v>
      </c>
    </row>
    <row r="746" spans="1:8" ht="15" x14ac:dyDescent="0.25">
      <c r="A746" s="21">
        <v>46172</v>
      </c>
      <c r="B746" s="88" t="s">
        <v>1542</v>
      </c>
      <c r="C746" s="38" t="s">
        <v>4346</v>
      </c>
      <c r="D746" s="73" t="s">
        <v>3412</v>
      </c>
      <c r="E746" s="73">
        <v>8</v>
      </c>
      <c r="F746" s="73"/>
      <c r="G746" s="74" t="s">
        <v>2007</v>
      </c>
      <c r="H746" s="115">
        <v>100</v>
      </c>
    </row>
    <row r="747" spans="1:8" ht="21.6" x14ac:dyDescent="0.25">
      <c r="A747" s="21">
        <v>46173</v>
      </c>
      <c r="B747" s="88" t="s">
        <v>1542</v>
      </c>
      <c r="C747" s="38" t="s">
        <v>484</v>
      </c>
      <c r="D747" s="73" t="s">
        <v>4347</v>
      </c>
      <c r="E747" s="73">
        <v>1</v>
      </c>
      <c r="F747" s="73"/>
      <c r="G747" s="74" t="s">
        <v>4348</v>
      </c>
      <c r="H747" s="75">
        <v>100</v>
      </c>
    </row>
    <row r="748" spans="1:8" ht="43.2" x14ac:dyDescent="0.25">
      <c r="A748" s="21">
        <v>46173</v>
      </c>
      <c r="B748" s="88" t="s">
        <v>1542</v>
      </c>
      <c r="C748" s="38" t="s">
        <v>4349</v>
      </c>
      <c r="D748" s="73" t="s">
        <v>3412</v>
      </c>
      <c r="E748" s="73"/>
      <c r="F748" s="73"/>
      <c r="G748" s="74" t="s">
        <v>4350</v>
      </c>
      <c r="H748" s="75">
        <v>100</v>
      </c>
    </row>
    <row r="749" spans="1:8" ht="54" x14ac:dyDescent="0.25">
      <c r="A749" s="21">
        <v>46173</v>
      </c>
      <c r="B749" s="88" t="s">
        <v>1542</v>
      </c>
      <c r="C749" s="38" t="s">
        <v>4351</v>
      </c>
      <c r="D749" s="73" t="s">
        <v>4352</v>
      </c>
      <c r="E749" s="73"/>
      <c r="F749" s="73"/>
      <c r="G749" s="74" t="s">
        <v>4353</v>
      </c>
      <c r="H749" s="75">
        <v>100</v>
      </c>
    </row>
    <row r="750" spans="1:8" ht="64.8" x14ac:dyDescent="0.25">
      <c r="A750" s="21">
        <v>46173</v>
      </c>
      <c r="B750" s="88" t="s">
        <v>1542</v>
      </c>
      <c r="C750" s="38" t="s">
        <v>4354</v>
      </c>
      <c r="D750" s="73" t="s">
        <v>3412</v>
      </c>
      <c r="E750" s="73"/>
      <c r="F750" s="73"/>
      <c r="G750" s="74" t="s">
        <v>4355</v>
      </c>
      <c r="H750" s="75">
        <v>100</v>
      </c>
    </row>
    <row r="751" spans="1:8" ht="32.4" x14ac:dyDescent="0.25">
      <c r="A751" s="21">
        <v>46173</v>
      </c>
      <c r="B751" s="88" t="s">
        <v>1542</v>
      </c>
      <c r="C751" s="38" t="s">
        <v>4356</v>
      </c>
      <c r="D751" s="73" t="s">
        <v>3412</v>
      </c>
      <c r="E751" s="73"/>
      <c r="F751" s="73"/>
      <c r="G751" s="74" t="s">
        <v>4357</v>
      </c>
      <c r="H751" s="75">
        <v>100</v>
      </c>
    </row>
    <row r="752" spans="1:8" ht="54" x14ac:dyDescent="0.25">
      <c r="A752" s="21">
        <v>46173</v>
      </c>
      <c r="B752" s="88" t="s">
        <v>1542</v>
      </c>
      <c r="C752" s="38" t="s">
        <v>4358</v>
      </c>
      <c r="D752" s="73" t="s">
        <v>3412</v>
      </c>
      <c r="E752" s="73"/>
      <c r="F752" s="73"/>
      <c r="G752" s="74" t="s">
        <v>4359</v>
      </c>
      <c r="H752" s="75">
        <v>100</v>
      </c>
    </row>
    <row r="753" spans="1:8" ht="15" hidden="1" x14ac:dyDescent="0.25">
      <c r="A753" s="21"/>
      <c r="B753" s="88"/>
      <c r="C753" s="38"/>
      <c r="D753" s="73"/>
      <c r="E753" s="73"/>
      <c r="F753" s="73"/>
      <c r="G753" s="74"/>
      <c r="H753" s="75"/>
    </row>
    <row r="754" spans="1:8" ht="15" hidden="1" x14ac:dyDescent="0.25">
      <c r="A754" s="21"/>
      <c r="B754" s="88"/>
      <c r="C754" s="38"/>
      <c r="D754" s="73"/>
      <c r="E754" s="73"/>
      <c r="F754" s="73"/>
      <c r="G754" s="74"/>
      <c r="H754" s="75"/>
    </row>
    <row r="755" spans="1:8" ht="15" hidden="1" x14ac:dyDescent="0.25">
      <c r="A755" s="21"/>
      <c r="B755" s="88"/>
      <c r="C755" s="38"/>
      <c r="D755" s="73"/>
      <c r="E755" s="73"/>
      <c r="F755" s="73"/>
      <c r="G755" s="74"/>
      <c r="H755" s="75"/>
    </row>
    <row r="756" spans="1:8" ht="15" hidden="1" x14ac:dyDescent="0.25">
      <c r="A756" s="21"/>
      <c r="B756" s="88"/>
      <c r="C756" s="38"/>
      <c r="D756" s="73"/>
      <c r="E756" s="73"/>
      <c r="F756" s="73"/>
      <c r="G756" s="74"/>
      <c r="H756" s="75"/>
    </row>
    <row r="757" spans="1:8" ht="15" hidden="1" x14ac:dyDescent="0.25">
      <c r="A757" s="21"/>
      <c r="B757" s="88"/>
      <c r="C757" s="38"/>
      <c r="D757" s="73"/>
      <c r="E757" s="73"/>
      <c r="F757" s="73"/>
      <c r="G757" s="74"/>
      <c r="H757" s="75"/>
    </row>
    <row r="758" spans="1:8" ht="15" hidden="1" x14ac:dyDescent="0.25">
      <c r="A758" s="21"/>
      <c r="B758" s="88"/>
      <c r="C758" s="38"/>
      <c r="D758" s="73"/>
      <c r="E758" s="73"/>
      <c r="F758" s="73"/>
      <c r="G758" s="74"/>
      <c r="H758" s="75"/>
    </row>
    <row r="759" spans="1:8" ht="15" hidden="1" x14ac:dyDescent="0.25">
      <c r="A759" s="21"/>
      <c r="B759" s="88"/>
      <c r="C759" s="38"/>
      <c r="D759" s="73"/>
      <c r="E759" s="73"/>
      <c r="F759" s="73"/>
      <c r="G759" s="74"/>
      <c r="H759" s="75"/>
    </row>
    <row r="760" spans="1:8" ht="15" hidden="1" x14ac:dyDescent="0.25">
      <c r="A760" s="21"/>
      <c r="B760" s="88"/>
      <c r="C760" s="38"/>
      <c r="D760" s="73"/>
      <c r="E760" s="73"/>
      <c r="F760" s="73"/>
      <c r="G760" s="74"/>
      <c r="H760" s="75"/>
    </row>
    <row r="761" spans="1:8" ht="15" hidden="1" x14ac:dyDescent="0.25">
      <c r="A761" s="21"/>
      <c r="B761" s="88"/>
      <c r="C761" s="38"/>
      <c r="D761" s="73"/>
      <c r="E761" s="73"/>
      <c r="F761" s="73"/>
      <c r="G761" s="74"/>
      <c r="H761" s="75"/>
    </row>
    <row r="762" spans="1:8" ht="15" hidden="1" x14ac:dyDescent="0.25">
      <c r="A762" s="21"/>
      <c r="B762" s="88"/>
      <c r="C762" s="38"/>
      <c r="D762" s="73"/>
      <c r="E762" s="73"/>
      <c r="F762" s="73"/>
      <c r="G762" s="74"/>
      <c r="H762" s="75"/>
    </row>
    <row r="763" spans="1:8" ht="15" hidden="1" x14ac:dyDescent="0.25">
      <c r="A763" s="21"/>
      <c r="B763" s="88"/>
      <c r="C763" s="38"/>
      <c r="D763" s="73"/>
      <c r="E763" s="73"/>
      <c r="F763" s="73"/>
      <c r="G763" s="74"/>
      <c r="H763" s="75"/>
    </row>
    <row r="764" spans="1:8" ht="15" hidden="1" x14ac:dyDescent="0.25">
      <c r="A764" s="21"/>
      <c r="B764" s="88"/>
      <c r="C764" s="38"/>
      <c r="D764" s="73"/>
      <c r="E764" s="73"/>
      <c r="F764" s="73"/>
      <c r="G764" s="74"/>
      <c r="H764" s="75"/>
    </row>
    <row r="765" spans="1:8" ht="15" hidden="1" x14ac:dyDescent="0.25">
      <c r="A765" s="21"/>
      <c r="B765" s="88"/>
      <c r="C765" s="38"/>
      <c r="D765" s="73"/>
      <c r="E765" s="73"/>
      <c r="F765" s="73"/>
      <c r="G765" s="74"/>
      <c r="H765" s="75"/>
    </row>
    <row r="766" spans="1:8" ht="15" hidden="1" x14ac:dyDescent="0.25">
      <c r="A766" s="21"/>
      <c r="B766" s="88"/>
      <c r="C766" s="38"/>
      <c r="D766" s="73"/>
      <c r="E766" s="73"/>
      <c r="F766" s="73"/>
      <c r="G766" s="74"/>
      <c r="H766" s="75"/>
    </row>
    <row r="767" spans="1:8" ht="15" hidden="1" x14ac:dyDescent="0.25">
      <c r="A767" s="21"/>
      <c r="B767" s="88"/>
      <c r="C767" s="38"/>
      <c r="D767" s="73"/>
      <c r="E767" s="73"/>
      <c r="F767" s="73"/>
      <c r="G767" s="74"/>
      <c r="H767" s="75"/>
    </row>
    <row r="768" spans="1:8" ht="15" hidden="1" x14ac:dyDescent="0.25">
      <c r="A768" s="21"/>
      <c r="B768" s="88"/>
      <c r="C768" s="38"/>
      <c r="D768" s="73"/>
      <c r="E768" s="73"/>
      <c r="F768" s="73"/>
      <c r="G768" s="74"/>
      <c r="H768" s="75"/>
    </row>
    <row r="769" spans="1:8" ht="15" hidden="1" x14ac:dyDescent="0.25">
      <c r="A769" s="21"/>
      <c r="B769" s="88"/>
      <c r="C769" s="38"/>
      <c r="D769" s="73"/>
      <c r="E769" s="73"/>
      <c r="F769" s="73"/>
      <c r="G769" s="74"/>
      <c r="H769" s="75"/>
    </row>
    <row r="770" spans="1:8" ht="15" hidden="1" x14ac:dyDescent="0.25">
      <c r="A770" s="21"/>
      <c r="B770" s="88"/>
      <c r="C770" s="38"/>
      <c r="D770" s="73"/>
      <c r="E770" s="73"/>
      <c r="F770" s="73"/>
      <c r="G770" s="74"/>
      <c r="H770" s="75"/>
    </row>
    <row r="771" spans="1:8" ht="15" hidden="1" x14ac:dyDescent="0.25">
      <c r="A771" s="21"/>
      <c r="B771" s="88"/>
      <c r="C771" s="38"/>
      <c r="D771" s="73"/>
      <c r="E771" s="73"/>
      <c r="F771" s="73"/>
      <c r="G771" s="74"/>
      <c r="H771" s="75"/>
    </row>
    <row r="772" spans="1:8" ht="15" hidden="1" x14ac:dyDescent="0.25">
      <c r="A772" s="21"/>
      <c r="B772" s="88"/>
      <c r="C772" s="38"/>
      <c r="D772" s="73"/>
      <c r="E772" s="73"/>
      <c r="F772" s="73"/>
      <c r="G772" s="74"/>
      <c r="H772" s="75"/>
    </row>
    <row r="773" spans="1:8" ht="15" hidden="1" x14ac:dyDescent="0.25">
      <c r="A773" s="21"/>
      <c r="B773" s="88"/>
      <c r="C773" s="38"/>
      <c r="D773" s="73"/>
      <c r="E773" s="73"/>
      <c r="F773" s="73"/>
      <c r="G773" s="74"/>
      <c r="H773" s="75"/>
    </row>
    <row r="774" spans="1:8" ht="15" hidden="1" x14ac:dyDescent="0.25">
      <c r="A774" s="21"/>
      <c r="B774" s="88"/>
      <c r="C774" s="38"/>
      <c r="D774" s="73"/>
      <c r="E774" s="73"/>
      <c r="F774" s="73"/>
      <c r="G774" s="74"/>
      <c r="H774" s="75"/>
    </row>
    <row r="775" spans="1:8" ht="15" hidden="1" x14ac:dyDescent="0.25">
      <c r="A775" s="21"/>
      <c r="B775" s="88"/>
      <c r="C775" s="38"/>
      <c r="D775" s="73"/>
      <c r="E775" s="73"/>
      <c r="F775" s="73"/>
      <c r="G775" s="74"/>
      <c r="H775" s="75"/>
    </row>
    <row r="776" spans="1:8" ht="15" hidden="1" x14ac:dyDescent="0.25">
      <c r="A776" s="21"/>
      <c r="B776" s="88"/>
      <c r="C776" s="38"/>
      <c r="D776" s="73"/>
      <c r="E776" s="73"/>
      <c r="F776" s="73"/>
      <c r="G776" s="74"/>
      <c r="H776" s="75"/>
    </row>
    <row r="777" spans="1:8" ht="15" hidden="1" x14ac:dyDescent="0.25">
      <c r="A777" s="21"/>
      <c r="B777" s="88"/>
      <c r="C777" s="38"/>
      <c r="D777" s="73"/>
      <c r="E777" s="73"/>
      <c r="F777" s="73"/>
      <c r="G777" s="74"/>
      <c r="H777" s="75"/>
    </row>
    <row r="778" spans="1:8" ht="15" hidden="1" x14ac:dyDescent="0.25">
      <c r="A778" s="21"/>
      <c r="B778" s="88"/>
      <c r="C778" s="38"/>
      <c r="D778" s="73"/>
      <c r="E778" s="73"/>
      <c r="F778" s="73"/>
      <c r="G778" s="74"/>
      <c r="H778" s="75"/>
    </row>
    <row r="779" spans="1:8" ht="15" hidden="1" x14ac:dyDescent="0.25">
      <c r="A779" s="21"/>
      <c r="B779" s="88"/>
      <c r="C779" s="38"/>
      <c r="D779" s="73"/>
      <c r="E779" s="73"/>
      <c r="F779" s="73"/>
      <c r="G779" s="74"/>
      <c r="H779" s="75"/>
    </row>
    <row r="780" spans="1:8" ht="15" hidden="1" x14ac:dyDescent="0.25">
      <c r="A780" s="21"/>
      <c r="B780" s="88"/>
      <c r="C780" s="38"/>
      <c r="D780" s="73"/>
      <c r="E780" s="73"/>
      <c r="F780" s="73"/>
      <c r="G780" s="74"/>
      <c r="H780" s="75"/>
    </row>
    <row r="781" spans="1:8" ht="15" hidden="1" x14ac:dyDescent="0.25">
      <c r="A781" s="21"/>
      <c r="B781" s="88"/>
      <c r="C781" s="38"/>
      <c r="D781" s="73"/>
      <c r="E781" s="73"/>
      <c r="F781" s="73"/>
      <c r="G781" s="74"/>
      <c r="H781" s="75"/>
    </row>
    <row r="782" spans="1:8" ht="15" hidden="1" x14ac:dyDescent="0.25">
      <c r="A782" s="21"/>
      <c r="B782" s="88"/>
      <c r="C782" s="38"/>
      <c r="D782" s="73"/>
      <c r="E782" s="73"/>
      <c r="F782" s="73"/>
      <c r="G782" s="74"/>
      <c r="H782" s="75"/>
    </row>
    <row r="783" spans="1:8" ht="15" hidden="1" x14ac:dyDescent="0.25">
      <c r="A783" s="21"/>
      <c r="B783" s="88"/>
      <c r="C783" s="38"/>
      <c r="D783" s="73"/>
      <c r="E783" s="73"/>
      <c r="F783" s="73"/>
      <c r="G783" s="74"/>
      <c r="H783" s="75"/>
    </row>
    <row r="784" spans="1:8" ht="15" hidden="1" x14ac:dyDescent="0.25">
      <c r="A784" s="21"/>
      <c r="B784" s="88"/>
      <c r="C784" s="38"/>
      <c r="D784" s="73"/>
      <c r="E784" s="73"/>
      <c r="F784" s="73"/>
      <c r="G784" s="74"/>
      <c r="H784" s="75"/>
    </row>
    <row r="785" spans="1:8" ht="15" hidden="1" x14ac:dyDescent="0.25">
      <c r="A785" s="21"/>
      <c r="B785" s="88"/>
      <c r="C785" s="38"/>
      <c r="D785" s="73"/>
      <c r="E785" s="73"/>
      <c r="F785" s="73"/>
      <c r="G785" s="74"/>
      <c r="H785" s="75"/>
    </row>
    <row r="786" spans="1:8" ht="15" hidden="1" x14ac:dyDescent="0.25">
      <c r="A786" s="21"/>
      <c r="B786" s="88"/>
      <c r="C786" s="38"/>
      <c r="D786" s="73"/>
      <c r="E786" s="73"/>
      <c r="F786" s="73"/>
      <c r="G786" s="74"/>
      <c r="H786" s="75"/>
    </row>
    <row r="787" spans="1:8" ht="15" hidden="1" x14ac:dyDescent="0.25">
      <c r="A787" s="21"/>
      <c r="B787" s="88"/>
      <c r="C787" s="38"/>
      <c r="D787" s="73"/>
      <c r="E787" s="73"/>
      <c r="F787" s="73"/>
      <c r="G787" s="74"/>
      <c r="H787" s="75"/>
    </row>
    <row r="788" spans="1:8" ht="15" hidden="1" x14ac:dyDescent="0.25">
      <c r="A788" s="21"/>
      <c r="B788" s="88"/>
      <c r="C788" s="38"/>
      <c r="D788" s="73"/>
      <c r="E788" s="73"/>
      <c r="F788" s="73"/>
      <c r="G788" s="74"/>
      <c r="H788" s="75"/>
    </row>
    <row r="789" spans="1:8" ht="15" hidden="1" x14ac:dyDescent="0.25">
      <c r="A789" s="21"/>
      <c r="B789" s="88"/>
      <c r="C789" s="38"/>
      <c r="D789" s="73"/>
      <c r="E789" s="73"/>
      <c r="F789" s="73"/>
      <c r="G789" s="74"/>
      <c r="H789" s="75"/>
    </row>
    <row r="790" spans="1:8" ht="15" hidden="1" x14ac:dyDescent="0.25">
      <c r="A790" s="21"/>
      <c r="B790" s="88"/>
      <c r="C790" s="38"/>
      <c r="D790" s="73"/>
      <c r="E790" s="73"/>
      <c r="F790" s="73"/>
      <c r="G790" s="74"/>
      <c r="H790" s="75"/>
    </row>
    <row r="791" spans="1:8" ht="15" hidden="1" x14ac:dyDescent="0.25">
      <c r="A791" s="21"/>
      <c r="B791" s="88"/>
      <c r="C791" s="38"/>
      <c r="D791" s="73"/>
      <c r="E791" s="73"/>
      <c r="F791" s="73"/>
      <c r="G791" s="74"/>
      <c r="H791" s="75"/>
    </row>
    <row r="792" spans="1:8" ht="15" hidden="1" x14ac:dyDescent="0.25">
      <c r="A792" s="21"/>
      <c r="B792" s="88"/>
      <c r="C792" s="38"/>
      <c r="D792" s="73"/>
      <c r="E792" s="73"/>
      <c r="F792" s="73"/>
      <c r="G792" s="74"/>
      <c r="H792" s="75"/>
    </row>
    <row r="793" spans="1:8" ht="15" hidden="1" x14ac:dyDescent="0.25">
      <c r="A793" s="21"/>
      <c r="B793" s="88"/>
      <c r="C793" s="38"/>
      <c r="D793" s="73"/>
      <c r="E793" s="73"/>
      <c r="F793" s="73"/>
      <c r="G793" s="74"/>
      <c r="H793" s="75"/>
    </row>
    <row r="794" spans="1:8" ht="15" hidden="1" x14ac:dyDescent="0.25">
      <c r="A794" s="21"/>
      <c r="B794" s="88"/>
      <c r="C794" s="38"/>
      <c r="D794" s="73"/>
      <c r="E794" s="73"/>
      <c r="F794" s="73"/>
      <c r="G794" s="74"/>
      <c r="H794" s="75"/>
    </row>
    <row r="795" spans="1:8" ht="15" hidden="1" x14ac:dyDescent="0.25">
      <c r="A795" s="21"/>
      <c r="B795" s="88"/>
      <c r="C795" s="38"/>
      <c r="D795" s="73"/>
      <c r="E795" s="73"/>
      <c r="F795" s="73"/>
      <c r="G795" s="74"/>
      <c r="H795" s="75"/>
    </row>
    <row r="796" spans="1:8" ht="15" hidden="1" x14ac:dyDescent="0.25">
      <c r="A796" s="21"/>
      <c r="B796" s="88"/>
      <c r="C796" s="38"/>
      <c r="D796" s="73"/>
      <c r="E796" s="73"/>
      <c r="F796" s="73"/>
      <c r="G796" s="74"/>
      <c r="H796" s="75"/>
    </row>
    <row r="797" spans="1:8" ht="15" hidden="1" x14ac:dyDescent="0.25">
      <c r="A797" s="21"/>
      <c r="B797" s="88"/>
      <c r="C797" s="38"/>
      <c r="D797" s="73"/>
      <c r="E797" s="73"/>
      <c r="F797" s="73"/>
      <c r="G797" s="74"/>
      <c r="H797" s="75"/>
    </row>
    <row r="798" spans="1:8" ht="15" hidden="1" x14ac:dyDescent="0.25">
      <c r="A798" s="21"/>
      <c r="B798" s="88"/>
      <c r="C798" s="38"/>
      <c r="D798" s="73"/>
      <c r="E798" s="73"/>
      <c r="F798" s="73"/>
      <c r="G798" s="74"/>
      <c r="H798" s="75"/>
    </row>
    <row r="799" spans="1:8" ht="15" hidden="1" x14ac:dyDescent="0.25">
      <c r="A799" s="21"/>
      <c r="B799" s="88"/>
      <c r="C799" s="38"/>
      <c r="D799" s="73"/>
      <c r="E799" s="73"/>
      <c r="F799" s="73"/>
      <c r="G799" s="74"/>
      <c r="H799" s="75"/>
    </row>
    <row r="800" spans="1:8" ht="15" hidden="1" x14ac:dyDescent="0.25">
      <c r="A800" s="21"/>
      <c r="B800" s="88"/>
      <c r="C800" s="38"/>
      <c r="D800" s="73"/>
      <c r="E800" s="73"/>
      <c r="F800" s="73"/>
      <c r="G800" s="74"/>
      <c r="H800" s="75"/>
    </row>
    <row r="801" spans="1:8" ht="15" hidden="1" x14ac:dyDescent="0.25">
      <c r="A801" s="21"/>
      <c r="B801" s="88"/>
      <c r="C801" s="38"/>
      <c r="D801" s="73"/>
      <c r="E801" s="73"/>
      <c r="F801" s="73"/>
      <c r="G801" s="74"/>
      <c r="H801" s="75"/>
    </row>
    <row r="802" spans="1:8" ht="15" hidden="1" x14ac:dyDescent="0.25">
      <c r="A802" s="21"/>
      <c r="B802" s="88"/>
      <c r="C802" s="38"/>
      <c r="D802" s="73"/>
      <c r="E802" s="73"/>
      <c r="F802" s="73"/>
      <c r="G802" s="74"/>
      <c r="H802" s="75"/>
    </row>
    <row r="803" spans="1:8" ht="15" hidden="1" x14ac:dyDescent="0.25">
      <c r="A803" s="21"/>
      <c r="B803" s="88"/>
      <c r="C803" s="38"/>
      <c r="D803" s="73"/>
      <c r="E803" s="73"/>
      <c r="F803" s="73"/>
      <c r="G803" s="74"/>
      <c r="H803" s="75"/>
    </row>
    <row r="804" spans="1:8" ht="15" hidden="1" x14ac:dyDescent="0.25">
      <c r="A804" s="21"/>
      <c r="B804" s="88"/>
      <c r="C804" s="38"/>
      <c r="D804" s="73"/>
      <c r="E804" s="73"/>
      <c r="F804" s="73"/>
      <c r="G804" s="74"/>
      <c r="H804" s="75"/>
    </row>
    <row r="805" spans="1:8" ht="15" hidden="1" x14ac:dyDescent="0.25">
      <c r="A805" s="21"/>
      <c r="B805" s="88"/>
      <c r="C805" s="38"/>
      <c r="D805" s="73"/>
      <c r="E805" s="73"/>
      <c r="F805" s="73"/>
      <c r="G805" s="74"/>
      <c r="H805" s="75"/>
    </row>
    <row r="806" spans="1:8" ht="15" hidden="1" x14ac:dyDescent="0.25">
      <c r="A806" s="21"/>
      <c r="B806" s="88"/>
      <c r="C806" s="38"/>
      <c r="D806" s="73"/>
      <c r="E806" s="73"/>
      <c r="F806" s="73"/>
      <c r="G806" s="74"/>
      <c r="H806" s="75"/>
    </row>
    <row r="807" spans="1:8" ht="15" hidden="1" x14ac:dyDescent="0.25">
      <c r="A807" s="21"/>
      <c r="B807" s="88"/>
      <c r="C807" s="38"/>
      <c r="D807" s="73"/>
      <c r="E807" s="73"/>
      <c r="F807" s="73"/>
      <c r="G807" s="74"/>
      <c r="H807" s="75"/>
    </row>
    <row r="808" spans="1:8" ht="15" hidden="1" x14ac:dyDescent="0.25">
      <c r="A808" s="21"/>
      <c r="B808" s="88"/>
      <c r="C808" s="38"/>
      <c r="D808" s="73"/>
      <c r="E808" s="73"/>
      <c r="F808" s="73"/>
      <c r="G808" s="74"/>
      <c r="H808" s="75"/>
    </row>
    <row r="809" spans="1:8" ht="15" hidden="1" x14ac:dyDescent="0.25">
      <c r="A809" s="21"/>
      <c r="B809" s="88"/>
      <c r="C809" s="38"/>
      <c r="D809" s="73"/>
      <c r="E809" s="73"/>
      <c r="F809" s="73"/>
      <c r="G809" s="74"/>
      <c r="H809" s="75"/>
    </row>
    <row r="810" spans="1:8" ht="15" hidden="1" x14ac:dyDescent="0.25">
      <c r="A810" s="21"/>
      <c r="B810" s="88"/>
      <c r="C810" s="38"/>
      <c r="D810" s="73"/>
      <c r="E810" s="73"/>
      <c r="F810" s="73"/>
      <c r="G810" s="74"/>
      <c r="H810" s="75"/>
    </row>
    <row r="811" spans="1:8" ht="15" hidden="1" x14ac:dyDescent="0.25">
      <c r="A811" s="21"/>
      <c r="B811" s="88"/>
      <c r="C811" s="38"/>
      <c r="D811" s="73"/>
      <c r="E811" s="73"/>
      <c r="F811" s="73"/>
      <c r="G811" s="74"/>
      <c r="H811" s="75"/>
    </row>
    <row r="812" spans="1:8" ht="15" hidden="1" x14ac:dyDescent="0.25">
      <c r="A812" s="21"/>
      <c r="B812" s="88"/>
      <c r="C812" s="38"/>
      <c r="D812" s="73"/>
      <c r="E812" s="73"/>
      <c r="F812" s="73"/>
      <c r="G812" s="74"/>
      <c r="H812" s="75"/>
    </row>
    <row r="813" spans="1:8" ht="15" hidden="1" x14ac:dyDescent="0.25">
      <c r="A813" s="21"/>
      <c r="B813" s="88"/>
      <c r="C813" s="38"/>
      <c r="D813" s="73"/>
      <c r="E813" s="73"/>
      <c r="F813" s="73"/>
      <c r="G813" s="74"/>
      <c r="H813" s="75"/>
    </row>
    <row r="814" spans="1:8" ht="15" hidden="1" x14ac:dyDescent="0.25">
      <c r="A814" s="21"/>
      <c r="B814" s="88"/>
      <c r="C814" s="38"/>
      <c r="D814" s="73"/>
      <c r="E814" s="73"/>
      <c r="F814" s="73"/>
      <c r="G814" s="74"/>
      <c r="H814" s="75"/>
    </row>
    <row r="815" spans="1:8" ht="15" hidden="1" x14ac:dyDescent="0.25">
      <c r="A815" s="21"/>
      <c r="B815" s="88"/>
      <c r="C815" s="38"/>
      <c r="D815" s="73"/>
      <c r="E815" s="73"/>
      <c r="F815" s="73"/>
      <c r="G815" s="74"/>
      <c r="H815" s="75"/>
    </row>
    <row r="816" spans="1:8" ht="15" hidden="1" x14ac:dyDescent="0.25">
      <c r="A816" s="21"/>
      <c r="B816" s="88"/>
      <c r="C816" s="38"/>
      <c r="D816" s="73"/>
      <c r="E816" s="73"/>
      <c r="F816" s="73"/>
      <c r="G816" s="74"/>
      <c r="H816" s="75"/>
    </row>
    <row r="817" spans="1:8" ht="15" hidden="1" x14ac:dyDescent="0.25">
      <c r="A817" s="21"/>
      <c r="B817" s="88"/>
      <c r="C817" s="38"/>
      <c r="D817" s="73"/>
      <c r="E817" s="73"/>
      <c r="F817" s="73"/>
      <c r="G817" s="74"/>
      <c r="H817" s="75"/>
    </row>
    <row r="818" spans="1:8" ht="15" hidden="1" x14ac:dyDescent="0.25">
      <c r="A818" s="21"/>
      <c r="B818" s="88"/>
      <c r="C818" s="38"/>
      <c r="D818" s="73"/>
      <c r="E818" s="73"/>
      <c r="F818" s="73"/>
      <c r="G818" s="74"/>
      <c r="H818" s="75"/>
    </row>
    <row r="819" spans="1:8" ht="15" hidden="1" x14ac:dyDescent="0.25">
      <c r="A819" s="21"/>
      <c r="B819" s="88"/>
      <c r="C819" s="38"/>
      <c r="D819" s="73"/>
      <c r="E819" s="73"/>
      <c r="F819" s="73"/>
      <c r="G819" s="74"/>
      <c r="H819" s="75"/>
    </row>
    <row r="820" spans="1:8" ht="15" hidden="1" x14ac:dyDescent="0.25">
      <c r="A820" s="21"/>
      <c r="B820" s="88"/>
      <c r="C820" s="38"/>
      <c r="D820" s="73"/>
      <c r="E820" s="73"/>
      <c r="F820" s="73"/>
      <c r="G820" s="74"/>
      <c r="H820" s="75"/>
    </row>
    <row r="821" spans="1:8" ht="15" hidden="1" x14ac:dyDescent="0.25">
      <c r="A821" s="21"/>
      <c r="B821" s="88"/>
      <c r="C821" s="38"/>
      <c r="D821" s="73"/>
      <c r="E821" s="73"/>
      <c r="F821" s="73"/>
      <c r="G821" s="74"/>
      <c r="H821" s="75"/>
    </row>
    <row r="822" spans="1:8" ht="15" hidden="1" x14ac:dyDescent="0.25">
      <c r="A822" s="21"/>
      <c r="B822" s="88"/>
      <c r="C822" s="38"/>
      <c r="D822" s="73"/>
      <c r="E822" s="73"/>
      <c r="F822" s="73"/>
      <c r="G822" s="74"/>
      <c r="H822" s="75"/>
    </row>
    <row r="823" spans="1:8" ht="15" hidden="1" x14ac:dyDescent="0.25">
      <c r="A823" s="21"/>
      <c r="B823" s="88"/>
      <c r="C823" s="38"/>
      <c r="D823" s="73"/>
      <c r="E823" s="73"/>
      <c r="F823" s="73"/>
      <c r="G823" s="74"/>
      <c r="H823" s="75"/>
    </row>
    <row r="824" spans="1:8" ht="15" hidden="1" x14ac:dyDescent="0.25">
      <c r="A824" s="21"/>
      <c r="B824" s="88"/>
      <c r="C824" s="38"/>
      <c r="D824" s="73"/>
      <c r="E824" s="73"/>
      <c r="F824" s="73"/>
      <c r="G824" s="74"/>
      <c r="H824" s="75"/>
    </row>
    <row r="825" spans="1:8" ht="15" hidden="1" x14ac:dyDescent="0.25">
      <c r="A825" s="21"/>
      <c r="B825" s="88"/>
      <c r="C825" s="38"/>
      <c r="D825" s="73"/>
      <c r="E825" s="73"/>
      <c r="F825" s="73"/>
      <c r="G825" s="74"/>
      <c r="H825" s="75"/>
    </row>
    <row r="826" spans="1:8" ht="15" hidden="1" x14ac:dyDescent="0.25">
      <c r="A826" s="21"/>
      <c r="B826" s="88"/>
      <c r="C826" s="38"/>
      <c r="D826" s="73"/>
      <c r="E826" s="73"/>
      <c r="F826" s="73"/>
      <c r="G826" s="74"/>
      <c r="H826" s="75"/>
    </row>
    <row r="827" spans="1:8" ht="15" hidden="1" x14ac:dyDescent="0.25">
      <c r="A827" s="21"/>
      <c r="B827" s="88"/>
      <c r="C827" s="38"/>
      <c r="D827" s="73"/>
      <c r="E827" s="73"/>
      <c r="F827" s="73"/>
      <c r="G827" s="74"/>
      <c r="H827" s="75"/>
    </row>
    <row r="828" spans="1:8" ht="15" hidden="1" x14ac:dyDescent="0.25">
      <c r="A828" s="21"/>
      <c r="B828" s="88"/>
      <c r="C828" s="38"/>
      <c r="D828" s="73"/>
      <c r="E828" s="73"/>
      <c r="F828" s="73"/>
      <c r="G828" s="74"/>
      <c r="H828" s="75"/>
    </row>
    <row r="829" spans="1:8" ht="15" hidden="1" x14ac:dyDescent="0.25">
      <c r="A829" s="21"/>
      <c r="B829" s="88"/>
      <c r="C829" s="38"/>
      <c r="D829" s="73"/>
      <c r="E829" s="73"/>
      <c r="F829" s="73"/>
      <c r="G829" s="74"/>
      <c r="H829" s="75"/>
    </row>
    <row r="830" spans="1:8" ht="15" hidden="1" x14ac:dyDescent="0.25">
      <c r="A830" s="21"/>
      <c r="B830" s="88"/>
      <c r="C830" s="38"/>
      <c r="D830" s="73"/>
      <c r="E830" s="73"/>
      <c r="F830" s="73"/>
      <c r="G830" s="74"/>
      <c r="H830" s="75"/>
    </row>
    <row r="831" spans="1:8" ht="15" hidden="1" x14ac:dyDescent="0.25">
      <c r="A831" s="21"/>
      <c r="B831" s="88"/>
      <c r="C831" s="38"/>
      <c r="D831" s="73"/>
      <c r="E831" s="73"/>
      <c r="F831" s="73"/>
      <c r="G831" s="74"/>
      <c r="H831" s="75"/>
    </row>
    <row r="832" spans="1:8" ht="15" hidden="1" x14ac:dyDescent="0.25">
      <c r="A832" s="21"/>
      <c r="B832" s="88"/>
      <c r="C832" s="38"/>
      <c r="D832" s="73"/>
      <c r="E832" s="73"/>
      <c r="F832" s="73"/>
      <c r="G832" s="74"/>
      <c r="H832" s="75"/>
    </row>
    <row r="833" spans="1:8" ht="15" hidden="1" x14ac:dyDescent="0.25">
      <c r="A833" s="21"/>
      <c r="B833" s="88"/>
      <c r="C833" s="38"/>
      <c r="D833" s="73"/>
      <c r="E833" s="73"/>
      <c r="F833" s="73"/>
      <c r="G833" s="74"/>
      <c r="H833" s="75"/>
    </row>
    <row r="834" spans="1:8" ht="15" hidden="1" x14ac:dyDescent="0.25">
      <c r="A834" s="21"/>
      <c r="B834" s="88"/>
      <c r="C834" s="38"/>
      <c r="D834" s="73"/>
      <c r="E834" s="73"/>
      <c r="F834" s="73"/>
      <c r="G834" s="74"/>
      <c r="H834" s="75"/>
    </row>
    <row r="835" spans="1:8" ht="15" hidden="1" x14ac:dyDescent="0.25">
      <c r="A835" s="21"/>
      <c r="B835" s="88"/>
      <c r="C835" s="38"/>
      <c r="D835" s="73"/>
      <c r="E835" s="73"/>
      <c r="F835" s="73"/>
      <c r="G835" s="74"/>
      <c r="H835" s="75"/>
    </row>
    <row r="836" spans="1:8" ht="15" hidden="1" x14ac:dyDescent="0.25">
      <c r="A836" s="21"/>
      <c r="B836" s="88"/>
      <c r="C836" s="38"/>
      <c r="D836" s="73"/>
      <c r="E836" s="73"/>
      <c r="F836" s="73"/>
      <c r="G836" s="74"/>
      <c r="H836" s="75"/>
    </row>
    <row r="837" spans="1:8" ht="15" hidden="1" x14ac:dyDescent="0.25">
      <c r="A837" s="21"/>
      <c r="B837" s="88"/>
      <c r="C837" s="38"/>
      <c r="D837" s="73"/>
      <c r="E837" s="73"/>
      <c r="F837" s="73"/>
      <c r="G837" s="74"/>
      <c r="H837" s="75"/>
    </row>
    <row r="838" spans="1:8" ht="15" hidden="1" x14ac:dyDescent="0.25">
      <c r="A838" s="21"/>
      <c r="B838" s="88"/>
      <c r="C838" s="38"/>
      <c r="D838" s="73"/>
      <c r="E838" s="73"/>
      <c r="F838" s="73"/>
      <c r="G838" s="74"/>
      <c r="H838" s="75"/>
    </row>
    <row r="839" spans="1:8" ht="15" hidden="1" x14ac:dyDescent="0.25">
      <c r="A839" s="21"/>
      <c r="B839" s="88"/>
      <c r="C839" s="38"/>
      <c r="D839" s="73"/>
      <c r="E839" s="73"/>
      <c r="F839" s="73"/>
      <c r="G839" s="74"/>
      <c r="H839" s="75"/>
    </row>
    <row r="840" spans="1:8" ht="15" hidden="1" x14ac:dyDescent="0.25">
      <c r="A840" s="21"/>
      <c r="B840" s="88"/>
      <c r="C840" s="38"/>
      <c r="D840" s="73"/>
      <c r="E840" s="73"/>
      <c r="F840" s="73"/>
      <c r="G840" s="74"/>
      <c r="H840" s="75"/>
    </row>
    <row r="841" spans="1:8" ht="15" hidden="1" x14ac:dyDescent="0.25">
      <c r="A841" s="21"/>
      <c r="B841" s="88"/>
      <c r="C841" s="38"/>
      <c r="D841" s="73"/>
      <c r="E841" s="73"/>
      <c r="F841" s="73"/>
      <c r="G841" s="74"/>
      <c r="H841" s="75"/>
    </row>
    <row r="842" spans="1:8" ht="15" hidden="1" x14ac:dyDescent="0.25">
      <c r="A842" s="21"/>
      <c r="B842" s="88"/>
      <c r="C842" s="38"/>
      <c r="D842" s="73"/>
      <c r="E842" s="73"/>
      <c r="F842" s="73"/>
      <c r="G842" s="74"/>
      <c r="H842" s="75"/>
    </row>
    <row r="843" spans="1:8" ht="15" hidden="1" x14ac:dyDescent="0.25">
      <c r="A843" s="21"/>
      <c r="B843" s="88"/>
      <c r="C843" s="38"/>
      <c r="D843" s="73"/>
      <c r="E843" s="73"/>
      <c r="F843" s="73"/>
      <c r="G843" s="74"/>
      <c r="H843" s="75"/>
    </row>
    <row r="844" spans="1:8" ht="15" hidden="1" x14ac:dyDescent="0.25">
      <c r="A844" s="21"/>
      <c r="B844" s="88"/>
      <c r="C844" s="38"/>
      <c r="D844" s="73"/>
      <c r="E844" s="73"/>
      <c r="F844" s="73"/>
      <c r="G844" s="74"/>
      <c r="H844" s="75"/>
    </row>
    <row r="845" spans="1:8" ht="15" hidden="1" x14ac:dyDescent="0.25">
      <c r="A845" s="21"/>
      <c r="B845" s="88"/>
      <c r="C845" s="38"/>
      <c r="D845" s="73"/>
      <c r="E845" s="73"/>
      <c r="F845" s="73"/>
      <c r="G845" s="74"/>
      <c r="H845" s="75"/>
    </row>
    <row r="846" spans="1:8" ht="15" hidden="1" x14ac:dyDescent="0.25">
      <c r="A846" s="21"/>
      <c r="B846" s="88"/>
      <c r="C846" s="38"/>
      <c r="D846" s="73"/>
      <c r="E846" s="73"/>
      <c r="F846" s="73"/>
      <c r="G846" s="74"/>
      <c r="H846" s="75"/>
    </row>
    <row r="847" spans="1:8" ht="15" hidden="1" x14ac:dyDescent="0.25">
      <c r="A847" s="21"/>
      <c r="B847" s="88"/>
      <c r="C847" s="38"/>
      <c r="D847" s="73"/>
      <c r="E847" s="73"/>
      <c r="F847" s="73"/>
      <c r="G847" s="74"/>
      <c r="H847" s="75"/>
    </row>
    <row r="848" spans="1:8" ht="15" hidden="1" x14ac:dyDescent="0.25">
      <c r="A848" s="21"/>
      <c r="B848" s="88"/>
      <c r="C848" s="38"/>
      <c r="D848" s="73"/>
      <c r="E848" s="73"/>
      <c r="F848" s="73"/>
      <c r="G848" s="74"/>
      <c r="H848" s="75"/>
    </row>
    <row r="849" spans="1:8" ht="15" hidden="1" x14ac:dyDescent="0.25">
      <c r="A849" s="89"/>
      <c r="B849" s="88"/>
      <c r="C849" s="38"/>
      <c r="D849" s="73"/>
      <c r="E849" s="73"/>
      <c r="F849" s="73"/>
      <c r="G849" s="74"/>
      <c r="H849" s="75"/>
    </row>
    <row r="850" spans="1:8" ht="15" hidden="1" x14ac:dyDescent="0.25">
      <c r="A850" s="89"/>
      <c r="B850" s="88"/>
      <c r="C850" s="38"/>
      <c r="D850" s="73"/>
      <c r="E850" s="73"/>
      <c r="F850" s="73"/>
      <c r="G850" s="74"/>
      <c r="H850" s="75"/>
    </row>
    <row r="851" spans="1:8" ht="15" hidden="1" x14ac:dyDescent="0.25">
      <c r="A851" s="89"/>
      <c r="B851" s="88"/>
      <c r="C851" s="38"/>
      <c r="D851" s="73"/>
      <c r="E851" s="73"/>
      <c r="F851" s="73"/>
      <c r="G851" s="74"/>
      <c r="H851" s="75"/>
    </row>
    <row r="852" spans="1:8" ht="15" hidden="1" x14ac:dyDescent="0.25">
      <c r="A852" s="89"/>
      <c r="B852" s="88"/>
      <c r="C852" s="38"/>
      <c r="D852" s="73"/>
      <c r="E852" s="73"/>
      <c r="F852" s="73"/>
      <c r="G852" s="74"/>
      <c r="H852" s="75"/>
    </row>
    <row r="853" spans="1:8" ht="15" hidden="1" x14ac:dyDescent="0.25">
      <c r="A853" s="89"/>
      <c r="B853" s="88"/>
      <c r="C853" s="38"/>
      <c r="D853" s="73"/>
      <c r="E853" s="73"/>
      <c r="F853" s="73"/>
      <c r="G853" s="74"/>
      <c r="H853" s="75"/>
    </row>
    <row r="854" spans="1:8" ht="15" hidden="1" x14ac:dyDescent="0.25">
      <c r="A854" s="89"/>
      <c r="B854" s="88"/>
      <c r="C854" s="38"/>
      <c r="D854" s="73"/>
      <c r="E854" s="73"/>
      <c r="F854" s="73"/>
      <c r="G854" s="74"/>
      <c r="H854" s="75"/>
    </row>
    <row r="855" spans="1:8" ht="15" hidden="1" x14ac:dyDescent="0.25">
      <c r="A855" s="89"/>
      <c r="B855" s="88"/>
      <c r="C855" s="38"/>
      <c r="D855" s="73"/>
      <c r="E855" s="73"/>
      <c r="F855" s="73"/>
      <c r="G855" s="74"/>
      <c r="H855" s="75"/>
    </row>
    <row r="856" spans="1:8" ht="15" hidden="1" x14ac:dyDescent="0.25">
      <c r="A856" s="89"/>
      <c r="B856" s="88"/>
      <c r="C856" s="38"/>
      <c r="D856" s="73"/>
      <c r="E856" s="73"/>
      <c r="F856" s="73"/>
      <c r="G856" s="74"/>
      <c r="H856" s="75"/>
    </row>
    <row r="857" spans="1:8" ht="15" hidden="1" x14ac:dyDescent="0.25">
      <c r="A857" s="89"/>
      <c r="B857" s="88"/>
      <c r="C857" s="38"/>
      <c r="D857" s="73"/>
      <c r="E857" s="73"/>
      <c r="F857" s="73"/>
      <c r="G857" s="74"/>
      <c r="H857" s="75"/>
    </row>
    <row r="858" spans="1:8" ht="15" hidden="1" x14ac:dyDescent="0.25">
      <c r="A858" s="89"/>
      <c r="B858" s="88"/>
      <c r="C858" s="38"/>
      <c r="D858" s="73"/>
      <c r="E858" s="73"/>
      <c r="F858" s="73"/>
      <c r="G858" s="74"/>
      <c r="H858" s="75"/>
    </row>
    <row r="859" spans="1:8" ht="15" hidden="1" x14ac:dyDescent="0.25">
      <c r="A859" s="89"/>
      <c r="B859" s="88"/>
      <c r="C859" s="38"/>
      <c r="D859" s="73"/>
      <c r="E859" s="73"/>
      <c r="F859" s="73"/>
      <c r="G859" s="74"/>
      <c r="H859" s="75"/>
    </row>
    <row r="860" spans="1:8" ht="15" hidden="1" x14ac:dyDescent="0.25">
      <c r="A860" s="89"/>
      <c r="B860" s="88"/>
      <c r="C860" s="38"/>
      <c r="D860" s="73"/>
      <c r="E860" s="73"/>
      <c r="F860" s="73"/>
      <c r="G860" s="74"/>
      <c r="H860" s="75"/>
    </row>
    <row r="861" spans="1:8" ht="15" hidden="1" x14ac:dyDescent="0.25">
      <c r="A861" s="89"/>
      <c r="B861" s="88"/>
      <c r="C861" s="38"/>
      <c r="D861" s="73"/>
      <c r="E861" s="73"/>
      <c r="F861" s="73"/>
      <c r="G861" s="74"/>
      <c r="H861" s="75"/>
    </row>
    <row r="862" spans="1:8" ht="15" hidden="1" x14ac:dyDescent="0.25">
      <c r="A862" s="89"/>
      <c r="B862" s="88"/>
      <c r="C862" s="38"/>
      <c r="D862" s="73"/>
      <c r="E862" s="73"/>
      <c r="F862" s="73"/>
      <c r="G862" s="74"/>
      <c r="H862" s="75"/>
    </row>
    <row r="863" spans="1:8" ht="15" hidden="1" x14ac:dyDescent="0.25">
      <c r="A863" s="89"/>
      <c r="B863" s="88"/>
      <c r="C863" s="38"/>
      <c r="D863" s="73"/>
      <c r="E863" s="73"/>
      <c r="F863" s="73"/>
      <c r="G863" s="74"/>
      <c r="H863" s="75"/>
    </row>
    <row r="864" spans="1:8" ht="15" hidden="1" x14ac:dyDescent="0.25">
      <c r="A864" s="89"/>
      <c r="B864" s="88"/>
      <c r="C864" s="38"/>
      <c r="D864" s="73"/>
      <c r="E864" s="73"/>
      <c r="F864" s="73"/>
      <c r="G864" s="74"/>
      <c r="H864" s="75"/>
    </row>
    <row r="865" spans="1:8" ht="15" hidden="1" x14ac:dyDescent="0.25">
      <c r="A865" s="89"/>
      <c r="B865" s="88"/>
      <c r="C865" s="38"/>
      <c r="D865" s="73"/>
      <c r="E865" s="73"/>
      <c r="F865" s="73"/>
      <c r="G865" s="74"/>
      <c r="H865" s="75"/>
    </row>
    <row r="866" spans="1:8" ht="15" hidden="1" x14ac:dyDescent="0.25">
      <c r="A866" s="89"/>
      <c r="B866" s="88"/>
      <c r="C866" s="38"/>
      <c r="D866" s="73"/>
      <c r="E866" s="73"/>
      <c r="F866" s="73"/>
      <c r="G866" s="74"/>
      <c r="H866" s="75"/>
    </row>
    <row r="867" spans="1:8" ht="15" hidden="1" x14ac:dyDescent="0.25">
      <c r="A867" s="89"/>
      <c r="B867" s="88"/>
      <c r="C867" s="38"/>
      <c r="D867" s="73"/>
      <c r="E867" s="73"/>
      <c r="F867" s="73"/>
      <c r="G867" s="74"/>
      <c r="H867" s="75"/>
    </row>
    <row r="868" spans="1:8" ht="15" hidden="1" x14ac:dyDescent="0.25">
      <c r="A868" s="89"/>
      <c r="B868" s="88"/>
      <c r="C868" s="38"/>
      <c r="D868" s="73"/>
      <c r="E868" s="73"/>
      <c r="F868" s="73"/>
      <c r="G868" s="74"/>
      <c r="H868" s="75"/>
    </row>
    <row r="869" spans="1:8" ht="15" hidden="1" x14ac:dyDescent="0.25">
      <c r="A869" s="89"/>
      <c r="B869" s="88"/>
      <c r="C869" s="38"/>
      <c r="D869" s="73"/>
      <c r="E869" s="73"/>
      <c r="F869" s="73"/>
      <c r="G869" s="74"/>
      <c r="H869" s="75"/>
    </row>
    <row r="870" spans="1:8" ht="15" hidden="1" x14ac:dyDescent="0.25">
      <c r="A870" s="89"/>
      <c r="B870" s="88"/>
      <c r="C870" s="38"/>
      <c r="D870" s="73"/>
      <c r="E870" s="73"/>
      <c r="F870" s="73"/>
      <c r="G870" s="74"/>
      <c r="H870" s="75"/>
    </row>
    <row r="871" spans="1:8" ht="15" hidden="1" x14ac:dyDescent="0.25">
      <c r="A871" s="89"/>
      <c r="B871" s="88"/>
      <c r="C871" s="38"/>
      <c r="D871" s="73"/>
      <c r="E871" s="73"/>
      <c r="F871" s="73"/>
      <c r="G871" s="74"/>
      <c r="H871" s="75"/>
    </row>
    <row r="872" spans="1:8" ht="15" hidden="1" x14ac:dyDescent="0.25">
      <c r="A872" s="89"/>
      <c r="B872" s="88"/>
      <c r="C872" s="38"/>
      <c r="D872" s="73"/>
      <c r="E872" s="73"/>
      <c r="F872" s="73"/>
      <c r="G872" s="74"/>
      <c r="H872" s="75"/>
    </row>
    <row r="873" spans="1:8" ht="15" hidden="1" x14ac:dyDescent="0.25">
      <c r="A873" s="89"/>
      <c r="B873" s="88"/>
      <c r="C873" s="38"/>
      <c r="D873" s="73"/>
      <c r="E873" s="73"/>
      <c r="F873" s="73"/>
      <c r="G873" s="74"/>
      <c r="H873" s="75"/>
    </row>
    <row r="874" spans="1:8" ht="15" hidden="1" x14ac:dyDescent="0.25">
      <c r="A874" s="89"/>
      <c r="B874" s="88"/>
      <c r="C874" s="38"/>
      <c r="D874" s="73"/>
      <c r="E874" s="73"/>
      <c r="F874" s="73"/>
      <c r="G874" s="74"/>
      <c r="H874" s="75"/>
    </row>
    <row r="875" spans="1:8" ht="15" hidden="1" x14ac:dyDescent="0.25">
      <c r="A875" s="89"/>
      <c r="B875" s="88"/>
      <c r="C875" s="38"/>
      <c r="D875" s="73"/>
      <c r="E875" s="73"/>
      <c r="F875" s="73"/>
      <c r="G875" s="74"/>
      <c r="H875" s="75"/>
    </row>
    <row r="876" spans="1:8" ht="15" hidden="1" x14ac:dyDescent="0.25">
      <c r="A876" s="89"/>
      <c r="B876" s="88"/>
      <c r="C876" s="38"/>
      <c r="D876" s="73"/>
      <c r="E876" s="73"/>
      <c r="F876" s="73"/>
      <c r="G876" s="74"/>
      <c r="H876" s="75"/>
    </row>
    <row r="877" spans="1:8" ht="15" hidden="1" x14ac:dyDescent="0.25">
      <c r="A877" s="89"/>
      <c r="B877" s="88"/>
      <c r="C877" s="38"/>
      <c r="D877" s="73"/>
      <c r="E877" s="73"/>
      <c r="F877" s="73"/>
      <c r="G877" s="74"/>
      <c r="H877" s="75"/>
    </row>
    <row r="878" spans="1:8" ht="15" hidden="1" x14ac:dyDescent="0.25">
      <c r="A878" s="89"/>
      <c r="B878" s="88"/>
      <c r="C878" s="38"/>
      <c r="D878" s="73"/>
      <c r="E878" s="73"/>
      <c r="F878" s="73"/>
      <c r="G878" s="74"/>
      <c r="H878" s="75"/>
    </row>
    <row r="879" spans="1:8" ht="15" hidden="1" x14ac:dyDescent="0.25">
      <c r="A879" s="89"/>
      <c r="B879" s="88"/>
      <c r="C879" s="38"/>
      <c r="D879" s="73"/>
      <c r="E879" s="73"/>
      <c r="F879" s="73"/>
      <c r="G879" s="74"/>
      <c r="H879" s="75"/>
    </row>
    <row r="880" spans="1:8" ht="15" hidden="1" x14ac:dyDescent="0.25">
      <c r="A880" s="89"/>
      <c r="B880" s="88"/>
      <c r="C880" s="38"/>
      <c r="D880" s="73"/>
      <c r="E880" s="73"/>
      <c r="F880" s="73"/>
      <c r="G880" s="74"/>
      <c r="H880" s="75"/>
    </row>
    <row r="881" spans="1:8" ht="15" hidden="1" x14ac:dyDescent="0.25">
      <c r="A881" s="89"/>
      <c r="B881" s="88"/>
      <c r="C881" s="38"/>
      <c r="D881" s="73"/>
      <c r="E881" s="73"/>
      <c r="F881" s="73"/>
      <c r="G881" s="74"/>
      <c r="H881" s="75"/>
    </row>
    <row r="882" spans="1:8" ht="15" hidden="1" x14ac:dyDescent="0.25">
      <c r="A882" s="89"/>
      <c r="B882" s="88"/>
      <c r="C882" s="38"/>
      <c r="D882" s="73"/>
      <c r="E882" s="73"/>
      <c r="F882" s="73"/>
      <c r="G882" s="74"/>
      <c r="H882" s="75"/>
    </row>
    <row r="883" spans="1:8" ht="15" hidden="1" x14ac:dyDescent="0.25">
      <c r="A883" s="89"/>
      <c r="B883" s="88"/>
      <c r="C883" s="38"/>
      <c r="D883" s="73"/>
      <c r="E883" s="73"/>
      <c r="F883" s="73"/>
      <c r="G883" s="74"/>
      <c r="H883" s="75"/>
    </row>
    <row r="884" spans="1:8" ht="15" hidden="1" x14ac:dyDescent="0.25">
      <c r="A884" s="89"/>
      <c r="B884" s="88"/>
      <c r="C884" s="38"/>
      <c r="D884" s="73"/>
      <c r="E884" s="73"/>
      <c r="F884" s="73"/>
      <c r="G884" s="74"/>
      <c r="H884" s="75"/>
    </row>
    <row r="885" spans="1:8" ht="15" hidden="1" x14ac:dyDescent="0.25">
      <c r="A885" s="89"/>
      <c r="B885" s="88"/>
      <c r="C885" s="38"/>
      <c r="D885" s="73"/>
      <c r="E885" s="73"/>
      <c r="F885" s="73"/>
      <c r="G885" s="74"/>
      <c r="H885" s="75"/>
    </row>
    <row r="886" spans="1:8" ht="15" hidden="1" x14ac:dyDescent="0.25">
      <c r="A886" s="89"/>
      <c r="B886" s="88"/>
      <c r="C886" s="38"/>
      <c r="D886" s="73"/>
      <c r="E886" s="73"/>
      <c r="F886" s="73"/>
      <c r="G886" s="74"/>
      <c r="H886" s="75"/>
    </row>
    <row r="887" spans="1:8" ht="15" hidden="1" x14ac:dyDescent="0.25">
      <c r="A887" s="89"/>
      <c r="B887" s="88"/>
      <c r="C887" s="38"/>
      <c r="D887" s="73"/>
      <c r="E887" s="73"/>
      <c r="F887" s="73"/>
      <c r="G887" s="74"/>
      <c r="H887" s="75"/>
    </row>
    <row r="888" spans="1:8" ht="15" hidden="1" x14ac:dyDescent="0.25">
      <c r="A888" s="89"/>
      <c r="B888" s="88"/>
      <c r="C888" s="38"/>
      <c r="D888" s="73"/>
      <c r="E888" s="73"/>
      <c r="F888" s="73"/>
      <c r="G888" s="74"/>
      <c r="H888" s="75"/>
    </row>
    <row r="889" spans="1:8" ht="15" hidden="1" x14ac:dyDescent="0.25">
      <c r="A889" s="89"/>
      <c r="B889" s="88"/>
      <c r="C889" s="38"/>
      <c r="D889" s="73"/>
      <c r="E889" s="73"/>
      <c r="F889" s="73"/>
      <c r="G889" s="74"/>
      <c r="H889" s="75"/>
    </row>
    <row r="890" spans="1:8" ht="15" hidden="1" x14ac:dyDescent="0.25">
      <c r="A890" s="89"/>
      <c r="B890" s="88"/>
      <c r="C890" s="38"/>
      <c r="D890" s="73"/>
      <c r="E890" s="73"/>
      <c r="F890" s="73"/>
      <c r="G890" s="74"/>
      <c r="H890" s="75"/>
    </row>
    <row r="891" spans="1:8" ht="15" hidden="1" x14ac:dyDescent="0.25">
      <c r="A891" s="89"/>
      <c r="B891" s="88"/>
      <c r="C891" s="38"/>
      <c r="D891" s="73"/>
      <c r="E891" s="73"/>
      <c r="F891" s="73"/>
      <c r="G891" s="74"/>
      <c r="H891" s="75"/>
    </row>
    <row r="892" spans="1:8" ht="15" hidden="1" x14ac:dyDescent="0.25">
      <c r="A892" s="89"/>
      <c r="B892" s="88"/>
      <c r="C892" s="38"/>
      <c r="D892" s="73"/>
      <c r="E892" s="73"/>
      <c r="F892" s="73"/>
      <c r="G892" s="74"/>
      <c r="H892" s="75"/>
    </row>
    <row r="893" spans="1:8" ht="15" hidden="1" x14ac:dyDescent="0.25">
      <c r="A893" s="89"/>
      <c r="B893" s="88"/>
      <c r="C893" s="38"/>
      <c r="D893" s="73"/>
      <c r="E893" s="73"/>
      <c r="F893" s="73"/>
      <c r="G893" s="74"/>
      <c r="H893" s="75"/>
    </row>
    <row r="894" spans="1:8" ht="15" hidden="1" x14ac:dyDescent="0.25">
      <c r="A894" s="116"/>
      <c r="B894" s="76"/>
      <c r="C894" s="38"/>
      <c r="D894" s="73"/>
      <c r="E894" s="73"/>
      <c r="F894" s="73"/>
      <c r="G894" s="74"/>
      <c r="H894" s="117"/>
    </row>
    <row r="895" spans="1:8" ht="15" hidden="1" x14ac:dyDescent="0.25">
      <c r="A895" s="116"/>
      <c r="B895" s="76"/>
      <c r="C895" s="38"/>
      <c r="D895" s="73"/>
      <c r="E895" s="73"/>
      <c r="F895" s="73"/>
      <c r="G895" s="74"/>
      <c r="H895" s="117"/>
    </row>
    <row r="896" spans="1:8" ht="15" hidden="1" x14ac:dyDescent="0.25">
      <c r="A896" s="116"/>
      <c r="B896" s="76"/>
      <c r="C896" s="38"/>
      <c r="D896" s="73"/>
      <c r="E896" s="73"/>
      <c r="F896" s="73"/>
      <c r="G896" s="74"/>
      <c r="H896" s="117"/>
    </row>
    <row r="897" spans="1:8" ht="15" hidden="1" x14ac:dyDescent="0.25">
      <c r="A897" s="116"/>
      <c r="B897" s="76"/>
      <c r="C897" s="38"/>
      <c r="D897" s="73"/>
      <c r="E897" s="73"/>
      <c r="F897" s="73"/>
      <c r="G897" s="74"/>
      <c r="H897" s="117"/>
    </row>
    <row r="898" spans="1:8" ht="15" hidden="1" x14ac:dyDescent="0.25">
      <c r="A898" s="116"/>
      <c r="B898" s="76"/>
      <c r="C898" s="38"/>
      <c r="D898" s="73"/>
      <c r="E898" s="73"/>
      <c r="F898" s="73"/>
      <c r="G898" s="74"/>
      <c r="H898" s="117"/>
    </row>
    <row r="899" spans="1:8" ht="15" hidden="1" x14ac:dyDescent="0.25">
      <c r="A899" s="116"/>
      <c r="B899" s="76"/>
      <c r="C899" s="38"/>
      <c r="D899" s="73"/>
      <c r="E899" s="73"/>
      <c r="F899" s="73"/>
      <c r="G899" s="74"/>
      <c r="H899" s="117"/>
    </row>
    <row r="900" spans="1:8" ht="15" hidden="1" x14ac:dyDescent="0.25">
      <c r="A900" s="116"/>
      <c r="B900" s="76"/>
      <c r="C900" s="38"/>
      <c r="D900" s="73"/>
      <c r="E900" s="73"/>
      <c r="F900" s="73"/>
      <c r="G900" s="74"/>
      <c r="H900" s="117"/>
    </row>
    <row r="901" spans="1:8" ht="15" hidden="1" x14ac:dyDescent="0.25">
      <c r="A901" s="116"/>
      <c r="B901" s="76"/>
      <c r="C901" s="38"/>
      <c r="D901" s="73"/>
      <c r="E901" s="73"/>
      <c r="F901" s="73"/>
      <c r="G901" s="74"/>
      <c r="H901" s="117"/>
    </row>
    <row r="902" spans="1:8" ht="15" hidden="1" x14ac:dyDescent="0.25">
      <c r="A902" s="116"/>
      <c r="B902" s="76"/>
      <c r="C902" s="38"/>
      <c r="D902" s="73"/>
      <c r="E902" s="73"/>
      <c r="F902" s="73"/>
      <c r="G902" s="74"/>
      <c r="H902" s="117"/>
    </row>
    <row r="903" spans="1:8" ht="15" hidden="1" x14ac:dyDescent="0.25">
      <c r="A903" s="116"/>
      <c r="B903" s="76"/>
      <c r="C903" s="38"/>
      <c r="D903" s="73"/>
      <c r="E903" s="73"/>
      <c r="F903" s="73"/>
      <c r="G903" s="74"/>
      <c r="H903" s="117"/>
    </row>
    <row r="904" spans="1:8" ht="15" hidden="1" x14ac:dyDescent="0.25">
      <c r="A904" s="116"/>
      <c r="B904" s="76"/>
      <c r="C904" s="38"/>
      <c r="D904" s="73"/>
      <c r="E904" s="73"/>
      <c r="F904" s="73"/>
      <c r="G904" s="74"/>
      <c r="H904" s="117"/>
    </row>
    <row r="905" spans="1:8" ht="15" hidden="1" x14ac:dyDescent="0.25">
      <c r="A905" s="116"/>
      <c r="B905" s="76"/>
      <c r="C905" s="38"/>
      <c r="D905" s="73"/>
      <c r="E905" s="73"/>
      <c r="F905" s="73"/>
      <c r="G905" s="74"/>
      <c r="H905" s="117"/>
    </row>
    <row r="906" spans="1:8" ht="15" hidden="1" x14ac:dyDescent="0.25">
      <c r="A906" s="116"/>
      <c r="B906" s="76"/>
      <c r="C906" s="38"/>
      <c r="D906" s="73"/>
      <c r="E906" s="73"/>
      <c r="F906" s="73"/>
      <c r="G906" s="74"/>
      <c r="H906" s="117"/>
    </row>
    <row r="907" spans="1:8" ht="15" hidden="1" x14ac:dyDescent="0.25">
      <c r="A907" s="116"/>
      <c r="B907" s="76"/>
      <c r="C907" s="38"/>
      <c r="D907" s="73"/>
      <c r="E907" s="73"/>
      <c r="F907" s="73"/>
      <c r="G907" s="74"/>
      <c r="H907" s="117"/>
    </row>
    <row r="908" spans="1:8" ht="15" hidden="1" x14ac:dyDescent="0.25">
      <c r="A908" s="116"/>
      <c r="B908" s="76"/>
      <c r="C908" s="38"/>
      <c r="D908" s="73"/>
      <c r="E908" s="73"/>
      <c r="F908" s="73"/>
      <c r="G908" s="74"/>
      <c r="H908" s="117"/>
    </row>
    <row r="909" spans="1:8" ht="15" hidden="1" x14ac:dyDescent="0.25">
      <c r="A909" s="116"/>
      <c r="B909" s="76"/>
      <c r="C909" s="38"/>
      <c r="D909" s="73"/>
      <c r="E909" s="73"/>
      <c r="F909" s="73"/>
      <c r="G909" s="74"/>
      <c r="H909" s="117"/>
    </row>
    <row r="910" spans="1:8" ht="15" hidden="1" x14ac:dyDescent="0.25">
      <c r="A910" s="116"/>
      <c r="B910" s="76"/>
      <c r="C910" s="38"/>
      <c r="D910" s="73"/>
      <c r="E910" s="73"/>
      <c r="F910" s="73"/>
      <c r="G910" s="74"/>
      <c r="H910" s="117"/>
    </row>
    <row r="911" spans="1:8" ht="15" hidden="1" x14ac:dyDescent="0.25">
      <c r="A911" s="116"/>
      <c r="B911" s="76"/>
      <c r="C911" s="38"/>
      <c r="D911" s="73"/>
      <c r="E911" s="73"/>
      <c r="F911" s="73"/>
      <c r="G911" s="74"/>
      <c r="H911" s="117"/>
    </row>
    <row r="912" spans="1:8" ht="15" hidden="1" x14ac:dyDescent="0.25">
      <c r="A912" s="116"/>
      <c r="B912" s="76"/>
      <c r="C912" s="38"/>
      <c r="D912" s="73"/>
      <c r="E912" s="73"/>
      <c r="F912" s="73"/>
      <c r="G912" s="74"/>
      <c r="H912" s="117"/>
    </row>
    <row r="913" spans="1:8" ht="15" hidden="1" x14ac:dyDescent="0.25">
      <c r="A913" s="116"/>
      <c r="B913" s="76"/>
      <c r="C913" s="38"/>
      <c r="D913" s="73"/>
      <c r="E913" s="73"/>
      <c r="F913" s="73"/>
      <c r="G913" s="74"/>
      <c r="H913" s="117"/>
    </row>
    <row r="914" spans="1:8" ht="15" hidden="1" x14ac:dyDescent="0.25">
      <c r="A914" s="116"/>
      <c r="B914" s="76"/>
      <c r="C914" s="38"/>
      <c r="D914" s="73"/>
      <c r="E914" s="73"/>
      <c r="F914" s="73"/>
      <c r="G914" s="74"/>
      <c r="H914" s="117"/>
    </row>
    <row r="915" spans="1:8" ht="15" hidden="1" x14ac:dyDescent="0.25">
      <c r="A915" s="116"/>
      <c r="B915" s="76"/>
      <c r="C915" s="38"/>
      <c r="D915" s="73"/>
      <c r="E915" s="73"/>
      <c r="F915" s="73"/>
      <c r="G915" s="74"/>
      <c r="H915" s="117"/>
    </row>
    <row r="916" spans="1:8" ht="15" hidden="1" x14ac:dyDescent="0.25">
      <c r="A916" s="116"/>
      <c r="B916" s="76"/>
      <c r="C916" s="38"/>
      <c r="D916" s="73"/>
      <c r="E916" s="73"/>
      <c r="F916" s="73"/>
      <c r="G916" s="74"/>
      <c r="H916" s="117"/>
    </row>
    <row r="917" spans="1:8" ht="15" hidden="1" x14ac:dyDescent="0.25">
      <c r="A917" s="116"/>
      <c r="B917" s="76"/>
      <c r="C917" s="38"/>
      <c r="D917" s="73"/>
      <c r="E917" s="73"/>
      <c r="F917" s="73"/>
      <c r="G917" s="74"/>
      <c r="H917" s="117"/>
    </row>
    <row r="918" spans="1:8" ht="15" hidden="1" x14ac:dyDescent="0.25">
      <c r="A918" s="116"/>
      <c r="B918" s="76"/>
      <c r="C918" s="38"/>
      <c r="D918" s="73"/>
      <c r="E918" s="73"/>
      <c r="F918" s="73"/>
      <c r="G918" s="74"/>
      <c r="H918" s="117"/>
    </row>
    <row r="919" spans="1:8" ht="15" hidden="1" x14ac:dyDescent="0.25">
      <c r="A919" s="116"/>
      <c r="B919" s="76"/>
      <c r="C919" s="38"/>
      <c r="D919" s="73"/>
      <c r="E919" s="73"/>
      <c r="F919" s="73"/>
      <c r="G919" s="74"/>
      <c r="H919" s="117"/>
    </row>
    <row r="920" spans="1:8" ht="15" hidden="1" x14ac:dyDescent="0.25">
      <c r="A920" s="116"/>
      <c r="B920" s="76"/>
      <c r="C920" s="38"/>
      <c r="D920" s="73"/>
      <c r="E920" s="73"/>
      <c r="F920" s="73"/>
      <c r="G920" s="74"/>
      <c r="H920" s="117"/>
    </row>
    <row r="921" spans="1:8" ht="15" hidden="1" x14ac:dyDescent="0.25">
      <c r="A921" s="116"/>
      <c r="B921" s="76"/>
      <c r="C921" s="38"/>
      <c r="D921" s="73"/>
      <c r="E921" s="73"/>
      <c r="F921" s="73"/>
      <c r="G921" s="74"/>
      <c r="H921" s="117"/>
    </row>
    <row r="922" spans="1:8" ht="15" hidden="1" x14ac:dyDescent="0.25">
      <c r="A922" s="116"/>
      <c r="B922" s="76"/>
      <c r="C922" s="38"/>
      <c r="D922" s="73"/>
      <c r="E922" s="73"/>
      <c r="F922" s="73"/>
      <c r="G922" s="74"/>
      <c r="H922" s="117"/>
    </row>
    <row r="923" spans="1:8" ht="15" hidden="1" x14ac:dyDescent="0.25">
      <c r="A923" s="116"/>
      <c r="B923" s="76"/>
      <c r="C923" s="38"/>
      <c r="D923" s="73"/>
      <c r="E923" s="73"/>
      <c r="F923" s="73"/>
      <c r="G923" s="74"/>
      <c r="H923" s="117"/>
    </row>
    <row r="924" spans="1:8" ht="15" hidden="1" x14ac:dyDescent="0.25">
      <c r="A924" s="116"/>
      <c r="B924" s="76"/>
      <c r="C924" s="38"/>
      <c r="D924" s="73"/>
      <c r="E924" s="73"/>
      <c r="F924" s="73"/>
      <c r="G924" s="74"/>
      <c r="H924" s="117"/>
    </row>
    <row r="925" spans="1:8" ht="15" hidden="1" x14ac:dyDescent="0.25">
      <c r="A925" s="116"/>
      <c r="B925" s="76"/>
      <c r="C925" s="38"/>
      <c r="D925" s="73"/>
      <c r="E925" s="73"/>
      <c r="F925" s="73"/>
      <c r="G925" s="74"/>
      <c r="H925" s="117"/>
    </row>
    <row r="926" spans="1:8" ht="15" hidden="1" x14ac:dyDescent="0.25">
      <c r="A926" s="116"/>
      <c r="B926" s="76"/>
      <c r="C926" s="38"/>
      <c r="D926" s="73"/>
      <c r="E926" s="73"/>
      <c r="F926" s="73"/>
      <c r="G926" s="74"/>
      <c r="H926" s="117"/>
    </row>
    <row r="927" spans="1:8" ht="15" hidden="1" x14ac:dyDescent="0.25">
      <c r="A927" s="116"/>
      <c r="B927" s="76"/>
      <c r="C927" s="38"/>
      <c r="D927" s="73"/>
      <c r="E927" s="73"/>
      <c r="F927" s="73"/>
      <c r="G927" s="74"/>
      <c r="H927" s="117"/>
    </row>
    <row r="928" spans="1:8" ht="15" hidden="1" x14ac:dyDescent="0.25">
      <c r="A928" s="116"/>
      <c r="B928" s="76"/>
      <c r="C928" s="38"/>
      <c r="D928" s="73"/>
      <c r="E928" s="73"/>
      <c r="F928" s="73"/>
      <c r="G928" s="74"/>
      <c r="H928" s="117"/>
    </row>
    <row r="929" spans="1:8" ht="15" hidden="1" x14ac:dyDescent="0.25">
      <c r="A929" s="116"/>
      <c r="B929" s="76"/>
      <c r="C929" s="38"/>
      <c r="D929" s="73"/>
      <c r="E929" s="73"/>
      <c r="F929" s="73"/>
      <c r="G929" s="74"/>
      <c r="H929" s="117"/>
    </row>
    <row r="930" spans="1:8" ht="15" hidden="1" x14ac:dyDescent="0.25">
      <c r="A930" s="116"/>
      <c r="B930" s="76"/>
      <c r="C930" s="38"/>
      <c r="D930" s="73"/>
      <c r="E930" s="73"/>
      <c r="F930" s="73"/>
      <c r="G930" s="74"/>
      <c r="H930" s="117"/>
    </row>
    <row r="931" spans="1:8" ht="15" hidden="1" x14ac:dyDescent="0.25">
      <c r="A931" s="116"/>
      <c r="B931" s="76"/>
      <c r="C931" s="38"/>
      <c r="D931" s="73"/>
      <c r="E931" s="73"/>
      <c r="F931" s="73"/>
      <c r="G931" s="74"/>
      <c r="H931" s="117"/>
    </row>
    <row r="932" spans="1:8" ht="15" hidden="1" x14ac:dyDescent="0.25">
      <c r="A932" s="116"/>
      <c r="B932" s="76"/>
      <c r="C932" s="38"/>
      <c r="D932" s="73"/>
      <c r="E932" s="73"/>
      <c r="F932" s="73"/>
      <c r="G932" s="74"/>
      <c r="H932" s="117"/>
    </row>
    <row r="933" spans="1:8" ht="15" hidden="1" x14ac:dyDescent="0.25">
      <c r="A933" s="116"/>
      <c r="B933" s="76"/>
      <c r="C933" s="38"/>
      <c r="D933" s="73"/>
      <c r="E933" s="73"/>
      <c r="F933" s="73"/>
      <c r="G933" s="74"/>
      <c r="H933" s="117"/>
    </row>
    <row r="934" spans="1:8" ht="15" hidden="1" x14ac:dyDescent="0.25">
      <c r="A934" s="116"/>
      <c r="B934" s="76"/>
      <c r="C934" s="38"/>
      <c r="D934" s="73"/>
      <c r="E934" s="73"/>
      <c r="F934" s="73"/>
      <c r="G934" s="74"/>
      <c r="H934" s="117"/>
    </row>
    <row r="935" spans="1:8" ht="15" hidden="1" x14ac:dyDescent="0.25">
      <c r="A935" s="116"/>
      <c r="B935" s="76"/>
      <c r="C935" s="38"/>
      <c r="D935" s="73"/>
      <c r="E935" s="73"/>
      <c r="F935" s="73"/>
      <c r="G935" s="74"/>
      <c r="H935" s="117"/>
    </row>
    <row r="936" spans="1:8" ht="15" hidden="1" x14ac:dyDescent="0.25">
      <c r="A936" s="116"/>
      <c r="B936" s="76"/>
      <c r="C936" s="38"/>
      <c r="D936" s="73"/>
      <c r="E936" s="73"/>
      <c r="F936" s="73"/>
      <c r="G936" s="74"/>
      <c r="H936" s="117"/>
    </row>
    <row r="937" spans="1:8" ht="15" hidden="1" x14ac:dyDescent="0.25">
      <c r="A937" s="116"/>
      <c r="B937" s="76"/>
      <c r="C937" s="38"/>
      <c r="D937" s="73"/>
      <c r="E937" s="73"/>
      <c r="F937" s="73"/>
      <c r="G937" s="74"/>
      <c r="H937" s="117"/>
    </row>
    <row r="938" spans="1:8" ht="15" hidden="1" x14ac:dyDescent="0.25">
      <c r="A938" s="116"/>
      <c r="B938" s="76"/>
      <c r="C938" s="38"/>
      <c r="D938" s="73"/>
      <c r="E938" s="73"/>
      <c r="F938" s="73"/>
      <c r="G938" s="74"/>
      <c r="H938" s="117"/>
    </row>
    <row r="939" spans="1:8" ht="15" hidden="1" x14ac:dyDescent="0.25">
      <c r="A939" s="116"/>
      <c r="B939" s="76"/>
      <c r="C939" s="38"/>
      <c r="D939" s="73"/>
      <c r="E939" s="73"/>
      <c r="F939" s="73"/>
      <c r="G939" s="74"/>
      <c r="H939" s="117"/>
    </row>
    <row r="940" spans="1:8" ht="15" hidden="1" x14ac:dyDescent="0.25">
      <c r="A940" s="116"/>
      <c r="B940" s="76"/>
      <c r="C940" s="38"/>
      <c r="D940" s="73"/>
      <c r="E940" s="73"/>
      <c r="F940" s="73"/>
      <c r="G940" s="74"/>
      <c r="H940" s="117"/>
    </row>
    <row r="941" spans="1:8" ht="15" hidden="1" x14ac:dyDescent="0.25">
      <c r="A941" s="116"/>
      <c r="B941" s="76"/>
      <c r="C941" s="38"/>
      <c r="D941" s="73"/>
      <c r="E941" s="73"/>
      <c r="F941" s="73"/>
      <c r="G941" s="74"/>
      <c r="H941" s="117"/>
    </row>
    <row r="942" spans="1:8" ht="15" hidden="1" x14ac:dyDescent="0.25">
      <c r="A942" s="116"/>
      <c r="B942" s="76"/>
      <c r="C942" s="38"/>
      <c r="D942" s="73"/>
      <c r="E942" s="73"/>
      <c r="F942" s="73"/>
      <c r="G942" s="74"/>
      <c r="H942" s="117"/>
    </row>
    <row r="943" spans="1:8" ht="15" hidden="1" x14ac:dyDescent="0.25">
      <c r="A943" s="116"/>
      <c r="B943" s="76"/>
      <c r="C943" s="38"/>
      <c r="D943" s="73"/>
      <c r="E943" s="73"/>
      <c r="F943" s="73"/>
      <c r="G943" s="74"/>
      <c r="H943" s="117"/>
    </row>
    <row r="944" spans="1:8" ht="15" hidden="1" x14ac:dyDescent="0.25">
      <c r="A944" s="116"/>
      <c r="B944" s="76"/>
      <c r="C944" s="38"/>
      <c r="D944" s="73"/>
      <c r="E944" s="73"/>
      <c r="F944" s="73"/>
      <c r="G944" s="74"/>
      <c r="H944" s="117"/>
    </row>
    <row r="945" spans="1:8" ht="15" hidden="1" x14ac:dyDescent="0.25">
      <c r="A945" s="116"/>
      <c r="B945" s="76"/>
      <c r="C945" s="38"/>
      <c r="D945" s="73"/>
      <c r="E945" s="73"/>
      <c r="F945" s="73"/>
      <c r="G945" s="74"/>
      <c r="H945" s="117"/>
    </row>
    <row r="946" spans="1:8" ht="15" hidden="1" x14ac:dyDescent="0.25">
      <c r="A946" s="116"/>
      <c r="B946" s="76"/>
      <c r="C946" s="38"/>
      <c r="D946" s="73"/>
      <c r="E946" s="73"/>
      <c r="F946" s="73"/>
      <c r="G946" s="74"/>
      <c r="H946" s="117"/>
    </row>
    <row r="947" spans="1:8" ht="15" hidden="1" x14ac:dyDescent="0.25">
      <c r="A947" s="116"/>
      <c r="B947" s="76"/>
      <c r="C947" s="38"/>
      <c r="D947" s="73"/>
      <c r="E947" s="73"/>
      <c r="F947" s="73"/>
      <c r="G947" s="74"/>
      <c r="H947" s="117"/>
    </row>
    <row r="948" spans="1:8" ht="15" hidden="1" x14ac:dyDescent="0.25">
      <c r="A948" s="116"/>
      <c r="B948" s="76"/>
      <c r="C948" s="38"/>
      <c r="D948" s="73"/>
      <c r="E948" s="73"/>
      <c r="F948" s="73"/>
      <c r="G948" s="74"/>
      <c r="H948" s="117"/>
    </row>
    <row r="949" spans="1:8" ht="15" hidden="1" x14ac:dyDescent="0.25">
      <c r="A949" s="116"/>
      <c r="B949" s="76"/>
      <c r="C949" s="38"/>
      <c r="D949" s="73"/>
      <c r="E949" s="73"/>
      <c r="F949" s="73"/>
      <c r="G949" s="74"/>
      <c r="H949" s="117"/>
    </row>
    <row r="950" spans="1:8" ht="15" hidden="1" x14ac:dyDescent="0.25">
      <c r="A950" s="116"/>
      <c r="B950" s="76"/>
      <c r="C950" s="38"/>
      <c r="D950" s="73"/>
      <c r="E950" s="73"/>
      <c r="F950" s="73"/>
      <c r="G950" s="74"/>
      <c r="H950" s="117"/>
    </row>
    <row r="951" spans="1:8" ht="15" hidden="1" x14ac:dyDescent="0.25">
      <c r="A951" s="116"/>
      <c r="B951" s="76"/>
      <c r="C951" s="38"/>
      <c r="D951" s="73"/>
      <c r="E951" s="73"/>
      <c r="F951" s="73"/>
      <c r="G951" s="74"/>
      <c r="H951" s="117"/>
    </row>
    <row r="952" spans="1:8" ht="15" hidden="1" x14ac:dyDescent="0.25">
      <c r="A952" s="116"/>
      <c r="B952" s="76"/>
      <c r="C952" s="38"/>
      <c r="D952" s="73"/>
      <c r="E952" s="73"/>
      <c r="F952" s="73"/>
      <c r="G952" s="74"/>
      <c r="H952" s="117"/>
    </row>
    <row r="953" spans="1:8" ht="15" hidden="1" x14ac:dyDescent="0.25">
      <c r="A953" s="116"/>
      <c r="B953" s="76"/>
      <c r="C953" s="38"/>
      <c r="D953" s="73"/>
      <c r="E953" s="73"/>
      <c r="F953" s="73"/>
      <c r="G953" s="74"/>
      <c r="H953" s="117"/>
    </row>
    <row r="954" spans="1:8" ht="15" hidden="1" x14ac:dyDescent="0.25">
      <c r="A954" s="116"/>
      <c r="B954" s="76"/>
      <c r="C954" s="38"/>
      <c r="D954" s="73"/>
      <c r="E954" s="73"/>
      <c r="F954" s="73"/>
      <c r="G954" s="74"/>
      <c r="H954" s="117"/>
    </row>
    <row r="955" spans="1:8" ht="15" hidden="1" x14ac:dyDescent="0.25">
      <c r="A955" s="116"/>
      <c r="B955" s="76"/>
      <c r="C955" s="38"/>
      <c r="D955" s="73"/>
      <c r="E955" s="73"/>
      <c r="F955" s="73"/>
      <c r="G955" s="74"/>
      <c r="H955" s="117"/>
    </row>
    <row r="956" spans="1:8" ht="15" hidden="1" x14ac:dyDescent="0.25">
      <c r="A956" s="116"/>
      <c r="B956" s="76"/>
      <c r="C956" s="38"/>
      <c r="D956" s="73"/>
      <c r="E956" s="73"/>
      <c r="F956" s="73"/>
      <c r="G956" s="74"/>
      <c r="H956" s="117"/>
    </row>
    <row r="957" spans="1:8" ht="15" hidden="1" x14ac:dyDescent="0.25">
      <c r="A957" s="116"/>
      <c r="B957" s="76"/>
      <c r="C957" s="38"/>
      <c r="D957" s="73"/>
      <c r="E957" s="73"/>
      <c r="F957" s="73"/>
      <c r="G957" s="74"/>
      <c r="H957" s="117"/>
    </row>
    <row r="958" spans="1:8" ht="15" hidden="1" x14ac:dyDescent="0.25">
      <c r="A958" s="116"/>
      <c r="B958" s="76"/>
      <c r="C958" s="38"/>
      <c r="D958" s="73"/>
      <c r="E958" s="73"/>
      <c r="F958" s="73"/>
      <c r="G958" s="74"/>
      <c r="H958" s="117"/>
    </row>
    <row r="959" spans="1:8" ht="15" hidden="1" x14ac:dyDescent="0.25">
      <c r="A959" s="116"/>
      <c r="B959" s="76"/>
      <c r="C959" s="38"/>
      <c r="D959" s="73"/>
      <c r="E959" s="73"/>
      <c r="F959" s="73"/>
      <c r="G959" s="74"/>
      <c r="H959" s="117"/>
    </row>
    <row r="960" spans="1:8" ht="15" hidden="1" x14ac:dyDescent="0.25">
      <c r="A960" s="116"/>
      <c r="B960" s="76"/>
      <c r="C960" s="38"/>
      <c r="D960" s="73"/>
      <c r="E960" s="73"/>
      <c r="F960" s="73"/>
      <c r="G960" s="74"/>
      <c r="H960" s="117"/>
    </row>
    <row r="961" spans="1:8" ht="15" hidden="1" x14ac:dyDescent="0.25">
      <c r="A961" s="116"/>
      <c r="B961" s="76"/>
      <c r="C961" s="38"/>
      <c r="D961" s="73"/>
      <c r="E961" s="73"/>
      <c r="F961" s="73"/>
      <c r="G961" s="74"/>
      <c r="H961" s="117"/>
    </row>
    <row r="962" spans="1:8" ht="15" hidden="1" x14ac:dyDescent="0.25">
      <c r="A962" s="116"/>
      <c r="B962" s="76"/>
      <c r="C962" s="38"/>
      <c r="D962" s="73"/>
      <c r="E962" s="73"/>
      <c r="F962" s="73"/>
      <c r="G962" s="74"/>
      <c r="H962" s="117"/>
    </row>
    <row r="963" spans="1:8" ht="15" hidden="1" x14ac:dyDescent="0.25">
      <c r="A963" s="116"/>
      <c r="B963" s="76"/>
      <c r="C963" s="38"/>
      <c r="D963" s="73"/>
      <c r="E963" s="73"/>
      <c r="F963" s="73"/>
      <c r="G963" s="74"/>
      <c r="H963" s="117"/>
    </row>
    <row r="964" spans="1:8" ht="15" hidden="1" x14ac:dyDescent="0.25">
      <c r="A964" s="116"/>
      <c r="B964" s="76"/>
      <c r="C964" s="38"/>
      <c r="D964" s="73"/>
      <c r="E964" s="73"/>
      <c r="F964" s="73"/>
      <c r="G964" s="74"/>
      <c r="H964" s="117"/>
    </row>
    <row r="965" spans="1:8" ht="15" hidden="1" x14ac:dyDescent="0.25">
      <c r="A965" s="116"/>
      <c r="B965" s="76"/>
      <c r="C965" s="38"/>
      <c r="D965" s="73"/>
      <c r="E965" s="73"/>
      <c r="F965" s="73"/>
      <c r="G965" s="74"/>
      <c r="H965" s="117"/>
    </row>
    <row r="966" spans="1:8" ht="15" hidden="1" x14ac:dyDescent="0.25">
      <c r="A966" s="116"/>
      <c r="B966" s="76"/>
      <c r="C966" s="38"/>
      <c r="D966" s="73"/>
      <c r="E966" s="73"/>
      <c r="F966" s="73"/>
      <c r="G966" s="74"/>
      <c r="H966" s="117"/>
    </row>
    <row r="967" spans="1:8" ht="15" hidden="1" x14ac:dyDescent="0.25">
      <c r="A967" s="116"/>
      <c r="B967" s="76"/>
      <c r="C967" s="38"/>
      <c r="D967" s="73"/>
      <c r="E967" s="73"/>
      <c r="F967" s="73"/>
      <c r="G967" s="74"/>
      <c r="H967" s="117"/>
    </row>
    <row r="968" spans="1:8" ht="15" hidden="1" x14ac:dyDescent="0.25">
      <c r="A968" s="116"/>
      <c r="B968" s="76"/>
      <c r="C968" s="38"/>
      <c r="D968" s="73"/>
      <c r="E968" s="73"/>
      <c r="F968" s="73"/>
      <c r="G968" s="74"/>
      <c r="H968" s="117"/>
    </row>
    <row r="969" spans="1:8" ht="15" hidden="1" x14ac:dyDescent="0.25">
      <c r="A969" s="116"/>
      <c r="B969" s="76"/>
      <c r="C969" s="38"/>
      <c r="D969" s="73"/>
      <c r="E969" s="73"/>
      <c r="F969" s="73"/>
      <c r="G969" s="74"/>
      <c r="H969" s="117"/>
    </row>
    <row r="970" spans="1:8" ht="15" hidden="1" x14ac:dyDescent="0.25">
      <c r="A970" s="116"/>
      <c r="B970" s="76"/>
      <c r="C970" s="38"/>
      <c r="D970" s="73"/>
      <c r="E970" s="73"/>
      <c r="F970" s="73"/>
      <c r="G970" s="74"/>
      <c r="H970" s="117"/>
    </row>
    <row r="971" spans="1:8" ht="15" hidden="1" x14ac:dyDescent="0.25">
      <c r="A971" s="116"/>
      <c r="B971" s="76"/>
      <c r="C971" s="38"/>
      <c r="D971" s="73"/>
      <c r="E971" s="73"/>
      <c r="F971" s="73"/>
      <c r="G971" s="74"/>
      <c r="H971" s="117"/>
    </row>
    <row r="972" spans="1:8" ht="15" hidden="1" x14ac:dyDescent="0.25">
      <c r="A972" s="116"/>
      <c r="B972" s="76"/>
      <c r="C972" s="38"/>
      <c r="D972" s="73"/>
      <c r="E972" s="73"/>
      <c r="F972" s="73"/>
      <c r="G972" s="74"/>
      <c r="H972" s="117"/>
    </row>
    <row r="973" spans="1:8" ht="15" hidden="1" x14ac:dyDescent="0.25">
      <c r="A973" s="116"/>
      <c r="B973" s="76"/>
      <c r="C973" s="38"/>
      <c r="D973" s="73"/>
      <c r="E973" s="73"/>
      <c r="F973" s="73"/>
      <c r="G973" s="74"/>
      <c r="H973" s="117"/>
    </row>
    <row r="974" spans="1:8" ht="15" hidden="1" x14ac:dyDescent="0.25">
      <c r="A974" s="116"/>
      <c r="B974" s="76"/>
      <c r="C974" s="38"/>
      <c r="D974" s="73"/>
      <c r="E974" s="73"/>
      <c r="F974" s="73"/>
      <c r="G974" s="74"/>
      <c r="H974" s="117"/>
    </row>
    <row r="975" spans="1:8" ht="15" hidden="1" x14ac:dyDescent="0.25">
      <c r="A975" s="116"/>
      <c r="B975" s="76"/>
      <c r="C975" s="38"/>
      <c r="D975" s="73"/>
      <c r="E975" s="73"/>
      <c r="F975" s="73"/>
      <c r="G975" s="74"/>
      <c r="H975" s="117"/>
    </row>
    <row r="976" spans="1:8" ht="15" hidden="1" x14ac:dyDescent="0.25">
      <c r="A976" s="116"/>
      <c r="B976" s="76"/>
      <c r="C976" s="38"/>
      <c r="D976" s="73"/>
      <c r="E976" s="73"/>
      <c r="F976" s="73"/>
      <c r="G976" s="74"/>
      <c r="H976" s="117"/>
    </row>
    <row r="977" spans="1:8" ht="15" hidden="1" x14ac:dyDescent="0.25">
      <c r="A977" s="116"/>
      <c r="B977" s="76"/>
      <c r="C977" s="38"/>
      <c r="D977" s="73"/>
      <c r="E977" s="73"/>
      <c r="F977" s="73"/>
      <c r="G977" s="74"/>
      <c r="H977" s="117"/>
    </row>
    <row r="978" spans="1:8" ht="15" hidden="1" x14ac:dyDescent="0.25">
      <c r="A978" s="116"/>
      <c r="B978" s="76"/>
      <c r="C978" s="38"/>
      <c r="D978" s="73"/>
      <c r="E978" s="73"/>
      <c r="F978" s="73"/>
      <c r="G978" s="74"/>
      <c r="H978" s="117"/>
    </row>
    <row r="979" spans="1:8" ht="15" hidden="1" x14ac:dyDescent="0.25">
      <c r="A979" s="116"/>
      <c r="B979" s="76"/>
      <c r="C979" s="38"/>
      <c r="D979" s="73"/>
      <c r="E979" s="73"/>
      <c r="F979" s="73"/>
      <c r="G979" s="74"/>
      <c r="H979" s="117"/>
    </row>
    <row r="980" spans="1:8" ht="15" hidden="1" x14ac:dyDescent="0.25">
      <c r="A980" s="116"/>
      <c r="B980" s="76"/>
      <c r="C980" s="38"/>
      <c r="D980" s="73"/>
      <c r="E980" s="73"/>
      <c r="F980" s="73"/>
      <c r="G980" s="74"/>
      <c r="H980" s="117"/>
    </row>
    <row r="981" spans="1:8" ht="15" hidden="1" x14ac:dyDescent="0.25">
      <c r="A981" s="116"/>
      <c r="B981" s="76"/>
      <c r="C981" s="38"/>
      <c r="D981" s="73"/>
      <c r="E981" s="73"/>
      <c r="F981" s="73"/>
      <c r="G981" s="74"/>
      <c r="H981" s="117"/>
    </row>
    <row r="982" spans="1:8" ht="15" hidden="1" x14ac:dyDescent="0.25">
      <c r="A982" s="116"/>
      <c r="B982" s="76"/>
      <c r="C982" s="38"/>
      <c r="D982" s="73"/>
      <c r="E982" s="73"/>
      <c r="F982" s="73"/>
      <c r="G982" s="74"/>
      <c r="H982" s="117"/>
    </row>
    <row r="983" spans="1:8" ht="15" hidden="1" x14ac:dyDescent="0.25">
      <c r="A983" s="116"/>
      <c r="B983" s="76"/>
      <c r="C983" s="38"/>
      <c r="D983" s="73"/>
      <c r="E983" s="73"/>
      <c r="F983" s="73"/>
      <c r="G983" s="74"/>
      <c r="H983" s="117"/>
    </row>
    <row r="984" spans="1:8" ht="15" hidden="1" x14ac:dyDescent="0.25">
      <c r="A984" s="116"/>
      <c r="B984" s="76"/>
      <c r="C984" s="38"/>
      <c r="D984" s="73"/>
      <c r="E984" s="73"/>
      <c r="F984" s="73"/>
      <c r="G984" s="74"/>
      <c r="H984" s="117"/>
    </row>
    <row r="985" spans="1:8" ht="15" hidden="1" x14ac:dyDescent="0.25">
      <c r="A985" s="116"/>
      <c r="B985" s="76"/>
      <c r="C985" s="38"/>
      <c r="D985" s="73"/>
      <c r="E985" s="73"/>
      <c r="F985" s="73"/>
      <c r="G985" s="74"/>
      <c r="H985" s="117"/>
    </row>
    <row r="986" spans="1:8" ht="15" hidden="1" x14ac:dyDescent="0.25">
      <c r="A986" s="116"/>
      <c r="B986" s="76"/>
      <c r="C986" s="38"/>
      <c r="D986" s="73"/>
      <c r="E986" s="73"/>
      <c r="F986" s="73"/>
      <c r="G986" s="74"/>
      <c r="H986" s="117"/>
    </row>
    <row r="987" spans="1:8" ht="15" hidden="1" x14ac:dyDescent="0.25">
      <c r="A987" s="116"/>
      <c r="B987" s="76"/>
      <c r="C987" s="38"/>
      <c r="D987" s="73"/>
      <c r="E987" s="73"/>
      <c r="F987" s="73"/>
      <c r="G987" s="74"/>
      <c r="H987" s="117"/>
    </row>
    <row r="988" spans="1:8" ht="15" hidden="1" x14ac:dyDescent="0.25">
      <c r="A988" s="116"/>
      <c r="B988" s="76"/>
      <c r="C988" s="38"/>
      <c r="D988" s="73"/>
      <c r="E988" s="73"/>
      <c r="F988" s="73"/>
      <c r="G988" s="74"/>
      <c r="H988" s="117"/>
    </row>
    <row r="989" spans="1:8" ht="15" hidden="1" x14ac:dyDescent="0.25">
      <c r="A989" s="116"/>
      <c r="B989" s="76"/>
      <c r="C989" s="38"/>
      <c r="D989" s="73"/>
      <c r="E989" s="73"/>
      <c r="F989" s="73"/>
      <c r="G989" s="74"/>
      <c r="H989" s="117"/>
    </row>
    <row r="990" spans="1:8" ht="15" hidden="1" x14ac:dyDescent="0.25">
      <c r="A990" s="116"/>
      <c r="B990" s="76"/>
      <c r="C990" s="38"/>
      <c r="D990" s="73"/>
      <c r="E990" s="73"/>
      <c r="F990" s="73"/>
      <c r="G990" s="74"/>
      <c r="H990" s="117"/>
    </row>
    <row r="991" spans="1:8" ht="15" hidden="1" x14ac:dyDescent="0.25">
      <c r="A991" s="116"/>
      <c r="B991" s="76"/>
      <c r="C991" s="38"/>
      <c r="D991" s="73"/>
      <c r="E991" s="73"/>
      <c r="F991" s="73"/>
      <c r="G991" s="74"/>
      <c r="H991" s="117"/>
    </row>
    <row r="992" spans="1:8" ht="15" hidden="1" x14ac:dyDescent="0.25">
      <c r="A992" s="116"/>
      <c r="B992" s="76"/>
      <c r="C992" s="38"/>
      <c r="D992" s="73"/>
      <c r="E992" s="73"/>
      <c r="F992" s="73"/>
      <c r="G992" s="74"/>
      <c r="H992" s="117"/>
    </row>
    <row r="993" spans="1:8" ht="15" hidden="1" x14ac:dyDescent="0.25">
      <c r="A993" s="116"/>
      <c r="B993" s="76"/>
      <c r="C993" s="38"/>
      <c r="D993" s="73"/>
      <c r="E993" s="73"/>
      <c r="F993" s="73"/>
      <c r="G993" s="74"/>
      <c r="H993" s="117"/>
    </row>
    <row r="994" spans="1:8" ht="15" hidden="1" x14ac:dyDescent="0.25">
      <c r="A994" s="116"/>
      <c r="B994" s="76"/>
      <c r="C994" s="38"/>
      <c r="D994" s="73"/>
      <c r="E994" s="73"/>
      <c r="F994" s="73"/>
      <c r="G994" s="74"/>
      <c r="H994" s="117"/>
    </row>
    <row r="995" spans="1:8" ht="15" hidden="1" x14ac:dyDescent="0.25">
      <c r="A995" s="116"/>
      <c r="B995" s="76"/>
      <c r="C995" s="38"/>
      <c r="D995" s="73"/>
      <c r="E995" s="73"/>
      <c r="F995" s="73"/>
      <c r="G995" s="74"/>
      <c r="H995" s="117"/>
    </row>
    <row r="996" spans="1:8" ht="15" hidden="1" x14ac:dyDescent="0.25">
      <c r="A996" s="116"/>
      <c r="B996" s="76"/>
      <c r="C996" s="38"/>
      <c r="D996" s="73"/>
      <c r="E996" s="73"/>
      <c r="F996" s="73"/>
      <c r="G996" s="74"/>
      <c r="H996" s="117"/>
    </row>
    <row r="997" spans="1:8" ht="15" hidden="1" x14ac:dyDescent="0.25">
      <c r="A997" s="116"/>
      <c r="B997" s="76"/>
      <c r="C997" s="38"/>
      <c r="D997" s="73"/>
      <c r="E997" s="73"/>
      <c r="F997" s="73"/>
      <c r="G997" s="74"/>
      <c r="H997" s="117"/>
    </row>
    <row r="998" spans="1:8" ht="15" hidden="1" x14ac:dyDescent="0.25">
      <c r="A998" s="116"/>
      <c r="B998" s="76"/>
      <c r="C998" s="38"/>
      <c r="D998" s="73"/>
      <c r="E998" s="73"/>
      <c r="F998" s="73"/>
      <c r="G998" s="74"/>
      <c r="H998" s="117"/>
    </row>
    <row r="999" spans="1:8" ht="15" hidden="1" x14ac:dyDescent="0.25">
      <c r="A999" s="116"/>
      <c r="B999" s="76"/>
      <c r="C999" s="38"/>
      <c r="D999" s="73"/>
      <c r="E999" s="73"/>
      <c r="F999" s="73"/>
      <c r="G999" s="74"/>
      <c r="H999" s="117"/>
    </row>
    <row r="1000" spans="1:8" ht="15" hidden="1" x14ac:dyDescent="0.25">
      <c r="A1000" s="116"/>
      <c r="B1000" s="76"/>
      <c r="C1000" s="38"/>
      <c r="D1000" s="73"/>
      <c r="E1000" s="73"/>
      <c r="F1000" s="73"/>
      <c r="G1000" s="74"/>
      <c r="H1000" s="117"/>
    </row>
    <row r="1001" spans="1:8" ht="15" hidden="1" x14ac:dyDescent="0.25">
      <c r="A1001" s="116"/>
      <c r="B1001" s="76"/>
      <c r="C1001" s="38"/>
      <c r="D1001" s="73"/>
      <c r="E1001" s="73"/>
      <c r="F1001" s="73"/>
      <c r="G1001" s="74"/>
      <c r="H1001" s="117"/>
    </row>
    <row r="1002" spans="1:8" ht="15" hidden="1" x14ac:dyDescent="0.25">
      <c r="A1002" s="116"/>
      <c r="B1002" s="76"/>
      <c r="C1002" s="38"/>
      <c r="D1002" s="73"/>
      <c r="E1002" s="73"/>
      <c r="F1002" s="73"/>
      <c r="G1002" s="74"/>
      <c r="H1002" s="117"/>
    </row>
    <row r="1003" spans="1:8" ht="15" hidden="1" x14ac:dyDescent="0.25">
      <c r="A1003" s="116"/>
      <c r="B1003" s="76"/>
      <c r="C1003" s="38"/>
      <c r="D1003" s="73"/>
      <c r="E1003" s="73"/>
      <c r="F1003" s="73"/>
      <c r="G1003" s="74"/>
      <c r="H1003" s="117"/>
    </row>
    <row r="1004" spans="1:8" ht="15" hidden="1" x14ac:dyDescent="0.25">
      <c r="A1004" s="116"/>
      <c r="B1004" s="76"/>
      <c r="C1004" s="38"/>
      <c r="D1004" s="73"/>
      <c r="E1004" s="73"/>
      <c r="F1004" s="73"/>
      <c r="G1004" s="74"/>
      <c r="H1004" s="117"/>
    </row>
    <row r="1005" spans="1:8" ht="15" hidden="1" x14ac:dyDescent="0.25">
      <c r="A1005" s="116"/>
      <c r="B1005" s="76"/>
      <c r="C1005" s="38"/>
      <c r="D1005" s="73"/>
      <c r="E1005" s="73"/>
      <c r="F1005" s="73"/>
      <c r="G1005" s="74"/>
      <c r="H1005" s="117"/>
    </row>
    <row r="1006" spans="1:8" ht="15" hidden="1" x14ac:dyDescent="0.25">
      <c r="A1006" s="116"/>
      <c r="B1006" s="76"/>
      <c r="C1006" s="38"/>
      <c r="D1006" s="73"/>
      <c r="E1006" s="73"/>
      <c r="F1006" s="73"/>
      <c r="G1006" s="74"/>
      <c r="H1006" s="117"/>
    </row>
    <row r="1007" spans="1:8" ht="15" hidden="1" x14ac:dyDescent="0.25">
      <c r="A1007" s="116"/>
      <c r="B1007" s="76"/>
      <c r="C1007" s="38"/>
      <c r="D1007" s="73"/>
      <c r="E1007" s="73"/>
      <c r="F1007" s="73"/>
      <c r="G1007" s="74"/>
      <c r="H1007" s="117"/>
    </row>
    <row r="1008" spans="1:8" ht="15" hidden="1" x14ac:dyDescent="0.25">
      <c r="A1008" s="116"/>
      <c r="B1008" s="76"/>
      <c r="C1008" s="38"/>
      <c r="D1008" s="73"/>
      <c r="E1008" s="73"/>
      <c r="F1008" s="73"/>
      <c r="G1008" s="74"/>
      <c r="H1008" s="117"/>
    </row>
    <row r="1009" spans="1:8" ht="15" hidden="1" x14ac:dyDescent="0.25">
      <c r="A1009" s="116"/>
      <c r="B1009" s="76"/>
      <c r="C1009" s="38"/>
      <c r="D1009" s="73"/>
      <c r="E1009" s="73"/>
      <c r="F1009" s="73"/>
      <c r="G1009" s="74"/>
      <c r="H1009" s="117"/>
    </row>
    <row r="1010" spans="1:8" ht="15" hidden="1" x14ac:dyDescent="0.25">
      <c r="A1010" s="116"/>
      <c r="B1010" s="76"/>
      <c r="C1010" s="38"/>
      <c r="D1010" s="73"/>
      <c r="E1010" s="73"/>
      <c r="F1010" s="73"/>
      <c r="G1010" s="74"/>
      <c r="H1010" s="117"/>
    </row>
    <row r="1011" spans="1:8" ht="15" hidden="1" x14ac:dyDescent="0.25">
      <c r="A1011" s="116"/>
      <c r="B1011" s="76"/>
      <c r="C1011" s="38"/>
      <c r="D1011" s="73"/>
      <c r="E1011" s="73"/>
      <c r="F1011" s="73"/>
      <c r="G1011" s="74"/>
      <c r="H1011" s="117"/>
    </row>
    <row r="1012" spans="1:8" ht="15" hidden="1" x14ac:dyDescent="0.25">
      <c r="A1012" s="116"/>
      <c r="B1012" s="76"/>
      <c r="C1012" s="38"/>
      <c r="D1012" s="73"/>
      <c r="E1012" s="73"/>
      <c r="F1012" s="73"/>
      <c r="G1012" s="74"/>
      <c r="H1012" s="117"/>
    </row>
    <row r="1013" spans="1:8" ht="15" hidden="1" x14ac:dyDescent="0.25">
      <c r="A1013" s="116"/>
      <c r="B1013" s="76"/>
      <c r="C1013" s="38"/>
      <c r="D1013" s="73"/>
      <c r="E1013" s="73"/>
      <c r="F1013" s="73"/>
      <c r="G1013" s="74"/>
      <c r="H1013" s="117"/>
    </row>
    <row r="1014" spans="1:8" ht="15" hidden="1" x14ac:dyDescent="0.25">
      <c r="A1014" s="116"/>
      <c r="B1014" s="76"/>
      <c r="C1014" s="38"/>
      <c r="D1014" s="73"/>
      <c r="E1014" s="73"/>
      <c r="F1014" s="73"/>
      <c r="G1014" s="74"/>
      <c r="H1014" s="117"/>
    </row>
    <row r="1015" spans="1:8" ht="15" hidden="1" x14ac:dyDescent="0.25">
      <c r="A1015" s="116"/>
      <c r="B1015" s="76"/>
      <c r="C1015" s="38"/>
      <c r="D1015" s="73"/>
      <c r="E1015" s="73"/>
      <c r="F1015" s="73"/>
      <c r="G1015" s="74"/>
      <c r="H1015" s="117"/>
    </row>
    <row r="1016" spans="1:8" ht="15" hidden="1" x14ac:dyDescent="0.25">
      <c r="A1016" s="116"/>
      <c r="B1016" s="76"/>
      <c r="C1016" s="38"/>
      <c r="D1016" s="73"/>
      <c r="E1016" s="73"/>
      <c r="F1016" s="73"/>
      <c r="G1016" s="74"/>
      <c r="H1016" s="117"/>
    </row>
    <row r="1017" spans="1:8" ht="15" hidden="1" x14ac:dyDescent="0.25">
      <c r="A1017" s="116"/>
      <c r="B1017" s="76"/>
      <c r="C1017" s="38"/>
      <c r="D1017" s="73"/>
      <c r="E1017" s="73"/>
      <c r="F1017" s="73"/>
      <c r="G1017" s="74"/>
      <c r="H1017" s="117"/>
    </row>
    <row r="1018" spans="1:8" ht="15" hidden="1" x14ac:dyDescent="0.25">
      <c r="A1018" s="116"/>
      <c r="B1018" s="76"/>
      <c r="C1018" s="38"/>
      <c r="D1018" s="73"/>
      <c r="E1018" s="73"/>
      <c r="F1018" s="73"/>
      <c r="G1018" s="74"/>
      <c r="H1018" s="117"/>
    </row>
    <row r="1019" spans="1:8" ht="15" hidden="1" x14ac:dyDescent="0.25">
      <c r="A1019" s="116"/>
      <c r="B1019" s="76"/>
      <c r="C1019" s="38"/>
      <c r="D1019" s="73"/>
      <c r="E1019" s="73"/>
      <c r="F1019" s="73"/>
      <c r="G1019" s="74"/>
      <c r="H1019" s="117"/>
    </row>
    <row r="1020" spans="1:8" ht="15" hidden="1" x14ac:dyDescent="0.25">
      <c r="A1020" s="116"/>
      <c r="B1020" s="76"/>
      <c r="C1020" s="38"/>
      <c r="D1020" s="73"/>
      <c r="E1020" s="73"/>
      <c r="F1020" s="73"/>
      <c r="G1020" s="74"/>
      <c r="H1020" s="117"/>
    </row>
    <row r="1021" spans="1:8" ht="15" hidden="1" x14ac:dyDescent="0.25">
      <c r="A1021" s="116"/>
      <c r="B1021" s="76"/>
      <c r="C1021" s="38"/>
      <c r="D1021" s="73"/>
      <c r="E1021" s="73"/>
      <c r="F1021" s="73"/>
      <c r="G1021" s="74"/>
      <c r="H1021" s="117"/>
    </row>
    <row r="1022" spans="1:8" ht="15" hidden="1" x14ac:dyDescent="0.25">
      <c r="A1022" s="116"/>
      <c r="B1022" s="76"/>
      <c r="C1022" s="38"/>
      <c r="D1022" s="73"/>
      <c r="E1022" s="73"/>
      <c r="F1022" s="73"/>
      <c r="G1022" s="74"/>
      <c r="H1022" s="117"/>
    </row>
    <row r="1023" spans="1:8" ht="15" hidden="1" x14ac:dyDescent="0.25">
      <c r="A1023" s="116"/>
      <c r="B1023" s="76"/>
      <c r="C1023" s="38"/>
      <c r="D1023" s="73"/>
      <c r="E1023" s="73"/>
      <c r="F1023" s="73"/>
      <c r="G1023" s="74"/>
      <c r="H1023" s="117"/>
    </row>
    <row r="1024" spans="1:8" ht="15" hidden="1" x14ac:dyDescent="0.25">
      <c r="A1024" s="116"/>
      <c r="B1024" s="76"/>
      <c r="C1024" s="38"/>
      <c r="D1024" s="73"/>
      <c r="E1024" s="73"/>
      <c r="F1024" s="73"/>
      <c r="G1024" s="74"/>
      <c r="H1024" s="117"/>
    </row>
    <row r="1025" spans="1:8" ht="15" hidden="1" x14ac:dyDescent="0.25">
      <c r="A1025" s="116"/>
      <c r="B1025" s="76"/>
      <c r="C1025" s="38"/>
      <c r="D1025" s="73"/>
      <c r="E1025" s="73"/>
      <c r="F1025" s="73"/>
      <c r="G1025" s="74"/>
      <c r="H1025" s="117"/>
    </row>
    <row r="1026" spans="1:8" ht="15" hidden="1" x14ac:dyDescent="0.25">
      <c r="A1026" s="116"/>
      <c r="B1026" s="76"/>
      <c r="C1026" s="38"/>
      <c r="D1026" s="73"/>
      <c r="E1026" s="73"/>
      <c r="F1026" s="73"/>
      <c r="G1026" s="74"/>
      <c r="H1026" s="117"/>
    </row>
    <row r="1027" spans="1:8" ht="15" hidden="1" x14ac:dyDescent="0.25">
      <c r="A1027" s="116"/>
      <c r="B1027" s="76"/>
      <c r="C1027" s="38"/>
      <c r="D1027" s="73"/>
      <c r="E1027" s="73"/>
      <c r="F1027" s="73"/>
      <c r="G1027" s="74"/>
      <c r="H1027" s="117"/>
    </row>
    <row r="1028" spans="1:8" ht="15" hidden="1" x14ac:dyDescent="0.25">
      <c r="A1028" s="116"/>
      <c r="B1028" s="76"/>
      <c r="C1028" s="38"/>
      <c r="D1028" s="73"/>
      <c r="E1028" s="73"/>
      <c r="F1028" s="73"/>
      <c r="G1028" s="74"/>
      <c r="H1028" s="117"/>
    </row>
    <row r="1029" spans="1:8" ht="15" hidden="1" x14ac:dyDescent="0.25">
      <c r="A1029" s="116"/>
      <c r="B1029" s="76"/>
      <c r="C1029" s="38"/>
      <c r="D1029" s="73"/>
      <c r="E1029" s="73"/>
      <c r="F1029" s="73"/>
      <c r="G1029" s="74"/>
      <c r="H1029" s="117"/>
    </row>
    <row r="1030" spans="1:8" ht="15" hidden="1" x14ac:dyDescent="0.25">
      <c r="A1030" s="116"/>
      <c r="B1030" s="76"/>
      <c r="C1030" s="38"/>
      <c r="D1030" s="73"/>
      <c r="E1030" s="73"/>
      <c r="F1030" s="73"/>
      <c r="G1030" s="74"/>
      <c r="H1030" s="117"/>
    </row>
    <row r="1031" spans="1:8" ht="15" hidden="1" x14ac:dyDescent="0.25">
      <c r="A1031" s="116"/>
      <c r="B1031" s="76"/>
      <c r="C1031" s="38"/>
      <c r="D1031" s="73"/>
      <c r="E1031" s="73"/>
      <c r="F1031" s="73"/>
      <c r="G1031" s="74"/>
      <c r="H1031" s="117"/>
    </row>
    <row r="1032" spans="1:8" ht="15" hidden="1" x14ac:dyDescent="0.25">
      <c r="A1032" s="116"/>
      <c r="B1032" s="76"/>
      <c r="C1032" s="38"/>
      <c r="D1032" s="73"/>
      <c r="E1032" s="73"/>
      <c r="F1032" s="73"/>
      <c r="G1032" s="74"/>
      <c r="H1032" s="117"/>
    </row>
    <row r="1033" spans="1:8" ht="15" hidden="1" x14ac:dyDescent="0.25">
      <c r="A1033" s="116"/>
      <c r="B1033" s="76"/>
      <c r="C1033" s="38"/>
      <c r="D1033" s="73"/>
      <c r="E1033" s="73"/>
      <c r="F1033" s="73"/>
      <c r="G1033" s="74"/>
      <c r="H1033" s="117"/>
    </row>
    <row r="1034" spans="1:8" ht="15" hidden="1" x14ac:dyDescent="0.25">
      <c r="A1034" s="116"/>
      <c r="B1034" s="76"/>
      <c r="C1034" s="38"/>
      <c r="D1034" s="73"/>
      <c r="E1034" s="73"/>
      <c r="F1034" s="73"/>
      <c r="G1034" s="74"/>
      <c r="H1034" s="117"/>
    </row>
    <row r="1035" spans="1:8" ht="15" hidden="1" x14ac:dyDescent="0.25">
      <c r="A1035" s="116"/>
      <c r="B1035" s="76"/>
      <c r="C1035" s="38"/>
      <c r="D1035" s="73"/>
      <c r="E1035" s="73"/>
      <c r="F1035" s="73"/>
      <c r="G1035" s="74"/>
      <c r="H1035" s="117"/>
    </row>
    <row r="1036" spans="1:8" ht="15" hidden="1" x14ac:dyDescent="0.25">
      <c r="A1036" s="116"/>
      <c r="B1036" s="76"/>
      <c r="C1036" s="38"/>
      <c r="D1036" s="73"/>
      <c r="E1036" s="73"/>
      <c r="F1036" s="73"/>
      <c r="G1036" s="74"/>
      <c r="H1036" s="117"/>
    </row>
    <row r="1037" spans="1:8" ht="15" hidden="1" x14ac:dyDescent="0.25">
      <c r="A1037" s="116"/>
      <c r="B1037" s="76"/>
      <c r="C1037" s="38"/>
      <c r="D1037" s="73"/>
      <c r="E1037" s="73"/>
      <c r="F1037" s="73"/>
      <c r="G1037" s="74"/>
      <c r="H1037" s="117"/>
    </row>
    <row r="1038" spans="1:8" ht="15" hidden="1" x14ac:dyDescent="0.25">
      <c r="A1038" s="116"/>
      <c r="B1038" s="76"/>
      <c r="C1038" s="38"/>
      <c r="D1038" s="73"/>
      <c r="E1038" s="73"/>
      <c r="F1038" s="73"/>
      <c r="G1038" s="74"/>
      <c r="H1038" s="117"/>
    </row>
    <row r="1039" spans="1:8" ht="15" hidden="1" x14ac:dyDescent="0.25">
      <c r="A1039" s="116"/>
      <c r="B1039" s="76"/>
      <c r="C1039" s="38"/>
      <c r="D1039" s="73"/>
      <c r="E1039" s="73"/>
      <c r="F1039" s="73"/>
      <c r="G1039" s="74"/>
      <c r="H1039" s="117"/>
    </row>
    <row r="1040" spans="1:8" ht="15" hidden="1" x14ac:dyDescent="0.25">
      <c r="A1040" s="116"/>
      <c r="B1040" s="76"/>
      <c r="C1040" s="38"/>
      <c r="D1040" s="73"/>
      <c r="E1040" s="73"/>
      <c r="F1040" s="73"/>
      <c r="G1040" s="74"/>
      <c r="H1040" s="117"/>
    </row>
    <row r="1041" spans="1:8" ht="15" hidden="1" x14ac:dyDescent="0.25">
      <c r="A1041" s="116"/>
      <c r="B1041" s="76"/>
      <c r="C1041" s="38"/>
      <c r="D1041" s="73"/>
      <c r="E1041" s="73"/>
      <c r="F1041" s="73"/>
      <c r="G1041" s="74"/>
      <c r="H1041" s="117"/>
    </row>
    <row r="1042" spans="1:8" ht="15" hidden="1" x14ac:dyDescent="0.25">
      <c r="A1042" s="116"/>
      <c r="B1042" s="76"/>
      <c r="C1042" s="38"/>
      <c r="D1042" s="73"/>
      <c r="E1042" s="73"/>
      <c r="F1042" s="73"/>
      <c r="G1042" s="74"/>
      <c r="H1042" s="117"/>
    </row>
    <row r="1043" spans="1:8" ht="15" hidden="1" x14ac:dyDescent="0.25">
      <c r="A1043" s="116"/>
      <c r="B1043" s="76"/>
      <c r="C1043" s="38"/>
      <c r="D1043" s="73"/>
      <c r="E1043" s="73"/>
      <c r="F1043" s="73"/>
      <c r="G1043" s="74"/>
      <c r="H1043" s="117"/>
    </row>
    <row r="1044" spans="1:8" ht="15" hidden="1" x14ac:dyDescent="0.25">
      <c r="A1044" s="116"/>
      <c r="B1044" s="76"/>
      <c r="C1044" s="38"/>
      <c r="D1044" s="73"/>
      <c r="E1044" s="73"/>
      <c r="F1044" s="73"/>
      <c r="G1044" s="74"/>
      <c r="H1044" s="117"/>
    </row>
    <row r="1045" spans="1:8" ht="15" hidden="1" x14ac:dyDescent="0.25">
      <c r="A1045" s="116"/>
      <c r="B1045" s="76"/>
      <c r="C1045" s="38"/>
      <c r="D1045" s="73"/>
      <c r="E1045" s="73"/>
      <c r="F1045" s="73"/>
      <c r="G1045" s="74"/>
      <c r="H1045" s="117"/>
    </row>
    <row r="1046" spans="1:8" ht="15" hidden="1" x14ac:dyDescent="0.25">
      <c r="A1046" s="116"/>
      <c r="B1046" s="76"/>
      <c r="C1046" s="38"/>
      <c r="D1046" s="73"/>
      <c r="E1046" s="73"/>
      <c r="F1046" s="73"/>
      <c r="G1046" s="74"/>
      <c r="H1046" s="117"/>
    </row>
    <row r="1047" spans="1:8" ht="15" hidden="1" x14ac:dyDescent="0.25">
      <c r="A1047" s="116"/>
      <c r="B1047" s="76"/>
      <c r="C1047" s="38"/>
      <c r="D1047" s="73"/>
      <c r="E1047" s="73"/>
      <c r="F1047" s="73"/>
      <c r="G1047" s="74"/>
      <c r="H1047" s="117"/>
    </row>
    <row r="1048" spans="1:8" ht="15" hidden="1" x14ac:dyDescent="0.25">
      <c r="A1048" s="116"/>
      <c r="B1048" s="76"/>
      <c r="C1048" s="38"/>
      <c r="D1048" s="73"/>
      <c r="E1048" s="73"/>
      <c r="F1048" s="73"/>
      <c r="G1048" s="74"/>
      <c r="H1048" s="117"/>
    </row>
    <row r="1049" spans="1:8" ht="15" hidden="1" x14ac:dyDescent="0.25">
      <c r="A1049" s="116"/>
      <c r="B1049" s="76"/>
      <c r="C1049" s="38"/>
      <c r="D1049" s="73"/>
      <c r="E1049" s="73"/>
      <c r="F1049" s="73"/>
      <c r="G1049" s="74"/>
      <c r="H1049" s="117"/>
    </row>
    <row r="1050" spans="1:8" ht="15" hidden="1" x14ac:dyDescent="0.25">
      <c r="A1050" s="116"/>
      <c r="B1050" s="76"/>
      <c r="C1050" s="38"/>
      <c r="D1050" s="73"/>
      <c r="E1050" s="73"/>
      <c r="F1050" s="73"/>
      <c r="G1050" s="74"/>
      <c r="H1050" s="117"/>
    </row>
    <row r="1051" spans="1:8" ht="15" hidden="1" x14ac:dyDescent="0.25">
      <c r="A1051" s="116"/>
      <c r="B1051" s="76"/>
      <c r="C1051" s="38"/>
      <c r="D1051" s="73"/>
      <c r="E1051" s="73"/>
      <c r="F1051" s="73"/>
      <c r="G1051" s="74"/>
      <c r="H1051" s="117"/>
    </row>
    <row r="1052" spans="1:8" ht="15" hidden="1" x14ac:dyDescent="0.25">
      <c r="A1052" s="116"/>
      <c r="B1052" s="76"/>
      <c r="C1052" s="38"/>
      <c r="D1052" s="73"/>
      <c r="E1052" s="73"/>
      <c r="F1052" s="73"/>
      <c r="G1052" s="74"/>
      <c r="H1052" s="117"/>
    </row>
    <row r="1053" spans="1:8" ht="15" hidden="1" x14ac:dyDescent="0.25">
      <c r="A1053" s="116"/>
      <c r="B1053" s="76"/>
      <c r="C1053" s="38"/>
      <c r="D1053" s="73"/>
      <c r="E1053" s="73"/>
      <c r="F1053" s="73"/>
      <c r="G1053" s="74"/>
      <c r="H1053" s="117"/>
    </row>
    <row r="1054" spans="1:8" ht="15" hidden="1" x14ac:dyDescent="0.25">
      <c r="A1054" s="116"/>
      <c r="B1054" s="76"/>
      <c r="C1054" s="38"/>
      <c r="D1054" s="73"/>
      <c r="E1054" s="73"/>
      <c r="F1054" s="73"/>
      <c r="G1054" s="74"/>
      <c r="H1054" s="117"/>
    </row>
    <row r="1055" spans="1:8" ht="15" hidden="1" x14ac:dyDescent="0.25">
      <c r="A1055" s="116"/>
      <c r="B1055" s="76"/>
      <c r="C1055" s="38"/>
      <c r="D1055" s="73"/>
      <c r="E1055" s="73"/>
      <c r="F1055" s="73"/>
      <c r="G1055" s="74"/>
      <c r="H1055" s="117"/>
    </row>
    <row r="1056" spans="1:8" ht="15" hidden="1" x14ac:dyDescent="0.25">
      <c r="A1056" s="116"/>
      <c r="B1056" s="76"/>
      <c r="C1056" s="38"/>
      <c r="D1056" s="73"/>
      <c r="E1056" s="73"/>
      <c r="F1056" s="73"/>
      <c r="G1056" s="74"/>
      <c r="H1056" s="117"/>
    </row>
    <row r="1057" spans="1:8" ht="15" hidden="1" x14ac:dyDescent="0.25">
      <c r="A1057" s="116"/>
      <c r="B1057" s="76"/>
      <c r="C1057" s="38"/>
      <c r="D1057" s="73"/>
      <c r="E1057" s="73"/>
      <c r="F1057" s="73"/>
      <c r="G1057" s="74"/>
      <c r="H1057" s="117"/>
    </row>
    <row r="1058" spans="1:8" ht="15" hidden="1" x14ac:dyDescent="0.25">
      <c r="A1058" s="116"/>
      <c r="B1058" s="76"/>
      <c r="C1058" s="38"/>
      <c r="D1058" s="73"/>
      <c r="E1058" s="73"/>
      <c r="F1058" s="73"/>
      <c r="G1058" s="74"/>
      <c r="H1058" s="117"/>
    </row>
    <row r="1059" spans="1:8" ht="15" hidden="1" x14ac:dyDescent="0.25">
      <c r="A1059" s="116"/>
      <c r="B1059" s="76"/>
      <c r="C1059" s="38"/>
      <c r="D1059" s="73"/>
      <c r="E1059" s="73"/>
      <c r="F1059" s="73"/>
      <c r="G1059" s="74"/>
      <c r="H1059" s="117"/>
    </row>
    <row r="1060" spans="1:8" ht="15" hidden="1" x14ac:dyDescent="0.25">
      <c r="A1060" s="116"/>
      <c r="B1060" s="76"/>
      <c r="C1060" s="38"/>
      <c r="D1060" s="73"/>
      <c r="E1060" s="73"/>
      <c r="F1060" s="73"/>
      <c r="G1060" s="74"/>
      <c r="H1060" s="117"/>
    </row>
    <row r="1061" spans="1:8" ht="15" hidden="1" x14ac:dyDescent="0.25">
      <c r="A1061" s="116"/>
      <c r="B1061" s="76"/>
      <c r="C1061" s="38"/>
      <c r="D1061" s="73"/>
      <c r="E1061" s="73"/>
      <c r="F1061" s="73"/>
      <c r="G1061" s="74"/>
      <c r="H1061" s="117"/>
    </row>
    <row r="1062" spans="1:8" ht="15" hidden="1" x14ac:dyDescent="0.25">
      <c r="A1062" s="116"/>
      <c r="B1062" s="76"/>
      <c r="C1062" s="38"/>
      <c r="D1062" s="73"/>
      <c r="E1062" s="73"/>
      <c r="F1062" s="73"/>
      <c r="G1062" s="74"/>
      <c r="H1062" s="117"/>
    </row>
    <row r="1063" spans="1:8" ht="15" hidden="1" x14ac:dyDescent="0.25">
      <c r="A1063" s="116"/>
      <c r="B1063" s="76"/>
      <c r="C1063" s="38"/>
      <c r="D1063" s="73"/>
      <c r="E1063" s="73"/>
      <c r="F1063" s="73"/>
      <c r="G1063" s="74"/>
      <c r="H1063" s="117"/>
    </row>
    <row r="1064" spans="1:8" ht="15" hidden="1" x14ac:dyDescent="0.25">
      <c r="A1064" s="116"/>
      <c r="B1064" s="76"/>
      <c r="C1064" s="38"/>
      <c r="D1064" s="73"/>
      <c r="E1064" s="73"/>
      <c r="F1064" s="73"/>
      <c r="G1064" s="74"/>
      <c r="H1064" s="117"/>
    </row>
    <row r="1065" spans="1:8" ht="15" hidden="1" x14ac:dyDescent="0.25">
      <c r="A1065" s="116"/>
      <c r="B1065" s="76"/>
      <c r="C1065" s="38"/>
      <c r="D1065" s="73"/>
      <c r="E1065" s="73"/>
      <c r="F1065" s="73"/>
      <c r="G1065" s="74"/>
      <c r="H1065" s="117"/>
    </row>
    <row r="1066" spans="1:8" ht="15" hidden="1" x14ac:dyDescent="0.25">
      <c r="A1066" s="116"/>
      <c r="B1066" s="76"/>
      <c r="C1066" s="38"/>
      <c r="D1066" s="73"/>
      <c r="E1066" s="73"/>
      <c r="F1066" s="73"/>
      <c r="G1066" s="74"/>
      <c r="H1066" s="117"/>
    </row>
    <row r="1067" spans="1:8" ht="15" hidden="1" x14ac:dyDescent="0.25">
      <c r="A1067" s="116"/>
      <c r="B1067" s="76"/>
      <c r="C1067" s="38"/>
      <c r="D1067" s="73"/>
      <c r="E1067" s="73"/>
      <c r="F1067" s="73"/>
      <c r="G1067" s="74"/>
      <c r="H1067" s="117"/>
    </row>
    <row r="1068" spans="1:8" ht="15" hidden="1" x14ac:dyDescent="0.25">
      <c r="A1068" s="116"/>
      <c r="B1068" s="76"/>
      <c r="C1068" s="38"/>
      <c r="D1068" s="73"/>
      <c r="E1068" s="73"/>
      <c r="F1068" s="73"/>
      <c r="G1068" s="74"/>
      <c r="H1068" s="117"/>
    </row>
    <row r="1069" spans="1:8" ht="15" hidden="1" x14ac:dyDescent="0.25">
      <c r="A1069" s="116"/>
      <c r="B1069" s="76"/>
      <c r="C1069" s="38"/>
      <c r="D1069" s="73"/>
      <c r="E1069" s="73"/>
      <c r="F1069" s="73"/>
      <c r="G1069" s="74"/>
      <c r="H1069" s="117"/>
    </row>
    <row r="1070" spans="1:8" ht="15" hidden="1" x14ac:dyDescent="0.25">
      <c r="A1070" s="116"/>
      <c r="B1070" s="76"/>
      <c r="C1070" s="38"/>
      <c r="D1070" s="73"/>
      <c r="E1070" s="73"/>
      <c r="F1070" s="73"/>
      <c r="G1070" s="74"/>
      <c r="H1070" s="117"/>
    </row>
    <row r="1071" spans="1:8" ht="15" hidden="1" x14ac:dyDescent="0.25">
      <c r="A1071" s="116"/>
      <c r="B1071" s="76"/>
      <c r="C1071" s="38"/>
      <c r="D1071" s="73"/>
      <c r="E1071" s="73"/>
      <c r="F1071" s="73"/>
      <c r="G1071" s="74"/>
      <c r="H1071" s="117"/>
    </row>
    <row r="1072" spans="1:8" ht="15" hidden="1" x14ac:dyDescent="0.25">
      <c r="A1072" s="116"/>
      <c r="B1072" s="76"/>
      <c r="C1072" s="38"/>
      <c r="D1072" s="73"/>
      <c r="E1072" s="73"/>
      <c r="F1072" s="73"/>
      <c r="G1072" s="74"/>
      <c r="H1072" s="117"/>
    </row>
    <row r="1073" spans="1:8" ht="15" hidden="1" x14ac:dyDescent="0.25">
      <c r="A1073" s="116"/>
      <c r="B1073" s="76"/>
      <c r="C1073" s="38"/>
      <c r="D1073" s="73"/>
      <c r="E1073" s="73"/>
      <c r="F1073" s="73"/>
      <c r="G1073" s="74"/>
      <c r="H1073" s="117"/>
    </row>
    <row r="1074" spans="1:8" ht="15" hidden="1" x14ac:dyDescent="0.25">
      <c r="A1074" s="116"/>
      <c r="B1074" s="76"/>
      <c r="C1074" s="38"/>
      <c r="D1074" s="73"/>
      <c r="E1074" s="73"/>
      <c r="F1074" s="73"/>
      <c r="G1074" s="74"/>
      <c r="H1074" s="117"/>
    </row>
    <row r="1075" spans="1:8" ht="15" hidden="1" x14ac:dyDescent="0.25">
      <c r="A1075" s="116"/>
      <c r="B1075" s="76"/>
      <c r="C1075" s="38"/>
      <c r="D1075" s="73"/>
      <c r="E1075" s="73"/>
      <c r="F1075" s="73"/>
      <c r="G1075" s="74"/>
      <c r="H1075" s="117"/>
    </row>
    <row r="1076" spans="1:8" ht="15" hidden="1" x14ac:dyDescent="0.25">
      <c r="A1076" s="116"/>
      <c r="B1076" s="76"/>
      <c r="C1076" s="38"/>
      <c r="D1076" s="73"/>
      <c r="E1076" s="73"/>
      <c r="F1076" s="73"/>
      <c r="G1076" s="74"/>
      <c r="H1076" s="117"/>
    </row>
    <row r="1077" spans="1:8" ht="15" hidden="1" x14ac:dyDescent="0.25">
      <c r="A1077" s="116"/>
      <c r="B1077" s="76"/>
      <c r="C1077" s="38"/>
      <c r="D1077" s="73"/>
      <c r="E1077" s="73"/>
      <c r="F1077" s="73"/>
      <c r="G1077" s="74"/>
      <c r="H1077" s="117"/>
    </row>
    <row r="1078" spans="1:8" ht="15" hidden="1" x14ac:dyDescent="0.25">
      <c r="A1078" s="116"/>
      <c r="B1078" s="76"/>
      <c r="C1078" s="38"/>
      <c r="D1078" s="73"/>
      <c r="E1078" s="73"/>
      <c r="F1078" s="73"/>
      <c r="G1078" s="74"/>
      <c r="H1078" s="117"/>
    </row>
    <row r="1079" spans="1:8" ht="15" hidden="1" x14ac:dyDescent="0.25">
      <c r="A1079" s="116"/>
      <c r="B1079" s="76"/>
      <c r="C1079" s="38"/>
      <c r="D1079" s="73"/>
      <c r="E1079" s="73"/>
      <c r="F1079" s="73"/>
      <c r="G1079" s="74"/>
      <c r="H1079" s="117"/>
    </row>
    <row r="1080" spans="1:8" ht="15" hidden="1" x14ac:dyDescent="0.25">
      <c r="A1080" s="116"/>
      <c r="B1080" s="76"/>
      <c r="C1080" s="38"/>
      <c r="D1080" s="73"/>
      <c r="E1080" s="73"/>
      <c r="F1080" s="73"/>
      <c r="G1080" s="74"/>
      <c r="H1080" s="117"/>
    </row>
    <row r="1081" spans="1:8" ht="15" hidden="1" x14ac:dyDescent="0.25">
      <c r="A1081" s="116"/>
      <c r="B1081" s="76"/>
      <c r="C1081" s="38"/>
      <c r="D1081" s="73"/>
      <c r="E1081" s="73"/>
      <c r="F1081" s="73"/>
      <c r="G1081" s="74"/>
      <c r="H1081" s="117"/>
    </row>
    <row r="1082" spans="1:8" ht="15" hidden="1" x14ac:dyDescent="0.25">
      <c r="A1082" s="116"/>
      <c r="B1082" s="76"/>
      <c r="C1082" s="38"/>
      <c r="D1082" s="73"/>
      <c r="E1082" s="73"/>
      <c r="F1082" s="73"/>
      <c r="G1082" s="74"/>
      <c r="H1082" s="117"/>
    </row>
    <row r="1083" spans="1:8" ht="15" hidden="1" x14ac:dyDescent="0.25">
      <c r="A1083" s="116"/>
      <c r="B1083" s="76"/>
      <c r="C1083" s="38"/>
      <c r="D1083" s="73"/>
      <c r="E1083" s="73"/>
      <c r="F1083" s="73"/>
      <c r="G1083" s="74"/>
      <c r="H1083" s="117"/>
    </row>
    <row r="1084" spans="1:8" ht="15" hidden="1" x14ac:dyDescent="0.25">
      <c r="A1084" s="116"/>
      <c r="B1084" s="76"/>
      <c r="C1084" s="38"/>
      <c r="D1084" s="73"/>
      <c r="E1084" s="73"/>
      <c r="F1084" s="73"/>
      <c r="G1084" s="74"/>
      <c r="H1084" s="117"/>
    </row>
    <row r="1085" spans="1:8" ht="15" hidden="1" x14ac:dyDescent="0.25">
      <c r="A1085" s="116"/>
      <c r="B1085" s="76"/>
      <c r="C1085" s="38"/>
      <c r="D1085" s="73"/>
      <c r="E1085" s="73"/>
      <c r="F1085" s="73"/>
      <c r="G1085" s="74"/>
      <c r="H1085" s="117"/>
    </row>
    <row r="1086" spans="1:8" ht="15" hidden="1" x14ac:dyDescent="0.25">
      <c r="A1086" s="116"/>
      <c r="B1086" s="76"/>
      <c r="C1086" s="38"/>
      <c r="D1086" s="73"/>
      <c r="E1086" s="73"/>
      <c r="F1086" s="73"/>
      <c r="G1086" s="74"/>
      <c r="H1086" s="117"/>
    </row>
    <row r="1087" spans="1:8" ht="15" hidden="1" x14ac:dyDescent="0.25">
      <c r="A1087" s="116"/>
      <c r="B1087" s="76"/>
      <c r="C1087" s="38"/>
      <c r="D1087" s="73"/>
      <c r="E1087" s="73"/>
      <c r="F1087" s="73"/>
      <c r="G1087" s="74"/>
      <c r="H1087" s="117"/>
    </row>
    <row r="1088" spans="1:8" ht="15" hidden="1" x14ac:dyDescent="0.25">
      <c r="A1088" s="116"/>
      <c r="B1088" s="76"/>
      <c r="C1088" s="38"/>
      <c r="D1088" s="73"/>
      <c r="E1088" s="73"/>
      <c r="F1088" s="73"/>
      <c r="G1088" s="74"/>
      <c r="H1088" s="117"/>
    </row>
    <row r="1089" spans="1:8" ht="15" hidden="1" x14ac:dyDescent="0.25">
      <c r="A1089" s="116"/>
      <c r="B1089" s="76"/>
      <c r="C1089" s="38"/>
      <c r="D1089" s="73"/>
      <c r="E1089" s="73"/>
      <c r="F1089" s="73"/>
      <c r="G1089" s="74"/>
      <c r="H1089" s="117"/>
    </row>
    <row r="1090" spans="1:8" ht="15" hidden="1" x14ac:dyDescent="0.25">
      <c r="A1090" s="116"/>
      <c r="B1090" s="76"/>
      <c r="C1090" s="38"/>
      <c r="D1090" s="73"/>
      <c r="E1090" s="73"/>
      <c r="F1090" s="73"/>
      <c r="G1090" s="74"/>
      <c r="H1090" s="117"/>
    </row>
    <row r="1091" spans="1:8" ht="15" hidden="1" x14ac:dyDescent="0.25">
      <c r="A1091" s="116"/>
      <c r="B1091" s="76"/>
      <c r="C1091" s="38"/>
      <c r="D1091" s="73"/>
      <c r="E1091" s="73"/>
      <c r="F1091" s="73"/>
      <c r="G1091" s="74"/>
      <c r="H1091" s="117"/>
    </row>
    <row r="1092" spans="1:8" ht="15" hidden="1" x14ac:dyDescent="0.25">
      <c r="A1092" s="116"/>
      <c r="B1092" s="76"/>
      <c r="C1092" s="38"/>
      <c r="D1092" s="73"/>
      <c r="E1092" s="73"/>
      <c r="F1092" s="73"/>
      <c r="G1092" s="74"/>
      <c r="H1092" s="117"/>
    </row>
    <row r="1093" spans="1:8" ht="15" hidden="1" x14ac:dyDescent="0.25">
      <c r="A1093" s="116"/>
      <c r="B1093" s="76"/>
      <c r="C1093" s="38"/>
      <c r="D1093" s="73"/>
      <c r="E1093" s="73"/>
      <c r="F1093" s="73"/>
      <c r="G1093" s="74"/>
      <c r="H1093" s="117"/>
    </row>
    <row r="1094" spans="1:8" ht="15" hidden="1" x14ac:dyDescent="0.25">
      <c r="A1094" s="116"/>
      <c r="B1094" s="76"/>
      <c r="C1094" s="38"/>
      <c r="D1094" s="73"/>
      <c r="E1094" s="73"/>
      <c r="F1094" s="73"/>
      <c r="G1094" s="74"/>
      <c r="H1094" s="117"/>
    </row>
    <row r="1095" spans="1:8" ht="15" hidden="1" x14ac:dyDescent="0.25">
      <c r="A1095" s="116"/>
      <c r="B1095" s="76"/>
      <c r="C1095" s="38"/>
      <c r="D1095" s="73"/>
      <c r="E1095" s="73"/>
      <c r="F1095" s="73"/>
      <c r="G1095" s="74"/>
      <c r="H1095" s="117"/>
    </row>
    <row r="1096" spans="1:8" ht="15" hidden="1" x14ac:dyDescent="0.25">
      <c r="A1096" s="116"/>
      <c r="B1096" s="76"/>
      <c r="C1096" s="38"/>
      <c r="D1096" s="73"/>
      <c r="E1096" s="73"/>
      <c r="F1096" s="73"/>
      <c r="G1096" s="74"/>
      <c r="H1096" s="117"/>
    </row>
    <row r="1097" spans="1:8" ht="15" hidden="1" x14ac:dyDescent="0.25">
      <c r="A1097" s="116"/>
      <c r="B1097" s="76"/>
      <c r="C1097" s="38"/>
      <c r="D1097" s="73"/>
      <c r="E1097" s="73"/>
      <c r="F1097" s="73"/>
      <c r="G1097" s="74"/>
      <c r="H1097" s="117"/>
    </row>
    <row r="1098" spans="1:8" ht="15" hidden="1" x14ac:dyDescent="0.25">
      <c r="A1098" s="116"/>
      <c r="B1098" s="76"/>
      <c r="C1098" s="38"/>
      <c r="D1098" s="73"/>
      <c r="E1098" s="73"/>
      <c r="F1098" s="73"/>
      <c r="G1098" s="74"/>
      <c r="H1098" s="117"/>
    </row>
    <row r="1099" spans="1:8" ht="15" hidden="1" x14ac:dyDescent="0.25">
      <c r="A1099" s="116"/>
      <c r="B1099" s="76"/>
      <c r="C1099" s="38"/>
      <c r="D1099" s="73"/>
      <c r="E1099" s="73"/>
      <c r="F1099" s="73"/>
      <c r="G1099" s="74"/>
      <c r="H1099" s="117"/>
    </row>
    <row r="1100" spans="1:8" ht="15" hidden="1" x14ac:dyDescent="0.25">
      <c r="A1100" s="116"/>
      <c r="B1100" s="76"/>
      <c r="C1100" s="38"/>
      <c r="D1100" s="73"/>
      <c r="E1100" s="73"/>
      <c r="F1100" s="73"/>
      <c r="G1100" s="74"/>
      <c r="H1100" s="117"/>
    </row>
    <row r="1101" spans="1:8" ht="15" hidden="1" x14ac:dyDescent="0.25">
      <c r="A1101" s="116"/>
      <c r="B1101" s="76"/>
      <c r="C1101" s="38"/>
      <c r="D1101" s="73"/>
      <c r="E1101" s="73"/>
      <c r="F1101" s="73"/>
      <c r="G1101" s="74"/>
      <c r="H1101" s="117"/>
    </row>
    <row r="1102" spans="1:8" ht="15" hidden="1" x14ac:dyDescent="0.25">
      <c r="A1102" s="116"/>
      <c r="B1102" s="76"/>
      <c r="C1102" s="38"/>
      <c r="D1102" s="73"/>
      <c r="E1102" s="73"/>
      <c r="F1102" s="73"/>
      <c r="G1102" s="74"/>
      <c r="H1102" s="117"/>
    </row>
    <row r="1103" spans="1:8" ht="15" hidden="1" x14ac:dyDescent="0.25">
      <c r="A1103" s="116"/>
      <c r="B1103" s="76"/>
      <c r="C1103" s="38"/>
      <c r="D1103" s="73"/>
      <c r="E1103" s="73"/>
      <c r="F1103" s="73"/>
      <c r="G1103" s="74"/>
      <c r="H1103" s="117"/>
    </row>
    <row r="1104" spans="1:8" ht="15" hidden="1" x14ac:dyDescent="0.25">
      <c r="A1104" s="116"/>
      <c r="B1104" s="76"/>
      <c r="C1104" s="38"/>
      <c r="D1104" s="73"/>
      <c r="E1104" s="73"/>
      <c r="F1104" s="73"/>
      <c r="G1104" s="74"/>
      <c r="H1104" s="117"/>
    </row>
    <row r="1105" spans="1:8" ht="15" hidden="1" x14ac:dyDescent="0.25">
      <c r="A1105" s="116"/>
      <c r="B1105" s="76"/>
      <c r="C1105" s="38"/>
      <c r="D1105" s="73"/>
      <c r="E1105" s="73"/>
      <c r="F1105" s="73"/>
      <c r="G1105" s="74"/>
      <c r="H1105" s="117"/>
    </row>
    <row r="1106" spans="1:8" ht="15" hidden="1" x14ac:dyDescent="0.25">
      <c r="A1106" s="116"/>
      <c r="B1106" s="76"/>
      <c r="C1106" s="38"/>
      <c r="D1106" s="73"/>
      <c r="E1106" s="73"/>
      <c r="F1106" s="73"/>
      <c r="G1106" s="74"/>
      <c r="H1106" s="117"/>
    </row>
    <row r="1107" spans="1:8" ht="15" hidden="1" x14ac:dyDescent="0.25">
      <c r="A1107" s="116"/>
      <c r="B1107" s="76"/>
      <c r="C1107" s="38"/>
      <c r="D1107" s="73"/>
      <c r="E1107" s="73"/>
      <c r="F1107" s="73"/>
      <c r="G1107" s="74"/>
      <c r="H1107" s="117"/>
    </row>
    <row r="1108" spans="1:8" ht="15" hidden="1" x14ac:dyDescent="0.25">
      <c r="A1108" s="116"/>
      <c r="B1108" s="76"/>
      <c r="C1108" s="38"/>
      <c r="D1108" s="73"/>
      <c r="E1108" s="73"/>
      <c r="F1108" s="73"/>
      <c r="G1108" s="74"/>
      <c r="H1108" s="117"/>
    </row>
    <row r="1109" spans="1:8" ht="15" hidden="1" x14ac:dyDescent="0.25">
      <c r="A1109" s="116"/>
      <c r="B1109" s="76"/>
      <c r="C1109" s="38"/>
      <c r="D1109" s="73"/>
      <c r="E1109" s="73"/>
      <c r="F1109" s="73"/>
      <c r="G1109" s="74"/>
      <c r="H1109" s="117"/>
    </row>
    <row r="1110" spans="1:8" ht="15" hidden="1" x14ac:dyDescent="0.25">
      <c r="A1110" s="116"/>
      <c r="B1110" s="76"/>
      <c r="C1110" s="38"/>
      <c r="D1110" s="73"/>
      <c r="E1110" s="73"/>
      <c r="F1110" s="73"/>
      <c r="G1110" s="74"/>
      <c r="H1110" s="117"/>
    </row>
    <row r="1111" spans="1:8" ht="15" hidden="1" x14ac:dyDescent="0.25">
      <c r="A1111" s="116"/>
      <c r="B1111" s="76"/>
      <c r="C1111" s="38"/>
      <c r="D1111" s="73"/>
      <c r="E1111" s="73"/>
      <c r="F1111" s="73"/>
      <c r="G1111" s="74"/>
      <c r="H1111" s="117"/>
    </row>
    <row r="1112" spans="1:8" ht="15" hidden="1" x14ac:dyDescent="0.25">
      <c r="A1112" s="116"/>
      <c r="B1112" s="76"/>
      <c r="C1112" s="38"/>
      <c r="D1112" s="73"/>
      <c r="E1112" s="73"/>
      <c r="F1112" s="73"/>
      <c r="G1112" s="74"/>
      <c r="H1112" s="117"/>
    </row>
    <row r="1113" spans="1:8" ht="15" hidden="1" x14ac:dyDescent="0.25">
      <c r="A1113" s="116"/>
      <c r="B1113" s="76"/>
      <c r="C1113" s="38"/>
      <c r="D1113" s="73"/>
      <c r="E1113" s="73"/>
      <c r="F1113" s="73"/>
      <c r="G1113" s="74"/>
      <c r="H1113" s="117"/>
    </row>
    <row r="1114" spans="1:8" ht="15" hidden="1" x14ac:dyDescent="0.25">
      <c r="A1114" s="116"/>
      <c r="B1114" s="76"/>
      <c r="C1114" s="38"/>
      <c r="D1114" s="73"/>
      <c r="E1114" s="73"/>
      <c r="F1114" s="73"/>
      <c r="G1114" s="74"/>
      <c r="H1114" s="117"/>
    </row>
    <row r="1115" spans="1:8" ht="15" hidden="1" x14ac:dyDescent="0.25">
      <c r="A1115" s="116"/>
      <c r="B1115" s="76"/>
      <c r="C1115" s="38"/>
      <c r="D1115" s="73"/>
      <c r="E1115" s="73"/>
      <c r="F1115" s="73"/>
      <c r="G1115" s="74"/>
      <c r="H1115" s="117"/>
    </row>
    <row r="1116" spans="1:8" ht="15" hidden="1" x14ac:dyDescent="0.25">
      <c r="A1116" s="116"/>
      <c r="B1116" s="76"/>
      <c r="C1116" s="38"/>
      <c r="D1116" s="73"/>
      <c r="E1116" s="73"/>
      <c r="F1116" s="73"/>
      <c r="G1116" s="74"/>
      <c r="H1116" s="117"/>
    </row>
    <row r="1117" spans="1:8" ht="15" hidden="1" x14ac:dyDescent="0.25">
      <c r="A1117" s="116"/>
      <c r="B1117" s="76"/>
      <c r="C1117" s="38"/>
      <c r="D1117" s="73"/>
      <c r="E1117" s="73"/>
      <c r="F1117" s="73"/>
      <c r="G1117" s="74"/>
      <c r="H1117" s="117"/>
    </row>
    <row r="1118" spans="1:8" ht="15" hidden="1" x14ac:dyDescent="0.25">
      <c r="A1118" s="116"/>
      <c r="B1118" s="76"/>
      <c r="C1118" s="38"/>
      <c r="D1118" s="73"/>
      <c r="E1118" s="73"/>
      <c r="F1118" s="73"/>
      <c r="G1118" s="74"/>
      <c r="H1118" s="117"/>
    </row>
    <row r="1119" spans="1:8" ht="15" hidden="1" x14ac:dyDescent="0.25">
      <c r="A1119" s="116"/>
      <c r="B1119" s="76"/>
      <c r="C1119" s="38"/>
      <c r="D1119" s="73"/>
      <c r="E1119" s="73"/>
      <c r="F1119" s="73"/>
      <c r="G1119" s="74"/>
      <c r="H1119" s="117"/>
    </row>
    <row r="1120" spans="1:8" ht="15" hidden="1" x14ac:dyDescent="0.25">
      <c r="A1120" s="116"/>
      <c r="B1120" s="76"/>
      <c r="C1120" s="38"/>
      <c r="D1120" s="73"/>
      <c r="E1120" s="73"/>
      <c r="F1120" s="73"/>
      <c r="G1120" s="74"/>
      <c r="H1120" s="117"/>
    </row>
    <row r="1121" spans="1:8" ht="15" hidden="1" x14ac:dyDescent="0.25">
      <c r="A1121" s="116"/>
      <c r="B1121" s="76"/>
      <c r="C1121" s="38"/>
      <c r="D1121" s="73"/>
      <c r="E1121" s="73"/>
      <c r="F1121" s="73"/>
      <c r="G1121" s="74"/>
      <c r="H1121" s="117"/>
    </row>
    <row r="1122" spans="1:8" ht="15" hidden="1" x14ac:dyDescent="0.25">
      <c r="A1122" s="116"/>
      <c r="B1122" s="76"/>
      <c r="C1122" s="38"/>
      <c r="D1122" s="73"/>
      <c r="E1122" s="73"/>
      <c r="F1122" s="73"/>
      <c r="G1122" s="74"/>
      <c r="H1122" s="117"/>
    </row>
    <row r="1123" spans="1:8" ht="15" hidden="1" x14ac:dyDescent="0.25">
      <c r="A1123" s="116"/>
      <c r="B1123" s="76"/>
      <c r="C1123" s="38"/>
      <c r="D1123" s="73"/>
      <c r="E1123" s="73"/>
      <c r="F1123" s="73"/>
      <c r="G1123" s="74"/>
      <c r="H1123" s="117"/>
    </row>
    <row r="1124" spans="1:8" ht="15" hidden="1" x14ac:dyDescent="0.25">
      <c r="A1124" s="116"/>
      <c r="B1124" s="76"/>
      <c r="C1124" s="38"/>
      <c r="D1124" s="73"/>
      <c r="E1124" s="73"/>
      <c r="F1124" s="73"/>
      <c r="G1124" s="74"/>
      <c r="H1124" s="117"/>
    </row>
    <row r="1125" spans="1:8" ht="15" hidden="1" x14ac:dyDescent="0.25">
      <c r="A1125" s="116"/>
      <c r="B1125" s="76"/>
      <c r="C1125" s="38"/>
      <c r="D1125" s="73"/>
      <c r="E1125" s="73"/>
      <c r="F1125" s="73"/>
      <c r="G1125" s="74"/>
      <c r="H1125" s="117"/>
    </row>
    <row r="1126" spans="1:8" ht="15" hidden="1" x14ac:dyDescent="0.25">
      <c r="A1126" s="116"/>
      <c r="B1126" s="76"/>
      <c r="C1126" s="38"/>
      <c r="D1126" s="73"/>
      <c r="E1126" s="73"/>
      <c r="F1126" s="73"/>
      <c r="G1126" s="74"/>
      <c r="H1126" s="117"/>
    </row>
    <row r="1127" spans="1:8" ht="15" hidden="1" x14ac:dyDescent="0.25">
      <c r="A1127" s="116"/>
      <c r="B1127" s="76"/>
      <c r="C1127" s="38"/>
      <c r="D1127" s="73"/>
      <c r="E1127" s="73"/>
      <c r="F1127" s="73"/>
      <c r="G1127" s="74"/>
      <c r="H1127" s="117"/>
    </row>
    <row r="1128" spans="1:8" ht="15" hidden="1" x14ac:dyDescent="0.25">
      <c r="A1128" s="116"/>
      <c r="B1128" s="76"/>
      <c r="C1128" s="38"/>
      <c r="D1128" s="73"/>
      <c r="E1128" s="73"/>
      <c r="F1128" s="73"/>
      <c r="G1128" s="74"/>
      <c r="H1128" s="117"/>
    </row>
    <row r="1129" spans="1:8" ht="15" hidden="1" x14ac:dyDescent="0.25">
      <c r="A1129" s="116"/>
      <c r="B1129" s="76"/>
      <c r="C1129" s="38"/>
      <c r="D1129" s="73"/>
      <c r="E1129" s="73"/>
      <c r="F1129" s="73"/>
      <c r="G1129" s="74"/>
      <c r="H1129" s="117"/>
    </row>
    <row r="1130" spans="1:8" ht="15" hidden="1" x14ac:dyDescent="0.25">
      <c r="A1130" s="116"/>
      <c r="B1130" s="76"/>
      <c r="C1130" s="38"/>
      <c r="D1130" s="73"/>
      <c r="E1130" s="73"/>
      <c r="F1130" s="73"/>
      <c r="G1130" s="74"/>
      <c r="H1130" s="117"/>
    </row>
    <row r="1131" spans="1:8" ht="15" hidden="1" x14ac:dyDescent="0.25">
      <c r="A1131" s="116"/>
      <c r="B1131" s="76"/>
      <c r="C1131" s="38"/>
      <c r="D1131" s="73"/>
      <c r="E1131" s="73"/>
      <c r="F1131" s="73"/>
      <c r="G1131" s="74"/>
      <c r="H1131" s="117"/>
    </row>
    <row r="1132" spans="1:8" ht="15" hidden="1" x14ac:dyDescent="0.25">
      <c r="A1132" s="116"/>
      <c r="B1132" s="76"/>
      <c r="C1132" s="38"/>
      <c r="D1132" s="73"/>
      <c r="E1132" s="73"/>
      <c r="F1132" s="73"/>
      <c r="G1132" s="74"/>
      <c r="H1132" s="117"/>
    </row>
    <row r="1133" spans="1:8" ht="15" hidden="1" x14ac:dyDescent="0.25">
      <c r="A1133" s="116"/>
      <c r="B1133" s="76"/>
      <c r="C1133" s="38"/>
      <c r="D1133" s="73"/>
      <c r="E1133" s="73"/>
      <c r="F1133" s="73"/>
      <c r="G1133" s="74"/>
      <c r="H1133" s="117"/>
    </row>
    <row r="1134" spans="1:8" ht="15" hidden="1" x14ac:dyDescent="0.25">
      <c r="A1134" s="116"/>
      <c r="B1134" s="76"/>
      <c r="C1134" s="38"/>
      <c r="D1134" s="73"/>
      <c r="E1134" s="73"/>
      <c r="F1134" s="73"/>
      <c r="G1134" s="74"/>
      <c r="H1134" s="117"/>
    </row>
    <row r="1135" spans="1:8" ht="15" hidden="1" x14ac:dyDescent="0.25">
      <c r="A1135" s="116"/>
      <c r="B1135" s="76"/>
      <c r="C1135" s="38"/>
      <c r="D1135" s="73"/>
      <c r="E1135" s="73"/>
      <c r="F1135" s="73"/>
      <c r="G1135" s="74"/>
      <c r="H1135" s="117"/>
    </row>
    <row r="1136" spans="1:8" ht="15" hidden="1" x14ac:dyDescent="0.25">
      <c r="A1136" s="116"/>
      <c r="B1136" s="76"/>
      <c r="C1136" s="38"/>
      <c r="D1136" s="73"/>
      <c r="E1136" s="73"/>
      <c r="F1136" s="73"/>
      <c r="G1136" s="74"/>
      <c r="H1136" s="117"/>
    </row>
    <row r="1137" spans="1:8" ht="15" hidden="1" x14ac:dyDescent="0.25">
      <c r="A1137" s="116"/>
      <c r="B1137" s="76"/>
      <c r="C1137" s="38"/>
      <c r="D1137" s="73"/>
      <c r="E1137" s="73"/>
      <c r="F1137" s="73"/>
      <c r="G1137" s="74"/>
      <c r="H1137" s="117"/>
    </row>
    <row r="1138" spans="1:8" ht="15" hidden="1" x14ac:dyDescent="0.25">
      <c r="A1138" s="116"/>
      <c r="B1138" s="76"/>
      <c r="C1138" s="38"/>
      <c r="D1138" s="73"/>
      <c r="E1138" s="73"/>
      <c r="F1138" s="73"/>
      <c r="G1138" s="74"/>
      <c r="H1138" s="117"/>
    </row>
    <row r="1139" spans="1:8" ht="15" hidden="1" x14ac:dyDescent="0.25">
      <c r="A1139" s="116"/>
      <c r="B1139" s="76"/>
      <c r="C1139" s="38"/>
      <c r="D1139" s="73"/>
      <c r="E1139" s="73"/>
      <c r="F1139" s="73"/>
      <c r="G1139" s="74"/>
      <c r="H1139" s="117"/>
    </row>
    <row r="1140" spans="1:8" ht="15" hidden="1" x14ac:dyDescent="0.25">
      <c r="A1140" s="116"/>
      <c r="B1140" s="76"/>
      <c r="C1140" s="38"/>
      <c r="D1140" s="73"/>
      <c r="E1140" s="73"/>
      <c r="F1140" s="73"/>
      <c r="G1140" s="74"/>
      <c r="H1140" s="117"/>
    </row>
    <row r="1141" spans="1:8" ht="15" hidden="1" x14ac:dyDescent="0.25">
      <c r="A1141" s="116"/>
      <c r="B1141" s="76"/>
      <c r="C1141" s="38"/>
      <c r="D1141" s="73"/>
      <c r="E1141" s="73"/>
      <c r="F1141" s="73"/>
      <c r="G1141" s="74"/>
      <c r="H1141" s="117"/>
    </row>
    <row r="1142" spans="1:8" ht="15" hidden="1" x14ac:dyDescent="0.25">
      <c r="A1142" s="116"/>
      <c r="B1142" s="76"/>
      <c r="C1142" s="38"/>
      <c r="D1142" s="73"/>
      <c r="E1142" s="73"/>
      <c r="F1142" s="73"/>
      <c r="G1142" s="74"/>
      <c r="H1142" s="117"/>
    </row>
    <row r="1143" spans="1:8" ht="15" hidden="1" x14ac:dyDescent="0.25">
      <c r="A1143" s="116"/>
      <c r="B1143" s="76"/>
      <c r="C1143" s="38"/>
      <c r="D1143" s="73"/>
      <c r="E1143" s="73"/>
      <c r="F1143" s="73"/>
      <c r="G1143" s="74"/>
      <c r="H1143" s="117"/>
    </row>
    <row r="1144" spans="1:8" ht="15" hidden="1" x14ac:dyDescent="0.25">
      <c r="A1144" s="116"/>
      <c r="B1144" s="76"/>
      <c r="C1144" s="38"/>
      <c r="D1144" s="73"/>
      <c r="E1144" s="73"/>
      <c r="F1144" s="73"/>
      <c r="G1144" s="74"/>
      <c r="H1144" s="117"/>
    </row>
    <row r="1145" spans="1:8" ht="15" hidden="1" x14ac:dyDescent="0.25">
      <c r="A1145" s="116"/>
      <c r="B1145" s="76"/>
      <c r="C1145" s="38"/>
      <c r="D1145" s="73"/>
      <c r="E1145" s="73"/>
      <c r="F1145" s="73"/>
      <c r="G1145" s="74"/>
      <c r="H1145" s="117"/>
    </row>
    <row r="1146" spans="1:8" ht="15" hidden="1" x14ac:dyDescent="0.25">
      <c r="A1146" s="116"/>
      <c r="B1146" s="76"/>
      <c r="C1146" s="38"/>
      <c r="D1146" s="73"/>
      <c r="E1146" s="73"/>
      <c r="F1146" s="73"/>
      <c r="G1146" s="74"/>
      <c r="H1146" s="117"/>
    </row>
    <row r="1147" spans="1:8" ht="15" hidden="1" x14ac:dyDescent="0.25">
      <c r="A1147" s="116"/>
      <c r="B1147" s="76"/>
      <c r="C1147" s="38"/>
      <c r="D1147" s="73"/>
      <c r="E1147" s="73"/>
      <c r="F1147" s="73"/>
      <c r="G1147" s="74"/>
      <c r="H1147" s="117"/>
    </row>
    <row r="1148" spans="1:8" ht="15" hidden="1" x14ac:dyDescent="0.25">
      <c r="A1148" s="116"/>
      <c r="B1148" s="76"/>
      <c r="C1148" s="38"/>
      <c r="D1148" s="73"/>
      <c r="E1148" s="73"/>
      <c r="F1148" s="73"/>
      <c r="G1148" s="74"/>
      <c r="H1148" s="117"/>
    </row>
    <row r="1149" spans="1:8" ht="15" hidden="1" x14ac:dyDescent="0.25">
      <c r="A1149" s="116"/>
      <c r="B1149" s="76"/>
      <c r="C1149" s="38"/>
      <c r="D1149" s="73"/>
      <c r="E1149" s="73"/>
      <c r="F1149" s="73"/>
      <c r="G1149" s="74"/>
      <c r="H1149" s="117"/>
    </row>
    <row r="1150" spans="1:8" ht="15" hidden="1" x14ac:dyDescent="0.25">
      <c r="A1150" s="116"/>
      <c r="B1150" s="76"/>
      <c r="C1150" s="38"/>
      <c r="D1150" s="73"/>
      <c r="E1150" s="73"/>
      <c r="F1150" s="73"/>
      <c r="G1150" s="74"/>
      <c r="H1150" s="117"/>
    </row>
    <row r="1151" spans="1:8" ht="15" hidden="1" x14ac:dyDescent="0.25">
      <c r="A1151" s="116"/>
      <c r="B1151" s="76"/>
      <c r="C1151" s="38"/>
      <c r="D1151" s="73"/>
      <c r="E1151" s="73"/>
      <c r="F1151" s="73"/>
      <c r="G1151" s="74"/>
      <c r="H1151" s="117"/>
    </row>
    <row r="1152" spans="1:8" ht="15" hidden="1" x14ac:dyDescent="0.25">
      <c r="A1152" s="116"/>
      <c r="B1152" s="76"/>
      <c r="C1152" s="38"/>
      <c r="D1152" s="73"/>
      <c r="E1152" s="73"/>
      <c r="F1152" s="73"/>
      <c r="G1152" s="74"/>
      <c r="H1152" s="117"/>
    </row>
    <row r="1153" spans="1:8" ht="15" hidden="1" x14ac:dyDescent="0.25">
      <c r="A1153" s="116"/>
      <c r="B1153" s="76"/>
      <c r="C1153" s="38"/>
      <c r="D1153" s="73"/>
      <c r="E1153" s="73"/>
      <c r="F1153" s="73"/>
      <c r="G1153" s="74"/>
      <c r="H1153" s="117"/>
    </row>
    <row r="1154" spans="1:8" ht="15" hidden="1" x14ac:dyDescent="0.25">
      <c r="A1154" s="116"/>
      <c r="B1154" s="76"/>
      <c r="C1154" s="38"/>
      <c r="D1154" s="73"/>
      <c r="E1154" s="73"/>
      <c r="F1154" s="73"/>
      <c r="G1154" s="74"/>
      <c r="H1154" s="117"/>
    </row>
    <row r="1155" spans="1:8" ht="15" hidden="1" x14ac:dyDescent="0.25">
      <c r="A1155" s="116"/>
      <c r="B1155" s="76"/>
      <c r="C1155" s="38"/>
      <c r="D1155" s="73"/>
      <c r="E1155" s="73"/>
      <c r="F1155" s="73"/>
      <c r="G1155" s="74"/>
      <c r="H1155" s="117"/>
    </row>
    <row r="1156" spans="1:8" ht="15" hidden="1" x14ac:dyDescent="0.25">
      <c r="A1156" s="116"/>
      <c r="B1156" s="76"/>
      <c r="C1156" s="38"/>
      <c r="D1156" s="73"/>
      <c r="E1156" s="73"/>
      <c r="F1156" s="73"/>
      <c r="G1156" s="74"/>
      <c r="H1156" s="117"/>
    </row>
    <row r="1157" spans="1:8" ht="15" hidden="1" x14ac:dyDescent="0.25">
      <c r="A1157" s="116"/>
      <c r="B1157" s="76"/>
      <c r="C1157" s="38"/>
      <c r="D1157" s="73"/>
      <c r="E1157" s="73"/>
      <c r="F1157" s="73"/>
      <c r="G1157" s="74"/>
      <c r="H1157" s="117"/>
    </row>
    <row r="1158" spans="1:8" ht="15" hidden="1" x14ac:dyDescent="0.25">
      <c r="A1158" s="116"/>
      <c r="B1158" s="76"/>
      <c r="C1158" s="38"/>
      <c r="D1158" s="73"/>
      <c r="E1158" s="73"/>
      <c r="F1158" s="73"/>
      <c r="G1158" s="74"/>
      <c r="H1158" s="117"/>
    </row>
    <row r="1159" spans="1:8" ht="15" hidden="1" x14ac:dyDescent="0.25">
      <c r="A1159" s="116"/>
      <c r="B1159" s="76"/>
      <c r="C1159" s="38"/>
      <c r="D1159" s="73"/>
      <c r="E1159" s="73"/>
      <c r="F1159" s="73"/>
      <c r="G1159" s="74"/>
      <c r="H1159" s="117"/>
    </row>
    <row r="1160" spans="1:8" ht="15" hidden="1" x14ac:dyDescent="0.25">
      <c r="A1160" s="116"/>
      <c r="B1160" s="76"/>
      <c r="C1160" s="38"/>
      <c r="D1160" s="73"/>
      <c r="E1160" s="73"/>
      <c r="F1160" s="73"/>
      <c r="G1160" s="74"/>
      <c r="H1160" s="117"/>
    </row>
    <row r="1161" spans="1:8" ht="15" hidden="1" x14ac:dyDescent="0.25">
      <c r="A1161" s="116"/>
      <c r="B1161" s="76"/>
      <c r="C1161" s="38"/>
      <c r="D1161" s="73"/>
      <c r="E1161" s="73"/>
      <c r="F1161" s="73"/>
      <c r="G1161" s="74"/>
      <c r="H1161" s="117"/>
    </row>
    <row r="1162" spans="1:8" ht="15" hidden="1" x14ac:dyDescent="0.25">
      <c r="A1162" s="116"/>
      <c r="B1162" s="76"/>
      <c r="C1162" s="38"/>
      <c r="D1162" s="73"/>
      <c r="E1162" s="73"/>
      <c r="F1162" s="73"/>
      <c r="G1162" s="74"/>
      <c r="H1162" s="117"/>
    </row>
    <row r="1163" spans="1:8" ht="15" hidden="1" x14ac:dyDescent="0.25">
      <c r="A1163" s="116"/>
      <c r="B1163" s="76"/>
      <c r="C1163" s="38"/>
      <c r="D1163" s="73"/>
      <c r="E1163" s="73"/>
      <c r="F1163" s="73"/>
      <c r="G1163" s="74"/>
      <c r="H1163" s="117"/>
    </row>
    <row r="1164" spans="1:8" ht="15" hidden="1" x14ac:dyDescent="0.25">
      <c r="A1164" s="116"/>
      <c r="B1164" s="76"/>
      <c r="C1164" s="38"/>
      <c r="D1164" s="73"/>
      <c r="E1164" s="73"/>
      <c r="F1164" s="73"/>
      <c r="G1164" s="74"/>
      <c r="H1164" s="117"/>
    </row>
    <row r="1165" spans="1:8" ht="15" hidden="1" x14ac:dyDescent="0.25">
      <c r="A1165" s="116"/>
      <c r="B1165" s="76"/>
      <c r="C1165" s="38"/>
      <c r="D1165" s="73"/>
      <c r="E1165" s="73"/>
      <c r="F1165" s="73"/>
      <c r="G1165" s="74"/>
      <c r="H1165" s="117"/>
    </row>
    <row r="1166" spans="1:8" ht="15" hidden="1" x14ac:dyDescent="0.25">
      <c r="A1166" s="116"/>
      <c r="B1166" s="76"/>
      <c r="C1166" s="38"/>
      <c r="D1166" s="73"/>
      <c r="E1166" s="73"/>
      <c r="F1166" s="73"/>
      <c r="G1166" s="74"/>
      <c r="H1166" s="117"/>
    </row>
    <row r="1167" spans="1:8" ht="15" hidden="1" x14ac:dyDescent="0.25">
      <c r="A1167" s="116"/>
      <c r="B1167" s="76"/>
      <c r="C1167" s="38"/>
      <c r="D1167" s="73"/>
      <c r="E1167" s="73"/>
      <c r="F1167" s="73"/>
      <c r="G1167" s="74"/>
      <c r="H1167" s="117"/>
    </row>
    <row r="1168" spans="1:8" ht="15" hidden="1" x14ac:dyDescent="0.25">
      <c r="A1168" s="116"/>
      <c r="B1168" s="76"/>
      <c r="C1168" s="38"/>
      <c r="D1168" s="73"/>
      <c r="E1168" s="73"/>
      <c r="F1168" s="73"/>
      <c r="G1168" s="74"/>
      <c r="H1168" s="117"/>
    </row>
    <row r="1169" spans="1:8" ht="15" hidden="1" x14ac:dyDescent="0.25">
      <c r="A1169" s="116"/>
      <c r="B1169" s="76"/>
      <c r="C1169" s="38"/>
      <c r="D1169" s="73"/>
      <c r="E1169" s="73"/>
      <c r="F1169" s="73"/>
      <c r="G1169" s="74"/>
      <c r="H1169" s="117"/>
    </row>
    <row r="1170" spans="1:8" ht="15" hidden="1" x14ac:dyDescent="0.25">
      <c r="A1170" s="116"/>
      <c r="B1170" s="76"/>
      <c r="C1170" s="38"/>
      <c r="D1170" s="73"/>
      <c r="E1170" s="73"/>
      <c r="F1170" s="73"/>
      <c r="G1170" s="74"/>
      <c r="H1170" s="117"/>
    </row>
    <row r="1171" spans="1:8" ht="15" hidden="1" x14ac:dyDescent="0.25">
      <c r="A1171" s="116"/>
      <c r="B1171" s="76"/>
      <c r="C1171" s="38"/>
      <c r="D1171" s="73"/>
      <c r="E1171" s="73"/>
      <c r="F1171" s="73"/>
      <c r="G1171" s="74"/>
      <c r="H1171" s="117"/>
    </row>
    <row r="1172" spans="1:8" ht="15" hidden="1" x14ac:dyDescent="0.25">
      <c r="A1172" s="116"/>
      <c r="B1172" s="76"/>
      <c r="C1172" s="38"/>
      <c r="D1172" s="73"/>
      <c r="E1172" s="73"/>
      <c r="F1172" s="73"/>
      <c r="G1172" s="74"/>
      <c r="H1172" s="117"/>
    </row>
    <row r="1173" spans="1:8" ht="15" hidden="1" x14ac:dyDescent="0.25">
      <c r="A1173" s="116"/>
      <c r="B1173" s="76"/>
      <c r="C1173" s="38"/>
      <c r="D1173" s="73"/>
      <c r="E1173" s="73"/>
      <c r="F1173" s="73"/>
      <c r="G1173" s="74"/>
      <c r="H1173" s="117"/>
    </row>
    <row r="1174" spans="1:8" ht="15" hidden="1" x14ac:dyDescent="0.25">
      <c r="A1174" s="116"/>
      <c r="B1174" s="76"/>
      <c r="C1174" s="38"/>
      <c r="D1174" s="73"/>
      <c r="E1174" s="73"/>
      <c r="F1174" s="73"/>
      <c r="G1174" s="74"/>
      <c r="H1174" s="117"/>
    </row>
    <row r="1175" spans="1:8" ht="15" hidden="1" x14ac:dyDescent="0.25">
      <c r="A1175" s="116"/>
      <c r="B1175" s="76"/>
      <c r="C1175" s="38"/>
      <c r="D1175" s="73"/>
      <c r="E1175" s="73"/>
      <c r="F1175" s="73"/>
      <c r="G1175" s="74"/>
      <c r="H1175" s="117"/>
    </row>
    <row r="1176" spans="1:8" ht="15" hidden="1" x14ac:dyDescent="0.25">
      <c r="A1176" s="116"/>
      <c r="B1176" s="76"/>
      <c r="C1176" s="38"/>
      <c r="D1176" s="73"/>
      <c r="E1176" s="73"/>
      <c r="F1176" s="73"/>
      <c r="G1176" s="74"/>
      <c r="H1176" s="117"/>
    </row>
    <row r="1177" spans="1:8" ht="15" hidden="1" x14ac:dyDescent="0.25">
      <c r="A1177" s="116"/>
      <c r="B1177" s="76"/>
      <c r="C1177" s="38"/>
      <c r="D1177" s="73"/>
      <c r="E1177" s="73"/>
      <c r="F1177" s="73"/>
      <c r="G1177" s="74"/>
      <c r="H1177" s="117"/>
    </row>
    <row r="1178" spans="1:8" ht="15" hidden="1" x14ac:dyDescent="0.25">
      <c r="A1178" s="116"/>
      <c r="B1178" s="76"/>
      <c r="C1178" s="38"/>
      <c r="D1178" s="73"/>
      <c r="E1178" s="73"/>
      <c r="F1178" s="73"/>
      <c r="G1178" s="74"/>
      <c r="H1178" s="117"/>
    </row>
    <row r="1179" spans="1:8" ht="15" hidden="1" x14ac:dyDescent="0.25">
      <c r="A1179" s="116"/>
      <c r="B1179" s="76"/>
      <c r="C1179" s="38"/>
      <c r="D1179" s="73"/>
      <c r="E1179" s="73"/>
      <c r="F1179" s="73"/>
      <c r="G1179" s="74"/>
      <c r="H1179" s="117"/>
    </row>
    <row r="1180" spans="1:8" ht="15" hidden="1" x14ac:dyDescent="0.25">
      <c r="A1180" s="116"/>
      <c r="B1180" s="76"/>
      <c r="C1180" s="38"/>
      <c r="D1180" s="73"/>
      <c r="E1180" s="73"/>
      <c r="F1180" s="73"/>
      <c r="G1180" s="74"/>
      <c r="H1180" s="117"/>
    </row>
    <row r="1181" spans="1:8" ht="15" hidden="1" x14ac:dyDescent="0.25">
      <c r="A1181" s="116"/>
      <c r="B1181" s="76"/>
      <c r="C1181" s="38"/>
      <c r="D1181" s="73"/>
      <c r="E1181" s="73"/>
      <c r="F1181" s="73"/>
      <c r="G1181" s="74"/>
      <c r="H1181" s="117"/>
    </row>
    <row r="1182" spans="1:8" ht="15" hidden="1" x14ac:dyDescent="0.25">
      <c r="A1182" s="116"/>
      <c r="B1182" s="76"/>
      <c r="C1182" s="38"/>
      <c r="D1182" s="73"/>
      <c r="E1182" s="73"/>
      <c r="F1182" s="73"/>
      <c r="G1182" s="74"/>
      <c r="H1182" s="117"/>
    </row>
    <row r="1183" spans="1:8" ht="15" hidden="1" x14ac:dyDescent="0.25">
      <c r="A1183" s="116"/>
      <c r="B1183" s="76"/>
      <c r="C1183" s="38"/>
      <c r="D1183" s="73"/>
      <c r="E1183" s="73"/>
      <c r="F1183" s="73"/>
      <c r="G1183" s="74"/>
      <c r="H1183" s="117"/>
    </row>
    <row r="1184" spans="1:8" ht="15" hidden="1" x14ac:dyDescent="0.25">
      <c r="A1184" s="116"/>
      <c r="B1184" s="76"/>
      <c r="C1184" s="38"/>
      <c r="D1184" s="73"/>
      <c r="E1184" s="73"/>
      <c r="F1184" s="73"/>
      <c r="G1184" s="74"/>
      <c r="H1184" s="117"/>
    </row>
    <row r="1185" spans="1:8" ht="15" hidden="1" x14ac:dyDescent="0.25">
      <c r="A1185" s="116"/>
      <c r="B1185" s="76"/>
      <c r="C1185" s="38"/>
      <c r="D1185" s="73"/>
      <c r="E1185" s="73"/>
      <c r="F1185" s="73"/>
      <c r="G1185" s="74"/>
      <c r="H1185" s="117"/>
    </row>
    <row r="1186" spans="1:8" ht="15" hidden="1" x14ac:dyDescent="0.25">
      <c r="A1186" s="116"/>
      <c r="B1186" s="76"/>
      <c r="C1186" s="38"/>
      <c r="D1186" s="73"/>
      <c r="E1186" s="73"/>
      <c r="F1186" s="73"/>
      <c r="G1186" s="74"/>
      <c r="H1186" s="117"/>
    </row>
    <row r="1187" spans="1:8" ht="15" hidden="1" x14ac:dyDescent="0.25">
      <c r="A1187" s="116"/>
      <c r="B1187" s="76"/>
      <c r="C1187" s="38"/>
      <c r="D1187" s="73"/>
      <c r="E1187" s="73"/>
      <c r="F1187" s="73"/>
      <c r="G1187" s="74"/>
      <c r="H1187" s="117"/>
    </row>
    <row r="1188" spans="1:8" ht="15" hidden="1" x14ac:dyDescent="0.25">
      <c r="A1188" s="116"/>
      <c r="B1188" s="76"/>
      <c r="C1188" s="38"/>
      <c r="D1188" s="73"/>
      <c r="E1188" s="73"/>
      <c r="F1188" s="73"/>
      <c r="G1188" s="74"/>
      <c r="H1188" s="117"/>
    </row>
    <row r="1189" spans="1:8" ht="15" hidden="1" x14ac:dyDescent="0.25">
      <c r="A1189" s="116"/>
      <c r="B1189" s="76"/>
      <c r="C1189" s="38"/>
      <c r="D1189" s="73"/>
      <c r="E1189" s="73"/>
      <c r="F1189" s="73"/>
      <c r="G1189" s="74"/>
      <c r="H1189" s="117"/>
    </row>
    <row r="1190" spans="1:8" ht="15" hidden="1" x14ac:dyDescent="0.25">
      <c r="A1190" s="116"/>
      <c r="B1190" s="76"/>
      <c r="C1190" s="38"/>
      <c r="D1190" s="73"/>
      <c r="E1190" s="73"/>
      <c r="F1190" s="73"/>
      <c r="G1190" s="74"/>
      <c r="H1190" s="117"/>
    </row>
    <row r="1191" spans="1:8" ht="15" hidden="1" x14ac:dyDescent="0.25">
      <c r="A1191" s="116"/>
      <c r="B1191" s="76"/>
      <c r="C1191" s="38"/>
      <c r="D1191" s="73"/>
      <c r="E1191" s="73"/>
      <c r="F1191" s="73"/>
      <c r="G1191" s="74"/>
      <c r="H1191" s="117"/>
    </row>
    <row r="1192" spans="1:8" ht="15" hidden="1" x14ac:dyDescent="0.25">
      <c r="A1192" s="116"/>
      <c r="B1192" s="76"/>
      <c r="C1192" s="38"/>
      <c r="D1192" s="73"/>
      <c r="E1192" s="73"/>
      <c r="F1192" s="73"/>
      <c r="G1192" s="74"/>
      <c r="H1192" s="117"/>
    </row>
    <row r="1193" spans="1:8" ht="15" hidden="1" x14ac:dyDescent="0.25">
      <c r="A1193" s="116"/>
      <c r="B1193" s="76"/>
      <c r="C1193" s="38"/>
      <c r="D1193" s="73"/>
      <c r="E1193" s="73"/>
      <c r="F1193" s="73"/>
      <c r="G1193" s="74"/>
      <c r="H1193" s="117"/>
    </row>
    <row r="1194" spans="1:8" ht="15" hidden="1" x14ac:dyDescent="0.25">
      <c r="A1194" s="116"/>
      <c r="B1194" s="76"/>
      <c r="C1194" s="38"/>
      <c r="D1194" s="73"/>
      <c r="E1194" s="73"/>
      <c r="F1194" s="73"/>
      <c r="G1194" s="74"/>
      <c r="H1194" s="117"/>
    </row>
    <row r="1195" spans="1:8" ht="15" hidden="1" x14ac:dyDescent="0.25">
      <c r="A1195" s="116"/>
      <c r="B1195" s="76"/>
      <c r="C1195" s="38"/>
      <c r="D1195" s="73"/>
      <c r="E1195" s="73"/>
      <c r="F1195" s="73"/>
      <c r="G1195" s="74"/>
      <c r="H1195" s="117"/>
    </row>
    <row r="1196" spans="1:8" ht="15" hidden="1" x14ac:dyDescent="0.25">
      <c r="A1196" s="116"/>
      <c r="B1196" s="76"/>
      <c r="C1196" s="38"/>
      <c r="D1196" s="73"/>
      <c r="E1196" s="73"/>
      <c r="F1196" s="73"/>
      <c r="G1196" s="74"/>
      <c r="H1196" s="117"/>
    </row>
    <row r="1197" spans="1:8" ht="15" hidden="1" x14ac:dyDescent="0.25">
      <c r="A1197" s="116"/>
      <c r="B1197" s="76"/>
      <c r="C1197" s="38"/>
      <c r="D1197" s="73"/>
      <c r="E1197" s="73"/>
      <c r="F1197" s="73"/>
      <c r="G1197" s="74"/>
      <c r="H1197" s="117"/>
    </row>
    <row r="1198" spans="1:8" ht="15" hidden="1" x14ac:dyDescent="0.25">
      <c r="A1198" s="116"/>
      <c r="B1198" s="76"/>
      <c r="C1198" s="38"/>
      <c r="D1198" s="73"/>
      <c r="E1198" s="73"/>
      <c r="F1198" s="73"/>
      <c r="G1198" s="74"/>
      <c r="H1198" s="117"/>
    </row>
    <row r="1199" spans="1:8" ht="15" hidden="1" x14ac:dyDescent="0.25">
      <c r="A1199" s="116"/>
      <c r="B1199" s="76"/>
      <c r="C1199" s="38"/>
      <c r="D1199" s="73"/>
      <c r="E1199" s="73"/>
      <c r="F1199" s="73"/>
      <c r="G1199" s="74"/>
      <c r="H1199" s="117"/>
    </row>
    <row r="1200" spans="1:8" ht="15" hidden="1" x14ac:dyDescent="0.25">
      <c r="A1200" s="116"/>
      <c r="B1200" s="76"/>
      <c r="C1200" s="38"/>
      <c r="D1200" s="73"/>
      <c r="E1200" s="73"/>
      <c r="F1200" s="73"/>
      <c r="G1200" s="74"/>
      <c r="H1200" s="117"/>
    </row>
    <row r="1201" spans="1:8" ht="15" hidden="1" x14ac:dyDescent="0.25">
      <c r="A1201" s="116"/>
      <c r="B1201" s="76"/>
      <c r="C1201" s="38"/>
      <c r="D1201" s="73"/>
      <c r="E1201" s="73"/>
      <c r="F1201" s="73"/>
      <c r="G1201" s="74"/>
      <c r="H1201" s="117"/>
    </row>
    <row r="1202" spans="1:8" ht="15" hidden="1" x14ac:dyDescent="0.25">
      <c r="A1202" s="116"/>
      <c r="B1202" s="76"/>
      <c r="C1202" s="38"/>
      <c r="D1202" s="73"/>
      <c r="E1202" s="73"/>
      <c r="F1202" s="73"/>
      <c r="G1202" s="74"/>
      <c r="H1202" s="117"/>
    </row>
    <row r="1203" spans="1:8" ht="15" hidden="1" x14ac:dyDescent="0.25">
      <c r="A1203" s="116"/>
      <c r="B1203" s="76"/>
      <c r="C1203" s="38"/>
      <c r="D1203" s="73"/>
      <c r="E1203" s="73"/>
      <c r="F1203" s="73"/>
      <c r="G1203" s="74"/>
      <c r="H1203" s="117"/>
    </row>
    <row r="1204" spans="1:8" ht="15" hidden="1" x14ac:dyDescent="0.25">
      <c r="A1204" s="116"/>
      <c r="B1204" s="76"/>
      <c r="C1204" s="38"/>
      <c r="D1204" s="73"/>
      <c r="E1204" s="73"/>
      <c r="F1204" s="73"/>
      <c r="G1204" s="74"/>
      <c r="H1204" s="117"/>
    </row>
    <row r="1205" spans="1:8" ht="15" hidden="1" x14ac:dyDescent="0.25">
      <c r="A1205" s="116"/>
      <c r="B1205" s="76"/>
      <c r="C1205" s="38"/>
      <c r="D1205" s="73"/>
      <c r="E1205" s="73"/>
      <c r="F1205" s="73"/>
      <c r="G1205" s="74"/>
      <c r="H1205" s="117"/>
    </row>
    <row r="1206" spans="1:8" ht="15" hidden="1" x14ac:dyDescent="0.25">
      <c r="A1206" s="116"/>
      <c r="B1206" s="76"/>
      <c r="C1206" s="38"/>
      <c r="D1206" s="73"/>
      <c r="E1206" s="73"/>
      <c r="F1206" s="73"/>
      <c r="G1206" s="74"/>
      <c r="H1206" s="117"/>
    </row>
    <row r="1207" spans="1:8" ht="15" hidden="1" x14ac:dyDescent="0.25">
      <c r="A1207" s="116"/>
      <c r="B1207" s="76"/>
      <c r="C1207" s="38"/>
      <c r="D1207" s="73"/>
      <c r="E1207" s="73"/>
      <c r="F1207" s="73"/>
      <c r="G1207" s="74"/>
      <c r="H1207" s="117"/>
    </row>
    <row r="1208" spans="1:8" ht="15" hidden="1" x14ac:dyDescent="0.25">
      <c r="A1208" s="116"/>
      <c r="B1208" s="76"/>
      <c r="C1208" s="38"/>
      <c r="D1208" s="73"/>
      <c r="E1208" s="73"/>
      <c r="F1208" s="73"/>
      <c r="G1208" s="74"/>
      <c r="H1208" s="117"/>
    </row>
    <row r="1209" spans="1:8" ht="15" hidden="1" x14ac:dyDescent="0.25">
      <c r="A1209" s="116"/>
      <c r="B1209" s="76"/>
      <c r="C1209" s="38"/>
      <c r="D1209" s="73"/>
      <c r="E1209" s="73"/>
      <c r="F1209" s="73"/>
      <c r="G1209" s="74"/>
      <c r="H1209" s="117"/>
    </row>
    <row r="1210" spans="1:8" ht="15" hidden="1" x14ac:dyDescent="0.25">
      <c r="A1210" s="116"/>
      <c r="B1210" s="76"/>
      <c r="C1210" s="38"/>
      <c r="D1210" s="73"/>
      <c r="E1210" s="73"/>
      <c r="F1210" s="73"/>
      <c r="G1210" s="74"/>
      <c r="H1210" s="117"/>
    </row>
    <row r="1211" spans="1:8" ht="15" hidden="1" x14ac:dyDescent="0.25">
      <c r="A1211" s="116"/>
      <c r="B1211" s="76"/>
      <c r="C1211" s="38"/>
      <c r="D1211" s="73"/>
      <c r="E1211" s="73"/>
      <c r="F1211" s="73"/>
      <c r="G1211" s="74"/>
      <c r="H1211" s="117"/>
    </row>
    <row r="1212" spans="1:8" ht="15" hidden="1" x14ac:dyDescent="0.25">
      <c r="A1212" s="116"/>
      <c r="B1212" s="76"/>
      <c r="C1212" s="38"/>
      <c r="D1212" s="73"/>
      <c r="E1212" s="73"/>
      <c r="F1212" s="73"/>
      <c r="G1212" s="74"/>
      <c r="H1212" s="117"/>
    </row>
    <row r="1213" spans="1:8" ht="15" hidden="1" x14ac:dyDescent="0.25">
      <c r="A1213" s="116"/>
      <c r="B1213" s="76"/>
      <c r="C1213" s="38"/>
      <c r="D1213" s="73"/>
      <c r="E1213" s="73"/>
      <c r="F1213" s="73"/>
      <c r="G1213" s="74"/>
      <c r="H1213" s="117"/>
    </row>
    <row r="1214" spans="1:8" ht="15" hidden="1" x14ac:dyDescent="0.25">
      <c r="A1214" s="116"/>
      <c r="B1214" s="76"/>
      <c r="C1214" s="38"/>
      <c r="D1214" s="73"/>
      <c r="E1214" s="73"/>
      <c r="F1214" s="73"/>
      <c r="G1214" s="74"/>
      <c r="H1214" s="117"/>
    </row>
    <row r="1215" spans="1:8" ht="15" hidden="1" x14ac:dyDescent="0.25">
      <c r="A1215" s="116"/>
      <c r="B1215" s="76"/>
      <c r="C1215" s="38"/>
      <c r="D1215" s="73"/>
      <c r="E1215" s="73"/>
      <c r="F1215" s="73"/>
      <c r="G1215" s="74"/>
      <c r="H1215" s="117"/>
    </row>
    <row r="1216" spans="1:8" ht="15" hidden="1" x14ac:dyDescent="0.25">
      <c r="A1216" s="116"/>
      <c r="B1216" s="76"/>
      <c r="C1216" s="38"/>
      <c r="D1216" s="73"/>
      <c r="E1216" s="73"/>
      <c r="F1216" s="73"/>
      <c r="G1216" s="74"/>
      <c r="H1216" s="117"/>
    </row>
    <row r="1217" spans="1:8" ht="15" hidden="1" x14ac:dyDescent="0.25">
      <c r="A1217" s="116"/>
      <c r="B1217" s="76"/>
      <c r="C1217" s="38"/>
      <c r="D1217" s="73"/>
      <c r="E1217" s="73"/>
      <c r="F1217" s="73"/>
      <c r="G1217" s="74"/>
      <c r="H1217" s="117"/>
    </row>
    <row r="1218" spans="1:8" ht="15" hidden="1" x14ac:dyDescent="0.25">
      <c r="A1218" s="116"/>
      <c r="B1218" s="76"/>
      <c r="C1218" s="38"/>
      <c r="D1218" s="73"/>
      <c r="E1218" s="73"/>
      <c r="F1218" s="73"/>
      <c r="G1218" s="74"/>
      <c r="H1218" s="117"/>
    </row>
    <row r="1219" spans="1:8" ht="15" hidden="1" x14ac:dyDescent="0.25">
      <c r="A1219" s="116"/>
      <c r="B1219" s="76"/>
      <c r="C1219" s="38"/>
      <c r="D1219" s="73"/>
      <c r="E1219" s="73"/>
      <c r="F1219" s="73"/>
      <c r="G1219" s="74"/>
      <c r="H1219" s="117"/>
    </row>
    <row r="1220" spans="1:8" ht="15" hidden="1" x14ac:dyDescent="0.25">
      <c r="A1220" s="116"/>
      <c r="B1220" s="76"/>
      <c r="C1220" s="38"/>
      <c r="D1220" s="73"/>
      <c r="E1220" s="73"/>
      <c r="F1220" s="73"/>
      <c r="G1220" s="74"/>
      <c r="H1220" s="117"/>
    </row>
    <row r="1221" spans="1:8" ht="15" hidden="1" x14ac:dyDescent="0.25">
      <c r="A1221" s="116"/>
      <c r="B1221" s="76"/>
      <c r="C1221" s="38"/>
      <c r="D1221" s="73"/>
      <c r="E1221" s="73"/>
      <c r="F1221" s="73"/>
      <c r="G1221" s="74"/>
      <c r="H1221" s="117"/>
    </row>
    <row r="1222" spans="1:8" ht="15" hidden="1" x14ac:dyDescent="0.25">
      <c r="A1222" s="116"/>
      <c r="B1222" s="76"/>
      <c r="C1222" s="38"/>
      <c r="D1222" s="73"/>
      <c r="E1222" s="73"/>
      <c r="F1222" s="73"/>
      <c r="G1222" s="74"/>
      <c r="H1222" s="117"/>
    </row>
    <row r="1223" spans="1:8" ht="15" hidden="1" x14ac:dyDescent="0.25">
      <c r="A1223" s="116"/>
      <c r="B1223" s="76"/>
      <c r="C1223" s="38"/>
      <c r="D1223" s="73"/>
      <c r="E1223" s="73"/>
      <c r="F1223" s="73"/>
      <c r="G1223" s="74"/>
      <c r="H1223" s="117"/>
    </row>
    <row r="1224" spans="1:8" ht="15" hidden="1" x14ac:dyDescent="0.25">
      <c r="A1224" s="116"/>
      <c r="B1224" s="76"/>
      <c r="C1224" s="38"/>
      <c r="D1224" s="73"/>
      <c r="E1224" s="73"/>
      <c r="F1224" s="73"/>
      <c r="G1224" s="74"/>
      <c r="H1224" s="117"/>
    </row>
    <row r="1225" spans="1:8" ht="15" hidden="1" x14ac:dyDescent="0.25">
      <c r="A1225" s="116"/>
      <c r="B1225" s="76"/>
      <c r="C1225" s="38"/>
      <c r="D1225" s="73"/>
      <c r="E1225" s="73"/>
      <c r="F1225" s="73"/>
      <c r="G1225" s="74"/>
      <c r="H1225" s="117"/>
    </row>
    <row r="1226" spans="1:8" ht="15" hidden="1" x14ac:dyDescent="0.25">
      <c r="A1226" s="116"/>
      <c r="B1226" s="76"/>
      <c r="C1226" s="38"/>
      <c r="D1226" s="73"/>
      <c r="E1226" s="73"/>
      <c r="F1226" s="73"/>
      <c r="G1226" s="74"/>
      <c r="H1226" s="117"/>
    </row>
    <row r="1227" spans="1:8" ht="15" hidden="1" x14ac:dyDescent="0.25">
      <c r="A1227" s="116"/>
      <c r="B1227" s="76"/>
      <c r="C1227" s="38"/>
      <c r="D1227" s="73"/>
      <c r="E1227" s="73"/>
      <c r="F1227" s="73"/>
      <c r="G1227" s="74"/>
      <c r="H1227" s="117"/>
    </row>
    <row r="1228" spans="1:8" ht="15" hidden="1" x14ac:dyDescent="0.25">
      <c r="A1228" s="116"/>
      <c r="B1228" s="76"/>
      <c r="C1228" s="38"/>
      <c r="D1228" s="73"/>
      <c r="E1228" s="73"/>
      <c r="F1228" s="73"/>
      <c r="G1228" s="74"/>
      <c r="H1228" s="117"/>
    </row>
    <row r="1229" spans="1:8" ht="15" hidden="1" x14ac:dyDescent="0.25">
      <c r="A1229" s="116"/>
      <c r="B1229" s="76"/>
      <c r="C1229" s="38"/>
      <c r="D1229" s="73"/>
      <c r="E1229" s="73"/>
      <c r="F1229" s="73"/>
      <c r="G1229" s="74"/>
      <c r="H1229" s="117"/>
    </row>
    <row r="1230" spans="1:8" ht="15" hidden="1" x14ac:dyDescent="0.25">
      <c r="A1230" s="116"/>
      <c r="B1230" s="76"/>
      <c r="C1230" s="38"/>
      <c r="D1230" s="73"/>
      <c r="E1230" s="73"/>
      <c r="F1230" s="73"/>
      <c r="G1230" s="74"/>
      <c r="H1230" s="117"/>
    </row>
    <row r="1231" spans="1:8" ht="15" hidden="1" x14ac:dyDescent="0.25">
      <c r="A1231" s="116"/>
      <c r="B1231" s="76"/>
      <c r="C1231" s="38"/>
      <c r="D1231" s="73"/>
      <c r="E1231" s="73"/>
      <c r="F1231" s="73"/>
      <c r="G1231" s="74"/>
      <c r="H1231" s="117"/>
    </row>
    <row r="1232" spans="1:8" ht="15" hidden="1" x14ac:dyDescent="0.25">
      <c r="A1232" s="116"/>
      <c r="B1232" s="76"/>
      <c r="C1232" s="38"/>
      <c r="D1232" s="73"/>
      <c r="E1232" s="73"/>
      <c r="F1232" s="73"/>
      <c r="G1232" s="74"/>
      <c r="H1232" s="117"/>
    </row>
    <row r="1233" spans="1:8" ht="15" hidden="1" x14ac:dyDescent="0.25">
      <c r="A1233" s="116"/>
      <c r="B1233" s="76"/>
      <c r="C1233" s="38"/>
      <c r="D1233" s="73"/>
      <c r="E1233" s="73"/>
      <c r="F1233" s="73"/>
      <c r="G1233" s="74"/>
      <c r="H1233" s="117"/>
    </row>
    <row r="1234" spans="1:8" ht="15" hidden="1" x14ac:dyDescent="0.25">
      <c r="A1234" s="116"/>
      <c r="B1234" s="76"/>
      <c r="C1234" s="38"/>
      <c r="D1234" s="73"/>
      <c r="E1234" s="73"/>
      <c r="F1234" s="73"/>
      <c r="G1234" s="74"/>
      <c r="H1234" s="117"/>
    </row>
    <row r="1235" spans="1:8" ht="15" hidden="1" x14ac:dyDescent="0.25">
      <c r="A1235" s="116"/>
      <c r="B1235" s="76"/>
      <c r="C1235" s="38"/>
      <c r="D1235" s="73"/>
      <c r="E1235" s="73"/>
      <c r="F1235" s="73"/>
      <c r="G1235" s="74"/>
      <c r="H1235" s="117"/>
    </row>
    <row r="1236" spans="1:8" ht="15" hidden="1" x14ac:dyDescent="0.25">
      <c r="A1236" s="116"/>
      <c r="B1236" s="76"/>
      <c r="C1236" s="38"/>
      <c r="D1236" s="73"/>
      <c r="E1236" s="73"/>
      <c r="F1236" s="73"/>
      <c r="G1236" s="74"/>
      <c r="H1236" s="117"/>
    </row>
    <row r="1237" spans="1:8" ht="15" hidden="1" x14ac:dyDescent="0.25">
      <c r="A1237" s="116"/>
      <c r="B1237" s="76"/>
      <c r="C1237" s="38"/>
      <c r="D1237" s="73"/>
      <c r="E1237" s="73"/>
      <c r="F1237" s="73"/>
      <c r="G1237" s="74"/>
      <c r="H1237" s="117"/>
    </row>
    <row r="1238" spans="1:8" ht="15" hidden="1" x14ac:dyDescent="0.25">
      <c r="A1238" s="116"/>
      <c r="B1238" s="76"/>
      <c r="C1238" s="38"/>
      <c r="D1238" s="73"/>
      <c r="E1238" s="73"/>
      <c r="F1238" s="73"/>
      <c r="G1238" s="74"/>
      <c r="H1238" s="117"/>
    </row>
    <row r="1239" spans="1:8" ht="15" hidden="1" x14ac:dyDescent="0.25">
      <c r="A1239" s="116"/>
      <c r="B1239" s="76"/>
      <c r="C1239" s="38"/>
      <c r="D1239" s="73"/>
      <c r="E1239" s="73"/>
      <c r="F1239" s="73"/>
      <c r="G1239" s="74"/>
      <c r="H1239" s="117"/>
    </row>
    <row r="1240" spans="1:8" ht="15" hidden="1" x14ac:dyDescent="0.25">
      <c r="A1240" s="116"/>
      <c r="B1240" s="76"/>
      <c r="C1240" s="38"/>
      <c r="D1240" s="73"/>
      <c r="E1240" s="73"/>
      <c r="F1240" s="73"/>
      <c r="G1240" s="74"/>
      <c r="H1240" s="117"/>
    </row>
    <row r="1241" spans="1:8" ht="15" hidden="1" x14ac:dyDescent="0.25">
      <c r="A1241" s="116"/>
      <c r="B1241" s="76"/>
      <c r="C1241" s="38"/>
      <c r="D1241" s="73"/>
      <c r="E1241" s="73"/>
      <c r="F1241" s="73"/>
      <c r="G1241" s="74"/>
      <c r="H1241" s="117"/>
    </row>
    <row r="1242" spans="1:8" ht="15" hidden="1" x14ac:dyDescent="0.25">
      <c r="A1242" s="116"/>
      <c r="B1242" s="76"/>
      <c r="C1242" s="38"/>
      <c r="D1242" s="73"/>
      <c r="E1242" s="73"/>
      <c r="F1242" s="73"/>
      <c r="G1242" s="74"/>
      <c r="H1242" s="117"/>
    </row>
    <row r="1243" spans="1:8" ht="15" hidden="1" x14ac:dyDescent="0.25">
      <c r="A1243" s="116"/>
      <c r="B1243" s="76"/>
      <c r="C1243" s="38"/>
      <c r="D1243" s="73"/>
      <c r="E1243" s="73"/>
      <c r="F1243" s="73"/>
      <c r="G1243" s="74"/>
      <c r="H1243" s="117"/>
    </row>
    <row r="1244" spans="1:8" ht="15" hidden="1" x14ac:dyDescent="0.25">
      <c r="A1244" s="116"/>
      <c r="B1244" s="76"/>
      <c r="C1244" s="38"/>
      <c r="D1244" s="73"/>
      <c r="E1244" s="73"/>
      <c r="F1244" s="73"/>
      <c r="G1244" s="74"/>
      <c r="H1244" s="117"/>
    </row>
    <row r="1245" spans="1:8" ht="15" hidden="1" x14ac:dyDescent="0.25">
      <c r="A1245" s="116"/>
      <c r="B1245" s="76"/>
      <c r="C1245" s="38"/>
      <c r="D1245" s="73"/>
      <c r="E1245" s="73"/>
      <c r="F1245" s="73"/>
      <c r="G1245" s="74"/>
      <c r="H1245" s="117"/>
    </row>
    <row r="1246" spans="1:8" ht="15" hidden="1" x14ac:dyDescent="0.25">
      <c r="A1246" s="116"/>
      <c r="B1246" s="76"/>
      <c r="C1246" s="38"/>
      <c r="D1246" s="73"/>
      <c r="E1246" s="73"/>
      <c r="F1246" s="73"/>
      <c r="G1246" s="74"/>
      <c r="H1246" s="117"/>
    </row>
    <row r="1247" spans="1:8" ht="15" hidden="1" x14ac:dyDescent="0.25">
      <c r="A1247" s="116"/>
      <c r="B1247" s="76"/>
      <c r="C1247" s="38"/>
      <c r="D1247" s="73"/>
      <c r="E1247" s="73"/>
      <c r="F1247" s="73"/>
      <c r="G1247" s="74"/>
      <c r="H1247" s="117"/>
    </row>
    <row r="1248" spans="1:8" ht="15" hidden="1" x14ac:dyDescent="0.25">
      <c r="A1248" s="116"/>
      <c r="B1248" s="76"/>
      <c r="C1248" s="38"/>
      <c r="D1248" s="73"/>
      <c r="E1248" s="73"/>
      <c r="F1248" s="73"/>
      <c r="G1248" s="74"/>
      <c r="H1248" s="117"/>
    </row>
    <row r="1249" spans="1:8" ht="15" hidden="1" x14ac:dyDescent="0.25">
      <c r="A1249" s="116"/>
      <c r="B1249" s="76"/>
      <c r="C1249" s="38"/>
      <c r="D1249" s="73"/>
      <c r="E1249" s="73"/>
      <c r="F1249" s="73"/>
      <c r="G1249" s="74"/>
      <c r="H1249" s="117"/>
    </row>
    <row r="1250" spans="1:8" ht="15" hidden="1" x14ac:dyDescent="0.25">
      <c r="A1250" s="116"/>
      <c r="B1250" s="76"/>
      <c r="C1250" s="38"/>
      <c r="D1250" s="73"/>
      <c r="E1250" s="73"/>
      <c r="F1250" s="73"/>
      <c r="G1250" s="74"/>
      <c r="H1250" s="117"/>
    </row>
    <row r="1251" spans="1:8" ht="15" hidden="1" x14ac:dyDescent="0.25">
      <c r="A1251" s="116"/>
      <c r="B1251" s="76"/>
      <c r="C1251" s="38"/>
      <c r="D1251" s="73"/>
      <c r="E1251" s="73"/>
      <c r="F1251" s="73"/>
      <c r="G1251" s="74"/>
      <c r="H1251" s="117"/>
    </row>
    <row r="1252" spans="1:8" ht="15" hidden="1" x14ac:dyDescent="0.25">
      <c r="A1252" s="116"/>
      <c r="B1252" s="76"/>
      <c r="C1252" s="38"/>
      <c r="D1252" s="73"/>
      <c r="E1252" s="73"/>
      <c r="F1252" s="73"/>
      <c r="G1252" s="74"/>
      <c r="H1252" s="117"/>
    </row>
    <row r="1253" spans="1:8" ht="15" hidden="1" x14ac:dyDescent="0.25">
      <c r="A1253" s="116"/>
      <c r="B1253" s="76"/>
      <c r="C1253" s="38"/>
      <c r="D1253" s="73"/>
      <c r="E1253" s="73"/>
      <c r="F1253" s="73"/>
      <c r="G1253" s="74"/>
      <c r="H1253" s="117"/>
    </row>
    <row r="1254" spans="1:8" ht="15" hidden="1" x14ac:dyDescent="0.25">
      <c r="A1254" s="116"/>
      <c r="B1254" s="76"/>
      <c r="C1254" s="38"/>
      <c r="D1254" s="73"/>
      <c r="E1254" s="73"/>
      <c r="F1254" s="73"/>
      <c r="G1254" s="74"/>
      <c r="H1254" s="117"/>
    </row>
    <row r="1255" spans="1:8" ht="15" hidden="1" x14ac:dyDescent="0.25">
      <c r="A1255" s="116"/>
      <c r="B1255" s="76"/>
      <c r="C1255" s="38"/>
      <c r="D1255" s="73"/>
      <c r="E1255" s="73"/>
      <c r="F1255" s="73"/>
      <c r="G1255" s="74"/>
      <c r="H1255" s="117"/>
    </row>
    <row r="1256" spans="1:8" ht="15" hidden="1" x14ac:dyDescent="0.25">
      <c r="A1256" s="116"/>
      <c r="B1256" s="76"/>
      <c r="C1256" s="38"/>
      <c r="D1256" s="73"/>
      <c r="E1256" s="73"/>
      <c r="F1256" s="73"/>
      <c r="G1256" s="74"/>
      <c r="H1256" s="117"/>
    </row>
    <row r="1257" spans="1:8" ht="15" hidden="1" x14ac:dyDescent="0.25">
      <c r="A1257" s="116"/>
      <c r="B1257" s="76"/>
      <c r="C1257" s="38"/>
      <c r="D1257" s="73"/>
      <c r="E1257" s="73"/>
      <c r="F1257" s="73"/>
      <c r="G1257" s="74"/>
      <c r="H1257" s="117"/>
    </row>
    <row r="1258" spans="1:8" ht="15" hidden="1" x14ac:dyDescent="0.25">
      <c r="A1258" s="116"/>
      <c r="B1258" s="76"/>
      <c r="C1258" s="38"/>
      <c r="D1258" s="73"/>
      <c r="E1258" s="73"/>
      <c r="F1258" s="73"/>
      <c r="G1258" s="74"/>
      <c r="H1258" s="117"/>
    </row>
    <row r="1259" spans="1:8" ht="15" hidden="1" x14ac:dyDescent="0.25">
      <c r="A1259" s="116"/>
      <c r="B1259" s="76"/>
      <c r="C1259" s="38"/>
      <c r="D1259" s="73"/>
      <c r="E1259" s="73"/>
      <c r="F1259" s="73"/>
      <c r="G1259" s="74"/>
      <c r="H1259" s="117"/>
    </row>
    <row r="1260" spans="1:8" ht="15" hidden="1" x14ac:dyDescent="0.25">
      <c r="A1260" s="116"/>
      <c r="B1260" s="76"/>
      <c r="C1260" s="38"/>
      <c r="D1260" s="73"/>
      <c r="E1260" s="73"/>
      <c r="F1260" s="73"/>
      <c r="G1260" s="74"/>
      <c r="H1260" s="117"/>
    </row>
    <row r="1261" spans="1:8" ht="15" hidden="1" x14ac:dyDescent="0.25">
      <c r="A1261" s="116"/>
      <c r="B1261" s="76"/>
      <c r="C1261" s="38"/>
      <c r="D1261" s="73"/>
      <c r="E1261" s="73"/>
      <c r="F1261" s="73"/>
      <c r="G1261" s="74"/>
      <c r="H1261" s="117"/>
    </row>
    <row r="1262" spans="1:8" ht="15" hidden="1" x14ac:dyDescent="0.25">
      <c r="A1262" s="116"/>
      <c r="B1262" s="76"/>
      <c r="C1262" s="38"/>
      <c r="D1262" s="73"/>
      <c r="E1262" s="73"/>
      <c r="F1262" s="73"/>
      <c r="G1262" s="74"/>
      <c r="H1262" s="117"/>
    </row>
    <row r="1263" spans="1:8" ht="15" hidden="1" x14ac:dyDescent="0.25">
      <c r="A1263" s="116"/>
      <c r="B1263" s="76"/>
      <c r="C1263" s="38"/>
      <c r="D1263" s="73"/>
      <c r="E1263" s="73"/>
      <c r="F1263" s="73"/>
      <c r="G1263" s="74"/>
      <c r="H1263" s="117"/>
    </row>
    <row r="1264" spans="1:8" ht="15" hidden="1" x14ac:dyDescent="0.25">
      <c r="A1264" s="116"/>
      <c r="B1264" s="76"/>
      <c r="C1264" s="38"/>
      <c r="D1264" s="73"/>
      <c r="E1264" s="73"/>
      <c r="F1264" s="73"/>
      <c r="G1264" s="74"/>
      <c r="H1264" s="117"/>
    </row>
    <row r="1265" spans="1:8" ht="15" hidden="1" x14ac:dyDescent="0.25">
      <c r="A1265" s="116"/>
      <c r="B1265" s="76"/>
      <c r="C1265" s="38"/>
      <c r="D1265" s="73"/>
      <c r="E1265" s="73"/>
      <c r="F1265" s="73"/>
      <c r="G1265" s="74"/>
      <c r="H1265" s="117"/>
    </row>
    <row r="1266" spans="1:8" ht="15" hidden="1" x14ac:dyDescent="0.25">
      <c r="A1266" s="116"/>
      <c r="B1266" s="76"/>
      <c r="C1266" s="38"/>
      <c r="D1266" s="73"/>
      <c r="E1266" s="73"/>
      <c r="F1266" s="73"/>
      <c r="G1266" s="74"/>
      <c r="H1266" s="117"/>
    </row>
    <row r="1267" spans="1:8" ht="15" hidden="1" x14ac:dyDescent="0.25">
      <c r="A1267" s="116"/>
      <c r="B1267" s="76"/>
      <c r="C1267" s="38"/>
      <c r="D1267" s="73"/>
      <c r="E1267" s="73"/>
      <c r="F1267" s="73"/>
      <c r="G1267" s="74"/>
      <c r="H1267" s="117"/>
    </row>
    <row r="1268" spans="1:8" ht="15" hidden="1" x14ac:dyDescent="0.25">
      <c r="A1268" s="116"/>
      <c r="B1268" s="76"/>
      <c r="C1268" s="38"/>
      <c r="D1268" s="73"/>
      <c r="E1268" s="73"/>
      <c r="F1268" s="73"/>
      <c r="G1268" s="74"/>
      <c r="H1268" s="117"/>
    </row>
    <row r="1269" spans="1:8" ht="15" hidden="1" x14ac:dyDescent="0.25">
      <c r="A1269" s="116"/>
      <c r="B1269" s="76"/>
      <c r="C1269" s="38"/>
      <c r="D1269" s="73"/>
      <c r="E1269" s="73"/>
      <c r="F1269" s="73"/>
      <c r="G1269" s="74"/>
      <c r="H1269" s="117"/>
    </row>
    <row r="1270" spans="1:8" ht="15" hidden="1" x14ac:dyDescent="0.25">
      <c r="A1270" s="116"/>
      <c r="B1270" s="76"/>
      <c r="C1270" s="38"/>
      <c r="D1270" s="73"/>
      <c r="E1270" s="73"/>
      <c r="F1270" s="73"/>
      <c r="G1270" s="74"/>
      <c r="H1270" s="117"/>
    </row>
    <row r="1271" spans="1:8" ht="15" hidden="1" x14ac:dyDescent="0.25">
      <c r="A1271" s="116"/>
      <c r="B1271" s="76"/>
      <c r="C1271" s="38"/>
      <c r="D1271" s="73"/>
      <c r="E1271" s="73"/>
      <c r="F1271" s="73"/>
      <c r="G1271" s="74"/>
      <c r="H1271" s="117"/>
    </row>
    <row r="1272" spans="1:8" ht="15" hidden="1" x14ac:dyDescent="0.25">
      <c r="A1272" s="116"/>
      <c r="B1272" s="76"/>
      <c r="C1272" s="38"/>
      <c r="D1272" s="73"/>
      <c r="E1272" s="73"/>
      <c r="F1272" s="73"/>
      <c r="G1272" s="74"/>
      <c r="H1272" s="117"/>
    </row>
    <row r="1273" spans="1:8" ht="15" hidden="1" x14ac:dyDescent="0.25">
      <c r="A1273" s="116"/>
      <c r="B1273" s="76"/>
      <c r="C1273" s="38"/>
      <c r="D1273" s="73"/>
      <c r="E1273" s="73"/>
      <c r="F1273" s="73"/>
      <c r="G1273" s="74"/>
      <c r="H1273" s="117"/>
    </row>
    <row r="1274" spans="1:8" ht="15" hidden="1" x14ac:dyDescent="0.25">
      <c r="A1274" s="116"/>
      <c r="B1274" s="76"/>
      <c r="C1274" s="38"/>
      <c r="D1274" s="73"/>
      <c r="E1274" s="73"/>
      <c r="F1274" s="73"/>
      <c r="G1274" s="74"/>
      <c r="H1274" s="117"/>
    </row>
    <row r="1275" spans="1:8" ht="15" hidden="1" x14ac:dyDescent="0.25">
      <c r="A1275" s="116"/>
      <c r="B1275" s="76"/>
      <c r="C1275" s="38"/>
      <c r="D1275" s="73"/>
      <c r="E1275" s="73"/>
      <c r="F1275" s="73"/>
      <c r="G1275" s="74"/>
      <c r="H1275" s="117"/>
    </row>
    <row r="1276" spans="1:8" ht="15" hidden="1" x14ac:dyDescent="0.25">
      <c r="A1276" s="116"/>
      <c r="B1276" s="76"/>
      <c r="C1276" s="38"/>
      <c r="D1276" s="73"/>
      <c r="E1276" s="73"/>
      <c r="F1276" s="73"/>
      <c r="G1276" s="74"/>
      <c r="H1276" s="117"/>
    </row>
    <row r="1277" spans="1:8" ht="15" hidden="1" x14ac:dyDescent="0.25">
      <c r="A1277" s="116"/>
      <c r="B1277" s="76"/>
      <c r="C1277" s="38"/>
      <c r="D1277" s="73"/>
      <c r="E1277" s="73"/>
      <c r="F1277" s="73"/>
      <c r="G1277" s="74"/>
      <c r="H1277" s="117"/>
    </row>
    <row r="1278" spans="1:8" ht="15" hidden="1" x14ac:dyDescent="0.25">
      <c r="A1278" s="116"/>
      <c r="B1278" s="76"/>
      <c r="C1278" s="38"/>
      <c r="D1278" s="73"/>
      <c r="E1278" s="73"/>
      <c r="F1278" s="73"/>
      <c r="G1278" s="74"/>
      <c r="H1278" s="117"/>
    </row>
    <row r="1279" spans="1:8" ht="15" hidden="1" x14ac:dyDescent="0.25">
      <c r="A1279" s="116"/>
      <c r="B1279" s="76"/>
      <c r="C1279" s="38"/>
      <c r="D1279" s="73"/>
      <c r="E1279" s="73"/>
      <c r="F1279" s="73"/>
      <c r="G1279" s="74"/>
      <c r="H1279" s="117"/>
    </row>
    <row r="1280" spans="1:8" ht="15" hidden="1" x14ac:dyDescent="0.25">
      <c r="A1280" s="116"/>
      <c r="B1280" s="76"/>
      <c r="C1280" s="38"/>
      <c r="D1280" s="73"/>
      <c r="E1280" s="73"/>
      <c r="F1280" s="73"/>
      <c r="G1280" s="74"/>
      <c r="H1280" s="117"/>
    </row>
    <row r="1281" spans="1:8" ht="15" hidden="1" x14ac:dyDescent="0.25">
      <c r="A1281" s="116"/>
      <c r="B1281" s="76"/>
      <c r="C1281" s="38"/>
      <c r="D1281" s="73"/>
      <c r="E1281" s="73"/>
      <c r="F1281" s="73"/>
      <c r="G1281" s="74"/>
      <c r="H1281" s="117"/>
    </row>
    <row r="1282" spans="1:8" ht="15" hidden="1" x14ac:dyDescent="0.25">
      <c r="A1282" s="116"/>
      <c r="B1282" s="76"/>
      <c r="C1282" s="38"/>
      <c r="D1282" s="73"/>
      <c r="E1282" s="73"/>
      <c r="F1282" s="73"/>
      <c r="G1282" s="74"/>
      <c r="H1282" s="117"/>
    </row>
    <row r="1283" spans="1:8" ht="15" hidden="1" x14ac:dyDescent="0.25">
      <c r="A1283" s="116"/>
      <c r="B1283" s="76"/>
      <c r="C1283" s="38"/>
      <c r="D1283" s="73"/>
      <c r="E1283" s="73"/>
      <c r="F1283" s="73"/>
      <c r="G1283" s="74"/>
      <c r="H1283" s="117"/>
    </row>
    <row r="1284" spans="1:8" ht="15" hidden="1" x14ac:dyDescent="0.25">
      <c r="A1284" s="116"/>
      <c r="B1284" s="76"/>
      <c r="C1284" s="38"/>
      <c r="D1284" s="73"/>
      <c r="E1284" s="73"/>
      <c r="F1284" s="73"/>
      <c r="G1284" s="74"/>
      <c r="H1284" s="117"/>
    </row>
    <row r="1285" spans="1:8" ht="15" hidden="1" x14ac:dyDescent="0.25">
      <c r="A1285" s="116"/>
      <c r="B1285" s="76"/>
      <c r="C1285" s="38"/>
      <c r="D1285" s="73"/>
      <c r="E1285" s="73"/>
      <c r="F1285" s="73"/>
      <c r="G1285" s="74"/>
      <c r="H1285" s="117"/>
    </row>
    <row r="1286" spans="1:8" ht="15" hidden="1" x14ac:dyDescent="0.25">
      <c r="A1286" s="116"/>
      <c r="B1286" s="76"/>
      <c r="C1286" s="38"/>
      <c r="D1286" s="73"/>
      <c r="E1286" s="73"/>
      <c r="F1286" s="73"/>
      <c r="G1286" s="74"/>
      <c r="H1286" s="117"/>
    </row>
    <row r="1287" spans="1:8" ht="15" hidden="1" x14ac:dyDescent="0.25">
      <c r="A1287" s="116"/>
      <c r="B1287" s="76"/>
      <c r="C1287" s="38"/>
      <c r="D1287" s="73"/>
      <c r="E1287" s="73"/>
      <c r="F1287" s="73"/>
      <c r="G1287" s="74"/>
      <c r="H1287" s="117"/>
    </row>
    <row r="1288" spans="1:8" ht="15" hidden="1" x14ac:dyDescent="0.25">
      <c r="A1288" s="116"/>
      <c r="B1288" s="76"/>
      <c r="C1288" s="38"/>
      <c r="D1288" s="73"/>
      <c r="E1288" s="73"/>
      <c r="F1288" s="73"/>
      <c r="G1288" s="74"/>
      <c r="H1288" s="117"/>
    </row>
    <row r="1289" spans="1:8" ht="15" hidden="1" x14ac:dyDescent="0.25">
      <c r="A1289" s="116"/>
      <c r="B1289" s="76"/>
      <c r="C1289" s="38"/>
      <c r="D1289" s="73"/>
      <c r="E1289" s="73"/>
      <c r="F1289" s="73"/>
      <c r="G1289" s="74"/>
      <c r="H1289" s="117"/>
    </row>
    <row r="1290" spans="1:8" ht="15" hidden="1" x14ac:dyDescent="0.25">
      <c r="A1290" s="116"/>
      <c r="B1290" s="76"/>
      <c r="C1290" s="38"/>
      <c r="D1290" s="73"/>
      <c r="E1290" s="73"/>
      <c r="F1290" s="73"/>
      <c r="G1290" s="74"/>
      <c r="H1290" s="117"/>
    </row>
    <row r="1291" spans="1:8" ht="15" hidden="1" x14ac:dyDescent="0.25">
      <c r="A1291" s="116"/>
      <c r="B1291" s="76"/>
      <c r="C1291" s="38"/>
      <c r="D1291" s="73"/>
      <c r="E1291" s="73"/>
      <c r="F1291" s="73"/>
      <c r="G1291" s="74"/>
      <c r="H1291" s="117"/>
    </row>
    <row r="1292" spans="1:8" ht="15" hidden="1" x14ac:dyDescent="0.25">
      <c r="A1292" s="116"/>
      <c r="B1292" s="76"/>
      <c r="C1292" s="38"/>
      <c r="D1292" s="73"/>
      <c r="E1292" s="73"/>
      <c r="F1292" s="73"/>
      <c r="G1292" s="74"/>
      <c r="H1292" s="117"/>
    </row>
    <row r="1293" spans="1:8" ht="15" hidden="1" x14ac:dyDescent="0.25">
      <c r="A1293" s="116"/>
      <c r="B1293" s="76"/>
      <c r="C1293" s="38"/>
      <c r="D1293" s="73"/>
      <c r="E1293" s="73"/>
      <c r="F1293" s="73"/>
      <c r="G1293" s="74"/>
      <c r="H1293" s="117"/>
    </row>
    <row r="1294" spans="1:8" ht="15" hidden="1" x14ac:dyDescent="0.25">
      <c r="A1294" s="116"/>
      <c r="B1294" s="76"/>
      <c r="C1294" s="38"/>
      <c r="D1294" s="73"/>
      <c r="E1294" s="73"/>
      <c r="F1294" s="73"/>
      <c r="G1294" s="74"/>
      <c r="H1294" s="117"/>
    </row>
    <row r="1295" spans="1:8" ht="15" hidden="1" x14ac:dyDescent="0.25">
      <c r="A1295" s="116"/>
      <c r="B1295" s="76"/>
      <c r="C1295" s="38"/>
      <c r="D1295" s="73"/>
      <c r="E1295" s="73"/>
      <c r="F1295" s="73"/>
      <c r="G1295" s="74"/>
      <c r="H1295" s="117"/>
    </row>
    <row r="1296" spans="1:8" ht="15" hidden="1" x14ac:dyDescent="0.25">
      <c r="A1296" s="116"/>
      <c r="B1296" s="76"/>
      <c r="C1296" s="38"/>
      <c r="D1296" s="73"/>
      <c r="E1296" s="73"/>
      <c r="F1296" s="73"/>
      <c r="G1296" s="74"/>
      <c r="H1296" s="117"/>
    </row>
    <row r="1297" spans="1:8" ht="15" hidden="1" x14ac:dyDescent="0.25">
      <c r="A1297" s="116"/>
      <c r="B1297" s="76"/>
      <c r="C1297" s="38"/>
      <c r="D1297" s="73"/>
      <c r="E1297" s="73"/>
      <c r="F1297" s="73"/>
      <c r="G1297" s="74"/>
      <c r="H1297" s="117"/>
    </row>
    <row r="1298" spans="1:8" ht="15" hidden="1" x14ac:dyDescent="0.25">
      <c r="A1298" s="116"/>
      <c r="B1298" s="76"/>
      <c r="C1298" s="38"/>
      <c r="D1298" s="73"/>
      <c r="E1298" s="73"/>
      <c r="F1298" s="73"/>
      <c r="G1298" s="74"/>
      <c r="H1298" s="117"/>
    </row>
    <row r="1299" spans="1:8" ht="15" hidden="1" x14ac:dyDescent="0.25">
      <c r="A1299" s="116"/>
      <c r="B1299" s="76"/>
      <c r="C1299" s="38"/>
      <c r="D1299" s="73"/>
      <c r="E1299" s="73"/>
      <c r="F1299" s="73"/>
      <c r="G1299" s="74"/>
      <c r="H1299" s="117"/>
    </row>
    <row r="1300" spans="1:8" ht="15" hidden="1" x14ac:dyDescent="0.25">
      <c r="A1300" s="116"/>
      <c r="B1300" s="76"/>
      <c r="C1300" s="38"/>
      <c r="D1300" s="73"/>
      <c r="E1300" s="73"/>
      <c r="F1300" s="73"/>
      <c r="G1300" s="74"/>
      <c r="H1300" s="117"/>
    </row>
    <row r="1301" spans="1:8" ht="15" hidden="1" x14ac:dyDescent="0.25">
      <c r="A1301" s="116"/>
      <c r="B1301" s="76"/>
      <c r="C1301" s="38"/>
      <c r="D1301" s="73"/>
      <c r="E1301" s="73"/>
      <c r="F1301" s="73"/>
      <c r="G1301" s="74"/>
      <c r="H1301" s="117"/>
    </row>
    <row r="1302" spans="1:8" ht="15" hidden="1" x14ac:dyDescent="0.25">
      <c r="A1302" s="116"/>
      <c r="B1302" s="76"/>
      <c r="C1302" s="38"/>
      <c r="D1302" s="73"/>
      <c r="E1302" s="73"/>
      <c r="F1302" s="73"/>
      <c r="G1302" s="74"/>
      <c r="H1302" s="117"/>
    </row>
    <row r="1303" spans="1:8" ht="15" hidden="1" x14ac:dyDescent="0.25">
      <c r="A1303" s="116"/>
      <c r="B1303" s="76"/>
      <c r="C1303" s="38"/>
      <c r="D1303" s="73"/>
      <c r="E1303" s="73"/>
      <c r="F1303" s="73"/>
      <c r="G1303" s="74"/>
      <c r="H1303" s="117"/>
    </row>
    <row r="1304" spans="1:8" ht="15" hidden="1" x14ac:dyDescent="0.25">
      <c r="A1304" s="116"/>
      <c r="B1304" s="76"/>
      <c r="C1304" s="38"/>
      <c r="D1304" s="73"/>
      <c r="E1304" s="73"/>
      <c r="F1304" s="73"/>
      <c r="G1304" s="74"/>
      <c r="H1304" s="117"/>
    </row>
    <row r="1305" spans="1:8" ht="15" hidden="1" x14ac:dyDescent="0.25">
      <c r="A1305" s="116"/>
      <c r="B1305" s="76"/>
      <c r="C1305" s="38"/>
      <c r="D1305" s="73"/>
      <c r="E1305" s="73"/>
      <c r="F1305" s="73"/>
      <c r="G1305" s="74"/>
      <c r="H1305" s="117"/>
    </row>
    <row r="1306" spans="1:8" ht="15" hidden="1" x14ac:dyDescent="0.25">
      <c r="A1306" s="116"/>
      <c r="B1306" s="76"/>
      <c r="C1306" s="38"/>
      <c r="D1306" s="73"/>
      <c r="E1306" s="73"/>
      <c r="F1306" s="73"/>
      <c r="G1306" s="74"/>
      <c r="H1306" s="117"/>
    </row>
    <row r="1307" spans="1:8" ht="15" hidden="1" x14ac:dyDescent="0.25">
      <c r="A1307" s="116"/>
      <c r="B1307" s="76"/>
      <c r="C1307" s="38"/>
      <c r="D1307" s="73"/>
      <c r="E1307" s="73"/>
      <c r="F1307" s="73"/>
      <c r="G1307" s="74"/>
      <c r="H1307" s="117"/>
    </row>
    <row r="1308" spans="1:8" ht="15" hidden="1" x14ac:dyDescent="0.25">
      <c r="A1308" s="116"/>
      <c r="B1308" s="76"/>
      <c r="C1308" s="38"/>
      <c r="D1308" s="73"/>
      <c r="E1308" s="73"/>
      <c r="F1308" s="73"/>
      <c r="G1308" s="74"/>
      <c r="H1308" s="117"/>
    </row>
    <row r="1309" spans="1:8" ht="15" hidden="1" x14ac:dyDescent="0.25">
      <c r="A1309" s="116"/>
      <c r="B1309" s="76"/>
      <c r="C1309" s="38"/>
      <c r="D1309" s="73"/>
      <c r="E1309" s="73"/>
      <c r="F1309" s="73"/>
      <c r="G1309" s="74"/>
      <c r="H1309" s="117"/>
    </row>
    <row r="1310" spans="1:8" ht="15" hidden="1" x14ac:dyDescent="0.25">
      <c r="A1310" s="116"/>
      <c r="B1310" s="76"/>
      <c r="C1310" s="38"/>
      <c r="D1310" s="73"/>
      <c r="E1310" s="73"/>
      <c r="F1310" s="73"/>
      <c r="G1310" s="74"/>
      <c r="H1310" s="117"/>
    </row>
    <row r="1311" spans="1:8" ht="15" hidden="1" x14ac:dyDescent="0.25">
      <c r="A1311" s="116"/>
      <c r="B1311" s="76"/>
      <c r="C1311" s="38"/>
      <c r="D1311" s="73"/>
      <c r="E1311" s="73"/>
      <c r="F1311" s="73"/>
      <c r="G1311" s="74"/>
      <c r="H1311" s="117"/>
    </row>
    <row r="1312" spans="1:8" ht="15" hidden="1" x14ac:dyDescent="0.25">
      <c r="A1312" s="116"/>
      <c r="B1312" s="76"/>
      <c r="C1312" s="38"/>
      <c r="D1312" s="73"/>
      <c r="E1312" s="73"/>
      <c r="F1312" s="73"/>
      <c r="G1312" s="74"/>
      <c r="H1312" s="117"/>
    </row>
    <row r="1313" spans="1:8" ht="15" hidden="1" x14ac:dyDescent="0.25">
      <c r="A1313" s="116"/>
      <c r="B1313" s="76"/>
      <c r="C1313" s="38"/>
      <c r="D1313" s="73"/>
      <c r="E1313" s="73"/>
      <c r="F1313" s="73"/>
      <c r="G1313" s="74"/>
      <c r="H1313" s="117"/>
    </row>
    <row r="1314" spans="1:8" ht="15" hidden="1" x14ac:dyDescent="0.25">
      <c r="A1314" s="116"/>
      <c r="B1314" s="76"/>
      <c r="C1314" s="38"/>
      <c r="D1314" s="73"/>
      <c r="E1314" s="73"/>
      <c r="F1314" s="73"/>
      <c r="G1314" s="74"/>
      <c r="H1314" s="117"/>
    </row>
    <row r="1315" spans="1:8" ht="15" hidden="1" x14ac:dyDescent="0.25">
      <c r="A1315" s="116"/>
      <c r="B1315" s="76"/>
      <c r="C1315" s="38"/>
      <c r="D1315" s="73"/>
      <c r="E1315" s="73"/>
      <c r="F1315" s="73"/>
      <c r="G1315" s="74"/>
      <c r="H1315" s="117"/>
    </row>
    <row r="1316" spans="1:8" ht="15" hidden="1" x14ac:dyDescent="0.25">
      <c r="A1316" s="116"/>
      <c r="B1316" s="76"/>
      <c r="C1316" s="38"/>
      <c r="D1316" s="73"/>
      <c r="E1316" s="73"/>
      <c r="F1316" s="73"/>
      <c r="G1316" s="74"/>
      <c r="H1316" s="117"/>
    </row>
    <row r="1317" spans="1:8" ht="15" hidden="1" x14ac:dyDescent="0.25">
      <c r="A1317" s="116"/>
      <c r="B1317" s="76"/>
      <c r="C1317" s="38"/>
      <c r="D1317" s="73"/>
      <c r="E1317" s="73"/>
      <c r="F1317" s="73"/>
      <c r="G1317" s="74"/>
      <c r="H1317" s="117"/>
    </row>
    <row r="1318" spans="1:8" ht="15" hidden="1" x14ac:dyDescent="0.25">
      <c r="A1318" s="116"/>
      <c r="B1318" s="76"/>
      <c r="C1318" s="38"/>
      <c r="D1318" s="73"/>
      <c r="E1318" s="73"/>
      <c r="F1318" s="73"/>
      <c r="G1318" s="74"/>
      <c r="H1318" s="117"/>
    </row>
    <row r="1319" spans="1:8" ht="15" hidden="1" x14ac:dyDescent="0.25">
      <c r="A1319" s="116"/>
      <c r="B1319" s="76"/>
      <c r="C1319" s="38"/>
      <c r="D1319" s="73"/>
      <c r="E1319" s="73"/>
      <c r="F1319" s="73"/>
      <c r="G1319" s="74"/>
      <c r="H1319" s="117"/>
    </row>
    <row r="1320" spans="1:8" ht="15" hidden="1" x14ac:dyDescent="0.25">
      <c r="A1320" s="116"/>
      <c r="B1320" s="76"/>
      <c r="C1320" s="38"/>
      <c r="D1320" s="73"/>
      <c r="E1320" s="73"/>
      <c r="F1320" s="73"/>
      <c r="G1320" s="74"/>
      <c r="H1320" s="117"/>
    </row>
    <row r="1321" spans="1:8" ht="15" hidden="1" x14ac:dyDescent="0.25">
      <c r="A1321" s="116"/>
      <c r="B1321" s="76"/>
      <c r="C1321" s="38"/>
      <c r="D1321" s="73"/>
      <c r="E1321" s="73"/>
      <c r="F1321" s="73"/>
      <c r="G1321" s="74"/>
      <c r="H1321" s="117"/>
    </row>
    <row r="1322" spans="1:8" ht="15" hidden="1" x14ac:dyDescent="0.25">
      <c r="A1322" s="116"/>
      <c r="B1322" s="76"/>
      <c r="C1322" s="38"/>
      <c r="D1322" s="73"/>
      <c r="E1322" s="73"/>
      <c r="F1322" s="73"/>
      <c r="G1322" s="74"/>
      <c r="H1322" s="117"/>
    </row>
    <row r="1323" spans="1:8" ht="15" hidden="1" x14ac:dyDescent="0.25">
      <c r="A1323" s="116"/>
      <c r="B1323" s="76"/>
      <c r="C1323" s="38"/>
      <c r="D1323" s="73"/>
      <c r="E1323" s="73"/>
      <c r="F1323" s="73"/>
      <c r="G1323" s="74"/>
      <c r="H1323" s="117"/>
    </row>
    <row r="1324" spans="1:8" ht="15" hidden="1" x14ac:dyDescent="0.25">
      <c r="A1324" s="116"/>
      <c r="B1324" s="76"/>
      <c r="C1324" s="38"/>
      <c r="D1324" s="73"/>
      <c r="E1324" s="73"/>
      <c r="F1324" s="73"/>
      <c r="G1324" s="74"/>
      <c r="H1324" s="117"/>
    </row>
    <row r="1325" spans="1:8" ht="15" hidden="1" x14ac:dyDescent="0.25">
      <c r="A1325" s="116"/>
      <c r="B1325" s="76"/>
      <c r="C1325" s="38"/>
      <c r="D1325" s="73"/>
      <c r="E1325" s="73"/>
      <c r="F1325" s="73"/>
      <c r="G1325" s="74"/>
      <c r="H1325" s="117"/>
    </row>
    <row r="1326" spans="1:8" ht="15" hidden="1" x14ac:dyDescent="0.25">
      <c r="A1326" s="116"/>
      <c r="B1326" s="76"/>
      <c r="C1326" s="38"/>
      <c r="D1326" s="73"/>
      <c r="E1326" s="73"/>
      <c r="F1326" s="73"/>
      <c r="G1326" s="74"/>
      <c r="H1326" s="117"/>
    </row>
    <row r="1327" spans="1:8" ht="15" hidden="1" x14ac:dyDescent="0.25">
      <c r="A1327" s="116"/>
      <c r="B1327" s="76"/>
      <c r="C1327" s="38"/>
      <c r="D1327" s="73"/>
      <c r="E1327" s="73"/>
      <c r="F1327" s="73"/>
      <c r="G1327" s="74"/>
      <c r="H1327" s="117"/>
    </row>
    <row r="1328" spans="1:8" ht="15" hidden="1" x14ac:dyDescent="0.25">
      <c r="A1328" s="116"/>
      <c r="B1328" s="76"/>
      <c r="C1328" s="38"/>
      <c r="D1328" s="73"/>
      <c r="E1328" s="73"/>
      <c r="F1328" s="73"/>
      <c r="G1328" s="74"/>
      <c r="H1328" s="117"/>
    </row>
    <row r="1329" spans="1:8" ht="15" hidden="1" x14ac:dyDescent="0.25">
      <c r="A1329" s="116"/>
      <c r="B1329" s="76"/>
      <c r="C1329" s="38"/>
      <c r="D1329" s="73"/>
      <c r="E1329" s="73"/>
      <c r="F1329" s="73"/>
      <c r="G1329" s="74"/>
      <c r="H1329" s="117"/>
    </row>
    <row r="1330" spans="1:8" ht="15" hidden="1" x14ac:dyDescent="0.25">
      <c r="A1330" s="116"/>
      <c r="B1330" s="76"/>
      <c r="C1330" s="38"/>
      <c r="D1330" s="73"/>
      <c r="E1330" s="73"/>
      <c r="F1330" s="73"/>
      <c r="G1330" s="74"/>
      <c r="H1330" s="117"/>
    </row>
    <row r="1331" spans="1:8" ht="15" hidden="1" x14ac:dyDescent="0.25">
      <c r="A1331" s="116"/>
      <c r="B1331" s="76"/>
      <c r="C1331" s="38"/>
      <c r="D1331" s="73"/>
      <c r="E1331" s="73"/>
      <c r="F1331" s="73"/>
      <c r="G1331" s="74"/>
      <c r="H1331" s="117"/>
    </row>
    <row r="1332" spans="1:8" ht="15" hidden="1" x14ac:dyDescent="0.25">
      <c r="A1332" s="116"/>
      <c r="B1332" s="76"/>
      <c r="C1332" s="38"/>
      <c r="D1332" s="73"/>
      <c r="E1332" s="73"/>
      <c r="F1332" s="73"/>
      <c r="G1332" s="74"/>
      <c r="H1332" s="117"/>
    </row>
    <row r="1333" spans="1:8" ht="15" hidden="1" x14ac:dyDescent="0.25">
      <c r="A1333" s="116"/>
      <c r="B1333" s="76"/>
      <c r="C1333" s="38"/>
      <c r="D1333" s="73"/>
      <c r="E1333" s="73"/>
      <c r="F1333" s="73"/>
      <c r="G1333" s="74"/>
      <c r="H1333" s="117"/>
    </row>
    <row r="1334" spans="1:8" ht="15" hidden="1" x14ac:dyDescent="0.25">
      <c r="A1334" s="116"/>
      <c r="B1334" s="76"/>
      <c r="C1334" s="38"/>
      <c r="D1334" s="73"/>
      <c r="E1334" s="73"/>
      <c r="F1334" s="73"/>
      <c r="G1334" s="74"/>
      <c r="H1334" s="117"/>
    </row>
    <row r="1335" spans="1:8" ht="15" hidden="1" x14ac:dyDescent="0.25">
      <c r="A1335" s="116"/>
      <c r="B1335" s="76"/>
      <c r="C1335" s="38"/>
      <c r="D1335" s="73"/>
      <c r="E1335" s="73"/>
      <c r="F1335" s="73"/>
      <c r="G1335" s="74"/>
      <c r="H1335" s="117"/>
    </row>
    <row r="1336" spans="1:8" ht="15" hidden="1" x14ac:dyDescent="0.25">
      <c r="A1336" s="116"/>
      <c r="B1336" s="76"/>
      <c r="C1336" s="38"/>
      <c r="D1336" s="73"/>
      <c r="E1336" s="73"/>
      <c r="F1336" s="73"/>
      <c r="G1336" s="74"/>
      <c r="H1336" s="117"/>
    </row>
    <row r="1337" spans="1:8" ht="15" hidden="1" x14ac:dyDescent="0.25">
      <c r="A1337" s="116"/>
      <c r="B1337" s="76"/>
      <c r="C1337" s="38"/>
      <c r="D1337" s="73"/>
      <c r="E1337" s="73"/>
      <c r="F1337" s="73"/>
      <c r="G1337" s="74"/>
      <c r="H1337" s="117"/>
    </row>
    <row r="1338" spans="1:8" ht="15" hidden="1" x14ac:dyDescent="0.25">
      <c r="A1338" s="116"/>
      <c r="B1338" s="76"/>
      <c r="C1338" s="38"/>
      <c r="D1338" s="73"/>
      <c r="E1338" s="73"/>
      <c r="F1338" s="73"/>
      <c r="G1338" s="74"/>
      <c r="H1338" s="117"/>
    </row>
    <row r="1339" spans="1:8" ht="15" hidden="1" x14ac:dyDescent="0.25">
      <c r="A1339" s="116"/>
      <c r="B1339" s="76"/>
      <c r="C1339" s="38"/>
      <c r="D1339" s="73"/>
      <c r="E1339" s="73"/>
      <c r="F1339" s="73"/>
      <c r="G1339" s="74"/>
      <c r="H1339" s="117"/>
    </row>
    <row r="1340" spans="1:8" ht="15" hidden="1" x14ac:dyDescent="0.25">
      <c r="A1340" s="116"/>
      <c r="B1340" s="76"/>
      <c r="C1340" s="38"/>
      <c r="D1340" s="73"/>
      <c r="E1340" s="73"/>
      <c r="F1340" s="73"/>
      <c r="G1340" s="74"/>
      <c r="H1340" s="117"/>
    </row>
    <row r="1341" spans="1:8" ht="15" hidden="1" x14ac:dyDescent="0.25">
      <c r="A1341" s="116"/>
      <c r="B1341" s="76"/>
      <c r="C1341" s="38"/>
      <c r="D1341" s="73"/>
      <c r="E1341" s="73"/>
      <c r="F1341" s="73"/>
      <c r="G1341" s="74"/>
      <c r="H1341" s="117"/>
    </row>
    <row r="1342" spans="1:8" ht="15" hidden="1" x14ac:dyDescent="0.25">
      <c r="A1342" s="116"/>
      <c r="B1342" s="76"/>
      <c r="C1342" s="38"/>
      <c r="D1342" s="73"/>
      <c r="E1342" s="73"/>
      <c r="F1342" s="73"/>
      <c r="G1342" s="74"/>
      <c r="H1342" s="117"/>
    </row>
    <row r="1343" spans="1:8" ht="15" hidden="1" x14ac:dyDescent="0.25">
      <c r="A1343" s="116"/>
      <c r="B1343" s="76"/>
      <c r="C1343" s="38"/>
      <c r="D1343" s="73"/>
      <c r="E1343" s="73"/>
      <c r="F1343" s="73"/>
      <c r="G1343" s="74"/>
      <c r="H1343" s="117"/>
    </row>
    <row r="1344" spans="1:8" ht="15" hidden="1" x14ac:dyDescent="0.25">
      <c r="A1344" s="116"/>
      <c r="B1344" s="76"/>
      <c r="C1344" s="38"/>
      <c r="D1344" s="73"/>
      <c r="E1344" s="73"/>
      <c r="F1344" s="73"/>
      <c r="G1344" s="74"/>
      <c r="H1344" s="117"/>
    </row>
    <row r="1345" spans="1:8" ht="15" hidden="1" x14ac:dyDescent="0.25">
      <c r="A1345" s="116"/>
      <c r="B1345" s="76"/>
      <c r="C1345" s="38"/>
      <c r="D1345" s="73"/>
      <c r="E1345" s="73"/>
      <c r="F1345" s="73"/>
      <c r="G1345" s="74"/>
      <c r="H1345" s="117"/>
    </row>
    <row r="1346" spans="1:8" ht="15" hidden="1" x14ac:dyDescent="0.25">
      <c r="A1346" s="116"/>
      <c r="B1346" s="76"/>
      <c r="C1346" s="38"/>
      <c r="D1346" s="73"/>
      <c r="E1346" s="73"/>
      <c r="F1346" s="73"/>
      <c r="G1346" s="74"/>
      <c r="H1346" s="117"/>
    </row>
    <row r="1347" spans="1:8" ht="15" hidden="1" x14ac:dyDescent="0.25">
      <c r="A1347" s="116"/>
      <c r="B1347" s="76"/>
      <c r="C1347" s="38"/>
      <c r="D1347" s="73"/>
      <c r="E1347" s="73"/>
      <c r="F1347" s="73"/>
      <c r="G1347" s="74"/>
      <c r="H1347" s="117"/>
    </row>
    <row r="1348" spans="1:8" ht="15" hidden="1" x14ac:dyDescent="0.25">
      <c r="A1348" s="116"/>
      <c r="B1348" s="76"/>
      <c r="C1348" s="38"/>
      <c r="D1348" s="73"/>
      <c r="E1348" s="73"/>
      <c r="F1348" s="73"/>
      <c r="G1348" s="74"/>
      <c r="H1348" s="117"/>
    </row>
    <row r="1349" spans="1:8" ht="15" hidden="1" x14ac:dyDescent="0.25">
      <c r="A1349" s="116"/>
      <c r="B1349" s="76"/>
      <c r="C1349" s="38"/>
      <c r="D1349" s="73"/>
      <c r="E1349" s="73"/>
      <c r="F1349" s="73"/>
      <c r="G1349" s="74"/>
      <c r="H1349" s="117"/>
    </row>
    <row r="1350" spans="1:8" ht="15" hidden="1" x14ac:dyDescent="0.25">
      <c r="A1350" s="116"/>
      <c r="B1350" s="76"/>
      <c r="C1350" s="38"/>
      <c r="D1350" s="73"/>
      <c r="E1350" s="73"/>
      <c r="F1350" s="73"/>
      <c r="G1350" s="74"/>
      <c r="H1350" s="117"/>
    </row>
    <row r="1351" spans="1:8" ht="15" hidden="1" x14ac:dyDescent="0.25">
      <c r="A1351" s="116"/>
      <c r="B1351" s="76"/>
      <c r="C1351" s="38"/>
      <c r="D1351" s="73"/>
      <c r="E1351" s="73"/>
      <c r="F1351" s="73"/>
      <c r="G1351" s="74"/>
      <c r="H1351" s="117"/>
    </row>
    <row r="1352" spans="1:8" ht="15" hidden="1" x14ac:dyDescent="0.25">
      <c r="A1352" s="116"/>
      <c r="B1352" s="76"/>
      <c r="C1352" s="38"/>
      <c r="D1352" s="73"/>
      <c r="E1352" s="73"/>
      <c r="F1352" s="73"/>
      <c r="G1352" s="74"/>
      <c r="H1352" s="117"/>
    </row>
    <row r="1353" spans="1:8" ht="15" hidden="1" x14ac:dyDescent="0.25">
      <c r="A1353" s="116"/>
      <c r="B1353" s="76"/>
      <c r="C1353" s="38"/>
      <c r="D1353" s="73"/>
      <c r="E1353" s="73"/>
      <c r="F1353" s="73"/>
      <c r="G1353" s="74"/>
      <c r="H1353" s="117"/>
    </row>
    <row r="1354" spans="1:8" ht="15" hidden="1" x14ac:dyDescent="0.25">
      <c r="A1354" s="116"/>
      <c r="B1354" s="76"/>
      <c r="C1354" s="38"/>
      <c r="D1354" s="73"/>
      <c r="E1354" s="73"/>
      <c r="F1354" s="73"/>
      <c r="G1354" s="74"/>
      <c r="H1354" s="117"/>
    </row>
    <row r="1355" spans="1:8" ht="15" hidden="1" x14ac:dyDescent="0.25">
      <c r="A1355" s="116"/>
      <c r="B1355" s="76"/>
      <c r="C1355" s="38"/>
      <c r="D1355" s="73"/>
      <c r="E1355" s="73"/>
      <c r="F1355" s="73"/>
      <c r="G1355" s="74"/>
      <c r="H1355" s="117"/>
    </row>
    <row r="1356" spans="1:8" ht="15" hidden="1" x14ac:dyDescent="0.25">
      <c r="A1356" s="116"/>
      <c r="B1356" s="76"/>
      <c r="C1356" s="38"/>
      <c r="D1356" s="73"/>
      <c r="E1356" s="73"/>
      <c r="F1356" s="73"/>
      <c r="G1356" s="74"/>
      <c r="H1356" s="117"/>
    </row>
    <row r="1357" spans="1:8" ht="15" hidden="1" x14ac:dyDescent="0.25">
      <c r="A1357" s="116"/>
      <c r="B1357" s="76"/>
      <c r="C1357" s="38"/>
      <c r="D1357" s="73"/>
      <c r="E1357" s="73"/>
      <c r="F1357" s="73"/>
      <c r="G1357" s="74"/>
      <c r="H1357" s="117"/>
    </row>
    <row r="1358" spans="1:8" ht="15" hidden="1" x14ac:dyDescent="0.25">
      <c r="A1358" s="116"/>
      <c r="B1358" s="76"/>
      <c r="C1358" s="38"/>
      <c r="D1358" s="73"/>
      <c r="E1358" s="73"/>
      <c r="F1358" s="73"/>
      <c r="G1358" s="74"/>
      <c r="H1358" s="117"/>
    </row>
    <row r="1359" spans="1:8" ht="15" hidden="1" x14ac:dyDescent="0.25">
      <c r="A1359" s="116"/>
      <c r="B1359" s="76"/>
      <c r="C1359" s="38"/>
      <c r="D1359" s="73"/>
      <c r="E1359" s="73"/>
      <c r="F1359" s="73"/>
      <c r="G1359" s="74"/>
      <c r="H1359" s="117"/>
    </row>
    <row r="1360" spans="1:8" ht="15" hidden="1" x14ac:dyDescent="0.25">
      <c r="A1360" s="116"/>
      <c r="B1360" s="76"/>
      <c r="C1360" s="38"/>
      <c r="D1360" s="73"/>
      <c r="E1360" s="73"/>
      <c r="F1360" s="73"/>
      <c r="G1360" s="74"/>
      <c r="H1360" s="117"/>
    </row>
    <row r="1361" spans="1:8" ht="15" hidden="1" x14ac:dyDescent="0.25">
      <c r="A1361" s="116"/>
      <c r="B1361" s="76"/>
      <c r="C1361" s="38"/>
      <c r="D1361" s="73"/>
      <c r="E1361" s="73"/>
      <c r="F1361" s="73"/>
      <c r="G1361" s="74"/>
      <c r="H1361" s="117"/>
    </row>
    <row r="1362" spans="1:8" ht="15" hidden="1" x14ac:dyDescent="0.25">
      <c r="A1362" s="116"/>
      <c r="B1362" s="76"/>
      <c r="C1362" s="38"/>
      <c r="D1362" s="73"/>
      <c r="E1362" s="73"/>
      <c r="F1362" s="73"/>
      <c r="G1362" s="74"/>
      <c r="H1362" s="117"/>
    </row>
    <row r="1363" spans="1:8" ht="15" hidden="1" x14ac:dyDescent="0.25">
      <c r="A1363" s="116"/>
      <c r="B1363" s="76"/>
      <c r="C1363" s="38"/>
      <c r="D1363" s="73"/>
      <c r="E1363" s="73"/>
      <c r="F1363" s="73"/>
      <c r="G1363" s="74"/>
      <c r="H1363" s="117"/>
    </row>
    <row r="1364" spans="1:8" ht="15" hidden="1" x14ac:dyDescent="0.25">
      <c r="A1364" s="116"/>
      <c r="B1364" s="76"/>
      <c r="C1364" s="38"/>
      <c r="D1364" s="73"/>
      <c r="E1364" s="73"/>
      <c r="F1364" s="73"/>
      <c r="G1364" s="74"/>
      <c r="H1364" s="117"/>
    </row>
    <row r="1365" spans="1:8" ht="15" hidden="1" x14ac:dyDescent="0.25">
      <c r="A1365" s="116"/>
      <c r="B1365" s="76"/>
      <c r="C1365" s="38"/>
      <c r="D1365" s="73"/>
      <c r="E1365" s="73"/>
      <c r="F1365" s="73"/>
      <c r="G1365" s="74"/>
      <c r="H1365" s="117"/>
    </row>
    <row r="1366" spans="1:8" ht="15" hidden="1" x14ac:dyDescent="0.25">
      <c r="A1366" s="116"/>
      <c r="B1366" s="76"/>
      <c r="C1366" s="38"/>
      <c r="D1366" s="73"/>
      <c r="E1366" s="73"/>
      <c r="F1366" s="73"/>
      <c r="G1366" s="74"/>
      <c r="H1366" s="117"/>
    </row>
    <row r="1367" spans="1:8" ht="15" hidden="1" x14ac:dyDescent="0.25">
      <c r="A1367" s="116"/>
      <c r="B1367" s="76"/>
      <c r="C1367" s="38"/>
      <c r="D1367" s="73"/>
      <c r="E1367" s="73"/>
      <c r="F1367" s="73"/>
      <c r="G1367" s="74"/>
      <c r="H1367" s="117"/>
    </row>
    <row r="1368" spans="1:8" ht="15" hidden="1" x14ac:dyDescent="0.25">
      <c r="A1368" s="116"/>
      <c r="B1368" s="76"/>
      <c r="C1368" s="38"/>
      <c r="D1368" s="73"/>
      <c r="E1368" s="73"/>
      <c r="F1368" s="73"/>
      <c r="G1368" s="74"/>
      <c r="H1368" s="117"/>
    </row>
    <row r="1369" spans="1:8" ht="15" hidden="1" x14ac:dyDescent="0.25">
      <c r="A1369" s="116"/>
      <c r="B1369" s="76"/>
      <c r="C1369" s="38"/>
      <c r="D1369" s="73"/>
      <c r="E1369" s="73"/>
      <c r="F1369" s="73"/>
      <c r="G1369" s="74"/>
      <c r="H1369" s="117"/>
    </row>
    <row r="1370" spans="1:8" ht="15" hidden="1" x14ac:dyDescent="0.25">
      <c r="A1370" s="116"/>
      <c r="B1370" s="76"/>
      <c r="C1370" s="38"/>
      <c r="D1370" s="73"/>
      <c r="E1370" s="73"/>
      <c r="F1370" s="73"/>
      <c r="G1370" s="74"/>
      <c r="H1370" s="117"/>
    </row>
    <row r="1371" spans="1:8" ht="15" hidden="1" x14ac:dyDescent="0.25">
      <c r="A1371" s="116"/>
      <c r="B1371" s="76"/>
      <c r="C1371" s="38"/>
      <c r="D1371" s="73"/>
      <c r="E1371" s="73"/>
      <c r="F1371" s="73"/>
      <c r="G1371" s="74"/>
      <c r="H1371" s="117"/>
    </row>
    <row r="1372" spans="1:8" ht="15" hidden="1" x14ac:dyDescent="0.25">
      <c r="A1372" s="116"/>
      <c r="B1372" s="76"/>
      <c r="C1372" s="38"/>
      <c r="D1372" s="73"/>
      <c r="E1372" s="73"/>
      <c r="F1372" s="73"/>
      <c r="G1372" s="74"/>
      <c r="H1372" s="117"/>
    </row>
    <row r="1373" spans="1:8" ht="15" hidden="1" x14ac:dyDescent="0.25">
      <c r="A1373" s="116"/>
      <c r="B1373" s="76"/>
      <c r="C1373" s="38"/>
      <c r="D1373" s="73"/>
      <c r="E1373" s="73"/>
      <c r="F1373" s="73"/>
      <c r="G1373" s="74"/>
      <c r="H1373" s="117"/>
    </row>
    <row r="1374" spans="1:8" ht="15" hidden="1" x14ac:dyDescent="0.25">
      <c r="A1374" s="116"/>
      <c r="B1374" s="76"/>
      <c r="C1374" s="38"/>
      <c r="D1374" s="73"/>
      <c r="E1374" s="73"/>
      <c r="F1374" s="73"/>
      <c r="G1374" s="74"/>
      <c r="H1374" s="117"/>
    </row>
    <row r="1375" spans="1:8" ht="15" hidden="1" x14ac:dyDescent="0.25">
      <c r="A1375" s="116"/>
      <c r="B1375" s="76"/>
      <c r="C1375" s="38"/>
      <c r="D1375" s="73"/>
      <c r="E1375" s="73"/>
      <c r="F1375" s="73"/>
      <c r="G1375" s="74"/>
      <c r="H1375" s="117"/>
    </row>
    <row r="1376" spans="1:8" ht="15" hidden="1" x14ac:dyDescent="0.25">
      <c r="A1376" s="116"/>
      <c r="B1376" s="76"/>
      <c r="C1376" s="38"/>
      <c r="D1376" s="73"/>
      <c r="E1376" s="73"/>
      <c r="F1376" s="73"/>
      <c r="G1376" s="74"/>
      <c r="H1376" s="117"/>
    </row>
    <row r="1377" spans="1:8" ht="15" hidden="1" x14ac:dyDescent="0.25">
      <c r="A1377" s="116"/>
      <c r="B1377" s="76"/>
      <c r="C1377" s="38"/>
      <c r="D1377" s="73"/>
      <c r="E1377" s="73"/>
      <c r="F1377" s="73"/>
      <c r="G1377" s="74"/>
      <c r="H1377" s="117"/>
    </row>
    <row r="1378" spans="1:8" ht="15" hidden="1" x14ac:dyDescent="0.25">
      <c r="A1378" s="116"/>
      <c r="B1378" s="76"/>
      <c r="C1378" s="38"/>
      <c r="D1378" s="73"/>
      <c r="E1378" s="73"/>
      <c r="F1378" s="73"/>
      <c r="G1378" s="74"/>
      <c r="H1378" s="117"/>
    </row>
    <row r="1379" spans="1:8" ht="15" hidden="1" x14ac:dyDescent="0.25">
      <c r="A1379" s="116"/>
      <c r="B1379" s="76"/>
      <c r="C1379" s="38"/>
      <c r="D1379" s="73"/>
      <c r="E1379" s="73"/>
      <c r="F1379" s="73"/>
      <c r="G1379" s="74"/>
      <c r="H1379" s="117"/>
    </row>
    <row r="1380" spans="1:8" ht="15" hidden="1" x14ac:dyDescent="0.25">
      <c r="A1380" s="116"/>
      <c r="B1380" s="76"/>
      <c r="C1380" s="38"/>
      <c r="D1380" s="73"/>
      <c r="E1380" s="73"/>
      <c r="F1380" s="73"/>
      <c r="G1380" s="74"/>
      <c r="H1380" s="117"/>
    </row>
    <row r="1381" spans="1:8" ht="15" hidden="1" x14ac:dyDescent="0.25">
      <c r="A1381" s="116"/>
      <c r="B1381" s="76"/>
      <c r="C1381" s="38"/>
      <c r="D1381" s="73"/>
      <c r="E1381" s="73"/>
      <c r="F1381" s="73"/>
      <c r="G1381" s="74"/>
      <c r="H1381" s="117"/>
    </row>
    <row r="1382" spans="1:8" ht="15" hidden="1" x14ac:dyDescent="0.25">
      <c r="A1382" s="116"/>
      <c r="B1382" s="76"/>
      <c r="C1382" s="38"/>
      <c r="D1382" s="73"/>
      <c r="E1382" s="73"/>
      <c r="F1382" s="73"/>
      <c r="G1382" s="74"/>
      <c r="H1382" s="117"/>
    </row>
    <row r="1383" spans="1:8" ht="15" hidden="1" x14ac:dyDescent="0.25">
      <c r="A1383" s="116"/>
      <c r="B1383" s="76"/>
      <c r="C1383" s="38"/>
      <c r="D1383" s="73"/>
      <c r="E1383" s="73"/>
      <c r="F1383" s="73"/>
      <c r="G1383" s="74"/>
      <c r="H1383" s="117"/>
    </row>
    <row r="1384" spans="1:8" ht="15" hidden="1" x14ac:dyDescent="0.25">
      <c r="A1384" s="116"/>
      <c r="B1384" s="76"/>
      <c r="C1384" s="38"/>
      <c r="D1384" s="73"/>
      <c r="E1384" s="73"/>
      <c r="F1384" s="73"/>
      <c r="G1384" s="74"/>
      <c r="H1384" s="117"/>
    </row>
    <row r="1385" spans="1:8" ht="15" hidden="1" x14ac:dyDescent="0.25">
      <c r="A1385" s="116"/>
      <c r="B1385" s="76"/>
      <c r="C1385" s="38"/>
      <c r="D1385" s="73"/>
      <c r="E1385" s="73"/>
      <c r="F1385" s="73"/>
      <c r="G1385" s="74"/>
      <c r="H1385" s="117"/>
    </row>
    <row r="1386" spans="1:8" ht="15" hidden="1" x14ac:dyDescent="0.25">
      <c r="A1386" s="116"/>
      <c r="B1386" s="76"/>
      <c r="C1386" s="38"/>
      <c r="D1386" s="73"/>
      <c r="E1386" s="73"/>
      <c r="F1386" s="73"/>
      <c r="G1386" s="74"/>
      <c r="H1386" s="117"/>
    </row>
    <row r="1387" spans="1:8" ht="15" hidden="1" x14ac:dyDescent="0.25">
      <c r="A1387" s="116"/>
      <c r="B1387" s="76"/>
      <c r="C1387" s="38"/>
      <c r="D1387" s="73"/>
      <c r="E1387" s="73"/>
      <c r="F1387" s="73"/>
      <c r="G1387" s="74"/>
      <c r="H1387" s="117"/>
    </row>
    <row r="1388" spans="1:8" ht="15" hidden="1" x14ac:dyDescent="0.25">
      <c r="A1388" s="116"/>
      <c r="B1388" s="76"/>
      <c r="C1388" s="38"/>
      <c r="D1388" s="73"/>
      <c r="E1388" s="73"/>
      <c r="F1388" s="73"/>
      <c r="G1388" s="74"/>
      <c r="H1388" s="117"/>
    </row>
    <row r="1389" spans="1:8" ht="15" hidden="1" x14ac:dyDescent="0.25">
      <c r="A1389" s="116"/>
      <c r="B1389" s="76"/>
      <c r="C1389" s="38"/>
      <c r="D1389" s="73"/>
      <c r="E1389" s="73"/>
      <c r="F1389" s="73"/>
      <c r="G1389" s="74"/>
      <c r="H1389" s="117"/>
    </row>
    <row r="1390" spans="1:8" ht="15" hidden="1" x14ac:dyDescent="0.25">
      <c r="A1390" s="116"/>
      <c r="B1390" s="76"/>
      <c r="C1390" s="38"/>
      <c r="D1390" s="73"/>
      <c r="E1390" s="73"/>
      <c r="F1390" s="73"/>
      <c r="G1390" s="74"/>
      <c r="H1390" s="117"/>
    </row>
    <row r="1391" spans="1:8" ht="15" hidden="1" x14ac:dyDescent="0.25">
      <c r="A1391" s="116"/>
      <c r="B1391" s="76"/>
      <c r="C1391" s="38"/>
      <c r="D1391" s="73"/>
      <c r="E1391" s="73"/>
      <c r="F1391" s="73"/>
      <c r="G1391" s="74"/>
      <c r="H1391" s="117"/>
    </row>
    <row r="1392" spans="1:8" ht="15" hidden="1" x14ac:dyDescent="0.25">
      <c r="A1392" s="116"/>
      <c r="B1392" s="76"/>
      <c r="C1392" s="38"/>
      <c r="D1392" s="73"/>
      <c r="E1392" s="73"/>
      <c r="F1392" s="73"/>
      <c r="G1392" s="74"/>
      <c r="H1392" s="117"/>
    </row>
    <row r="1393" spans="1:8" ht="15" hidden="1" x14ac:dyDescent="0.25">
      <c r="A1393" s="116"/>
      <c r="B1393" s="76"/>
      <c r="C1393" s="38"/>
      <c r="D1393" s="73"/>
      <c r="E1393" s="73"/>
      <c r="F1393" s="73"/>
      <c r="G1393" s="74"/>
      <c r="H1393" s="117"/>
    </row>
    <row r="1394" spans="1:8" ht="15" hidden="1" x14ac:dyDescent="0.25">
      <c r="A1394" s="116"/>
      <c r="B1394" s="76"/>
      <c r="C1394" s="38"/>
      <c r="D1394" s="73"/>
      <c r="E1394" s="73"/>
      <c r="F1394" s="73"/>
      <c r="G1394" s="74"/>
      <c r="H1394" s="117"/>
    </row>
    <row r="1395" spans="1:8" ht="15" hidden="1" x14ac:dyDescent="0.25">
      <c r="A1395" s="116"/>
      <c r="B1395" s="76"/>
      <c r="C1395" s="38"/>
      <c r="D1395" s="73"/>
      <c r="E1395" s="73"/>
      <c r="F1395" s="73"/>
      <c r="G1395" s="74"/>
      <c r="H1395" s="117"/>
    </row>
    <row r="1396" spans="1:8" ht="15" hidden="1" x14ac:dyDescent="0.25">
      <c r="A1396" s="116"/>
      <c r="B1396" s="76"/>
      <c r="C1396" s="38"/>
      <c r="D1396" s="73"/>
      <c r="E1396" s="73"/>
      <c r="F1396" s="73"/>
      <c r="G1396" s="74"/>
      <c r="H1396" s="117"/>
    </row>
    <row r="1397" spans="1:8" ht="15" hidden="1" x14ac:dyDescent="0.25">
      <c r="A1397" s="116"/>
      <c r="B1397" s="76"/>
      <c r="C1397" s="38"/>
      <c r="D1397" s="73"/>
      <c r="E1397" s="73"/>
      <c r="F1397" s="73"/>
      <c r="G1397" s="74"/>
      <c r="H1397" s="117"/>
    </row>
    <row r="1398" spans="1:8" ht="15" hidden="1" x14ac:dyDescent="0.25">
      <c r="A1398" s="116"/>
      <c r="B1398" s="76"/>
      <c r="C1398" s="38"/>
      <c r="D1398" s="73"/>
      <c r="E1398" s="73"/>
      <c r="F1398" s="73"/>
      <c r="G1398" s="74"/>
      <c r="H1398" s="117"/>
    </row>
    <row r="1399" spans="1:8" ht="15" hidden="1" x14ac:dyDescent="0.25">
      <c r="A1399" s="116"/>
      <c r="B1399" s="76"/>
      <c r="C1399" s="38"/>
      <c r="D1399" s="73"/>
      <c r="E1399" s="73"/>
      <c r="F1399" s="73"/>
      <c r="G1399" s="74"/>
      <c r="H1399" s="117"/>
    </row>
    <row r="1400" spans="1:8" ht="15" hidden="1" x14ac:dyDescent="0.25">
      <c r="A1400" s="116"/>
      <c r="B1400" s="76"/>
      <c r="C1400" s="38"/>
      <c r="D1400" s="73"/>
      <c r="E1400" s="73"/>
      <c r="F1400" s="73"/>
      <c r="G1400" s="74"/>
      <c r="H1400" s="117"/>
    </row>
    <row r="1401" spans="1:8" ht="15" hidden="1" x14ac:dyDescent="0.25">
      <c r="A1401" s="116"/>
      <c r="B1401" s="76"/>
      <c r="C1401" s="38"/>
      <c r="D1401" s="73"/>
      <c r="E1401" s="73"/>
      <c r="F1401" s="73"/>
      <c r="G1401" s="74"/>
      <c r="H1401" s="117"/>
    </row>
    <row r="1402" spans="1:8" ht="15" hidden="1" x14ac:dyDescent="0.25">
      <c r="A1402" s="116"/>
      <c r="B1402" s="76"/>
      <c r="C1402" s="38"/>
      <c r="D1402" s="73"/>
      <c r="E1402" s="73"/>
      <c r="F1402" s="73"/>
      <c r="G1402" s="74"/>
      <c r="H1402" s="117"/>
    </row>
    <row r="1403" spans="1:8" ht="15" hidden="1" x14ac:dyDescent="0.25">
      <c r="A1403" s="116"/>
      <c r="B1403" s="76"/>
      <c r="C1403" s="38"/>
      <c r="D1403" s="73"/>
      <c r="E1403" s="73"/>
      <c r="F1403" s="73"/>
      <c r="G1403" s="74"/>
      <c r="H1403" s="117"/>
    </row>
    <row r="1404" spans="1:8" ht="15" hidden="1" x14ac:dyDescent="0.25">
      <c r="A1404" s="116"/>
      <c r="B1404" s="76"/>
      <c r="C1404" s="38"/>
      <c r="D1404" s="73"/>
      <c r="E1404" s="73"/>
      <c r="F1404" s="73"/>
      <c r="G1404" s="74"/>
      <c r="H1404" s="117"/>
    </row>
    <row r="1405" spans="1:8" ht="15" hidden="1" x14ac:dyDescent="0.25">
      <c r="A1405" s="116"/>
      <c r="B1405" s="76"/>
      <c r="C1405" s="38"/>
      <c r="D1405" s="73"/>
      <c r="E1405" s="73"/>
      <c r="F1405" s="73"/>
      <c r="G1405" s="74"/>
      <c r="H1405" s="117"/>
    </row>
    <row r="1406" spans="1:8" ht="15" hidden="1" x14ac:dyDescent="0.25">
      <c r="A1406" s="116"/>
      <c r="B1406" s="76"/>
      <c r="C1406" s="38"/>
      <c r="D1406" s="73"/>
      <c r="E1406" s="73"/>
      <c r="F1406" s="73"/>
      <c r="G1406" s="74"/>
      <c r="H1406" s="117"/>
    </row>
    <row r="1407" spans="1:8" ht="15" hidden="1" x14ac:dyDescent="0.25">
      <c r="A1407" s="116"/>
      <c r="B1407" s="76"/>
      <c r="C1407" s="38"/>
      <c r="D1407" s="73"/>
      <c r="E1407" s="73"/>
      <c r="F1407" s="73"/>
      <c r="G1407" s="74"/>
      <c r="H1407" s="117"/>
    </row>
    <row r="1408" spans="1:8" ht="15" hidden="1" x14ac:dyDescent="0.25">
      <c r="A1408" s="116"/>
      <c r="B1408" s="76"/>
      <c r="C1408" s="38"/>
      <c r="D1408" s="73"/>
      <c r="E1408" s="73"/>
      <c r="F1408" s="73"/>
      <c r="G1408" s="74"/>
      <c r="H1408" s="117"/>
    </row>
    <row r="1409" spans="1:8" ht="15" hidden="1" x14ac:dyDescent="0.25">
      <c r="A1409" s="116"/>
      <c r="B1409" s="76"/>
      <c r="C1409" s="38"/>
      <c r="D1409" s="73"/>
      <c r="E1409" s="73"/>
      <c r="F1409" s="73"/>
      <c r="G1409" s="74"/>
      <c r="H1409" s="117"/>
    </row>
    <row r="1410" spans="1:8" ht="15" hidden="1" x14ac:dyDescent="0.25">
      <c r="A1410" s="116"/>
      <c r="B1410" s="76"/>
      <c r="C1410" s="38"/>
      <c r="D1410" s="73"/>
      <c r="E1410" s="73"/>
      <c r="F1410" s="73"/>
      <c r="G1410" s="74"/>
      <c r="H1410" s="117"/>
    </row>
    <row r="1411" spans="1:8" ht="15" hidden="1" x14ac:dyDescent="0.25">
      <c r="A1411" s="116"/>
      <c r="B1411" s="76"/>
      <c r="C1411" s="38"/>
      <c r="D1411" s="73"/>
      <c r="E1411" s="73"/>
      <c r="F1411" s="73"/>
      <c r="G1411" s="74"/>
      <c r="H1411" s="117"/>
    </row>
    <row r="1412" spans="1:8" ht="15" hidden="1" x14ac:dyDescent="0.25">
      <c r="A1412" s="116"/>
      <c r="B1412" s="76"/>
      <c r="C1412" s="38"/>
      <c r="D1412" s="73"/>
      <c r="E1412" s="73"/>
      <c r="F1412" s="73"/>
      <c r="G1412" s="74"/>
      <c r="H1412" s="117"/>
    </row>
    <row r="1413" spans="1:8" ht="15" hidden="1" x14ac:dyDescent="0.25">
      <c r="A1413" s="116"/>
      <c r="B1413" s="76"/>
      <c r="C1413" s="38"/>
      <c r="D1413" s="73"/>
      <c r="E1413" s="73"/>
      <c r="F1413" s="73"/>
      <c r="G1413" s="74"/>
      <c r="H1413" s="117"/>
    </row>
    <row r="1414" spans="1:8" ht="15" hidden="1" x14ac:dyDescent="0.25">
      <c r="A1414" s="116"/>
      <c r="B1414" s="76"/>
      <c r="C1414" s="38"/>
      <c r="D1414" s="73"/>
      <c r="E1414" s="73"/>
      <c r="F1414" s="73"/>
      <c r="G1414" s="74"/>
      <c r="H1414" s="117"/>
    </row>
    <row r="1415" spans="1:8" ht="15" hidden="1" x14ac:dyDescent="0.25">
      <c r="A1415" s="116"/>
      <c r="B1415" s="76"/>
      <c r="C1415" s="38"/>
      <c r="D1415" s="73"/>
      <c r="E1415" s="73"/>
      <c r="F1415" s="73"/>
      <c r="G1415" s="74"/>
      <c r="H1415" s="117"/>
    </row>
    <row r="1416" spans="1:8" ht="15" hidden="1" x14ac:dyDescent="0.25">
      <c r="A1416" s="116"/>
      <c r="B1416" s="76"/>
      <c r="C1416" s="38"/>
      <c r="D1416" s="73"/>
      <c r="E1416" s="73"/>
      <c r="F1416" s="73"/>
      <c r="G1416" s="74"/>
      <c r="H1416" s="117"/>
    </row>
    <row r="1417" spans="1:8" ht="15" hidden="1" x14ac:dyDescent="0.25">
      <c r="A1417" s="116"/>
      <c r="B1417" s="76"/>
      <c r="C1417" s="38"/>
      <c r="D1417" s="73"/>
      <c r="E1417" s="73"/>
      <c r="F1417" s="73"/>
      <c r="G1417" s="74"/>
      <c r="H1417" s="117"/>
    </row>
    <row r="1418" spans="1:8" ht="15" hidden="1" x14ac:dyDescent="0.25">
      <c r="A1418" s="116"/>
      <c r="B1418" s="76"/>
      <c r="C1418" s="38"/>
      <c r="D1418" s="73"/>
      <c r="E1418" s="73"/>
      <c r="F1418" s="73"/>
      <c r="G1418" s="74"/>
      <c r="H1418" s="117"/>
    </row>
    <row r="1419" spans="1:8" ht="15" hidden="1" x14ac:dyDescent="0.25">
      <c r="A1419" s="116"/>
      <c r="B1419" s="76"/>
      <c r="C1419" s="38"/>
      <c r="D1419" s="73"/>
      <c r="E1419" s="73"/>
      <c r="F1419" s="73"/>
      <c r="G1419" s="74"/>
      <c r="H1419" s="117"/>
    </row>
    <row r="1420" spans="1:8" ht="15" hidden="1" x14ac:dyDescent="0.25">
      <c r="A1420" s="116"/>
      <c r="B1420" s="76"/>
      <c r="C1420" s="38"/>
      <c r="D1420" s="73"/>
      <c r="E1420" s="73"/>
      <c r="F1420" s="73"/>
      <c r="G1420" s="74"/>
      <c r="H1420" s="117"/>
    </row>
    <row r="1421" spans="1:8" ht="15" hidden="1" x14ac:dyDescent="0.25">
      <c r="A1421" s="116"/>
      <c r="B1421" s="76"/>
      <c r="C1421" s="38"/>
      <c r="D1421" s="73"/>
      <c r="E1421" s="73"/>
      <c r="F1421" s="73"/>
      <c r="G1421" s="74"/>
      <c r="H1421" s="117"/>
    </row>
    <row r="1422" spans="1:8" ht="15" hidden="1" x14ac:dyDescent="0.25">
      <c r="A1422" s="116"/>
      <c r="B1422" s="76"/>
      <c r="C1422" s="38"/>
      <c r="D1422" s="73"/>
      <c r="E1422" s="73"/>
      <c r="F1422" s="73"/>
      <c r="G1422" s="74"/>
      <c r="H1422" s="117"/>
    </row>
    <row r="1423" spans="1:8" ht="15" hidden="1" x14ac:dyDescent="0.25">
      <c r="A1423" s="116"/>
      <c r="B1423" s="76"/>
      <c r="C1423" s="38"/>
      <c r="D1423" s="73"/>
      <c r="E1423" s="73"/>
      <c r="F1423" s="73"/>
      <c r="G1423" s="74"/>
      <c r="H1423" s="117"/>
    </row>
    <row r="1424" spans="1:8" ht="15" hidden="1" x14ac:dyDescent="0.25">
      <c r="A1424" s="116"/>
      <c r="B1424" s="76"/>
      <c r="C1424" s="38"/>
      <c r="D1424" s="73"/>
      <c r="E1424" s="73"/>
      <c r="F1424" s="73"/>
      <c r="G1424" s="74"/>
      <c r="H1424" s="117"/>
    </row>
    <row r="1425" spans="1:8" ht="15" hidden="1" x14ac:dyDescent="0.25">
      <c r="A1425" s="116"/>
      <c r="B1425" s="76"/>
      <c r="C1425" s="38"/>
      <c r="D1425" s="73"/>
      <c r="E1425" s="73"/>
      <c r="F1425" s="73"/>
      <c r="G1425" s="74"/>
      <c r="H1425" s="117"/>
    </row>
    <row r="1426" spans="1:8" ht="15" hidden="1" x14ac:dyDescent="0.25">
      <c r="A1426" s="116"/>
      <c r="B1426" s="76"/>
      <c r="C1426" s="38"/>
      <c r="D1426" s="73"/>
      <c r="E1426" s="73"/>
      <c r="F1426" s="73"/>
      <c r="G1426" s="74"/>
      <c r="H1426" s="117"/>
    </row>
    <row r="1427" spans="1:8" ht="15" hidden="1" x14ac:dyDescent="0.25">
      <c r="A1427" s="116"/>
      <c r="B1427" s="76"/>
      <c r="C1427" s="38"/>
      <c r="D1427" s="73"/>
      <c r="E1427" s="73"/>
      <c r="F1427" s="73"/>
      <c r="G1427" s="74"/>
      <c r="H1427" s="117"/>
    </row>
    <row r="1428" spans="1:8" ht="15" hidden="1" x14ac:dyDescent="0.25">
      <c r="A1428" s="116"/>
      <c r="B1428" s="76"/>
      <c r="C1428" s="38"/>
      <c r="D1428" s="73"/>
      <c r="E1428" s="73"/>
      <c r="F1428" s="73"/>
      <c r="G1428" s="74"/>
      <c r="H1428" s="117"/>
    </row>
    <row r="1429" spans="1:8" ht="15" hidden="1" x14ac:dyDescent="0.25">
      <c r="A1429" s="116"/>
      <c r="B1429" s="76"/>
      <c r="C1429" s="38"/>
      <c r="D1429" s="73"/>
      <c r="E1429" s="73"/>
      <c r="F1429" s="73"/>
      <c r="G1429" s="74"/>
      <c r="H1429" s="117"/>
    </row>
    <row r="1430" spans="1:8" ht="15" hidden="1" x14ac:dyDescent="0.25">
      <c r="A1430" s="116"/>
      <c r="B1430" s="76"/>
      <c r="C1430" s="38"/>
      <c r="D1430" s="73"/>
      <c r="E1430" s="73"/>
      <c r="F1430" s="73"/>
      <c r="G1430" s="74"/>
      <c r="H1430" s="117"/>
    </row>
    <row r="1431" spans="1:8" ht="15" hidden="1" x14ac:dyDescent="0.25">
      <c r="A1431" s="116"/>
      <c r="B1431" s="76"/>
      <c r="C1431" s="38"/>
      <c r="D1431" s="73"/>
      <c r="E1431" s="73"/>
      <c r="F1431" s="73"/>
      <c r="G1431" s="74"/>
      <c r="H1431" s="117"/>
    </row>
    <row r="1432" spans="1:8" ht="15" hidden="1" x14ac:dyDescent="0.25">
      <c r="A1432" s="116"/>
      <c r="B1432" s="76"/>
      <c r="C1432" s="38"/>
      <c r="D1432" s="73"/>
      <c r="E1432" s="73"/>
      <c r="F1432" s="73"/>
      <c r="G1432" s="74"/>
      <c r="H1432" s="117"/>
    </row>
    <row r="1433" spans="1:8" ht="15" hidden="1" x14ac:dyDescent="0.25">
      <c r="A1433" s="116"/>
      <c r="B1433" s="76"/>
      <c r="C1433" s="38"/>
      <c r="D1433" s="73"/>
      <c r="E1433" s="73"/>
      <c r="F1433" s="73"/>
      <c r="G1433" s="74"/>
      <c r="H1433" s="117"/>
    </row>
    <row r="1434" spans="1:8" ht="15" hidden="1" x14ac:dyDescent="0.25">
      <c r="A1434" s="116"/>
      <c r="B1434" s="76"/>
      <c r="C1434" s="38"/>
      <c r="D1434" s="73"/>
      <c r="E1434" s="73"/>
      <c r="F1434" s="73"/>
      <c r="G1434" s="74"/>
      <c r="H1434" s="117"/>
    </row>
    <row r="1435" spans="1:8" ht="15" hidden="1" x14ac:dyDescent="0.25">
      <c r="A1435" s="116"/>
      <c r="B1435" s="76"/>
      <c r="C1435" s="38"/>
      <c r="D1435" s="73"/>
      <c r="E1435" s="73"/>
      <c r="F1435" s="73"/>
      <c r="G1435" s="74"/>
      <c r="H1435" s="117"/>
    </row>
    <row r="1436" spans="1:8" ht="15" hidden="1" x14ac:dyDescent="0.25">
      <c r="A1436" s="116"/>
      <c r="B1436" s="76"/>
      <c r="C1436" s="38"/>
      <c r="D1436" s="73"/>
      <c r="E1436" s="73"/>
      <c r="F1436" s="73"/>
      <c r="G1436" s="74"/>
      <c r="H1436" s="117"/>
    </row>
    <row r="1437" spans="1:8" ht="15" hidden="1" x14ac:dyDescent="0.25">
      <c r="A1437" s="116"/>
      <c r="B1437" s="76"/>
      <c r="C1437" s="38"/>
      <c r="D1437" s="73"/>
      <c r="E1437" s="73"/>
      <c r="F1437" s="73"/>
      <c r="G1437" s="74"/>
      <c r="H1437" s="117"/>
    </row>
    <row r="1438" spans="1:8" ht="15" hidden="1" x14ac:dyDescent="0.25">
      <c r="A1438" s="116"/>
      <c r="B1438" s="76"/>
      <c r="C1438" s="38"/>
      <c r="D1438" s="73"/>
      <c r="E1438" s="73"/>
      <c r="F1438" s="73"/>
      <c r="G1438" s="74"/>
      <c r="H1438" s="117"/>
    </row>
    <row r="1439" spans="1:8" ht="15" hidden="1" x14ac:dyDescent="0.25">
      <c r="A1439" s="116"/>
      <c r="B1439" s="76"/>
      <c r="C1439" s="38"/>
      <c r="D1439" s="73"/>
      <c r="E1439" s="73"/>
      <c r="F1439" s="73"/>
      <c r="G1439" s="74"/>
      <c r="H1439" s="117"/>
    </row>
    <row r="1440" spans="1:8" ht="15" hidden="1" x14ac:dyDescent="0.25">
      <c r="A1440" s="116"/>
      <c r="B1440" s="76"/>
      <c r="C1440" s="38"/>
      <c r="D1440" s="73"/>
      <c r="E1440" s="73"/>
      <c r="F1440" s="73"/>
      <c r="G1440" s="74"/>
      <c r="H1440" s="117"/>
    </row>
    <row r="1441" spans="1:8" ht="15" hidden="1" x14ac:dyDescent="0.25">
      <c r="A1441" s="116"/>
      <c r="B1441" s="76"/>
      <c r="C1441" s="38"/>
      <c r="D1441" s="73"/>
      <c r="E1441" s="73"/>
      <c r="F1441" s="73"/>
      <c r="G1441" s="74"/>
      <c r="H1441" s="117"/>
    </row>
    <row r="1442" spans="1:8" ht="15" hidden="1" x14ac:dyDescent="0.25">
      <c r="A1442" s="116"/>
      <c r="B1442" s="76"/>
      <c r="C1442" s="38"/>
      <c r="D1442" s="73"/>
      <c r="E1442" s="73"/>
      <c r="F1442" s="73"/>
      <c r="G1442" s="74"/>
      <c r="H1442" s="117"/>
    </row>
    <row r="1443" spans="1:8" ht="15" hidden="1" x14ac:dyDescent="0.25">
      <c r="A1443" s="116"/>
      <c r="B1443" s="76"/>
      <c r="C1443" s="38"/>
      <c r="D1443" s="73"/>
      <c r="E1443" s="73"/>
      <c r="F1443" s="73"/>
      <c r="G1443" s="74"/>
      <c r="H1443" s="117"/>
    </row>
    <row r="1444" spans="1:8" ht="15" hidden="1" x14ac:dyDescent="0.25">
      <c r="A1444" s="116"/>
      <c r="B1444" s="76"/>
      <c r="C1444" s="38"/>
      <c r="D1444" s="73"/>
      <c r="E1444" s="73"/>
      <c r="F1444" s="73"/>
      <c r="G1444" s="74"/>
      <c r="H1444" s="117"/>
    </row>
    <row r="1445" spans="1:8" ht="15" hidden="1" x14ac:dyDescent="0.25">
      <c r="A1445" s="116"/>
      <c r="B1445" s="76"/>
      <c r="C1445" s="38"/>
      <c r="D1445" s="73"/>
      <c r="E1445" s="73"/>
      <c r="F1445" s="73"/>
      <c r="G1445" s="74"/>
      <c r="H1445" s="117"/>
    </row>
    <row r="1446" spans="1:8" ht="15" hidden="1" x14ac:dyDescent="0.25">
      <c r="A1446" s="116"/>
      <c r="B1446" s="76"/>
      <c r="C1446" s="38"/>
      <c r="D1446" s="73"/>
      <c r="E1446" s="73"/>
      <c r="F1446" s="73"/>
      <c r="G1446" s="74"/>
      <c r="H1446" s="117"/>
    </row>
    <row r="1447" spans="1:8" ht="15" hidden="1" x14ac:dyDescent="0.25">
      <c r="A1447" s="116"/>
      <c r="B1447" s="76"/>
      <c r="C1447" s="38"/>
      <c r="D1447" s="73"/>
      <c r="E1447" s="73"/>
      <c r="F1447" s="73"/>
      <c r="G1447" s="74"/>
      <c r="H1447" s="117"/>
    </row>
    <row r="1448" spans="1:8" ht="15" hidden="1" x14ac:dyDescent="0.25">
      <c r="A1448" s="116"/>
      <c r="B1448" s="76"/>
      <c r="C1448" s="38"/>
      <c r="D1448" s="73"/>
      <c r="E1448" s="73"/>
      <c r="F1448" s="73"/>
      <c r="G1448" s="74"/>
      <c r="H1448" s="117"/>
    </row>
    <row r="1449" spans="1:8" ht="15" hidden="1" x14ac:dyDescent="0.25">
      <c r="A1449" s="116"/>
      <c r="B1449" s="76"/>
      <c r="C1449" s="38"/>
      <c r="D1449" s="73"/>
      <c r="E1449" s="73"/>
      <c r="F1449" s="73"/>
      <c r="G1449" s="74"/>
      <c r="H1449" s="117"/>
    </row>
    <row r="1450" spans="1:8" ht="15" hidden="1" x14ac:dyDescent="0.25">
      <c r="A1450" s="116"/>
      <c r="B1450" s="76"/>
      <c r="C1450" s="38"/>
      <c r="D1450" s="73"/>
      <c r="E1450" s="73"/>
      <c r="F1450" s="73"/>
      <c r="G1450" s="74"/>
      <c r="H1450" s="117"/>
    </row>
    <row r="1451" spans="1:8" ht="15" hidden="1" x14ac:dyDescent="0.25">
      <c r="A1451" s="116"/>
      <c r="B1451" s="76"/>
      <c r="C1451" s="38"/>
      <c r="D1451" s="73"/>
      <c r="E1451" s="73"/>
      <c r="F1451" s="73"/>
      <c r="G1451" s="74"/>
      <c r="H1451" s="117"/>
    </row>
    <row r="1452" spans="1:8" ht="15" hidden="1" x14ac:dyDescent="0.25">
      <c r="A1452" s="116"/>
      <c r="B1452" s="76"/>
      <c r="C1452" s="38"/>
      <c r="D1452" s="73"/>
      <c r="E1452" s="73"/>
      <c r="F1452" s="73"/>
      <c r="G1452" s="74"/>
      <c r="H1452" s="117"/>
    </row>
    <row r="1453" spans="1:8" ht="15" hidden="1" x14ac:dyDescent="0.25">
      <c r="A1453" s="116"/>
      <c r="B1453" s="76"/>
      <c r="C1453" s="38"/>
      <c r="D1453" s="73"/>
      <c r="E1453" s="73"/>
      <c r="F1453" s="73"/>
      <c r="G1453" s="74"/>
      <c r="H1453" s="117"/>
    </row>
    <row r="1454" spans="1:8" ht="15" hidden="1" x14ac:dyDescent="0.25">
      <c r="A1454" s="116"/>
      <c r="B1454" s="76"/>
      <c r="C1454" s="38"/>
      <c r="D1454" s="73"/>
      <c r="E1454" s="73"/>
      <c r="F1454" s="73"/>
      <c r="G1454" s="74"/>
      <c r="H1454" s="117"/>
    </row>
    <row r="1455" spans="1:8" ht="15" hidden="1" x14ac:dyDescent="0.25">
      <c r="A1455" s="116"/>
      <c r="B1455" s="76"/>
      <c r="C1455" s="38"/>
      <c r="D1455" s="73"/>
      <c r="E1455" s="73"/>
      <c r="F1455" s="73"/>
      <c r="G1455" s="74"/>
      <c r="H1455" s="117"/>
    </row>
    <row r="1456" spans="1:8" ht="15" hidden="1" x14ac:dyDescent="0.25">
      <c r="A1456" s="116"/>
      <c r="B1456" s="76"/>
      <c r="C1456" s="38"/>
      <c r="D1456" s="73"/>
      <c r="E1456" s="73"/>
      <c r="F1456" s="73"/>
      <c r="G1456" s="74"/>
      <c r="H1456" s="117"/>
    </row>
    <row r="1457" spans="1:8" ht="15" hidden="1" x14ac:dyDescent="0.25">
      <c r="A1457" s="116"/>
      <c r="B1457" s="76"/>
      <c r="C1457" s="38"/>
      <c r="D1457" s="73"/>
      <c r="E1457" s="73"/>
      <c r="F1457" s="73"/>
      <c r="G1457" s="74"/>
      <c r="H1457" s="117"/>
    </row>
    <row r="1458" spans="1:8" ht="15" hidden="1" x14ac:dyDescent="0.25">
      <c r="A1458" s="116"/>
      <c r="B1458" s="76"/>
      <c r="C1458" s="38"/>
      <c r="D1458" s="73"/>
      <c r="E1458" s="73"/>
      <c r="F1458" s="73"/>
      <c r="G1458" s="74"/>
      <c r="H1458" s="117"/>
    </row>
    <row r="1459" spans="1:8" ht="15" hidden="1" x14ac:dyDescent="0.25">
      <c r="A1459" s="116"/>
      <c r="B1459" s="76"/>
      <c r="C1459" s="38"/>
      <c r="D1459" s="73"/>
      <c r="E1459" s="73"/>
      <c r="F1459" s="73"/>
      <c r="G1459" s="74"/>
      <c r="H1459" s="117"/>
    </row>
    <row r="1460" spans="1:8" ht="15" hidden="1" x14ac:dyDescent="0.25">
      <c r="A1460" s="116"/>
      <c r="B1460" s="76"/>
      <c r="C1460" s="38"/>
      <c r="D1460" s="73"/>
      <c r="E1460" s="73"/>
      <c r="F1460" s="73"/>
      <c r="G1460" s="74"/>
      <c r="H1460" s="117"/>
    </row>
  </sheetData>
  <mergeCells count="1">
    <mergeCell ref="A1:H3"/>
  </mergeCells>
  <phoneticPr fontId="38" type="noConversion"/>
  <pageMargins left="0.7" right="0.7" top="0.75" bottom="0.75" header="0.3" footer="0.3"/>
  <pageSetup scale="55" orientation="portrait" verticalDpi="1200"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ED34-8AD4-4D5D-99A1-6B0F6895DF4C}">
  <dimension ref="A1:H1404"/>
  <sheetViews>
    <sheetView zoomScale="110" zoomScaleNormal="110" zoomScaleSheetLayoutView="115" workbookViewId="0">
      <pane ySplit="4" topLeftCell="A5" activePane="bottomLeft" state="frozen"/>
      <selection pane="bottomLeft" activeCell="D4" sqref="D4"/>
    </sheetView>
  </sheetViews>
  <sheetFormatPr baseColWidth="10" defaultColWidth="11.54296875" defaultRowHeight="19.2" x14ac:dyDescent="0.25"/>
  <cols>
    <col min="1" max="1" width="9.1796875" style="119" customWidth="1"/>
    <col min="2" max="2" width="13.81640625" style="119" bestFit="1" customWidth="1"/>
    <col min="3" max="3" width="10.08984375" style="19" customWidth="1"/>
    <col min="4" max="4" width="39.90625" style="120" customWidth="1"/>
    <col min="5" max="5" width="8.6328125" style="120" customWidth="1"/>
    <col min="6" max="6" width="8.81640625" style="120" customWidth="1"/>
    <col min="7" max="7" width="35.453125" style="121" customWidth="1"/>
    <col min="8" max="8" width="10.6328125" style="122" bestFit="1" customWidth="1"/>
    <col min="9" max="9" width="4" customWidth="1"/>
  </cols>
  <sheetData>
    <row r="1" spans="1:8" ht="18.75" customHeight="1" x14ac:dyDescent="0.25">
      <c r="A1" s="149" t="s">
        <v>4360</v>
      </c>
      <c r="B1" s="150"/>
      <c r="C1" s="150"/>
      <c r="D1" s="150"/>
      <c r="E1" s="150"/>
      <c r="F1" s="150"/>
      <c r="G1" s="150"/>
      <c r="H1" s="151"/>
    </row>
    <row r="2" spans="1:8" ht="15" x14ac:dyDescent="0.25">
      <c r="A2" s="152"/>
      <c r="B2" s="153"/>
      <c r="C2" s="153"/>
      <c r="D2" s="153"/>
      <c r="E2" s="153"/>
      <c r="F2" s="153"/>
      <c r="G2" s="153"/>
      <c r="H2" s="154"/>
    </row>
    <row r="3" spans="1:8" ht="6.75" customHeight="1" thickBot="1" x14ac:dyDescent="0.3">
      <c r="A3" s="155"/>
      <c r="B3" s="156"/>
      <c r="C3" s="156"/>
      <c r="D3" s="156"/>
      <c r="E3" s="156"/>
      <c r="F3" s="156"/>
      <c r="G3" s="156"/>
      <c r="H3" s="157"/>
    </row>
    <row r="4" spans="1:8" ht="39.6" x14ac:dyDescent="0.25">
      <c r="A4" s="10" t="s">
        <v>4361</v>
      </c>
      <c r="B4" s="10" t="s">
        <v>4362</v>
      </c>
      <c r="C4" s="10" t="s">
        <v>4363</v>
      </c>
      <c r="D4" s="10" t="s">
        <v>4364</v>
      </c>
      <c r="E4" s="10" t="s">
        <v>2787</v>
      </c>
      <c r="F4" s="10" t="s">
        <v>2788</v>
      </c>
      <c r="G4" s="10" t="s">
        <v>4365</v>
      </c>
      <c r="H4" s="70" t="s">
        <v>1427</v>
      </c>
    </row>
    <row r="5" spans="1:8" ht="153.6" x14ac:dyDescent="0.25">
      <c r="A5" s="21">
        <v>46174</v>
      </c>
      <c r="B5" s="28" t="s">
        <v>1534</v>
      </c>
      <c r="C5" s="38" t="s">
        <v>1124</v>
      </c>
      <c r="D5" s="19" t="s">
        <v>4366</v>
      </c>
      <c r="E5" s="19"/>
      <c r="F5" s="19"/>
      <c r="G5" s="114" t="s">
        <v>4367</v>
      </c>
      <c r="H5" s="115">
        <v>100</v>
      </c>
    </row>
    <row r="6" spans="1:8" ht="15" x14ac:dyDescent="0.25">
      <c r="A6" s="21">
        <v>46174</v>
      </c>
      <c r="B6" s="28" t="s">
        <v>1428</v>
      </c>
      <c r="C6" s="38" t="s">
        <v>758</v>
      </c>
      <c r="D6" s="19" t="s">
        <v>4146</v>
      </c>
      <c r="E6" s="19">
        <v>1</v>
      </c>
      <c r="F6" s="19"/>
      <c r="G6" s="114"/>
      <c r="H6" s="115">
        <v>100</v>
      </c>
    </row>
    <row r="7" spans="1:8" ht="26.4" x14ac:dyDescent="0.25">
      <c r="A7" s="21">
        <v>46174</v>
      </c>
      <c r="B7" s="28" t="s">
        <v>1428</v>
      </c>
      <c r="C7" s="38" t="s">
        <v>369</v>
      </c>
      <c r="D7" s="19" t="s">
        <v>1767</v>
      </c>
      <c r="E7" s="19"/>
      <c r="F7" s="19"/>
      <c r="G7" s="114"/>
      <c r="H7" s="115">
        <v>100</v>
      </c>
    </row>
    <row r="8" spans="1:8" ht="15" x14ac:dyDescent="0.25">
      <c r="A8" s="21">
        <v>46174</v>
      </c>
      <c r="B8" s="28" t="s">
        <v>1428</v>
      </c>
      <c r="C8" s="38" t="s">
        <v>1392</v>
      </c>
      <c r="D8" s="19" t="s">
        <v>3357</v>
      </c>
      <c r="E8" s="19"/>
      <c r="F8" s="19"/>
      <c r="G8" s="114"/>
      <c r="H8" s="115">
        <v>100</v>
      </c>
    </row>
    <row r="9" spans="1:8" ht="15" x14ac:dyDescent="0.25">
      <c r="A9" s="21">
        <v>46174</v>
      </c>
      <c r="B9" s="28" t="s">
        <v>1428</v>
      </c>
      <c r="C9" s="38" t="s">
        <v>1392</v>
      </c>
      <c r="D9" s="19" t="s">
        <v>4368</v>
      </c>
      <c r="E9" s="19"/>
      <c r="F9" s="19"/>
      <c r="G9" s="114" t="s">
        <v>4369</v>
      </c>
      <c r="H9" s="115">
        <v>100</v>
      </c>
    </row>
    <row r="10" spans="1:8" ht="15" x14ac:dyDescent="0.25">
      <c r="A10" s="21">
        <v>46174</v>
      </c>
      <c r="B10" s="28" t="s">
        <v>1428</v>
      </c>
      <c r="C10" s="38" t="s">
        <v>1392</v>
      </c>
      <c r="D10" s="19" t="s">
        <v>2649</v>
      </c>
      <c r="E10" s="19"/>
      <c r="F10" s="19"/>
      <c r="G10" s="114" t="s">
        <v>4370</v>
      </c>
      <c r="H10" s="115">
        <v>100</v>
      </c>
    </row>
    <row r="11" spans="1:8" ht="15" x14ac:dyDescent="0.25">
      <c r="A11" s="21">
        <v>46174</v>
      </c>
      <c r="B11" s="28" t="s">
        <v>1428</v>
      </c>
      <c r="C11" s="38" t="s">
        <v>1392</v>
      </c>
      <c r="D11" s="19" t="s">
        <v>2649</v>
      </c>
      <c r="E11" s="19"/>
      <c r="F11" s="19"/>
      <c r="G11" s="114" t="s">
        <v>4371</v>
      </c>
      <c r="H11" s="115">
        <v>100</v>
      </c>
    </row>
    <row r="12" spans="1:8" ht="26.4" x14ac:dyDescent="0.25">
      <c r="A12" s="21">
        <v>46174</v>
      </c>
      <c r="B12" s="28" t="s">
        <v>1542</v>
      </c>
      <c r="C12" s="38" t="s">
        <v>1700</v>
      </c>
      <c r="D12" s="19" t="s">
        <v>4372</v>
      </c>
      <c r="E12" s="19"/>
      <c r="F12" s="19"/>
      <c r="G12" s="114"/>
      <c r="H12" s="115">
        <v>100</v>
      </c>
    </row>
    <row r="13" spans="1:8" x14ac:dyDescent="0.25">
      <c r="A13" s="21">
        <v>46174</v>
      </c>
      <c r="B13" s="28" t="s">
        <v>1542</v>
      </c>
      <c r="C13" s="38" t="s">
        <v>1553</v>
      </c>
      <c r="D13" s="19" t="s">
        <v>3412</v>
      </c>
      <c r="E13" s="19"/>
      <c r="F13" s="19"/>
      <c r="G13" s="114" t="s">
        <v>4373</v>
      </c>
      <c r="H13" s="115">
        <v>100</v>
      </c>
    </row>
    <row r="14" spans="1:8" x14ac:dyDescent="0.25">
      <c r="A14" s="21">
        <v>46174</v>
      </c>
      <c r="B14" s="28" t="s">
        <v>1542</v>
      </c>
      <c r="C14" s="38" t="s">
        <v>1484</v>
      </c>
      <c r="D14" s="19" t="s">
        <v>3412</v>
      </c>
      <c r="E14" s="19"/>
      <c r="F14" s="19"/>
      <c r="G14" s="114" t="s">
        <v>4374</v>
      </c>
      <c r="H14" s="115">
        <v>100</v>
      </c>
    </row>
    <row r="15" spans="1:8" x14ac:dyDescent="0.25">
      <c r="A15" s="21">
        <v>46174</v>
      </c>
      <c r="B15" s="28" t="s">
        <v>1542</v>
      </c>
      <c r="C15" s="38" t="s">
        <v>1486</v>
      </c>
      <c r="D15" s="19" t="s">
        <v>4375</v>
      </c>
      <c r="E15" s="19"/>
      <c r="F15" s="19"/>
      <c r="G15" s="114" t="s">
        <v>4376</v>
      </c>
      <c r="H15" s="115">
        <v>100</v>
      </c>
    </row>
    <row r="16" spans="1:8" ht="15" x14ac:dyDescent="0.25">
      <c r="A16" s="21">
        <v>46174</v>
      </c>
      <c r="B16" s="28" t="s">
        <v>1542</v>
      </c>
      <c r="C16" s="38" t="s">
        <v>1747</v>
      </c>
      <c r="D16" s="19" t="s">
        <v>4377</v>
      </c>
      <c r="E16" s="19"/>
      <c r="F16" s="19"/>
      <c r="G16" s="114" t="s">
        <v>4378</v>
      </c>
      <c r="H16" s="115">
        <v>100</v>
      </c>
    </row>
    <row r="17" spans="1:8" ht="15" x14ac:dyDescent="0.25">
      <c r="A17" s="21">
        <v>46174</v>
      </c>
      <c r="B17" s="28" t="s">
        <v>1542</v>
      </c>
      <c r="C17" s="38" t="s">
        <v>1951</v>
      </c>
      <c r="D17" s="19" t="s">
        <v>3412</v>
      </c>
      <c r="E17" s="19"/>
      <c r="F17" s="19"/>
      <c r="G17" s="114" t="s">
        <v>4379</v>
      </c>
      <c r="H17" s="115">
        <v>100</v>
      </c>
    </row>
    <row r="18" spans="1:8" x14ac:dyDescent="0.25">
      <c r="A18" s="21">
        <v>46174</v>
      </c>
      <c r="B18" s="28" t="s">
        <v>1542</v>
      </c>
      <c r="C18" s="38" t="s">
        <v>1727</v>
      </c>
      <c r="D18" s="19" t="s">
        <v>3412</v>
      </c>
      <c r="E18" s="19"/>
      <c r="F18" s="19"/>
      <c r="G18" s="114" t="s">
        <v>4380</v>
      </c>
      <c r="H18" s="115">
        <v>100</v>
      </c>
    </row>
    <row r="19" spans="1:8" ht="48" x14ac:dyDescent="0.25">
      <c r="A19" s="21">
        <v>46174</v>
      </c>
      <c r="B19" s="28" t="s">
        <v>1542</v>
      </c>
      <c r="C19" s="38" t="s">
        <v>1479</v>
      </c>
      <c r="D19" s="19" t="s">
        <v>4381</v>
      </c>
      <c r="E19" s="19"/>
      <c r="F19" s="19"/>
      <c r="G19" s="114" t="s">
        <v>4382</v>
      </c>
      <c r="H19" s="115">
        <v>100</v>
      </c>
    </row>
    <row r="20" spans="1:8" ht="15" x14ac:dyDescent="0.25">
      <c r="A20" s="21">
        <v>46174</v>
      </c>
      <c r="B20" s="28" t="s">
        <v>1555</v>
      </c>
      <c r="C20" s="38" t="s">
        <v>2040</v>
      </c>
      <c r="D20" s="19" t="s">
        <v>4383</v>
      </c>
      <c r="E20" s="19"/>
      <c r="F20" s="19"/>
      <c r="G20" s="114" t="s">
        <v>4384</v>
      </c>
      <c r="H20" s="115">
        <v>100</v>
      </c>
    </row>
    <row r="21" spans="1:8" ht="20.25" customHeight="1" x14ac:dyDescent="0.25">
      <c r="A21" s="21">
        <v>46174</v>
      </c>
      <c r="B21" s="28" t="s">
        <v>1555</v>
      </c>
      <c r="C21" s="38" t="s">
        <v>1787</v>
      </c>
      <c r="D21" s="19" t="s">
        <v>1440</v>
      </c>
      <c r="E21" s="19">
        <v>7</v>
      </c>
      <c r="F21" s="19"/>
      <c r="G21" s="114" t="s">
        <v>1839</v>
      </c>
      <c r="H21" s="115">
        <v>100</v>
      </c>
    </row>
    <row r="22" spans="1:8" ht="15" x14ac:dyDescent="0.25">
      <c r="A22" s="21">
        <v>46174</v>
      </c>
      <c r="B22" s="28" t="s">
        <v>1555</v>
      </c>
      <c r="C22" s="38" t="s">
        <v>1444</v>
      </c>
      <c r="D22" s="19" t="s">
        <v>1440</v>
      </c>
      <c r="E22" s="19">
        <v>3</v>
      </c>
      <c r="F22" s="19"/>
      <c r="G22" s="114" t="s">
        <v>1839</v>
      </c>
      <c r="H22" s="115">
        <v>100</v>
      </c>
    </row>
    <row r="23" spans="1:8" ht="15" x14ac:dyDescent="0.25">
      <c r="A23" s="21">
        <v>46174</v>
      </c>
      <c r="B23" s="28" t="s">
        <v>1555</v>
      </c>
      <c r="C23" s="38" t="s">
        <v>1442</v>
      </c>
      <c r="D23" s="19" t="s">
        <v>1440</v>
      </c>
      <c r="E23" s="19">
        <v>4</v>
      </c>
      <c r="F23" s="19"/>
      <c r="G23" s="114" t="s">
        <v>1839</v>
      </c>
      <c r="H23" s="115">
        <v>100</v>
      </c>
    </row>
    <row r="24" spans="1:8" ht="15" x14ac:dyDescent="0.25">
      <c r="A24" s="21">
        <v>46174</v>
      </c>
      <c r="B24" s="28" t="s">
        <v>1555</v>
      </c>
      <c r="C24" s="38" t="s">
        <v>1687</v>
      </c>
      <c r="D24" s="19" t="s">
        <v>1440</v>
      </c>
      <c r="E24" s="19">
        <v>3</v>
      </c>
      <c r="F24" s="19"/>
      <c r="G24" s="114"/>
      <c r="H24" s="115">
        <v>100</v>
      </c>
    </row>
    <row r="25" spans="1:8" ht="15" x14ac:dyDescent="0.25">
      <c r="A25" s="21">
        <v>46174</v>
      </c>
      <c r="B25" s="28" t="s">
        <v>1555</v>
      </c>
      <c r="C25" s="38" t="s">
        <v>1737</v>
      </c>
      <c r="D25" s="19" t="s">
        <v>1440</v>
      </c>
      <c r="E25" s="19">
        <v>4</v>
      </c>
      <c r="F25" s="19"/>
      <c r="G25" s="114"/>
      <c r="H25" s="115">
        <v>100</v>
      </c>
    </row>
    <row r="26" spans="1:8" ht="15" x14ac:dyDescent="0.25">
      <c r="A26" s="21">
        <v>46174</v>
      </c>
      <c r="B26" s="28" t="s">
        <v>1555</v>
      </c>
      <c r="C26" s="38" t="s">
        <v>1658</v>
      </c>
      <c r="D26" s="19" t="s">
        <v>4375</v>
      </c>
      <c r="E26" s="19">
        <v>8</v>
      </c>
      <c r="F26" s="19"/>
      <c r="G26" s="114" t="s">
        <v>1450</v>
      </c>
      <c r="H26" s="115">
        <v>100</v>
      </c>
    </row>
    <row r="27" spans="1:8" ht="15" x14ac:dyDescent="0.25">
      <c r="A27" s="21">
        <v>46174</v>
      </c>
      <c r="B27" s="28" t="s">
        <v>1438</v>
      </c>
      <c r="C27" s="38" t="s">
        <v>1692</v>
      </c>
      <c r="D27" s="19" t="s">
        <v>4375</v>
      </c>
      <c r="E27" s="19"/>
      <c r="F27" s="19"/>
      <c r="G27" s="114" t="s">
        <v>2718</v>
      </c>
      <c r="H27" s="115">
        <v>100</v>
      </c>
    </row>
    <row r="28" spans="1:8" ht="15" x14ac:dyDescent="0.25">
      <c r="A28" s="21">
        <v>46174</v>
      </c>
      <c r="B28" s="28" t="s">
        <v>1438</v>
      </c>
      <c r="C28" s="38" t="s">
        <v>1576</v>
      </c>
      <c r="D28" s="19" t="s">
        <v>4375</v>
      </c>
      <c r="E28" s="19"/>
      <c r="F28" s="19"/>
      <c r="G28" s="114" t="s">
        <v>2718</v>
      </c>
      <c r="H28" s="115">
        <v>100</v>
      </c>
    </row>
    <row r="29" spans="1:8" ht="15" x14ac:dyDescent="0.25">
      <c r="A29" s="21">
        <v>46174</v>
      </c>
      <c r="B29" s="28" t="s">
        <v>1438</v>
      </c>
      <c r="C29" s="38" t="s">
        <v>1466</v>
      </c>
      <c r="D29" s="19" t="s">
        <v>3412</v>
      </c>
      <c r="E29" s="19">
        <v>5</v>
      </c>
      <c r="F29" s="19"/>
      <c r="G29" s="114" t="s">
        <v>1450</v>
      </c>
      <c r="H29" s="115">
        <v>100</v>
      </c>
    </row>
    <row r="30" spans="1:8" ht="15" x14ac:dyDescent="0.25">
      <c r="A30" s="21">
        <v>46174</v>
      </c>
      <c r="B30" s="28" t="s">
        <v>1438</v>
      </c>
      <c r="C30" s="38" t="s">
        <v>1642</v>
      </c>
      <c r="D30" s="19" t="s">
        <v>1440</v>
      </c>
      <c r="E30" s="19">
        <v>3</v>
      </c>
      <c r="F30" s="19"/>
      <c r="G30" s="114"/>
      <c r="H30" s="115">
        <v>100</v>
      </c>
    </row>
    <row r="31" spans="1:8" ht="15" x14ac:dyDescent="0.25">
      <c r="A31" s="21">
        <v>46174</v>
      </c>
      <c r="B31" s="28" t="s">
        <v>1438</v>
      </c>
      <c r="C31" s="38" t="s">
        <v>1468</v>
      </c>
      <c r="D31" s="19" t="s">
        <v>1440</v>
      </c>
      <c r="E31" s="19">
        <v>4</v>
      </c>
      <c r="F31" s="19"/>
      <c r="G31" s="114"/>
      <c r="H31" s="115">
        <v>100</v>
      </c>
    </row>
    <row r="32" spans="1:8" ht="15" x14ac:dyDescent="0.25">
      <c r="A32" s="21">
        <v>46174</v>
      </c>
      <c r="B32" s="28" t="s">
        <v>1438</v>
      </c>
      <c r="C32" s="38" t="s">
        <v>1470</v>
      </c>
      <c r="D32" s="19" t="s">
        <v>1440</v>
      </c>
      <c r="E32" s="19">
        <v>2</v>
      </c>
      <c r="F32" s="19"/>
      <c r="G32" s="114"/>
      <c r="H32" s="115">
        <v>100</v>
      </c>
    </row>
    <row r="33" spans="1:8" ht="15" x14ac:dyDescent="0.25">
      <c r="A33" s="21">
        <v>46174</v>
      </c>
      <c r="B33" s="28" t="s">
        <v>1438</v>
      </c>
      <c r="C33" s="38" t="s">
        <v>1464</v>
      </c>
      <c r="D33" s="19" t="s">
        <v>1440</v>
      </c>
      <c r="E33" s="19">
        <v>4</v>
      </c>
      <c r="F33" s="19"/>
      <c r="G33" s="114"/>
      <c r="H33" s="115">
        <v>100</v>
      </c>
    </row>
    <row r="34" spans="1:8" ht="15" x14ac:dyDescent="0.25">
      <c r="A34" s="21">
        <v>46174</v>
      </c>
      <c r="B34" s="16" t="s">
        <v>1457</v>
      </c>
      <c r="C34" s="38" t="s">
        <v>1678</v>
      </c>
      <c r="D34" s="19" t="s">
        <v>4375</v>
      </c>
      <c r="E34" s="19">
        <v>8</v>
      </c>
      <c r="F34" s="19"/>
      <c r="G34" s="114" t="s">
        <v>2718</v>
      </c>
      <c r="H34" s="115">
        <v>100</v>
      </c>
    </row>
    <row r="35" spans="1:8" ht="15" x14ac:dyDescent="0.25">
      <c r="A35" s="21">
        <v>46174</v>
      </c>
      <c r="B35" s="16" t="s">
        <v>1457</v>
      </c>
      <c r="C35" s="38" t="s">
        <v>1633</v>
      </c>
      <c r="D35" s="19" t="s">
        <v>3412</v>
      </c>
      <c r="E35" s="19">
        <v>8</v>
      </c>
      <c r="F35" s="19"/>
      <c r="G35" s="114" t="s">
        <v>1450</v>
      </c>
      <c r="H35" s="115">
        <v>100</v>
      </c>
    </row>
    <row r="36" spans="1:8" ht="15" x14ac:dyDescent="0.25">
      <c r="A36" s="21">
        <v>46174</v>
      </c>
      <c r="B36" s="16" t="s">
        <v>1457</v>
      </c>
      <c r="C36" s="38" t="s">
        <v>2474</v>
      </c>
      <c r="D36" s="19" t="s">
        <v>1440</v>
      </c>
      <c r="E36" s="19">
        <v>4</v>
      </c>
      <c r="F36" s="19"/>
      <c r="G36" s="114"/>
      <c r="H36" s="115">
        <v>100</v>
      </c>
    </row>
    <row r="37" spans="1:8" ht="15" x14ac:dyDescent="0.25">
      <c r="A37" s="21">
        <v>46174</v>
      </c>
      <c r="B37" s="16" t="s">
        <v>1457</v>
      </c>
      <c r="C37" s="38" t="s">
        <v>1941</v>
      </c>
      <c r="D37" s="19" t="s">
        <v>1440</v>
      </c>
      <c r="E37" s="19">
        <v>4</v>
      </c>
      <c r="F37" s="19"/>
      <c r="G37" s="114"/>
      <c r="H37" s="115">
        <v>100</v>
      </c>
    </row>
    <row r="38" spans="1:8" ht="15" x14ac:dyDescent="0.25">
      <c r="A38" s="21">
        <v>46174</v>
      </c>
      <c r="B38" s="16" t="s">
        <v>1457</v>
      </c>
      <c r="C38" s="38" t="s">
        <v>1685</v>
      </c>
      <c r="D38" s="19" t="s">
        <v>1440</v>
      </c>
      <c r="E38" s="19">
        <v>4</v>
      </c>
      <c r="F38" s="19"/>
      <c r="G38" s="114"/>
      <c r="H38" s="115">
        <v>100</v>
      </c>
    </row>
    <row r="39" spans="1:8" ht="15" x14ac:dyDescent="0.25">
      <c r="A39" s="21">
        <v>46174</v>
      </c>
      <c r="B39" s="16" t="s">
        <v>1457</v>
      </c>
      <c r="C39" s="38" t="s">
        <v>1794</v>
      </c>
      <c r="D39" s="19" t="s">
        <v>1440</v>
      </c>
      <c r="E39" s="19">
        <v>3</v>
      </c>
      <c r="F39" s="19"/>
      <c r="G39" s="114"/>
      <c r="H39" s="115">
        <v>100</v>
      </c>
    </row>
    <row r="40" spans="1:8" ht="15" x14ac:dyDescent="0.25">
      <c r="A40" s="21">
        <v>46174</v>
      </c>
      <c r="B40" s="16" t="s">
        <v>1457</v>
      </c>
      <c r="C40" s="38" t="s">
        <v>1742</v>
      </c>
      <c r="D40" s="19" t="s">
        <v>1440</v>
      </c>
      <c r="E40" s="19">
        <v>3</v>
      </c>
      <c r="F40" s="19"/>
      <c r="G40" s="114"/>
      <c r="H40" s="115">
        <v>100</v>
      </c>
    </row>
    <row r="41" spans="1:8" ht="15" x14ac:dyDescent="0.25">
      <c r="A41" s="21">
        <v>46174</v>
      </c>
      <c r="B41" s="28" t="s">
        <v>2372</v>
      </c>
      <c r="C41" s="38" t="s">
        <v>1799</v>
      </c>
      <c r="D41" s="19" t="s">
        <v>4385</v>
      </c>
      <c r="E41" s="19"/>
      <c r="F41" s="19"/>
      <c r="G41" s="114" t="s">
        <v>4386</v>
      </c>
      <c r="H41" s="115">
        <v>100</v>
      </c>
    </row>
    <row r="42" spans="1:8" ht="15" x14ac:dyDescent="0.25">
      <c r="A42" s="21">
        <v>46174</v>
      </c>
      <c r="B42" s="28" t="s">
        <v>2372</v>
      </c>
      <c r="C42" s="38" t="s">
        <v>1799</v>
      </c>
      <c r="D42" s="19" t="s">
        <v>4387</v>
      </c>
      <c r="E42" s="19"/>
      <c r="F42" s="19"/>
      <c r="G42" s="114" t="s">
        <v>4388</v>
      </c>
      <c r="H42" s="115">
        <v>100</v>
      </c>
    </row>
    <row r="43" spans="1:8" ht="18" customHeight="1" x14ac:dyDescent="0.25">
      <c r="A43" s="21">
        <v>46174</v>
      </c>
      <c r="B43" s="28" t="s">
        <v>2372</v>
      </c>
      <c r="C43" s="38" t="s">
        <v>1797</v>
      </c>
      <c r="D43" s="19" t="s">
        <v>4385</v>
      </c>
      <c r="E43" s="19"/>
      <c r="F43" s="19"/>
      <c r="G43" s="114" t="s">
        <v>4389</v>
      </c>
      <c r="H43" s="115">
        <v>100</v>
      </c>
    </row>
    <row r="44" spans="1:8" ht="15" x14ac:dyDescent="0.25">
      <c r="A44" s="21">
        <v>46174</v>
      </c>
      <c r="B44" s="28" t="s">
        <v>2372</v>
      </c>
      <c r="C44" s="38" t="s">
        <v>1797</v>
      </c>
      <c r="D44" s="19" t="s">
        <v>4390</v>
      </c>
      <c r="E44" s="19"/>
      <c r="F44" s="19"/>
      <c r="G44" s="114" t="s">
        <v>4391</v>
      </c>
      <c r="H44" s="115">
        <v>100</v>
      </c>
    </row>
    <row r="45" spans="1:8" ht="15" x14ac:dyDescent="0.25">
      <c r="A45" s="21">
        <v>46174</v>
      </c>
      <c r="B45" s="28" t="s">
        <v>1590</v>
      </c>
      <c r="C45" s="38" t="s">
        <v>1700</v>
      </c>
      <c r="D45" s="19" t="s">
        <v>4392</v>
      </c>
      <c r="E45" s="19"/>
      <c r="F45" s="19"/>
      <c r="G45" s="114"/>
      <c r="H45" s="115">
        <v>100</v>
      </c>
    </row>
    <row r="46" spans="1:8" ht="26.4" x14ac:dyDescent="0.25">
      <c r="A46" s="21">
        <v>46174</v>
      </c>
      <c r="B46" s="28" t="s">
        <v>1590</v>
      </c>
      <c r="C46" s="38" t="s">
        <v>1553</v>
      </c>
      <c r="D46" s="19" t="s">
        <v>1661</v>
      </c>
      <c r="E46" s="19"/>
      <c r="F46" s="19"/>
      <c r="G46" s="114"/>
      <c r="H46" s="115">
        <v>100</v>
      </c>
    </row>
    <row r="47" spans="1:8" ht="26.4" x14ac:dyDescent="0.25">
      <c r="A47" s="21">
        <v>46174</v>
      </c>
      <c r="B47" s="28" t="s">
        <v>1590</v>
      </c>
      <c r="C47" s="38" t="s">
        <v>1484</v>
      </c>
      <c r="D47" s="19" t="s">
        <v>4393</v>
      </c>
      <c r="E47" s="19"/>
      <c r="F47" s="19"/>
      <c r="G47" s="114"/>
      <c r="H47" s="115">
        <v>100</v>
      </c>
    </row>
    <row r="48" spans="1:8" ht="26.4" x14ac:dyDescent="0.25">
      <c r="A48" s="21">
        <v>46174</v>
      </c>
      <c r="B48" s="28" t="s">
        <v>1590</v>
      </c>
      <c r="C48" s="38" t="s">
        <v>1747</v>
      </c>
      <c r="D48" s="19" t="s">
        <v>4007</v>
      </c>
      <c r="E48" s="19"/>
      <c r="F48" s="19"/>
      <c r="G48" s="114"/>
      <c r="H48" s="115">
        <v>100</v>
      </c>
    </row>
    <row r="49" spans="1:8" ht="124.8" x14ac:dyDescent="0.25">
      <c r="A49" s="21">
        <v>46175</v>
      </c>
      <c r="B49" s="28" t="s">
        <v>1534</v>
      </c>
      <c r="C49" s="38" t="s">
        <v>1124</v>
      </c>
      <c r="D49" s="19" t="s">
        <v>4394</v>
      </c>
      <c r="E49" s="19"/>
      <c r="F49" s="19"/>
      <c r="G49" s="114" t="s">
        <v>4395</v>
      </c>
      <c r="H49" s="115">
        <v>100</v>
      </c>
    </row>
    <row r="50" spans="1:8" ht="15" x14ac:dyDescent="0.25">
      <c r="A50" s="21">
        <v>46175</v>
      </c>
      <c r="B50" s="28" t="s">
        <v>1428</v>
      </c>
      <c r="C50" s="38" t="s">
        <v>758</v>
      </c>
      <c r="D50" s="19" t="s">
        <v>4146</v>
      </c>
      <c r="E50" s="19">
        <v>1</v>
      </c>
      <c r="F50" s="19"/>
      <c r="G50" s="114"/>
      <c r="H50" s="115">
        <v>100</v>
      </c>
    </row>
    <row r="51" spans="1:8" ht="15" x14ac:dyDescent="0.25">
      <c r="A51" s="21">
        <v>46175</v>
      </c>
      <c r="B51" s="28" t="s">
        <v>1428</v>
      </c>
      <c r="C51" s="38" t="s">
        <v>1540</v>
      </c>
      <c r="D51" s="19" t="s">
        <v>3357</v>
      </c>
      <c r="E51" s="19"/>
      <c r="F51" s="19"/>
      <c r="G51" s="114" t="s">
        <v>4396</v>
      </c>
      <c r="H51" s="115">
        <v>100</v>
      </c>
    </row>
    <row r="52" spans="1:8" ht="15" x14ac:dyDescent="0.25">
      <c r="A52" s="21">
        <v>46175</v>
      </c>
      <c r="B52" s="28" t="s">
        <v>1428</v>
      </c>
      <c r="C52" s="38" t="s">
        <v>1540</v>
      </c>
      <c r="D52" s="19" t="s">
        <v>1602</v>
      </c>
      <c r="E52" s="19"/>
      <c r="F52" s="19"/>
      <c r="G52" s="114" t="s">
        <v>1853</v>
      </c>
      <c r="H52" s="115">
        <v>100</v>
      </c>
    </row>
    <row r="53" spans="1:8" ht="15" x14ac:dyDescent="0.25">
      <c r="A53" s="21">
        <v>46175</v>
      </c>
      <c r="B53" s="28" t="s">
        <v>1428</v>
      </c>
      <c r="C53" s="38" t="s">
        <v>1540</v>
      </c>
      <c r="D53" s="19" t="s">
        <v>4397</v>
      </c>
      <c r="E53" s="19"/>
      <c r="F53" s="19"/>
      <c r="G53" s="114" t="s">
        <v>4369</v>
      </c>
      <c r="H53" s="115">
        <v>100</v>
      </c>
    </row>
    <row r="54" spans="1:8" ht="15" x14ac:dyDescent="0.25">
      <c r="A54" s="21">
        <v>46175</v>
      </c>
      <c r="B54" s="28" t="s">
        <v>1428</v>
      </c>
      <c r="C54" s="38" t="s">
        <v>1540</v>
      </c>
      <c r="D54" s="19" t="s">
        <v>2649</v>
      </c>
      <c r="E54" s="19"/>
      <c r="F54" s="19"/>
      <c r="G54" s="114" t="s">
        <v>4398</v>
      </c>
      <c r="H54" s="115">
        <v>100</v>
      </c>
    </row>
    <row r="55" spans="1:8" ht="15" x14ac:dyDescent="0.25">
      <c r="A55" s="21">
        <v>46175</v>
      </c>
      <c r="B55" s="28" t="s">
        <v>1428</v>
      </c>
      <c r="C55" s="38" t="s">
        <v>1540</v>
      </c>
      <c r="D55" s="19" t="s">
        <v>2649</v>
      </c>
      <c r="E55" s="19"/>
      <c r="F55" s="19"/>
      <c r="G55" s="114" t="s">
        <v>4399</v>
      </c>
      <c r="H55" s="115">
        <v>100</v>
      </c>
    </row>
    <row r="56" spans="1:8" x14ac:dyDescent="0.25">
      <c r="A56" s="21">
        <v>46175</v>
      </c>
      <c r="B56" s="28" t="s">
        <v>1542</v>
      </c>
      <c r="C56" s="38" t="s">
        <v>1727</v>
      </c>
      <c r="D56" s="19" t="s">
        <v>4400</v>
      </c>
      <c r="E56" s="19"/>
      <c r="F56" s="19"/>
      <c r="G56" s="114" t="s">
        <v>4401</v>
      </c>
      <c r="H56" s="115">
        <v>100</v>
      </c>
    </row>
    <row r="57" spans="1:8" ht="15" x14ac:dyDescent="0.25">
      <c r="A57" s="21">
        <v>46175</v>
      </c>
      <c r="B57" s="28" t="s">
        <v>1542</v>
      </c>
      <c r="C57" s="38" t="s">
        <v>1612</v>
      </c>
      <c r="D57" s="19" t="s">
        <v>1440</v>
      </c>
      <c r="E57" s="19">
        <v>3</v>
      </c>
      <c r="F57" s="19"/>
      <c r="G57" s="114"/>
      <c r="H57" s="115">
        <v>100</v>
      </c>
    </row>
    <row r="58" spans="1:8" ht="15" x14ac:dyDescent="0.25">
      <c r="A58" s="21">
        <v>46175</v>
      </c>
      <c r="B58" s="28" t="s">
        <v>1542</v>
      </c>
      <c r="C58" s="38" t="s">
        <v>1648</v>
      </c>
      <c r="D58" s="19" t="s">
        <v>1440</v>
      </c>
      <c r="E58" s="19">
        <v>4</v>
      </c>
      <c r="F58" s="19"/>
      <c r="G58" s="114"/>
      <c r="H58" s="115">
        <v>100</v>
      </c>
    </row>
    <row r="59" spans="1:8" ht="15" x14ac:dyDescent="0.25">
      <c r="A59" s="21">
        <v>46175</v>
      </c>
      <c r="B59" s="28" t="s">
        <v>1542</v>
      </c>
      <c r="C59" s="38" t="s">
        <v>1649</v>
      </c>
      <c r="D59" s="19" t="s">
        <v>1440</v>
      </c>
      <c r="E59" s="19">
        <v>4</v>
      </c>
      <c r="F59" s="19"/>
      <c r="G59" s="114"/>
      <c r="H59" s="115">
        <v>100</v>
      </c>
    </row>
    <row r="60" spans="1:8" x14ac:dyDescent="0.25">
      <c r="A60" s="21">
        <v>46175</v>
      </c>
      <c r="B60" s="28" t="s">
        <v>1542</v>
      </c>
      <c r="C60" s="38" t="s">
        <v>1460</v>
      </c>
      <c r="D60" s="19" t="s">
        <v>1440</v>
      </c>
      <c r="E60" s="19">
        <v>4</v>
      </c>
      <c r="F60" s="19"/>
      <c r="G60" s="114" t="s">
        <v>4402</v>
      </c>
      <c r="H60" s="115">
        <v>100</v>
      </c>
    </row>
    <row r="61" spans="1:8" x14ac:dyDescent="0.25">
      <c r="A61" s="21">
        <v>46175</v>
      </c>
      <c r="B61" s="28" t="s">
        <v>1542</v>
      </c>
      <c r="C61" s="38" t="s">
        <v>1484</v>
      </c>
      <c r="D61" s="19" t="s">
        <v>3412</v>
      </c>
      <c r="E61" s="19"/>
      <c r="F61" s="19"/>
      <c r="G61" s="114" t="s">
        <v>4403</v>
      </c>
      <c r="H61" s="115">
        <v>100</v>
      </c>
    </row>
    <row r="62" spans="1:8" ht="28.8" x14ac:dyDescent="0.25">
      <c r="A62" s="21">
        <v>46175</v>
      </c>
      <c r="B62" s="28" t="s">
        <v>1555</v>
      </c>
      <c r="C62" s="38" t="s">
        <v>2040</v>
      </c>
      <c r="D62" s="19" t="s">
        <v>3412</v>
      </c>
      <c r="E62" s="19">
        <v>5</v>
      </c>
      <c r="F62" s="19"/>
      <c r="G62" s="114" t="s">
        <v>4404</v>
      </c>
      <c r="H62" s="115">
        <v>100</v>
      </c>
    </row>
    <row r="63" spans="1:8" ht="15" x14ac:dyDescent="0.25">
      <c r="A63" s="21">
        <v>46175</v>
      </c>
      <c r="B63" s="28" t="s">
        <v>1555</v>
      </c>
      <c r="C63" s="38" t="s">
        <v>1448</v>
      </c>
      <c r="D63" s="19" t="s">
        <v>3412</v>
      </c>
      <c r="E63" s="19"/>
      <c r="F63" s="19"/>
      <c r="G63" s="114" t="s">
        <v>3351</v>
      </c>
      <c r="H63" s="115">
        <v>100</v>
      </c>
    </row>
    <row r="64" spans="1:8" ht="15" x14ac:dyDescent="0.25">
      <c r="A64" s="21">
        <v>46175</v>
      </c>
      <c r="B64" s="28" t="s">
        <v>1555</v>
      </c>
      <c r="C64" s="38" t="s">
        <v>1781</v>
      </c>
      <c r="D64" s="19" t="s">
        <v>1440</v>
      </c>
      <c r="E64" s="19">
        <v>4</v>
      </c>
      <c r="F64" s="19"/>
      <c r="G64" s="114"/>
      <c r="H64" s="115">
        <v>100</v>
      </c>
    </row>
    <row r="65" spans="1:8" ht="15" x14ac:dyDescent="0.25">
      <c r="A65" s="21">
        <v>46175</v>
      </c>
      <c r="B65" s="28" t="s">
        <v>1555</v>
      </c>
      <c r="C65" s="38" t="s">
        <v>1734</v>
      </c>
      <c r="D65" s="19" t="s">
        <v>1440</v>
      </c>
      <c r="E65" s="19">
        <v>5</v>
      </c>
      <c r="F65" s="19"/>
      <c r="G65" s="114"/>
      <c r="H65" s="115">
        <v>100</v>
      </c>
    </row>
    <row r="66" spans="1:8" ht="15" x14ac:dyDescent="0.25">
      <c r="A66" s="21">
        <v>46175</v>
      </c>
      <c r="B66" s="28" t="s">
        <v>1555</v>
      </c>
      <c r="C66" s="38" t="s">
        <v>1736</v>
      </c>
      <c r="D66" s="19" t="s">
        <v>1440</v>
      </c>
      <c r="E66" s="19">
        <v>3</v>
      </c>
      <c r="F66" s="19"/>
      <c r="G66" s="114"/>
      <c r="H66" s="115">
        <v>100</v>
      </c>
    </row>
    <row r="67" spans="1:8" ht="15" x14ac:dyDescent="0.25">
      <c r="A67" s="21">
        <v>46175</v>
      </c>
      <c r="B67" s="28" t="s">
        <v>1438</v>
      </c>
      <c r="C67" s="38" t="s">
        <v>1472</v>
      </c>
      <c r="D67" s="19" t="s">
        <v>4375</v>
      </c>
      <c r="E67" s="19">
        <v>2</v>
      </c>
      <c r="F67" s="19"/>
      <c r="G67" s="114" t="s">
        <v>2718</v>
      </c>
      <c r="H67" s="115">
        <v>100</v>
      </c>
    </row>
    <row r="68" spans="1:8" ht="15" x14ac:dyDescent="0.25">
      <c r="A68" s="21">
        <v>46175</v>
      </c>
      <c r="B68" s="28" t="s">
        <v>1438</v>
      </c>
      <c r="C68" s="38" t="s">
        <v>1697</v>
      </c>
      <c r="D68" s="19" t="s">
        <v>4375</v>
      </c>
      <c r="E68" s="19"/>
      <c r="F68" s="19"/>
      <c r="G68" s="114" t="s">
        <v>2718</v>
      </c>
      <c r="H68" s="115">
        <v>100</v>
      </c>
    </row>
    <row r="69" spans="1:8" ht="15" x14ac:dyDescent="0.25">
      <c r="A69" s="21">
        <v>46175</v>
      </c>
      <c r="B69" s="28" t="s">
        <v>1438</v>
      </c>
      <c r="C69" s="38" t="s">
        <v>1484</v>
      </c>
      <c r="D69" s="19" t="s">
        <v>4383</v>
      </c>
      <c r="E69" s="19"/>
      <c r="F69" s="19"/>
      <c r="G69" s="114" t="s">
        <v>4300</v>
      </c>
      <c r="H69" s="115">
        <v>100</v>
      </c>
    </row>
    <row r="70" spans="1:8" ht="15" x14ac:dyDescent="0.25">
      <c r="A70" s="21">
        <v>46175</v>
      </c>
      <c r="B70" s="28" t="s">
        <v>1438</v>
      </c>
      <c r="C70" s="38" t="s">
        <v>1955</v>
      </c>
      <c r="D70" s="19" t="s">
        <v>1440</v>
      </c>
      <c r="E70" s="19">
        <v>5</v>
      </c>
      <c r="F70" s="19"/>
      <c r="G70" s="114"/>
      <c r="H70" s="115">
        <v>100</v>
      </c>
    </row>
    <row r="71" spans="1:8" ht="15" x14ac:dyDescent="0.25">
      <c r="A71" s="21">
        <v>46175</v>
      </c>
      <c r="B71" s="28" t="s">
        <v>1438</v>
      </c>
      <c r="C71" s="38" t="s">
        <v>1646</v>
      </c>
      <c r="D71" s="19" t="s">
        <v>1440</v>
      </c>
      <c r="E71" s="19">
        <v>5</v>
      </c>
      <c r="F71" s="19"/>
      <c r="G71" s="114"/>
      <c r="H71" s="115">
        <v>100</v>
      </c>
    </row>
    <row r="72" spans="1:8" ht="15" x14ac:dyDescent="0.25">
      <c r="A72" s="21">
        <v>46175</v>
      </c>
      <c r="B72" s="28" t="s">
        <v>1438</v>
      </c>
      <c r="C72" s="38" t="s">
        <v>1458</v>
      </c>
      <c r="D72" s="19" t="s">
        <v>1440</v>
      </c>
      <c r="E72" s="19">
        <v>2</v>
      </c>
      <c r="F72" s="19"/>
      <c r="G72" s="114"/>
      <c r="H72" s="115">
        <v>100</v>
      </c>
    </row>
    <row r="73" spans="1:8" ht="15" x14ac:dyDescent="0.25">
      <c r="A73" s="21">
        <v>46175</v>
      </c>
      <c r="B73" s="28" t="s">
        <v>1438</v>
      </c>
      <c r="C73" s="38" t="s">
        <v>1475</v>
      </c>
      <c r="D73" s="19" t="s">
        <v>1440</v>
      </c>
      <c r="E73" s="19">
        <v>2</v>
      </c>
      <c r="F73" s="19"/>
      <c r="G73" s="114"/>
      <c r="H73" s="115">
        <v>100</v>
      </c>
    </row>
    <row r="74" spans="1:8" ht="15" x14ac:dyDescent="0.25">
      <c r="A74" s="21">
        <v>46175</v>
      </c>
      <c r="B74" s="28" t="s">
        <v>1457</v>
      </c>
      <c r="C74" s="38" t="s">
        <v>1728</v>
      </c>
      <c r="D74" s="19" t="s">
        <v>4383</v>
      </c>
      <c r="E74" s="19"/>
      <c r="F74" s="19"/>
      <c r="G74" s="114" t="s">
        <v>2007</v>
      </c>
      <c r="H74" s="115">
        <v>100</v>
      </c>
    </row>
    <row r="75" spans="1:8" ht="15" x14ac:dyDescent="0.25">
      <c r="A75" s="21">
        <v>46175</v>
      </c>
      <c r="B75" s="28" t="s">
        <v>1457</v>
      </c>
      <c r="C75" s="38" t="s">
        <v>1787</v>
      </c>
      <c r="D75" s="19" t="s">
        <v>4383</v>
      </c>
      <c r="E75" s="19"/>
      <c r="F75" s="19"/>
      <c r="G75" s="114" t="s">
        <v>4300</v>
      </c>
      <c r="H75" s="115">
        <v>100</v>
      </c>
    </row>
    <row r="76" spans="1:8" ht="31.5" customHeight="1" x14ac:dyDescent="0.25">
      <c r="A76" s="21">
        <v>46175</v>
      </c>
      <c r="B76" s="28" t="s">
        <v>1457</v>
      </c>
      <c r="C76" s="38" t="s">
        <v>1787</v>
      </c>
      <c r="D76" s="19" t="s">
        <v>3412</v>
      </c>
      <c r="E76" s="19"/>
      <c r="F76" s="19"/>
      <c r="G76" s="114" t="s">
        <v>4405</v>
      </c>
      <c r="H76" s="115">
        <v>100</v>
      </c>
    </row>
    <row r="77" spans="1:8" ht="15" x14ac:dyDescent="0.25">
      <c r="A77" s="21">
        <v>46175</v>
      </c>
      <c r="B77" s="28" t="s">
        <v>1457</v>
      </c>
      <c r="C77" s="38" t="s">
        <v>1568</v>
      </c>
      <c r="D77" s="19" t="s">
        <v>4383</v>
      </c>
      <c r="E77" s="19"/>
      <c r="F77" s="19"/>
      <c r="G77" s="114" t="s">
        <v>4406</v>
      </c>
      <c r="H77" s="115">
        <v>100</v>
      </c>
    </row>
    <row r="78" spans="1:8" x14ac:dyDescent="0.25">
      <c r="A78" s="21">
        <v>46175</v>
      </c>
      <c r="B78" s="28" t="s">
        <v>1457</v>
      </c>
      <c r="C78" s="38" t="s">
        <v>2149</v>
      </c>
      <c r="D78" s="19" t="s">
        <v>4383</v>
      </c>
      <c r="E78" s="19"/>
      <c r="F78" s="19"/>
      <c r="G78" s="114" t="s">
        <v>4407</v>
      </c>
      <c r="H78" s="115">
        <v>100</v>
      </c>
    </row>
    <row r="79" spans="1:8" ht="26.4" x14ac:dyDescent="0.25">
      <c r="A79" s="21">
        <v>46175</v>
      </c>
      <c r="B79" s="28" t="s">
        <v>2372</v>
      </c>
      <c r="C79" s="38" t="s">
        <v>2040</v>
      </c>
      <c r="D79" s="19" t="s">
        <v>4408</v>
      </c>
      <c r="E79" s="19"/>
      <c r="F79" s="19"/>
      <c r="G79" s="114"/>
      <c r="H79" s="115">
        <v>100</v>
      </c>
    </row>
    <row r="80" spans="1:8" ht="15" x14ac:dyDescent="0.25">
      <c r="A80" s="21">
        <v>46175</v>
      </c>
      <c r="B80" s="28" t="s">
        <v>2372</v>
      </c>
      <c r="C80" s="38" t="s">
        <v>1540</v>
      </c>
      <c r="D80" s="19" t="s">
        <v>4409</v>
      </c>
      <c r="E80" s="19"/>
      <c r="F80" s="19"/>
      <c r="G80" s="114"/>
      <c r="H80" s="115">
        <v>100</v>
      </c>
    </row>
    <row r="81" spans="1:8" ht="15" x14ac:dyDescent="0.25">
      <c r="A81" s="21">
        <v>46175</v>
      </c>
      <c r="B81" s="28" t="s">
        <v>2372</v>
      </c>
      <c r="C81" s="38" t="s">
        <v>1797</v>
      </c>
      <c r="D81" s="19" t="s">
        <v>4410</v>
      </c>
      <c r="E81" s="19"/>
      <c r="F81" s="19"/>
      <c r="G81" s="114"/>
      <c r="H81" s="115">
        <v>100</v>
      </c>
    </row>
    <row r="82" spans="1:8" ht="144" x14ac:dyDescent="0.25">
      <c r="A82" s="21">
        <v>46176</v>
      </c>
      <c r="B82" s="28" t="s">
        <v>1534</v>
      </c>
      <c r="C82" s="38" t="s">
        <v>1805</v>
      </c>
      <c r="D82" s="19" t="s">
        <v>4394</v>
      </c>
      <c r="E82" s="19"/>
      <c r="F82" s="19"/>
      <c r="G82" s="114" t="s">
        <v>4411</v>
      </c>
      <c r="H82" s="115">
        <v>0</v>
      </c>
    </row>
    <row r="83" spans="1:8" ht="15" x14ac:dyDescent="0.25">
      <c r="A83" s="21">
        <v>46176</v>
      </c>
      <c r="B83" s="28" t="s">
        <v>1428</v>
      </c>
      <c r="C83" s="38" t="s">
        <v>758</v>
      </c>
      <c r="D83" s="19" t="s">
        <v>4146</v>
      </c>
      <c r="E83" s="19">
        <v>1</v>
      </c>
      <c r="F83" s="19"/>
      <c r="G83" s="114"/>
      <c r="H83" s="115">
        <v>100</v>
      </c>
    </row>
    <row r="84" spans="1:8" ht="26.4" x14ac:dyDescent="0.25">
      <c r="A84" s="21">
        <v>46176</v>
      </c>
      <c r="B84" s="28" t="s">
        <v>1428</v>
      </c>
      <c r="C84" s="38" t="s">
        <v>369</v>
      </c>
      <c r="D84" s="19" t="s">
        <v>1767</v>
      </c>
      <c r="E84" s="19"/>
      <c r="F84" s="19"/>
      <c r="G84" s="114"/>
      <c r="H84" s="115">
        <v>100</v>
      </c>
    </row>
    <row r="85" spans="1:8" ht="15" x14ac:dyDescent="0.25">
      <c r="A85" s="21">
        <v>46176</v>
      </c>
      <c r="B85" s="28" t="s">
        <v>1428</v>
      </c>
      <c r="C85" s="38" t="s">
        <v>1392</v>
      </c>
      <c r="D85" s="19" t="s">
        <v>4368</v>
      </c>
      <c r="E85" s="19"/>
      <c r="F85" s="19"/>
      <c r="G85" s="114" t="s">
        <v>4412</v>
      </c>
      <c r="H85" s="115">
        <v>100</v>
      </c>
    </row>
    <row r="86" spans="1:8" ht="15" x14ac:dyDescent="0.25">
      <c r="A86" s="21">
        <v>46176</v>
      </c>
      <c r="B86" s="28" t="s">
        <v>1428</v>
      </c>
      <c r="C86" s="38" t="s">
        <v>1392</v>
      </c>
      <c r="D86" s="19" t="s">
        <v>4413</v>
      </c>
      <c r="E86" s="19"/>
      <c r="F86" s="19"/>
      <c r="G86" s="114" t="s">
        <v>4414</v>
      </c>
      <c r="H86" s="115">
        <v>100</v>
      </c>
    </row>
    <row r="87" spans="1:8" ht="15" x14ac:dyDescent="0.25">
      <c r="A87" s="21">
        <v>46176</v>
      </c>
      <c r="B87" s="28" t="s">
        <v>1428</v>
      </c>
      <c r="C87" s="38" t="s">
        <v>1392</v>
      </c>
      <c r="D87" s="19" t="s">
        <v>4415</v>
      </c>
      <c r="E87" s="19"/>
      <c r="F87" s="19"/>
      <c r="G87" s="114" t="s">
        <v>4416</v>
      </c>
      <c r="H87" s="115">
        <v>100</v>
      </c>
    </row>
    <row r="88" spans="1:8" ht="15" x14ac:dyDescent="0.25">
      <c r="A88" s="21">
        <v>46176</v>
      </c>
      <c r="B88" s="28" t="s">
        <v>1428</v>
      </c>
      <c r="C88" s="38" t="s">
        <v>1392</v>
      </c>
      <c r="D88" s="19" t="s">
        <v>2649</v>
      </c>
      <c r="E88" s="19"/>
      <c r="F88" s="19"/>
      <c r="G88" s="114" t="s">
        <v>4417</v>
      </c>
      <c r="H88" s="115">
        <v>100</v>
      </c>
    </row>
    <row r="89" spans="1:8" ht="26.4" x14ac:dyDescent="0.25">
      <c r="A89" s="21">
        <v>46176</v>
      </c>
      <c r="B89" s="28" t="s">
        <v>1428</v>
      </c>
      <c r="C89" s="38" t="s">
        <v>1535</v>
      </c>
      <c r="D89" s="19" t="s">
        <v>4418</v>
      </c>
      <c r="E89" s="19"/>
      <c r="F89" s="19"/>
      <c r="G89" s="114"/>
      <c r="H89" s="115">
        <v>100</v>
      </c>
    </row>
    <row r="90" spans="1:8" ht="38.4" x14ac:dyDescent="0.25">
      <c r="A90" s="21">
        <v>46176</v>
      </c>
      <c r="B90" s="28" t="s">
        <v>1542</v>
      </c>
      <c r="C90" s="38" t="s">
        <v>1776</v>
      </c>
      <c r="D90" s="19" t="s">
        <v>4383</v>
      </c>
      <c r="E90" s="19"/>
      <c r="F90" s="19"/>
      <c r="G90" s="114" t="s">
        <v>4419</v>
      </c>
      <c r="H90" s="115">
        <v>100</v>
      </c>
    </row>
    <row r="91" spans="1:8" ht="48" x14ac:dyDescent="0.25">
      <c r="A91" s="21">
        <v>46176</v>
      </c>
      <c r="B91" s="28" t="s">
        <v>1542</v>
      </c>
      <c r="C91" s="38" t="s">
        <v>1797</v>
      </c>
      <c r="D91" s="19" t="s">
        <v>4375</v>
      </c>
      <c r="E91" s="19"/>
      <c r="F91" s="19"/>
      <c r="G91" s="114" t="s">
        <v>4420</v>
      </c>
      <c r="H91" s="115">
        <v>100</v>
      </c>
    </row>
    <row r="92" spans="1:8" ht="15" x14ac:dyDescent="0.25">
      <c r="A92" s="21">
        <v>46176</v>
      </c>
      <c r="B92" s="28" t="s">
        <v>1542</v>
      </c>
      <c r="C92" s="38" t="s">
        <v>2064</v>
      </c>
      <c r="D92" s="19" t="s">
        <v>4383</v>
      </c>
      <c r="E92" s="19"/>
      <c r="F92" s="19"/>
      <c r="G92" s="114" t="s">
        <v>1918</v>
      </c>
      <c r="H92" s="115">
        <v>100</v>
      </c>
    </row>
    <row r="93" spans="1:8" ht="15" x14ac:dyDescent="0.25">
      <c r="A93" s="21">
        <v>46176</v>
      </c>
      <c r="B93" s="28" t="s">
        <v>1542</v>
      </c>
      <c r="C93" s="38" t="s">
        <v>1862</v>
      </c>
      <c r="D93" s="19" t="s">
        <v>4421</v>
      </c>
      <c r="E93" s="19">
        <v>4</v>
      </c>
      <c r="F93" s="19"/>
      <c r="G93" s="114"/>
      <c r="H93" s="115">
        <v>100</v>
      </c>
    </row>
    <row r="94" spans="1:8" ht="15" x14ac:dyDescent="0.25">
      <c r="A94" s="21">
        <v>46176</v>
      </c>
      <c r="B94" s="28" t="s">
        <v>1555</v>
      </c>
      <c r="C94" s="38" t="s">
        <v>1562</v>
      </c>
      <c r="D94" s="19" t="s">
        <v>1440</v>
      </c>
      <c r="E94" s="19">
        <v>3</v>
      </c>
      <c r="F94" s="19"/>
      <c r="G94" s="114"/>
      <c r="H94" s="115">
        <v>100</v>
      </c>
    </row>
    <row r="95" spans="1:8" ht="15" x14ac:dyDescent="0.25">
      <c r="A95" s="21">
        <v>46176</v>
      </c>
      <c r="B95" s="28" t="s">
        <v>1555</v>
      </c>
      <c r="C95" s="38" t="s">
        <v>1729</v>
      </c>
      <c r="D95" s="19" t="s">
        <v>1440</v>
      </c>
      <c r="E95" s="19">
        <v>3</v>
      </c>
      <c r="F95" s="19"/>
      <c r="G95" s="114"/>
      <c r="H95" s="115">
        <v>100</v>
      </c>
    </row>
    <row r="96" spans="1:8" ht="15" x14ac:dyDescent="0.25">
      <c r="A96" s="21">
        <v>46176</v>
      </c>
      <c r="B96" s="28" t="s">
        <v>1555</v>
      </c>
      <c r="C96" s="38" t="s">
        <v>1563</v>
      </c>
      <c r="D96" s="19" t="s">
        <v>1440</v>
      </c>
      <c r="E96" s="19">
        <v>3</v>
      </c>
      <c r="F96" s="19"/>
      <c r="G96" s="114"/>
      <c r="H96" s="115">
        <v>100</v>
      </c>
    </row>
    <row r="97" spans="1:8" ht="15" x14ac:dyDescent="0.25">
      <c r="A97" s="21">
        <v>46176</v>
      </c>
      <c r="B97" s="28" t="s">
        <v>1555</v>
      </c>
      <c r="C97" s="38" t="s">
        <v>1622</v>
      </c>
      <c r="D97" s="19" t="s">
        <v>1440</v>
      </c>
      <c r="E97" s="19">
        <v>7</v>
      </c>
      <c r="F97" s="19"/>
      <c r="G97" s="114"/>
      <c r="H97" s="115">
        <v>100</v>
      </c>
    </row>
    <row r="98" spans="1:8" ht="15" x14ac:dyDescent="0.25">
      <c r="A98" s="21">
        <v>46176</v>
      </c>
      <c r="B98" s="28" t="s">
        <v>1555</v>
      </c>
      <c r="C98" s="38" t="s">
        <v>2440</v>
      </c>
      <c r="D98" s="19" t="s">
        <v>1440</v>
      </c>
      <c r="E98" s="19">
        <v>3</v>
      </c>
      <c r="F98" s="19"/>
      <c r="G98" s="114"/>
      <c r="H98" s="115">
        <v>100</v>
      </c>
    </row>
    <row r="99" spans="1:8" ht="15" x14ac:dyDescent="0.25">
      <c r="A99" s="21">
        <v>46176</v>
      </c>
      <c r="B99" s="28" t="s">
        <v>1555</v>
      </c>
      <c r="C99" s="38" t="s">
        <v>1731</v>
      </c>
      <c r="D99" s="19" t="s">
        <v>1440</v>
      </c>
      <c r="E99" s="19">
        <v>5</v>
      </c>
      <c r="F99" s="19"/>
      <c r="G99" s="114"/>
      <c r="H99" s="115">
        <v>100</v>
      </c>
    </row>
    <row r="100" spans="1:8" ht="15" x14ac:dyDescent="0.25">
      <c r="A100" s="21">
        <v>46176</v>
      </c>
      <c r="B100" s="28" t="s">
        <v>1555</v>
      </c>
      <c r="C100" s="38" t="s">
        <v>1785</v>
      </c>
      <c r="D100" s="19" t="s">
        <v>1440</v>
      </c>
      <c r="E100" s="19">
        <v>4</v>
      </c>
      <c r="F100" s="19"/>
      <c r="G100" s="114"/>
      <c r="H100" s="115">
        <v>100</v>
      </c>
    </row>
    <row r="101" spans="1:8" ht="15" x14ac:dyDescent="0.25">
      <c r="A101" s="21">
        <v>46176</v>
      </c>
      <c r="B101" s="28" t="s">
        <v>1438</v>
      </c>
      <c r="C101" s="38" t="s">
        <v>1574</v>
      </c>
      <c r="D101" s="19" t="s">
        <v>4375</v>
      </c>
      <c r="E101" s="19"/>
      <c r="F101" s="19"/>
      <c r="G101" s="114" t="s">
        <v>2718</v>
      </c>
      <c r="H101" s="115">
        <v>100</v>
      </c>
    </row>
    <row r="102" spans="1:8" ht="15" x14ac:dyDescent="0.25">
      <c r="A102" s="21">
        <v>46176</v>
      </c>
      <c r="B102" s="28" t="s">
        <v>1438</v>
      </c>
      <c r="C102" s="38" t="s">
        <v>2270</v>
      </c>
      <c r="D102" s="19" t="s">
        <v>4375</v>
      </c>
      <c r="E102" s="19"/>
      <c r="F102" s="19"/>
      <c r="G102" s="114" t="s">
        <v>2718</v>
      </c>
      <c r="H102" s="115">
        <v>100</v>
      </c>
    </row>
    <row r="103" spans="1:8" ht="15" x14ac:dyDescent="0.25">
      <c r="A103" s="21">
        <v>46176</v>
      </c>
      <c r="B103" s="28" t="s">
        <v>1438</v>
      </c>
      <c r="C103" s="38" t="s">
        <v>1727</v>
      </c>
      <c r="D103" s="19" t="s">
        <v>4383</v>
      </c>
      <c r="E103" s="19"/>
      <c r="F103" s="19"/>
      <c r="G103" s="114"/>
      <c r="H103" s="115">
        <v>100</v>
      </c>
    </row>
    <row r="104" spans="1:8" ht="28.8" x14ac:dyDescent="0.25">
      <c r="A104" s="21">
        <v>46176</v>
      </c>
      <c r="B104" s="28" t="s">
        <v>1438</v>
      </c>
      <c r="C104" s="38" t="s">
        <v>1458</v>
      </c>
      <c r="D104" s="19" t="s">
        <v>4383</v>
      </c>
      <c r="E104" s="19"/>
      <c r="F104" s="19"/>
      <c r="G104" s="114" t="s">
        <v>4422</v>
      </c>
      <c r="H104" s="115">
        <v>100</v>
      </c>
    </row>
    <row r="105" spans="1:8" ht="76.8" x14ac:dyDescent="0.25">
      <c r="A105" s="21">
        <v>46176</v>
      </c>
      <c r="B105" s="28" t="s">
        <v>1457</v>
      </c>
      <c r="C105" s="38" t="s">
        <v>1941</v>
      </c>
      <c r="D105" s="19" t="s">
        <v>4423</v>
      </c>
      <c r="E105" s="19"/>
      <c r="F105" s="19"/>
      <c r="G105" s="114" t="s">
        <v>4424</v>
      </c>
      <c r="H105" s="115">
        <v>100</v>
      </c>
    </row>
    <row r="106" spans="1:8" ht="28.8" x14ac:dyDescent="0.25">
      <c r="A106" s="21">
        <v>46176</v>
      </c>
      <c r="B106" s="28" t="s">
        <v>1457</v>
      </c>
      <c r="C106" s="38" t="s">
        <v>1728</v>
      </c>
      <c r="D106" s="19" t="s">
        <v>3412</v>
      </c>
      <c r="E106" s="19"/>
      <c r="F106" s="19"/>
      <c r="G106" s="114" t="s">
        <v>4425</v>
      </c>
      <c r="H106" s="115">
        <v>100</v>
      </c>
    </row>
    <row r="107" spans="1:8" ht="15" x14ac:dyDescent="0.25">
      <c r="A107" s="21">
        <v>46176</v>
      </c>
      <c r="B107" s="28" t="s">
        <v>1457</v>
      </c>
      <c r="C107" s="38" t="s">
        <v>1619</v>
      </c>
      <c r="D107" s="19" t="s">
        <v>4375</v>
      </c>
      <c r="E107" s="19">
        <v>8</v>
      </c>
      <c r="F107" s="19"/>
      <c r="G107" s="114" t="s">
        <v>1450</v>
      </c>
      <c r="H107" s="115">
        <v>100</v>
      </c>
    </row>
    <row r="108" spans="1:8" ht="15" x14ac:dyDescent="0.25">
      <c r="A108" s="21">
        <v>46176</v>
      </c>
      <c r="B108" s="28" t="s">
        <v>1457</v>
      </c>
      <c r="C108" s="38" t="s">
        <v>1570</v>
      </c>
      <c r="D108" s="19" t="s">
        <v>1440</v>
      </c>
      <c r="E108" s="19">
        <v>4</v>
      </c>
      <c r="F108" s="19"/>
      <c r="G108" s="114" t="s">
        <v>4426</v>
      </c>
      <c r="H108" s="115">
        <v>100</v>
      </c>
    </row>
    <row r="109" spans="1:8" ht="15" x14ac:dyDescent="0.25">
      <c r="A109" s="21">
        <v>46176</v>
      </c>
      <c r="B109" s="28" t="s">
        <v>1457</v>
      </c>
      <c r="C109" s="38" t="s">
        <v>1627</v>
      </c>
      <c r="D109" s="19" t="s">
        <v>1440</v>
      </c>
      <c r="E109" s="19">
        <v>4</v>
      </c>
      <c r="F109" s="19"/>
      <c r="G109" s="114"/>
      <c r="H109" s="115">
        <v>100</v>
      </c>
    </row>
    <row r="110" spans="1:8" ht="15" x14ac:dyDescent="0.25">
      <c r="A110" s="21">
        <v>46176</v>
      </c>
      <c r="B110" s="28" t="s">
        <v>2372</v>
      </c>
      <c r="C110" s="38" t="s">
        <v>1777</v>
      </c>
      <c r="D110" s="19" t="s">
        <v>4427</v>
      </c>
      <c r="E110" s="19"/>
      <c r="F110" s="19"/>
      <c r="G110" s="114" t="s">
        <v>4428</v>
      </c>
      <c r="H110" s="115">
        <v>100</v>
      </c>
    </row>
    <row r="111" spans="1:8" ht="15" x14ac:dyDescent="0.25">
      <c r="A111" s="21">
        <v>46176</v>
      </c>
      <c r="B111" s="28" t="s">
        <v>2372</v>
      </c>
      <c r="C111" s="38" t="s">
        <v>1640</v>
      </c>
      <c r="D111" s="19" t="s">
        <v>4429</v>
      </c>
      <c r="E111" s="19"/>
      <c r="F111" s="19"/>
      <c r="G111" s="114" t="s">
        <v>4430</v>
      </c>
      <c r="H111" s="115">
        <v>100</v>
      </c>
    </row>
    <row r="112" spans="1:8" ht="15" x14ac:dyDescent="0.25">
      <c r="A112" s="21">
        <v>46176</v>
      </c>
      <c r="B112" s="28" t="s">
        <v>2372</v>
      </c>
      <c r="C112" s="38" t="s">
        <v>1640</v>
      </c>
      <c r="D112" s="19" t="s">
        <v>4431</v>
      </c>
      <c r="E112" s="19"/>
      <c r="F112" s="19"/>
      <c r="G112" s="114" t="s">
        <v>4432</v>
      </c>
      <c r="H112" s="115">
        <v>100</v>
      </c>
    </row>
    <row r="113" spans="1:8" ht="15" x14ac:dyDescent="0.25">
      <c r="A113" s="21">
        <v>46176</v>
      </c>
      <c r="B113" s="28" t="s">
        <v>1590</v>
      </c>
      <c r="C113" s="38" t="s">
        <v>1700</v>
      </c>
      <c r="D113" s="19" t="s">
        <v>4433</v>
      </c>
      <c r="E113" s="19"/>
      <c r="F113" s="19"/>
      <c r="G113" s="114" t="s">
        <v>4434</v>
      </c>
      <c r="H113" s="115">
        <v>100</v>
      </c>
    </row>
    <row r="114" spans="1:8" ht="15" x14ac:dyDescent="0.25">
      <c r="A114" s="21">
        <v>46177</v>
      </c>
      <c r="B114" s="28" t="s">
        <v>1534</v>
      </c>
      <c r="C114" s="38" t="s">
        <v>1805</v>
      </c>
      <c r="D114" s="19" t="s">
        <v>4394</v>
      </c>
      <c r="E114" s="19"/>
      <c r="F114" s="19"/>
      <c r="G114" s="114"/>
      <c r="H114" s="115">
        <v>100</v>
      </c>
    </row>
    <row r="115" spans="1:8" ht="15" x14ac:dyDescent="0.25">
      <c r="A115" s="21">
        <v>46177</v>
      </c>
      <c r="B115" s="28" t="s">
        <v>1428</v>
      </c>
      <c r="C115" s="38" t="s">
        <v>758</v>
      </c>
      <c r="D115" s="19" t="s">
        <v>4146</v>
      </c>
      <c r="E115" s="19">
        <v>1</v>
      </c>
      <c r="F115" s="19"/>
      <c r="G115" s="114"/>
      <c r="H115" s="115">
        <v>100</v>
      </c>
    </row>
    <row r="116" spans="1:8" ht="15" x14ac:dyDescent="0.25">
      <c r="A116" s="21">
        <v>46177</v>
      </c>
      <c r="B116" s="28" t="s">
        <v>1428</v>
      </c>
      <c r="C116" s="38" t="s">
        <v>1392</v>
      </c>
      <c r="D116" s="19" t="s">
        <v>4368</v>
      </c>
      <c r="E116" s="19"/>
      <c r="F116" s="19"/>
      <c r="G116" s="114" t="s">
        <v>4435</v>
      </c>
      <c r="H116" s="115">
        <v>100</v>
      </c>
    </row>
    <row r="117" spans="1:8" ht="15" x14ac:dyDescent="0.25">
      <c r="A117" s="21">
        <v>46177</v>
      </c>
      <c r="B117" s="28" t="s">
        <v>1428</v>
      </c>
      <c r="C117" s="38" t="s">
        <v>1392</v>
      </c>
      <c r="D117" s="19" t="s">
        <v>4413</v>
      </c>
      <c r="E117" s="19"/>
      <c r="F117" s="19"/>
      <c r="G117" s="114" t="s">
        <v>4436</v>
      </c>
      <c r="H117" s="115">
        <v>100</v>
      </c>
    </row>
    <row r="118" spans="1:8" ht="15" x14ac:dyDescent="0.25">
      <c r="A118" s="21">
        <v>46177</v>
      </c>
      <c r="B118" s="28" t="s">
        <v>1428</v>
      </c>
      <c r="C118" s="38" t="s">
        <v>1392</v>
      </c>
      <c r="D118" s="19" t="s">
        <v>4415</v>
      </c>
      <c r="E118" s="19"/>
      <c r="F118" s="19"/>
      <c r="G118" s="114" t="s">
        <v>4437</v>
      </c>
      <c r="H118" s="115">
        <v>100</v>
      </c>
    </row>
    <row r="119" spans="1:8" ht="15" x14ac:dyDescent="0.25">
      <c r="A119" s="21">
        <v>46177</v>
      </c>
      <c r="B119" s="28" t="s">
        <v>1428</v>
      </c>
      <c r="C119" s="38" t="s">
        <v>1392</v>
      </c>
      <c r="D119" s="19" t="s">
        <v>4438</v>
      </c>
      <c r="E119" s="19"/>
      <c r="F119" s="19"/>
      <c r="G119" s="114" t="s">
        <v>4439</v>
      </c>
      <c r="H119" s="115">
        <v>100</v>
      </c>
    </row>
    <row r="120" spans="1:8" ht="38.4" x14ac:dyDescent="0.25">
      <c r="A120" s="21">
        <v>46177</v>
      </c>
      <c r="B120" s="28" t="s">
        <v>1542</v>
      </c>
      <c r="C120" s="38" t="s">
        <v>2064</v>
      </c>
      <c r="D120" s="19" t="s">
        <v>3412</v>
      </c>
      <c r="E120" s="19"/>
      <c r="F120" s="19"/>
      <c r="G120" s="114" t="s">
        <v>4440</v>
      </c>
      <c r="H120" s="115">
        <v>100</v>
      </c>
    </row>
    <row r="121" spans="1:8" ht="15" x14ac:dyDescent="0.25">
      <c r="A121" s="21">
        <v>46177</v>
      </c>
      <c r="B121" s="28" t="s">
        <v>1542</v>
      </c>
      <c r="C121" s="38" t="s">
        <v>1723</v>
      </c>
      <c r="D121" s="19" t="s">
        <v>4375</v>
      </c>
      <c r="E121" s="19">
        <v>8</v>
      </c>
      <c r="F121" s="19"/>
      <c r="G121" s="114" t="s">
        <v>2718</v>
      </c>
      <c r="H121" s="115">
        <v>100</v>
      </c>
    </row>
    <row r="122" spans="1:8" ht="15" x14ac:dyDescent="0.25">
      <c r="A122" s="21">
        <v>46177</v>
      </c>
      <c r="B122" s="28" t="s">
        <v>1542</v>
      </c>
      <c r="C122" s="38" t="s">
        <v>1797</v>
      </c>
      <c r="D122" s="19" t="s">
        <v>3412</v>
      </c>
      <c r="E122" s="19"/>
      <c r="F122" s="19"/>
      <c r="G122" s="114" t="s">
        <v>4074</v>
      </c>
      <c r="H122" s="115">
        <v>100</v>
      </c>
    </row>
    <row r="123" spans="1:8" s="67" customFormat="1" ht="48" x14ac:dyDescent="0.2">
      <c r="A123" s="21">
        <v>46177</v>
      </c>
      <c r="B123" s="28" t="s">
        <v>1542</v>
      </c>
      <c r="C123" s="38" t="s">
        <v>1727</v>
      </c>
      <c r="D123" s="19" t="s">
        <v>4383</v>
      </c>
      <c r="E123" s="19"/>
      <c r="F123" s="19"/>
      <c r="G123" s="114" t="s">
        <v>4441</v>
      </c>
      <c r="H123" s="115">
        <v>100</v>
      </c>
    </row>
    <row r="124" spans="1:8" ht="15" x14ac:dyDescent="0.25">
      <c r="A124" s="21">
        <v>46177</v>
      </c>
      <c r="B124" s="28" t="s">
        <v>1555</v>
      </c>
      <c r="C124" s="38" t="s">
        <v>2149</v>
      </c>
      <c r="D124" s="19" t="s">
        <v>1440</v>
      </c>
      <c r="E124" s="19">
        <v>4</v>
      </c>
      <c r="F124" s="19"/>
      <c r="G124" s="114"/>
      <c r="H124" s="115">
        <v>100</v>
      </c>
    </row>
    <row r="125" spans="1:8" ht="15" x14ac:dyDescent="0.25">
      <c r="A125" s="21">
        <v>46177</v>
      </c>
      <c r="B125" s="28" t="s">
        <v>1555</v>
      </c>
      <c r="C125" s="38" t="s">
        <v>1974</v>
      </c>
      <c r="D125" s="19" t="s">
        <v>1440</v>
      </c>
      <c r="E125" s="19">
        <v>4</v>
      </c>
      <c r="F125" s="19"/>
      <c r="G125" s="114"/>
      <c r="H125" s="115">
        <v>100</v>
      </c>
    </row>
    <row r="126" spans="1:8" ht="15" x14ac:dyDescent="0.25">
      <c r="A126" s="21">
        <v>46177</v>
      </c>
      <c r="B126" s="28" t="s">
        <v>1555</v>
      </c>
      <c r="C126" s="38" t="s">
        <v>1455</v>
      </c>
      <c r="D126" s="19" t="s">
        <v>3412</v>
      </c>
      <c r="E126" s="19">
        <v>3</v>
      </c>
      <c r="F126" s="19"/>
      <c r="G126" s="114" t="s">
        <v>2007</v>
      </c>
      <c r="H126" s="115">
        <v>100</v>
      </c>
    </row>
    <row r="127" spans="1:8" ht="15" x14ac:dyDescent="0.25">
      <c r="A127" s="21">
        <v>46177</v>
      </c>
      <c r="B127" s="28" t="s">
        <v>1555</v>
      </c>
      <c r="C127" s="38" t="s">
        <v>1910</v>
      </c>
      <c r="D127" s="19" t="s">
        <v>1440</v>
      </c>
      <c r="E127" s="19">
        <v>4</v>
      </c>
      <c r="F127" s="19"/>
      <c r="G127" s="114"/>
      <c r="H127" s="115">
        <v>100</v>
      </c>
    </row>
    <row r="128" spans="1:8" ht="15" x14ac:dyDescent="0.25">
      <c r="A128" s="21">
        <v>46177</v>
      </c>
      <c r="B128" s="28" t="s">
        <v>1555</v>
      </c>
      <c r="C128" s="38" t="s">
        <v>1451</v>
      </c>
      <c r="D128" s="19" t="s">
        <v>1440</v>
      </c>
      <c r="E128" s="19">
        <v>3</v>
      </c>
      <c r="F128" s="19"/>
      <c r="G128" s="114"/>
      <c r="H128" s="115">
        <v>100</v>
      </c>
    </row>
    <row r="129" spans="1:8" x14ac:dyDescent="0.25">
      <c r="A129" s="21">
        <v>46177</v>
      </c>
      <c r="B129" s="28" t="s">
        <v>1555</v>
      </c>
      <c r="C129" s="38" t="s">
        <v>1568</v>
      </c>
      <c r="D129" s="19" t="s">
        <v>3412</v>
      </c>
      <c r="E129" s="19"/>
      <c r="F129" s="19"/>
      <c r="G129" s="114" t="s">
        <v>4442</v>
      </c>
      <c r="H129" s="124"/>
    </row>
    <row r="130" spans="1:8" ht="15" x14ac:dyDescent="0.25">
      <c r="A130" s="21">
        <v>46177</v>
      </c>
      <c r="B130" s="28" t="s">
        <v>1438</v>
      </c>
      <c r="C130" s="38" t="s">
        <v>1692</v>
      </c>
      <c r="D130" s="19" t="s">
        <v>4375</v>
      </c>
      <c r="E130" s="19"/>
      <c r="F130" s="19"/>
      <c r="G130" s="114" t="s">
        <v>2718</v>
      </c>
      <c r="H130" s="115">
        <v>100</v>
      </c>
    </row>
    <row r="131" spans="1:8" ht="15" x14ac:dyDescent="0.25">
      <c r="A131" s="21">
        <v>46177</v>
      </c>
      <c r="B131" s="28" t="s">
        <v>1438</v>
      </c>
      <c r="C131" s="38" t="s">
        <v>1576</v>
      </c>
      <c r="D131" s="19" t="s">
        <v>4375</v>
      </c>
      <c r="E131" s="19"/>
      <c r="F131" s="19"/>
      <c r="G131" s="114" t="s">
        <v>2718</v>
      </c>
      <c r="H131" s="115">
        <v>100</v>
      </c>
    </row>
    <row r="132" spans="1:8" ht="28.8" x14ac:dyDescent="0.25">
      <c r="A132" s="21">
        <v>46177</v>
      </c>
      <c r="B132" s="28" t="s">
        <v>1438</v>
      </c>
      <c r="C132" s="38" t="s">
        <v>1640</v>
      </c>
      <c r="D132" s="19" t="s">
        <v>3412</v>
      </c>
      <c r="E132" s="19">
        <v>4</v>
      </c>
      <c r="F132" s="19"/>
      <c r="G132" s="114" t="s">
        <v>4443</v>
      </c>
      <c r="H132" s="115">
        <v>100</v>
      </c>
    </row>
    <row r="133" spans="1:8" ht="15" x14ac:dyDescent="0.25">
      <c r="A133" s="21">
        <v>46177</v>
      </c>
      <c r="B133" s="28" t="s">
        <v>2372</v>
      </c>
      <c r="C133" s="38" t="s">
        <v>1439</v>
      </c>
      <c r="D133" s="19" t="s">
        <v>1586</v>
      </c>
      <c r="E133" s="19"/>
      <c r="F133" s="19"/>
      <c r="G133" s="114"/>
      <c r="H133" s="115">
        <v>100</v>
      </c>
    </row>
    <row r="134" spans="1:8" ht="15" x14ac:dyDescent="0.25">
      <c r="A134" s="21">
        <v>46177</v>
      </c>
      <c r="B134" s="28" t="s">
        <v>2372</v>
      </c>
      <c r="C134" s="38" t="s">
        <v>1776</v>
      </c>
      <c r="D134" s="19" t="s">
        <v>1588</v>
      </c>
      <c r="E134" s="19"/>
      <c r="F134" s="19"/>
      <c r="G134" s="114"/>
      <c r="H134" s="115">
        <v>100</v>
      </c>
    </row>
    <row r="135" spans="1:8" ht="15" x14ac:dyDescent="0.25">
      <c r="A135" s="21">
        <v>46177</v>
      </c>
      <c r="B135" s="28" t="s">
        <v>2372</v>
      </c>
      <c r="C135" s="38" t="s">
        <v>1696</v>
      </c>
      <c r="D135" s="19" t="s">
        <v>4385</v>
      </c>
      <c r="E135" s="19"/>
      <c r="F135" s="19"/>
      <c r="G135" s="114"/>
      <c r="H135" s="115">
        <v>100</v>
      </c>
    </row>
    <row r="136" spans="1:8" ht="15" x14ac:dyDescent="0.25">
      <c r="A136" s="21">
        <v>46177</v>
      </c>
      <c r="B136" s="28" t="s">
        <v>2372</v>
      </c>
      <c r="C136" s="38" t="s">
        <v>4444</v>
      </c>
      <c r="D136" s="19" t="s">
        <v>4410</v>
      </c>
      <c r="E136" s="19"/>
      <c r="F136" s="19"/>
      <c r="G136" s="114"/>
      <c r="H136" s="115">
        <v>100</v>
      </c>
    </row>
    <row r="137" spans="1:8" ht="15" x14ac:dyDescent="0.25">
      <c r="A137" s="21">
        <v>46177</v>
      </c>
      <c r="B137" s="28" t="s">
        <v>1590</v>
      </c>
      <c r="C137" s="38" t="s">
        <v>1727</v>
      </c>
      <c r="D137" s="19" t="s">
        <v>4445</v>
      </c>
      <c r="E137" s="19"/>
      <c r="F137" s="19"/>
      <c r="G137" s="114"/>
      <c r="H137" s="115">
        <v>100</v>
      </c>
    </row>
    <row r="138" spans="1:8" ht="15" x14ac:dyDescent="0.25">
      <c r="A138" s="21">
        <v>46177</v>
      </c>
      <c r="B138" s="28" t="s">
        <v>1590</v>
      </c>
      <c r="C138" s="38" t="s">
        <v>1887</v>
      </c>
      <c r="D138" s="19" t="s">
        <v>4446</v>
      </c>
      <c r="E138" s="19"/>
      <c r="F138" s="19"/>
      <c r="G138" s="114"/>
      <c r="H138" s="115">
        <v>100</v>
      </c>
    </row>
    <row r="139" spans="1:8" ht="15" x14ac:dyDescent="0.25">
      <c r="A139" s="21">
        <v>46177</v>
      </c>
      <c r="B139" s="28" t="s">
        <v>1590</v>
      </c>
      <c r="C139" s="38" t="s">
        <v>1887</v>
      </c>
      <c r="D139" s="19" t="s">
        <v>4447</v>
      </c>
      <c r="E139" s="19"/>
      <c r="F139" s="19"/>
      <c r="G139" s="114"/>
      <c r="H139" s="115">
        <v>100</v>
      </c>
    </row>
    <row r="140" spans="1:8" ht="15" x14ac:dyDescent="0.25">
      <c r="A140" s="21">
        <v>46178</v>
      </c>
      <c r="B140" s="28" t="s">
        <v>1534</v>
      </c>
      <c r="C140" s="38" t="s">
        <v>1805</v>
      </c>
      <c r="D140" s="19" t="s">
        <v>4448</v>
      </c>
      <c r="E140" s="19"/>
      <c r="F140" s="19"/>
      <c r="G140" s="114" t="s">
        <v>4449</v>
      </c>
      <c r="H140" s="115">
        <v>100</v>
      </c>
    </row>
    <row r="141" spans="1:8" ht="15" x14ac:dyDescent="0.25">
      <c r="A141" s="21">
        <v>46178</v>
      </c>
      <c r="B141" s="28" t="s">
        <v>1534</v>
      </c>
      <c r="C141" s="38" t="s">
        <v>758</v>
      </c>
      <c r="D141" s="19" t="s">
        <v>4448</v>
      </c>
      <c r="E141" s="19"/>
      <c r="F141" s="19"/>
      <c r="G141" s="114" t="s">
        <v>4450</v>
      </c>
      <c r="H141" s="115">
        <v>100</v>
      </c>
    </row>
    <row r="142" spans="1:8" ht="15" x14ac:dyDescent="0.25">
      <c r="A142" s="21">
        <v>46178</v>
      </c>
      <c r="B142" s="28" t="s">
        <v>1428</v>
      </c>
      <c r="C142" s="38" t="s">
        <v>758</v>
      </c>
      <c r="D142" s="19" t="s">
        <v>4146</v>
      </c>
      <c r="E142" s="19">
        <v>1</v>
      </c>
      <c r="F142" s="19"/>
      <c r="G142" s="114"/>
      <c r="H142" s="115">
        <v>100</v>
      </c>
    </row>
    <row r="143" spans="1:8" ht="26.4" x14ac:dyDescent="0.25">
      <c r="A143" s="21">
        <v>46178</v>
      </c>
      <c r="B143" s="28" t="s">
        <v>1428</v>
      </c>
      <c r="C143" s="38" t="s">
        <v>369</v>
      </c>
      <c r="D143" s="19" t="s">
        <v>1767</v>
      </c>
      <c r="E143" s="19"/>
      <c r="F143" s="19"/>
      <c r="G143" s="114"/>
      <c r="H143" s="115">
        <v>100</v>
      </c>
    </row>
    <row r="144" spans="1:8" ht="15" x14ac:dyDescent="0.25">
      <c r="A144" s="21">
        <v>46178</v>
      </c>
      <c r="B144" s="28" t="s">
        <v>1428</v>
      </c>
      <c r="C144" s="38" t="s">
        <v>1540</v>
      </c>
      <c r="D144" s="19" t="s">
        <v>4451</v>
      </c>
      <c r="E144" s="19"/>
      <c r="F144" s="19"/>
      <c r="G144" s="114" t="s">
        <v>4452</v>
      </c>
      <c r="H144" s="115">
        <v>100</v>
      </c>
    </row>
    <row r="145" spans="1:8" ht="15" x14ac:dyDescent="0.25">
      <c r="A145" s="21">
        <v>46178</v>
      </c>
      <c r="B145" s="28" t="s">
        <v>1428</v>
      </c>
      <c r="C145" s="38" t="s">
        <v>1887</v>
      </c>
      <c r="D145" s="19" t="s">
        <v>4447</v>
      </c>
      <c r="E145" s="19"/>
      <c r="F145" s="19"/>
      <c r="G145" s="114"/>
      <c r="H145" s="115">
        <v>100</v>
      </c>
    </row>
    <row r="146" spans="1:8" ht="28.8" x14ac:dyDescent="0.25">
      <c r="A146" s="21">
        <v>46178</v>
      </c>
      <c r="B146" s="28" t="s">
        <v>1542</v>
      </c>
      <c r="C146" s="38" t="s">
        <v>1776</v>
      </c>
      <c r="D146" s="19" t="s">
        <v>4375</v>
      </c>
      <c r="E146" s="19"/>
      <c r="F146" s="19"/>
      <c r="G146" s="114" t="s">
        <v>4453</v>
      </c>
      <c r="H146" s="115">
        <v>100</v>
      </c>
    </row>
    <row r="147" spans="1:8" ht="15" x14ac:dyDescent="0.25">
      <c r="A147" s="21">
        <v>46178</v>
      </c>
      <c r="B147" s="28" t="s">
        <v>1542</v>
      </c>
      <c r="C147" s="38" t="s">
        <v>1862</v>
      </c>
      <c r="D147" s="19" t="s">
        <v>3412</v>
      </c>
      <c r="E147" s="19"/>
      <c r="F147" s="19"/>
      <c r="G147" s="114" t="s">
        <v>4454</v>
      </c>
      <c r="H147" s="115">
        <v>100</v>
      </c>
    </row>
    <row r="148" spans="1:8" ht="15" x14ac:dyDescent="0.25">
      <c r="A148" s="21">
        <v>46178</v>
      </c>
      <c r="B148" s="28" t="s">
        <v>1542</v>
      </c>
      <c r="C148" s="38" t="s">
        <v>1727</v>
      </c>
      <c r="D148" s="19" t="s">
        <v>4455</v>
      </c>
      <c r="E148" s="19"/>
      <c r="F148" s="19"/>
      <c r="G148" s="114" t="s">
        <v>4456</v>
      </c>
      <c r="H148" s="115">
        <v>100</v>
      </c>
    </row>
    <row r="149" spans="1:8" ht="15" x14ac:dyDescent="0.25">
      <c r="A149" s="21">
        <v>46178</v>
      </c>
      <c r="B149" s="28" t="s">
        <v>1542</v>
      </c>
      <c r="C149" s="38" t="s">
        <v>2082</v>
      </c>
      <c r="D149" s="19" t="s">
        <v>4457</v>
      </c>
      <c r="E149" s="19"/>
      <c r="F149" s="19"/>
      <c r="G149" s="114" t="s">
        <v>4458</v>
      </c>
      <c r="H149" s="115">
        <v>100</v>
      </c>
    </row>
    <row r="150" spans="1:8" ht="28.8" x14ac:dyDescent="0.25">
      <c r="A150" s="21">
        <v>46178</v>
      </c>
      <c r="B150" s="28" t="s">
        <v>1542</v>
      </c>
      <c r="C150" s="38" t="s">
        <v>4444</v>
      </c>
      <c r="D150" s="19" t="s">
        <v>3862</v>
      </c>
      <c r="E150" s="19"/>
      <c r="F150" s="19"/>
      <c r="G150" s="114" t="s">
        <v>4459</v>
      </c>
      <c r="H150" s="115">
        <v>100</v>
      </c>
    </row>
    <row r="151" spans="1:8" ht="15" x14ac:dyDescent="0.25">
      <c r="A151" s="21">
        <v>46178</v>
      </c>
      <c r="B151" s="28" t="s">
        <v>1555</v>
      </c>
      <c r="C151" s="38" t="s">
        <v>1730</v>
      </c>
      <c r="D151" s="19" t="s">
        <v>1440</v>
      </c>
      <c r="E151" s="19">
        <v>3</v>
      </c>
      <c r="F151" s="19"/>
      <c r="G151" s="114"/>
      <c r="H151" s="115">
        <v>100</v>
      </c>
    </row>
    <row r="152" spans="1:8" ht="15" x14ac:dyDescent="0.25">
      <c r="A152" s="21">
        <v>46178</v>
      </c>
      <c r="B152" s="28" t="s">
        <v>1555</v>
      </c>
      <c r="C152" s="38" t="s">
        <v>1782</v>
      </c>
      <c r="D152" s="19" t="s">
        <v>1440</v>
      </c>
      <c r="E152" s="19">
        <v>4</v>
      </c>
      <c r="F152" s="19"/>
      <c r="G152" s="114"/>
      <c r="H152" s="115">
        <v>100</v>
      </c>
    </row>
    <row r="153" spans="1:8" ht="15" x14ac:dyDescent="0.25">
      <c r="A153" s="21">
        <v>46178</v>
      </c>
      <c r="B153" s="28" t="s">
        <v>1555</v>
      </c>
      <c r="C153" s="38" t="s">
        <v>2095</v>
      </c>
      <c r="D153" s="19" t="s">
        <v>1440</v>
      </c>
      <c r="E153" s="19">
        <v>3</v>
      </c>
      <c r="F153" s="19"/>
      <c r="G153" s="114"/>
      <c r="H153" s="115">
        <v>100</v>
      </c>
    </row>
    <row r="154" spans="1:8" ht="15" x14ac:dyDescent="0.25">
      <c r="A154" s="21">
        <v>46178</v>
      </c>
      <c r="B154" s="28" t="s">
        <v>1555</v>
      </c>
      <c r="C154" s="38" t="s">
        <v>2175</v>
      </c>
      <c r="D154" s="19" t="s">
        <v>1440</v>
      </c>
      <c r="E154" s="19">
        <v>4</v>
      </c>
      <c r="F154" s="19"/>
      <c r="G154" s="114"/>
      <c r="H154" s="115">
        <v>100</v>
      </c>
    </row>
    <row r="155" spans="1:8" ht="15" x14ac:dyDescent="0.25">
      <c r="A155" s="21">
        <v>46178</v>
      </c>
      <c r="B155" s="28" t="s">
        <v>1555</v>
      </c>
      <c r="C155" s="38" t="s">
        <v>1638</v>
      </c>
      <c r="D155" s="19" t="s">
        <v>1440</v>
      </c>
      <c r="E155" s="19">
        <v>3</v>
      </c>
      <c r="F155" s="19"/>
      <c r="G155" s="114"/>
      <c r="H155" s="115">
        <v>100</v>
      </c>
    </row>
    <row r="156" spans="1:8" ht="15" x14ac:dyDescent="0.25">
      <c r="A156" s="21">
        <v>46178</v>
      </c>
      <c r="B156" s="28" t="s">
        <v>1438</v>
      </c>
      <c r="C156" s="38" t="s">
        <v>1472</v>
      </c>
      <c r="D156" s="19" t="s">
        <v>4375</v>
      </c>
      <c r="E156" s="19"/>
      <c r="F156" s="19"/>
      <c r="G156" s="114" t="s">
        <v>2718</v>
      </c>
      <c r="H156" s="115">
        <v>100</v>
      </c>
    </row>
    <row r="157" spans="1:8" x14ac:dyDescent="0.25">
      <c r="A157" s="21">
        <v>46178</v>
      </c>
      <c r="B157" s="28" t="s">
        <v>1438</v>
      </c>
      <c r="C157" s="38" t="s">
        <v>1640</v>
      </c>
      <c r="D157" s="19" t="s">
        <v>4455</v>
      </c>
      <c r="E157" s="19"/>
      <c r="F157" s="19"/>
      <c r="G157" s="114" t="s">
        <v>4460</v>
      </c>
      <c r="H157" s="115">
        <v>100</v>
      </c>
    </row>
    <row r="158" spans="1:8" ht="28.8" x14ac:dyDescent="0.25">
      <c r="A158" s="21">
        <v>46178</v>
      </c>
      <c r="B158" s="28" t="s">
        <v>1438</v>
      </c>
      <c r="C158" s="38" t="s">
        <v>1479</v>
      </c>
      <c r="D158" s="19" t="s">
        <v>3412</v>
      </c>
      <c r="E158" s="19"/>
      <c r="F158" s="19"/>
      <c r="G158" s="114" t="s">
        <v>4461</v>
      </c>
      <c r="H158" s="115">
        <v>100</v>
      </c>
    </row>
    <row r="159" spans="1:8" ht="15" x14ac:dyDescent="0.25">
      <c r="A159" s="21">
        <v>46178</v>
      </c>
      <c r="B159" s="28" t="s">
        <v>1438</v>
      </c>
      <c r="C159" s="38" t="s">
        <v>1699</v>
      </c>
      <c r="D159" s="19" t="s">
        <v>1440</v>
      </c>
      <c r="E159" s="19">
        <v>2</v>
      </c>
      <c r="F159" s="19"/>
      <c r="G159" s="114"/>
      <c r="H159" s="115">
        <v>100</v>
      </c>
    </row>
    <row r="160" spans="1:8" ht="15" x14ac:dyDescent="0.25">
      <c r="A160" s="21">
        <v>46178</v>
      </c>
      <c r="B160" s="28" t="s">
        <v>1438</v>
      </c>
      <c r="C160" s="38" t="s">
        <v>1795</v>
      </c>
      <c r="D160" s="19" t="s">
        <v>1440</v>
      </c>
      <c r="E160" s="19">
        <v>3</v>
      </c>
      <c r="F160" s="19"/>
      <c r="G160" s="114"/>
      <c r="H160" s="115">
        <v>100</v>
      </c>
    </row>
    <row r="161" spans="1:8" ht="15" x14ac:dyDescent="0.25">
      <c r="A161" s="21">
        <v>46178</v>
      </c>
      <c r="B161" s="28" t="s">
        <v>1438</v>
      </c>
      <c r="C161" s="38" t="s">
        <v>2096</v>
      </c>
      <c r="D161" s="19" t="s">
        <v>1440</v>
      </c>
      <c r="E161" s="19">
        <v>4</v>
      </c>
      <c r="F161" s="19"/>
      <c r="G161" s="114"/>
      <c r="H161" s="115">
        <v>100</v>
      </c>
    </row>
    <row r="162" spans="1:8" ht="28.8" x14ac:dyDescent="0.25">
      <c r="A162" s="21">
        <v>46178</v>
      </c>
      <c r="B162" s="28" t="s">
        <v>1457</v>
      </c>
      <c r="C162" s="38" t="s">
        <v>2440</v>
      </c>
      <c r="D162" s="19" t="s">
        <v>3412</v>
      </c>
      <c r="E162" s="19"/>
      <c r="F162" s="19"/>
      <c r="G162" s="114" t="s">
        <v>4462</v>
      </c>
      <c r="H162" s="115">
        <v>100</v>
      </c>
    </row>
    <row r="163" spans="1:8" ht="15" x14ac:dyDescent="0.25">
      <c r="A163" s="21">
        <v>46178</v>
      </c>
      <c r="B163" s="28" t="s">
        <v>1457</v>
      </c>
      <c r="C163" s="38" t="s">
        <v>3200</v>
      </c>
      <c r="D163" s="19" t="s">
        <v>1440</v>
      </c>
      <c r="E163" s="19">
        <v>4</v>
      </c>
      <c r="F163" s="19"/>
      <c r="G163" s="114"/>
      <c r="H163" s="115">
        <v>100</v>
      </c>
    </row>
    <row r="164" spans="1:8" ht="15" x14ac:dyDescent="0.25">
      <c r="A164" s="21">
        <v>46178</v>
      </c>
      <c r="B164" s="28" t="s">
        <v>1457</v>
      </c>
      <c r="C164" s="38" t="s">
        <v>1622</v>
      </c>
      <c r="D164" s="19" t="s">
        <v>1440</v>
      </c>
      <c r="E164" s="19">
        <v>5</v>
      </c>
      <c r="F164" s="19"/>
      <c r="G164" s="114" t="s">
        <v>1450</v>
      </c>
      <c r="H164" s="115">
        <v>100</v>
      </c>
    </row>
    <row r="165" spans="1:8" ht="15" x14ac:dyDescent="0.25">
      <c r="A165" s="21">
        <v>46178</v>
      </c>
      <c r="B165" s="28" t="s">
        <v>1457</v>
      </c>
      <c r="C165" s="38" t="s">
        <v>1626</v>
      </c>
      <c r="D165" s="19" t="s">
        <v>1440</v>
      </c>
      <c r="E165" s="19">
        <v>5</v>
      </c>
      <c r="F165" s="19"/>
      <c r="G165" s="114" t="s">
        <v>1450</v>
      </c>
      <c r="H165" s="115">
        <v>100</v>
      </c>
    </row>
    <row r="166" spans="1:8" ht="15" x14ac:dyDescent="0.25">
      <c r="A166" s="21">
        <v>46178</v>
      </c>
      <c r="B166" s="28" t="s">
        <v>1457</v>
      </c>
      <c r="C166" s="38" t="s">
        <v>1874</v>
      </c>
      <c r="D166" s="19" t="s">
        <v>3412</v>
      </c>
      <c r="E166" s="19"/>
      <c r="F166" s="19"/>
      <c r="G166" s="114" t="s">
        <v>2547</v>
      </c>
      <c r="H166" s="115">
        <v>100</v>
      </c>
    </row>
    <row r="167" spans="1:8" ht="15" x14ac:dyDescent="0.25">
      <c r="A167" s="21">
        <v>46178</v>
      </c>
      <c r="B167" s="28" t="s">
        <v>2372</v>
      </c>
      <c r="C167" s="38" t="s">
        <v>1640</v>
      </c>
      <c r="D167" s="19" t="s">
        <v>4463</v>
      </c>
      <c r="E167" s="19"/>
      <c r="F167" s="19"/>
      <c r="G167" s="114"/>
      <c r="H167" s="115">
        <v>100</v>
      </c>
    </row>
    <row r="168" spans="1:8" ht="57.6" x14ac:dyDescent="0.25">
      <c r="A168" s="21">
        <v>46178</v>
      </c>
      <c r="B168" s="28" t="s">
        <v>2372</v>
      </c>
      <c r="C168" s="38" t="s">
        <v>4444</v>
      </c>
      <c r="D168" s="19" t="s">
        <v>3862</v>
      </c>
      <c r="E168" s="19"/>
      <c r="F168" s="19"/>
      <c r="G168" s="114" t="s">
        <v>4464</v>
      </c>
      <c r="H168" s="115">
        <v>100</v>
      </c>
    </row>
    <row r="169" spans="1:8" ht="26.4" x14ac:dyDescent="0.25">
      <c r="A169" s="21">
        <v>46178</v>
      </c>
      <c r="B169" s="28" t="s">
        <v>1590</v>
      </c>
      <c r="C169" s="38" t="s">
        <v>1776</v>
      </c>
      <c r="D169" s="19" t="s">
        <v>4465</v>
      </c>
      <c r="E169" s="19"/>
      <c r="F169" s="19"/>
      <c r="G169" s="114"/>
      <c r="H169" s="115">
        <v>100</v>
      </c>
    </row>
    <row r="170" spans="1:8" ht="15" x14ac:dyDescent="0.25">
      <c r="A170" s="21">
        <v>46178</v>
      </c>
      <c r="B170" s="28" t="s">
        <v>1590</v>
      </c>
      <c r="C170" s="38" t="s">
        <v>4444</v>
      </c>
      <c r="D170" s="19" t="s">
        <v>3202</v>
      </c>
      <c r="E170" s="19"/>
      <c r="F170" s="19"/>
      <c r="G170" s="114"/>
      <c r="H170" s="115">
        <v>100</v>
      </c>
    </row>
    <row r="171" spans="1:8" ht="15" x14ac:dyDescent="0.25">
      <c r="A171" s="21">
        <v>46178</v>
      </c>
      <c r="B171" s="28" t="s">
        <v>1590</v>
      </c>
      <c r="C171" s="38" t="s">
        <v>4444</v>
      </c>
      <c r="D171" s="19" t="s">
        <v>4466</v>
      </c>
      <c r="E171" s="19"/>
      <c r="F171" s="19"/>
      <c r="G171" s="114"/>
      <c r="H171" s="115">
        <v>100</v>
      </c>
    </row>
    <row r="172" spans="1:8" ht="15" x14ac:dyDescent="0.25">
      <c r="A172" s="21">
        <v>46179</v>
      </c>
      <c r="B172" s="28" t="s">
        <v>1542</v>
      </c>
      <c r="C172" s="38" t="s">
        <v>1633</v>
      </c>
      <c r="D172" s="19" t="s">
        <v>4375</v>
      </c>
      <c r="E172" s="19"/>
      <c r="F172" s="19"/>
      <c r="G172" s="114" t="s">
        <v>2718</v>
      </c>
      <c r="H172" s="115">
        <v>100</v>
      </c>
    </row>
    <row r="173" spans="1:8" ht="15" x14ac:dyDescent="0.25">
      <c r="A173" s="21">
        <v>46179</v>
      </c>
      <c r="B173" s="28" t="s">
        <v>1542</v>
      </c>
      <c r="C173" s="38" t="s">
        <v>1734</v>
      </c>
      <c r="D173" s="19" t="s">
        <v>1440</v>
      </c>
      <c r="E173" s="19">
        <v>3</v>
      </c>
      <c r="F173" s="19"/>
      <c r="G173" s="114" t="s">
        <v>4467</v>
      </c>
      <c r="H173" s="115">
        <v>100</v>
      </c>
    </row>
    <row r="174" spans="1:8" ht="15" x14ac:dyDescent="0.25">
      <c r="A174" s="21">
        <v>46179</v>
      </c>
      <c r="B174" s="28" t="s">
        <v>1542</v>
      </c>
      <c r="C174" s="38" t="s">
        <v>1781</v>
      </c>
      <c r="D174" s="19" t="s">
        <v>1440</v>
      </c>
      <c r="E174" s="19">
        <v>7</v>
      </c>
      <c r="F174" s="19"/>
      <c r="G174" s="114" t="s">
        <v>1450</v>
      </c>
      <c r="H174" s="115">
        <v>100</v>
      </c>
    </row>
    <row r="175" spans="1:8" ht="15" x14ac:dyDescent="0.25">
      <c r="A175" s="21">
        <v>46179</v>
      </c>
      <c r="B175" s="28" t="s">
        <v>1542</v>
      </c>
      <c r="C175" s="38" t="s">
        <v>1867</v>
      </c>
      <c r="D175" s="19" t="s">
        <v>4375</v>
      </c>
      <c r="E175" s="19"/>
      <c r="F175" s="19"/>
      <c r="G175" s="114" t="s">
        <v>4468</v>
      </c>
      <c r="H175" s="115">
        <v>100</v>
      </c>
    </row>
    <row r="176" spans="1:8" ht="15" x14ac:dyDescent="0.25">
      <c r="A176" s="21">
        <v>46179</v>
      </c>
      <c r="B176" s="28" t="s">
        <v>1542</v>
      </c>
      <c r="C176" s="38" t="s">
        <v>1869</v>
      </c>
      <c r="D176" s="19" t="s">
        <v>4383</v>
      </c>
      <c r="E176" s="19">
        <v>5</v>
      </c>
      <c r="F176" s="19"/>
      <c r="G176" s="114" t="s">
        <v>4469</v>
      </c>
      <c r="H176" s="115">
        <v>100</v>
      </c>
    </row>
    <row r="177" spans="1:8" ht="15" x14ac:dyDescent="0.25">
      <c r="A177" s="21">
        <v>46179</v>
      </c>
      <c r="B177" s="28" t="s">
        <v>1542</v>
      </c>
      <c r="C177" s="38" t="s">
        <v>1568</v>
      </c>
      <c r="D177" s="19" t="s">
        <v>3412</v>
      </c>
      <c r="E177" s="19"/>
      <c r="F177" s="19"/>
      <c r="G177" s="114" t="s">
        <v>4470</v>
      </c>
      <c r="H177" s="115">
        <v>100</v>
      </c>
    </row>
    <row r="178" spans="1:8" ht="15" x14ac:dyDescent="0.25">
      <c r="A178" s="21">
        <v>46179</v>
      </c>
      <c r="B178" s="28" t="s">
        <v>1542</v>
      </c>
      <c r="C178" s="38" t="s">
        <v>1442</v>
      </c>
      <c r="D178" s="19" t="s">
        <v>1440</v>
      </c>
      <c r="E178" s="19">
        <v>3</v>
      </c>
      <c r="F178" s="19"/>
      <c r="G178" s="114"/>
      <c r="H178" s="115">
        <v>100</v>
      </c>
    </row>
    <row r="179" spans="1:8" ht="15" x14ac:dyDescent="0.25">
      <c r="A179" s="21">
        <v>46179</v>
      </c>
      <c r="B179" s="28" t="s">
        <v>1542</v>
      </c>
      <c r="C179" s="38" t="s">
        <v>1444</v>
      </c>
      <c r="D179" s="19" t="s">
        <v>1440</v>
      </c>
      <c r="E179" s="19">
        <v>5</v>
      </c>
      <c r="F179" s="19"/>
      <c r="G179" s="114"/>
      <c r="H179" s="115">
        <v>100</v>
      </c>
    </row>
    <row r="180" spans="1:8" ht="15" x14ac:dyDescent="0.25">
      <c r="A180" s="21">
        <v>46179</v>
      </c>
      <c r="B180" s="28" t="s">
        <v>1555</v>
      </c>
      <c r="C180" s="38" t="s">
        <v>1448</v>
      </c>
      <c r="D180" s="19" t="s">
        <v>1440</v>
      </c>
      <c r="E180" s="19">
        <v>4</v>
      </c>
      <c r="F180" s="19"/>
      <c r="G180" s="114"/>
      <c r="H180" s="115">
        <v>100</v>
      </c>
    </row>
    <row r="181" spans="1:8" ht="15" x14ac:dyDescent="0.25">
      <c r="A181" s="21">
        <v>46179</v>
      </c>
      <c r="B181" s="28" t="s">
        <v>1555</v>
      </c>
      <c r="C181" s="38" t="s">
        <v>758</v>
      </c>
      <c r="D181" s="19" t="s">
        <v>4146</v>
      </c>
      <c r="E181" s="19">
        <v>1</v>
      </c>
      <c r="F181" s="19"/>
      <c r="G181" s="114"/>
      <c r="H181" s="115">
        <v>100</v>
      </c>
    </row>
    <row r="182" spans="1:8" ht="96" x14ac:dyDescent="0.25">
      <c r="A182" s="21">
        <v>46179</v>
      </c>
      <c r="B182" s="28" t="s">
        <v>1555</v>
      </c>
      <c r="C182" s="38" t="s">
        <v>758</v>
      </c>
      <c r="D182" s="19" t="s">
        <v>4471</v>
      </c>
      <c r="E182" s="19"/>
      <c r="F182" s="19"/>
      <c r="G182" s="114" t="s">
        <v>4472</v>
      </c>
      <c r="H182" s="115">
        <v>100</v>
      </c>
    </row>
    <row r="183" spans="1:8" x14ac:dyDescent="0.25">
      <c r="A183" s="21">
        <v>46180</v>
      </c>
      <c r="B183" s="28" t="s">
        <v>1542</v>
      </c>
      <c r="C183" s="38" t="s">
        <v>758</v>
      </c>
      <c r="D183" s="19" t="s">
        <v>4146</v>
      </c>
      <c r="E183" s="19">
        <v>1</v>
      </c>
      <c r="F183" s="19"/>
      <c r="G183" s="114" t="s">
        <v>4473</v>
      </c>
      <c r="H183" s="115">
        <v>100</v>
      </c>
    </row>
    <row r="184" spans="1:8" ht="38.4" x14ac:dyDescent="0.25">
      <c r="A184" s="21">
        <v>46180</v>
      </c>
      <c r="B184" s="28" t="s">
        <v>1590</v>
      </c>
      <c r="C184" s="38" t="s">
        <v>1640</v>
      </c>
      <c r="D184" s="19" t="s">
        <v>3412</v>
      </c>
      <c r="E184" s="19"/>
      <c r="F184" s="19"/>
      <c r="G184" s="114" t="s">
        <v>4474</v>
      </c>
      <c r="H184" s="115">
        <v>100</v>
      </c>
    </row>
    <row r="185" spans="1:8" ht="28.8" x14ac:dyDescent="0.25">
      <c r="A185" s="21">
        <v>46180</v>
      </c>
      <c r="B185" s="28" t="s">
        <v>1590</v>
      </c>
      <c r="C185" s="38" t="s">
        <v>4444</v>
      </c>
      <c r="D185" s="19" t="s">
        <v>4383</v>
      </c>
      <c r="E185" s="19"/>
      <c r="F185" s="19"/>
      <c r="G185" s="114" t="s">
        <v>4475</v>
      </c>
      <c r="H185" s="115">
        <v>100</v>
      </c>
    </row>
    <row r="186" spans="1:8" ht="38.4" x14ac:dyDescent="0.25">
      <c r="A186" s="21">
        <v>46180</v>
      </c>
      <c r="B186" s="28" t="s">
        <v>1590</v>
      </c>
      <c r="C186" s="38" t="s">
        <v>1468</v>
      </c>
      <c r="D186" s="19" t="s">
        <v>3412</v>
      </c>
      <c r="E186" s="19">
        <v>4</v>
      </c>
      <c r="F186" s="19"/>
      <c r="G186" s="114" t="s">
        <v>4476</v>
      </c>
      <c r="H186" s="115">
        <v>100</v>
      </c>
    </row>
    <row r="187" spans="1:8" ht="38.4" x14ac:dyDescent="0.25">
      <c r="A187" s="21">
        <v>46180</v>
      </c>
      <c r="B187" s="28" t="s">
        <v>1590</v>
      </c>
      <c r="C187" s="38" t="s">
        <v>1466</v>
      </c>
      <c r="D187" s="19" t="s">
        <v>3412</v>
      </c>
      <c r="E187" s="19">
        <v>3</v>
      </c>
      <c r="F187" s="19"/>
      <c r="G187" s="114" t="s">
        <v>4477</v>
      </c>
      <c r="H187" s="115">
        <v>100</v>
      </c>
    </row>
    <row r="188" spans="1:8" ht="38.4" x14ac:dyDescent="0.25">
      <c r="A188" s="21">
        <v>46180</v>
      </c>
      <c r="B188" s="28" t="s">
        <v>1590</v>
      </c>
      <c r="C188" s="38" t="s">
        <v>1864</v>
      </c>
      <c r="D188" s="19" t="s">
        <v>3412</v>
      </c>
      <c r="E188" s="19">
        <v>8</v>
      </c>
      <c r="F188" s="19"/>
      <c r="G188" s="114" t="s">
        <v>4478</v>
      </c>
      <c r="H188" s="115">
        <v>100</v>
      </c>
    </row>
    <row r="189" spans="1:8" ht="38.4" x14ac:dyDescent="0.25">
      <c r="A189" s="21">
        <v>46180</v>
      </c>
      <c r="B189" s="28" t="s">
        <v>1590</v>
      </c>
      <c r="C189" s="38" t="s">
        <v>1941</v>
      </c>
      <c r="D189" s="19" t="s">
        <v>4455</v>
      </c>
      <c r="E189" s="19"/>
      <c r="F189" s="19"/>
      <c r="G189" s="114" t="s">
        <v>4479</v>
      </c>
      <c r="H189" s="115">
        <v>100</v>
      </c>
    </row>
    <row r="190" spans="1:8" ht="38.4" x14ac:dyDescent="0.25">
      <c r="A190" s="21">
        <v>46180</v>
      </c>
      <c r="B190" s="28" t="s">
        <v>1590</v>
      </c>
      <c r="C190" s="38" t="s">
        <v>1633</v>
      </c>
      <c r="D190" s="19" t="s">
        <v>4375</v>
      </c>
      <c r="E190" s="19"/>
      <c r="F190" s="19"/>
      <c r="G190" s="114" t="s">
        <v>4480</v>
      </c>
      <c r="H190" s="115">
        <v>100</v>
      </c>
    </row>
    <row r="191" spans="1:8" ht="15" x14ac:dyDescent="0.25">
      <c r="A191" s="21">
        <v>46181</v>
      </c>
      <c r="B191" s="28" t="s">
        <v>1428</v>
      </c>
      <c r="C191" s="38" t="s">
        <v>758</v>
      </c>
      <c r="D191" s="19" t="s">
        <v>4146</v>
      </c>
      <c r="E191" s="19">
        <v>1</v>
      </c>
      <c r="F191" s="19"/>
      <c r="G191" s="114"/>
      <c r="H191" s="115">
        <v>100</v>
      </c>
    </row>
    <row r="192" spans="1:8" ht="15" x14ac:dyDescent="0.25">
      <c r="A192" s="21">
        <v>46181</v>
      </c>
      <c r="B192" s="28" t="s">
        <v>1428</v>
      </c>
      <c r="C192" s="38" t="s">
        <v>1392</v>
      </c>
      <c r="D192" s="19" t="s">
        <v>2649</v>
      </c>
      <c r="E192" s="19"/>
      <c r="F192" s="19"/>
      <c r="G192" s="114" t="s">
        <v>4481</v>
      </c>
      <c r="H192" s="115">
        <v>100</v>
      </c>
    </row>
    <row r="193" spans="1:8" ht="15" x14ac:dyDescent="0.25">
      <c r="A193" s="21">
        <v>46181</v>
      </c>
      <c r="B193" s="28" t="s">
        <v>1428</v>
      </c>
      <c r="C193" s="38" t="s">
        <v>1392</v>
      </c>
      <c r="D193" s="19" t="s">
        <v>2649</v>
      </c>
      <c r="E193" s="19"/>
      <c r="F193" s="19"/>
      <c r="G193" s="114" t="s">
        <v>4482</v>
      </c>
      <c r="H193" s="115">
        <v>100</v>
      </c>
    </row>
    <row r="194" spans="1:8" ht="15" x14ac:dyDescent="0.25">
      <c r="A194" s="21">
        <v>46181</v>
      </c>
      <c r="B194" s="28" t="s">
        <v>1428</v>
      </c>
      <c r="C194" s="38" t="s">
        <v>1392</v>
      </c>
      <c r="D194" s="19" t="s">
        <v>2649</v>
      </c>
      <c r="E194" s="19"/>
      <c r="F194" s="19"/>
      <c r="G194" s="114" t="s">
        <v>4483</v>
      </c>
      <c r="H194" s="115">
        <v>100</v>
      </c>
    </row>
    <row r="195" spans="1:8" ht="15" x14ac:dyDescent="0.25">
      <c r="A195" s="21">
        <v>46181</v>
      </c>
      <c r="B195" s="28" t="s">
        <v>1428</v>
      </c>
      <c r="C195" s="38" t="s">
        <v>1392</v>
      </c>
      <c r="D195" s="19" t="s">
        <v>2006</v>
      </c>
      <c r="E195" s="19"/>
      <c r="F195" s="19"/>
      <c r="G195" s="114" t="s">
        <v>1854</v>
      </c>
      <c r="H195" s="115">
        <v>100</v>
      </c>
    </row>
    <row r="196" spans="1:8" ht="15" x14ac:dyDescent="0.25">
      <c r="A196" s="21">
        <v>46181</v>
      </c>
      <c r="B196" s="28" t="s">
        <v>1542</v>
      </c>
      <c r="C196" s="38" t="s">
        <v>2065</v>
      </c>
      <c r="D196" s="19" t="s">
        <v>3412</v>
      </c>
      <c r="E196" s="19"/>
      <c r="F196" s="19"/>
      <c r="G196" s="114" t="s">
        <v>4484</v>
      </c>
      <c r="H196" s="115">
        <v>100</v>
      </c>
    </row>
    <row r="197" spans="1:8" x14ac:dyDescent="0.25">
      <c r="A197" s="21">
        <v>46181</v>
      </c>
      <c r="B197" s="28" t="s">
        <v>1542</v>
      </c>
      <c r="C197" s="38" t="s">
        <v>1460</v>
      </c>
      <c r="D197" s="19" t="s">
        <v>3412</v>
      </c>
      <c r="E197" s="19"/>
      <c r="F197" s="19"/>
      <c r="G197" s="114" t="s">
        <v>4485</v>
      </c>
      <c r="H197" s="115">
        <v>100</v>
      </c>
    </row>
    <row r="198" spans="1:8" x14ac:dyDescent="0.25">
      <c r="A198" s="21">
        <v>46181</v>
      </c>
      <c r="B198" s="28" t="s">
        <v>1542</v>
      </c>
      <c r="C198" s="38" t="s">
        <v>1725</v>
      </c>
      <c r="D198" s="19" t="s">
        <v>4383</v>
      </c>
      <c r="E198" s="19">
        <v>4</v>
      </c>
      <c r="F198" s="19"/>
      <c r="G198" s="114" t="s">
        <v>4486</v>
      </c>
      <c r="H198" s="115">
        <v>100</v>
      </c>
    </row>
    <row r="199" spans="1:8" ht="15" x14ac:dyDescent="0.25">
      <c r="A199" s="21">
        <v>46181</v>
      </c>
      <c r="B199" s="28" t="s">
        <v>1542</v>
      </c>
      <c r="C199" s="38" t="s">
        <v>1724</v>
      </c>
      <c r="D199" s="19" t="s">
        <v>4383</v>
      </c>
      <c r="E199" s="19">
        <v>3</v>
      </c>
      <c r="F199" s="19"/>
      <c r="G199" s="114" t="s">
        <v>4487</v>
      </c>
      <c r="H199" s="115">
        <v>100</v>
      </c>
    </row>
    <row r="200" spans="1:8" ht="15" x14ac:dyDescent="0.25">
      <c r="A200" s="21">
        <v>46181</v>
      </c>
      <c r="B200" s="28" t="s">
        <v>1542</v>
      </c>
      <c r="C200" s="38" t="s">
        <v>1482</v>
      </c>
      <c r="D200" s="19" t="s">
        <v>3412</v>
      </c>
      <c r="E200" s="19"/>
      <c r="F200" s="19"/>
      <c r="G200" s="114" t="s">
        <v>1450</v>
      </c>
      <c r="H200" s="115">
        <v>100</v>
      </c>
    </row>
    <row r="201" spans="1:8" x14ac:dyDescent="0.25">
      <c r="A201" s="21">
        <v>46181</v>
      </c>
      <c r="B201" s="28" t="s">
        <v>1542</v>
      </c>
      <c r="C201" s="38" t="s">
        <v>2008</v>
      </c>
      <c r="D201" s="19" t="s">
        <v>3412</v>
      </c>
      <c r="E201" s="19"/>
      <c r="F201" s="19"/>
      <c r="G201" s="114" t="s">
        <v>4488</v>
      </c>
      <c r="H201" s="115">
        <v>100</v>
      </c>
    </row>
    <row r="202" spans="1:8" ht="57.6" x14ac:dyDescent="0.25">
      <c r="A202" s="21">
        <v>46181</v>
      </c>
      <c r="B202" s="28" t="s">
        <v>1542</v>
      </c>
      <c r="C202" s="38" t="s">
        <v>1479</v>
      </c>
      <c r="D202" s="19" t="s">
        <v>3412</v>
      </c>
      <c r="E202" s="19"/>
      <c r="F202" s="19"/>
      <c r="G202" s="114" t="s">
        <v>4489</v>
      </c>
      <c r="H202" s="115">
        <v>100</v>
      </c>
    </row>
    <row r="203" spans="1:8" ht="15" x14ac:dyDescent="0.25">
      <c r="A203" s="21">
        <v>46181</v>
      </c>
      <c r="B203" s="28" t="s">
        <v>1542</v>
      </c>
      <c r="C203" s="38" t="s">
        <v>1464</v>
      </c>
      <c r="D203" s="19" t="s">
        <v>3412</v>
      </c>
      <c r="E203" s="19">
        <v>3</v>
      </c>
      <c r="F203" s="19"/>
      <c r="G203" s="114" t="s">
        <v>1450</v>
      </c>
      <c r="H203" s="115">
        <v>100</v>
      </c>
    </row>
    <row r="204" spans="1:8" ht="15" x14ac:dyDescent="0.25">
      <c r="A204" s="21">
        <v>46181</v>
      </c>
      <c r="B204" s="28" t="s">
        <v>1555</v>
      </c>
      <c r="C204" s="38" t="s">
        <v>1638</v>
      </c>
      <c r="D204" s="19" t="s">
        <v>1440</v>
      </c>
      <c r="E204" s="19">
        <v>5</v>
      </c>
      <c r="F204" s="19"/>
      <c r="G204" s="114" t="s">
        <v>1839</v>
      </c>
      <c r="H204" s="115">
        <v>100</v>
      </c>
    </row>
    <row r="205" spans="1:8" ht="15" x14ac:dyDescent="0.25">
      <c r="A205" s="21">
        <v>46181</v>
      </c>
      <c r="B205" s="28" t="s">
        <v>1555</v>
      </c>
      <c r="C205" s="38" t="s">
        <v>1867</v>
      </c>
      <c r="D205" s="19" t="s">
        <v>4490</v>
      </c>
      <c r="E205" s="19"/>
      <c r="F205" s="19"/>
      <c r="G205" s="114"/>
      <c r="H205" s="115">
        <v>100</v>
      </c>
    </row>
    <row r="206" spans="1:8" ht="15" x14ac:dyDescent="0.25">
      <c r="A206" s="21">
        <v>46181</v>
      </c>
      <c r="B206" s="28" t="s">
        <v>1555</v>
      </c>
      <c r="C206" s="38" t="s">
        <v>1731</v>
      </c>
      <c r="D206" s="19" t="s">
        <v>1440</v>
      </c>
      <c r="E206" s="19">
        <v>4</v>
      </c>
      <c r="F206" s="19"/>
      <c r="G206" s="114" t="s">
        <v>1839</v>
      </c>
      <c r="H206" s="115">
        <v>100</v>
      </c>
    </row>
    <row r="207" spans="1:8" ht="15" x14ac:dyDescent="0.25">
      <c r="A207" s="21">
        <v>46181</v>
      </c>
      <c r="B207" s="28" t="s">
        <v>1555</v>
      </c>
      <c r="C207" s="38" t="s">
        <v>1785</v>
      </c>
      <c r="D207" s="19" t="s">
        <v>1440</v>
      </c>
      <c r="E207" s="19">
        <v>5</v>
      </c>
      <c r="F207" s="19"/>
      <c r="G207" s="114" t="s">
        <v>1839</v>
      </c>
      <c r="H207" s="115">
        <v>100</v>
      </c>
    </row>
    <row r="208" spans="1:8" ht="15" x14ac:dyDescent="0.25">
      <c r="A208" s="21">
        <v>46181</v>
      </c>
      <c r="B208" s="28" t="s">
        <v>1555</v>
      </c>
      <c r="C208" s="38" t="s">
        <v>1784</v>
      </c>
      <c r="D208" s="19" t="s">
        <v>1440</v>
      </c>
      <c r="E208" s="19">
        <v>3</v>
      </c>
      <c r="F208" s="19"/>
      <c r="G208" s="114"/>
      <c r="H208" s="115">
        <v>100</v>
      </c>
    </row>
    <row r="209" spans="1:8" ht="15" x14ac:dyDescent="0.25">
      <c r="A209" s="21">
        <v>46181</v>
      </c>
      <c r="B209" s="28" t="s">
        <v>1555</v>
      </c>
      <c r="C209" s="38" t="s">
        <v>1736</v>
      </c>
      <c r="D209" s="19" t="s">
        <v>1440</v>
      </c>
      <c r="E209" s="19">
        <v>3</v>
      </c>
      <c r="F209" s="19"/>
      <c r="G209" s="114"/>
      <c r="H209" s="115">
        <v>100</v>
      </c>
    </row>
    <row r="210" spans="1:8" ht="15" x14ac:dyDescent="0.25">
      <c r="A210" s="21">
        <v>46181</v>
      </c>
      <c r="B210" s="28" t="s">
        <v>1438</v>
      </c>
      <c r="C210" s="38" t="s">
        <v>1747</v>
      </c>
      <c r="D210" s="19" t="s">
        <v>3412</v>
      </c>
      <c r="E210" s="19">
        <v>3</v>
      </c>
      <c r="F210" s="19"/>
      <c r="G210" s="114" t="s">
        <v>4491</v>
      </c>
      <c r="H210" s="115">
        <v>100</v>
      </c>
    </row>
    <row r="211" spans="1:8" ht="15" x14ac:dyDescent="0.25">
      <c r="A211" s="21">
        <v>46181</v>
      </c>
      <c r="B211" s="28" t="s">
        <v>1438</v>
      </c>
      <c r="C211" s="38" t="s">
        <v>1550</v>
      </c>
      <c r="D211" s="19" t="s">
        <v>3412</v>
      </c>
      <c r="E211" s="19"/>
      <c r="F211" s="19"/>
      <c r="G211" s="114" t="s">
        <v>1450</v>
      </c>
      <c r="H211" s="115">
        <v>100</v>
      </c>
    </row>
    <row r="212" spans="1:8" ht="15" x14ac:dyDescent="0.25">
      <c r="A212" s="21">
        <v>46181</v>
      </c>
      <c r="B212" s="28" t="s">
        <v>1438</v>
      </c>
      <c r="C212" s="38" t="s">
        <v>1612</v>
      </c>
      <c r="D212" s="19" t="s">
        <v>3412</v>
      </c>
      <c r="E212" s="19"/>
      <c r="F212" s="19"/>
      <c r="G212" s="114" t="s">
        <v>4484</v>
      </c>
      <c r="H212" s="115">
        <v>100</v>
      </c>
    </row>
    <row r="213" spans="1:8" ht="15" x14ac:dyDescent="0.25">
      <c r="A213" s="21">
        <v>46181</v>
      </c>
      <c r="B213" s="28" t="s">
        <v>1438</v>
      </c>
      <c r="C213" s="38" t="s">
        <v>4444</v>
      </c>
      <c r="D213" s="19" t="s">
        <v>3412</v>
      </c>
      <c r="E213" s="19">
        <v>3</v>
      </c>
      <c r="F213" s="19"/>
      <c r="G213" s="114" t="s">
        <v>4491</v>
      </c>
      <c r="H213" s="115">
        <v>100</v>
      </c>
    </row>
    <row r="214" spans="1:8" x14ac:dyDescent="0.25">
      <c r="A214" s="21">
        <v>46181</v>
      </c>
      <c r="B214" s="28" t="s">
        <v>1438</v>
      </c>
      <c r="C214" s="38" t="s">
        <v>1727</v>
      </c>
      <c r="D214" s="19" t="s">
        <v>4455</v>
      </c>
      <c r="E214" s="19"/>
      <c r="F214" s="19"/>
      <c r="G214" s="114" t="s">
        <v>4492</v>
      </c>
      <c r="H214" s="115">
        <v>100</v>
      </c>
    </row>
    <row r="215" spans="1:8" ht="15" x14ac:dyDescent="0.25">
      <c r="A215" s="21">
        <v>46181</v>
      </c>
      <c r="B215" s="28" t="s">
        <v>1457</v>
      </c>
      <c r="C215" s="38" t="s">
        <v>1941</v>
      </c>
      <c r="D215" s="19" t="s">
        <v>3412</v>
      </c>
      <c r="E215" s="19"/>
      <c r="F215" s="19"/>
      <c r="G215" s="114" t="s">
        <v>4493</v>
      </c>
      <c r="H215" s="115">
        <v>100</v>
      </c>
    </row>
    <row r="216" spans="1:8" ht="15" x14ac:dyDescent="0.25">
      <c r="A216" s="21">
        <v>46181</v>
      </c>
      <c r="B216" s="28" t="s">
        <v>1457</v>
      </c>
      <c r="C216" s="38" t="s">
        <v>1622</v>
      </c>
      <c r="D216" s="19" t="s">
        <v>2841</v>
      </c>
      <c r="E216" s="19"/>
      <c r="F216" s="19"/>
      <c r="G216" s="114"/>
      <c r="H216" s="115">
        <v>100</v>
      </c>
    </row>
    <row r="217" spans="1:8" ht="15" x14ac:dyDescent="0.25">
      <c r="A217" s="21">
        <v>46181</v>
      </c>
      <c r="B217" s="28" t="s">
        <v>1457</v>
      </c>
      <c r="C217" s="38" t="s">
        <v>1624</v>
      </c>
      <c r="D217" s="19" t="s">
        <v>2841</v>
      </c>
      <c r="E217" s="19"/>
      <c r="F217" s="19"/>
      <c r="G217" s="114"/>
      <c r="H217" s="115">
        <v>100</v>
      </c>
    </row>
    <row r="218" spans="1:8" ht="15" x14ac:dyDescent="0.25">
      <c r="A218" s="21">
        <v>46181</v>
      </c>
      <c r="B218" s="28" t="s">
        <v>1457</v>
      </c>
      <c r="C218" s="38" t="s">
        <v>1626</v>
      </c>
      <c r="D218" s="19" t="s">
        <v>2841</v>
      </c>
      <c r="E218" s="19"/>
      <c r="F218" s="19"/>
      <c r="G218" s="114"/>
      <c r="H218" s="115">
        <v>100</v>
      </c>
    </row>
    <row r="219" spans="1:8" ht="15" x14ac:dyDescent="0.25">
      <c r="A219" s="21">
        <v>46181</v>
      </c>
      <c r="B219" s="28" t="s">
        <v>1457</v>
      </c>
      <c r="C219" s="38" t="s">
        <v>1737</v>
      </c>
      <c r="D219" s="19" t="s">
        <v>2841</v>
      </c>
      <c r="E219" s="19"/>
      <c r="F219" s="19"/>
      <c r="G219" s="114"/>
      <c r="H219" s="115">
        <v>100</v>
      </c>
    </row>
    <row r="220" spans="1:8" ht="26.4" x14ac:dyDescent="0.25">
      <c r="A220" s="21">
        <v>46181</v>
      </c>
      <c r="B220" s="28" t="s">
        <v>2372</v>
      </c>
      <c r="C220" s="38" t="s">
        <v>369</v>
      </c>
      <c r="D220" s="19" t="s">
        <v>1767</v>
      </c>
      <c r="E220" s="19"/>
      <c r="F220" s="19"/>
      <c r="G220" s="114"/>
      <c r="H220" s="115">
        <v>100</v>
      </c>
    </row>
    <row r="221" spans="1:8" ht="26.4" x14ac:dyDescent="0.25">
      <c r="A221" s="21">
        <v>46181</v>
      </c>
      <c r="B221" s="28" t="s">
        <v>2372</v>
      </c>
      <c r="C221" s="38" t="s">
        <v>4444</v>
      </c>
      <c r="D221" s="19" t="s">
        <v>4494</v>
      </c>
      <c r="E221" s="19"/>
      <c r="F221" s="19"/>
      <c r="G221" s="114"/>
      <c r="H221" s="115">
        <v>100</v>
      </c>
    </row>
    <row r="222" spans="1:8" ht="15" x14ac:dyDescent="0.25">
      <c r="A222" s="21">
        <v>46181</v>
      </c>
      <c r="B222" s="28" t="s">
        <v>2372</v>
      </c>
      <c r="C222" s="38" t="s">
        <v>1540</v>
      </c>
      <c r="D222" s="19" t="s">
        <v>3423</v>
      </c>
      <c r="E222" s="19"/>
      <c r="F222" s="19"/>
      <c r="G222" s="114" t="s">
        <v>4495</v>
      </c>
      <c r="H222" s="115">
        <v>100</v>
      </c>
    </row>
    <row r="223" spans="1:8" ht="15" x14ac:dyDescent="0.25">
      <c r="A223" s="21">
        <v>46181</v>
      </c>
      <c r="B223" s="28" t="s">
        <v>2372</v>
      </c>
      <c r="C223" s="38" t="s">
        <v>1545</v>
      </c>
      <c r="D223" s="19" t="s">
        <v>4496</v>
      </c>
      <c r="E223" s="19"/>
      <c r="F223" s="19"/>
      <c r="G223" s="114"/>
      <c r="H223" s="115">
        <v>100</v>
      </c>
    </row>
    <row r="224" spans="1:8" ht="15" x14ac:dyDescent="0.25">
      <c r="A224" s="21">
        <v>46181</v>
      </c>
      <c r="B224" s="28" t="s">
        <v>2372</v>
      </c>
      <c r="C224" s="38" t="s">
        <v>1540</v>
      </c>
      <c r="D224" s="19" t="s">
        <v>4497</v>
      </c>
      <c r="E224" s="19"/>
      <c r="F224" s="19"/>
      <c r="G224" s="114" t="s">
        <v>4498</v>
      </c>
      <c r="H224" s="115">
        <v>100</v>
      </c>
    </row>
    <row r="225" spans="1:8" ht="26.4" x14ac:dyDescent="0.25">
      <c r="A225" s="21">
        <v>46181</v>
      </c>
      <c r="B225" s="28" t="s">
        <v>1590</v>
      </c>
      <c r="C225" s="38" t="s">
        <v>1700</v>
      </c>
      <c r="D225" s="19" t="s">
        <v>4499</v>
      </c>
      <c r="E225" s="19"/>
      <c r="F225" s="19"/>
      <c r="G225" s="114"/>
      <c r="H225" s="115">
        <v>100</v>
      </c>
    </row>
    <row r="226" spans="1:8" ht="26.4" x14ac:dyDescent="0.25">
      <c r="A226" s="21">
        <v>46181</v>
      </c>
      <c r="B226" s="28" t="s">
        <v>1590</v>
      </c>
      <c r="C226" s="38" t="s">
        <v>4444</v>
      </c>
      <c r="D226" s="19" t="s">
        <v>4500</v>
      </c>
      <c r="E226" s="19"/>
      <c r="F226" s="19"/>
      <c r="G226" s="114"/>
      <c r="H226" s="115">
        <v>100</v>
      </c>
    </row>
    <row r="227" spans="1:8" ht="15" x14ac:dyDescent="0.25">
      <c r="A227" s="21">
        <v>46181</v>
      </c>
      <c r="B227" s="28" t="s">
        <v>1590</v>
      </c>
      <c r="C227" s="38" t="s">
        <v>1545</v>
      </c>
      <c r="D227" s="19" t="s">
        <v>4501</v>
      </c>
      <c r="E227" s="19"/>
      <c r="F227" s="19"/>
      <c r="G227" s="114"/>
      <c r="H227" s="115">
        <v>100</v>
      </c>
    </row>
    <row r="228" spans="1:8" ht="26.4" x14ac:dyDescent="0.25">
      <c r="A228" s="21">
        <v>46181</v>
      </c>
      <c r="B228" s="28" t="s">
        <v>1590</v>
      </c>
      <c r="C228" s="38" t="s">
        <v>1540</v>
      </c>
      <c r="D228" s="19" t="s">
        <v>4502</v>
      </c>
      <c r="E228" s="19"/>
      <c r="F228" s="19"/>
      <c r="G228" s="114"/>
      <c r="H228" s="115">
        <v>50</v>
      </c>
    </row>
    <row r="229" spans="1:8" ht="48" x14ac:dyDescent="0.25">
      <c r="A229" s="21">
        <v>46182</v>
      </c>
      <c r="B229" s="28" t="s">
        <v>1534</v>
      </c>
      <c r="C229" s="38" t="s">
        <v>1124</v>
      </c>
      <c r="D229" s="19" t="s">
        <v>4503</v>
      </c>
      <c r="E229" s="19"/>
      <c r="F229" s="19"/>
      <c r="G229" s="114" t="s">
        <v>4504</v>
      </c>
      <c r="H229" s="115">
        <v>100</v>
      </c>
    </row>
    <row r="230" spans="1:8" ht="15" x14ac:dyDescent="0.25">
      <c r="A230" s="21">
        <v>46182</v>
      </c>
      <c r="B230" s="28" t="s">
        <v>1428</v>
      </c>
      <c r="C230" s="38" t="s">
        <v>758</v>
      </c>
      <c r="D230" s="19" t="s">
        <v>4146</v>
      </c>
      <c r="E230" s="19">
        <v>1</v>
      </c>
      <c r="F230" s="19"/>
      <c r="G230" s="114"/>
      <c r="H230" s="115">
        <v>100</v>
      </c>
    </row>
    <row r="231" spans="1:8" ht="15" x14ac:dyDescent="0.25">
      <c r="A231" s="21">
        <v>46182</v>
      </c>
      <c r="B231" s="28" t="s">
        <v>1428</v>
      </c>
      <c r="C231" s="38" t="s">
        <v>2454</v>
      </c>
      <c r="D231" s="19" t="s">
        <v>4505</v>
      </c>
      <c r="E231" s="19"/>
      <c r="F231" s="19"/>
      <c r="G231" s="114"/>
      <c r="H231" s="115">
        <v>100</v>
      </c>
    </row>
    <row r="232" spans="1:8" ht="15" x14ac:dyDescent="0.25">
      <c r="A232" s="21">
        <v>46182</v>
      </c>
      <c r="B232" s="28" t="s">
        <v>1428</v>
      </c>
      <c r="C232" s="38" t="s">
        <v>311</v>
      </c>
      <c r="D232" s="19" t="s">
        <v>4368</v>
      </c>
      <c r="E232" s="19"/>
      <c r="F232" s="19"/>
      <c r="G232" s="114" t="s">
        <v>4412</v>
      </c>
      <c r="H232" s="115">
        <v>100</v>
      </c>
    </row>
    <row r="233" spans="1:8" ht="15" x14ac:dyDescent="0.25">
      <c r="A233" s="21">
        <v>46182</v>
      </c>
      <c r="B233" s="28" t="s">
        <v>1428</v>
      </c>
      <c r="C233" s="38" t="s">
        <v>311</v>
      </c>
      <c r="D233" s="19" t="s">
        <v>4413</v>
      </c>
      <c r="E233" s="19"/>
      <c r="F233" s="19"/>
      <c r="G233" s="114" t="s">
        <v>4414</v>
      </c>
      <c r="H233" s="115">
        <v>100</v>
      </c>
    </row>
    <row r="234" spans="1:8" ht="15" x14ac:dyDescent="0.25">
      <c r="A234" s="21">
        <v>46182</v>
      </c>
      <c r="B234" s="28" t="s">
        <v>1428</v>
      </c>
      <c r="C234" s="38" t="s">
        <v>311</v>
      </c>
      <c r="D234" s="19" t="s">
        <v>4415</v>
      </c>
      <c r="E234" s="19"/>
      <c r="F234" s="19"/>
      <c r="G234" s="114" t="s">
        <v>4416</v>
      </c>
      <c r="H234" s="115">
        <v>100</v>
      </c>
    </row>
    <row r="235" spans="1:8" x14ac:dyDescent="0.25">
      <c r="A235" s="21">
        <v>46182</v>
      </c>
      <c r="B235" s="28" t="s">
        <v>1542</v>
      </c>
      <c r="C235" s="38" t="s">
        <v>1648</v>
      </c>
      <c r="D235" s="19" t="s">
        <v>3412</v>
      </c>
      <c r="E235" s="19"/>
      <c r="F235" s="19"/>
      <c r="G235" s="114" t="s">
        <v>4506</v>
      </c>
      <c r="H235" s="115">
        <v>100</v>
      </c>
    </row>
    <row r="236" spans="1:8" ht="15" x14ac:dyDescent="0.25">
      <c r="A236" s="21">
        <v>46182</v>
      </c>
      <c r="B236" s="28" t="s">
        <v>1542</v>
      </c>
      <c r="C236" s="38" t="s">
        <v>1796</v>
      </c>
      <c r="D236" s="19" t="s">
        <v>1440</v>
      </c>
      <c r="E236" s="19">
        <v>5</v>
      </c>
      <c r="F236" s="19"/>
      <c r="G236" s="114" t="s">
        <v>4507</v>
      </c>
      <c r="H236" s="115">
        <v>100</v>
      </c>
    </row>
    <row r="237" spans="1:8" ht="15" x14ac:dyDescent="0.25">
      <c r="A237" s="21">
        <v>46182</v>
      </c>
      <c r="B237" s="28" t="s">
        <v>1542</v>
      </c>
      <c r="C237" s="38" t="s">
        <v>1550</v>
      </c>
      <c r="D237" s="19" t="s">
        <v>3412</v>
      </c>
      <c r="E237" s="19"/>
      <c r="F237" s="19"/>
      <c r="G237" s="114" t="s">
        <v>4508</v>
      </c>
      <c r="H237" s="115">
        <v>100</v>
      </c>
    </row>
    <row r="238" spans="1:8" ht="15" x14ac:dyDescent="0.25">
      <c r="A238" s="21">
        <v>46182</v>
      </c>
      <c r="B238" s="28" t="s">
        <v>1542</v>
      </c>
      <c r="C238" s="38" t="s">
        <v>1775</v>
      </c>
      <c r="D238" s="19" t="s">
        <v>1440</v>
      </c>
      <c r="E238" s="19">
        <v>7</v>
      </c>
      <c r="F238" s="19"/>
      <c r="G238" s="114"/>
      <c r="H238" s="115">
        <v>100</v>
      </c>
    </row>
    <row r="239" spans="1:8" ht="15" x14ac:dyDescent="0.25">
      <c r="A239" s="21">
        <v>46182</v>
      </c>
      <c r="B239" s="28" t="s">
        <v>1542</v>
      </c>
      <c r="C239" s="38" t="s">
        <v>1464</v>
      </c>
      <c r="D239" s="19" t="s">
        <v>3412</v>
      </c>
      <c r="E239" s="19"/>
      <c r="F239" s="19"/>
      <c r="G239" s="114" t="s">
        <v>2747</v>
      </c>
      <c r="H239" s="115">
        <v>100</v>
      </c>
    </row>
    <row r="240" spans="1:8" ht="15" x14ac:dyDescent="0.25">
      <c r="A240" s="21">
        <v>46182</v>
      </c>
      <c r="B240" s="28" t="s">
        <v>1542</v>
      </c>
      <c r="C240" s="38" t="s">
        <v>2270</v>
      </c>
      <c r="D240" s="19" t="s">
        <v>4375</v>
      </c>
      <c r="E240" s="19"/>
      <c r="F240" s="19"/>
      <c r="G240" s="114" t="s">
        <v>2718</v>
      </c>
      <c r="H240" s="115">
        <v>100</v>
      </c>
    </row>
    <row r="241" spans="1:8" ht="15" x14ac:dyDescent="0.25">
      <c r="A241" s="21">
        <v>46182</v>
      </c>
      <c r="B241" s="28" t="s">
        <v>1555</v>
      </c>
      <c r="C241" s="38" t="s">
        <v>1910</v>
      </c>
      <c r="D241" s="19" t="s">
        <v>2841</v>
      </c>
      <c r="E241" s="19"/>
      <c r="F241" s="19"/>
      <c r="G241" s="114"/>
      <c r="H241" s="115">
        <v>100</v>
      </c>
    </row>
    <row r="242" spans="1:8" ht="15" x14ac:dyDescent="0.25">
      <c r="A242" s="21">
        <v>46182</v>
      </c>
      <c r="B242" s="28" t="s">
        <v>1555</v>
      </c>
      <c r="C242" s="38" t="s">
        <v>1912</v>
      </c>
      <c r="D242" s="19" t="s">
        <v>2841</v>
      </c>
      <c r="E242" s="19"/>
      <c r="F242" s="19"/>
      <c r="G242" s="114"/>
      <c r="H242" s="115">
        <v>100</v>
      </c>
    </row>
    <row r="243" spans="1:8" x14ac:dyDescent="0.25">
      <c r="A243" s="21">
        <v>46182</v>
      </c>
      <c r="B243" s="28" t="s">
        <v>1555</v>
      </c>
      <c r="C243" s="38" t="s">
        <v>1562</v>
      </c>
      <c r="D243" s="19" t="s">
        <v>3412</v>
      </c>
      <c r="E243" s="19"/>
      <c r="F243" s="19"/>
      <c r="G243" s="114" t="s">
        <v>4509</v>
      </c>
      <c r="H243" s="115">
        <v>100</v>
      </c>
    </row>
    <row r="244" spans="1:8" ht="15" x14ac:dyDescent="0.25">
      <c r="A244" s="21">
        <v>46182</v>
      </c>
      <c r="B244" s="28" t="s">
        <v>1555</v>
      </c>
      <c r="C244" s="38" t="s">
        <v>1563</v>
      </c>
      <c r="D244" s="19" t="s">
        <v>1440</v>
      </c>
      <c r="E244" s="19">
        <v>3</v>
      </c>
      <c r="F244" s="19"/>
      <c r="G244" s="114"/>
      <c r="H244" s="115">
        <v>100</v>
      </c>
    </row>
    <row r="245" spans="1:8" ht="15" x14ac:dyDescent="0.25">
      <c r="A245" s="21">
        <v>46182</v>
      </c>
      <c r="B245" s="28" t="s">
        <v>1555</v>
      </c>
      <c r="C245" s="38" t="s">
        <v>1941</v>
      </c>
      <c r="D245" s="125" t="s">
        <v>4510</v>
      </c>
      <c r="E245" s="19"/>
      <c r="F245" s="19"/>
      <c r="G245" s="114" t="s">
        <v>1672</v>
      </c>
      <c r="H245" s="124">
        <v>100</v>
      </c>
    </row>
    <row r="246" spans="1:8" ht="26.4" x14ac:dyDescent="0.25">
      <c r="A246" s="21">
        <v>46182</v>
      </c>
      <c r="B246" s="28" t="s">
        <v>1438</v>
      </c>
      <c r="C246" s="38" t="s">
        <v>2150</v>
      </c>
      <c r="D246" s="19" t="s">
        <v>4511</v>
      </c>
      <c r="E246" s="19"/>
      <c r="F246" s="19"/>
      <c r="G246" s="114"/>
      <c r="H246" s="115">
        <v>100</v>
      </c>
    </row>
    <row r="247" spans="1:8" ht="67.2" x14ac:dyDescent="0.25">
      <c r="A247" s="21">
        <v>46182</v>
      </c>
      <c r="B247" s="28" t="s">
        <v>1438</v>
      </c>
      <c r="C247" s="38" t="s">
        <v>1640</v>
      </c>
      <c r="D247" s="19" t="s">
        <v>3412</v>
      </c>
      <c r="E247" s="19"/>
      <c r="F247" s="19"/>
      <c r="G247" s="114" t="s">
        <v>4512</v>
      </c>
      <c r="H247" s="115">
        <v>100</v>
      </c>
    </row>
    <row r="248" spans="1:8" ht="15" x14ac:dyDescent="0.25">
      <c r="A248" s="21">
        <v>46182</v>
      </c>
      <c r="B248" s="28" t="s">
        <v>2372</v>
      </c>
      <c r="C248" s="38" t="s">
        <v>1700</v>
      </c>
      <c r="D248" s="19" t="s">
        <v>4513</v>
      </c>
      <c r="E248" s="19"/>
      <c r="F248" s="19"/>
      <c r="G248" s="114"/>
      <c r="H248" s="115">
        <v>100</v>
      </c>
    </row>
    <row r="249" spans="1:8" ht="15" x14ac:dyDescent="0.25">
      <c r="A249" s="21">
        <v>46182</v>
      </c>
      <c r="B249" s="28" t="s">
        <v>2372</v>
      </c>
      <c r="C249" s="38" t="s">
        <v>4514</v>
      </c>
      <c r="D249" s="19" t="s">
        <v>3170</v>
      </c>
      <c r="E249" s="19"/>
      <c r="F249" s="19"/>
      <c r="G249" s="114" t="s">
        <v>4515</v>
      </c>
      <c r="H249" s="115">
        <v>100</v>
      </c>
    </row>
    <row r="250" spans="1:8" ht="15" x14ac:dyDescent="0.25">
      <c r="A250" s="21">
        <v>46182</v>
      </c>
      <c r="B250" s="28" t="s">
        <v>2372</v>
      </c>
      <c r="C250" s="38" t="s">
        <v>4516</v>
      </c>
      <c r="D250" s="19" t="s">
        <v>3170</v>
      </c>
      <c r="E250" s="19"/>
      <c r="F250" s="19"/>
      <c r="G250" s="114" t="s">
        <v>4096</v>
      </c>
      <c r="H250" s="115">
        <v>100</v>
      </c>
    </row>
    <row r="251" spans="1:8" ht="15" x14ac:dyDescent="0.25">
      <c r="A251" s="21">
        <v>46182</v>
      </c>
      <c r="B251" s="28" t="s">
        <v>2372</v>
      </c>
      <c r="C251" s="38" t="s">
        <v>3172</v>
      </c>
      <c r="D251" s="19" t="s">
        <v>3170</v>
      </c>
      <c r="E251" s="19"/>
      <c r="F251" s="19"/>
      <c r="G251" s="114" t="s">
        <v>4113</v>
      </c>
      <c r="H251" s="115">
        <v>100</v>
      </c>
    </row>
    <row r="252" spans="1:8" ht="15" x14ac:dyDescent="0.25">
      <c r="A252" s="21">
        <v>46182</v>
      </c>
      <c r="B252" s="28" t="s">
        <v>2372</v>
      </c>
      <c r="C252" s="38" t="s">
        <v>3169</v>
      </c>
      <c r="D252" s="19" t="s">
        <v>3170</v>
      </c>
      <c r="E252" s="19"/>
      <c r="F252" s="19"/>
      <c r="G252" s="114" t="s">
        <v>4113</v>
      </c>
      <c r="H252" s="115">
        <v>100</v>
      </c>
    </row>
    <row r="253" spans="1:8" ht="15" x14ac:dyDescent="0.25">
      <c r="A253" s="21">
        <v>46182</v>
      </c>
      <c r="B253" s="28" t="s">
        <v>2372</v>
      </c>
      <c r="C253" s="38" t="s">
        <v>4517</v>
      </c>
      <c r="D253" s="19" t="s">
        <v>3170</v>
      </c>
      <c r="E253" s="19"/>
      <c r="F253" s="19"/>
      <c r="G253" s="114" t="s">
        <v>4096</v>
      </c>
      <c r="H253" s="115">
        <v>100</v>
      </c>
    </row>
    <row r="254" spans="1:8" ht="26.4" x14ac:dyDescent="0.25">
      <c r="A254" s="21">
        <v>46182</v>
      </c>
      <c r="B254" s="28" t="s">
        <v>2372</v>
      </c>
      <c r="C254" s="38" t="s">
        <v>1700</v>
      </c>
      <c r="D254" s="19" t="s">
        <v>2347</v>
      </c>
      <c r="E254" s="19"/>
      <c r="F254" s="19"/>
      <c r="G254" s="114"/>
      <c r="H254" s="115">
        <v>100</v>
      </c>
    </row>
    <row r="255" spans="1:8" ht="15" x14ac:dyDescent="0.25">
      <c r="A255" s="21">
        <v>46183</v>
      </c>
      <c r="B255" s="28" t="s">
        <v>1428</v>
      </c>
      <c r="C255" s="38" t="s">
        <v>758</v>
      </c>
      <c r="D255" s="19" t="s">
        <v>4146</v>
      </c>
      <c r="E255" s="19">
        <v>1</v>
      </c>
      <c r="F255" s="19"/>
      <c r="G255" s="114"/>
      <c r="H255" s="115">
        <v>100</v>
      </c>
    </row>
    <row r="256" spans="1:8" ht="15" x14ac:dyDescent="0.25">
      <c r="A256" s="21">
        <v>46183</v>
      </c>
      <c r="B256" s="28" t="s">
        <v>1428</v>
      </c>
      <c r="C256" s="38" t="s">
        <v>1540</v>
      </c>
      <c r="D256" s="19" t="s">
        <v>4518</v>
      </c>
      <c r="E256" s="19"/>
      <c r="F256" s="19"/>
      <c r="G256" s="114" t="s">
        <v>4519</v>
      </c>
      <c r="H256" s="115">
        <v>100</v>
      </c>
    </row>
    <row r="257" spans="1:8" ht="15" x14ac:dyDescent="0.25">
      <c r="A257" s="21">
        <v>46183</v>
      </c>
      <c r="B257" s="28" t="s">
        <v>1428</v>
      </c>
      <c r="C257" s="38" t="s">
        <v>1540</v>
      </c>
      <c r="D257" s="19" t="s">
        <v>4520</v>
      </c>
      <c r="E257" s="19"/>
      <c r="F257" s="19"/>
      <c r="G257" s="114" t="s">
        <v>4521</v>
      </c>
      <c r="H257" s="115">
        <v>100</v>
      </c>
    </row>
    <row r="258" spans="1:8" ht="15" x14ac:dyDescent="0.25">
      <c r="A258" s="21">
        <v>46183</v>
      </c>
      <c r="B258" s="28" t="s">
        <v>1428</v>
      </c>
      <c r="C258" s="38" t="s">
        <v>1540</v>
      </c>
      <c r="D258" s="19" t="s">
        <v>2649</v>
      </c>
      <c r="E258" s="19"/>
      <c r="F258" s="19"/>
      <c r="G258" s="114" t="s">
        <v>4439</v>
      </c>
      <c r="H258" s="115">
        <v>100</v>
      </c>
    </row>
    <row r="259" spans="1:8" ht="15" x14ac:dyDescent="0.25">
      <c r="A259" s="21">
        <v>46183</v>
      </c>
      <c r="B259" s="28" t="s">
        <v>1428</v>
      </c>
      <c r="C259" s="38" t="s">
        <v>1540</v>
      </c>
      <c r="D259" s="19" t="s">
        <v>2649</v>
      </c>
      <c r="E259" s="19"/>
      <c r="F259" s="19"/>
      <c r="G259" s="114" t="s">
        <v>4522</v>
      </c>
      <c r="H259" s="115">
        <v>100</v>
      </c>
    </row>
    <row r="260" spans="1:8" ht="15" x14ac:dyDescent="0.25">
      <c r="A260" s="21">
        <v>46183</v>
      </c>
      <c r="B260" s="28" t="s">
        <v>1542</v>
      </c>
      <c r="C260" s="38" t="s">
        <v>1935</v>
      </c>
      <c r="D260" s="19" t="s">
        <v>1440</v>
      </c>
      <c r="E260" s="19">
        <v>7</v>
      </c>
      <c r="F260" s="19"/>
      <c r="G260" s="114" t="s">
        <v>1839</v>
      </c>
      <c r="H260" s="115">
        <v>100</v>
      </c>
    </row>
    <row r="261" spans="1:8" ht="15" x14ac:dyDescent="0.25">
      <c r="A261" s="21">
        <v>46183</v>
      </c>
      <c r="B261" s="28" t="s">
        <v>1542</v>
      </c>
      <c r="C261" s="38" t="s">
        <v>1951</v>
      </c>
      <c r="D261" s="19" t="s">
        <v>3412</v>
      </c>
      <c r="E261" s="19">
        <v>4</v>
      </c>
      <c r="F261" s="19"/>
      <c r="G261" s="114" t="s">
        <v>4493</v>
      </c>
      <c r="H261" s="115">
        <v>100</v>
      </c>
    </row>
    <row r="262" spans="1:8" x14ac:dyDescent="0.25">
      <c r="A262" s="21">
        <v>46183</v>
      </c>
      <c r="B262" s="28" t="s">
        <v>1542</v>
      </c>
      <c r="C262" s="38" t="s">
        <v>1723</v>
      </c>
      <c r="D262" s="19" t="s">
        <v>4375</v>
      </c>
      <c r="E262" s="19">
        <v>8</v>
      </c>
      <c r="F262" s="19"/>
      <c r="G262" s="114" t="s">
        <v>4120</v>
      </c>
      <c r="H262" s="115">
        <v>100</v>
      </c>
    </row>
    <row r="263" spans="1:8" ht="15" x14ac:dyDescent="0.25">
      <c r="A263" s="21">
        <v>46183</v>
      </c>
      <c r="B263" s="28" t="s">
        <v>1542</v>
      </c>
      <c r="C263" s="38" t="s">
        <v>1553</v>
      </c>
      <c r="D263" s="19" t="s">
        <v>1440</v>
      </c>
      <c r="E263" s="19">
        <v>4</v>
      </c>
      <c r="F263" s="19"/>
      <c r="G263" s="114"/>
      <c r="H263" s="115">
        <v>100</v>
      </c>
    </row>
    <row r="264" spans="1:8" ht="15" x14ac:dyDescent="0.25">
      <c r="A264" s="21">
        <v>46183</v>
      </c>
      <c r="B264" s="28" t="s">
        <v>1542</v>
      </c>
      <c r="C264" s="38" t="s">
        <v>1675</v>
      </c>
      <c r="D264" s="19" t="s">
        <v>1440</v>
      </c>
      <c r="E264" s="19">
        <v>5</v>
      </c>
      <c r="F264" s="19"/>
      <c r="G264" s="114"/>
      <c r="H264" s="115">
        <v>100</v>
      </c>
    </row>
    <row r="265" spans="1:8" x14ac:dyDescent="0.25">
      <c r="A265" s="21">
        <v>46183</v>
      </c>
      <c r="B265" s="28" t="s">
        <v>1542</v>
      </c>
      <c r="C265" s="38" t="s">
        <v>1796</v>
      </c>
      <c r="D265" s="19" t="s">
        <v>3412</v>
      </c>
      <c r="E265" s="19"/>
      <c r="F265" s="19"/>
      <c r="G265" s="114" t="s">
        <v>4523</v>
      </c>
      <c r="H265" s="115">
        <v>100</v>
      </c>
    </row>
    <row r="266" spans="1:8" x14ac:dyDescent="0.25">
      <c r="A266" s="21">
        <v>46183</v>
      </c>
      <c r="B266" s="28" t="s">
        <v>1542</v>
      </c>
      <c r="C266" s="38" t="s">
        <v>2043</v>
      </c>
      <c r="D266" s="19" t="s">
        <v>4383</v>
      </c>
      <c r="E266" s="19">
        <v>4</v>
      </c>
      <c r="F266" s="19"/>
      <c r="G266" s="114" t="s">
        <v>4524</v>
      </c>
      <c r="H266" s="115">
        <v>100</v>
      </c>
    </row>
    <row r="267" spans="1:8" ht="27.75" customHeight="1" x14ac:dyDescent="0.25">
      <c r="A267" s="21">
        <v>46183</v>
      </c>
      <c r="B267" s="28" t="s">
        <v>1555</v>
      </c>
      <c r="C267" s="38" t="s">
        <v>1638</v>
      </c>
      <c r="D267" s="19" t="s">
        <v>4455</v>
      </c>
      <c r="E267" s="19"/>
      <c r="F267" s="19"/>
      <c r="G267" s="114" t="s">
        <v>4525</v>
      </c>
      <c r="H267" s="115">
        <v>100</v>
      </c>
    </row>
    <row r="268" spans="1:8" ht="15" x14ac:dyDescent="0.25">
      <c r="A268" s="21">
        <v>46183</v>
      </c>
      <c r="B268" s="28" t="s">
        <v>1555</v>
      </c>
      <c r="C268" s="38" t="s">
        <v>1455</v>
      </c>
      <c r="D268" s="19" t="s">
        <v>1440</v>
      </c>
      <c r="E268" s="19">
        <v>3</v>
      </c>
      <c r="F268" s="19"/>
      <c r="G268" s="114" t="s">
        <v>4526</v>
      </c>
      <c r="H268" s="115">
        <v>100</v>
      </c>
    </row>
    <row r="269" spans="1:8" x14ac:dyDescent="0.25">
      <c r="A269" s="21">
        <v>46183</v>
      </c>
      <c r="B269" s="28" t="s">
        <v>1555</v>
      </c>
      <c r="C269" s="38" t="s">
        <v>1448</v>
      </c>
      <c r="D269" s="19" t="s">
        <v>1440</v>
      </c>
      <c r="E269" s="19">
        <v>3</v>
      </c>
      <c r="F269" s="19"/>
      <c r="G269" s="114" t="s">
        <v>4527</v>
      </c>
      <c r="H269" s="115">
        <v>100</v>
      </c>
    </row>
    <row r="270" spans="1:8" x14ac:dyDescent="0.25">
      <c r="A270" s="21">
        <v>46183</v>
      </c>
      <c r="B270" s="28" t="s">
        <v>1555</v>
      </c>
      <c r="C270" s="38" t="s">
        <v>1562</v>
      </c>
      <c r="D270" s="19" t="s">
        <v>3412</v>
      </c>
      <c r="E270" s="19"/>
      <c r="F270" s="19"/>
      <c r="G270" s="114" t="s">
        <v>4528</v>
      </c>
      <c r="H270" s="115">
        <v>100</v>
      </c>
    </row>
    <row r="271" spans="1:8" ht="48" x14ac:dyDescent="0.25">
      <c r="A271" s="21">
        <v>46183</v>
      </c>
      <c r="B271" s="28" t="s">
        <v>1555</v>
      </c>
      <c r="C271" s="38" t="s">
        <v>1563</v>
      </c>
      <c r="D271" s="19" t="s">
        <v>3412</v>
      </c>
      <c r="E271" s="19"/>
      <c r="F271" s="19"/>
      <c r="G271" s="114" t="s">
        <v>4529</v>
      </c>
      <c r="H271" s="115">
        <v>100</v>
      </c>
    </row>
    <row r="272" spans="1:8" ht="15" x14ac:dyDescent="0.25">
      <c r="A272" s="21">
        <v>46183</v>
      </c>
      <c r="B272" s="28" t="s">
        <v>1438</v>
      </c>
      <c r="C272" s="38" t="s">
        <v>1574</v>
      </c>
      <c r="D272" s="19" t="s">
        <v>4375</v>
      </c>
      <c r="E272" s="19"/>
      <c r="F272" s="19"/>
      <c r="G272" s="114" t="s">
        <v>2718</v>
      </c>
      <c r="H272" s="115">
        <v>100</v>
      </c>
    </row>
    <row r="273" spans="1:8" ht="15" x14ac:dyDescent="0.25">
      <c r="A273" s="21">
        <v>46183</v>
      </c>
      <c r="B273" s="28" t="s">
        <v>1438</v>
      </c>
      <c r="C273" s="38" t="s">
        <v>1642</v>
      </c>
      <c r="D273" s="19" t="s">
        <v>3436</v>
      </c>
      <c r="E273" s="19"/>
      <c r="F273" s="19"/>
      <c r="G273" s="114"/>
      <c r="H273" s="115">
        <v>100</v>
      </c>
    </row>
    <row r="274" spans="1:8" ht="15" x14ac:dyDescent="0.25">
      <c r="A274" s="21">
        <v>46183</v>
      </c>
      <c r="B274" s="28" t="s">
        <v>1438</v>
      </c>
      <c r="C274" s="38" t="s">
        <v>1576</v>
      </c>
      <c r="D274" s="19" t="s">
        <v>3436</v>
      </c>
      <c r="E274" s="19"/>
      <c r="F274" s="19"/>
      <c r="G274" s="114"/>
      <c r="H274" s="115">
        <v>100</v>
      </c>
    </row>
    <row r="275" spans="1:8" ht="15" x14ac:dyDescent="0.25">
      <c r="A275" s="21">
        <v>46183</v>
      </c>
      <c r="B275" s="28" t="s">
        <v>1438</v>
      </c>
      <c r="C275" s="38" t="s">
        <v>1464</v>
      </c>
      <c r="D275" s="19" t="s">
        <v>3412</v>
      </c>
      <c r="E275" s="19">
        <v>2</v>
      </c>
      <c r="F275" s="19"/>
      <c r="G275" s="114" t="s">
        <v>2007</v>
      </c>
      <c r="H275" s="115">
        <v>100</v>
      </c>
    </row>
    <row r="276" spans="1:8" ht="15" x14ac:dyDescent="0.25">
      <c r="A276" s="21">
        <v>46183</v>
      </c>
      <c r="B276" s="28" t="s">
        <v>1438</v>
      </c>
      <c r="C276" s="38" t="s">
        <v>1458</v>
      </c>
      <c r="D276" s="19" t="s">
        <v>1440</v>
      </c>
      <c r="E276" s="19">
        <v>2</v>
      </c>
      <c r="F276" s="19"/>
      <c r="G276" s="114"/>
      <c r="H276" s="115">
        <v>100</v>
      </c>
    </row>
    <row r="277" spans="1:8" ht="15" x14ac:dyDescent="0.25">
      <c r="A277" s="21">
        <v>46183</v>
      </c>
      <c r="B277" s="28" t="s">
        <v>1438</v>
      </c>
      <c r="C277" s="38" t="s">
        <v>1955</v>
      </c>
      <c r="D277" s="19" t="s">
        <v>1440</v>
      </c>
      <c r="E277" s="19">
        <v>5</v>
      </c>
      <c r="F277" s="19"/>
      <c r="G277" s="114"/>
      <c r="H277" s="115">
        <v>100</v>
      </c>
    </row>
    <row r="278" spans="1:8" ht="15" x14ac:dyDescent="0.25">
      <c r="A278" s="21">
        <v>46183</v>
      </c>
      <c r="B278" s="28" t="s">
        <v>1438</v>
      </c>
      <c r="C278" s="38" t="s">
        <v>1646</v>
      </c>
      <c r="D278" s="19" t="s">
        <v>1440</v>
      </c>
      <c r="E278" s="19">
        <v>5</v>
      </c>
      <c r="F278" s="19"/>
      <c r="G278" s="114"/>
      <c r="H278" s="115">
        <v>100</v>
      </c>
    </row>
    <row r="279" spans="1:8" ht="15" x14ac:dyDescent="0.25">
      <c r="A279" s="21">
        <v>46183</v>
      </c>
      <c r="B279" s="28" t="s">
        <v>1457</v>
      </c>
      <c r="C279" s="38" t="s">
        <v>1974</v>
      </c>
      <c r="D279" s="19" t="s">
        <v>2841</v>
      </c>
      <c r="E279" s="19"/>
      <c r="F279" s="19"/>
      <c r="G279" s="114"/>
      <c r="H279" s="115">
        <v>100</v>
      </c>
    </row>
    <row r="280" spans="1:8" ht="15" x14ac:dyDescent="0.25">
      <c r="A280" s="21">
        <v>46183</v>
      </c>
      <c r="B280" s="28" t="s">
        <v>1457</v>
      </c>
      <c r="C280" s="38" t="s">
        <v>1627</v>
      </c>
      <c r="D280" s="19" t="s">
        <v>2841</v>
      </c>
      <c r="E280" s="19"/>
      <c r="F280" s="19"/>
      <c r="G280" s="114"/>
      <c r="H280" s="115">
        <v>100</v>
      </c>
    </row>
    <row r="281" spans="1:8" ht="15" x14ac:dyDescent="0.25">
      <c r="A281" s="21">
        <v>46183</v>
      </c>
      <c r="B281" s="28" t="s">
        <v>1457</v>
      </c>
      <c r="C281" s="38" t="s">
        <v>2149</v>
      </c>
      <c r="D281" s="19" t="s">
        <v>2841</v>
      </c>
      <c r="E281" s="19"/>
      <c r="F281" s="19"/>
      <c r="G281" s="114"/>
      <c r="H281" s="115">
        <v>100</v>
      </c>
    </row>
    <row r="282" spans="1:8" ht="38.4" x14ac:dyDescent="0.25">
      <c r="A282" s="21">
        <v>46183</v>
      </c>
      <c r="B282" s="28" t="s">
        <v>1457</v>
      </c>
      <c r="C282" s="38" t="s">
        <v>1941</v>
      </c>
      <c r="D282" s="19" t="s">
        <v>3412</v>
      </c>
      <c r="E282" s="19"/>
      <c r="F282" s="19"/>
      <c r="G282" s="114" t="s">
        <v>4530</v>
      </c>
      <c r="H282" s="115">
        <v>100</v>
      </c>
    </row>
    <row r="283" spans="1:8" x14ac:dyDescent="0.25">
      <c r="A283" s="21">
        <v>46183</v>
      </c>
      <c r="B283" s="28" t="s">
        <v>1457</v>
      </c>
      <c r="C283" s="38" t="s">
        <v>2149</v>
      </c>
      <c r="D283" s="19" t="s">
        <v>3412</v>
      </c>
      <c r="E283" s="19"/>
      <c r="F283" s="19"/>
      <c r="G283" s="114" t="s">
        <v>4531</v>
      </c>
      <c r="H283" s="115">
        <v>100</v>
      </c>
    </row>
    <row r="284" spans="1:8" x14ac:dyDescent="0.25">
      <c r="A284" s="21">
        <v>46183</v>
      </c>
      <c r="B284" s="28" t="s">
        <v>2372</v>
      </c>
      <c r="C284" s="38" t="s">
        <v>1638</v>
      </c>
      <c r="D284" s="19" t="s">
        <v>3412</v>
      </c>
      <c r="E284" s="19"/>
      <c r="F284" s="19"/>
      <c r="G284" s="114" t="s">
        <v>4532</v>
      </c>
      <c r="H284" s="115">
        <v>100</v>
      </c>
    </row>
    <row r="285" spans="1:8" ht="26.4" x14ac:dyDescent="0.25">
      <c r="A285" s="21">
        <v>46183</v>
      </c>
      <c r="B285" s="28" t="s">
        <v>2372</v>
      </c>
      <c r="C285" s="38" t="s">
        <v>4533</v>
      </c>
      <c r="D285" s="19" t="s">
        <v>1767</v>
      </c>
      <c r="E285" s="19"/>
      <c r="F285" s="19"/>
      <c r="G285" s="114"/>
      <c r="H285" s="115">
        <v>100</v>
      </c>
    </row>
    <row r="286" spans="1:8" ht="15" x14ac:dyDescent="0.25">
      <c r="A286" s="21">
        <v>46183</v>
      </c>
      <c r="B286" s="28" t="s">
        <v>2372</v>
      </c>
      <c r="C286" s="38" t="s">
        <v>1874</v>
      </c>
      <c r="D286" s="19" t="s">
        <v>3412</v>
      </c>
      <c r="E286" s="19">
        <v>8</v>
      </c>
      <c r="F286" s="19"/>
      <c r="G286" s="114" t="s">
        <v>1476</v>
      </c>
      <c r="H286" s="115">
        <v>100</v>
      </c>
    </row>
    <row r="287" spans="1:8" ht="15" x14ac:dyDescent="0.25">
      <c r="A287" s="21">
        <v>46183</v>
      </c>
      <c r="B287" s="28" t="s">
        <v>2372</v>
      </c>
      <c r="C287" s="38" t="s">
        <v>1740</v>
      </c>
      <c r="D287" s="19" t="s">
        <v>1440</v>
      </c>
      <c r="E287" s="19">
        <v>6</v>
      </c>
      <c r="F287" s="19"/>
      <c r="G287" s="114"/>
      <c r="H287" s="115">
        <v>100</v>
      </c>
    </row>
    <row r="288" spans="1:8" ht="15" x14ac:dyDescent="0.25">
      <c r="A288" s="21">
        <v>46183</v>
      </c>
      <c r="B288" s="28" t="s">
        <v>2372</v>
      </c>
      <c r="C288" s="38" t="s">
        <v>1619</v>
      </c>
      <c r="D288" s="19" t="s">
        <v>2841</v>
      </c>
      <c r="E288" s="19"/>
      <c r="F288" s="19"/>
      <c r="G288" s="114"/>
      <c r="H288" s="115">
        <v>100</v>
      </c>
    </row>
    <row r="289" spans="1:8" ht="26.4" x14ac:dyDescent="0.25">
      <c r="A289" s="21">
        <v>46183</v>
      </c>
      <c r="B289" s="28" t="s">
        <v>1590</v>
      </c>
      <c r="C289" s="38" t="s">
        <v>1700</v>
      </c>
      <c r="D289" s="19" t="s">
        <v>4499</v>
      </c>
      <c r="E289" s="19"/>
      <c r="F289" s="19"/>
      <c r="G289" s="114"/>
      <c r="H289" s="115">
        <v>100</v>
      </c>
    </row>
    <row r="290" spans="1:8" ht="15" x14ac:dyDescent="0.25">
      <c r="A290" s="21">
        <v>46183</v>
      </c>
      <c r="B290" s="28" t="s">
        <v>1590</v>
      </c>
      <c r="C290" s="38" t="s">
        <v>1638</v>
      </c>
      <c r="D290" s="19" t="s">
        <v>4534</v>
      </c>
      <c r="E290" s="19"/>
      <c r="F290" s="19"/>
      <c r="G290" s="114"/>
      <c r="H290" s="115">
        <v>100</v>
      </c>
    </row>
    <row r="291" spans="1:8" ht="15" x14ac:dyDescent="0.25">
      <c r="A291" s="21">
        <v>46183</v>
      </c>
      <c r="B291" s="28" t="s">
        <v>1590</v>
      </c>
      <c r="C291" s="38" t="s">
        <v>1700</v>
      </c>
      <c r="D291" s="19" t="s">
        <v>4535</v>
      </c>
      <c r="E291" s="19"/>
      <c r="F291" s="19"/>
      <c r="G291" s="114"/>
      <c r="H291" s="115">
        <v>50</v>
      </c>
    </row>
    <row r="292" spans="1:8" ht="26.4" x14ac:dyDescent="0.25">
      <c r="A292" s="21">
        <v>46183</v>
      </c>
      <c r="B292" s="28" t="s">
        <v>1590</v>
      </c>
      <c r="C292" s="38" t="s">
        <v>1535</v>
      </c>
      <c r="D292" s="19" t="s">
        <v>4502</v>
      </c>
      <c r="E292" s="19"/>
      <c r="F292" s="19"/>
      <c r="G292" s="114"/>
      <c r="H292" s="115">
        <v>100</v>
      </c>
    </row>
    <row r="293" spans="1:8" ht="15" x14ac:dyDescent="0.25">
      <c r="A293" s="21">
        <v>46184</v>
      </c>
      <c r="B293" s="28" t="s">
        <v>1428</v>
      </c>
      <c r="C293" s="38" t="s">
        <v>758</v>
      </c>
      <c r="D293" s="19" t="s">
        <v>4146</v>
      </c>
      <c r="E293" s="19">
        <v>1</v>
      </c>
      <c r="F293" s="19"/>
      <c r="G293" s="114"/>
      <c r="H293" s="115">
        <v>100</v>
      </c>
    </row>
    <row r="294" spans="1:8" ht="15" x14ac:dyDescent="0.25">
      <c r="A294" s="21">
        <v>46184</v>
      </c>
      <c r="B294" s="28" t="s">
        <v>1428</v>
      </c>
      <c r="C294" s="38" t="s">
        <v>311</v>
      </c>
      <c r="D294" s="19" t="s">
        <v>4368</v>
      </c>
      <c r="E294" s="19"/>
      <c r="F294" s="19"/>
      <c r="G294" s="114" t="s">
        <v>4536</v>
      </c>
      <c r="H294" s="115">
        <v>100</v>
      </c>
    </row>
    <row r="295" spans="1:8" ht="15" x14ac:dyDescent="0.25">
      <c r="A295" s="21">
        <v>46184</v>
      </c>
      <c r="B295" s="28" t="s">
        <v>1428</v>
      </c>
      <c r="C295" s="38" t="s">
        <v>311</v>
      </c>
      <c r="D295" s="19" t="s">
        <v>2649</v>
      </c>
      <c r="E295" s="19"/>
      <c r="F295" s="19"/>
      <c r="G295" s="114" t="s">
        <v>4371</v>
      </c>
      <c r="H295" s="115">
        <v>100</v>
      </c>
    </row>
    <row r="296" spans="1:8" ht="15" x14ac:dyDescent="0.25">
      <c r="A296" s="21">
        <v>46184</v>
      </c>
      <c r="B296" s="28" t="s">
        <v>1428</v>
      </c>
      <c r="C296" s="38" t="s">
        <v>311</v>
      </c>
      <c r="D296" s="19" t="s">
        <v>2649</v>
      </c>
      <c r="E296" s="19"/>
      <c r="F296" s="19"/>
      <c r="G296" s="114" t="s">
        <v>4417</v>
      </c>
      <c r="H296" s="115">
        <v>100</v>
      </c>
    </row>
    <row r="297" spans="1:8" ht="15" x14ac:dyDescent="0.25">
      <c r="A297" s="21">
        <v>46184</v>
      </c>
      <c r="B297" s="28" t="s">
        <v>1428</v>
      </c>
      <c r="C297" s="38" t="s">
        <v>311</v>
      </c>
      <c r="D297" s="19" t="s">
        <v>1602</v>
      </c>
      <c r="E297" s="19"/>
      <c r="F297" s="19"/>
      <c r="G297" s="114" t="s">
        <v>4201</v>
      </c>
      <c r="H297" s="115">
        <v>100</v>
      </c>
    </row>
    <row r="298" spans="1:8" x14ac:dyDescent="0.25">
      <c r="A298" s="21">
        <v>46184</v>
      </c>
      <c r="B298" s="28" t="s">
        <v>1542</v>
      </c>
      <c r="C298" s="38" t="s">
        <v>1568</v>
      </c>
      <c r="D298" s="19" t="s">
        <v>3412</v>
      </c>
      <c r="E298" s="19"/>
      <c r="F298" s="19"/>
      <c r="G298" s="114" t="s">
        <v>4537</v>
      </c>
      <c r="H298" s="115">
        <v>100</v>
      </c>
    </row>
    <row r="299" spans="1:8" ht="15" x14ac:dyDescent="0.25">
      <c r="A299" s="21">
        <v>46184</v>
      </c>
      <c r="B299" s="28" t="s">
        <v>1542</v>
      </c>
      <c r="C299" s="38" t="s">
        <v>1787</v>
      </c>
      <c r="D299" s="19" t="s">
        <v>2841</v>
      </c>
      <c r="E299" s="19"/>
      <c r="F299" s="19"/>
      <c r="G299" s="114"/>
      <c r="H299" s="115">
        <v>100</v>
      </c>
    </row>
    <row r="300" spans="1:8" ht="15" x14ac:dyDescent="0.25">
      <c r="A300" s="21">
        <v>46184</v>
      </c>
      <c r="B300" s="28" t="s">
        <v>1542</v>
      </c>
      <c r="C300" s="38" t="s">
        <v>3200</v>
      </c>
      <c r="D300" s="19" t="s">
        <v>2841</v>
      </c>
      <c r="E300" s="19"/>
      <c r="F300" s="19"/>
      <c r="G300" s="114"/>
      <c r="H300" s="115">
        <v>100</v>
      </c>
    </row>
    <row r="301" spans="1:8" ht="15" x14ac:dyDescent="0.25">
      <c r="A301" s="21">
        <v>46184</v>
      </c>
      <c r="B301" s="28" t="s">
        <v>1542</v>
      </c>
      <c r="C301" s="38" t="s">
        <v>2440</v>
      </c>
      <c r="D301" s="19" t="s">
        <v>2841</v>
      </c>
      <c r="E301" s="19"/>
      <c r="F301" s="19"/>
      <c r="G301" s="114"/>
      <c r="H301" s="115">
        <v>100</v>
      </c>
    </row>
    <row r="302" spans="1:8" ht="28.8" x14ac:dyDescent="0.25">
      <c r="A302" s="21">
        <v>46184</v>
      </c>
      <c r="B302" s="28" t="s">
        <v>1555</v>
      </c>
      <c r="C302" s="38" t="s">
        <v>1563</v>
      </c>
      <c r="D302" s="19" t="s">
        <v>3412</v>
      </c>
      <c r="E302" s="19"/>
      <c r="F302" s="19"/>
      <c r="G302" s="114" t="s">
        <v>4538</v>
      </c>
      <c r="H302" s="115">
        <v>100</v>
      </c>
    </row>
    <row r="303" spans="1:8" ht="15" x14ac:dyDescent="0.25">
      <c r="A303" s="21">
        <v>46184</v>
      </c>
      <c r="B303" s="28" t="s">
        <v>1555</v>
      </c>
      <c r="C303" s="38" t="s">
        <v>1781</v>
      </c>
      <c r="D303" s="19" t="s">
        <v>1440</v>
      </c>
      <c r="E303" s="19">
        <v>7</v>
      </c>
      <c r="F303" s="19"/>
      <c r="G303" s="114"/>
      <c r="H303" s="115">
        <v>100</v>
      </c>
    </row>
    <row r="304" spans="1:8" ht="15" x14ac:dyDescent="0.25">
      <c r="A304" s="21">
        <v>46184</v>
      </c>
      <c r="B304" s="28" t="s">
        <v>1555</v>
      </c>
      <c r="C304" s="38" t="s">
        <v>1734</v>
      </c>
      <c r="D304" s="19" t="s">
        <v>1440</v>
      </c>
      <c r="E304" s="19">
        <v>3</v>
      </c>
      <c r="F304" s="19"/>
      <c r="G304" s="114"/>
      <c r="H304" s="115">
        <v>100</v>
      </c>
    </row>
    <row r="305" spans="1:8" ht="15" x14ac:dyDescent="0.25">
      <c r="A305" s="21">
        <v>46184</v>
      </c>
      <c r="B305" s="28" t="s">
        <v>1555</v>
      </c>
      <c r="C305" s="38" t="s">
        <v>2040</v>
      </c>
      <c r="D305" s="19" t="s">
        <v>1440</v>
      </c>
      <c r="E305" s="19">
        <v>3</v>
      </c>
      <c r="F305" s="19"/>
      <c r="G305" s="114"/>
      <c r="H305" s="115">
        <v>100</v>
      </c>
    </row>
    <row r="306" spans="1:8" ht="15" x14ac:dyDescent="0.25">
      <c r="A306" s="21">
        <v>46184</v>
      </c>
      <c r="B306" s="28" t="s">
        <v>1555</v>
      </c>
      <c r="C306" s="38" t="s">
        <v>1615</v>
      </c>
      <c r="D306" s="19" t="s">
        <v>2841</v>
      </c>
      <c r="E306" s="19"/>
      <c r="F306" s="19"/>
      <c r="G306" s="114"/>
      <c r="H306" s="115">
        <v>100</v>
      </c>
    </row>
    <row r="307" spans="1:8" ht="15" x14ac:dyDescent="0.25">
      <c r="A307" s="21">
        <v>46184</v>
      </c>
      <c r="B307" s="28" t="s">
        <v>1438</v>
      </c>
      <c r="C307" s="38" t="s">
        <v>1692</v>
      </c>
      <c r="D307" s="19" t="s">
        <v>4375</v>
      </c>
      <c r="E307" s="19"/>
      <c r="F307" s="19"/>
      <c r="G307" s="114" t="s">
        <v>2718</v>
      </c>
      <c r="H307" s="115">
        <v>100</v>
      </c>
    </row>
    <row r="308" spans="1:8" ht="15" x14ac:dyDescent="0.25">
      <c r="A308" s="21">
        <v>46184</v>
      </c>
      <c r="B308" s="28" t="s">
        <v>1438</v>
      </c>
      <c r="C308" s="38" t="s">
        <v>1576</v>
      </c>
      <c r="D308" s="19" t="s">
        <v>4375</v>
      </c>
      <c r="E308" s="19"/>
      <c r="F308" s="19"/>
      <c r="G308" s="114" t="s">
        <v>2718</v>
      </c>
      <c r="H308" s="115">
        <v>100</v>
      </c>
    </row>
    <row r="309" spans="1:8" ht="15" x14ac:dyDescent="0.25">
      <c r="A309" s="21">
        <v>46184</v>
      </c>
      <c r="B309" s="28" t="s">
        <v>1438</v>
      </c>
      <c r="C309" s="38" t="s">
        <v>1466</v>
      </c>
      <c r="D309" s="19" t="s">
        <v>2841</v>
      </c>
      <c r="E309" s="19"/>
      <c r="F309" s="19"/>
      <c r="G309" s="114"/>
      <c r="H309" s="115">
        <v>100</v>
      </c>
    </row>
    <row r="310" spans="1:8" ht="15" x14ac:dyDescent="0.25">
      <c r="A310" s="21">
        <v>46184</v>
      </c>
      <c r="B310" s="28" t="s">
        <v>1438</v>
      </c>
      <c r="C310" s="38" t="s">
        <v>1468</v>
      </c>
      <c r="D310" s="19" t="s">
        <v>1440</v>
      </c>
      <c r="E310" s="19">
        <v>4</v>
      </c>
      <c r="F310" s="19"/>
      <c r="G310" s="114"/>
      <c r="H310" s="115">
        <v>100</v>
      </c>
    </row>
    <row r="311" spans="1:8" ht="15" x14ac:dyDescent="0.25">
      <c r="A311" s="21">
        <v>46184</v>
      </c>
      <c r="B311" s="28" t="s">
        <v>1438</v>
      </c>
      <c r="C311" s="38" t="s">
        <v>1470</v>
      </c>
      <c r="D311" s="19" t="s">
        <v>1440</v>
      </c>
      <c r="E311" s="19">
        <v>2</v>
      </c>
      <c r="F311" s="19"/>
      <c r="G311" s="114"/>
      <c r="H311" s="115">
        <v>100</v>
      </c>
    </row>
    <row r="312" spans="1:8" ht="15" x14ac:dyDescent="0.25">
      <c r="A312" s="21">
        <v>46184</v>
      </c>
      <c r="B312" s="28" t="s">
        <v>2372</v>
      </c>
      <c r="C312" s="38" t="s">
        <v>1480</v>
      </c>
      <c r="D312" s="19" t="s">
        <v>3412</v>
      </c>
      <c r="E312" s="19">
        <v>8</v>
      </c>
      <c r="F312" s="19"/>
      <c r="G312" s="114" t="s">
        <v>1476</v>
      </c>
      <c r="H312" s="115">
        <v>100</v>
      </c>
    </row>
    <row r="313" spans="1:8" ht="15" x14ac:dyDescent="0.25">
      <c r="A313" s="21">
        <v>46184</v>
      </c>
      <c r="B313" s="28" t="s">
        <v>2372</v>
      </c>
      <c r="C313" s="38" t="s">
        <v>2008</v>
      </c>
      <c r="D313" s="19" t="s">
        <v>1440</v>
      </c>
      <c r="E313" s="19">
        <v>2</v>
      </c>
      <c r="F313" s="19"/>
      <c r="G313" s="114"/>
      <c r="H313" s="115">
        <v>100</v>
      </c>
    </row>
    <row r="314" spans="1:8" ht="15" x14ac:dyDescent="0.25">
      <c r="A314" s="21">
        <v>46184</v>
      </c>
      <c r="B314" s="28" t="s">
        <v>2372</v>
      </c>
      <c r="C314" s="38" t="s">
        <v>1548</v>
      </c>
      <c r="D314" s="19" t="s">
        <v>1440</v>
      </c>
      <c r="E314" s="19">
        <v>2</v>
      </c>
      <c r="F314" s="19"/>
      <c r="G314" s="114"/>
      <c r="H314" s="115">
        <v>100</v>
      </c>
    </row>
    <row r="315" spans="1:8" ht="26.4" x14ac:dyDescent="0.25">
      <c r="A315" s="21">
        <v>46184</v>
      </c>
      <c r="B315" s="28" t="s">
        <v>2372</v>
      </c>
      <c r="C315" s="38" t="s">
        <v>1727</v>
      </c>
      <c r="D315" s="19" t="s">
        <v>4539</v>
      </c>
      <c r="E315" s="19"/>
      <c r="F315" s="19"/>
      <c r="G315" s="114" t="s">
        <v>2599</v>
      </c>
      <c r="H315" s="115">
        <v>100</v>
      </c>
    </row>
    <row r="316" spans="1:8" ht="15" x14ac:dyDescent="0.25">
      <c r="A316" s="21">
        <v>46185</v>
      </c>
      <c r="B316" s="28" t="s">
        <v>1428</v>
      </c>
      <c r="C316" s="38" t="s">
        <v>758</v>
      </c>
      <c r="D316" s="19" t="s">
        <v>4146</v>
      </c>
      <c r="E316" s="19">
        <v>1</v>
      </c>
      <c r="F316" s="19"/>
      <c r="G316" s="114"/>
      <c r="H316" s="115">
        <v>100</v>
      </c>
    </row>
    <row r="317" spans="1:8" ht="15" x14ac:dyDescent="0.25">
      <c r="A317" s="21">
        <v>46185</v>
      </c>
      <c r="B317" s="28" t="s">
        <v>1428</v>
      </c>
      <c r="C317" s="38" t="s">
        <v>1540</v>
      </c>
      <c r="D317" s="19" t="s">
        <v>4540</v>
      </c>
      <c r="E317" s="19"/>
      <c r="F317" s="19"/>
      <c r="G317" s="114" t="s">
        <v>4519</v>
      </c>
      <c r="H317" s="115">
        <v>100</v>
      </c>
    </row>
    <row r="318" spans="1:8" ht="15" x14ac:dyDescent="0.25">
      <c r="A318" s="21">
        <v>46185</v>
      </c>
      <c r="B318" s="28" t="s">
        <v>1428</v>
      </c>
      <c r="C318" s="38" t="s">
        <v>1540</v>
      </c>
      <c r="D318" s="19" t="s">
        <v>4541</v>
      </c>
      <c r="E318" s="19"/>
      <c r="F318" s="19"/>
      <c r="G318" s="114" t="s">
        <v>4542</v>
      </c>
      <c r="H318" s="115">
        <v>100</v>
      </c>
    </row>
    <row r="319" spans="1:8" ht="26.4" x14ac:dyDescent="0.25">
      <c r="A319" s="21">
        <v>46185</v>
      </c>
      <c r="B319" s="28" t="s">
        <v>1428</v>
      </c>
      <c r="C319" s="38" t="s">
        <v>1540</v>
      </c>
      <c r="D319" s="19" t="s">
        <v>4543</v>
      </c>
      <c r="E319" s="19"/>
      <c r="F319" s="19"/>
      <c r="G319" s="114"/>
      <c r="H319" s="115">
        <v>100</v>
      </c>
    </row>
    <row r="320" spans="1:8" ht="15" x14ac:dyDescent="0.25">
      <c r="A320" s="21">
        <v>46185</v>
      </c>
      <c r="B320" s="28" t="s">
        <v>1428</v>
      </c>
      <c r="C320" s="38" t="s">
        <v>3021</v>
      </c>
      <c r="D320" s="19" t="s">
        <v>4447</v>
      </c>
      <c r="E320" s="19"/>
      <c r="F320" s="19"/>
      <c r="G320" s="114"/>
      <c r="H320" s="115">
        <v>100</v>
      </c>
    </row>
    <row r="321" spans="1:8" ht="15" x14ac:dyDescent="0.25">
      <c r="A321" s="21">
        <v>46185</v>
      </c>
      <c r="B321" s="28" t="s">
        <v>1542</v>
      </c>
      <c r="C321" s="38" t="s">
        <v>1550</v>
      </c>
      <c r="D321" s="19" t="s">
        <v>3412</v>
      </c>
      <c r="E321" s="19"/>
      <c r="F321" s="19"/>
      <c r="G321" s="114" t="s">
        <v>2007</v>
      </c>
      <c r="H321" s="115">
        <v>100</v>
      </c>
    </row>
    <row r="322" spans="1:8" x14ac:dyDescent="0.25">
      <c r="A322" s="21">
        <v>46185</v>
      </c>
      <c r="B322" s="28" t="s">
        <v>1542</v>
      </c>
      <c r="C322" s="38" t="s">
        <v>2043</v>
      </c>
      <c r="D322" s="19" t="s">
        <v>3412</v>
      </c>
      <c r="E322" s="19"/>
      <c r="F322" s="19"/>
      <c r="G322" s="114" t="s">
        <v>4544</v>
      </c>
      <c r="H322" s="115">
        <v>100</v>
      </c>
    </row>
    <row r="323" spans="1:8" ht="15" x14ac:dyDescent="0.25">
      <c r="A323" s="21">
        <v>46185</v>
      </c>
      <c r="B323" s="28" t="s">
        <v>1542</v>
      </c>
      <c r="C323" s="38" t="s">
        <v>1608</v>
      </c>
      <c r="D323" s="19" t="s">
        <v>3412</v>
      </c>
      <c r="E323" s="19">
        <v>8</v>
      </c>
      <c r="F323" s="19"/>
      <c r="G323" s="114" t="s">
        <v>1450</v>
      </c>
      <c r="H323" s="115">
        <v>100</v>
      </c>
    </row>
    <row r="324" spans="1:8" ht="15" x14ac:dyDescent="0.25">
      <c r="A324" s="21">
        <v>46185</v>
      </c>
      <c r="B324" s="28" t="s">
        <v>1542</v>
      </c>
      <c r="C324" s="38" t="s">
        <v>1609</v>
      </c>
      <c r="D324" s="19" t="s">
        <v>1440</v>
      </c>
      <c r="E324" s="19">
        <v>4</v>
      </c>
      <c r="F324" s="19"/>
      <c r="G324" s="114"/>
      <c r="H324" s="115">
        <v>100</v>
      </c>
    </row>
    <row r="325" spans="1:8" x14ac:dyDescent="0.25">
      <c r="A325" s="21">
        <v>46185</v>
      </c>
      <c r="B325" s="28" t="s">
        <v>1542</v>
      </c>
      <c r="C325" s="38" t="s">
        <v>1460</v>
      </c>
      <c r="D325" s="19" t="s">
        <v>3412</v>
      </c>
      <c r="E325" s="19">
        <v>3</v>
      </c>
      <c r="F325" s="19"/>
      <c r="G325" s="114" t="s">
        <v>4545</v>
      </c>
      <c r="H325" s="115">
        <v>100</v>
      </c>
    </row>
    <row r="326" spans="1:8" ht="15" x14ac:dyDescent="0.25">
      <c r="A326" s="21">
        <v>46185</v>
      </c>
      <c r="B326" s="28" t="s">
        <v>1542</v>
      </c>
      <c r="C326" s="38" t="s">
        <v>1486</v>
      </c>
      <c r="D326" s="19" t="s">
        <v>4375</v>
      </c>
      <c r="E326" s="19">
        <v>7</v>
      </c>
      <c r="F326" s="19"/>
      <c r="G326" s="114" t="s">
        <v>2718</v>
      </c>
      <c r="H326" s="115">
        <v>100</v>
      </c>
    </row>
    <row r="327" spans="1:8" x14ac:dyDescent="0.25">
      <c r="A327" s="21">
        <v>46185</v>
      </c>
      <c r="B327" s="28" t="s">
        <v>1542</v>
      </c>
      <c r="C327" s="38" t="s">
        <v>1723</v>
      </c>
      <c r="D327" s="19" t="s">
        <v>4546</v>
      </c>
      <c r="E327" s="19"/>
      <c r="F327" s="19"/>
      <c r="G327" s="114" t="s">
        <v>4547</v>
      </c>
      <c r="H327" s="115">
        <v>100</v>
      </c>
    </row>
    <row r="328" spans="1:8" ht="15" x14ac:dyDescent="0.25">
      <c r="A328" s="21">
        <v>46185</v>
      </c>
      <c r="B328" s="28" t="s">
        <v>1555</v>
      </c>
      <c r="C328" s="38" t="s">
        <v>1638</v>
      </c>
      <c r="D328" s="19" t="s">
        <v>4383</v>
      </c>
      <c r="E328" s="19"/>
      <c r="F328" s="19"/>
      <c r="G328" s="114" t="s">
        <v>4548</v>
      </c>
      <c r="H328" s="115">
        <v>100</v>
      </c>
    </row>
    <row r="329" spans="1:8" ht="15" x14ac:dyDescent="0.25">
      <c r="A329" s="21">
        <v>46185</v>
      </c>
      <c r="B329" s="28" t="s">
        <v>1555</v>
      </c>
      <c r="C329" s="38" t="s">
        <v>1864</v>
      </c>
      <c r="D329" s="19" t="s">
        <v>2841</v>
      </c>
      <c r="E329" s="19"/>
      <c r="F329" s="19"/>
      <c r="G329" s="114"/>
      <c r="H329" s="115">
        <v>100</v>
      </c>
    </row>
    <row r="330" spans="1:8" ht="15" x14ac:dyDescent="0.25">
      <c r="A330" s="21">
        <v>46185</v>
      </c>
      <c r="B330" s="28" t="s">
        <v>1555</v>
      </c>
      <c r="C330" s="38" t="s">
        <v>1867</v>
      </c>
      <c r="D330" s="19" t="s">
        <v>1440</v>
      </c>
      <c r="E330" s="19">
        <v>3</v>
      </c>
      <c r="F330" s="19"/>
      <c r="G330" s="114"/>
      <c r="H330" s="115">
        <v>100</v>
      </c>
    </row>
    <row r="331" spans="1:8" x14ac:dyDescent="0.25">
      <c r="A331" s="21">
        <v>46185</v>
      </c>
      <c r="B331" s="28" t="s">
        <v>1555</v>
      </c>
      <c r="C331" s="38" t="s">
        <v>2286</v>
      </c>
      <c r="D331" s="19" t="s">
        <v>1440</v>
      </c>
      <c r="E331" s="19">
        <v>3</v>
      </c>
      <c r="F331" s="19"/>
      <c r="G331" s="114" t="s">
        <v>4549</v>
      </c>
      <c r="H331" s="115">
        <v>100</v>
      </c>
    </row>
    <row r="332" spans="1:8" ht="15" x14ac:dyDescent="0.25">
      <c r="A332" s="21">
        <v>46185</v>
      </c>
      <c r="B332" s="28" t="s">
        <v>1555</v>
      </c>
      <c r="C332" s="38" t="s">
        <v>1731</v>
      </c>
      <c r="D332" s="19" t="s">
        <v>1440</v>
      </c>
      <c r="E332" s="19">
        <v>5</v>
      </c>
      <c r="F332" s="19"/>
      <c r="G332" s="114"/>
      <c r="H332" s="115">
        <v>100</v>
      </c>
    </row>
    <row r="333" spans="1:8" ht="15" x14ac:dyDescent="0.25">
      <c r="A333" s="21">
        <v>46185</v>
      </c>
      <c r="B333" s="28" t="s">
        <v>1438</v>
      </c>
      <c r="C333" s="38" t="s">
        <v>1464</v>
      </c>
      <c r="D333" s="19" t="s">
        <v>3412</v>
      </c>
      <c r="E333" s="19"/>
      <c r="F333" s="19"/>
      <c r="G333" s="114" t="s">
        <v>4550</v>
      </c>
      <c r="H333" s="115">
        <v>100</v>
      </c>
    </row>
    <row r="334" spans="1:8" ht="15" x14ac:dyDescent="0.25">
      <c r="A334" s="21">
        <v>46185</v>
      </c>
      <c r="B334" s="28" t="s">
        <v>1438</v>
      </c>
      <c r="C334" s="38" t="s">
        <v>1697</v>
      </c>
      <c r="D334" s="19" t="s">
        <v>4375</v>
      </c>
      <c r="E334" s="19"/>
      <c r="F334" s="19"/>
      <c r="G334" s="114" t="s">
        <v>2718</v>
      </c>
      <c r="H334" s="115">
        <v>100</v>
      </c>
    </row>
    <row r="335" spans="1:8" ht="15" x14ac:dyDescent="0.25">
      <c r="A335" s="21">
        <v>46185</v>
      </c>
      <c r="B335" s="28" t="s">
        <v>1438</v>
      </c>
      <c r="C335" s="38" t="s">
        <v>1472</v>
      </c>
      <c r="D335" s="19" t="s">
        <v>4375</v>
      </c>
      <c r="E335" s="19">
        <v>6</v>
      </c>
      <c r="F335" s="19"/>
      <c r="G335" s="114" t="s">
        <v>2718</v>
      </c>
      <c r="H335" s="115">
        <v>100</v>
      </c>
    </row>
    <row r="336" spans="1:8" ht="15" x14ac:dyDescent="0.25">
      <c r="A336" s="21">
        <v>46185</v>
      </c>
      <c r="B336" s="28" t="s">
        <v>1438</v>
      </c>
      <c r="C336" s="38" t="s">
        <v>1795</v>
      </c>
      <c r="D336" s="19" t="s">
        <v>3436</v>
      </c>
      <c r="E336" s="19"/>
      <c r="F336" s="19"/>
      <c r="G336" s="114"/>
      <c r="H336" s="115">
        <v>100</v>
      </c>
    </row>
    <row r="337" spans="1:8" ht="15" x14ac:dyDescent="0.25">
      <c r="A337" s="21">
        <v>46185</v>
      </c>
      <c r="B337" s="28" t="s">
        <v>1438</v>
      </c>
      <c r="C337" s="38" t="s">
        <v>1645</v>
      </c>
      <c r="D337" s="19" t="s">
        <v>1440</v>
      </c>
      <c r="E337" s="19">
        <v>5</v>
      </c>
      <c r="F337" s="19"/>
      <c r="G337" s="114"/>
      <c r="H337" s="115">
        <v>100</v>
      </c>
    </row>
    <row r="338" spans="1:8" ht="15" x14ac:dyDescent="0.25">
      <c r="A338" s="21">
        <v>46185</v>
      </c>
      <c r="B338" s="28" t="s">
        <v>1457</v>
      </c>
      <c r="C338" s="38" t="s">
        <v>1728</v>
      </c>
      <c r="D338" s="19" t="s">
        <v>2841</v>
      </c>
      <c r="E338" s="19"/>
      <c r="F338" s="19"/>
      <c r="G338" s="114"/>
      <c r="H338" s="115">
        <v>100</v>
      </c>
    </row>
    <row r="339" spans="1:8" ht="15" x14ac:dyDescent="0.25">
      <c r="A339" s="21">
        <v>46185</v>
      </c>
      <c r="B339" s="28" t="s">
        <v>1457</v>
      </c>
      <c r="C339" s="38" t="s">
        <v>4551</v>
      </c>
      <c r="D339" s="19" t="s">
        <v>2841</v>
      </c>
      <c r="E339" s="19"/>
      <c r="F339" s="19"/>
      <c r="G339" s="114"/>
      <c r="H339" s="115">
        <v>100</v>
      </c>
    </row>
    <row r="340" spans="1:8" ht="15" x14ac:dyDescent="0.25">
      <c r="A340" s="21">
        <v>46185</v>
      </c>
      <c r="B340" s="28" t="s">
        <v>1457</v>
      </c>
      <c r="C340" s="38" t="s">
        <v>1941</v>
      </c>
      <c r="D340" s="19" t="s">
        <v>2841</v>
      </c>
      <c r="E340" s="19"/>
      <c r="F340" s="19"/>
      <c r="G340" s="114"/>
      <c r="H340" s="115">
        <v>100</v>
      </c>
    </row>
    <row r="341" spans="1:8" ht="15" x14ac:dyDescent="0.25">
      <c r="A341" s="21">
        <v>46185</v>
      </c>
      <c r="B341" s="28" t="s">
        <v>1457</v>
      </c>
      <c r="C341" s="38" t="s">
        <v>1742</v>
      </c>
      <c r="D341" s="19" t="s">
        <v>2841</v>
      </c>
      <c r="E341" s="19"/>
      <c r="F341" s="19"/>
      <c r="G341" s="114"/>
      <c r="H341" s="115">
        <v>100</v>
      </c>
    </row>
    <row r="342" spans="1:8" ht="15" x14ac:dyDescent="0.25">
      <c r="A342" s="21">
        <v>46185</v>
      </c>
      <c r="B342" s="28" t="s">
        <v>1457</v>
      </c>
      <c r="C342" s="38" t="s">
        <v>1568</v>
      </c>
      <c r="D342" s="19" t="s">
        <v>1440</v>
      </c>
      <c r="E342" s="19">
        <v>4</v>
      </c>
      <c r="F342" s="19"/>
      <c r="G342" s="114"/>
      <c r="H342" s="115">
        <v>100</v>
      </c>
    </row>
    <row r="343" spans="1:8" ht="26.4" x14ac:dyDescent="0.25">
      <c r="A343" s="21">
        <v>46185</v>
      </c>
      <c r="B343" s="28" t="s">
        <v>2372</v>
      </c>
      <c r="C343" s="38" t="s">
        <v>369</v>
      </c>
      <c r="D343" s="19" t="s">
        <v>1767</v>
      </c>
      <c r="E343" s="19"/>
      <c r="F343" s="19"/>
      <c r="G343" s="114"/>
      <c r="H343" s="115">
        <v>100</v>
      </c>
    </row>
    <row r="344" spans="1:8" ht="15" x14ac:dyDescent="0.25">
      <c r="A344" s="21">
        <v>46185</v>
      </c>
      <c r="B344" s="28" t="s">
        <v>2372</v>
      </c>
      <c r="C344" s="38" t="s">
        <v>1658</v>
      </c>
      <c r="D344" s="19" t="s">
        <v>2841</v>
      </c>
      <c r="E344" s="19"/>
      <c r="F344" s="19"/>
      <c r="G344" s="114"/>
      <c r="H344" s="115">
        <v>100</v>
      </c>
    </row>
    <row r="345" spans="1:8" ht="38.4" x14ac:dyDescent="0.25">
      <c r="A345" s="21">
        <v>46185</v>
      </c>
      <c r="B345" s="28" t="s">
        <v>2372</v>
      </c>
      <c r="C345" s="38" t="s">
        <v>1638</v>
      </c>
      <c r="D345" s="125" t="s">
        <v>4552</v>
      </c>
      <c r="E345" s="19"/>
      <c r="F345" s="19"/>
      <c r="G345" s="114" t="s">
        <v>4553</v>
      </c>
      <c r="H345" s="115">
        <v>100</v>
      </c>
    </row>
    <row r="346" spans="1:8" ht="15" x14ac:dyDescent="0.25">
      <c r="A346" s="21">
        <v>46185</v>
      </c>
      <c r="B346" s="28" t="s">
        <v>2372</v>
      </c>
      <c r="C346" s="38" t="s">
        <v>1556</v>
      </c>
      <c r="D346" s="19" t="s">
        <v>2841</v>
      </c>
      <c r="E346" s="19"/>
      <c r="F346" s="19"/>
      <c r="G346" s="114"/>
      <c r="H346" s="115">
        <v>100</v>
      </c>
    </row>
    <row r="347" spans="1:8" ht="26.4" x14ac:dyDescent="0.25">
      <c r="A347" s="21">
        <v>46185</v>
      </c>
      <c r="B347" s="28" t="s">
        <v>1590</v>
      </c>
      <c r="C347" s="38" t="s">
        <v>2043</v>
      </c>
      <c r="D347" s="19" t="s">
        <v>4554</v>
      </c>
      <c r="E347" s="19"/>
      <c r="F347" s="19"/>
      <c r="G347" s="114"/>
      <c r="H347" s="115">
        <v>100</v>
      </c>
    </row>
    <row r="348" spans="1:8" ht="26.4" x14ac:dyDescent="0.25">
      <c r="A348" s="21">
        <v>46185</v>
      </c>
      <c r="B348" s="28" t="s">
        <v>1590</v>
      </c>
      <c r="C348" s="38" t="s">
        <v>1723</v>
      </c>
      <c r="D348" s="19" t="s">
        <v>4554</v>
      </c>
      <c r="E348" s="19"/>
      <c r="F348" s="19"/>
      <c r="G348" s="114"/>
      <c r="H348" s="115">
        <v>100</v>
      </c>
    </row>
    <row r="349" spans="1:8" ht="15" x14ac:dyDescent="0.25">
      <c r="A349" s="21">
        <v>46185</v>
      </c>
      <c r="B349" s="28" t="s">
        <v>1590</v>
      </c>
      <c r="C349" s="38" t="s">
        <v>3021</v>
      </c>
      <c r="D349" s="19" t="s">
        <v>2829</v>
      </c>
      <c r="E349" s="19"/>
      <c r="F349" s="19"/>
      <c r="G349" s="114"/>
      <c r="H349" s="115">
        <v>100</v>
      </c>
    </row>
    <row r="350" spans="1:8" ht="15" x14ac:dyDescent="0.25">
      <c r="A350" s="21">
        <v>46186</v>
      </c>
      <c r="B350" s="28" t="s">
        <v>1542</v>
      </c>
      <c r="C350" s="38" t="s">
        <v>369</v>
      </c>
      <c r="D350" s="19" t="s">
        <v>4146</v>
      </c>
      <c r="E350" s="19">
        <v>2</v>
      </c>
      <c r="F350" s="19"/>
      <c r="G350" s="114"/>
      <c r="H350" s="115">
        <v>100</v>
      </c>
    </row>
    <row r="351" spans="1:8" ht="15" x14ac:dyDescent="0.25">
      <c r="A351" s="21">
        <v>46186</v>
      </c>
      <c r="B351" s="28" t="s">
        <v>1542</v>
      </c>
      <c r="C351" s="38" t="s">
        <v>2286</v>
      </c>
      <c r="D351" s="19" t="s">
        <v>3412</v>
      </c>
      <c r="E351" s="19"/>
      <c r="F351" s="19"/>
      <c r="G351" s="114" t="s">
        <v>4555</v>
      </c>
      <c r="H351" s="115">
        <v>100</v>
      </c>
    </row>
    <row r="352" spans="1:8" ht="15" x14ac:dyDescent="0.25">
      <c r="A352" s="21">
        <v>46186</v>
      </c>
      <c r="B352" s="28" t="s">
        <v>1555</v>
      </c>
      <c r="C352" s="38" t="s">
        <v>2096</v>
      </c>
      <c r="D352" s="19" t="s">
        <v>1440</v>
      </c>
      <c r="E352" s="19">
        <v>4</v>
      </c>
      <c r="F352" s="19"/>
      <c r="G352" s="114" t="s">
        <v>2790</v>
      </c>
      <c r="H352" s="115">
        <v>100</v>
      </c>
    </row>
    <row r="353" spans="1:8" ht="15" x14ac:dyDescent="0.25">
      <c r="A353" s="21">
        <v>46186</v>
      </c>
      <c r="B353" s="28" t="s">
        <v>1555</v>
      </c>
      <c r="C353" s="38" t="s">
        <v>1464</v>
      </c>
      <c r="D353" s="19" t="s">
        <v>3412</v>
      </c>
      <c r="E353" s="19">
        <v>3</v>
      </c>
      <c r="F353" s="19"/>
      <c r="G353" s="114" t="s">
        <v>4556</v>
      </c>
      <c r="H353" s="115">
        <v>100</v>
      </c>
    </row>
    <row r="354" spans="1:8" ht="15" x14ac:dyDescent="0.25">
      <c r="A354" s="21">
        <v>46186</v>
      </c>
      <c r="B354" s="28" t="s">
        <v>1555</v>
      </c>
      <c r="C354" s="38" t="s">
        <v>1574</v>
      </c>
      <c r="D354" s="19" t="s">
        <v>4375</v>
      </c>
      <c r="E354" s="19"/>
      <c r="F354" s="19"/>
      <c r="G354" s="114"/>
      <c r="H354" s="115">
        <v>100</v>
      </c>
    </row>
    <row r="355" spans="1:8" ht="15" x14ac:dyDescent="0.25">
      <c r="A355" s="21">
        <v>46186</v>
      </c>
      <c r="B355" s="28" t="s">
        <v>1555</v>
      </c>
      <c r="C355" s="38" t="s">
        <v>1648</v>
      </c>
      <c r="D355" s="19" t="s">
        <v>3412</v>
      </c>
      <c r="E355" s="19"/>
      <c r="F355" s="19"/>
      <c r="G355" s="114" t="s">
        <v>4557</v>
      </c>
      <c r="H355" s="115">
        <v>100</v>
      </c>
    </row>
    <row r="356" spans="1:8" ht="15" x14ac:dyDescent="0.25">
      <c r="A356" s="21">
        <v>46186</v>
      </c>
      <c r="B356" s="28" t="s">
        <v>1555</v>
      </c>
      <c r="C356" s="38" t="s">
        <v>1747</v>
      </c>
      <c r="D356" s="19" t="s">
        <v>3412</v>
      </c>
      <c r="E356" s="19"/>
      <c r="F356" s="19"/>
      <c r="G356" s="114" t="s">
        <v>4557</v>
      </c>
      <c r="H356" s="115">
        <v>100</v>
      </c>
    </row>
    <row r="357" spans="1:8" ht="15" x14ac:dyDescent="0.25">
      <c r="A357" s="21">
        <v>46186</v>
      </c>
      <c r="B357" s="28" t="s">
        <v>1555</v>
      </c>
      <c r="C357" s="38" t="s">
        <v>1470</v>
      </c>
      <c r="D357" s="19" t="s">
        <v>4558</v>
      </c>
      <c r="E357" s="19"/>
      <c r="F357" s="19"/>
      <c r="G357" s="114" t="s">
        <v>4559</v>
      </c>
      <c r="H357" s="115">
        <v>100</v>
      </c>
    </row>
    <row r="358" spans="1:8" ht="15" x14ac:dyDescent="0.25">
      <c r="A358" s="21">
        <v>46186</v>
      </c>
      <c r="B358" s="28" t="s">
        <v>1555</v>
      </c>
      <c r="C358" s="38" t="s">
        <v>1464</v>
      </c>
      <c r="D358" s="19" t="s">
        <v>4560</v>
      </c>
      <c r="E358" s="19"/>
      <c r="F358" s="19"/>
      <c r="G358" s="114" t="s">
        <v>4561</v>
      </c>
      <c r="H358" s="115">
        <v>100</v>
      </c>
    </row>
    <row r="359" spans="1:8" ht="15" x14ac:dyDescent="0.25">
      <c r="A359" s="21">
        <v>46187</v>
      </c>
      <c r="B359" s="28" t="s">
        <v>1542</v>
      </c>
      <c r="C359" s="38" t="s">
        <v>1568</v>
      </c>
      <c r="D359" s="19" t="s">
        <v>4383</v>
      </c>
      <c r="E359" s="19"/>
      <c r="F359" s="19"/>
      <c r="G359" s="114" t="s">
        <v>4562</v>
      </c>
      <c r="H359" s="115">
        <v>50</v>
      </c>
    </row>
    <row r="360" spans="1:8" ht="15" x14ac:dyDescent="0.25">
      <c r="A360" s="21">
        <v>46187</v>
      </c>
      <c r="B360" s="28" t="s">
        <v>1542</v>
      </c>
      <c r="C360" s="38" t="s">
        <v>1699</v>
      </c>
      <c r="D360" s="19" t="s">
        <v>3412</v>
      </c>
      <c r="E360" s="19"/>
      <c r="F360" s="19"/>
      <c r="G360" s="114" t="s">
        <v>4563</v>
      </c>
      <c r="H360" s="115">
        <v>100</v>
      </c>
    </row>
    <row r="361" spans="1:8" ht="15" x14ac:dyDescent="0.25">
      <c r="A361" s="21">
        <v>46187</v>
      </c>
      <c r="B361" s="28" t="s">
        <v>1542</v>
      </c>
      <c r="C361" s="38" t="s">
        <v>758</v>
      </c>
      <c r="D361" s="19" t="s">
        <v>4146</v>
      </c>
      <c r="E361" s="19">
        <v>1</v>
      </c>
      <c r="F361" s="19"/>
      <c r="G361" s="114" t="s">
        <v>4564</v>
      </c>
      <c r="H361" s="115">
        <v>100</v>
      </c>
    </row>
    <row r="362" spans="1:8" ht="15" x14ac:dyDescent="0.25">
      <c r="A362" s="21">
        <v>46187</v>
      </c>
      <c r="B362" s="28" t="s">
        <v>1542</v>
      </c>
      <c r="C362" s="38" t="s">
        <v>1863</v>
      </c>
      <c r="D362" s="19" t="s">
        <v>4565</v>
      </c>
      <c r="E362" s="19"/>
      <c r="F362" s="19"/>
      <c r="G362" s="114" t="s">
        <v>4566</v>
      </c>
      <c r="H362" s="115">
        <v>100</v>
      </c>
    </row>
    <row r="363" spans="1:8" x14ac:dyDescent="0.25">
      <c r="A363" s="21">
        <v>46187</v>
      </c>
      <c r="B363" s="28" t="s">
        <v>1542</v>
      </c>
      <c r="C363" s="38" t="s">
        <v>1724</v>
      </c>
      <c r="D363" s="19" t="s">
        <v>3412</v>
      </c>
      <c r="E363" s="19"/>
      <c r="F363" s="19"/>
      <c r="G363" s="114" t="s">
        <v>4567</v>
      </c>
      <c r="H363" s="115">
        <v>100</v>
      </c>
    </row>
    <row r="364" spans="1:8" ht="26.4" x14ac:dyDescent="0.25">
      <c r="A364" s="21">
        <v>46188</v>
      </c>
      <c r="B364" s="28" t="s">
        <v>1534</v>
      </c>
      <c r="C364" s="38" t="s">
        <v>1392</v>
      </c>
      <c r="D364" s="19" t="s">
        <v>4568</v>
      </c>
      <c r="E364" s="19"/>
      <c r="F364" s="19"/>
      <c r="G364" s="114"/>
      <c r="H364" s="115">
        <v>100</v>
      </c>
    </row>
    <row r="365" spans="1:8" ht="26.4" x14ac:dyDescent="0.25">
      <c r="A365" s="21">
        <v>46188</v>
      </c>
      <c r="B365" s="28" t="s">
        <v>1534</v>
      </c>
      <c r="C365" s="38" t="s">
        <v>3128</v>
      </c>
      <c r="D365" s="19" t="s">
        <v>2329</v>
      </c>
      <c r="E365" s="19"/>
      <c r="F365" s="19"/>
      <c r="G365" s="114" t="s">
        <v>4569</v>
      </c>
      <c r="H365" s="115">
        <v>100</v>
      </c>
    </row>
    <row r="366" spans="1:8" ht="26.4" x14ac:dyDescent="0.25">
      <c r="A366" s="21">
        <v>46188</v>
      </c>
      <c r="B366" s="28" t="s">
        <v>1534</v>
      </c>
      <c r="C366" s="38" t="s">
        <v>3627</v>
      </c>
      <c r="D366" s="19" t="s">
        <v>2329</v>
      </c>
      <c r="E366" s="19"/>
      <c r="F366" s="19"/>
      <c r="G366" s="114" t="s">
        <v>4570</v>
      </c>
      <c r="H366" s="115">
        <v>100</v>
      </c>
    </row>
    <row r="367" spans="1:8" ht="26.4" x14ac:dyDescent="0.25">
      <c r="A367" s="21">
        <v>46188</v>
      </c>
      <c r="B367" s="28" t="s">
        <v>1534</v>
      </c>
      <c r="C367" s="38" t="s">
        <v>2971</v>
      </c>
      <c r="D367" s="19" t="s">
        <v>2329</v>
      </c>
      <c r="E367" s="19"/>
      <c r="F367" s="19"/>
      <c r="G367" s="114" t="s">
        <v>4571</v>
      </c>
      <c r="H367" s="115">
        <v>100</v>
      </c>
    </row>
    <row r="368" spans="1:8" ht="26.25" customHeight="1" x14ac:dyDescent="0.25">
      <c r="A368" s="21">
        <v>46188</v>
      </c>
      <c r="B368" s="28" t="s">
        <v>1534</v>
      </c>
      <c r="C368" s="38" t="s">
        <v>2973</v>
      </c>
      <c r="D368" s="19" t="s">
        <v>2329</v>
      </c>
      <c r="E368" s="19"/>
      <c r="F368" s="19"/>
      <c r="G368" s="114" t="s">
        <v>4572</v>
      </c>
      <c r="H368" s="115">
        <v>100</v>
      </c>
    </row>
    <row r="369" spans="1:8" ht="26.4" x14ac:dyDescent="0.25">
      <c r="A369" s="21">
        <v>46188</v>
      </c>
      <c r="B369" s="28" t="s">
        <v>1534</v>
      </c>
      <c r="C369" s="38" t="s">
        <v>1766</v>
      </c>
      <c r="D369" s="19" t="s">
        <v>2329</v>
      </c>
      <c r="E369" s="19"/>
      <c r="F369" s="19"/>
      <c r="G369" s="114" t="s">
        <v>4573</v>
      </c>
      <c r="H369" s="115">
        <v>100</v>
      </c>
    </row>
    <row r="370" spans="1:8" ht="26.4" x14ac:dyDescent="0.25">
      <c r="A370" s="21">
        <v>46188</v>
      </c>
      <c r="B370" s="28" t="s">
        <v>1534</v>
      </c>
      <c r="C370" s="38" t="s">
        <v>3011</v>
      </c>
      <c r="D370" s="19" t="s">
        <v>2329</v>
      </c>
      <c r="E370" s="19"/>
      <c r="F370" s="19"/>
      <c r="G370" s="114" t="s">
        <v>4574</v>
      </c>
      <c r="H370" s="115">
        <v>100</v>
      </c>
    </row>
    <row r="371" spans="1:8" ht="15" x14ac:dyDescent="0.25">
      <c r="A371" s="21">
        <v>46188</v>
      </c>
      <c r="B371" s="28" t="s">
        <v>1428</v>
      </c>
      <c r="C371" s="38" t="s">
        <v>758</v>
      </c>
      <c r="D371" s="19" t="s">
        <v>4146</v>
      </c>
      <c r="E371" s="19">
        <v>1</v>
      </c>
      <c r="F371" s="19"/>
      <c r="G371" s="114"/>
      <c r="H371" s="115">
        <v>100</v>
      </c>
    </row>
    <row r="372" spans="1:8" ht="15" x14ac:dyDescent="0.25">
      <c r="A372" s="21">
        <v>46188</v>
      </c>
      <c r="B372" s="28" t="s">
        <v>1428</v>
      </c>
      <c r="C372" s="38" t="s">
        <v>1789</v>
      </c>
      <c r="D372" s="19" t="s">
        <v>4575</v>
      </c>
      <c r="E372" s="19"/>
      <c r="F372" s="19"/>
      <c r="G372" s="114"/>
      <c r="H372" s="115">
        <v>100</v>
      </c>
    </row>
    <row r="373" spans="1:8" ht="26.4" x14ac:dyDescent="0.25">
      <c r="A373" s="21">
        <v>46188</v>
      </c>
      <c r="B373" s="28" t="s">
        <v>1428</v>
      </c>
      <c r="C373" s="38" t="s">
        <v>369</v>
      </c>
      <c r="D373" s="19" t="s">
        <v>1767</v>
      </c>
      <c r="E373" s="19"/>
      <c r="F373" s="19"/>
      <c r="G373" s="114"/>
      <c r="H373" s="115">
        <v>100</v>
      </c>
    </row>
    <row r="374" spans="1:8" ht="15" x14ac:dyDescent="0.25">
      <c r="A374" s="21">
        <v>46188</v>
      </c>
      <c r="B374" s="28" t="s">
        <v>1542</v>
      </c>
      <c r="C374" s="38" t="s">
        <v>1882</v>
      </c>
      <c r="D374" s="19" t="s">
        <v>3412</v>
      </c>
      <c r="E374" s="19">
        <v>8</v>
      </c>
      <c r="F374" s="19"/>
      <c r="G374" s="114" t="s">
        <v>2007</v>
      </c>
      <c r="H374" s="115">
        <v>100</v>
      </c>
    </row>
    <row r="375" spans="1:8" x14ac:dyDescent="0.25">
      <c r="A375" s="21">
        <v>46188</v>
      </c>
      <c r="B375" s="28" t="s">
        <v>1542</v>
      </c>
      <c r="C375" s="38" t="s">
        <v>1486</v>
      </c>
      <c r="D375" s="19" t="s">
        <v>4375</v>
      </c>
      <c r="E375" s="19">
        <v>8</v>
      </c>
      <c r="F375" s="19"/>
      <c r="G375" s="114" t="s">
        <v>4576</v>
      </c>
      <c r="H375" s="115">
        <v>100</v>
      </c>
    </row>
    <row r="376" spans="1:8" ht="15" x14ac:dyDescent="0.25">
      <c r="A376" s="21">
        <v>46188</v>
      </c>
      <c r="B376" s="28" t="s">
        <v>1542</v>
      </c>
      <c r="C376" s="38" t="s">
        <v>1797</v>
      </c>
      <c r="D376" s="19" t="s">
        <v>3412</v>
      </c>
      <c r="E376" s="19"/>
      <c r="F376" s="19"/>
      <c r="G376" s="114" t="s">
        <v>3532</v>
      </c>
      <c r="H376" s="115">
        <v>100</v>
      </c>
    </row>
    <row r="377" spans="1:8" x14ac:dyDescent="0.25">
      <c r="A377" s="21">
        <v>46188</v>
      </c>
      <c r="B377" s="28" t="s">
        <v>1542</v>
      </c>
      <c r="C377" s="38" t="s">
        <v>1548</v>
      </c>
      <c r="D377" s="19" t="s">
        <v>3412</v>
      </c>
      <c r="E377" s="19"/>
      <c r="F377" s="19"/>
      <c r="G377" s="114" t="s">
        <v>4577</v>
      </c>
      <c r="H377" s="115">
        <v>100</v>
      </c>
    </row>
    <row r="378" spans="1:8" ht="15" x14ac:dyDescent="0.25">
      <c r="A378" s="21">
        <v>46188</v>
      </c>
      <c r="B378" s="28" t="s">
        <v>1542</v>
      </c>
      <c r="C378" s="38" t="s">
        <v>1776</v>
      </c>
      <c r="D378" s="19" t="s">
        <v>1440</v>
      </c>
      <c r="E378" s="19">
        <v>3</v>
      </c>
      <c r="F378" s="19"/>
      <c r="G378" s="114" t="s">
        <v>1839</v>
      </c>
      <c r="H378" s="115">
        <v>100</v>
      </c>
    </row>
    <row r="379" spans="1:8" x14ac:dyDescent="0.25">
      <c r="A379" s="21">
        <v>46188</v>
      </c>
      <c r="B379" s="28" t="s">
        <v>1542</v>
      </c>
      <c r="C379" s="38" t="s">
        <v>1725</v>
      </c>
      <c r="D379" s="19" t="s">
        <v>4578</v>
      </c>
      <c r="E379" s="19">
        <v>4</v>
      </c>
      <c r="F379" s="19"/>
      <c r="G379" s="114" t="s">
        <v>4579</v>
      </c>
      <c r="H379" s="115">
        <v>100</v>
      </c>
    </row>
    <row r="380" spans="1:8" ht="15" x14ac:dyDescent="0.25">
      <c r="A380" s="21">
        <v>46188</v>
      </c>
      <c r="B380" s="28" t="s">
        <v>1542</v>
      </c>
      <c r="C380" s="38" t="s">
        <v>1543</v>
      </c>
      <c r="D380" s="19" t="s">
        <v>1440</v>
      </c>
      <c r="E380" s="19">
        <v>3</v>
      </c>
      <c r="F380" s="19"/>
      <c r="G380" s="114"/>
      <c r="H380" s="115">
        <v>100</v>
      </c>
    </row>
    <row r="381" spans="1:8" x14ac:dyDescent="0.25">
      <c r="A381" s="21">
        <v>46188</v>
      </c>
      <c r="B381" s="28" t="s">
        <v>1555</v>
      </c>
      <c r="C381" s="38" t="s">
        <v>1734</v>
      </c>
      <c r="D381" s="19" t="s">
        <v>3412</v>
      </c>
      <c r="E381" s="19"/>
      <c r="F381" s="19"/>
      <c r="G381" s="114" t="s">
        <v>3575</v>
      </c>
      <c r="H381" s="115">
        <v>100</v>
      </c>
    </row>
    <row r="382" spans="1:8" x14ac:dyDescent="0.25">
      <c r="A382" s="21">
        <v>46188</v>
      </c>
      <c r="B382" s="28" t="s">
        <v>1555</v>
      </c>
      <c r="C382" s="38" t="s">
        <v>1678</v>
      </c>
      <c r="D382" s="19" t="s">
        <v>4375</v>
      </c>
      <c r="E382" s="19"/>
      <c r="F382" s="19"/>
      <c r="G382" s="114" t="s">
        <v>4580</v>
      </c>
      <c r="H382" s="115">
        <v>100</v>
      </c>
    </row>
    <row r="383" spans="1:8" x14ac:dyDescent="0.25">
      <c r="A383" s="21">
        <v>46188</v>
      </c>
      <c r="B383" s="28" t="s">
        <v>1555</v>
      </c>
      <c r="C383" s="38" t="s">
        <v>1658</v>
      </c>
      <c r="D383" s="19" t="s">
        <v>4375</v>
      </c>
      <c r="E383" s="19"/>
      <c r="F383" s="19"/>
      <c r="G383" s="114" t="s">
        <v>4581</v>
      </c>
      <c r="H383" s="115">
        <v>100</v>
      </c>
    </row>
    <row r="384" spans="1:8" x14ac:dyDescent="0.25">
      <c r="A384" s="21">
        <v>46188</v>
      </c>
      <c r="B384" s="28" t="s">
        <v>1555</v>
      </c>
      <c r="C384" s="38" t="s">
        <v>2149</v>
      </c>
      <c r="D384" s="19" t="s">
        <v>3412</v>
      </c>
      <c r="E384" s="19"/>
      <c r="F384" s="19"/>
      <c r="G384" s="114" t="s">
        <v>4582</v>
      </c>
      <c r="H384" s="115">
        <v>100</v>
      </c>
    </row>
    <row r="385" spans="1:8" ht="15" x14ac:dyDescent="0.25">
      <c r="A385" s="21">
        <v>46188</v>
      </c>
      <c r="B385" s="28" t="s">
        <v>1438</v>
      </c>
      <c r="C385" s="38" t="s">
        <v>1458</v>
      </c>
      <c r="D385" s="19" t="s">
        <v>3436</v>
      </c>
      <c r="E385" s="19"/>
      <c r="F385" s="19"/>
      <c r="G385" s="114"/>
      <c r="H385" s="115">
        <v>100</v>
      </c>
    </row>
    <row r="386" spans="1:8" ht="15" x14ac:dyDescent="0.25">
      <c r="A386" s="21">
        <v>46188</v>
      </c>
      <c r="B386" s="28" t="s">
        <v>1438</v>
      </c>
      <c r="C386" s="38" t="s">
        <v>1642</v>
      </c>
      <c r="D386" s="19" t="s">
        <v>1440</v>
      </c>
      <c r="E386" s="19">
        <v>2</v>
      </c>
      <c r="F386" s="19"/>
      <c r="G386" s="114"/>
      <c r="H386" s="115">
        <v>100</v>
      </c>
    </row>
    <row r="387" spans="1:8" ht="15" x14ac:dyDescent="0.25">
      <c r="A387" s="21">
        <v>46188</v>
      </c>
      <c r="B387" s="28" t="s">
        <v>1438</v>
      </c>
      <c r="C387" s="38" t="s">
        <v>1472</v>
      </c>
      <c r="D387" s="19" t="s">
        <v>4375</v>
      </c>
      <c r="E387" s="19">
        <v>3</v>
      </c>
      <c r="F387" s="19"/>
      <c r="G387" s="114" t="s">
        <v>2718</v>
      </c>
      <c r="H387" s="115">
        <v>100</v>
      </c>
    </row>
    <row r="388" spans="1:8" ht="15" x14ac:dyDescent="0.25">
      <c r="A388" s="21">
        <v>46188</v>
      </c>
      <c r="B388" s="28" t="s">
        <v>1438</v>
      </c>
      <c r="C388" s="38" t="s">
        <v>1697</v>
      </c>
      <c r="D388" s="19" t="s">
        <v>4375</v>
      </c>
      <c r="E388" s="19"/>
      <c r="F388" s="19"/>
      <c r="G388" s="114" t="s">
        <v>2718</v>
      </c>
      <c r="H388" s="115">
        <v>100</v>
      </c>
    </row>
    <row r="389" spans="1:8" ht="15" x14ac:dyDescent="0.25">
      <c r="A389" s="21">
        <v>46188</v>
      </c>
      <c r="B389" s="28" t="s">
        <v>1438</v>
      </c>
      <c r="C389" s="38" t="s">
        <v>2270</v>
      </c>
      <c r="D389" s="19" t="s">
        <v>4375</v>
      </c>
      <c r="E389" s="19"/>
      <c r="F389" s="19"/>
      <c r="G389" s="114" t="s">
        <v>2718</v>
      </c>
      <c r="H389" s="115">
        <v>100</v>
      </c>
    </row>
    <row r="390" spans="1:8" ht="15" x14ac:dyDescent="0.25">
      <c r="A390" s="21">
        <v>46188</v>
      </c>
      <c r="B390" s="28" t="s">
        <v>1438</v>
      </c>
      <c r="C390" s="38" t="s">
        <v>1692</v>
      </c>
      <c r="D390" s="19" t="s">
        <v>4583</v>
      </c>
      <c r="E390" s="19"/>
      <c r="F390" s="19"/>
      <c r="G390" s="114" t="s">
        <v>4584</v>
      </c>
      <c r="H390" s="115">
        <v>100</v>
      </c>
    </row>
    <row r="391" spans="1:8" ht="15" x14ac:dyDescent="0.25">
      <c r="A391" s="21">
        <v>46188</v>
      </c>
      <c r="B391" s="28" t="s">
        <v>1457</v>
      </c>
      <c r="C391" s="38" t="s">
        <v>1568</v>
      </c>
      <c r="D391" s="19" t="s">
        <v>3436</v>
      </c>
      <c r="E391" s="19"/>
      <c r="F391" s="19"/>
      <c r="G391" s="114"/>
      <c r="H391" s="115">
        <v>100</v>
      </c>
    </row>
    <row r="392" spans="1:8" x14ac:dyDescent="0.25">
      <c r="A392" s="21">
        <v>46188</v>
      </c>
      <c r="B392" s="28" t="s">
        <v>1457</v>
      </c>
      <c r="C392" s="38" t="s">
        <v>1624</v>
      </c>
      <c r="D392" s="19" t="s">
        <v>4375</v>
      </c>
      <c r="E392" s="19"/>
      <c r="F392" s="19"/>
      <c r="G392" s="114" t="s">
        <v>4531</v>
      </c>
      <c r="H392" s="115">
        <v>100</v>
      </c>
    </row>
    <row r="393" spans="1:8" x14ac:dyDescent="0.25">
      <c r="A393" s="21">
        <v>46188</v>
      </c>
      <c r="B393" s="28" t="s">
        <v>1457</v>
      </c>
      <c r="C393" s="38" t="s">
        <v>1626</v>
      </c>
      <c r="D393" s="19" t="s">
        <v>3412</v>
      </c>
      <c r="E393" s="19"/>
      <c r="F393" s="19"/>
      <c r="G393" s="114" t="s">
        <v>4582</v>
      </c>
      <c r="H393" s="115">
        <v>100</v>
      </c>
    </row>
    <row r="394" spans="1:8" x14ac:dyDescent="0.25">
      <c r="A394" s="21">
        <v>46188</v>
      </c>
      <c r="B394" s="28" t="s">
        <v>1457</v>
      </c>
      <c r="C394" s="38" t="s">
        <v>758</v>
      </c>
      <c r="D394" s="19" t="s">
        <v>1440</v>
      </c>
      <c r="E394" s="19"/>
      <c r="F394" s="19"/>
      <c r="G394" s="114" t="s">
        <v>4585</v>
      </c>
      <c r="H394" s="115">
        <v>100</v>
      </c>
    </row>
    <row r="395" spans="1:8" ht="15" x14ac:dyDescent="0.25">
      <c r="A395" s="21">
        <v>46188</v>
      </c>
      <c r="B395" s="28" t="s">
        <v>1457</v>
      </c>
      <c r="C395" s="38" t="s">
        <v>1627</v>
      </c>
      <c r="D395" s="19" t="s">
        <v>1440</v>
      </c>
      <c r="E395" s="19">
        <v>5</v>
      </c>
      <c r="F395" s="19"/>
      <c r="G395" s="114"/>
      <c r="H395" s="115">
        <v>100</v>
      </c>
    </row>
    <row r="396" spans="1:8" ht="15" x14ac:dyDescent="0.25">
      <c r="A396" s="21">
        <v>46188</v>
      </c>
      <c r="B396" s="28" t="s">
        <v>2372</v>
      </c>
      <c r="C396" s="38" t="s">
        <v>1789</v>
      </c>
      <c r="D396" s="19" t="s">
        <v>4575</v>
      </c>
      <c r="E396" s="19"/>
      <c r="F396" s="19"/>
      <c r="G396" s="114"/>
      <c r="H396" s="115">
        <v>100</v>
      </c>
    </row>
    <row r="397" spans="1:8" ht="26.4" x14ac:dyDescent="0.25">
      <c r="A397" s="21">
        <v>46188</v>
      </c>
      <c r="B397" s="28" t="s">
        <v>2372</v>
      </c>
      <c r="C397" s="38" t="s">
        <v>363</v>
      </c>
      <c r="D397" s="19" t="s">
        <v>4586</v>
      </c>
      <c r="E397" s="19"/>
      <c r="F397" s="19"/>
      <c r="G397" s="114"/>
      <c r="H397" s="115">
        <v>100</v>
      </c>
    </row>
    <row r="398" spans="1:8" ht="15" x14ac:dyDescent="0.25">
      <c r="A398" s="21">
        <v>46188</v>
      </c>
      <c r="B398" s="28" t="s">
        <v>2372</v>
      </c>
      <c r="C398" s="38" t="s">
        <v>1692</v>
      </c>
      <c r="D398" s="19" t="s">
        <v>4587</v>
      </c>
      <c r="E398" s="19"/>
      <c r="F398" s="19"/>
      <c r="G398" s="114"/>
      <c r="H398" s="115">
        <v>100</v>
      </c>
    </row>
    <row r="399" spans="1:8" ht="26.4" x14ac:dyDescent="0.25">
      <c r="A399" s="21">
        <v>46188</v>
      </c>
      <c r="B399" s="28" t="s">
        <v>1590</v>
      </c>
      <c r="C399" s="38" t="s">
        <v>1700</v>
      </c>
      <c r="D399" s="19" t="s">
        <v>4588</v>
      </c>
      <c r="E399" s="19"/>
      <c r="F399" s="19"/>
      <c r="G399" s="114"/>
      <c r="H399" s="115">
        <v>100</v>
      </c>
    </row>
    <row r="400" spans="1:8" ht="26.4" x14ac:dyDescent="0.25">
      <c r="A400" s="21">
        <v>46188</v>
      </c>
      <c r="B400" s="28" t="s">
        <v>1590</v>
      </c>
      <c r="C400" s="38" t="s">
        <v>2689</v>
      </c>
      <c r="D400" s="19" t="s">
        <v>4589</v>
      </c>
      <c r="E400" s="19"/>
      <c r="F400" s="19"/>
      <c r="G400" s="114"/>
      <c r="H400" s="115">
        <v>100</v>
      </c>
    </row>
    <row r="401" spans="1:8" ht="26.4" x14ac:dyDescent="0.25">
      <c r="A401" s="21">
        <v>46188</v>
      </c>
      <c r="B401" s="28" t="s">
        <v>1590</v>
      </c>
      <c r="C401" s="38" t="s">
        <v>2689</v>
      </c>
      <c r="D401" s="19" t="s">
        <v>4590</v>
      </c>
      <c r="E401" s="19"/>
      <c r="F401" s="19"/>
      <c r="G401" s="114"/>
      <c r="H401" s="115">
        <v>100</v>
      </c>
    </row>
    <row r="402" spans="1:8" ht="15" x14ac:dyDescent="0.25">
      <c r="A402" s="21">
        <v>46188</v>
      </c>
      <c r="B402" s="28" t="s">
        <v>1664</v>
      </c>
      <c r="C402" s="38" t="s">
        <v>1792</v>
      </c>
      <c r="D402" s="19" t="s">
        <v>4591</v>
      </c>
      <c r="E402" s="19"/>
      <c r="F402" s="19"/>
      <c r="G402" s="114"/>
      <c r="H402" s="115">
        <v>35</v>
      </c>
    </row>
    <row r="403" spans="1:8" ht="15" x14ac:dyDescent="0.25">
      <c r="A403" s="21">
        <v>46189</v>
      </c>
      <c r="B403" s="28" t="s">
        <v>1428</v>
      </c>
      <c r="C403" s="38" t="s">
        <v>758</v>
      </c>
      <c r="D403" s="19" t="s">
        <v>4146</v>
      </c>
      <c r="E403" s="19">
        <v>1</v>
      </c>
      <c r="F403" s="19"/>
      <c r="G403" s="114"/>
      <c r="H403" s="115">
        <v>100</v>
      </c>
    </row>
    <row r="404" spans="1:8" ht="15" x14ac:dyDescent="0.25">
      <c r="A404" s="21">
        <v>46189</v>
      </c>
      <c r="B404" s="28" t="s">
        <v>1428</v>
      </c>
      <c r="C404" s="38" t="s">
        <v>1540</v>
      </c>
      <c r="D404" s="19" t="s">
        <v>4520</v>
      </c>
      <c r="E404" s="19"/>
      <c r="F404" s="19"/>
      <c r="G404" s="114" t="s">
        <v>4592</v>
      </c>
      <c r="H404" s="115">
        <v>100</v>
      </c>
    </row>
    <row r="405" spans="1:8" ht="15" x14ac:dyDescent="0.25">
      <c r="A405" s="21">
        <v>46189</v>
      </c>
      <c r="B405" s="28" t="s">
        <v>1428</v>
      </c>
      <c r="C405" s="38" t="s">
        <v>1540</v>
      </c>
      <c r="D405" s="19" t="s">
        <v>4593</v>
      </c>
      <c r="E405" s="19"/>
      <c r="F405" s="19"/>
      <c r="G405" s="114"/>
      <c r="H405" s="115">
        <v>100</v>
      </c>
    </row>
    <row r="406" spans="1:8" ht="26.4" x14ac:dyDescent="0.25">
      <c r="A406" s="21">
        <v>46189</v>
      </c>
      <c r="B406" s="28" t="s">
        <v>1428</v>
      </c>
      <c r="C406" s="38" t="s">
        <v>1540</v>
      </c>
      <c r="D406" s="19" t="s">
        <v>4594</v>
      </c>
      <c r="E406" s="19"/>
      <c r="F406" s="19"/>
      <c r="G406" s="114"/>
      <c r="H406" s="115">
        <v>100</v>
      </c>
    </row>
    <row r="407" spans="1:8" ht="26.4" x14ac:dyDescent="0.25">
      <c r="A407" s="21">
        <v>46189</v>
      </c>
      <c r="B407" s="28" t="s">
        <v>1428</v>
      </c>
      <c r="C407" s="38" t="s">
        <v>363</v>
      </c>
      <c r="D407" s="19" t="s">
        <v>4594</v>
      </c>
      <c r="E407" s="19"/>
      <c r="F407" s="19"/>
      <c r="G407" s="114"/>
      <c r="H407" s="115">
        <v>100</v>
      </c>
    </row>
    <row r="408" spans="1:8" ht="26.4" x14ac:dyDescent="0.25">
      <c r="A408" s="21">
        <v>46189</v>
      </c>
      <c r="B408" s="28" t="s">
        <v>1428</v>
      </c>
      <c r="C408" s="38" t="s">
        <v>1805</v>
      </c>
      <c r="D408" s="19" t="s">
        <v>4594</v>
      </c>
      <c r="E408" s="19"/>
      <c r="F408" s="19"/>
      <c r="G408" s="114"/>
      <c r="H408" s="115">
        <v>100</v>
      </c>
    </row>
    <row r="409" spans="1:8" ht="26.4" x14ac:dyDescent="0.25">
      <c r="A409" s="21">
        <v>46189</v>
      </c>
      <c r="B409" s="28" t="s">
        <v>1428</v>
      </c>
      <c r="C409" s="38" t="s">
        <v>1392</v>
      </c>
      <c r="D409" s="19" t="s">
        <v>4594</v>
      </c>
      <c r="E409" s="19"/>
      <c r="F409" s="19"/>
      <c r="G409" s="114"/>
      <c r="H409" s="115">
        <v>100</v>
      </c>
    </row>
    <row r="410" spans="1:8" ht="15" x14ac:dyDescent="0.25">
      <c r="A410" s="21">
        <v>46189</v>
      </c>
      <c r="B410" s="28" t="s">
        <v>1542</v>
      </c>
      <c r="C410" s="38" t="s">
        <v>1687</v>
      </c>
      <c r="D410" s="19" t="s">
        <v>2841</v>
      </c>
      <c r="E410" s="19"/>
      <c r="F410" s="19"/>
      <c r="G410" s="114"/>
      <c r="H410" s="115">
        <v>100</v>
      </c>
    </row>
    <row r="411" spans="1:8" ht="15" x14ac:dyDescent="0.25">
      <c r="A411" s="21">
        <v>46189</v>
      </c>
      <c r="B411" s="28" t="s">
        <v>1542</v>
      </c>
      <c r="C411" s="38" t="s">
        <v>1444</v>
      </c>
      <c r="D411" s="19" t="s">
        <v>2841</v>
      </c>
      <c r="E411" s="19"/>
      <c r="F411" s="19"/>
      <c r="G411" s="114"/>
      <c r="H411" s="115">
        <v>100</v>
      </c>
    </row>
    <row r="412" spans="1:8" ht="15" x14ac:dyDescent="0.25">
      <c r="A412" s="21">
        <v>46189</v>
      </c>
      <c r="B412" s="28" t="s">
        <v>1542</v>
      </c>
      <c r="C412" s="38" t="s">
        <v>1442</v>
      </c>
      <c r="D412" s="19" t="s">
        <v>2841</v>
      </c>
      <c r="E412" s="19"/>
      <c r="F412" s="19"/>
      <c r="G412" s="114"/>
      <c r="H412" s="115">
        <v>100</v>
      </c>
    </row>
    <row r="413" spans="1:8" x14ac:dyDescent="0.25">
      <c r="A413" s="21">
        <v>46189</v>
      </c>
      <c r="B413" s="28" t="s">
        <v>1542</v>
      </c>
      <c r="C413" s="38" t="s">
        <v>1444</v>
      </c>
      <c r="D413" s="19" t="s">
        <v>3412</v>
      </c>
      <c r="E413" s="19"/>
      <c r="F413" s="19"/>
      <c r="G413" s="114" t="s">
        <v>4595</v>
      </c>
      <c r="H413" s="115">
        <v>100</v>
      </c>
    </row>
    <row r="414" spans="1:8" ht="15" x14ac:dyDescent="0.25">
      <c r="A414" s="21">
        <v>46189</v>
      </c>
      <c r="B414" s="28" t="s">
        <v>1555</v>
      </c>
      <c r="C414" s="38" t="s">
        <v>1570</v>
      </c>
      <c r="D414" s="19" t="s">
        <v>2841</v>
      </c>
      <c r="E414" s="19"/>
      <c r="F414" s="19"/>
      <c r="G414" s="114"/>
      <c r="H414" s="115">
        <v>100</v>
      </c>
    </row>
    <row r="415" spans="1:8" ht="15" x14ac:dyDescent="0.25">
      <c r="A415" s="21">
        <v>46189</v>
      </c>
      <c r="B415" s="28" t="s">
        <v>1555</v>
      </c>
      <c r="C415" s="38" t="s">
        <v>1562</v>
      </c>
      <c r="D415" s="19" t="s">
        <v>1440</v>
      </c>
      <c r="E415" s="19">
        <v>5</v>
      </c>
      <c r="F415" s="19"/>
      <c r="G415" s="114"/>
      <c r="H415" s="115">
        <v>100</v>
      </c>
    </row>
    <row r="416" spans="1:8" ht="15" x14ac:dyDescent="0.25">
      <c r="A416" s="21">
        <v>46189</v>
      </c>
      <c r="B416" s="28" t="s">
        <v>1555</v>
      </c>
      <c r="C416" s="38" t="s">
        <v>1729</v>
      </c>
      <c r="D416" s="19" t="s">
        <v>1440</v>
      </c>
      <c r="E416" s="19">
        <v>3</v>
      </c>
      <c r="F416" s="19"/>
      <c r="G416" s="114"/>
      <c r="H416" s="115">
        <v>100</v>
      </c>
    </row>
    <row r="417" spans="1:8" ht="15" x14ac:dyDescent="0.25">
      <c r="A417" s="21">
        <v>46189</v>
      </c>
      <c r="B417" s="28" t="s">
        <v>1555</v>
      </c>
      <c r="C417" s="38" t="s">
        <v>1563</v>
      </c>
      <c r="D417" s="19" t="s">
        <v>1440</v>
      </c>
      <c r="E417" s="19">
        <v>6</v>
      </c>
      <c r="F417" s="19"/>
      <c r="G417" s="114" t="s">
        <v>4596</v>
      </c>
      <c r="H417" s="115">
        <v>100</v>
      </c>
    </row>
    <row r="418" spans="1:8" ht="15" x14ac:dyDescent="0.25">
      <c r="A418" s="21">
        <v>46189</v>
      </c>
      <c r="B418" s="28" t="s">
        <v>1555</v>
      </c>
      <c r="C418" s="38" t="s">
        <v>1736</v>
      </c>
      <c r="D418" s="19" t="s">
        <v>1440</v>
      </c>
      <c r="E418" s="19">
        <v>3</v>
      </c>
      <c r="F418" s="19"/>
      <c r="G418" s="114"/>
      <c r="H418" s="115">
        <v>100</v>
      </c>
    </row>
    <row r="419" spans="1:8" ht="15" x14ac:dyDescent="0.25">
      <c r="A419" s="21">
        <v>46189</v>
      </c>
      <c r="B419" s="28" t="s">
        <v>1438</v>
      </c>
      <c r="C419" s="38" t="s">
        <v>1574</v>
      </c>
      <c r="D419" s="19" t="s">
        <v>4375</v>
      </c>
      <c r="E419" s="19">
        <v>4</v>
      </c>
      <c r="F419" s="19"/>
      <c r="G419" s="114" t="s">
        <v>2718</v>
      </c>
      <c r="H419" s="115">
        <v>100</v>
      </c>
    </row>
    <row r="420" spans="1:8" ht="15" x14ac:dyDescent="0.25">
      <c r="A420" s="21">
        <v>46189</v>
      </c>
      <c r="B420" s="28" t="s">
        <v>1438</v>
      </c>
      <c r="C420" s="38" t="s">
        <v>1727</v>
      </c>
      <c r="D420" s="19" t="s">
        <v>3412</v>
      </c>
      <c r="E420" s="19"/>
      <c r="F420" s="19"/>
      <c r="G420" s="114" t="s">
        <v>4597</v>
      </c>
      <c r="H420" s="115">
        <v>100</v>
      </c>
    </row>
    <row r="421" spans="1:8" ht="15" x14ac:dyDescent="0.25">
      <c r="A421" s="21">
        <v>46189</v>
      </c>
      <c r="B421" s="28" t="s">
        <v>1438</v>
      </c>
      <c r="C421" s="38" t="s">
        <v>1612</v>
      </c>
      <c r="D421" s="19" t="s">
        <v>3412</v>
      </c>
      <c r="E421" s="19"/>
      <c r="F421" s="19"/>
      <c r="G421" s="114" t="s">
        <v>3532</v>
      </c>
      <c r="H421" s="115">
        <v>100</v>
      </c>
    </row>
    <row r="422" spans="1:8" x14ac:dyDescent="0.25">
      <c r="A422" s="21">
        <v>46189</v>
      </c>
      <c r="B422" s="28" t="s">
        <v>1438</v>
      </c>
      <c r="C422" s="38" t="s">
        <v>1797</v>
      </c>
      <c r="D422" s="19" t="s">
        <v>3412</v>
      </c>
      <c r="E422" s="19"/>
      <c r="F422" s="19"/>
      <c r="G422" s="114" t="s">
        <v>4598</v>
      </c>
      <c r="H422" s="115">
        <v>100</v>
      </c>
    </row>
    <row r="423" spans="1:8" ht="28.8" x14ac:dyDescent="0.25">
      <c r="A423" s="21">
        <v>46189</v>
      </c>
      <c r="B423" s="28" t="s">
        <v>1438</v>
      </c>
      <c r="C423" s="38" t="s">
        <v>1882</v>
      </c>
      <c r="D423" s="19" t="s">
        <v>3412</v>
      </c>
      <c r="E423" s="19"/>
      <c r="F423" s="19"/>
      <c r="G423" s="114" t="s">
        <v>4599</v>
      </c>
      <c r="H423" s="115">
        <v>100</v>
      </c>
    </row>
    <row r="424" spans="1:8" ht="15" x14ac:dyDescent="0.25">
      <c r="A424" s="21">
        <v>46189</v>
      </c>
      <c r="B424" s="28" t="s">
        <v>1438</v>
      </c>
      <c r="C424" s="38" t="s">
        <v>2043</v>
      </c>
      <c r="D424" s="19" t="s">
        <v>3412</v>
      </c>
      <c r="E424" s="19"/>
      <c r="F424" s="19"/>
      <c r="G424" s="114" t="s">
        <v>4600</v>
      </c>
      <c r="H424" s="115">
        <v>100</v>
      </c>
    </row>
    <row r="425" spans="1:8" ht="26.4" x14ac:dyDescent="0.25">
      <c r="A425" s="21">
        <v>46190</v>
      </c>
      <c r="B425" s="28" t="s">
        <v>1534</v>
      </c>
      <c r="C425" s="38" t="s">
        <v>758</v>
      </c>
      <c r="D425" s="19" t="s">
        <v>3975</v>
      </c>
      <c r="E425" s="19"/>
      <c r="F425" s="19"/>
      <c r="G425" s="114" t="s">
        <v>4601</v>
      </c>
      <c r="H425" s="115">
        <v>100</v>
      </c>
    </row>
    <row r="426" spans="1:8" ht="26.4" x14ac:dyDescent="0.25">
      <c r="A426" s="21">
        <v>46190</v>
      </c>
      <c r="B426" s="28" t="s">
        <v>1534</v>
      </c>
      <c r="C426" s="38" t="s">
        <v>758</v>
      </c>
      <c r="D426" s="19" t="s">
        <v>3977</v>
      </c>
      <c r="E426" s="19"/>
      <c r="F426" s="19"/>
      <c r="G426" s="114" t="s">
        <v>4602</v>
      </c>
      <c r="H426" s="115">
        <v>100</v>
      </c>
    </row>
    <row r="427" spans="1:8" ht="26.4" x14ac:dyDescent="0.25">
      <c r="A427" s="21">
        <v>46190</v>
      </c>
      <c r="B427" s="28" t="s">
        <v>1534</v>
      </c>
      <c r="C427" s="38" t="s">
        <v>758</v>
      </c>
      <c r="D427" s="19" t="s">
        <v>3981</v>
      </c>
      <c r="E427" s="19"/>
      <c r="F427" s="19"/>
      <c r="G427" s="114" t="s">
        <v>4603</v>
      </c>
      <c r="H427" s="115">
        <v>100</v>
      </c>
    </row>
    <row r="428" spans="1:8" ht="26.4" x14ac:dyDescent="0.25">
      <c r="A428" s="21">
        <v>46190</v>
      </c>
      <c r="B428" s="28" t="s">
        <v>1534</v>
      </c>
      <c r="C428" s="38" t="s">
        <v>2835</v>
      </c>
      <c r="D428" s="19" t="s">
        <v>2329</v>
      </c>
      <c r="E428" s="19"/>
      <c r="F428" s="19"/>
      <c r="G428" s="114" t="s">
        <v>4219</v>
      </c>
      <c r="H428" s="115">
        <v>100</v>
      </c>
    </row>
    <row r="429" spans="1:8" ht="26.4" x14ac:dyDescent="0.25">
      <c r="A429" s="21">
        <v>46190</v>
      </c>
      <c r="B429" s="28" t="s">
        <v>1534</v>
      </c>
      <c r="C429" s="38" t="s">
        <v>2002</v>
      </c>
      <c r="D429" s="19" t="s">
        <v>2329</v>
      </c>
      <c r="E429" s="19"/>
      <c r="F429" s="19"/>
      <c r="G429" s="114" t="s">
        <v>4604</v>
      </c>
      <c r="H429" s="115">
        <v>100</v>
      </c>
    </row>
    <row r="430" spans="1:8" ht="15" x14ac:dyDescent="0.25">
      <c r="A430" s="21">
        <v>46190</v>
      </c>
      <c r="B430" s="28" t="s">
        <v>1428</v>
      </c>
      <c r="C430" s="38" t="s">
        <v>758</v>
      </c>
      <c r="D430" s="19" t="s">
        <v>4146</v>
      </c>
      <c r="E430" s="19">
        <v>1</v>
      </c>
      <c r="F430" s="19"/>
      <c r="G430" s="114"/>
      <c r="H430" s="115">
        <v>100</v>
      </c>
    </row>
    <row r="431" spans="1:8" ht="26.4" x14ac:dyDescent="0.25">
      <c r="A431" s="21">
        <v>46190</v>
      </c>
      <c r="B431" s="28" t="s">
        <v>1428</v>
      </c>
      <c r="C431" s="38" t="s">
        <v>758</v>
      </c>
      <c r="D431" s="19" t="s">
        <v>4605</v>
      </c>
      <c r="E431" s="19"/>
      <c r="F431" s="19"/>
      <c r="G431" s="114"/>
      <c r="H431" s="115">
        <v>100</v>
      </c>
    </row>
    <row r="432" spans="1:8" ht="26.4" x14ac:dyDescent="0.25">
      <c r="A432" s="21">
        <v>46190</v>
      </c>
      <c r="B432" s="28" t="s">
        <v>1428</v>
      </c>
      <c r="C432" s="38" t="s">
        <v>311</v>
      </c>
      <c r="D432" s="19" t="s">
        <v>4605</v>
      </c>
      <c r="E432" s="19"/>
      <c r="F432" s="19"/>
      <c r="G432" s="114"/>
      <c r="H432" s="115">
        <v>100</v>
      </c>
    </row>
    <row r="433" spans="1:8" ht="26.4" x14ac:dyDescent="0.25">
      <c r="A433" s="21">
        <v>46190</v>
      </c>
      <c r="B433" s="28" t="s">
        <v>1428</v>
      </c>
      <c r="C433" s="38" t="s">
        <v>369</v>
      </c>
      <c r="D433" s="19" t="s">
        <v>4605</v>
      </c>
      <c r="E433" s="19"/>
      <c r="F433" s="19"/>
      <c r="G433" s="114"/>
      <c r="H433" s="115">
        <v>100</v>
      </c>
    </row>
    <row r="434" spans="1:8" ht="15" x14ac:dyDescent="0.25">
      <c r="A434" s="21">
        <v>46190</v>
      </c>
      <c r="B434" s="28" t="s">
        <v>1428</v>
      </c>
      <c r="C434" s="38" t="s">
        <v>2689</v>
      </c>
      <c r="D434" s="19" t="s">
        <v>4447</v>
      </c>
      <c r="E434" s="19"/>
      <c r="F434" s="19"/>
      <c r="G434" s="114"/>
      <c r="H434" s="115">
        <v>60</v>
      </c>
    </row>
    <row r="435" spans="1:8" ht="26.4" x14ac:dyDescent="0.25">
      <c r="A435" s="21">
        <v>46190</v>
      </c>
      <c r="B435" s="28" t="s">
        <v>1428</v>
      </c>
      <c r="C435" s="38" t="s">
        <v>1540</v>
      </c>
      <c r="D435" s="19" t="s">
        <v>4606</v>
      </c>
      <c r="E435" s="19"/>
      <c r="F435" s="19"/>
      <c r="G435" s="114" t="s">
        <v>4607</v>
      </c>
      <c r="H435" s="115">
        <v>100</v>
      </c>
    </row>
    <row r="436" spans="1:8" ht="15" x14ac:dyDescent="0.25">
      <c r="A436" s="21">
        <v>46190</v>
      </c>
      <c r="B436" s="28" t="s">
        <v>1542</v>
      </c>
      <c r="C436" s="38" t="s">
        <v>1648</v>
      </c>
      <c r="D436" s="19" t="s">
        <v>3436</v>
      </c>
      <c r="E436" s="19"/>
      <c r="F436" s="19"/>
      <c r="G436" s="114"/>
      <c r="H436" s="115">
        <v>100</v>
      </c>
    </row>
    <row r="437" spans="1:8" ht="15" x14ac:dyDescent="0.25">
      <c r="A437" s="21">
        <v>46190</v>
      </c>
      <c r="B437" s="28" t="s">
        <v>1542</v>
      </c>
      <c r="C437" s="38" t="s">
        <v>1550</v>
      </c>
      <c r="D437" s="19" t="s">
        <v>1440</v>
      </c>
      <c r="E437" s="19">
        <v>3</v>
      </c>
      <c r="F437" s="19"/>
      <c r="G437" s="114" t="s">
        <v>4608</v>
      </c>
      <c r="H437" s="115">
        <v>100</v>
      </c>
    </row>
    <row r="438" spans="1:8" x14ac:dyDescent="0.25">
      <c r="A438" s="21">
        <v>46190</v>
      </c>
      <c r="B438" s="28" t="s">
        <v>1542</v>
      </c>
      <c r="C438" s="38" t="s">
        <v>1548</v>
      </c>
      <c r="D438" s="19" t="s">
        <v>3412</v>
      </c>
      <c r="E438" s="19"/>
      <c r="F438" s="19"/>
      <c r="G438" s="114" t="s">
        <v>4577</v>
      </c>
      <c r="H438" s="115">
        <v>100</v>
      </c>
    </row>
    <row r="439" spans="1:8" ht="15" x14ac:dyDescent="0.25">
      <c r="A439" s="21">
        <v>46190</v>
      </c>
      <c r="B439" s="28" t="s">
        <v>1542</v>
      </c>
      <c r="C439" s="38" t="s">
        <v>1747</v>
      </c>
      <c r="D439" s="19" t="s">
        <v>3436</v>
      </c>
      <c r="E439" s="19"/>
      <c r="F439" s="19"/>
      <c r="G439" s="114"/>
      <c r="H439" s="115">
        <v>100</v>
      </c>
    </row>
    <row r="440" spans="1:8" ht="15" x14ac:dyDescent="0.25">
      <c r="A440" s="21">
        <v>46190</v>
      </c>
      <c r="B440" s="28" t="s">
        <v>1555</v>
      </c>
      <c r="C440" s="38" t="s">
        <v>1448</v>
      </c>
      <c r="D440" s="19" t="s">
        <v>1440</v>
      </c>
      <c r="E440" s="19">
        <v>5</v>
      </c>
      <c r="F440" s="19"/>
      <c r="G440" s="114"/>
      <c r="H440" s="115">
        <v>100</v>
      </c>
    </row>
    <row r="441" spans="1:8" ht="15" x14ac:dyDescent="0.25">
      <c r="A441" s="21">
        <v>46190</v>
      </c>
      <c r="B441" s="28" t="s">
        <v>1555</v>
      </c>
      <c r="C441" s="38" t="s">
        <v>1451</v>
      </c>
      <c r="D441" s="19" t="s">
        <v>1440</v>
      </c>
      <c r="E441" s="19">
        <v>3</v>
      </c>
      <c r="F441" s="19"/>
      <c r="G441" s="114"/>
      <c r="H441" s="115">
        <v>100</v>
      </c>
    </row>
    <row r="442" spans="1:8" ht="15" x14ac:dyDescent="0.25">
      <c r="A442" s="21">
        <v>46190</v>
      </c>
      <c r="B442" s="28" t="s">
        <v>1555</v>
      </c>
      <c r="C442" s="38" t="s">
        <v>1794</v>
      </c>
      <c r="D442" s="19" t="s">
        <v>2841</v>
      </c>
      <c r="E442" s="19"/>
      <c r="F442" s="19"/>
      <c r="G442" s="114"/>
      <c r="H442" s="115">
        <v>100</v>
      </c>
    </row>
    <row r="443" spans="1:8" ht="15" x14ac:dyDescent="0.25">
      <c r="A443" s="21">
        <v>46190</v>
      </c>
      <c r="B443" s="28" t="s">
        <v>1555</v>
      </c>
      <c r="C443" s="38" t="s">
        <v>1781</v>
      </c>
      <c r="D443" s="19" t="s">
        <v>3412</v>
      </c>
      <c r="E443" s="19">
        <v>5</v>
      </c>
      <c r="F443" s="19"/>
      <c r="G443" s="114" t="s">
        <v>1450</v>
      </c>
      <c r="H443" s="115">
        <v>100</v>
      </c>
    </row>
    <row r="444" spans="1:8" ht="15" x14ac:dyDescent="0.25">
      <c r="A444" s="21">
        <v>46190</v>
      </c>
      <c r="B444" s="28" t="s">
        <v>1555</v>
      </c>
      <c r="C444" s="38" t="s">
        <v>1734</v>
      </c>
      <c r="D444" s="19" t="s">
        <v>1440</v>
      </c>
      <c r="E444" s="19">
        <v>5</v>
      </c>
      <c r="F444" s="19"/>
      <c r="G444" s="114"/>
      <c r="H444" s="115">
        <v>100</v>
      </c>
    </row>
    <row r="445" spans="1:8" ht="15" x14ac:dyDescent="0.25">
      <c r="A445" s="21">
        <v>46190</v>
      </c>
      <c r="B445" s="28" t="s">
        <v>1555</v>
      </c>
      <c r="C445" s="38" t="s">
        <v>1782</v>
      </c>
      <c r="D445" s="19" t="s">
        <v>1440</v>
      </c>
      <c r="E445" s="19">
        <v>3</v>
      </c>
      <c r="F445" s="19"/>
      <c r="G445" s="114"/>
      <c r="H445" s="115">
        <v>100</v>
      </c>
    </row>
    <row r="446" spans="1:8" ht="28.8" x14ac:dyDescent="0.25">
      <c r="A446" s="21">
        <v>46190</v>
      </c>
      <c r="B446" s="28" t="s">
        <v>1438</v>
      </c>
      <c r="C446" s="38" t="s">
        <v>1475</v>
      </c>
      <c r="D446" s="19" t="s">
        <v>3412</v>
      </c>
      <c r="E446" s="19"/>
      <c r="F446" s="19"/>
      <c r="G446" s="114" t="s">
        <v>4599</v>
      </c>
      <c r="H446" s="115">
        <v>100</v>
      </c>
    </row>
    <row r="447" spans="1:8" ht="15" x14ac:dyDescent="0.25">
      <c r="A447" s="21">
        <v>46190</v>
      </c>
      <c r="B447" s="28" t="s">
        <v>1438</v>
      </c>
      <c r="C447" s="38" t="s">
        <v>1576</v>
      </c>
      <c r="D447" s="19" t="s">
        <v>4375</v>
      </c>
      <c r="E447" s="19">
        <v>4</v>
      </c>
      <c r="F447" s="19"/>
      <c r="G447" s="114" t="s">
        <v>2718</v>
      </c>
      <c r="H447" s="115">
        <v>100</v>
      </c>
    </row>
    <row r="448" spans="1:8" ht="15" x14ac:dyDescent="0.25">
      <c r="A448" s="21">
        <v>46190</v>
      </c>
      <c r="B448" s="28" t="s">
        <v>1438</v>
      </c>
      <c r="C448" s="38" t="s">
        <v>1692</v>
      </c>
      <c r="D448" s="19" t="s">
        <v>4375</v>
      </c>
      <c r="E448" s="19"/>
      <c r="F448" s="19"/>
      <c r="G448" s="114" t="s">
        <v>2718</v>
      </c>
      <c r="H448" s="115">
        <v>100</v>
      </c>
    </row>
    <row r="449" spans="1:8" ht="15" x14ac:dyDescent="0.25">
      <c r="A449" s="21">
        <v>46190</v>
      </c>
      <c r="B449" s="28" t="s">
        <v>1438</v>
      </c>
      <c r="C449" s="38" t="s">
        <v>2097</v>
      </c>
      <c r="D449" s="19" t="s">
        <v>3436</v>
      </c>
      <c r="E449" s="19"/>
      <c r="F449" s="19"/>
      <c r="G449" s="114"/>
      <c r="H449" s="115">
        <v>100</v>
      </c>
    </row>
    <row r="450" spans="1:8" ht="15" x14ac:dyDescent="0.25">
      <c r="A450" s="21">
        <v>46190</v>
      </c>
      <c r="B450" s="28" t="s">
        <v>1438</v>
      </c>
      <c r="C450" s="38" t="s">
        <v>1646</v>
      </c>
      <c r="D450" s="19" t="s">
        <v>1440</v>
      </c>
      <c r="E450" s="19">
        <v>4</v>
      </c>
      <c r="F450" s="19"/>
      <c r="G450" s="114"/>
      <c r="H450" s="115">
        <v>100</v>
      </c>
    </row>
    <row r="451" spans="1:8" ht="26.4" x14ac:dyDescent="0.25">
      <c r="A451" s="21">
        <v>46190</v>
      </c>
      <c r="B451" s="28" t="s">
        <v>1438</v>
      </c>
      <c r="C451" s="38" t="s">
        <v>1392</v>
      </c>
      <c r="D451" s="19" t="s">
        <v>4609</v>
      </c>
      <c r="E451" s="19"/>
      <c r="F451" s="19"/>
      <c r="G451" s="114"/>
      <c r="H451" s="115">
        <v>100</v>
      </c>
    </row>
    <row r="452" spans="1:8" ht="26.4" x14ac:dyDescent="0.25">
      <c r="A452" s="21">
        <v>46190</v>
      </c>
      <c r="B452" s="28" t="s">
        <v>1438</v>
      </c>
      <c r="C452" s="38" t="s">
        <v>1392</v>
      </c>
      <c r="D452" s="19" t="s">
        <v>4610</v>
      </c>
      <c r="E452" s="19"/>
      <c r="F452" s="19"/>
      <c r="G452" s="114"/>
      <c r="H452" s="115">
        <v>100</v>
      </c>
    </row>
    <row r="453" spans="1:8" x14ac:dyDescent="0.25">
      <c r="A453" s="21">
        <v>46190</v>
      </c>
      <c r="B453" s="28" t="s">
        <v>1457</v>
      </c>
      <c r="C453" s="38" t="s">
        <v>1570</v>
      </c>
      <c r="D453" s="19" t="s">
        <v>3412</v>
      </c>
      <c r="E453" s="19"/>
      <c r="F453" s="19"/>
      <c r="G453" s="114" t="s">
        <v>4531</v>
      </c>
      <c r="H453" s="115">
        <v>100</v>
      </c>
    </row>
    <row r="454" spans="1:8" ht="15" x14ac:dyDescent="0.25">
      <c r="A454" s="21">
        <v>46190</v>
      </c>
      <c r="B454" s="28" t="s">
        <v>1457</v>
      </c>
      <c r="C454" s="38" t="s">
        <v>1685</v>
      </c>
      <c r="D454" s="19" t="s">
        <v>2841</v>
      </c>
      <c r="E454" s="19"/>
      <c r="F454" s="19"/>
      <c r="G454" s="114"/>
      <c r="H454" s="115">
        <v>100</v>
      </c>
    </row>
    <row r="455" spans="1:8" ht="15" x14ac:dyDescent="0.25">
      <c r="A455" s="21">
        <v>46190</v>
      </c>
      <c r="B455" s="28" t="s">
        <v>1457</v>
      </c>
      <c r="C455" s="38" t="s">
        <v>1629</v>
      </c>
      <c r="D455" s="19" t="s">
        <v>1440</v>
      </c>
      <c r="E455" s="19">
        <v>6</v>
      </c>
      <c r="F455" s="19"/>
      <c r="G455" s="114"/>
      <c r="H455" s="115">
        <v>100</v>
      </c>
    </row>
    <row r="456" spans="1:8" ht="15" x14ac:dyDescent="0.25">
      <c r="A456" s="21">
        <v>46190</v>
      </c>
      <c r="B456" s="28" t="s">
        <v>1457</v>
      </c>
      <c r="C456" s="38" t="s">
        <v>1974</v>
      </c>
      <c r="D456" s="19" t="s">
        <v>1440</v>
      </c>
      <c r="E456" s="19">
        <v>3</v>
      </c>
      <c r="F456" s="19"/>
      <c r="G456" s="114"/>
      <c r="H456" s="115">
        <v>100</v>
      </c>
    </row>
    <row r="457" spans="1:8" ht="15" x14ac:dyDescent="0.25">
      <c r="A457" s="21">
        <v>46190</v>
      </c>
      <c r="B457" s="28" t="s">
        <v>1457</v>
      </c>
      <c r="C457" s="38" t="s">
        <v>3200</v>
      </c>
      <c r="D457" s="19" t="s">
        <v>1440</v>
      </c>
      <c r="E457" s="19">
        <v>5</v>
      </c>
      <c r="F457" s="19"/>
      <c r="G457" s="114"/>
      <c r="H457" s="115">
        <v>100</v>
      </c>
    </row>
    <row r="458" spans="1:8" ht="15" x14ac:dyDescent="0.25">
      <c r="A458" s="21">
        <v>46190</v>
      </c>
      <c r="B458" s="28" t="s">
        <v>1457</v>
      </c>
      <c r="C458" s="38" t="s">
        <v>1787</v>
      </c>
      <c r="D458" s="19" t="s">
        <v>1440</v>
      </c>
      <c r="E458" s="19">
        <v>4</v>
      </c>
      <c r="F458" s="19"/>
      <c r="G458" s="114"/>
      <c r="H458" s="115">
        <v>100</v>
      </c>
    </row>
    <row r="459" spans="1:8" ht="15" x14ac:dyDescent="0.25">
      <c r="A459" s="21">
        <v>46190</v>
      </c>
      <c r="B459" s="28" t="s">
        <v>1457</v>
      </c>
      <c r="C459" s="38" t="s">
        <v>1740</v>
      </c>
      <c r="D459" s="19" t="s">
        <v>1440</v>
      </c>
      <c r="E459" s="19">
        <v>3</v>
      </c>
      <c r="F459" s="19"/>
      <c r="G459" s="114"/>
      <c r="H459" s="115">
        <v>100</v>
      </c>
    </row>
    <row r="460" spans="1:8" ht="15" x14ac:dyDescent="0.25">
      <c r="A460" s="21">
        <v>46190</v>
      </c>
      <c r="B460" s="28" t="s">
        <v>1457</v>
      </c>
      <c r="C460" s="38" t="s">
        <v>1874</v>
      </c>
      <c r="D460" s="19" t="s">
        <v>1440</v>
      </c>
      <c r="E460" s="19">
        <v>6</v>
      </c>
      <c r="F460" s="19"/>
      <c r="G460" s="114"/>
      <c r="H460" s="115">
        <v>100</v>
      </c>
    </row>
    <row r="461" spans="1:8" ht="26.4" x14ac:dyDescent="0.25">
      <c r="A461" s="21">
        <v>46190</v>
      </c>
      <c r="B461" s="28" t="s">
        <v>2372</v>
      </c>
      <c r="C461" s="38" t="s">
        <v>369</v>
      </c>
      <c r="D461" s="19" t="s">
        <v>1767</v>
      </c>
      <c r="E461" s="19"/>
      <c r="F461" s="19"/>
      <c r="G461" s="114"/>
      <c r="H461" s="115">
        <v>100</v>
      </c>
    </row>
    <row r="462" spans="1:8" ht="26.4" x14ac:dyDescent="0.25">
      <c r="A462" s="21">
        <v>46190</v>
      </c>
      <c r="B462" s="28" t="s">
        <v>2372</v>
      </c>
      <c r="C462" s="38" t="s">
        <v>1700</v>
      </c>
      <c r="D462" s="19" t="s">
        <v>4611</v>
      </c>
      <c r="E462" s="19"/>
      <c r="F462" s="19"/>
      <c r="G462" s="114"/>
      <c r="H462" s="115">
        <v>100</v>
      </c>
    </row>
    <row r="463" spans="1:8" ht="15" x14ac:dyDescent="0.25">
      <c r="A463" s="21">
        <v>46190</v>
      </c>
      <c r="B463" s="28" t="s">
        <v>2372</v>
      </c>
      <c r="C463" s="38" t="s">
        <v>1787</v>
      </c>
      <c r="D463" s="19" t="s">
        <v>4066</v>
      </c>
      <c r="E463" s="19"/>
      <c r="F463" s="19"/>
      <c r="G463" s="114"/>
      <c r="H463" s="115">
        <v>100</v>
      </c>
    </row>
    <row r="464" spans="1:8" ht="15" x14ac:dyDescent="0.25">
      <c r="A464" s="21">
        <v>46190</v>
      </c>
      <c r="B464" s="28" t="s">
        <v>2372</v>
      </c>
      <c r="C464" s="38" t="s">
        <v>1728</v>
      </c>
      <c r="D464" s="19" t="s">
        <v>4066</v>
      </c>
      <c r="E464" s="19"/>
      <c r="F464" s="19"/>
      <c r="G464" s="114"/>
      <c r="H464" s="115">
        <v>100</v>
      </c>
    </row>
    <row r="465" spans="1:8" ht="26.4" x14ac:dyDescent="0.25">
      <c r="A465" s="21">
        <v>46190</v>
      </c>
      <c r="B465" s="28" t="s">
        <v>1590</v>
      </c>
      <c r="C465" s="38" t="s">
        <v>4612</v>
      </c>
      <c r="D465" s="19" t="s">
        <v>4613</v>
      </c>
      <c r="E465" s="19"/>
      <c r="F465" s="19"/>
      <c r="G465" s="114"/>
      <c r="H465" s="115">
        <v>100</v>
      </c>
    </row>
    <row r="466" spans="1:8" ht="15" x14ac:dyDescent="0.25">
      <c r="A466" s="21">
        <v>46190</v>
      </c>
      <c r="B466" s="28" t="s">
        <v>1590</v>
      </c>
      <c r="C466" s="38" t="s">
        <v>1700</v>
      </c>
      <c r="D466" s="19" t="s">
        <v>4614</v>
      </c>
      <c r="E466" s="19"/>
      <c r="F466" s="19"/>
      <c r="G466" s="114"/>
      <c r="H466" s="115">
        <v>100</v>
      </c>
    </row>
    <row r="467" spans="1:8" ht="15" x14ac:dyDescent="0.25">
      <c r="A467" s="21">
        <v>46191</v>
      </c>
      <c r="B467" s="28" t="s">
        <v>1428</v>
      </c>
      <c r="C467" s="38" t="s">
        <v>758</v>
      </c>
      <c r="D467" s="19" t="s">
        <v>4146</v>
      </c>
      <c r="E467" s="19">
        <v>1</v>
      </c>
      <c r="F467" s="19"/>
      <c r="G467" s="114"/>
      <c r="H467" s="115">
        <v>100</v>
      </c>
    </row>
    <row r="468" spans="1:8" ht="15" x14ac:dyDescent="0.25">
      <c r="A468" s="21">
        <v>46191</v>
      </c>
      <c r="B468" s="28" t="s">
        <v>1428</v>
      </c>
      <c r="C468" s="38" t="s">
        <v>1540</v>
      </c>
      <c r="D468" s="19" t="s">
        <v>2649</v>
      </c>
      <c r="E468" s="19"/>
      <c r="F468" s="19"/>
      <c r="G468" s="114" t="s">
        <v>4615</v>
      </c>
      <c r="H468" s="115">
        <v>100</v>
      </c>
    </row>
    <row r="469" spans="1:8" ht="26.4" x14ac:dyDescent="0.25">
      <c r="A469" s="21">
        <v>46191</v>
      </c>
      <c r="B469" s="28" t="s">
        <v>1428</v>
      </c>
      <c r="C469" s="38" t="s">
        <v>1392</v>
      </c>
      <c r="D469" s="19" t="s">
        <v>4616</v>
      </c>
      <c r="E469" s="19"/>
      <c r="F469" s="19"/>
      <c r="G469" s="114"/>
      <c r="H469" s="115">
        <v>40</v>
      </c>
    </row>
    <row r="470" spans="1:8" ht="15" x14ac:dyDescent="0.25">
      <c r="A470" s="21">
        <v>46191</v>
      </c>
      <c r="B470" s="28" t="s">
        <v>1428</v>
      </c>
      <c r="C470" s="38" t="s">
        <v>1392</v>
      </c>
      <c r="D470" s="19" t="s">
        <v>2649</v>
      </c>
      <c r="E470" s="19"/>
      <c r="F470" s="19"/>
      <c r="G470" s="114" t="s">
        <v>4617</v>
      </c>
      <c r="H470" s="115">
        <v>100</v>
      </c>
    </row>
    <row r="471" spans="1:8" ht="15" x14ac:dyDescent="0.25">
      <c r="A471" s="21">
        <v>46191</v>
      </c>
      <c r="B471" s="28" t="s">
        <v>1542</v>
      </c>
      <c r="C471" s="38" t="s">
        <v>1792</v>
      </c>
      <c r="D471" s="19" t="s">
        <v>4383</v>
      </c>
      <c r="E471" s="19"/>
      <c r="F471" s="19"/>
      <c r="G471" s="114" t="s">
        <v>4618</v>
      </c>
      <c r="H471" s="115">
        <v>100</v>
      </c>
    </row>
    <row r="472" spans="1:8" x14ac:dyDescent="0.25">
      <c r="A472" s="21">
        <v>46191</v>
      </c>
      <c r="B472" s="28" t="s">
        <v>1542</v>
      </c>
      <c r="C472" s="38" t="s">
        <v>1446</v>
      </c>
      <c r="D472" s="19" t="s">
        <v>3412</v>
      </c>
      <c r="E472" s="19"/>
      <c r="F472" s="19"/>
      <c r="G472" s="114" t="s">
        <v>4619</v>
      </c>
      <c r="H472" s="115">
        <v>100</v>
      </c>
    </row>
    <row r="473" spans="1:8" ht="15" x14ac:dyDescent="0.25">
      <c r="A473" s="21">
        <v>46191</v>
      </c>
      <c r="B473" s="28" t="s">
        <v>1542</v>
      </c>
      <c r="C473" s="38" t="s">
        <v>1446</v>
      </c>
      <c r="D473" s="19" t="s">
        <v>2841</v>
      </c>
      <c r="E473" s="19"/>
      <c r="F473" s="19"/>
      <c r="G473" s="114"/>
      <c r="H473" s="115">
        <v>100</v>
      </c>
    </row>
    <row r="474" spans="1:8" x14ac:dyDescent="0.25">
      <c r="A474" s="21">
        <v>46191</v>
      </c>
      <c r="B474" s="28" t="s">
        <v>1542</v>
      </c>
      <c r="C474" s="38" t="s">
        <v>1568</v>
      </c>
      <c r="D474" s="19" t="s">
        <v>3412</v>
      </c>
      <c r="E474" s="19"/>
      <c r="F474" s="19"/>
      <c r="G474" s="114" t="s">
        <v>4620</v>
      </c>
      <c r="H474" s="115">
        <v>100</v>
      </c>
    </row>
    <row r="475" spans="1:8" ht="15" x14ac:dyDescent="0.25">
      <c r="A475" s="21">
        <v>46191</v>
      </c>
      <c r="B475" s="28" t="s">
        <v>1555</v>
      </c>
      <c r="C475" s="38" t="s">
        <v>2095</v>
      </c>
      <c r="D475" s="19" t="s">
        <v>1440</v>
      </c>
      <c r="E475" s="19">
        <v>3</v>
      </c>
      <c r="F475" s="19"/>
      <c r="G475" s="114"/>
      <c r="H475" s="115">
        <v>100</v>
      </c>
    </row>
    <row r="476" spans="1:8" ht="15" x14ac:dyDescent="0.25">
      <c r="A476" s="21">
        <v>46191</v>
      </c>
      <c r="B476" s="28" t="s">
        <v>1555</v>
      </c>
      <c r="C476" s="38" t="s">
        <v>1785</v>
      </c>
      <c r="D476" s="19" t="s">
        <v>1440</v>
      </c>
      <c r="E476" s="19">
        <v>9</v>
      </c>
      <c r="F476" s="19"/>
      <c r="G476" s="114"/>
      <c r="H476" s="115">
        <v>100</v>
      </c>
    </row>
    <row r="477" spans="1:8" ht="15" x14ac:dyDescent="0.25">
      <c r="A477" s="21">
        <v>46191</v>
      </c>
      <c r="B477" s="28" t="s">
        <v>1555</v>
      </c>
      <c r="C477" s="38" t="s">
        <v>2175</v>
      </c>
      <c r="D477" s="19" t="s">
        <v>1440</v>
      </c>
      <c r="E477" s="19">
        <v>3</v>
      </c>
      <c r="F477" s="19"/>
      <c r="G477" s="114"/>
      <c r="H477" s="115">
        <v>100</v>
      </c>
    </row>
    <row r="478" spans="1:8" ht="15" x14ac:dyDescent="0.25">
      <c r="A478" s="21">
        <v>46191</v>
      </c>
      <c r="B478" s="28" t="s">
        <v>1555</v>
      </c>
      <c r="C478" s="38" t="s">
        <v>1731</v>
      </c>
      <c r="D478" s="19" t="s">
        <v>1440</v>
      </c>
      <c r="E478" s="19">
        <v>6</v>
      </c>
      <c r="F478" s="19"/>
      <c r="G478" s="114"/>
      <c r="H478" s="115">
        <v>100</v>
      </c>
    </row>
    <row r="479" spans="1:8" ht="15" x14ac:dyDescent="0.25">
      <c r="A479" s="21">
        <v>46191</v>
      </c>
      <c r="B479" s="28" t="s">
        <v>1555</v>
      </c>
      <c r="C479" s="38" t="s">
        <v>1730</v>
      </c>
      <c r="D479" s="19" t="s">
        <v>1440</v>
      </c>
      <c r="E479" s="19">
        <v>5</v>
      </c>
      <c r="F479" s="19"/>
      <c r="G479" s="114"/>
      <c r="H479" s="115">
        <v>100</v>
      </c>
    </row>
    <row r="480" spans="1:8" ht="15" x14ac:dyDescent="0.25">
      <c r="A480" s="21">
        <v>46191</v>
      </c>
      <c r="B480" s="28" t="s">
        <v>1555</v>
      </c>
      <c r="C480" s="38" t="s">
        <v>1700</v>
      </c>
      <c r="D480" s="19" t="s">
        <v>4621</v>
      </c>
      <c r="E480" s="19"/>
      <c r="F480" s="19"/>
      <c r="G480" s="114"/>
      <c r="H480" s="115">
        <v>100</v>
      </c>
    </row>
    <row r="481" spans="1:8" ht="15" x14ac:dyDescent="0.25">
      <c r="A481" s="21">
        <v>46191</v>
      </c>
      <c r="B481" s="28" t="s">
        <v>1555</v>
      </c>
      <c r="C481" s="38" t="s">
        <v>1615</v>
      </c>
      <c r="D481" s="19" t="s">
        <v>4375</v>
      </c>
      <c r="E481" s="19"/>
      <c r="F481" s="19"/>
      <c r="G481" s="114" t="s">
        <v>2744</v>
      </c>
      <c r="H481" s="115">
        <v>100</v>
      </c>
    </row>
    <row r="482" spans="1:8" x14ac:dyDescent="0.25">
      <c r="A482" s="21">
        <v>46191</v>
      </c>
      <c r="B482" s="28" t="s">
        <v>1438</v>
      </c>
      <c r="C482" s="38" t="s">
        <v>1466</v>
      </c>
      <c r="D482" s="19" t="s">
        <v>4383</v>
      </c>
      <c r="E482" s="19"/>
      <c r="F482" s="19"/>
      <c r="G482" s="114" t="s">
        <v>4622</v>
      </c>
      <c r="H482" s="115">
        <v>100</v>
      </c>
    </row>
    <row r="483" spans="1:8" x14ac:dyDescent="0.25">
      <c r="A483" s="21">
        <v>46191</v>
      </c>
      <c r="B483" s="28" t="s">
        <v>1438</v>
      </c>
      <c r="C483" s="38" t="s">
        <v>1775</v>
      </c>
      <c r="D483" s="19" t="s">
        <v>3412</v>
      </c>
      <c r="E483" s="19">
        <v>2</v>
      </c>
      <c r="F483" s="19"/>
      <c r="G483" s="114" t="s">
        <v>4623</v>
      </c>
      <c r="H483" s="115">
        <v>100</v>
      </c>
    </row>
    <row r="484" spans="1:8" ht="15" x14ac:dyDescent="0.25">
      <c r="A484" s="21">
        <v>46191</v>
      </c>
      <c r="B484" s="28" t="s">
        <v>1438</v>
      </c>
      <c r="C484" s="38" t="s">
        <v>1468</v>
      </c>
      <c r="D484" s="19" t="s">
        <v>4383</v>
      </c>
      <c r="E484" s="19">
        <v>4</v>
      </c>
      <c r="F484" s="19"/>
      <c r="G484" s="114" t="s">
        <v>4624</v>
      </c>
      <c r="H484" s="115">
        <v>100</v>
      </c>
    </row>
    <row r="485" spans="1:8" ht="15" x14ac:dyDescent="0.25">
      <c r="A485" s="21">
        <v>46191</v>
      </c>
      <c r="B485" s="28" t="s">
        <v>1438</v>
      </c>
      <c r="C485" s="38" t="s">
        <v>1486</v>
      </c>
      <c r="D485" s="19" t="s">
        <v>3412</v>
      </c>
      <c r="E485" s="19">
        <v>4</v>
      </c>
      <c r="F485" s="19"/>
      <c r="G485" s="114" t="s">
        <v>1450</v>
      </c>
      <c r="H485" s="115">
        <v>100</v>
      </c>
    </row>
    <row r="486" spans="1:8" ht="15" x14ac:dyDescent="0.25">
      <c r="A486" s="21">
        <v>46191</v>
      </c>
      <c r="B486" s="28" t="s">
        <v>1438</v>
      </c>
      <c r="C486" s="38" t="s">
        <v>1723</v>
      </c>
      <c r="D486" s="19" t="s">
        <v>3412</v>
      </c>
      <c r="E486" s="19">
        <v>8</v>
      </c>
      <c r="F486" s="19"/>
      <c r="G486" s="114" t="s">
        <v>1450</v>
      </c>
      <c r="H486" s="115">
        <v>100</v>
      </c>
    </row>
    <row r="487" spans="1:8" x14ac:dyDescent="0.25">
      <c r="A487" s="21">
        <v>46191</v>
      </c>
      <c r="B487" s="28" t="s">
        <v>1438</v>
      </c>
      <c r="C487" s="38" t="s">
        <v>1862</v>
      </c>
      <c r="D487" s="19" t="s">
        <v>3412</v>
      </c>
      <c r="E487" s="19">
        <v>3</v>
      </c>
      <c r="F487" s="19"/>
      <c r="G487" s="114" t="s">
        <v>4625</v>
      </c>
      <c r="H487" s="115">
        <v>100</v>
      </c>
    </row>
    <row r="488" spans="1:8" x14ac:dyDescent="0.25">
      <c r="A488" s="21">
        <v>46191</v>
      </c>
      <c r="B488" s="28" t="s">
        <v>2372</v>
      </c>
      <c r="C488" s="38" t="s">
        <v>1700</v>
      </c>
      <c r="D488" s="19" t="s">
        <v>4626</v>
      </c>
      <c r="E488" s="19"/>
      <c r="F488" s="19"/>
      <c r="G488" s="114" t="s">
        <v>4627</v>
      </c>
      <c r="H488" s="115">
        <v>100</v>
      </c>
    </row>
    <row r="489" spans="1:8" x14ac:dyDescent="0.25">
      <c r="A489" s="21">
        <v>46191</v>
      </c>
      <c r="B489" s="28" t="s">
        <v>2372</v>
      </c>
      <c r="C489" s="38" t="s">
        <v>1446</v>
      </c>
      <c r="D489" s="19" t="s">
        <v>4628</v>
      </c>
      <c r="E489" s="19"/>
      <c r="F489" s="19"/>
      <c r="G489" s="114" t="s">
        <v>4629</v>
      </c>
      <c r="H489" s="115">
        <v>100</v>
      </c>
    </row>
    <row r="490" spans="1:8" x14ac:dyDescent="0.25">
      <c r="A490" s="21">
        <v>46191</v>
      </c>
      <c r="B490" s="28" t="s">
        <v>2372</v>
      </c>
      <c r="C490" s="38" t="s">
        <v>1446</v>
      </c>
      <c r="D490" s="19" t="s">
        <v>4630</v>
      </c>
      <c r="E490" s="19"/>
      <c r="F490" s="19"/>
      <c r="G490" s="114" t="s">
        <v>4631</v>
      </c>
      <c r="H490" s="115">
        <v>100</v>
      </c>
    </row>
    <row r="491" spans="1:8" ht="15" x14ac:dyDescent="0.25">
      <c r="A491" s="21">
        <v>46191</v>
      </c>
      <c r="B491" s="28" t="s">
        <v>2372</v>
      </c>
      <c r="C491" s="38" t="s">
        <v>1974</v>
      </c>
      <c r="D491" s="19" t="s">
        <v>4066</v>
      </c>
      <c r="E491" s="19"/>
      <c r="F491" s="19"/>
      <c r="G491" s="114"/>
      <c r="H491" s="115">
        <v>100</v>
      </c>
    </row>
    <row r="492" spans="1:8" ht="57.6" x14ac:dyDescent="0.25">
      <c r="A492" s="21">
        <v>46192</v>
      </c>
      <c r="B492" s="28" t="s">
        <v>1534</v>
      </c>
      <c r="C492" s="38" t="s">
        <v>1700</v>
      </c>
      <c r="D492" s="19" t="s">
        <v>4632</v>
      </c>
      <c r="E492" s="19"/>
      <c r="F492" s="19"/>
      <c r="G492" s="114" t="s">
        <v>4633</v>
      </c>
      <c r="H492" s="115">
        <v>100</v>
      </c>
    </row>
    <row r="493" spans="1:8" ht="26.4" x14ac:dyDescent="0.25">
      <c r="A493" s="21">
        <v>46192</v>
      </c>
      <c r="B493" s="28" t="s">
        <v>1534</v>
      </c>
      <c r="C493" s="38" t="s">
        <v>2830</v>
      </c>
      <c r="D493" s="19" t="s">
        <v>2329</v>
      </c>
      <c r="E493" s="19"/>
      <c r="F493" s="19"/>
      <c r="G493" s="114" t="s">
        <v>4634</v>
      </c>
      <c r="H493" s="115">
        <v>100</v>
      </c>
    </row>
    <row r="494" spans="1:8" ht="26.4" x14ac:dyDescent="0.25">
      <c r="A494" s="21">
        <v>46192</v>
      </c>
      <c r="B494" s="28" t="s">
        <v>1534</v>
      </c>
      <c r="C494" s="38" t="s">
        <v>2003</v>
      </c>
      <c r="D494" s="19" t="s">
        <v>2329</v>
      </c>
      <c r="E494" s="19"/>
      <c r="F494" s="19"/>
      <c r="G494" s="114" t="s">
        <v>4635</v>
      </c>
      <c r="H494" s="115">
        <v>100</v>
      </c>
    </row>
    <row r="495" spans="1:8" ht="26.4" x14ac:dyDescent="0.25">
      <c r="A495" s="21">
        <v>46192</v>
      </c>
      <c r="B495" s="28" t="s">
        <v>1534</v>
      </c>
      <c r="C495" s="38" t="s">
        <v>3172</v>
      </c>
      <c r="D495" s="19" t="s">
        <v>2329</v>
      </c>
      <c r="E495" s="19"/>
      <c r="F495" s="19"/>
      <c r="G495" s="114" t="s">
        <v>4636</v>
      </c>
      <c r="H495" s="115">
        <v>100</v>
      </c>
    </row>
    <row r="496" spans="1:8" ht="26.4" x14ac:dyDescent="0.25">
      <c r="A496" s="21">
        <v>46192</v>
      </c>
      <c r="B496" s="28" t="s">
        <v>1534</v>
      </c>
      <c r="C496" s="38" t="s">
        <v>3169</v>
      </c>
      <c r="D496" s="19" t="s">
        <v>2329</v>
      </c>
      <c r="E496" s="19"/>
      <c r="F496" s="19"/>
      <c r="G496" s="114" t="s">
        <v>4637</v>
      </c>
      <c r="H496" s="115">
        <v>100</v>
      </c>
    </row>
    <row r="497" spans="1:8" ht="15" x14ac:dyDescent="0.25">
      <c r="A497" s="21">
        <v>46192</v>
      </c>
      <c r="B497" s="28" t="s">
        <v>1428</v>
      </c>
      <c r="C497" s="38" t="s">
        <v>758</v>
      </c>
      <c r="D497" s="19" t="s">
        <v>4146</v>
      </c>
      <c r="E497" s="19">
        <v>1</v>
      </c>
      <c r="F497" s="19"/>
      <c r="G497" s="114"/>
      <c r="H497" s="115">
        <v>100</v>
      </c>
    </row>
    <row r="498" spans="1:8" ht="26.4" x14ac:dyDescent="0.25">
      <c r="A498" s="21">
        <v>46192</v>
      </c>
      <c r="B498" s="28" t="s">
        <v>1428</v>
      </c>
      <c r="C498" s="38" t="s">
        <v>1392</v>
      </c>
      <c r="D498" s="19" t="s">
        <v>4616</v>
      </c>
      <c r="E498" s="19"/>
      <c r="F498" s="19"/>
      <c r="G498" s="114"/>
      <c r="H498" s="115">
        <v>100</v>
      </c>
    </row>
    <row r="499" spans="1:8" ht="15" x14ac:dyDescent="0.25">
      <c r="A499" s="21">
        <v>46192</v>
      </c>
      <c r="B499" s="28" t="s">
        <v>1428</v>
      </c>
      <c r="C499" s="38" t="s">
        <v>1548</v>
      </c>
      <c r="D499" s="19" t="s">
        <v>4638</v>
      </c>
      <c r="E499" s="19"/>
      <c r="F499" s="19"/>
      <c r="G499" s="114" t="s">
        <v>4639</v>
      </c>
      <c r="H499" s="115">
        <v>100</v>
      </c>
    </row>
    <row r="500" spans="1:8" ht="26.4" x14ac:dyDescent="0.25">
      <c r="A500" s="21">
        <v>46192</v>
      </c>
      <c r="B500" s="28" t="s">
        <v>1428</v>
      </c>
      <c r="C500" s="38" t="s">
        <v>1548</v>
      </c>
      <c r="D500" s="19" t="s">
        <v>4640</v>
      </c>
      <c r="E500" s="19"/>
      <c r="F500" s="19"/>
      <c r="G500" s="114"/>
      <c r="H500" s="115">
        <v>100</v>
      </c>
    </row>
    <row r="501" spans="1:8" ht="15" x14ac:dyDescent="0.25">
      <c r="A501" s="21">
        <v>46192</v>
      </c>
      <c r="B501" s="28" t="s">
        <v>1428</v>
      </c>
      <c r="C501" s="38" t="s">
        <v>4641</v>
      </c>
      <c r="D501" s="19" t="s">
        <v>4447</v>
      </c>
      <c r="E501" s="19"/>
      <c r="F501" s="19"/>
      <c r="G501" s="114" t="s">
        <v>4642</v>
      </c>
      <c r="H501" s="115">
        <v>100</v>
      </c>
    </row>
    <row r="502" spans="1:8" x14ac:dyDescent="0.25">
      <c r="A502" s="21">
        <v>46192</v>
      </c>
      <c r="B502" s="28" t="s">
        <v>1542</v>
      </c>
      <c r="C502" s="38" t="s">
        <v>1468</v>
      </c>
      <c r="D502" s="19" t="s">
        <v>3412</v>
      </c>
      <c r="E502" s="19"/>
      <c r="F502" s="19"/>
      <c r="G502" s="114" t="s">
        <v>4643</v>
      </c>
      <c r="H502" s="115">
        <v>100</v>
      </c>
    </row>
    <row r="503" spans="1:8" ht="15" x14ac:dyDescent="0.25">
      <c r="A503" s="21">
        <v>46192</v>
      </c>
      <c r="B503" s="28" t="s">
        <v>1542</v>
      </c>
      <c r="C503" s="38" t="s">
        <v>1796</v>
      </c>
      <c r="D503" s="38" t="s">
        <v>1440</v>
      </c>
      <c r="E503" s="19">
        <v>3</v>
      </c>
      <c r="F503" s="19"/>
      <c r="G503" s="114" t="s">
        <v>4644</v>
      </c>
      <c r="H503" s="115">
        <v>100</v>
      </c>
    </row>
    <row r="504" spans="1:8" ht="15" x14ac:dyDescent="0.25">
      <c r="A504" s="21">
        <v>46192</v>
      </c>
      <c r="B504" s="28" t="s">
        <v>1542</v>
      </c>
      <c r="C504" s="38" t="s">
        <v>1935</v>
      </c>
      <c r="D504" s="19" t="s">
        <v>1440</v>
      </c>
      <c r="E504" s="19">
        <v>6</v>
      </c>
      <c r="F504" s="19"/>
      <c r="G504" s="114" t="s">
        <v>1839</v>
      </c>
      <c r="H504" s="115">
        <v>100</v>
      </c>
    </row>
    <row r="505" spans="1:8" ht="15" x14ac:dyDescent="0.25">
      <c r="A505" s="21">
        <v>46192</v>
      </c>
      <c r="B505" s="28" t="s">
        <v>1542</v>
      </c>
      <c r="C505" s="38" t="s">
        <v>1553</v>
      </c>
      <c r="D505" s="19" t="s">
        <v>1440</v>
      </c>
      <c r="E505" s="19">
        <v>4</v>
      </c>
      <c r="F505" s="19"/>
      <c r="G505" s="114"/>
      <c r="H505" s="115">
        <v>100</v>
      </c>
    </row>
    <row r="506" spans="1:8" ht="15" x14ac:dyDescent="0.25">
      <c r="A506" s="21">
        <v>46192</v>
      </c>
      <c r="B506" s="28" t="s">
        <v>1542</v>
      </c>
      <c r="C506" s="38" t="s">
        <v>1675</v>
      </c>
      <c r="D506" s="19" t="s">
        <v>1440</v>
      </c>
      <c r="E506" s="19">
        <v>3</v>
      </c>
      <c r="F506" s="19"/>
      <c r="G506" s="114"/>
      <c r="H506" s="115">
        <v>100</v>
      </c>
    </row>
    <row r="507" spans="1:8" ht="15" x14ac:dyDescent="0.25">
      <c r="A507" s="21">
        <v>46192</v>
      </c>
      <c r="B507" s="28" t="s">
        <v>1542</v>
      </c>
      <c r="C507" s="38" t="s">
        <v>1951</v>
      </c>
      <c r="D507" s="19" t="s">
        <v>4375</v>
      </c>
      <c r="E507" s="19"/>
      <c r="F507" s="19"/>
      <c r="G507" s="114" t="s">
        <v>4645</v>
      </c>
      <c r="H507" s="115">
        <v>100</v>
      </c>
    </row>
    <row r="508" spans="1:8" ht="15" x14ac:dyDescent="0.25">
      <c r="A508" s="21">
        <v>46192</v>
      </c>
      <c r="B508" s="28" t="s">
        <v>1542</v>
      </c>
      <c r="C508" s="38" t="s">
        <v>4231</v>
      </c>
      <c r="D508" s="19" t="s">
        <v>4375</v>
      </c>
      <c r="E508" s="19"/>
      <c r="F508" s="19"/>
      <c r="G508" s="114" t="s">
        <v>4645</v>
      </c>
      <c r="H508" s="115">
        <v>100</v>
      </c>
    </row>
    <row r="509" spans="1:8" ht="15" x14ac:dyDescent="0.25">
      <c r="A509" s="21">
        <v>46192</v>
      </c>
      <c r="B509" s="28" t="s">
        <v>1542</v>
      </c>
      <c r="C509" s="38" t="s">
        <v>1479</v>
      </c>
      <c r="D509" s="19" t="s">
        <v>4375</v>
      </c>
      <c r="E509" s="19"/>
      <c r="F509" s="19"/>
      <c r="G509" s="114" t="s">
        <v>4645</v>
      </c>
      <c r="H509" s="115">
        <v>100</v>
      </c>
    </row>
    <row r="510" spans="1:8" ht="15" x14ac:dyDescent="0.25">
      <c r="A510" s="21">
        <v>46192</v>
      </c>
      <c r="B510" s="28" t="s">
        <v>1555</v>
      </c>
      <c r="C510" s="38" t="s">
        <v>1700</v>
      </c>
      <c r="D510" s="19" t="s">
        <v>3315</v>
      </c>
      <c r="E510" s="19"/>
      <c r="F510" s="19"/>
      <c r="G510" s="114"/>
      <c r="H510" s="115">
        <v>100</v>
      </c>
    </row>
    <row r="511" spans="1:8" ht="15" x14ac:dyDescent="0.25">
      <c r="A511" s="21">
        <v>46192</v>
      </c>
      <c r="B511" s="28" t="s">
        <v>1555</v>
      </c>
      <c r="C511" s="38" t="s">
        <v>1867</v>
      </c>
      <c r="D511" s="19" t="s">
        <v>1440</v>
      </c>
      <c r="E511" s="19">
        <v>3</v>
      </c>
      <c r="F511" s="19"/>
      <c r="G511" s="114"/>
      <c r="H511" s="115">
        <v>100</v>
      </c>
    </row>
    <row r="512" spans="1:8" ht="15" x14ac:dyDescent="0.25">
      <c r="A512" s="21">
        <v>46192</v>
      </c>
      <c r="B512" s="28" t="s">
        <v>1555</v>
      </c>
      <c r="C512" s="38" t="s">
        <v>2040</v>
      </c>
      <c r="D512" s="19" t="s">
        <v>1440</v>
      </c>
      <c r="E512" s="19">
        <v>3</v>
      </c>
      <c r="F512" s="19"/>
      <c r="G512" s="114"/>
      <c r="H512" s="115">
        <v>100</v>
      </c>
    </row>
    <row r="513" spans="1:8" ht="15" x14ac:dyDescent="0.25">
      <c r="A513" s="21">
        <v>46192</v>
      </c>
      <c r="B513" s="28" t="s">
        <v>1555</v>
      </c>
      <c r="C513" s="38" t="s">
        <v>1784</v>
      </c>
      <c r="D513" s="19" t="s">
        <v>1440</v>
      </c>
      <c r="E513" s="19">
        <v>3</v>
      </c>
      <c r="F513" s="19"/>
      <c r="G513" s="114"/>
      <c r="H513" s="115">
        <v>100</v>
      </c>
    </row>
    <row r="514" spans="1:8" ht="15" x14ac:dyDescent="0.25">
      <c r="A514" s="21">
        <v>46192</v>
      </c>
      <c r="B514" s="28" t="s">
        <v>1555</v>
      </c>
      <c r="C514" s="38" t="s">
        <v>1864</v>
      </c>
      <c r="D514" s="19" t="s">
        <v>1440</v>
      </c>
      <c r="E514" s="19">
        <v>4</v>
      </c>
      <c r="F514" s="19"/>
      <c r="G514" s="114"/>
      <c r="H514" s="115">
        <v>100</v>
      </c>
    </row>
    <row r="515" spans="1:8" ht="15" x14ac:dyDescent="0.25">
      <c r="A515" s="21">
        <v>46192</v>
      </c>
      <c r="B515" s="28" t="s">
        <v>1555</v>
      </c>
      <c r="C515" s="38" t="s">
        <v>2149</v>
      </c>
      <c r="D515" s="19" t="s">
        <v>1440</v>
      </c>
      <c r="E515" s="19">
        <v>3</v>
      </c>
      <c r="F515" s="19"/>
      <c r="G515" s="114"/>
      <c r="H515" s="115">
        <v>100</v>
      </c>
    </row>
    <row r="516" spans="1:8" ht="15" x14ac:dyDescent="0.25">
      <c r="A516" s="21">
        <v>46192</v>
      </c>
      <c r="B516" s="28" t="s">
        <v>1438</v>
      </c>
      <c r="C516" s="38" t="s">
        <v>2201</v>
      </c>
      <c r="D516" s="19" t="s">
        <v>4375</v>
      </c>
      <c r="E516" s="19"/>
      <c r="F516" s="19"/>
      <c r="G516" s="114" t="s">
        <v>1476</v>
      </c>
      <c r="H516" s="115">
        <v>100</v>
      </c>
    </row>
    <row r="517" spans="1:8" x14ac:dyDescent="0.25">
      <c r="A517" s="21">
        <v>46192</v>
      </c>
      <c r="B517" s="28" t="s">
        <v>1438</v>
      </c>
      <c r="C517" s="38" t="s">
        <v>1548</v>
      </c>
      <c r="D517" s="19" t="s">
        <v>3412</v>
      </c>
      <c r="E517" s="19"/>
      <c r="F517" s="19"/>
      <c r="G517" s="114" t="s">
        <v>4646</v>
      </c>
      <c r="H517" s="115">
        <v>100</v>
      </c>
    </row>
    <row r="518" spans="1:8" x14ac:dyDescent="0.25">
      <c r="A518" s="21">
        <v>46192</v>
      </c>
      <c r="B518" s="28" t="s">
        <v>1438</v>
      </c>
      <c r="C518" s="38" t="s">
        <v>1795</v>
      </c>
      <c r="D518" s="19" t="s">
        <v>3412</v>
      </c>
      <c r="E518" s="19">
        <v>3</v>
      </c>
      <c r="F518" s="19"/>
      <c r="G518" s="114" t="s">
        <v>4647</v>
      </c>
      <c r="H518" s="115">
        <v>100</v>
      </c>
    </row>
    <row r="519" spans="1:8" ht="28.8" x14ac:dyDescent="0.25">
      <c r="A519" s="21">
        <v>46192</v>
      </c>
      <c r="B519" s="28" t="s">
        <v>1438</v>
      </c>
      <c r="C519" s="38" t="s">
        <v>1466</v>
      </c>
      <c r="D519" s="19" t="s">
        <v>3412</v>
      </c>
      <c r="E519" s="19"/>
      <c r="F519" s="19"/>
      <c r="G519" s="114" t="s">
        <v>4648</v>
      </c>
      <c r="H519" s="115">
        <v>100</v>
      </c>
    </row>
    <row r="520" spans="1:8" ht="15" x14ac:dyDescent="0.25">
      <c r="A520" s="21">
        <v>46192</v>
      </c>
      <c r="B520" s="28" t="s">
        <v>1457</v>
      </c>
      <c r="C520" s="38" t="s">
        <v>1629</v>
      </c>
      <c r="D520" s="19" t="s">
        <v>2841</v>
      </c>
      <c r="E520" s="19"/>
      <c r="F520" s="19"/>
      <c r="G520" s="114"/>
      <c r="H520" s="115">
        <v>100</v>
      </c>
    </row>
    <row r="521" spans="1:8" x14ac:dyDescent="0.25">
      <c r="A521" s="21">
        <v>46192</v>
      </c>
      <c r="B521" s="28" t="s">
        <v>1457</v>
      </c>
      <c r="C521" s="38" t="s">
        <v>1658</v>
      </c>
      <c r="D521" s="19" t="s">
        <v>4375</v>
      </c>
      <c r="E521" s="19"/>
      <c r="F521" s="19"/>
      <c r="G521" s="114" t="s">
        <v>4649</v>
      </c>
      <c r="H521" s="115">
        <v>100</v>
      </c>
    </row>
    <row r="522" spans="1:8" ht="15" x14ac:dyDescent="0.25">
      <c r="A522" s="21">
        <v>46192</v>
      </c>
      <c r="B522" s="28" t="s">
        <v>1457</v>
      </c>
      <c r="C522" s="38" t="s">
        <v>1627</v>
      </c>
      <c r="D522" s="19" t="s">
        <v>4383</v>
      </c>
      <c r="E522" s="19"/>
      <c r="F522" s="19"/>
      <c r="G522" s="114" t="s">
        <v>4650</v>
      </c>
      <c r="H522" s="115">
        <v>100</v>
      </c>
    </row>
    <row r="523" spans="1:8" ht="15" x14ac:dyDescent="0.25">
      <c r="A523" s="21">
        <v>46192</v>
      </c>
      <c r="B523" s="28" t="s">
        <v>1457</v>
      </c>
      <c r="C523" s="38" t="s">
        <v>3200</v>
      </c>
      <c r="D523" s="19" t="s">
        <v>4383</v>
      </c>
      <c r="E523" s="19"/>
      <c r="F523" s="19"/>
      <c r="G523" s="114" t="s">
        <v>4651</v>
      </c>
      <c r="H523" s="115">
        <v>100</v>
      </c>
    </row>
    <row r="524" spans="1:8" ht="26.4" x14ac:dyDescent="0.25">
      <c r="A524" s="21">
        <v>46192</v>
      </c>
      <c r="B524" s="28" t="s">
        <v>2372</v>
      </c>
      <c r="C524" s="38" t="s">
        <v>369</v>
      </c>
      <c r="D524" s="19" t="s">
        <v>1767</v>
      </c>
      <c r="E524" s="19"/>
      <c r="F524" s="19"/>
      <c r="G524" s="114"/>
      <c r="H524" s="115">
        <v>100</v>
      </c>
    </row>
    <row r="525" spans="1:8" ht="15" x14ac:dyDescent="0.25">
      <c r="A525" s="21">
        <v>46192</v>
      </c>
      <c r="B525" s="28" t="s">
        <v>2372</v>
      </c>
      <c r="C525" s="38" t="s">
        <v>4195</v>
      </c>
      <c r="D525" s="19" t="s">
        <v>4652</v>
      </c>
      <c r="E525" s="19"/>
      <c r="F525" s="19"/>
      <c r="G525" s="114"/>
      <c r="H525" s="115">
        <v>100</v>
      </c>
    </row>
    <row r="526" spans="1:8" ht="15" x14ac:dyDescent="0.25">
      <c r="A526" s="21">
        <v>46192</v>
      </c>
      <c r="B526" s="28" t="s">
        <v>2372</v>
      </c>
      <c r="C526" s="38" t="s">
        <v>1658</v>
      </c>
      <c r="D526" s="19" t="s">
        <v>4653</v>
      </c>
      <c r="E526" s="19"/>
      <c r="F526" s="19"/>
      <c r="G526" s="114" t="s">
        <v>4654</v>
      </c>
      <c r="H526" s="115">
        <v>100</v>
      </c>
    </row>
    <row r="527" spans="1:8" ht="15" x14ac:dyDescent="0.25">
      <c r="A527" s="21">
        <v>46192</v>
      </c>
      <c r="B527" s="28" t="s">
        <v>2372</v>
      </c>
      <c r="C527" s="38" t="s">
        <v>3198</v>
      </c>
      <c r="D527" s="19" t="s">
        <v>3250</v>
      </c>
      <c r="E527" s="19"/>
      <c r="F527" s="19"/>
      <c r="G527" s="114"/>
      <c r="H527" s="115">
        <v>100</v>
      </c>
    </row>
    <row r="528" spans="1:8" ht="15" x14ac:dyDescent="0.25">
      <c r="A528" s="21">
        <v>46192</v>
      </c>
      <c r="B528" s="28" t="s">
        <v>1590</v>
      </c>
      <c r="C528" s="38" t="s">
        <v>1700</v>
      </c>
      <c r="D528" s="19" t="s">
        <v>3315</v>
      </c>
      <c r="E528" s="19"/>
      <c r="F528" s="19"/>
      <c r="G528" s="114"/>
      <c r="H528" s="115">
        <v>100</v>
      </c>
    </row>
    <row r="529" spans="1:8" ht="26.4" x14ac:dyDescent="0.25">
      <c r="A529" s="21">
        <v>46192</v>
      </c>
      <c r="B529" s="28" t="s">
        <v>1590</v>
      </c>
      <c r="C529" s="38" t="s">
        <v>2425</v>
      </c>
      <c r="D529" s="19" t="s">
        <v>4502</v>
      </c>
      <c r="E529" s="19"/>
      <c r="F529" s="19"/>
      <c r="G529" s="114"/>
      <c r="H529" s="115">
        <v>100</v>
      </c>
    </row>
    <row r="530" spans="1:8" ht="26.4" x14ac:dyDescent="0.25">
      <c r="A530" s="21">
        <v>46192</v>
      </c>
      <c r="B530" s="28" t="s">
        <v>1590</v>
      </c>
      <c r="C530" s="38" t="s">
        <v>2425</v>
      </c>
      <c r="D530" s="19" t="s">
        <v>4655</v>
      </c>
      <c r="E530" s="19"/>
      <c r="F530" s="19"/>
      <c r="G530" s="114"/>
      <c r="H530" s="115">
        <v>100</v>
      </c>
    </row>
    <row r="531" spans="1:8" ht="15" x14ac:dyDescent="0.25">
      <c r="A531" s="21">
        <v>46193</v>
      </c>
      <c r="B531" s="28" t="s">
        <v>1542</v>
      </c>
      <c r="C531" s="38" t="s">
        <v>1794</v>
      </c>
      <c r="D531" s="19" t="s">
        <v>4383</v>
      </c>
      <c r="E531" s="19"/>
      <c r="F531" s="19"/>
      <c r="G531" s="114" t="s">
        <v>4300</v>
      </c>
      <c r="H531" s="115">
        <v>100</v>
      </c>
    </row>
    <row r="532" spans="1:8" ht="15" x14ac:dyDescent="0.25">
      <c r="A532" s="21">
        <v>46193</v>
      </c>
      <c r="B532" s="28" t="s">
        <v>1542</v>
      </c>
      <c r="C532" s="38" t="s">
        <v>1941</v>
      </c>
      <c r="D532" s="19" t="s">
        <v>3412</v>
      </c>
      <c r="E532" s="19"/>
      <c r="F532" s="19"/>
      <c r="G532" s="114" t="s">
        <v>1778</v>
      </c>
      <c r="H532" s="115">
        <v>100</v>
      </c>
    </row>
    <row r="533" spans="1:8" ht="15" x14ac:dyDescent="0.25">
      <c r="A533" s="21">
        <v>46193</v>
      </c>
      <c r="B533" s="28" t="s">
        <v>1542</v>
      </c>
      <c r="C533" s="38" t="s">
        <v>758</v>
      </c>
      <c r="D533" s="19" t="s">
        <v>4146</v>
      </c>
      <c r="E533" s="19">
        <v>1</v>
      </c>
      <c r="F533" s="19"/>
      <c r="G533" s="114"/>
      <c r="H533" s="115">
        <v>100</v>
      </c>
    </row>
    <row r="534" spans="1:8" ht="15" x14ac:dyDescent="0.25">
      <c r="A534" s="21">
        <v>46193</v>
      </c>
      <c r="B534" s="28" t="s">
        <v>1542</v>
      </c>
      <c r="C534" s="38" t="s">
        <v>1442</v>
      </c>
      <c r="D534" s="19" t="s">
        <v>1440</v>
      </c>
      <c r="E534" s="19">
        <v>3</v>
      </c>
      <c r="F534" s="19"/>
      <c r="G534" s="114"/>
      <c r="H534" s="115">
        <v>100</v>
      </c>
    </row>
    <row r="535" spans="1:8" ht="15" x14ac:dyDescent="0.25">
      <c r="A535" s="21">
        <v>46193</v>
      </c>
      <c r="B535" s="28" t="s">
        <v>1542</v>
      </c>
      <c r="C535" s="38" t="s">
        <v>1444</v>
      </c>
      <c r="D535" s="19" t="s">
        <v>1440</v>
      </c>
      <c r="E535" s="19">
        <v>5</v>
      </c>
      <c r="F535" s="19"/>
      <c r="G535" s="114"/>
      <c r="H535" s="115">
        <v>100</v>
      </c>
    </row>
    <row r="536" spans="1:8" ht="26.4" x14ac:dyDescent="0.25">
      <c r="A536" s="21">
        <v>46193</v>
      </c>
      <c r="B536" s="28" t="s">
        <v>1555</v>
      </c>
      <c r="C536" s="38" t="s">
        <v>4656</v>
      </c>
      <c r="D536" s="19" t="s">
        <v>4657</v>
      </c>
      <c r="E536" s="19"/>
      <c r="F536" s="19"/>
      <c r="G536" s="114" t="s">
        <v>4658</v>
      </c>
      <c r="H536" s="126">
        <v>40</v>
      </c>
    </row>
    <row r="537" spans="1:8" ht="28.8" x14ac:dyDescent="0.25">
      <c r="A537" s="21">
        <v>46194</v>
      </c>
      <c r="B537" s="28" t="s">
        <v>1542</v>
      </c>
      <c r="C537" s="38" t="s">
        <v>758</v>
      </c>
      <c r="D537" s="19" t="s">
        <v>4146</v>
      </c>
      <c r="E537" s="19">
        <v>1</v>
      </c>
      <c r="F537" s="19"/>
      <c r="G537" s="114" t="s">
        <v>4659</v>
      </c>
      <c r="H537" s="115">
        <v>100</v>
      </c>
    </row>
    <row r="538" spans="1:8" ht="38.4" x14ac:dyDescent="0.25">
      <c r="A538" s="21">
        <v>46194</v>
      </c>
      <c r="B538" s="28" t="s">
        <v>1542</v>
      </c>
      <c r="C538" s="38" t="s">
        <v>2096</v>
      </c>
      <c r="D538" s="19" t="s">
        <v>3412</v>
      </c>
      <c r="E538" s="19">
        <v>5</v>
      </c>
      <c r="F538" s="19"/>
      <c r="G538" s="114" t="s">
        <v>4660</v>
      </c>
      <c r="H538" s="115">
        <v>100</v>
      </c>
    </row>
    <row r="539" spans="1:8" x14ac:dyDescent="0.25">
      <c r="A539" s="21">
        <v>46194</v>
      </c>
      <c r="B539" s="28" t="s">
        <v>1542</v>
      </c>
      <c r="C539" s="38" t="s">
        <v>1574</v>
      </c>
      <c r="D539" s="19" t="s">
        <v>4375</v>
      </c>
      <c r="E539" s="19">
        <v>3</v>
      </c>
      <c r="F539" s="19"/>
      <c r="G539" s="114" t="s">
        <v>4661</v>
      </c>
      <c r="H539" s="115">
        <v>100</v>
      </c>
    </row>
    <row r="540" spans="1:8" ht="38.4" x14ac:dyDescent="0.25">
      <c r="A540" s="21">
        <v>46194</v>
      </c>
      <c r="B540" s="28" t="s">
        <v>1542</v>
      </c>
      <c r="C540" s="38" t="s">
        <v>1460</v>
      </c>
      <c r="D540" s="19" t="s">
        <v>3412</v>
      </c>
      <c r="E540" s="19">
        <v>7</v>
      </c>
      <c r="F540" s="19"/>
      <c r="G540" s="114" t="s">
        <v>4662</v>
      </c>
      <c r="H540" s="115">
        <v>100</v>
      </c>
    </row>
    <row r="541" spans="1:8" ht="28.8" x14ac:dyDescent="0.25">
      <c r="A541" s="21">
        <v>46194</v>
      </c>
      <c r="B541" s="28" t="s">
        <v>1542</v>
      </c>
      <c r="C541" s="38" t="s">
        <v>1486</v>
      </c>
      <c r="D541" s="19" t="s">
        <v>3412</v>
      </c>
      <c r="E541" s="19">
        <v>7</v>
      </c>
      <c r="F541" s="19"/>
      <c r="G541" s="114" t="s">
        <v>4663</v>
      </c>
      <c r="H541" s="115">
        <v>100</v>
      </c>
    </row>
    <row r="542" spans="1:8" ht="38.4" x14ac:dyDescent="0.25">
      <c r="A542" s="21">
        <v>46194</v>
      </c>
      <c r="B542" s="28" t="s">
        <v>1542</v>
      </c>
      <c r="C542" s="38" t="s">
        <v>1548</v>
      </c>
      <c r="D542" s="19" t="s">
        <v>3412</v>
      </c>
      <c r="E542" s="19"/>
      <c r="F542" s="19"/>
      <c r="G542" s="114" t="s">
        <v>4664</v>
      </c>
      <c r="H542" s="115">
        <v>100</v>
      </c>
    </row>
    <row r="543" spans="1:8" ht="38.4" x14ac:dyDescent="0.25">
      <c r="A543" s="21">
        <v>46194</v>
      </c>
      <c r="B543" s="28" t="s">
        <v>1542</v>
      </c>
      <c r="C543" s="38" t="s">
        <v>1608</v>
      </c>
      <c r="D543" s="19" t="s">
        <v>3412</v>
      </c>
      <c r="E543" s="19">
        <v>7</v>
      </c>
      <c r="F543" s="19"/>
      <c r="G543" s="114" t="s">
        <v>4662</v>
      </c>
      <c r="H543" s="115">
        <v>100</v>
      </c>
    </row>
    <row r="544" spans="1:8" ht="38.4" x14ac:dyDescent="0.25">
      <c r="A544" s="21">
        <v>46194</v>
      </c>
      <c r="B544" s="28" t="s">
        <v>1542</v>
      </c>
      <c r="C544" s="38" t="s">
        <v>1727</v>
      </c>
      <c r="D544" s="19" t="s">
        <v>3412</v>
      </c>
      <c r="E544" s="19"/>
      <c r="F544" s="19"/>
      <c r="G544" s="114" t="s">
        <v>4665</v>
      </c>
      <c r="H544" s="115">
        <v>100</v>
      </c>
    </row>
    <row r="545" spans="1:8" ht="38.4" x14ac:dyDescent="0.25">
      <c r="A545" s="21">
        <v>46194</v>
      </c>
      <c r="B545" s="28" t="s">
        <v>1542</v>
      </c>
      <c r="C545" s="38" t="s">
        <v>1464</v>
      </c>
      <c r="D545" s="19" t="s">
        <v>3412</v>
      </c>
      <c r="E545" s="19">
        <v>6</v>
      </c>
      <c r="F545" s="19"/>
      <c r="G545" s="114" t="s">
        <v>4666</v>
      </c>
      <c r="H545" s="115">
        <v>100</v>
      </c>
    </row>
    <row r="546" spans="1:8" ht="15" x14ac:dyDescent="0.25">
      <c r="A546" s="21">
        <v>46195</v>
      </c>
      <c r="B546" s="28" t="s">
        <v>1534</v>
      </c>
      <c r="C546" s="38" t="s">
        <v>311</v>
      </c>
      <c r="D546" s="19" t="s">
        <v>4667</v>
      </c>
      <c r="E546" s="19"/>
      <c r="F546" s="19"/>
      <c r="G546" s="114"/>
      <c r="H546" s="115">
        <v>100</v>
      </c>
    </row>
    <row r="547" spans="1:8" ht="26.4" x14ac:dyDescent="0.25">
      <c r="A547" s="21">
        <v>46195</v>
      </c>
      <c r="B547" s="28" t="s">
        <v>1534</v>
      </c>
      <c r="C547" s="38" t="s">
        <v>311</v>
      </c>
      <c r="D547" s="19" t="s">
        <v>2329</v>
      </c>
      <c r="E547" s="19"/>
      <c r="F547" s="19"/>
      <c r="G547" s="114" t="s">
        <v>4668</v>
      </c>
      <c r="H547" s="115">
        <v>100</v>
      </c>
    </row>
    <row r="548" spans="1:8" ht="26.4" x14ac:dyDescent="0.25">
      <c r="A548" s="21">
        <v>46195</v>
      </c>
      <c r="B548" s="28" t="s">
        <v>1534</v>
      </c>
      <c r="C548" s="38" t="s">
        <v>311</v>
      </c>
      <c r="D548" s="19" t="s">
        <v>4669</v>
      </c>
      <c r="E548" s="19"/>
      <c r="F548" s="19"/>
      <c r="G548" s="114" t="s">
        <v>4670</v>
      </c>
      <c r="H548" s="115">
        <v>100</v>
      </c>
    </row>
    <row r="549" spans="1:8" ht="26.4" x14ac:dyDescent="0.25">
      <c r="A549" s="21">
        <v>46195</v>
      </c>
      <c r="B549" s="28" t="s">
        <v>1534</v>
      </c>
      <c r="C549" s="38" t="s">
        <v>4195</v>
      </c>
      <c r="D549" s="19" t="s">
        <v>4671</v>
      </c>
      <c r="E549" s="19"/>
      <c r="F549" s="19"/>
      <c r="G549" s="114"/>
      <c r="H549" s="115">
        <v>100</v>
      </c>
    </row>
    <row r="550" spans="1:8" ht="26.4" x14ac:dyDescent="0.25">
      <c r="A550" s="21">
        <v>46195</v>
      </c>
      <c r="B550" s="28" t="s">
        <v>1534</v>
      </c>
      <c r="C550" s="38" t="s">
        <v>4672</v>
      </c>
      <c r="D550" s="19" t="s">
        <v>2329</v>
      </c>
      <c r="E550" s="19"/>
      <c r="F550" s="19"/>
      <c r="G550" s="114" t="s">
        <v>4673</v>
      </c>
      <c r="H550" s="115">
        <v>100</v>
      </c>
    </row>
    <row r="551" spans="1:8" ht="26.4" x14ac:dyDescent="0.25">
      <c r="A551" s="21">
        <v>46195</v>
      </c>
      <c r="B551" s="28" t="s">
        <v>1534</v>
      </c>
      <c r="C551" s="38" t="s">
        <v>4674</v>
      </c>
      <c r="D551" s="19" t="s">
        <v>2329</v>
      </c>
      <c r="E551" s="19"/>
      <c r="F551" s="19"/>
      <c r="G551" s="114" t="s">
        <v>4675</v>
      </c>
      <c r="H551" s="115">
        <v>100</v>
      </c>
    </row>
    <row r="552" spans="1:8" ht="15" x14ac:dyDescent="0.25">
      <c r="A552" s="21">
        <v>46195</v>
      </c>
      <c r="B552" s="28" t="s">
        <v>1428</v>
      </c>
      <c r="C552" s="38" t="s">
        <v>758</v>
      </c>
      <c r="D552" s="19" t="s">
        <v>4146</v>
      </c>
      <c r="E552" s="19">
        <v>1</v>
      </c>
      <c r="F552" s="19"/>
      <c r="G552" s="114"/>
      <c r="H552" s="115">
        <v>100</v>
      </c>
    </row>
    <row r="553" spans="1:8" ht="26.4" x14ac:dyDescent="0.25">
      <c r="A553" s="21">
        <v>46195</v>
      </c>
      <c r="B553" s="28" t="s">
        <v>1428</v>
      </c>
      <c r="C553" s="38" t="s">
        <v>369</v>
      </c>
      <c r="D553" s="19" t="s">
        <v>1767</v>
      </c>
      <c r="E553" s="19"/>
      <c r="F553" s="19"/>
      <c r="G553" s="114"/>
      <c r="H553" s="115">
        <v>100</v>
      </c>
    </row>
    <row r="554" spans="1:8" ht="15" x14ac:dyDescent="0.25">
      <c r="A554" s="21">
        <v>46195</v>
      </c>
      <c r="B554" s="28" t="s">
        <v>1428</v>
      </c>
      <c r="C554" s="38" t="s">
        <v>1540</v>
      </c>
      <c r="D554" s="19" t="s">
        <v>4676</v>
      </c>
      <c r="E554" s="19"/>
      <c r="F554" s="19"/>
      <c r="G554" s="114" t="s">
        <v>4677</v>
      </c>
      <c r="H554" s="115">
        <v>100</v>
      </c>
    </row>
    <row r="555" spans="1:8" ht="15" x14ac:dyDescent="0.25">
      <c r="A555" s="21">
        <v>46195</v>
      </c>
      <c r="B555" s="28" t="s">
        <v>1542</v>
      </c>
      <c r="C555" s="38" t="s">
        <v>1548</v>
      </c>
      <c r="D555" s="19" t="s">
        <v>3412</v>
      </c>
      <c r="E555" s="19"/>
      <c r="F555" s="19"/>
      <c r="G555" s="114" t="s">
        <v>2747</v>
      </c>
      <c r="H555" s="115">
        <v>100</v>
      </c>
    </row>
    <row r="556" spans="1:8" ht="15" x14ac:dyDescent="0.25">
      <c r="A556" s="21">
        <v>46195</v>
      </c>
      <c r="B556" s="28" t="s">
        <v>1542</v>
      </c>
      <c r="C556" s="38" t="s">
        <v>1725</v>
      </c>
      <c r="D556" s="19" t="s">
        <v>1440</v>
      </c>
      <c r="E556" s="19">
        <v>5</v>
      </c>
      <c r="F556" s="19"/>
      <c r="G556" s="114" t="s">
        <v>1839</v>
      </c>
      <c r="H556" s="115">
        <v>100</v>
      </c>
    </row>
    <row r="557" spans="1:8" ht="15" x14ac:dyDescent="0.25">
      <c r="A557" s="21">
        <v>46195</v>
      </c>
      <c r="B557" s="28" t="s">
        <v>1542</v>
      </c>
      <c r="C557" s="38" t="s">
        <v>1724</v>
      </c>
      <c r="D557" s="19" t="s">
        <v>1440</v>
      </c>
      <c r="E557" s="19">
        <v>5</v>
      </c>
      <c r="F557" s="19"/>
      <c r="G557" s="114"/>
      <c r="H557" s="115">
        <v>100</v>
      </c>
    </row>
    <row r="558" spans="1:8" ht="15" x14ac:dyDescent="0.25">
      <c r="A558" s="21">
        <v>46195</v>
      </c>
      <c r="B558" s="28" t="s">
        <v>1542</v>
      </c>
      <c r="C558" s="38" t="s">
        <v>2043</v>
      </c>
      <c r="D558" s="19" t="s">
        <v>3412</v>
      </c>
      <c r="E558" s="19">
        <v>5</v>
      </c>
      <c r="F558" s="19"/>
      <c r="G558" s="114" t="s">
        <v>4678</v>
      </c>
      <c r="H558" s="115">
        <v>100</v>
      </c>
    </row>
    <row r="559" spans="1:8" x14ac:dyDescent="0.25">
      <c r="A559" s="21">
        <v>46195</v>
      </c>
      <c r="B559" s="28" t="s">
        <v>1542</v>
      </c>
      <c r="C559" s="38" t="s">
        <v>1548</v>
      </c>
      <c r="D559" s="19" t="s">
        <v>3412</v>
      </c>
      <c r="E559" s="19"/>
      <c r="F559" s="19"/>
      <c r="G559" s="114" t="s">
        <v>4679</v>
      </c>
      <c r="H559" s="115">
        <v>100</v>
      </c>
    </row>
    <row r="560" spans="1:8" ht="15" x14ac:dyDescent="0.25">
      <c r="A560" s="21">
        <v>46195</v>
      </c>
      <c r="B560" s="28" t="s">
        <v>1542</v>
      </c>
      <c r="C560" s="38" t="s">
        <v>1649</v>
      </c>
      <c r="D560" s="19" t="s">
        <v>3436</v>
      </c>
      <c r="E560" s="19"/>
      <c r="F560" s="19"/>
      <c r="G560" s="114"/>
      <c r="H560" s="115">
        <v>100</v>
      </c>
    </row>
    <row r="561" spans="1:8" ht="15" x14ac:dyDescent="0.25">
      <c r="A561" s="21">
        <v>46195</v>
      </c>
      <c r="B561" s="28" t="s">
        <v>1555</v>
      </c>
      <c r="C561" s="38" t="s">
        <v>1700</v>
      </c>
      <c r="D561" s="19" t="s">
        <v>4680</v>
      </c>
      <c r="E561" s="19"/>
      <c r="F561" s="19"/>
      <c r="G561" s="114"/>
      <c r="H561" s="115">
        <v>100</v>
      </c>
    </row>
    <row r="562" spans="1:8" ht="15" x14ac:dyDescent="0.25">
      <c r="A562" s="21">
        <v>46195</v>
      </c>
      <c r="B562" s="28" t="s">
        <v>1555</v>
      </c>
      <c r="C562" s="38" t="s">
        <v>1734</v>
      </c>
      <c r="D562" s="19" t="s">
        <v>3412</v>
      </c>
      <c r="E562" s="19">
        <v>4</v>
      </c>
      <c r="F562" s="19"/>
      <c r="G562" s="114" t="s">
        <v>4681</v>
      </c>
      <c r="H562" s="115">
        <v>100</v>
      </c>
    </row>
    <row r="563" spans="1:8" ht="15" x14ac:dyDescent="0.25">
      <c r="A563" s="21">
        <v>46195</v>
      </c>
      <c r="B563" s="28" t="s">
        <v>1555</v>
      </c>
      <c r="C563" s="38" t="s">
        <v>1781</v>
      </c>
      <c r="D563" s="19" t="s">
        <v>1440</v>
      </c>
      <c r="E563" s="19">
        <v>6</v>
      </c>
      <c r="F563" s="19"/>
      <c r="G563" s="114" t="s">
        <v>1839</v>
      </c>
      <c r="H563" s="115">
        <v>100</v>
      </c>
    </row>
    <row r="564" spans="1:8" ht="15" x14ac:dyDescent="0.25">
      <c r="A564" s="21">
        <v>46195</v>
      </c>
      <c r="B564" s="28" t="s">
        <v>1555</v>
      </c>
      <c r="C564" s="38" t="s">
        <v>1784</v>
      </c>
      <c r="D564" s="19" t="s">
        <v>3412</v>
      </c>
      <c r="E564" s="19"/>
      <c r="F564" s="19"/>
      <c r="G564" s="114" t="s">
        <v>2007</v>
      </c>
      <c r="H564" s="115">
        <v>100</v>
      </c>
    </row>
    <row r="565" spans="1:8" ht="15" x14ac:dyDescent="0.25">
      <c r="A565" s="21">
        <v>46195</v>
      </c>
      <c r="B565" s="28" t="s">
        <v>1555</v>
      </c>
      <c r="C565" s="38" t="s">
        <v>1562</v>
      </c>
      <c r="D565" s="19" t="s">
        <v>3412</v>
      </c>
      <c r="E565" s="19"/>
      <c r="F565" s="19"/>
      <c r="G565" s="114" t="s">
        <v>4682</v>
      </c>
      <c r="H565" s="115">
        <v>100</v>
      </c>
    </row>
    <row r="566" spans="1:8" x14ac:dyDescent="0.25">
      <c r="A566" s="21">
        <v>46195</v>
      </c>
      <c r="B566" s="28" t="s">
        <v>1555</v>
      </c>
      <c r="C566" s="38" t="s">
        <v>2286</v>
      </c>
      <c r="D566" s="19" t="s">
        <v>3412</v>
      </c>
      <c r="E566" s="19"/>
      <c r="F566" s="19"/>
      <c r="G566" s="114" t="s">
        <v>4683</v>
      </c>
      <c r="H566" s="115">
        <v>100</v>
      </c>
    </row>
    <row r="567" spans="1:8" ht="15" x14ac:dyDescent="0.25">
      <c r="A567" s="21">
        <v>46195</v>
      </c>
      <c r="B567" s="28" t="s">
        <v>1555</v>
      </c>
      <c r="C567" s="38" t="s">
        <v>1626</v>
      </c>
      <c r="D567" s="19" t="s">
        <v>1440</v>
      </c>
      <c r="E567" s="19">
        <v>5</v>
      </c>
      <c r="F567" s="19"/>
      <c r="G567" s="114" t="s">
        <v>1839</v>
      </c>
      <c r="H567" s="115">
        <v>100</v>
      </c>
    </row>
    <row r="568" spans="1:8" x14ac:dyDescent="0.25">
      <c r="A568" s="21">
        <v>46195</v>
      </c>
      <c r="B568" s="28" t="s">
        <v>1438</v>
      </c>
      <c r="C568" s="38" t="s">
        <v>1468</v>
      </c>
      <c r="D568" s="19" t="s">
        <v>3412</v>
      </c>
      <c r="E568" s="19">
        <v>3</v>
      </c>
      <c r="F568" s="19"/>
      <c r="G568" s="114" t="s">
        <v>4684</v>
      </c>
      <c r="H568" s="115">
        <v>100</v>
      </c>
    </row>
    <row r="569" spans="1:8" ht="15" x14ac:dyDescent="0.25">
      <c r="A569" s="21">
        <v>46195</v>
      </c>
      <c r="B569" s="28" t="s">
        <v>1438</v>
      </c>
      <c r="C569" s="38" t="s">
        <v>1692</v>
      </c>
      <c r="D569" s="19" t="s">
        <v>4375</v>
      </c>
      <c r="E569" s="19"/>
      <c r="F569" s="19"/>
      <c r="G569" s="114" t="s">
        <v>2718</v>
      </c>
      <c r="H569" s="115">
        <v>100</v>
      </c>
    </row>
    <row r="570" spans="1:8" ht="15" x14ac:dyDescent="0.25">
      <c r="A570" s="21">
        <v>46195</v>
      </c>
      <c r="B570" s="28" t="s">
        <v>1438</v>
      </c>
      <c r="C570" s="38" t="s">
        <v>1576</v>
      </c>
      <c r="D570" s="19" t="s">
        <v>4375</v>
      </c>
      <c r="E570" s="19"/>
      <c r="F570" s="19"/>
      <c r="G570" s="114" t="s">
        <v>2718</v>
      </c>
      <c r="H570" s="115">
        <v>100</v>
      </c>
    </row>
    <row r="571" spans="1:8" ht="15" x14ac:dyDescent="0.25">
      <c r="A571" s="21">
        <v>46195</v>
      </c>
      <c r="B571" s="28" t="s">
        <v>1438</v>
      </c>
      <c r="C571" s="38" t="s">
        <v>2270</v>
      </c>
      <c r="D571" s="19" t="s">
        <v>4375</v>
      </c>
      <c r="E571" s="19"/>
      <c r="F571" s="19"/>
      <c r="G571" s="114" t="s">
        <v>2718</v>
      </c>
      <c r="H571" s="115">
        <v>100</v>
      </c>
    </row>
    <row r="572" spans="1:8" ht="15" x14ac:dyDescent="0.25">
      <c r="A572" s="21">
        <v>46195</v>
      </c>
      <c r="B572" s="28" t="s">
        <v>1438</v>
      </c>
      <c r="C572" s="38" t="s">
        <v>1955</v>
      </c>
      <c r="D572" s="19" t="s">
        <v>1440</v>
      </c>
      <c r="E572" s="19">
        <v>4</v>
      </c>
      <c r="F572" s="19"/>
      <c r="G572" s="114"/>
      <c r="H572" s="115">
        <v>100</v>
      </c>
    </row>
    <row r="573" spans="1:8" ht="15" x14ac:dyDescent="0.25">
      <c r="A573" s="21">
        <v>46195</v>
      </c>
      <c r="B573" s="28" t="s">
        <v>1438</v>
      </c>
      <c r="C573" s="38" t="s">
        <v>1642</v>
      </c>
      <c r="D573" s="19" t="s">
        <v>1440</v>
      </c>
      <c r="E573" s="19">
        <v>3</v>
      </c>
      <c r="F573" s="19"/>
      <c r="G573" s="114"/>
      <c r="H573" s="115">
        <v>100</v>
      </c>
    </row>
    <row r="574" spans="1:8" ht="15" x14ac:dyDescent="0.25">
      <c r="A574" s="21">
        <v>46195</v>
      </c>
      <c r="B574" s="28" t="s">
        <v>1438</v>
      </c>
      <c r="C574" s="38" t="s">
        <v>1472</v>
      </c>
      <c r="D574" s="19" t="s">
        <v>1440</v>
      </c>
      <c r="E574" s="19">
        <v>6</v>
      </c>
      <c r="F574" s="19"/>
      <c r="G574" s="114"/>
      <c r="H574" s="115">
        <v>100</v>
      </c>
    </row>
    <row r="575" spans="1:8" ht="28.8" x14ac:dyDescent="0.25">
      <c r="A575" s="21">
        <v>46195</v>
      </c>
      <c r="B575" s="28" t="s">
        <v>1457</v>
      </c>
      <c r="C575" s="38" t="s">
        <v>1794</v>
      </c>
      <c r="D575" s="19" t="s">
        <v>3412</v>
      </c>
      <c r="E575" s="19"/>
      <c r="F575" s="19"/>
      <c r="G575" s="114" t="s">
        <v>4685</v>
      </c>
      <c r="H575" s="115">
        <v>100</v>
      </c>
    </row>
    <row r="576" spans="1:8" ht="15" x14ac:dyDescent="0.25">
      <c r="A576" s="21">
        <v>46195</v>
      </c>
      <c r="B576" s="28" t="s">
        <v>1457</v>
      </c>
      <c r="C576" s="38" t="s">
        <v>1619</v>
      </c>
      <c r="D576" s="19" t="s">
        <v>4375</v>
      </c>
      <c r="E576" s="19">
        <v>8</v>
      </c>
      <c r="F576" s="19"/>
      <c r="G576" s="114" t="s">
        <v>1476</v>
      </c>
      <c r="H576" s="115">
        <v>100</v>
      </c>
    </row>
    <row r="577" spans="1:8" ht="15" x14ac:dyDescent="0.25">
      <c r="A577" s="21">
        <v>46195</v>
      </c>
      <c r="B577" s="28" t="s">
        <v>1457</v>
      </c>
      <c r="C577" s="38" t="s">
        <v>1622</v>
      </c>
      <c r="D577" s="19" t="s">
        <v>4375</v>
      </c>
      <c r="E577" s="19">
        <v>8</v>
      </c>
      <c r="F577" s="19"/>
      <c r="G577" s="114" t="s">
        <v>1450</v>
      </c>
      <c r="H577" s="115">
        <v>100</v>
      </c>
    </row>
    <row r="578" spans="1:8" ht="15" x14ac:dyDescent="0.25">
      <c r="A578" s="21">
        <v>46195</v>
      </c>
      <c r="B578" s="28" t="s">
        <v>1457</v>
      </c>
      <c r="C578" s="38" t="s">
        <v>1737</v>
      </c>
      <c r="D578" s="19" t="s">
        <v>1440</v>
      </c>
      <c r="E578" s="19">
        <v>7</v>
      </c>
      <c r="F578" s="19"/>
      <c r="G578" s="114"/>
      <c r="H578" s="115">
        <v>100</v>
      </c>
    </row>
    <row r="579" spans="1:8" ht="15" x14ac:dyDescent="0.25">
      <c r="A579" s="21">
        <v>46195</v>
      </c>
      <c r="B579" s="28" t="s">
        <v>1457</v>
      </c>
      <c r="C579" s="38" t="s">
        <v>1442</v>
      </c>
      <c r="D579" s="19" t="s">
        <v>4686</v>
      </c>
      <c r="E579" s="19"/>
      <c r="F579" s="19"/>
      <c r="G579" s="114" t="s">
        <v>1476</v>
      </c>
      <c r="H579" s="115">
        <v>100</v>
      </c>
    </row>
    <row r="580" spans="1:8" ht="15" x14ac:dyDescent="0.25">
      <c r="A580" s="21">
        <v>46195</v>
      </c>
      <c r="B580" s="28" t="s">
        <v>1457</v>
      </c>
      <c r="C580" s="38" t="s">
        <v>1687</v>
      </c>
      <c r="D580" s="19" t="s">
        <v>4383</v>
      </c>
      <c r="E580" s="19"/>
      <c r="F580" s="19"/>
      <c r="G580" s="114" t="s">
        <v>1450</v>
      </c>
      <c r="H580" s="115">
        <v>100</v>
      </c>
    </row>
    <row r="581" spans="1:8" ht="15" x14ac:dyDescent="0.25">
      <c r="A581" s="21">
        <v>46195</v>
      </c>
      <c r="B581" s="28" t="s">
        <v>1590</v>
      </c>
      <c r="C581" s="38" t="s">
        <v>1700</v>
      </c>
      <c r="D581" s="19" t="s">
        <v>4687</v>
      </c>
      <c r="E581" s="19"/>
      <c r="F581" s="19"/>
      <c r="G581" s="114"/>
      <c r="H581" s="115">
        <v>100</v>
      </c>
    </row>
    <row r="582" spans="1:8" ht="15" x14ac:dyDescent="0.25">
      <c r="A582" s="21">
        <v>46195</v>
      </c>
      <c r="B582" s="28" t="s">
        <v>1590</v>
      </c>
      <c r="C582" s="38" t="s">
        <v>4195</v>
      </c>
      <c r="D582" s="19" t="s">
        <v>4688</v>
      </c>
      <c r="E582" s="19"/>
      <c r="F582" s="19"/>
      <c r="G582" s="114"/>
      <c r="H582" s="115">
        <v>100</v>
      </c>
    </row>
    <row r="583" spans="1:8" ht="15" x14ac:dyDescent="0.25">
      <c r="A583" s="21">
        <v>46195</v>
      </c>
      <c r="B583" s="28" t="s">
        <v>1590</v>
      </c>
      <c r="C583" s="38" t="s">
        <v>1700</v>
      </c>
      <c r="D583" s="19" t="s">
        <v>4689</v>
      </c>
      <c r="E583" s="19"/>
      <c r="F583" s="19"/>
      <c r="G583" s="114"/>
      <c r="H583" s="115">
        <v>100</v>
      </c>
    </row>
    <row r="584" spans="1:8" ht="15" x14ac:dyDescent="0.25">
      <c r="A584" s="21">
        <v>46196</v>
      </c>
      <c r="B584" s="28" t="s">
        <v>1428</v>
      </c>
      <c r="C584" s="38" t="s">
        <v>758</v>
      </c>
      <c r="D584" s="19" t="s">
        <v>4146</v>
      </c>
      <c r="E584" s="19">
        <v>1</v>
      </c>
      <c r="F584" s="19"/>
      <c r="G584" s="114"/>
      <c r="H584" s="115">
        <v>100</v>
      </c>
    </row>
    <row r="585" spans="1:8" ht="15" x14ac:dyDescent="0.25">
      <c r="A585" s="21">
        <v>46196</v>
      </c>
      <c r="B585" s="28" t="s">
        <v>1428</v>
      </c>
      <c r="C585" s="38" t="s">
        <v>311</v>
      </c>
      <c r="D585" s="19" t="s">
        <v>4690</v>
      </c>
      <c r="E585" s="19"/>
      <c r="F585" s="19"/>
      <c r="G585" s="114"/>
      <c r="H585" s="115">
        <v>100</v>
      </c>
    </row>
    <row r="586" spans="1:8" ht="33.75" customHeight="1" x14ac:dyDescent="0.25">
      <c r="A586" s="21">
        <v>46196</v>
      </c>
      <c r="B586" s="28" t="s">
        <v>1428</v>
      </c>
      <c r="C586" s="38" t="s">
        <v>311</v>
      </c>
      <c r="D586" s="19" t="s">
        <v>4691</v>
      </c>
      <c r="E586" s="19"/>
      <c r="F586" s="19"/>
      <c r="G586" s="114"/>
      <c r="H586" s="115">
        <v>100</v>
      </c>
    </row>
    <row r="587" spans="1:8" ht="15" x14ac:dyDescent="0.25">
      <c r="A587" s="21">
        <v>46196</v>
      </c>
      <c r="B587" s="28" t="s">
        <v>1428</v>
      </c>
      <c r="C587" s="38" t="s">
        <v>369</v>
      </c>
      <c r="D587" s="19" t="s">
        <v>4692</v>
      </c>
      <c r="E587" s="19"/>
      <c r="F587" s="19"/>
      <c r="G587" s="114"/>
      <c r="H587" s="115">
        <v>100</v>
      </c>
    </row>
    <row r="588" spans="1:8" ht="15" x14ac:dyDescent="0.25">
      <c r="A588" s="21">
        <v>46196</v>
      </c>
      <c r="B588" s="28" t="s">
        <v>1542</v>
      </c>
      <c r="C588" s="38" t="s">
        <v>1941</v>
      </c>
      <c r="D588" s="19" t="s">
        <v>1440</v>
      </c>
      <c r="E588" s="19">
        <v>4</v>
      </c>
      <c r="F588" s="19"/>
      <c r="G588" s="114"/>
      <c r="H588" s="115">
        <v>100</v>
      </c>
    </row>
    <row r="589" spans="1:8" x14ac:dyDescent="0.25">
      <c r="A589" s="21">
        <v>46196</v>
      </c>
      <c r="B589" s="28" t="s">
        <v>1542</v>
      </c>
      <c r="C589" s="38" t="s">
        <v>1624</v>
      </c>
      <c r="D589" s="19" t="s">
        <v>4375</v>
      </c>
      <c r="E589" s="19">
        <v>8</v>
      </c>
      <c r="F589" s="19"/>
      <c r="G589" s="114" t="s">
        <v>4693</v>
      </c>
      <c r="H589" s="115">
        <v>100</v>
      </c>
    </row>
    <row r="590" spans="1:8" ht="15" x14ac:dyDescent="0.25">
      <c r="A590" s="21">
        <v>46196</v>
      </c>
      <c r="B590" s="28" t="s">
        <v>1542</v>
      </c>
      <c r="C590" s="38" t="s">
        <v>1627</v>
      </c>
      <c r="D590" s="19" t="s">
        <v>1440</v>
      </c>
      <c r="E590" s="19">
        <v>8</v>
      </c>
      <c r="F590" s="19"/>
      <c r="G590" s="114" t="s">
        <v>4694</v>
      </c>
      <c r="H590" s="115">
        <v>100</v>
      </c>
    </row>
    <row r="591" spans="1:8" x14ac:dyDescent="0.25">
      <c r="A591" s="21">
        <v>46196</v>
      </c>
      <c r="B591" s="28" t="s">
        <v>1542</v>
      </c>
      <c r="C591" s="38" t="s">
        <v>1685</v>
      </c>
      <c r="D591" s="19" t="s">
        <v>4383</v>
      </c>
      <c r="E591" s="19"/>
      <c r="F591" s="19"/>
      <c r="G591" s="114" t="s">
        <v>4695</v>
      </c>
      <c r="H591" s="115">
        <v>100</v>
      </c>
    </row>
    <row r="592" spans="1:8" x14ac:dyDescent="0.25">
      <c r="A592" s="21">
        <v>46196</v>
      </c>
      <c r="B592" s="28" t="s">
        <v>1542</v>
      </c>
      <c r="C592" s="38" t="s">
        <v>1742</v>
      </c>
      <c r="D592" s="19" t="s">
        <v>3412</v>
      </c>
      <c r="E592" s="19"/>
      <c r="F592" s="19"/>
      <c r="G592" s="114" t="s">
        <v>4696</v>
      </c>
      <c r="H592" s="115">
        <v>100</v>
      </c>
    </row>
    <row r="593" spans="1:8" x14ac:dyDescent="0.25">
      <c r="A593" s="21">
        <v>46196</v>
      </c>
      <c r="B593" s="28" t="s">
        <v>1542</v>
      </c>
      <c r="C593" s="38" t="s">
        <v>1728</v>
      </c>
      <c r="D593" s="19" t="s">
        <v>4383</v>
      </c>
      <c r="E593" s="19">
        <v>3</v>
      </c>
      <c r="F593" s="19"/>
      <c r="G593" s="114" t="s">
        <v>4697</v>
      </c>
      <c r="H593" s="115">
        <v>100</v>
      </c>
    </row>
    <row r="594" spans="1:8" ht="15" x14ac:dyDescent="0.25">
      <c r="A594" s="21">
        <v>46196</v>
      </c>
      <c r="B594" s="28" t="s">
        <v>1555</v>
      </c>
      <c r="C594" s="38" t="s">
        <v>1562</v>
      </c>
      <c r="D594" s="19" t="s">
        <v>3412</v>
      </c>
      <c r="E594" s="19"/>
      <c r="F594" s="19"/>
      <c r="G594" s="114" t="s">
        <v>4698</v>
      </c>
      <c r="H594" s="115">
        <v>100</v>
      </c>
    </row>
    <row r="595" spans="1:8" ht="15" x14ac:dyDescent="0.25">
      <c r="A595" s="21">
        <v>46196</v>
      </c>
      <c r="B595" s="28" t="s">
        <v>1555</v>
      </c>
      <c r="C595" s="38" t="s">
        <v>1729</v>
      </c>
      <c r="D595" s="19" t="s">
        <v>1440</v>
      </c>
      <c r="E595" s="19">
        <v>3</v>
      </c>
      <c r="F595" s="19"/>
      <c r="G595" s="114"/>
      <c r="H595" s="115">
        <v>100</v>
      </c>
    </row>
    <row r="596" spans="1:8" ht="15" x14ac:dyDescent="0.25">
      <c r="A596" s="21">
        <v>46196</v>
      </c>
      <c r="B596" s="28" t="s">
        <v>1555</v>
      </c>
      <c r="C596" s="38" t="s">
        <v>1563</v>
      </c>
      <c r="D596" s="19" t="s">
        <v>1440</v>
      </c>
      <c r="E596" s="19">
        <v>4</v>
      </c>
      <c r="F596" s="19"/>
      <c r="G596" s="114" t="s">
        <v>1839</v>
      </c>
      <c r="H596" s="115">
        <v>100</v>
      </c>
    </row>
    <row r="597" spans="1:8" ht="15" x14ac:dyDescent="0.25">
      <c r="A597" s="21">
        <v>46196</v>
      </c>
      <c r="B597" s="28" t="s">
        <v>1555</v>
      </c>
      <c r="C597" s="38" t="s">
        <v>2286</v>
      </c>
      <c r="D597" s="19" t="s">
        <v>2841</v>
      </c>
      <c r="E597" s="19"/>
      <c r="F597" s="19"/>
      <c r="G597" s="114"/>
      <c r="H597" s="115">
        <v>100</v>
      </c>
    </row>
    <row r="598" spans="1:8" ht="15" x14ac:dyDescent="0.25">
      <c r="A598" s="21">
        <v>46196</v>
      </c>
      <c r="B598" s="28" t="s">
        <v>1555</v>
      </c>
      <c r="C598" s="38" t="s">
        <v>1785</v>
      </c>
      <c r="D598" s="19" t="s">
        <v>1440</v>
      </c>
      <c r="E598" s="19">
        <v>4</v>
      </c>
      <c r="F598" s="19"/>
      <c r="G598" s="114" t="s">
        <v>1839</v>
      </c>
      <c r="H598" s="115">
        <v>100</v>
      </c>
    </row>
    <row r="599" spans="1:8" ht="15" x14ac:dyDescent="0.25">
      <c r="A599" s="21">
        <v>46196</v>
      </c>
      <c r="B599" s="28" t="s">
        <v>1555</v>
      </c>
      <c r="C599" s="38" t="s">
        <v>1731</v>
      </c>
      <c r="D599" s="19" t="s">
        <v>1440</v>
      </c>
      <c r="E599" s="19">
        <v>6</v>
      </c>
      <c r="F599" s="19"/>
      <c r="G599" s="114"/>
      <c r="H599" s="115">
        <v>100</v>
      </c>
    </row>
    <row r="600" spans="1:8" ht="15" x14ac:dyDescent="0.25">
      <c r="A600" s="21">
        <v>46196</v>
      </c>
      <c r="B600" s="28" t="s">
        <v>1438</v>
      </c>
      <c r="C600" s="38" t="s">
        <v>1697</v>
      </c>
      <c r="D600" s="19" t="s">
        <v>4375</v>
      </c>
      <c r="E600" s="19"/>
      <c r="F600" s="19"/>
      <c r="G600" s="114" t="s">
        <v>2718</v>
      </c>
      <c r="H600" s="115">
        <v>100</v>
      </c>
    </row>
    <row r="601" spans="1:8" x14ac:dyDescent="0.25">
      <c r="A601" s="21">
        <v>46196</v>
      </c>
      <c r="B601" s="28" t="s">
        <v>1438</v>
      </c>
      <c r="C601" s="38" t="s">
        <v>1472</v>
      </c>
      <c r="D601" s="19" t="s">
        <v>4375</v>
      </c>
      <c r="E601" s="19"/>
      <c r="F601" s="19"/>
      <c r="G601" s="114" t="s">
        <v>4649</v>
      </c>
      <c r="H601" s="115">
        <v>100</v>
      </c>
    </row>
    <row r="602" spans="1:8" x14ac:dyDescent="0.25">
      <c r="A602" s="21">
        <v>46196</v>
      </c>
      <c r="B602" s="28" t="s">
        <v>1438</v>
      </c>
      <c r="C602" s="38" t="s">
        <v>1486</v>
      </c>
      <c r="D602" s="19" t="s">
        <v>3412</v>
      </c>
      <c r="E602" s="19">
        <v>6</v>
      </c>
      <c r="F602" s="19"/>
      <c r="G602" s="114" t="s">
        <v>4699</v>
      </c>
      <c r="H602" s="115">
        <v>100</v>
      </c>
    </row>
    <row r="603" spans="1:8" ht="15" x14ac:dyDescent="0.25">
      <c r="A603" s="21">
        <v>46196</v>
      </c>
      <c r="B603" s="28" t="s">
        <v>1438</v>
      </c>
      <c r="C603" s="38" t="s">
        <v>2043</v>
      </c>
      <c r="D603" s="19" t="s">
        <v>4375</v>
      </c>
      <c r="E603" s="19"/>
      <c r="F603" s="19"/>
      <c r="G603" s="114" t="s">
        <v>2718</v>
      </c>
      <c r="H603" s="115">
        <v>100</v>
      </c>
    </row>
    <row r="604" spans="1:8" ht="15" x14ac:dyDescent="0.25">
      <c r="A604" s="21">
        <v>46196</v>
      </c>
      <c r="B604" s="28" t="s">
        <v>1438</v>
      </c>
      <c r="C604" s="38" t="s">
        <v>2020</v>
      </c>
      <c r="D604" s="19" t="s">
        <v>1440</v>
      </c>
      <c r="E604" s="19">
        <v>5</v>
      </c>
      <c r="F604" s="19"/>
      <c r="G604" s="114"/>
      <c r="H604" s="115">
        <v>100</v>
      </c>
    </row>
    <row r="605" spans="1:8" ht="15" x14ac:dyDescent="0.25">
      <c r="A605" s="21">
        <v>46196</v>
      </c>
      <c r="B605" s="28" t="s">
        <v>1438</v>
      </c>
      <c r="C605" s="38" t="s">
        <v>4444</v>
      </c>
      <c r="D605" s="19" t="s">
        <v>1440</v>
      </c>
      <c r="E605" s="19">
        <v>6</v>
      </c>
      <c r="F605" s="19"/>
      <c r="G605" s="114"/>
      <c r="H605" s="115">
        <v>100</v>
      </c>
    </row>
    <row r="606" spans="1:8" ht="15" x14ac:dyDescent="0.25">
      <c r="A606" s="21">
        <v>46196</v>
      </c>
      <c r="B606" s="28" t="s">
        <v>2372</v>
      </c>
      <c r="C606" s="38" t="s">
        <v>1700</v>
      </c>
      <c r="D606" s="19" t="s">
        <v>4700</v>
      </c>
      <c r="E606" s="19"/>
      <c r="F606" s="19"/>
      <c r="G606" s="114"/>
      <c r="H606" s="115">
        <v>100</v>
      </c>
    </row>
    <row r="607" spans="1:8" ht="15" x14ac:dyDescent="0.25">
      <c r="A607" s="21">
        <v>46196</v>
      </c>
      <c r="B607" s="28" t="s">
        <v>2372</v>
      </c>
      <c r="C607" s="38" t="s">
        <v>4612</v>
      </c>
      <c r="D607" s="19" t="s">
        <v>4701</v>
      </c>
      <c r="E607" s="19"/>
      <c r="F607" s="19"/>
      <c r="G607" s="114"/>
      <c r="H607" s="115">
        <v>100</v>
      </c>
    </row>
    <row r="608" spans="1:8" ht="15" x14ac:dyDescent="0.25">
      <c r="A608" s="21">
        <v>46196</v>
      </c>
      <c r="B608" s="28" t="s">
        <v>2372</v>
      </c>
      <c r="C608" s="38" t="s">
        <v>369</v>
      </c>
      <c r="D608" s="19" t="s">
        <v>3303</v>
      </c>
      <c r="E608" s="19"/>
      <c r="F608" s="19"/>
      <c r="G608" s="114"/>
      <c r="H608" s="115">
        <v>100</v>
      </c>
    </row>
    <row r="609" spans="1:8" ht="26.4" x14ac:dyDescent="0.25">
      <c r="A609" s="21">
        <v>46197</v>
      </c>
      <c r="B609" s="28" t="s">
        <v>1534</v>
      </c>
      <c r="C609" s="38" t="s">
        <v>4702</v>
      </c>
      <c r="D609" s="19" t="s">
        <v>2329</v>
      </c>
      <c r="E609" s="19"/>
      <c r="F609" s="19"/>
      <c r="G609" s="114" t="s">
        <v>4703</v>
      </c>
      <c r="H609" s="115">
        <v>100</v>
      </c>
    </row>
    <row r="610" spans="1:8" ht="26.4" x14ac:dyDescent="0.25">
      <c r="A610" s="21">
        <v>46197</v>
      </c>
      <c r="B610" s="28" t="s">
        <v>1534</v>
      </c>
      <c r="C610" s="38" t="s">
        <v>4704</v>
      </c>
      <c r="D610" s="19" t="s">
        <v>2329</v>
      </c>
      <c r="E610" s="19"/>
      <c r="F610" s="19"/>
      <c r="G610" s="114" t="s">
        <v>4705</v>
      </c>
      <c r="H610" s="115">
        <v>100</v>
      </c>
    </row>
    <row r="611" spans="1:8" ht="26.4" x14ac:dyDescent="0.25">
      <c r="A611" s="21">
        <v>46197</v>
      </c>
      <c r="B611" s="28" t="s">
        <v>1534</v>
      </c>
      <c r="C611" s="38" t="s">
        <v>3337</v>
      </c>
      <c r="D611" s="19" t="s">
        <v>2329</v>
      </c>
      <c r="E611" s="19"/>
      <c r="F611" s="19"/>
      <c r="G611" s="114" t="s">
        <v>4706</v>
      </c>
      <c r="H611" s="115">
        <v>100</v>
      </c>
    </row>
    <row r="612" spans="1:8" ht="26.4" x14ac:dyDescent="0.25">
      <c r="A612" s="21">
        <v>46197</v>
      </c>
      <c r="B612" s="28" t="s">
        <v>1534</v>
      </c>
      <c r="C612" s="38" t="s">
        <v>4095</v>
      </c>
      <c r="D612" s="19" t="s">
        <v>2329</v>
      </c>
      <c r="E612" s="19"/>
      <c r="F612" s="19"/>
      <c r="G612" s="114" t="s">
        <v>4707</v>
      </c>
      <c r="H612" s="115">
        <v>100</v>
      </c>
    </row>
    <row r="613" spans="1:8" ht="26.4" x14ac:dyDescent="0.25">
      <c r="A613" s="21">
        <v>46197</v>
      </c>
      <c r="B613" s="28" t="s">
        <v>1534</v>
      </c>
      <c r="C613" s="38" t="s">
        <v>3322</v>
      </c>
      <c r="D613" s="19" t="s">
        <v>2329</v>
      </c>
      <c r="E613" s="19"/>
      <c r="F613" s="19"/>
      <c r="G613" s="114" t="s">
        <v>4708</v>
      </c>
      <c r="H613" s="115">
        <v>100</v>
      </c>
    </row>
    <row r="614" spans="1:8" ht="26.4" x14ac:dyDescent="0.25">
      <c r="A614" s="21">
        <v>46197</v>
      </c>
      <c r="B614" s="28" t="s">
        <v>1534</v>
      </c>
      <c r="C614" s="38" t="s">
        <v>3324</v>
      </c>
      <c r="D614" s="19" t="s">
        <v>2329</v>
      </c>
      <c r="E614" s="19"/>
      <c r="F614" s="19"/>
      <c r="G614" s="114" t="s">
        <v>4709</v>
      </c>
      <c r="H614" s="115">
        <v>100</v>
      </c>
    </row>
    <row r="615" spans="1:8" ht="26.4" x14ac:dyDescent="0.25">
      <c r="A615" s="21">
        <v>46197</v>
      </c>
      <c r="B615" s="28" t="s">
        <v>1534</v>
      </c>
      <c r="C615" s="38" t="s">
        <v>2730</v>
      </c>
      <c r="D615" s="19" t="s">
        <v>2329</v>
      </c>
      <c r="E615" s="19"/>
      <c r="F615" s="19"/>
      <c r="G615" s="114" t="s">
        <v>4710</v>
      </c>
      <c r="H615" s="115">
        <v>100</v>
      </c>
    </row>
    <row r="616" spans="1:8" ht="26.4" x14ac:dyDescent="0.25">
      <c r="A616" s="21">
        <v>46197</v>
      </c>
      <c r="B616" s="28" t="s">
        <v>1428</v>
      </c>
      <c r="C616" s="38" t="s">
        <v>1540</v>
      </c>
      <c r="D616" s="19" t="s">
        <v>4711</v>
      </c>
      <c r="E616" s="19"/>
      <c r="F616" s="19"/>
      <c r="G616" s="114" t="s">
        <v>4712</v>
      </c>
      <c r="H616" s="115">
        <v>100</v>
      </c>
    </row>
    <row r="617" spans="1:8" ht="15" x14ac:dyDescent="0.25">
      <c r="A617" s="21">
        <v>46197</v>
      </c>
      <c r="B617" s="28" t="s">
        <v>1428</v>
      </c>
      <c r="C617" s="38" t="s">
        <v>1540</v>
      </c>
      <c r="D617" s="19" t="s">
        <v>4713</v>
      </c>
      <c r="E617" s="19"/>
      <c r="F617" s="19"/>
      <c r="G617" s="114"/>
      <c r="H617" s="115">
        <v>100</v>
      </c>
    </row>
    <row r="618" spans="1:8" ht="26.4" x14ac:dyDescent="0.25">
      <c r="A618" s="21">
        <v>46197</v>
      </c>
      <c r="B618" s="28" t="s">
        <v>1428</v>
      </c>
      <c r="C618" s="38" t="s">
        <v>363</v>
      </c>
      <c r="D618" s="19" t="s">
        <v>4714</v>
      </c>
      <c r="E618" s="19"/>
      <c r="F618" s="19"/>
      <c r="G618" s="114"/>
      <c r="H618" s="115">
        <v>100</v>
      </c>
    </row>
    <row r="619" spans="1:8" ht="26.4" x14ac:dyDescent="0.25">
      <c r="A619" s="21">
        <v>46197</v>
      </c>
      <c r="B619" s="28" t="s">
        <v>1428</v>
      </c>
      <c r="C619" s="38" t="s">
        <v>363</v>
      </c>
      <c r="D619" s="19" t="s">
        <v>4715</v>
      </c>
      <c r="E619" s="19"/>
      <c r="F619" s="19"/>
      <c r="G619" s="114"/>
      <c r="H619" s="115">
        <v>100</v>
      </c>
    </row>
    <row r="620" spans="1:8" x14ac:dyDescent="0.25">
      <c r="A620" s="21">
        <v>46197</v>
      </c>
      <c r="B620" s="28" t="s">
        <v>1542</v>
      </c>
      <c r="C620" s="38" t="s">
        <v>1724</v>
      </c>
      <c r="D620" s="19" t="s">
        <v>3412</v>
      </c>
      <c r="E620" s="19"/>
      <c r="F620" s="19"/>
      <c r="G620" s="114" t="s">
        <v>4716</v>
      </c>
      <c r="H620" s="115">
        <v>100</v>
      </c>
    </row>
    <row r="621" spans="1:8" ht="15" x14ac:dyDescent="0.25">
      <c r="A621" s="21">
        <v>46197</v>
      </c>
      <c r="B621" s="28" t="s">
        <v>1542</v>
      </c>
      <c r="C621" s="38" t="s">
        <v>1882</v>
      </c>
      <c r="D621" s="19" t="s">
        <v>1440</v>
      </c>
      <c r="E621" s="19">
        <v>4</v>
      </c>
      <c r="F621" s="19"/>
      <c r="G621" s="114"/>
      <c r="H621" s="115">
        <v>100</v>
      </c>
    </row>
    <row r="622" spans="1:8" ht="15" x14ac:dyDescent="0.25">
      <c r="A622" s="21">
        <v>46197</v>
      </c>
      <c r="B622" s="28" t="s">
        <v>1542</v>
      </c>
      <c r="C622" s="38" t="s">
        <v>1723</v>
      </c>
      <c r="D622" s="19" t="s">
        <v>4375</v>
      </c>
      <c r="E622" s="19">
        <v>6</v>
      </c>
      <c r="F622" s="19"/>
      <c r="G622" s="114" t="s">
        <v>4717</v>
      </c>
      <c r="H622" s="115">
        <v>100</v>
      </c>
    </row>
    <row r="623" spans="1:8" ht="15" x14ac:dyDescent="0.25">
      <c r="A623" s="21">
        <v>46197</v>
      </c>
      <c r="B623" s="28" t="s">
        <v>1542</v>
      </c>
      <c r="C623" s="38" t="s">
        <v>1553</v>
      </c>
      <c r="D623" s="19" t="s">
        <v>4383</v>
      </c>
      <c r="E623" s="19"/>
      <c r="F623" s="19"/>
      <c r="G623" s="114" t="s">
        <v>1918</v>
      </c>
      <c r="H623" s="115">
        <v>100</v>
      </c>
    </row>
    <row r="624" spans="1:8" x14ac:dyDescent="0.25">
      <c r="A624" s="21">
        <v>46197</v>
      </c>
      <c r="B624" s="28" t="s">
        <v>1542</v>
      </c>
      <c r="C624" s="38" t="s">
        <v>1648</v>
      </c>
      <c r="D624" s="19" t="s">
        <v>4583</v>
      </c>
      <c r="E624" s="19"/>
      <c r="F624" s="19"/>
      <c r="G624" s="114" t="s">
        <v>4718</v>
      </c>
      <c r="H624" s="115">
        <v>100</v>
      </c>
    </row>
    <row r="625" spans="1:8" ht="15" x14ac:dyDescent="0.25">
      <c r="A625" s="21">
        <v>46197</v>
      </c>
      <c r="B625" s="28" t="s">
        <v>1555</v>
      </c>
      <c r="C625" s="38" t="s">
        <v>1562</v>
      </c>
      <c r="D625" s="19" t="s">
        <v>3412</v>
      </c>
      <c r="E625" s="19"/>
      <c r="F625" s="19"/>
      <c r="G625" s="114" t="s">
        <v>2747</v>
      </c>
      <c r="H625" s="115">
        <v>100</v>
      </c>
    </row>
    <row r="626" spans="1:8" x14ac:dyDescent="0.25">
      <c r="A626" s="21">
        <v>46197</v>
      </c>
      <c r="B626" s="28" t="s">
        <v>1555</v>
      </c>
      <c r="C626" s="38" t="s">
        <v>1730</v>
      </c>
      <c r="D626" s="19" t="s">
        <v>3412</v>
      </c>
      <c r="E626" s="19"/>
      <c r="F626" s="19"/>
      <c r="G626" s="114" t="s">
        <v>4719</v>
      </c>
      <c r="H626" s="115">
        <v>100</v>
      </c>
    </row>
    <row r="627" spans="1:8" x14ac:dyDescent="0.25">
      <c r="A627" s="21">
        <v>46197</v>
      </c>
      <c r="B627" s="28" t="s">
        <v>1555</v>
      </c>
      <c r="C627" s="38" t="s">
        <v>2095</v>
      </c>
      <c r="D627" s="19" t="s">
        <v>3412</v>
      </c>
      <c r="E627" s="19"/>
      <c r="F627" s="19"/>
      <c r="G627" s="114" t="s">
        <v>4720</v>
      </c>
      <c r="H627" s="115">
        <v>100</v>
      </c>
    </row>
    <row r="628" spans="1:8" ht="15" x14ac:dyDescent="0.25">
      <c r="A628" s="21">
        <v>46197</v>
      </c>
      <c r="B628" s="28" t="s">
        <v>1555</v>
      </c>
      <c r="C628" s="38" t="s">
        <v>1869</v>
      </c>
      <c r="D628" s="19" t="s">
        <v>2841</v>
      </c>
      <c r="E628" s="19"/>
      <c r="F628" s="19"/>
      <c r="G628" s="114"/>
      <c r="H628" s="115">
        <v>100</v>
      </c>
    </row>
    <row r="629" spans="1:8" ht="15" x14ac:dyDescent="0.25">
      <c r="A629" s="21">
        <v>46197</v>
      </c>
      <c r="B629" s="28" t="s">
        <v>1438</v>
      </c>
      <c r="C629" s="38" t="s">
        <v>1574</v>
      </c>
      <c r="D629" s="19" t="s">
        <v>4375</v>
      </c>
      <c r="E629" s="19"/>
      <c r="F629" s="19"/>
      <c r="G629" s="114" t="s">
        <v>2718</v>
      </c>
      <c r="H629" s="115">
        <v>100</v>
      </c>
    </row>
    <row r="630" spans="1:8" ht="15" x14ac:dyDescent="0.25">
      <c r="A630" s="21">
        <v>46197</v>
      </c>
      <c r="B630" s="28" t="s">
        <v>1438</v>
      </c>
      <c r="C630" s="38" t="s">
        <v>1727</v>
      </c>
      <c r="D630" s="19" t="s">
        <v>3412</v>
      </c>
      <c r="E630" s="19"/>
      <c r="F630" s="19"/>
      <c r="G630" s="114" t="s">
        <v>4721</v>
      </c>
      <c r="H630" s="115">
        <v>100</v>
      </c>
    </row>
    <row r="631" spans="1:8" ht="15" x14ac:dyDescent="0.25">
      <c r="A631" s="21">
        <v>46197</v>
      </c>
      <c r="B631" s="28" t="s">
        <v>1438</v>
      </c>
      <c r="C631" s="38" t="s">
        <v>1690</v>
      </c>
      <c r="D631" s="19" t="s">
        <v>2841</v>
      </c>
      <c r="E631" s="19"/>
      <c r="F631" s="19"/>
      <c r="G631" s="114"/>
      <c r="H631" s="115">
        <v>100</v>
      </c>
    </row>
    <row r="632" spans="1:8" ht="15" x14ac:dyDescent="0.25">
      <c r="A632" s="21">
        <v>46197</v>
      </c>
      <c r="B632" s="28" t="s">
        <v>1438</v>
      </c>
      <c r="C632" s="38" t="s">
        <v>1475</v>
      </c>
      <c r="D632" s="19" t="s">
        <v>1440</v>
      </c>
      <c r="E632" s="19">
        <v>4</v>
      </c>
      <c r="F632" s="19"/>
      <c r="G632" s="114"/>
      <c r="H632" s="115">
        <v>100</v>
      </c>
    </row>
    <row r="633" spans="1:8" ht="15" x14ac:dyDescent="0.25">
      <c r="A633" s="21">
        <v>46197</v>
      </c>
      <c r="B633" s="28" t="s">
        <v>1438</v>
      </c>
      <c r="C633" s="38" t="s">
        <v>1645</v>
      </c>
      <c r="D633" s="19" t="s">
        <v>1440</v>
      </c>
      <c r="E633" s="19">
        <v>3</v>
      </c>
      <c r="F633" s="19"/>
      <c r="G633" s="114"/>
      <c r="H633" s="115">
        <v>100</v>
      </c>
    </row>
    <row r="634" spans="1:8" ht="15" x14ac:dyDescent="0.25">
      <c r="A634" s="21">
        <v>46197</v>
      </c>
      <c r="B634" s="28" t="s">
        <v>1438</v>
      </c>
      <c r="C634" s="38" t="s">
        <v>1646</v>
      </c>
      <c r="D634" s="19" t="s">
        <v>1440</v>
      </c>
      <c r="E634" s="19">
        <v>6</v>
      </c>
      <c r="F634" s="19"/>
      <c r="G634" s="114"/>
      <c r="H634" s="115">
        <v>100</v>
      </c>
    </row>
    <row r="635" spans="1:8" ht="15" x14ac:dyDescent="0.25">
      <c r="A635" s="21">
        <v>46197</v>
      </c>
      <c r="B635" s="28" t="s">
        <v>1438</v>
      </c>
      <c r="C635" s="38" t="s">
        <v>1640</v>
      </c>
      <c r="D635" s="19" t="s">
        <v>1440</v>
      </c>
      <c r="E635" s="19">
        <v>4</v>
      </c>
      <c r="F635" s="19"/>
      <c r="G635" s="114"/>
      <c r="H635" s="115">
        <v>100</v>
      </c>
    </row>
    <row r="636" spans="1:8" ht="15" x14ac:dyDescent="0.25">
      <c r="A636" s="21">
        <v>46197</v>
      </c>
      <c r="B636" s="28" t="s">
        <v>1457</v>
      </c>
      <c r="C636" s="38" t="s">
        <v>2440</v>
      </c>
      <c r="D636" s="19" t="s">
        <v>1440</v>
      </c>
      <c r="E636" s="19">
        <v>4</v>
      </c>
      <c r="F636" s="19"/>
      <c r="G636" s="114"/>
      <c r="H636" s="115">
        <v>100</v>
      </c>
    </row>
    <row r="637" spans="1:8" ht="15" x14ac:dyDescent="0.25">
      <c r="A637" s="21">
        <v>46197</v>
      </c>
      <c r="B637" s="28" t="s">
        <v>1457</v>
      </c>
      <c r="C637" s="38" t="s">
        <v>3200</v>
      </c>
      <c r="D637" s="19" t="s">
        <v>1440</v>
      </c>
      <c r="E637" s="19">
        <v>5</v>
      </c>
      <c r="F637" s="19"/>
      <c r="G637" s="114"/>
      <c r="H637" s="115">
        <v>100</v>
      </c>
    </row>
    <row r="638" spans="1:8" ht="15" x14ac:dyDescent="0.25">
      <c r="A638" s="21">
        <v>46197</v>
      </c>
      <c r="B638" s="28" t="s">
        <v>1457</v>
      </c>
      <c r="C638" s="38" t="s">
        <v>1787</v>
      </c>
      <c r="D638" s="19" t="s">
        <v>1440</v>
      </c>
      <c r="E638" s="19">
        <v>4</v>
      </c>
      <c r="F638" s="19"/>
      <c r="G638" s="114"/>
      <c r="H638" s="115">
        <v>100</v>
      </c>
    </row>
    <row r="639" spans="1:8" ht="15" x14ac:dyDescent="0.25">
      <c r="A639" s="21">
        <v>46197</v>
      </c>
      <c r="B639" s="28" t="s">
        <v>1457</v>
      </c>
      <c r="C639" s="38" t="s">
        <v>1874</v>
      </c>
      <c r="D639" s="19" t="s">
        <v>1440</v>
      </c>
      <c r="E639" s="19">
        <v>5</v>
      </c>
      <c r="F639" s="19"/>
      <c r="G639" s="114"/>
      <c r="H639" s="115">
        <v>100</v>
      </c>
    </row>
    <row r="640" spans="1:8" ht="15" x14ac:dyDescent="0.25">
      <c r="A640" s="21">
        <v>46197</v>
      </c>
      <c r="B640" s="28" t="s">
        <v>1457</v>
      </c>
      <c r="C640" s="38" t="s">
        <v>1624</v>
      </c>
      <c r="D640" s="19" t="s">
        <v>3412</v>
      </c>
      <c r="E640" s="19"/>
      <c r="F640" s="19"/>
      <c r="G640" s="114" t="s">
        <v>4722</v>
      </c>
      <c r="H640" s="115">
        <v>100</v>
      </c>
    </row>
    <row r="641" spans="1:8" ht="15" x14ac:dyDescent="0.25">
      <c r="A641" s="21">
        <v>46197</v>
      </c>
      <c r="B641" s="28" t="s">
        <v>1457</v>
      </c>
      <c r="C641" s="38" t="s">
        <v>1633</v>
      </c>
      <c r="D641" s="19" t="s">
        <v>3412</v>
      </c>
      <c r="E641" s="19">
        <v>6</v>
      </c>
      <c r="F641" s="19"/>
      <c r="G641" s="114" t="s">
        <v>1450</v>
      </c>
      <c r="H641" s="115">
        <v>100</v>
      </c>
    </row>
    <row r="642" spans="1:8" x14ac:dyDescent="0.25">
      <c r="A642" s="21">
        <v>46197</v>
      </c>
      <c r="B642" s="28" t="s">
        <v>1457</v>
      </c>
      <c r="C642" s="38" t="s">
        <v>2149</v>
      </c>
      <c r="D642" s="19" t="s">
        <v>3412</v>
      </c>
      <c r="E642" s="19"/>
      <c r="F642" s="19"/>
      <c r="G642" s="114" t="s">
        <v>4723</v>
      </c>
      <c r="H642" s="115">
        <v>100</v>
      </c>
    </row>
    <row r="643" spans="1:8" ht="26.4" x14ac:dyDescent="0.25">
      <c r="A643" s="21">
        <v>46197</v>
      </c>
      <c r="B643" s="28" t="s">
        <v>2372</v>
      </c>
      <c r="C643" s="38" t="s">
        <v>369</v>
      </c>
      <c r="D643" s="19" t="s">
        <v>1767</v>
      </c>
      <c r="E643" s="19"/>
      <c r="F643" s="19"/>
      <c r="G643" s="114"/>
      <c r="H643" s="115">
        <v>100</v>
      </c>
    </row>
    <row r="644" spans="1:8" ht="15" x14ac:dyDescent="0.25">
      <c r="A644" s="21">
        <v>46197</v>
      </c>
      <c r="B644" s="28" t="s">
        <v>2372</v>
      </c>
      <c r="C644" s="38" t="s">
        <v>1723</v>
      </c>
      <c r="D644" s="19" t="s">
        <v>4724</v>
      </c>
      <c r="E644" s="19"/>
      <c r="F644" s="19"/>
      <c r="G644" s="114"/>
      <c r="H644" s="115">
        <v>100</v>
      </c>
    </row>
    <row r="645" spans="1:8" ht="15" x14ac:dyDescent="0.25">
      <c r="A645" s="21">
        <v>46198</v>
      </c>
      <c r="B645" s="28" t="s">
        <v>1428</v>
      </c>
      <c r="C645" s="38" t="s">
        <v>758</v>
      </c>
      <c r="D645" s="19" t="s">
        <v>4146</v>
      </c>
      <c r="E645" s="19">
        <v>1</v>
      </c>
      <c r="F645" s="19"/>
      <c r="G645" s="114"/>
      <c r="H645" s="115">
        <v>100</v>
      </c>
    </row>
    <row r="646" spans="1:8" ht="15" x14ac:dyDescent="0.25">
      <c r="A646" s="21">
        <v>46198</v>
      </c>
      <c r="B646" s="28" t="s">
        <v>1428</v>
      </c>
      <c r="C646" s="38" t="s">
        <v>369</v>
      </c>
      <c r="D646" s="19" t="s">
        <v>4725</v>
      </c>
      <c r="E646" s="19"/>
      <c r="F646" s="19"/>
      <c r="G646" s="114" t="s">
        <v>4726</v>
      </c>
      <c r="H646" s="115">
        <v>100</v>
      </c>
    </row>
    <row r="647" spans="1:8" ht="15" x14ac:dyDescent="0.25">
      <c r="A647" s="21">
        <v>46198</v>
      </c>
      <c r="B647" s="28" t="s">
        <v>1428</v>
      </c>
      <c r="C647" s="38" t="s">
        <v>369</v>
      </c>
      <c r="D647" s="19" t="s">
        <v>4725</v>
      </c>
      <c r="E647" s="19"/>
      <c r="F647" s="19"/>
      <c r="G647" s="114" t="s">
        <v>4727</v>
      </c>
      <c r="H647" s="115">
        <v>100</v>
      </c>
    </row>
    <row r="648" spans="1:8" ht="15" x14ac:dyDescent="0.25">
      <c r="A648" s="21">
        <v>46198</v>
      </c>
      <c r="B648" s="28" t="s">
        <v>1428</v>
      </c>
      <c r="C648" s="38" t="s">
        <v>369</v>
      </c>
      <c r="D648" s="19" t="s">
        <v>4520</v>
      </c>
      <c r="E648" s="19"/>
      <c r="F648" s="19"/>
      <c r="G648" s="114" t="s">
        <v>4728</v>
      </c>
      <c r="H648" s="115">
        <v>100</v>
      </c>
    </row>
    <row r="649" spans="1:8" ht="15" x14ac:dyDescent="0.25">
      <c r="A649" s="21">
        <v>46198</v>
      </c>
      <c r="B649" s="28" t="s">
        <v>1428</v>
      </c>
      <c r="C649" s="38" t="s">
        <v>369</v>
      </c>
      <c r="D649" s="19" t="s">
        <v>2649</v>
      </c>
      <c r="E649" s="19"/>
      <c r="F649" s="19"/>
      <c r="G649" s="114" t="s">
        <v>4729</v>
      </c>
      <c r="H649" s="115">
        <v>100</v>
      </c>
    </row>
    <row r="650" spans="1:8" ht="15" x14ac:dyDescent="0.25">
      <c r="A650" s="21">
        <v>46198</v>
      </c>
      <c r="B650" s="28" t="s">
        <v>1542</v>
      </c>
      <c r="C650" s="38" t="s">
        <v>1548</v>
      </c>
      <c r="D650" s="19" t="s">
        <v>3412</v>
      </c>
      <c r="E650" s="19"/>
      <c r="F650" s="19"/>
      <c r="G650" s="114" t="s">
        <v>4730</v>
      </c>
      <c r="H650" s="115">
        <v>100</v>
      </c>
    </row>
    <row r="651" spans="1:8" ht="15" x14ac:dyDescent="0.25">
      <c r="A651" s="21">
        <v>46198</v>
      </c>
      <c r="B651" s="28" t="s">
        <v>1542</v>
      </c>
      <c r="C651" s="38" t="s">
        <v>1699</v>
      </c>
      <c r="D651" s="19" t="s">
        <v>4177</v>
      </c>
      <c r="E651" s="19"/>
      <c r="F651" s="19"/>
      <c r="G651" s="114"/>
      <c r="H651" s="115">
        <v>100</v>
      </c>
    </row>
    <row r="652" spans="1:8" x14ac:dyDescent="0.25">
      <c r="A652" s="21">
        <v>46198</v>
      </c>
      <c r="B652" s="28" t="s">
        <v>1542</v>
      </c>
      <c r="C652" s="38" t="s">
        <v>1553</v>
      </c>
      <c r="D652" s="19" t="s">
        <v>3412</v>
      </c>
      <c r="E652" s="19"/>
      <c r="F652" s="19"/>
      <c r="G652" s="114" t="s">
        <v>4731</v>
      </c>
      <c r="H652" s="115">
        <v>100</v>
      </c>
    </row>
    <row r="653" spans="1:8" x14ac:dyDescent="0.25">
      <c r="A653" s="21">
        <v>46198</v>
      </c>
      <c r="B653" s="28" t="s">
        <v>1542</v>
      </c>
      <c r="C653" s="38" t="s">
        <v>1480</v>
      </c>
      <c r="D653" s="19" t="s">
        <v>4375</v>
      </c>
      <c r="E653" s="19">
        <v>7</v>
      </c>
      <c r="F653" s="19"/>
      <c r="G653" s="114" t="s">
        <v>4732</v>
      </c>
      <c r="H653" s="115">
        <v>100</v>
      </c>
    </row>
    <row r="654" spans="1:8" x14ac:dyDescent="0.25">
      <c r="A654" s="21">
        <v>46198</v>
      </c>
      <c r="B654" s="28" t="s">
        <v>1542</v>
      </c>
      <c r="C654" s="38" t="s">
        <v>2008</v>
      </c>
      <c r="D654" s="19" t="s">
        <v>4375</v>
      </c>
      <c r="E654" s="19">
        <v>4</v>
      </c>
      <c r="F654" s="19"/>
      <c r="G654" s="114" t="s">
        <v>4733</v>
      </c>
      <c r="H654" s="115">
        <v>100</v>
      </c>
    </row>
    <row r="655" spans="1:8" ht="48" x14ac:dyDescent="0.25">
      <c r="A655" s="21">
        <v>46198</v>
      </c>
      <c r="B655" s="28" t="s">
        <v>1542</v>
      </c>
      <c r="C655" s="38" t="s">
        <v>1648</v>
      </c>
      <c r="D655" s="19" t="s">
        <v>4583</v>
      </c>
      <c r="E655" s="19"/>
      <c r="F655" s="19"/>
      <c r="G655" s="114" t="s">
        <v>4734</v>
      </c>
      <c r="H655" s="115">
        <v>100</v>
      </c>
    </row>
    <row r="656" spans="1:8" ht="15" x14ac:dyDescent="0.25">
      <c r="A656" s="21">
        <v>46198</v>
      </c>
      <c r="B656" s="28" t="s">
        <v>1542</v>
      </c>
      <c r="C656" s="38" t="s">
        <v>1775</v>
      </c>
      <c r="D656" s="19" t="s">
        <v>1440</v>
      </c>
      <c r="E656" s="19">
        <v>7</v>
      </c>
      <c r="F656" s="19"/>
      <c r="G656" s="114"/>
      <c r="H656" s="115">
        <v>100</v>
      </c>
    </row>
    <row r="657" spans="1:8" ht="15" x14ac:dyDescent="0.25">
      <c r="A657" s="21">
        <v>46198</v>
      </c>
      <c r="B657" s="28" t="s">
        <v>1457</v>
      </c>
      <c r="C657" s="38" t="s">
        <v>1792</v>
      </c>
      <c r="D657" s="19" t="s">
        <v>2841</v>
      </c>
      <c r="E657" s="19"/>
      <c r="F657" s="19"/>
      <c r="G657" s="114"/>
      <c r="H657" s="115">
        <v>100</v>
      </c>
    </row>
    <row r="658" spans="1:8" ht="15" x14ac:dyDescent="0.25">
      <c r="A658" s="21">
        <v>46198</v>
      </c>
      <c r="B658" s="28" t="s">
        <v>1457</v>
      </c>
      <c r="C658" s="38" t="s">
        <v>1636</v>
      </c>
      <c r="D658" s="19" t="s">
        <v>2841</v>
      </c>
      <c r="E658" s="19"/>
      <c r="F658" s="19"/>
      <c r="G658" s="114"/>
      <c r="H658" s="115">
        <v>100</v>
      </c>
    </row>
    <row r="659" spans="1:8" ht="15" x14ac:dyDescent="0.25">
      <c r="A659" s="21">
        <v>46198</v>
      </c>
      <c r="B659" s="28" t="s">
        <v>1457</v>
      </c>
      <c r="C659" s="38" t="s">
        <v>2474</v>
      </c>
      <c r="D659" s="19" t="s">
        <v>2841</v>
      </c>
      <c r="E659" s="19"/>
      <c r="F659" s="19"/>
      <c r="G659" s="114"/>
      <c r="H659" s="115">
        <v>100</v>
      </c>
    </row>
    <row r="660" spans="1:8" ht="15" x14ac:dyDescent="0.25">
      <c r="A660" s="21">
        <v>46198</v>
      </c>
      <c r="B660" s="28" t="s">
        <v>1457</v>
      </c>
      <c r="C660" s="38" t="s">
        <v>1446</v>
      </c>
      <c r="D660" s="19" t="s">
        <v>4383</v>
      </c>
      <c r="E660" s="19"/>
      <c r="F660" s="19"/>
      <c r="G660" s="114" t="s">
        <v>4735</v>
      </c>
      <c r="H660" s="115">
        <v>100</v>
      </c>
    </row>
    <row r="661" spans="1:8" ht="15" x14ac:dyDescent="0.25">
      <c r="A661" s="21">
        <v>46198</v>
      </c>
      <c r="B661" s="28" t="s">
        <v>1438</v>
      </c>
      <c r="C661" s="38" t="s">
        <v>1692</v>
      </c>
      <c r="D661" s="19" t="s">
        <v>4375</v>
      </c>
      <c r="E661" s="19"/>
      <c r="F661" s="19"/>
      <c r="G661" s="114" t="s">
        <v>2718</v>
      </c>
      <c r="H661" s="115">
        <v>100</v>
      </c>
    </row>
    <row r="662" spans="1:8" ht="15" x14ac:dyDescent="0.25">
      <c r="A662" s="21">
        <v>46198</v>
      </c>
      <c r="B662" s="28" t="s">
        <v>1438</v>
      </c>
      <c r="C662" s="38" t="s">
        <v>1576</v>
      </c>
      <c r="D662" s="19" t="s">
        <v>4375</v>
      </c>
      <c r="E662" s="19"/>
      <c r="F662" s="19"/>
      <c r="G662" s="114" t="s">
        <v>2718</v>
      </c>
      <c r="H662" s="115">
        <v>100</v>
      </c>
    </row>
    <row r="663" spans="1:8" ht="15" x14ac:dyDescent="0.25">
      <c r="A663" s="21">
        <v>46198</v>
      </c>
      <c r="B663" s="28" t="s">
        <v>1438</v>
      </c>
      <c r="C663" s="38" t="s">
        <v>2064</v>
      </c>
      <c r="D663" s="19" t="s">
        <v>3412</v>
      </c>
      <c r="E663" s="19"/>
      <c r="F663" s="19"/>
      <c r="G663" s="114" t="s">
        <v>2007</v>
      </c>
      <c r="H663" s="115">
        <v>100</v>
      </c>
    </row>
    <row r="664" spans="1:8" ht="15" x14ac:dyDescent="0.25">
      <c r="A664" s="21">
        <v>46198</v>
      </c>
      <c r="B664" s="28" t="s">
        <v>1438</v>
      </c>
      <c r="C664" s="38" t="s">
        <v>1482</v>
      </c>
      <c r="D664" s="19" t="s">
        <v>3412</v>
      </c>
      <c r="E664" s="19"/>
      <c r="F664" s="19"/>
      <c r="G664" s="114" t="s">
        <v>2007</v>
      </c>
      <c r="H664" s="115">
        <v>100</v>
      </c>
    </row>
    <row r="665" spans="1:8" ht="15" x14ac:dyDescent="0.25">
      <c r="A665" s="21">
        <v>46198</v>
      </c>
      <c r="B665" s="28" t="s">
        <v>1438</v>
      </c>
      <c r="C665" s="38" t="s">
        <v>1484</v>
      </c>
      <c r="D665" s="19" t="s">
        <v>3412</v>
      </c>
      <c r="E665" s="19"/>
      <c r="F665" s="19"/>
      <c r="G665" s="114" t="s">
        <v>4736</v>
      </c>
      <c r="H665" s="115">
        <v>100</v>
      </c>
    </row>
    <row r="666" spans="1:8" x14ac:dyDescent="0.25">
      <c r="A666" s="21">
        <v>46198</v>
      </c>
      <c r="B666" s="28" t="s">
        <v>2372</v>
      </c>
      <c r="C666" s="38" t="s">
        <v>1781</v>
      </c>
      <c r="D666" s="19" t="s">
        <v>3412</v>
      </c>
      <c r="E666" s="19">
        <v>3</v>
      </c>
      <c r="F666" s="19"/>
      <c r="G666" s="114" t="s">
        <v>4737</v>
      </c>
      <c r="H666" s="115">
        <v>100</v>
      </c>
    </row>
    <row r="667" spans="1:8" ht="15" x14ac:dyDescent="0.25">
      <c r="A667" s="21">
        <v>46198</v>
      </c>
      <c r="B667" s="28" t="s">
        <v>2372</v>
      </c>
      <c r="C667" s="38" t="s">
        <v>1734</v>
      </c>
      <c r="D667" s="19" t="s">
        <v>1440</v>
      </c>
      <c r="E667" s="19">
        <v>3</v>
      </c>
      <c r="F667" s="19"/>
      <c r="G667" s="114"/>
      <c r="H667" s="115">
        <v>100</v>
      </c>
    </row>
    <row r="668" spans="1:8" ht="15" x14ac:dyDescent="0.25">
      <c r="A668" s="21">
        <v>46198</v>
      </c>
      <c r="B668" s="28" t="s">
        <v>2372</v>
      </c>
      <c r="C668" s="38" t="s">
        <v>1736</v>
      </c>
      <c r="D668" s="19" t="s">
        <v>1440</v>
      </c>
      <c r="E668" s="19">
        <v>2</v>
      </c>
      <c r="F668" s="19"/>
      <c r="G668" s="114"/>
      <c r="H668" s="115">
        <v>100</v>
      </c>
    </row>
    <row r="669" spans="1:8" ht="15" x14ac:dyDescent="0.25">
      <c r="A669" s="21">
        <v>46198</v>
      </c>
      <c r="B669" s="28" t="s">
        <v>2372</v>
      </c>
      <c r="C669" s="38" t="s">
        <v>1736</v>
      </c>
      <c r="D669" s="19" t="s">
        <v>4738</v>
      </c>
      <c r="E669" s="19"/>
      <c r="F669" s="19"/>
      <c r="G669" s="114"/>
      <c r="H669" s="115">
        <v>100</v>
      </c>
    </row>
    <row r="670" spans="1:8" ht="15" x14ac:dyDescent="0.25">
      <c r="A670" s="21">
        <v>46198</v>
      </c>
      <c r="B670" s="28" t="s">
        <v>2372</v>
      </c>
      <c r="C670" s="38" t="s">
        <v>1867</v>
      </c>
      <c r="D670" s="19" t="s">
        <v>4383</v>
      </c>
      <c r="E670" s="19"/>
      <c r="F670" s="19"/>
      <c r="G670" s="114" t="s">
        <v>1450</v>
      </c>
      <c r="H670" s="115">
        <v>100</v>
      </c>
    </row>
    <row r="671" spans="1:8" ht="15" x14ac:dyDescent="0.25">
      <c r="A671" s="21">
        <v>46198</v>
      </c>
      <c r="B671" s="28" t="s">
        <v>2372</v>
      </c>
      <c r="C671" s="38" t="s">
        <v>1448</v>
      </c>
      <c r="D671" s="19" t="s">
        <v>1440</v>
      </c>
      <c r="E671" s="19">
        <v>2</v>
      </c>
      <c r="F671" s="19"/>
      <c r="G671" s="114" t="s">
        <v>1839</v>
      </c>
      <c r="H671" s="115">
        <v>100</v>
      </c>
    </row>
    <row r="672" spans="1:8" ht="15" x14ac:dyDescent="0.25">
      <c r="A672" s="21">
        <v>46199</v>
      </c>
      <c r="B672" s="28" t="s">
        <v>1534</v>
      </c>
      <c r="C672" s="38" t="s">
        <v>369</v>
      </c>
      <c r="D672" s="19" t="s">
        <v>3761</v>
      </c>
      <c r="E672" s="19"/>
      <c r="F672" s="19"/>
      <c r="G672" s="114"/>
      <c r="H672" s="115">
        <v>100</v>
      </c>
    </row>
    <row r="673" spans="1:8" ht="26.4" x14ac:dyDescent="0.25">
      <c r="A673" s="21">
        <v>46199</v>
      </c>
      <c r="B673" s="28" t="s">
        <v>1534</v>
      </c>
      <c r="C673" s="38" t="s">
        <v>369</v>
      </c>
      <c r="D673" s="19" t="s">
        <v>4739</v>
      </c>
      <c r="E673" s="19"/>
      <c r="F673" s="19"/>
      <c r="G673" s="114" t="s">
        <v>4740</v>
      </c>
      <c r="H673" s="115">
        <v>100</v>
      </c>
    </row>
    <row r="674" spans="1:8" ht="26.4" x14ac:dyDescent="0.25">
      <c r="A674" s="21">
        <v>46199</v>
      </c>
      <c r="B674" s="28" t="s">
        <v>1534</v>
      </c>
      <c r="C674" s="38" t="s">
        <v>369</v>
      </c>
      <c r="D674" s="19" t="s">
        <v>4741</v>
      </c>
      <c r="E674" s="19"/>
      <c r="F674" s="19"/>
      <c r="G674" s="114" t="s">
        <v>4742</v>
      </c>
      <c r="H674" s="115">
        <v>100</v>
      </c>
    </row>
    <row r="675" spans="1:8" ht="26.4" x14ac:dyDescent="0.25">
      <c r="A675" s="21">
        <v>46199</v>
      </c>
      <c r="B675" s="28" t="s">
        <v>1534</v>
      </c>
      <c r="C675" s="38" t="s">
        <v>369</v>
      </c>
      <c r="D675" s="19" t="s">
        <v>4743</v>
      </c>
      <c r="E675" s="19"/>
      <c r="F675" s="19"/>
      <c r="G675" s="114" t="s">
        <v>4744</v>
      </c>
      <c r="H675" s="115">
        <v>100</v>
      </c>
    </row>
    <row r="676" spans="1:8" ht="26.4" x14ac:dyDescent="0.25">
      <c r="A676" s="21">
        <v>46199</v>
      </c>
      <c r="B676" s="28" t="s">
        <v>1534</v>
      </c>
      <c r="C676" s="38" t="s">
        <v>2991</v>
      </c>
      <c r="D676" s="19" t="s">
        <v>2329</v>
      </c>
      <c r="E676" s="19"/>
      <c r="F676" s="19"/>
      <c r="G676" s="114" t="s">
        <v>4745</v>
      </c>
      <c r="H676" s="115">
        <v>100</v>
      </c>
    </row>
    <row r="677" spans="1:8" ht="26.4" x14ac:dyDescent="0.25">
      <c r="A677" s="21">
        <v>46199</v>
      </c>
      <c r="B677" s="28" t="s">
        <v>1534</v>
      </c>
      <c r="C677" s="38" t="s">
        <v>4746</v>
      </c>
      <c r="D677" s="19" t="s">
        <v>2329</v>
      </c>
      <c r="E677" s="19"/>
      <c r="F677" s="19"/>
      <c r="G677" s="114" t="s">
        <v>4747</v>
      </c>
      <c r="H677" s="115">
        <v>100</v>
      </c>
    </row>
    <row r="678" spans="1:8" ht="15" x14ac:dyDescent="0.25">
      <c r="A678" s="21">
        <v>46199</v>
      </c>
      <c r="B678" s="28" t="s">
        <v>1428</v>
      </c>
      <c r="C678" s="38" t="s">
        <v>758</v>
      </c>
      <c r="D678" s="19" t="s">
        <v>4146</v>
      </c>
      <c r="E678" s="19">
        <v>1</v>
      </c>
      <c r="F678" s="19"/>
      <c r="G678" s="114"/>
      <c r="H678" s="115">
        <v>100</v>
      </c>
    </row>
    <row r="679" spans="1:8" ht="26.4" x14ac:dyDescent="0.25">
      <c r="A679" s="21">
        <v>46199</v>
      </c>
      <c r="B679" s="28" t="s">
        <v>1428</v>
      </c>
      <c r="C679" s="38" t="s">
        <v>369</v>
      </c>
      <c r="D679" s="19" t="s">
        <v>1767</v>
      </c>
      <c r="E679" s="19"/>
      <c r="F679" s="19"/>
      <c r="G679" s="114"/>
      <c r="H679" s="115">
        <v>100</v>
      </c>
    </row>
    <row r="680" spans="1:8" ht="15" x14ac:dyDescent="0.25">
      <c r="A680" s="21">
        <v>46199</v>
      </c>
      <c r="B680" s="28" t="s">
        <v>1428</v>
      </c>
      <c r="C680" s="38" t="s">
        <v>758</v>
      </c>
      <c r="D680" s="19" t="s">
        <v>4691</v>
      </c>
      <c r="E680" s="19"/>
      <c r="F680" s="19"/>
      <c r="G680" s="114"/>
      <c r="H680" s="115">
        <v>70</v>
      </c>
    </row>
    <row r="681" spans="1:8" ht="15" x14ac:dyDescent="0.25">
      <c r="A681" s="21">
        <v>46199</v>
      </c>
      <c r="B681" s="28" t="s">
        <v>1428</v>
      </c>
      <c r="C681" s="38" t="s">
        <v>363</v>
      </c>
      <c r="D681" s="19" t="s">
        <v>2649</v>
      </c>
      <c r="E681" s="19"/>
      <c r="F681" s="19"/>
      <c r="G681" s="114" t="s">
        <v>4748</v>
      </c>
      <c r="H681" s="115">
        <v>100</v>
      </c>
    </row>
    <row r="682" spans="1:8" ht="15" x14ac:dyDescent="0.25">
      <c r="A682" s="21">
        <v>46199</v>
      </c>
      <c r="B682" s="28" t="s">
        <v>1542</v>
      </c>
      <c r="C682" s="38" t="s">
        <v>1609</v>
      </c>
      <c r="D682" s="19" t="s">
        <v>1440</v>
      </c>
      <c r="E682" s="19">
        <v>4</v>
      </c>
      <c r="F682" s="19"/>
      <c r="G682" s="114"/>
      <c r="H682" s="115">
        <v>100</v>
      </c>
    </row>
    <row r="683" spans="1:8" ht="15" x14ac:dyDescent="0.25">
      <c r="A683" s="21">
        <v>46199</v>
      </c>
      <c r="B683" s="28" t="s">
        <v>1542</v>
      </c>
      <c r="C683" s="38" t="s">
        <v>1727</v>
      </c>
      <c r="D683" s="19" t="s">
        <v>3436</v>
      </c>
      <c r="E683" s="19"/>
      <c r="F683" s="19"/>
      <c r="G683" s="114"/>
      <c r="H683" s="115">
        <v>100</v>
      </c>
    </row>
    <row r="684" spans="1:8" ht="15" x14ac:dyDescent="0.25">
      <c r="A684" s="21">
        <v>46199</v>
      </c>
      <c r="B684" s="28" t="s">
        <v>1542</v>
      </c>
      <c r="C684" s="38" t="s">
        <v>1612</v>
      </c>
      <c r="D684" s="19" t="s">
        <v>1440</v>
      </c>
      <c r="E684" s="19">
        <v>3</v>
      </c>
      <c r="F684" s="19"/>
      <c r="G684" s="114"/>
      <c r="H684" s="115">
        <v>100</v>
      </c>
    </row>
    <row r="685" spans="1:8" ht="15" x14ac:dyDescent="0.25">
      <c r="A685" s="21">
        <v>46199</v>
      </c>
      <c r="B685" s="28" t="s">
        <v>1542</v>
      </c>
      <c r="C685" s="38" t="s">
        <v>1951</v>
      </c>
      <c r="D685" s="19" t="s">
        <v>1440</v>
      </c>
      <c r="E685" s="19">
        <v>4</v>
      </c>
      <c r="F685" s="19"/>
      <c r="G685" s="114"/>
      <c r="H685" s="115">
        <v>100</v>
      </c>
    </row>
    <row r="686" spans="1:8" ht="15" x14ac:dyDescent="0.25">
      <c r="A686" s="21">
        <v>46199</v>
      </c>
      <c r="B686" s="28" t="s">
        <v>1542</v>
      </c>
      <c r="C686" s="38" t="s">
        <v>4231</v>
      </c>
      <c r="D686" s="19" t="s">
        <v>1440</v>
      </c>
      <c r="E686" s="19">
        <v>3</v>
      </c>
      <c r="F686" s="19"/>
      <c r="G686" s="114"/>
      <c r="H686" s="115">
        <v>100</v>
      </c>
    </row>
    <row r="687" spans="1:8" ht="15" x14ac:dyDescent="0.25">
      <c r="A687" s="21">
        <v>46199</v>
      </c>
      <c r="B687" s="28" t="s">
        <v>1555</v>
      </c>
      <c r="C687" s="38" t="s">
        <v>1864</v>
      </c>
      <c r="D687" s="19" t="s">
        <v>1440</v>
      </c>
      <c r="E687" s="19">
        <v>3</v>
      </c>
      <c r="F687" s="19"/>
      <c r="G687" s="114"/>
      <c r="H687" s="115">
        <v>100</v>
      </c>
    </row>
    <row r="688" spans="1:8" ht="15" x14ac:dyDescent="0.25">
      <c r="A688" s="21">
        <v>46199</v>
      </c>
      <c r="B688" s="28" t="s">
        <v>1555</v>
      </c>
      <c r="C688" s="38" t="s">
        <v>1563</v>
      </c>
      <c r="D688" s="19" t="s">
        <v>1440</v>
      </c>
      <c r="E688" s="19">
        <v>4</v>
      </c>
      <c r="F688" s="19"/>
      <c r="G688" s="114"/>
      <c r="H688" s="115">
        <v>100</v>
      </c>
    </row>
    <row r="689" spans="1:8" ht="15" x14ac:dyDescent="0.25">
      <c r="A689" s="21">
        <v>46199</v>
      </c>
      <c r="B689" s="28" t="s">
        <v>1555</v>
      </c>
      <c r="C689" s="38" t="s">
        <v>2040</v>
      </c>
      <c r="D689" s="19" t="s">
        <v>2841</v>
      </c>
      <c r="E689" s="19"/>
      <c r="F689" s="19"/>
      <c r="G689" s="114"/>
      <c r="H689" s="115">
        <v>100</v>
      </c>
    </row>
    <row r="690" spans="1:8" ht="15" x14ac:dyDescent="0.25">
      <c r="A690" s="21">
        <v>46199</v>
      </c>
      <c r="B690" s="28" t="s">
        <v>1555</v>
      </c>
      <c r="C690" s="38" t="s">
        <v>2175</v>
      </c>
      <c r="D690" s="19" t="s">
        <v>1440</v>
      </c>
      <c r="E690" s="19">
        <v>3</v>
      </c>
      <c r="F690" s="19"/>
      <c r="G690" s="114"/>
      <c r="H690" s="115">
        <v>100</v>
      </c>
    </row>
    <row r="691" spans="1:8" ht="15" x14ac:dyDescent="0.25">
      <c r="A691" s="21">
        <v>46199</v>
      </c>
      <c r="B691" s="28" t="s">
        <v>1555</v>
      </c>
      <c r="C691" s="38" t="s">
        <v>1785</v>
      </c>
      <c r="D691" s="19" t="s">
        <v>1440</v>
      </c>
      <c r="E691" s="19">
        <v>3</v>
      </c>
      <c r="F691" s="19"/>
      <c r="G691" s="114"/>
      <c r="H691" s="115">
        <v>100</v>
      </c>
    </row>
    <row r="692" spans="1:8" ht="15" x14ac:dyDescent="0.25">
      <c r="A692" s="21">
        <v>46199</v>
      </c>
      <c r="B692" s="28" t="s">
        <v>1438</v>
      </c>
      <c r="C692" s="38" t="s">
        <v>1472</v>
      </c>
      <c r="D692" s="19" t="s">
        <v>4375</v>
      </c>
      <c r="E692" s="19"/>
      <c r="F692" s="19"/>
      <c r="G692" s="114" t="s">
        <v>2718</v>
      </c>
      <c r="H692" s="115">
        <v>100</v>
      </c>
    </row>
    <row r="693" spans="1:8" ht="15" x14ac:dyDescent="0.25">
      <c r="A693" s="21">
        <v>46199</v>
      </c>
      <c r="B693" s="28" t="s">
        <v>1438</v>
      </c>
      <c r="C693" s="38" t="s">
        <v>1697</v>
      </c>
      <c r="D693" s="19" t="s">
        <v>4375</v>
      </c>
      <c r="E693" s="19"/>
      <c r="F693" s="19"/>
      <c r="G693" s="114" t="s">
        <v>2718</v>
      </c>
      <c r="H693" s="115">
        <v>100</v>
      </c>
    </row>
    <row r="694" spans="1:8" ht="15" x14ac:dyDescent="0.25">
      <c r="A694" s="21">
        <v>46199</v>
      </c>
      <c r="B694" s="28" t="s">
        <v>1438</v>
      </c>
      <c r="C694" s="38" t="s">
        <v>1468</v>
      </c>
      <c r="D694" s="19" t="s">
        <v>1440</v>
      </c>
      <c r="E694" s="19">
        <v>3</v>
      </c>
      <c r="F694" s="19"/>
      <c r="G694" s="114"/>
      <c r="H694" s="115">
        <v>100</v>
      </c>
    </row>
    <row r="695" spans="1:8" ht="15" x14ac:dyDescent="0.25">
      <c r="A695" s="21">
        <v>46199</v>
      </c>
      <c r="B695" s="28" t="s">
        <v>1438</v>
      </c>
      <c r="C695" s="38" t="s">
        <v>1470</v>
      </c>
      <c r="D695" s="19" t="s">
        <v>1440</v>
      </c>
      <c r="E695" s="19">
        <v>4</v>
      </c>
      <c r="F695" s="19"/>
      <c r="G695" s="114"/>
      <c r="H695" s="115">
        <v>100</v>
      </c>
    </row>
    <row r="696" spans="1:8" ht="15" x14ac:dyDescent="0.25">
      <c r="A696" s="21">
        <v>46199</v>
      </c>
      <c r="B696" s="28" t="s">
        <v>1438</v>
      </c>
      <c r="C696" s="38" t="s">
        <v>1795</v>
      </c>
      <c r="D696" s="19" t="s">
        <v>1440</v>
      </c>
      <c r="E696" s="19">
        <v>3</v>
      </c>
      <c r="F696" s="19"/>
      <c r="G696" s="114"/>
      <c r="H696" s="115">
        <v>100</v>
      </c>
    </row>
    <row r="697" spans="1:8" ht="15" x14ac:dyDescent="0.25">
      <c r="A697" s="21">
        <v>46199</v>
      </c>
      <c r="B697" s="28" t="s">
        <v>1438</v>
      </c>
      <c r="C697" s="38" t="s">
        <v>1919</v>
      </c>
      <c r="D697" s="19" t="s">
        <v>1440</v>
      </c>
      <c r="E697" s="19">
        <v>3</v>
      </c>
      <c r="F697" s="19"/>
      <c r="G697" s="114"/>
      <c r="H697" s="115">
        <v>100</v>
      </c>
    </row>
    <row r="698" spans="1:8" ht="15" x14ac:dyDescent="0.25">
      <c r="A698" s="21">
        <v>46199</v>
      </c>
      <c r="B698" s="28" t="s">
        <v>1457</v>
      </c>
      <c r="C698" s="38" t="s">
        <v>1442</v>
      </c>
      <c r="D698" s="19" t="s">
        <v>1440</v>
      </c>
      <c r="E698" s="19">
        <v>7</v>
      </c>
      <c r="F698" s="19"/>
      <c r="G698" s="114"/>
      <c r="H698" s="115">
        <v>100</v>
      </c>
    </row>
    <row r="699" spans="1:8" ht="15" x14ac:dyDescent="0.25">
      <c r="A699" s="21">
        <v>46199</v>
      </c>
      <c r="B699" s="28" t="s">
        <v>1457</v>
      </c>
      <c r="C699" s="38" t="s">
        <v>1444</v>
      </c>
      <c r="D699" s="19" t="s">
        <v>1440</v>
      </c>
      <c r="E699" s="19">
        <v>7</v>
      </c>
      <c r="F699" s="19"/>
      <c r="G699" s="114"/>
      <c r="H699" s="115">
        <v>100</v>
      </c>
    </row>
    <row r="700" spans="1:8" ht="15" x14ac:dyDescent="0.25">
      <c r="A700" s="21">
        <v>46199</v>
      </c>
      <c r="B700" s="28" t="s">
        <v>1457</v>
      </c>
      <c r="C700" s="38" t="s">
        <v>1687</v>
      </c>
      <c r="D700" s="19" t="s">
        <v>1440</v>
      </c>
      <c r="E700" s="19">
        <v>3</v>
      </c>
      <c r="F700" s="19"/>
      <c r="G700" s="114"/>
      <c r="H700" s="115">
        <v>100</v>
      </c>
    </row>
    <row r="701" spans="1:8" ht="15" x14ac:dyDescent="0.25">
      <c r="A701" s="21">
        <v>46199</v>
      </c>
      <c r="B701" s="28" t="s">
        <v>1457</v>
      </c>
      <c r="C701" s="38" t="s">
        <v>1685</v>
      </c>
      <c r="D701" s="19" t="s">
        <v>1440</v>
      </c>
      <c r="E701" s="19">
        <v>3</v>
      </c>
      <c r="F701" s="19"/>
      <c r="G701" s="114"/>
      <c r="H701" s="115">
        <v>100</v>
      </c>
    </row>
    <row r="702" spans="1:8" ht="15" x14ac:dyDescent="0.25">
      <c r="A702" s="21">
        <v>46199</v>
      </c>
      <c r="B702" s="28" t="s">
        <v>1457</v>
      </c>
      <c r="C702" s="38" t="s">
        <v>1974</v>
      </c>
      <c r="D702" s="19" t="s">
        <v>1440</v>
      </c>
      <c r="E702" s="19">
        <v>5</v>
      </c>
      <c r="F702" s="19"/>
      <c r="G702" s="114"/>
      <c r="H702" s="115">
        <v>100</v>
      </c>
    </row>
    <row r="703" spans="1:8" ht="15" x14ac:dyDescent="0.25">
      <c r="A703" s="21">
        <v>46199</v>
      </c>
      <c r="B703" s="28" t="s">
        <v>1457</v>
      </c>
      <c r="C703" s="38" t="s">
        <v>1627</v>
      </c>
      <c r="D703" s="19" t="s">
        <v>3412</v>
      </c>
      <c r="E703" s="19"/>
      <c r="F703" s="19"/>
      <c r="G703" s="114" t="s">
        <v>2637</v>
      </c>
      <c r="H703" s="115">
        <v>100</v>
      </c>
    </row>
    <row r="704" spans="1:8" x14ac:dyDescent="0.25">
      <c r="A704" s="21">
        <v>46199</v>
      </c>
      <c r="B704" s="28" t="s">
        <v>1457</v>
      </c>
      <c r="C704" s="38" t="s">
        <v>1570</v>
      </c>
      <c r="D704" s="19" t="s">
        <v>3412</v>
      </c>
      <c r="E704" s="19">
        <v>5</v>
      </c>
      <c r="F704" s="19"/>
      <c r="G704" s="114" t="s">
        <v>4749</v>
      </c>
      <c r="H704" s="115">
        <v>100</v>
      </c>
    </row>
    <row r="705" spans="1:8" ht="15" x14ac:dyDescent="0.25">
      <c r="A705" s="21">
        <v>46200</v>
      </c>
      <c r="B705" s="28" t="s">
        <v>1542</v>
      </c>
      <c r="C705" s="38" t="s">
        <v>758</v>
      </c>
      <c r="D705" s="19" t="s">
        <v>4146</v>
      </c>
      <c r="E705" s="19">
        <v>1</v>
      </c>
      <c r="F705" s="19"/>
      <c r="G705" s="114"/>
      <c r="H705" s="115">
        <v>100</v>
      </c>
    </row>
    <row r="706" spans="1:8" x14ac:dyDescent="0.25">
      <c r="A706" s="21">
        <v>46200</v>
      </c>
      <c r="B706" s="28" t="s">
        <v>1542</v>
      </c>
      <c r="C706" s="38" t="s">
        <v>1451</v>
      </c>
      <c r="D706" s="19" t="s">
        <v>1440</v>
      </c>
      <c r="E706" s="19">
        <v>2</v>
      </c>
      <c r="F706" s="19"/>
      <c r="G706" s="114" t="s">
        <v>4750</v>
      </c>
      <c r="H706" s="115">
        <v>100</v>
      </c>
    </row>
    <row r="707" spans="1:8" x14ac:dyDescent="0.25">
      <c r="A707" s="21">
        <v>46200</v>
      </c>
      <c r="B707" s="28" t="s">
        <v>1542</v>
      </c>
      <c r="C707" s="38" t="s">
        <v>1731</v>
      </c>
      <c r="D707" s="19" t="s">
        <v>1440</v>
      </c>
      <c r="E707" s="19">
        <v>3</v>
      </c>
      <c r="F707" s="19"/>
      <c r="G707" s="114" t="s">
        <v>4751</v>
      </c>
      <c r="H707" s="115">
        <v>100</v>
      </c>
    </row>
    <row r="708" spans="1:8" ht="15" x14ac:dyDescent="0.25">
      <c r="A708" s="21">
        <v>46200</v>
      </c>
      <c r="B708" s="28" t="s">
        <v>1542</v>
      </c>
      <c r="C708" s="38" t="s">
        <v>1785</v>
      </c>
      <c r="D708" s="19" t="s">
        <v>3412</v>
      </c>
      <c r="E708" s="19"/>
      <c r="F708" s="19"/>
      <c r="G708" s="114" t="s">
        <v>4752</v>
      </c>
      <c r="H708" s="115">
        <v>100</v>
      </c>
    </row>
    <row r="709" spans="1:8" x14ac:dyDescent="0.25">
      <c r="A709" s="21">
        <v>46200</v>
      </c>
      <c r="B709" s="28" t="s">
        <v>1542</v>
      </c>
      <c r="C709" s="38" t="s">
        <v>1728</v>
      </c>
      <c r="D709" s="19" t="s">
        <v>3412</v>
      </c>
      <c r="E709" s="19"/>
      <c r="F709" s="19"/>
      <c r="G709" s="114" t="s">
        <v>4753</v>
      </c>
      <c r="H709" s="115">
        <v>100</v>
      </c>
    </row>
    <row r="710" spans="1:8" ht="28.8" x14ac:dyDescent="0.25">
      <c r="A710" s="21">
        <v>46200</v>
      </c>
      <c r="B710" s="28" t="s">
        <v>1542</v>
      </c>
      <c r="C710" s="38" t="s">
        <v>1570</v>
      </c>
      <c r="D710" s="19" t="s">
        <v>3412</v>
      </c>
      <c r="E710" s="19"/>
      <c r="F710" s="19"/>
      <c r="G710" s="114" t="s">
        <v>4754</v>
      </c>
      <c r="H710" s="115">
        <v>100</v>
      </c>
    </row>
    <row r="711" spans="1:8" x14ac:dyDescent="0.25">
      <c r="A711" s="21">
        <v>46200</v>
      </c>
      <c r="B711" s="28" t="s">
        <v>1555</v>
      </c>
      <c r="C711" s="38" t="s">
        <v>1548</v>
      </c>
      <c r="D711" s="19" t="s">
        <v>1440</v>
      </c>
      <c r="E711" s="19"/>
      <c r="F711" s="19"/>
      <c r="G711" s="114" t="s">
        <v>4755</v>
      </c>
      <c r="H711" s="115">
        <v>100</v>
      </c>
    </row>
    <row r="712" spans="1:8" x14ac:dyDescent="0.25">
      <c r="A712" s="21">
        <v>46200</v>
      </c>
      <c r="B712" s="28" t="s">
        <v>1555</v>
      </c>
      <c r="C712" s="38" t="s">
        <v>1776</v>
      </c>
      <c r="D712" s="19" t="s">
        <v>1440</v>
      </c>
      <c r="E712" s="19">
        <v>3</v>
      </c>
      <c r="F712" s="19"/>
      <c r="G712" s="114" t="s">
        <v>4756</v>
      </c>
      <c r="H712" s="115">
        <v>100</v>
      </c>
    </row>
    <row r="713" spans="1:8" ht="15" x14ac:dyDescent="0.25">
      <c r="A713" s="21">
        <v>46200</v>
      </c>
      <c r="B713" s="28" t="s">
        <v>1555</v>
      </c>
      <c r="C713" s="38" t="s">
        <v>1935</v>
      </c>
      <c r="D713" s="19" t="s">
        <v>1440</v>
      </c>
      <c r="E713" s="19">
        <v>4</v>
      </c>
      <c r="F713" s="19"/>
      <c r="G713" s="114"/>
      <c r="H713" s="115">
        <v>100</v>
      </c>
    </row>
    <row r="714" spans="1:8" ht="15" x14ac:dyDescent="0.25">
      <c r="A714" s="21">
        <v>46200</v>
      </c>
      <c r="B714" s="28" t="s">
        <v>1555</v>
      </c>
      <c r="C714" s="38" t="s">
        <v>1574</v>
      </c>
      <c r="D714" s="19" t="s">
        <v>4375</v>
      </c>
      <c r="E714" s="19"/>
      <c r="F714" s="19"/>
      <c r="G714" s="114"/>
      <c r="H714" s="115">
        <v>100</v>
      </c>
    </row>
    <row r="715" spans="1:8" ht="15" x14ac:dyDescent="0.25">
      <c r="A715" s="21">
        <v>46201</v>
      </c>
      <c r="B715" s="28" t="s">
        <v>1542</v>
      </c>
      <c r="C715" s="38" t="s">
        <v>758</v>
      </c>
      <c r="D715" s="19" t="s">
        <v>4146</v>
      </c>
      <c r="E715" s="19">
        <v>1</v>
      </c>
      <c r="F715" s="19"/>
      <c r="G715" s="114" t="s">
        <v>4757</v>
      </c>
      <c r="H715" s="115">
        <v>100</v>
      </c>
    </row>
    <row r="716" spans="1:8" ht="28.8" x14ac:dyDescent="0.25">
      <c r="A716" s="21">
        <v>46201</v>
      </c>
      <c r="B716" s="28" t="s">
        <v>1542</v>
      </c>
      <c r="C716" s="38" t="s">
        <v>1864</v>
      </c>
      <c r="D716" s="19" t="s">
        <v>4383</v>
      </c>
      <c r="E716" s="19"/>
      <c r="F716" s="19"/>
      <c r="G716" s="114" t="s">
        <v>4758</v>
      </c>
      <c r="H716" s="115">
        <v>100</v>
      </c>
    </row>
    <row r="717" spans="1:8" ht="15" x14ac:dyDescent="0.25">
      <c r="A717" s="21">
        <v>46201</v>
      </c>
      <c r="B717" s="28" t="s">
        <v>1542</v>
      </c>
      <c r="C717" s="38" t="s">
        <v>2973</v>
      </c>
      <c r="D717" s="19" t="s">
        <v>4759</v>
      </c>
      <c r="E717" s="19"/>
      <c r="F717" s="19"/>
      <c r="G717" s="114" t="s">
        <v>4760</v>
      </c>
      <c r="H717" s="115">
        <v>40</v>
      </c>
    </row>
    <row r="718" spans="1:8" ht="15" x14ac:dyDescent="0.25">
      <c r="A718" s="21">
        <v>46202</v>
      </c>
      <c r="B718" s="28" t="s">
        <v>1534</v>
      </c>
      <c r="C718" s="38" t="s">
        <v>1805</v>
      </c>
      <c r="D718" s="19" t="s">
        <v>4761</v>
      </c>
      <c r="E718" s="19"/>
      <c r="F718" s="19"/>
      <c r="G718" s="114"/>
      <c r="H718" s="115">
        <v>100</v>
      </c>
    </row>
    <row r="719" spans="1:8" ht="15" x14ac:dyDescent="0.25">
      <c r="A719" s="21">
        <v>46202</v>
      </c>
      <c r="B719" s="28" t="s">
        <v>1534</v>
      </c>
      <c r="C719" s="38" t="s">
        <v>1540</v>
      </c>
      <c r="D719" s="19" t="s">
        <v>4762</v>
      </c>
      <c r="E719" s="19"/>
      <c r="F719" s="19"/>
      <c r="G719" s="114"/>
      <c r="H719" s="115">
        <v>100</v>
      </c>
    </row>
    <row r="720" spans="1:8" ht="26.4" x14ac:dyDescent="0.25">
      <c r="A720" s="21">
        <v>46202</v>
      </c>
      <c r="B720" s="28" t="s">
        <v>1534</v>
      </c>
      <c r="C720" s="38" t="s">
        <v>1648</v>
      </c>
      <c r="D720" s="19" t="s">
        <v>4763</v>
      </c>
      <c r="E720" s="19"/>
      <c r="F720" s="19"/>
      <c r="G720" s="114"/>
      <c r="H720" s="115">
        <v>100</v>
      </c>
    </row>
    <row r="721" spans="1:8" ht="15" x14ac:dyDescent="0.25">
      <c r="A721" s="21">
        <v>46202</v>
      </c>
      <c r="B721" s="28" t="s">
        <v>1428</v>
      </c>
      <c r="C721" s="38" t="s">
        <v>758</v>
      </c>
      <c r="D721" s="19" t="s">
        <v>4146</v>
      </c>
      <c r="E721" s="19">
        <v>1</v>
      </c>
      <c r="F721" s="19"/>
      <c r="G721" s="114"/>
      <c r="H721" s="115">
        <v>100</v>
      </c>
    </row>
    <row r="722" spans="1:8" ht="26.4" x14ac:dyDescent="0.25">
      <c r="A722" s="21">
        <v>46202</v>
      </c>
      <c r="B722" s="28" t="s">
        <v>1428</v>
      </c>
      <c r="C722" s="38" t="s">
        <v>369</v>
      </c>
      <c r="D722" s="19" t="s">
        <v>1767</v>
      </c>
      <c r="E722" s="19"/>
      <c r="F722" s="19"/>
      <c r="G722" s="114"/>
      <c r="H722" s="115">
        <v>100</v>
      </c>
    </row>
    <row r="723" spans="1:8" ht="15" x14ac:dyDescent="0.25">
      <c r="A723" s="21">
        <v>46202</v>
      </c>
      <c r="B723" s="28" t="s">
        <v>1428</v>
      </c>
      <c r="C723" s="38" t="s">
        <v>363</v>
      </c>
      <c r="D723" s="19" t="s">
        <v>4691</v>
      </c>
      <c r="E723" s="19"/>
      <c r="F723" s="19"/>
      <c r="G723" s="114"/>
      <c r="H723" s="115">
        <v>35</v>
      </c>
    </row>
    <row r="724" spans="1:8" ht="26.4" x14ac:dyDescent="0.25">
      <c r="A724" s="21">
        <v>46202</v>
      </c>
      <c r="B724" s="28" t="s">
        <v>1428</v>
      </c>
      <c r="C724" s="38" t="s">
        <v>1540</v>
      </c>
      <c r="D724" s="19" t="s">
        <v>4711</v>
      </c>
      <c r="E724" s="19"/>
      <c r="F724" s="19"/>
      <c r="G724" s="114" t="s">
        <v>4764</v>
      </c>
      <c r="H724" s="115">
        <v>100</v>
      </c>
    </row>
    <row r="725" spans="1:8" x14ac:dyDescent="0.25">
      <c r="A725" s="21">
        <v>46202</v>
      </c>
      <c r="B725" s="28" t="s">
        <v>1542</v>
      </c>
      <c r="C725" s="38" t="s">
        <v>1776</v>
      </c>
      <c r="D725" s="19" t="s">
        <v>3412</v>
      </c>
      <c r="E725" s="19"/>
      <c r="F725" s="19"/>
      <c r="G725" s="114" t="s">
        <v>4765</v>
      </c>
      <c r="H725" s="115">
        <v>100</v>
      </c>
    </row>
    <row r="726" spans="1:8" x14ac:dyDescent="0.25">
      <c r="A726" s="21">
        <v>46202</v>
      </c>
      <c r="B726" s="28" t="s">
        <v>1542</v>
      </c>
      <c r="C726" s="38" t="s">
        <v>1486</v>
      </c>
      <c r="D726" s="19" t="s">
        <v>3412</v>
      </c>
      <c r="E726" s="19">
        <v>7</v>
      </c>
      <c r="F726" s="19"/>
      <c r="G726" s="114" t="s">
        <v>4766</v>
      </c>
      <c r="H726" s="115">
        <v>100</v>
      </c>
    </row>
    <row r="727" spans="1:8" x14ac:dyDescent="0.25">
      <c r="A727" s="21">
        <v>46202</v>
      </c>
      <c r="B727" s="28" t="s">
        <v>1542</v>
      </c>
      <c r="C727" s="38" t="s">
        <v>2043</v>
      </c>
      <c r="D727" s="19" t="s">
        <v>3412</v>
      </c>
      <c r="E727" s="19">
        <v>5</v>
      </c>
      <c r="F727" s="19"/>
      <c r="G727" s="114" t="s">
        <v>4767</v>
      </c>
      <c r="H727" s="115">
        <v>100</v>
      </c>
    </row>
    <row r="728" spans="1:8" ht="28.8" x14ac:dyDescent="0.25">
      <c r="A728" s="21">
        <v>46202</v>
      </c>
      <c r="B728" s="28" t="s">
        <v>1542</v>
      </c>
      <c r="C728" s="38" t="s">
        <v>1648</v>
      </c>
      <c r="D728" s="19" t="s">
        <v>3412</v>
      </c>
      <c r="E728" s="19"/>
      <c r="F728" s="19"/>
      <c r="G728" s="114" t="s">
        <v>4768</v>
      </c>
      <c r="H728" s="115">
        <v>100</v>
      </c>
    </row>
    <row r="729" spans="1:8" ht="15" x14ac:dyDescent="0.25">
      <c r="A729" s="21">
        <v>46202</v>
      </c>
      <c r="B729" s="28" t="s">
        <v>1542</v>
      </c>
      <c r="C729" s="38" t="s">
        <v>1540</v>
      </c>
      <c r="D729" s="19" t="s">
        <v>4769</v>
      </c>
      <c r="E729" s="19"/>
      <c r="F729" s="19"/>
      <c r="G729" s="114"/>
      <c r="H729" s="115">
        <v>100</v>
      </c>
    </row>
    <row r="730" spans="1:8" ht="15" x14ac:dyDescent="0.25">
      <c r="A730" s="21">
        <v>46202</v>
      </c>
      <c r="B730" s="28" t="s">
        <v>1555</v>
      </c>
      <c r="C730" s="38" t="s">
        <v>1615</v>
      </c>
      <c r="D730" s="19" t="s">
        <v>4375</v>
      </c>
      <c r="E730" s="19">
        <v>8</v>
      </c>
      <c r="F730" s="19"/>
      <c r="G730" s="114" t="s">
        <v>1450</v>
      </c>
      <c r="H730" s="115">
        <v>100</v>
      </c>
    </row>
    <row r="731" spans="1:8" ht="15" x14ac:dyDescent="0.25">
      <c r="A731" s="21">
        <v>46202</v>
      </c>
      <c r="B731" s="28" t="s">
        <v>1555</v>
      </c>
      <c r="C731" s="38" t="s">
        <v>1624</v>
      </c>
      <c r="D731" s="19" t="s">
        <v>4375</v>
      </c>
      <c r="E731" s="19">
        <v>8</v>
      </c>
      <c r="F731" s="19"/>
      <c r="G731" s="114" t="s">
        <v>1450</v>
      </c>
      <c r="H731" s="115">
        <v>100</v>
      </c>
    </row>
    <row r="732" spans="1:8" ht="15" x14ac:dyDescent="0.25">
      <c r="A732" s="21">
        <v>46202</v>
      </c>
      <c r="B732" s="28" t="s">
        <v>1555</v>
      </c>
      <c r="C732" s="38" t="s">
        <v>1782</v>
      </c>
      <c r="D732" s="19" t="s">
        <v>3412</v>
      </c>
      <c r="E732" s="19"/>
      <c r="F732" s="19"/>
      <c r="G732" s="114" t="s">
        <v>2007</v>
      </c>
      <c r="H732" s="115">
        <v>100</v>
      </c>
    </row>
    <row r="733" spans="1:8" ht="15" x14ac:dyDescent="0.25">
      <c r="A733" s="21">
        <v>46202</v>
      </c>
      <c r="B733" s="28" t="s">
        <v>1555</v>
      </c>
      <c r="C733" s="38" t="s">
        <v>1734</v>
      </c>
      <c r="D733" s="19" t="s">
        <v>3412</v>
      </c>
      <c r="E733" s="19"/>
      <c r="F733" s="19"/>
      <c r="G733" s="114" t="s">
        <v>3351</v>
      </c>
      <c r="H733" s="115">
        <v>100</v>
      </c>
    </row>
    <row r="734" spans="1:8" ht="15" x14ac:dyDescent="0.25">
      <c r="A734" s="21">
        <v>46202</v>
      </c>
      <c r="B734" s="28" t="s">
        <v>1555</v>
      </c>
      <c r="C734" s="38" t="s">
        <v>1622</v>
      </c>
      <c r="D734" s="19" t="s">
        <v>1440</v>
      </c>
      <c r="E734" s="19">
        <v>8</v>
      </c>
      <c r="F734" s="19"/>
      <c r="G734" s="114" t="s">
        <v>1450</v>
      </c>
      <c r="H734" s="115">
        <v>100</v>
      </c>
    </row>
    <row r="735" spans="1:8" ht="15" x14ac:dyDescent="0.25">
      <c r="A735" s="21">
        <v>46202</v>
      </c>
      <c r="B735" s="28" t="s">
        <v>1555</v>
      </c>
      <c r="C735" s="38" t="s">
        <v>1781</v>
      </c>
      <c r="D735" s="19" t="s">
        <v>1440</v>
      </c>
      <c r="E735" s="19">
        <v>6</v>
      </c>
      <c r="F735" s="19"/>
      <c r="G735" s="114" t="s">
        <v>1450</v>
      </c>
      <c r="H735" s="115">
        <v>100</v>
      </c>
    </row>
    <row r="736" spans="1:8" ht="15" x14ac:dyDescent="0.25">
      <c r="A736" s="21">
        <v>46202</v>
      </c>
      <c r="B736" s="28" t="s">
        <v>1438</v>
      </c>
      <c r="C736" s="38" t="s">
        <v>1458</v>
      </c>
      <c r="D736" s="19" t="s">
        <v>1440</v>
      </c>
      <c r="E736" s="19">
        <v>2</v>
      </c>
      <c r="F736" s="19"/>
      <c r="G736" s="114" t="s">
        <v>4770</v>
      </c>
      <c r="H736" s="115">
        <v>100</v>
      </c>
    </row>
    <row r="737" spans="1:8" ht="15" x14ac:dyDescent="0.25">
      <c r="A737" s="21">
        <v>46202</v>
      </c>
      <c r="B737" s="28" t="s">
        <v>1438</v>
      </c>
      <c r="C737" s="38" t="s">
        <v>1646</v>
      </c>
      <c r="D737" s="19" t="s">
        <v>1440</v>
      </c>
      <c r="E737" s="19">
        <v>5</v>
      </c>
      <c r="F737" s="19"/>
      <c r="G737" s="114"/>
      <c r="H737" s="115">
        <v>100</v>
      </c>
    </row>
    <row r="738" spans="1:8" ht="15" x14ac:dyDescent="0.25">
      <c r="A738" s="21">
        <v>46202</v>
      </c>
      <c r="B738" s="28" t="s">
        <v>1438</v>
      </c>
      <c r="C738" s="38" t="s">
        <v>1642</v>
      </c>
      <c r="D738" s="19" t="s">
        <v>1440</v>
      </c>
      <c r="E738" s="19">
        <v>3</v>
      </c>
      <c r="F738" s="19"/>
      <c r="G738" s="114"/>
      <c r="H738" s="115">
        <v>100</v>
      </c>
    </row>
    <row r="739" spans="1:8" ht="15" x14ac:dyDescent="0.25">
      <c r="A739" s="21">
        <v>46202</v>
      </c>
      <c r="B739" s="28" t="s">
        <v>1438</v>
      </c>
      <c r="C739" s="38" t="s">
        <v>1727</v>
      </c>
      <c r="D739" s="19" t="s">
        <v>3412</v>
      </c>
      <c r="E739" s="19"/>
      <c r="F739" s="19"/>
      <c r="G739" s="114" t="s">
        <v>2007</v>
      </c>
      <c r="H739" s="115">
        <v>100</v>
      </c>
    </row>
    <row r="740" spans="1:8" ht="15" x14ac:dyDescent="0.25">
      <c r="A740" s="21">
        <v>46202</v>
      </c>
      <c r="B740" s="28" t="s">
        <v>1438</v>
      </c>
      <c r="C740" s="38" t="s">
        <v>4444</v>
      </c>
      <c r="D740" s="19" t="s">
        <v>1440</v>
      </c>
      <c r="E740" s="19">
        <v>7</v>
      </c>
      <c r="F740" s="19"/>
      <c r="G740" s="114"/>
      <c r="H740" s="115">
        <v>100</v>
      </c>
    </row>
    <row r="741" spans="1:8" ht="15" x14ac:dyDescent="0.25">
      <c r="A741" s="21">
        <v>46202</v>
      </c>
      <c r="B741" s="28" t="s">
        <v>1438</v>
      </c>
      <c r="C741" s="38" t="s">
        <v>1955</v>
      </c>
      <c r="D741" s="19" t="s">
        <v>1440</v>
      </c>
      <c r="E741" s="19">
        <v>3</v>
      </c>
      <c r="F741" s="19"/>
      <c r="G741" s="114"/>
      <c r="H741" s="115">
        <v>100</v>
      </c>
    </row>
    <row r="742" spans="1:8" ht="15" x14ac:dyDescent="0.25">
      <c r="A742" s="21">
        <v>46202</v>
      </c>
      <c r="B742" s="28" t="s">
        <v>1438</v>
      </c>
      <c r="C742" s="38" t="s">
        <v>1692</v>
      </c>
      <c r="D742" s="19" t="s">
        <v>1440</v>
      </c>
      <c r="E742" s="19">
        <v>3</v>
      </c>
      <c r="F742" s="19"/>
      <c r="G742" s="114"/>
      <c r="H742" s="115">
        <v>100</v>
      </c>
    </row>
    <row r="743" spans="1:8" ht="15" x14ac:dyDescent="0.25">
      <c r="A743" s="21">
        <v>46202</v>
      </c>
      <c r="B743" s="28" t="s">
        <v>1438</v>
      </c>
      <c r="C743" s="38" t="s">
        <v>2096</v>
      </c>
      <c r="D743" s="19" t="s">
        <v>1440</v>
      </c>
      <c r="E743" s="19">
        <v>2</v>
      </c>
      <c r="F743" s="19"/>
      <c r="G743" s="114" t="s">
        <v>1450</v>
      </c>
      <c r="H743" s="115">
        <v>100</v>
      </c>
    </row>
    <row r="744" spans="1:8" x14ac:dyDescent="0.25">
      <c r="A744" s="21">
        <v>46202</v>
      </c>
      <c r="B744" s="28" t="s">
        <v>1457</v>
      </c>
      <c r="C744" s="38" t="s">
        <v>1678</v>
      </c>
      <c r="D744" s="19" t="s">
        <v>3412</v>
      </c>
      <c r="E744" s="19"/>
      <c r="F744" s="19"/>
      <c r="G744" s="114" t="s">
        <v>4771</v>
      </c>
      <c r="H744" s="115">
        <v>100</v>
      </c>
    </row>
    <row r="745" spans="1:8" ht="15" x14ac:dyDescent="0.25">
      <c r="A745" s="21">
        <v>46202</v>
      </c>
      <c r="B745" s="28" t="s">
        <v>1457</v>
      </c>
      <c r="C745" s="38" t="s">
        <v>1742</v>
      </c>
      <c r="D745" s="19" t="s">
        <v>4383</v>
      </c>
      <c r="E745" s="19">
        <v>4</v>
      </c>
      <c r="F745" s="19"/>
      <c r="G745" s="114" t="s">
        <v>4772</v>
      </c>
      <c r="H745" s="115">
        <v>100</v>
      </c>
    </row>
    <row r="746" spans="1:8" ht="15" x14ac:dyDescent="0.25">
      <c r="A746" s="21">
        <v>46202</v>
      </c>
      <c r="B746" s="28" t="s">
        <v>1457</v>
      </c>
      <c r="C746" s="38" t="s">
        <v>1619</v>
      </c>
      <c r="D746" s="19" t="s">
        <v>4375</v>
      </c>
      <c r="E746" s="19">
        <v>8</v>
      </c>
      <c r="F746" s="19"/>
      <c r="G746" s="114" t="s">
        <v>4773</v>
      </c>
      <c r="H746" s="115">
        <v>100</v>
      </c>
    </row>
    <row r="747" spans="1:8" ht="15" x14ac:dyDescent="0.25">
      <c r="A747" s="21">
        <v>46202</v>
      </c>
      <c r="B747" s="28" t="s">
        <v>1457</v>
      </c>
      <c r="C747" s="38" t="s">
        <v>1658</v>
      </c>
      <c r="D747" s="19" t="s">
        <v>4375</v>
      </c>
      <c r="E747" s="19">
        <v>8</v>
      </c>
      <c r="F747" s="19"/>
      <c r="G747" s="114" t="s">
        <v>1450</v>
      </c>
      <c r="H747" s="115">
        <v>100</v>
      </c>
    </row>
    <row r="748" spans="1:8" ht="15" x14ac:dyDescent="0.25">
      <c r="A748" s="21">
        <v>46202</v>
      </c>
      <c r="B748" s="28" t="s">
        <v>1457</v>
      </c>
      <c r="C748" s="38" t="s">
        <v>1737</v>
      </c>
      <c r="D748" s="19" t="s">
        <v>1440</v>
      </c>
      <c r="E748" s="19">
        <v>7</v>
      </c>
      <c r="F748" s="19"/>
      <c r="G748" s="114"/>
      <c r="H748" s="115">
        <v>100</v>
      </c>
    </row>
    <row r="749" spans="1:8" ht="15" x14ac:dyDescent="0.25">
      <c r="A749" s="21">
        <v>46202</v>
      </c>
      <c r="B749" s="28" t="s">
        <v>2372</v>
      </c>
      <c r="C749" s="38" t="s">
        <v>1700</v>
      </c>
      <c r="D749" s="19" t="s">
        <v>4774</v>
      </c>
      <c r="E749" s="19"/>
      <c r="F749" s="19"/>
      <c r="G749" s="114"/>
      <c r="H749" s="115">
        <v>100</v>
      </c>
    </row>
    <row r="750" spans="1:8" ht="15" x14ac:dyDescent="0.25">
      <c r="A750" s="21">
        <v>46202</v>
      </c>
      <c r="B750" s="28" t="s">
        <v>2372</v>
      </c>
      <c r="C750" s="38" t="s">
        <v>2973</v>
      </c>
      <c r="D750" s="19" t="s">
        <v>4775</v>
      </c>
      <c r="E750" s="19"/>
      <c r="F750" s="19"/>
      <c r="G750" s="114"/>
      <c r="H750" s="115">
        <v>100</v>
      </c>
    </row>
    <row r="751" spans="1:8" ht="15" x14ac:dyDescent="0.25">
      <c r="A751" s="21">
        <v>46202</v>
      </c>
      <c r="B751" s="28" t="s">
        <v>2372</v>
      </c>
      <c r="C751" s="38" t="s">
        <v>4776</v>
      </c>
      <c r="D751" s="19" t="s">
        <v>4777</v>
      </c>
      <c r="E751" s="19"/>
      <c r="F751" s="19"/>
      <c r="G751" s="114"/>
      <c r="H751" s="115">
        <v>100</v>
      </c>
    </row>
    <row r="752" spans="1:8" ht="26.4" x14ac:dyDescent="0.25">
      <c r="A752" s="21">
        <v>46202</v>
      </c>
      <c r="B752" s="28" t="s">
        <v>2372</v>
      </c>
      <c r="C752" s="38" t="s">
        <v>1540</v>
      </c>
      <c r="D752" s="19" t="s">
        <v>4778</v>
      </c>
      <c r="E752" s="19"/>
      <c r="F752" s="19"/>
      <c r="G752" s="114"/>
      <c r="H752" s="115">
        <v>25</v>
      </c>
    </row>
    <row r="753" spans="1:8" ht="28.8" x14ac:dyDescent="0.25">
      <c r="A753" s="21">
        <v>46203</v>
      </c>
      <c r="B753" s="28" t="s">
        <v>1534</v>
      </c>
      <c r="C753" s="38" t="s">
        <v>311</v>
      </c>
      <c r="D753" s="19" t="s">
        <v>4779</v>
      </c>
      <c r="E753" s="19"/>
      <c r="F753" s="19"/>
      <c r="G753" s="114" t="s">
        <v>4780</v>
      </c>
      <c r="H753" s="115">
        <v>100</v>
      </c>
    </row>
    <row r="754" spans="1:8" ht="15" x14ac:dyDescent="0.25">
      <c r="A754" s="21">
        <v>46203</v>
      </c>
      <c r="B754" s="28" t="s">
        <v>1534</v>
      </c>
      <c r="C754" s="38" t="s">
        <v>311</v>
      </c>
      <c r="D754" s="19" t="s">
        <v>4781</v>
      </c>
      <c r="E754" s="19"/>
      <c r="F754" s="19"/>
      <c r="G754" s="114" t="s">
        <v>4782</v>
      </c>
      <c r="H754" s="115">
        <v>100</v>
      </c>
    </row>
    <row r="755" spans="1:8" ht="15" x14ac:dyDescent="0.25">
      <c r="A755" s="21">
        <v>46203</v>
      </c>
      <c r="B755" s="28" t="s">
        <v>1534</v>
      </c>
      <c r="C755" s="38" t="s">
        <v>311</v>
      </c>
      <c r="D755" s="19" t="s">
        <v>4781</v>
      </c>
      <c r="E755" s="19"/>
      <c r="F755" s="19"/>
      <c r="G755" s="114" t="s">
        <v>4783</v>
      </c>
      <c r="H755" s="115">
        <v>100</v>
      </c>
    </row>
    <row r="756" spans="1:8" ht="15" x14ac:dyDescent="0.25">
      <c r="A756" s="21">
        <v>46203</v>
      </c>
      <c r="B756" s="28" t="s">
        <v>1534</v>
      </c>
      <c r="C756" s="38" t="s">
        <v>369</v>
      </c>
      <c r="D756" s="19" t="s">
        <v>4781</v>
      </c>
      <c r="E756" s="19"/>
      <c r="F756" s="19"/>
      <c r="G756" s="114" t="s">
        <v>4784</v>
      </c>
      <c r="H756" s="115">
        <v>100</v>
      </c>
    </row>
    <row r="757" spans="1:8" ht="15" x14ac:dyDescent="0.25">
      <c r="A757" s="21">
        <v>46203</v>
      </c>
      <c r="B757" s="28" t="s">
        <v>1534</v>
      </c>
      <c r="C757" s="38" t="s">
        <v>369</v>
      </c>
      <c r="D757" s="19" t="s">
        <v>4781</v>
      </c>
      <c r="E757" s="19"/>
      <c r="F757" s="19"/>
      <c r="G757" s="114" t="s">
        <v>4785</v>
      </c>
      <c r="H757" s="115">
        <v>100</v>
      </c>
    </row>
    <row r="758" spans="1:8" ht="15" x14ac:dyDescent="0.25">
      <c r="A758" s="21">
        <v>46203</v>
      </c>
      <c r="B758" s="28" t="s">
        <v>1534</v>
      </c>
      <c r="C758" s="38" t="s">
        <v>369</v>
      </c>
      <c r="D758" s="19" t="s">
        <v>4781</v>
      </c>
      <c r="E758" s="19"/>
      <c r="F758" s="19"/>
      <c r="G758" s="114" t="s">
        <v>4786</v>
      </c>
      <c r="H758" s="115">
        <v>100</v>
      </c>
    </row>
    <row r="759" spans="1:8" ht="15" x14ac:dyDescent="0.25">
      <c r="A759" s="21">
        <v>46203</v>
      </c>
      <c r="B759" s="28" t="s">
        <v>1428</v>
      </c>
      <c r="C759" s="38" t="s">
        <v>758</v>
      </c>
      <c r="D759" s="19" t="s">
        <v>4146</v>
      </c>
      <c r="E759" s="19">
        <v>1</v>
      </c>
      <c r="F759" s="19"/>
      <c r="G759" s="114"/>
      <c r="H759" s="115">
        <v>100</v>
      </c>
    </row>
    <row r="760" spans="1:8" ht="15" x14ac:dyDescent="0.25">
      <c r="A760" s="21">
        <v>46203</v>
      </c>
      <c r="B760" s="28" t="s">
        <v>1428</v>
      </c>
      <c r="C760" s="38" t="s">
        <v>758</v>
      </c>
      <c r="D760" s="19" t="s">
        <v>4691</v>
      </c>
      <c r="E760" s="19"/>
      <c r="F760" s="19"/>
      <c r="G760" s="114" t="s">
        <v>4787</v>
      </c>
      <c r="H760" s="115">
        <v>60</v>
      </c>
    </row>
    <row r="761" spans="1:8" ht="15" x14ac:dyDescent="0.25">
      <c r="A761" s="21">
        <v>46203</v>
      </c>
      <c r="B761" s="28" t="s">
        <v>1428</v>
      </c>
      <c r="C761" s="38" t="s">
        <v>1124</v>
      </c>
      <c r="D761" s="19" t="s">
        <v>4788</v>
      </c>
      <c r="E761" s="19"/>
      <c r="F761" s="19"/>
      <c r="G761" s="114"/>
      <c r="H761" s="115">
        <v>100</v>
      </c>
    </row>
    <row r="762" spans="1:8" ht="15" x14ac:dyDescent="0.25">
      <c r="A762" s="21">
        <v>46203</v>
      </c>
      <c r="B762" s="28" t="s">
        <v>1428</v>
      </c>
      <c r="C762" s="38" t="s">
        <v>1392</v>
      </c>
      <c r="D762" s="19" t="s">
        <v>2649</v>
      </c>
      <c r="E762" s="19"/>
      <c r="F762" s="19"/>
      <c r="G762" s="114" t="s">
        <v>4399</v>
      </c>
      <c r="H762" s="115">
        <v>100</v>
      </c>
    </row>
    <row r="763" spans="1:8" ht="15" x14ac:dyDescent="0.25">
      <c r="A763" s="21">
        <v>46203</v>
      </c>
      <c r="B763" s="28" t="s">
        <v>1542</v>
      </c>
      <c r="C763" s="38" t="s">
        <v>1730</v>
      </c>
      <c r="D763" s="19" t="s">
        <v>1440</v>
      </c>
      <c r="E763" s="19">
        <v>4</v>
      </c>
      <c r="F763" s="19"/>
      <c r="G763" s="114"/>
      <c r="H763" s="115">
        <v>100</v>
      </c>
    </row>
    <row r="764" spans="1:8" ht="15" x14ac:dyDescent="0.25">
      <c r="A764" s="21">
        <v>46203</v>
      </c>
      <c r="B764" s="28" t="s">
        <v>1542</v>
      </c>
      <c r="C764" s="38" t="s">
        <v>1729</v>
      </c>
      <c r="D764" s="19" t="s">
        <v>1440</v>
      </c>
      <c r="E764" s="19">
        <v>3</v>
      </c>
      <c r="F764" s="19"/>
      <c r="G764" s="114"/>
      <c r="H764" s="115">
        <v>100</v>
      </c>
    </row>
    <row r="765" spans="1:8" ht="15" x14ac:dyDescent="0.25">
      <c r="A765" s="21">
        <v>46203</v>
      </c>
      <c r="B765" s="28" t="s">
        <v>1542</v>
      </c>
      <c r="C765" s="38" t="s">
        <v>1563</v>
      </c>
      <c r="D765" s="19" t="s">
        <v>1440</v>
      </c>
      <c r="E765" s="19">
        <v>4</v>
      </c>
      <c r="F765" s="19"/>
      <c r="G765" s="114"/>
      <c r="H765" s="115">
        <v>100</v>
      </c>
    </row>
    <row r="766" spans="1:8" ht="15" x14ac:dyDescent="0.25">
      <c r="A766" s="21">
        <v>46203</v>
      </c>
      <c r="B766" s="28" t="s">
        <v>1542</v>
      </c>
      <c r="C766" s="38" t="s">
        <v>1562</v>
      </c>
      <c r="D766" s="19" t="s">
        <v>1440</v>
      </c>
      <c r="E766" s="19">
        <v>5</v>
      </c>
      <c r="F766" s="19"/>
      <c r="G766" s="114"/>
      <c r="H766" s="115">
        <v>100</v>
      </c>
    </row>
    <row r="767" spans="1:8" ht="15" x14ac:dyDescent="0.25">
      <c r="A767" s="21">
        <v>46203</v>
      </c>
      <c r="B767" s="28" t="s">
        <v>1542</v>
      </c>
      <c r="C767" s="38" t="s">
        <v>4789</v>
      </c>
      <c r="D767" s="19" t="s">
        <v>1440</v>
      </c>
      <c r="E767" s="19">
        <v>4</v>
      </c>
      <c r="F767" s="19"/>
      <c r="G767" s="114" t="s">
        <v>1839</v>
      </c>
      <c r="H767" s="115">
        <v>100</v>
      </c>
    </row>
    <row r="768" spans="1:8" ht="15" x14ac:dyDescent="0.25">
      <c r="A768" s="21">
        <v>46203</v>
      </c>
      <c r="B768" s="28" t="s">
        <v>1542</v>
      </c>
      <c r="C768" s="38" t="s">
        <v>1731</v>
      </c>
      <c r="D768" s="19" t="s">
        <v>1440</v>
      </c>
      <c r="E768" s="19">
        <v>5</v>
      </c>
      <c r="F768" s="19"/>
      <c r="G768" s="114" t="s">
        <v>1839</v>
      </c>
      <c r="H768" s="115">
        <v>100</v>
      </c>
    </row>
    <row r="769" spans="1:8" x14ac:dyDescent="0.25">
      <c r="A769" s="21">
        <v>46203</v>
      </c>
      <c r="B769" s="28" t="s">
        <v>1438</v>
      </c>
      <c r="C769" s="38" t="s">
        <v>1472</v>
      </c>
      <c r="D769" s="19" t="s">
        <v>4375</v>
      </c>
      <c r="E769" s="19">
        <v>5</v>
      </c>
      <c r="F769" s="19"/>
      <c r="G769" s="114" t="s">
        <v>4120</v>
      </c>
      <c r="H769" s="115">
        <v>100</v>
      </c>
    </row>
    <row r="770" spans="1:8" ht="15" x14ac:dyDescent="0.25">
      <c r="A770" s="21">
        <v>46203</v>
      </c>
      <c r="B770" s="28" t="s">
        <v>1438</v>
      </c>
      <c r="C770" s="38" t="s">
        <v>1479</v>
      </c>
      <c r="D770" s="19" t="s">
        <v>3436</v>
      </c>
      <c r="E770" s="19"/>
      <c r="F770" s="19"/>
      <c r="G770" s="114"/>
      <c r="H770" s="115">
        <v>100</v>
      </c>
    </row>
    <row r="771" spans="1:8" ht="15" x14ac:dyDescent="0.25">
      <c r="A771" s="21">
        <v>46203</v>
      </c>
      <c r="B771" s="28" t="s">
        <v>1438</v>
      </c>
      <c r="C771" s="38" t="s">
        <v>1460</v>
      </c>
      <c r="D771" s="19" t="s">
        <v>1440</v>
      </c>
      <c r="E771" s="19">
        <v>6</v>
      </c>
      <c r="F771" s="19"/>
      <c r="G771" s="114"/>
      <c r="H771" s="115">
        <v>100</v>
      </c>
    </row>
    <row r="772" spans="1:8" ht="15" x14ac:dyDescent="0.25">
      <c r="A772" s="21">
        <v>46203</v>
      </c>
      <c r="B772" s="28" t="s">
        <v>1438</v>
      </c>
      <c r="C772" s="38" t="s">
        <v>2201</v>
      </c>
      <c r="D772" s="19" t="s">
        <v>4375</v>
      </c>
      <c r="E772" s="19"/>
      <c r="F772" s="19"/>
      <c r="G772" s="114" t="s">
        <v>4790</v>
      </c>
      <c r="H772" s="115">
        <v>100</v>
      </c>
    </row>
    <row r="773" spans="1:8" ht="15" x14ac:dyDescent="0.25">
      <c r="A773" s="21">
        <v>46203</v>
      </c>
      <c r="B773" s="28" t="s">
        <v>1438</v>
      </c>
      <c r="C773" s="38" t="s">
        <v>1645</v>
      </c>
      <c r="D773" s="19" t="s">
        <v>1440</v>
      </c>
      <c r="E773" s="19">
        <v>2</v>
      </c>
      <c r="F773" s="19"/>
      <c r="G773" s="114"/>
      <c r="H773" s="115">
        <v>100</v>
      </c>
    </row>
    <row r="774" spans="1:8" ht="15" x14ac:dyDescent="0.25">
      <c r="A774" s="21">
        <v>46203</v>
      </c>
      <c r="B774" s="28" t="s">
        <v>1438</v>
      </c>
      <c r="C774" s="38" t="s">
        <v>1576</v>
      </c>
      <c r="D774" s="19" t="s">
        <v>1440</v>
      </c>
      <c r="E774" s="19">
        <v>6</v>
      </c>
      <c r="F774" s="19"/>
      <c r="G774" s="114"/>
      <c r="H774" s="115">
        <v>100</v>
      </c>
    </row>
    <row r="775" spans="1:8" ht="15" x14ac:dyDescent="0.25">
      <c r="A775" s="21">
        <v>46203</v>
      </c>
      <c r="B775" s="28" t="s">
        <v>1438</v>
      </c>
      <c r="C775" s="38" t="s">
        <v>1574</v>
      </c>
      <c r="D775" s="19" t="s">
        <v>1440</v>
      </c>
      <c r="E775" s="19">
        <v>3</v>
      </c>
      <c r="F775" s="19"/>
      <c r="G775" s="114"/>
      <c r="H775" s="115">
        <v>100</v>
      </c>
    </row>
    <row r="776" spans="1:8" ht="15" x14ac:dyDescent="0.25">
      <c r="A776" s="21">
        <v>46203</v>
      </c>
      <c r="B776" s="28" t="s">
        <v>4791</v>
      </c>
      <c r="C776" s="38" t="s">
        <v>1624</v>
      </c>
      <c r="D776" s="19" t="s">
        <v>3412</v>
      </c>
      <c r="E776" s="19"/>
      <c r="F776" s="19"/>
      <c r="G776" s="114" t="s">
        <v>1450</v>
      </c>
      <c r="H776" s="115">
        <v>100</v>
      </c>
    </row>
    <row r="777" spans="1:8" ht="15" x14ac:dyDescent="0.25">
      <c r="A777" s="21">
        <v>46203</v>
      </c>
      <c r="B777" s="28" t="s">
        <v>4791</v>
      </c>
      <c r="C777" s="38" t="s">
        <v>1941</v>
      </c>
      <c r="D777" s="19" t="s">
        <v>1440</v>
      </c>
      <c r="E777" s="19">
        <v>4</v>
      </c>
      <c r="F777" s="19"/>
      <c r="G777" s="114"/>
      <c r="H777" s="115">
        <v>100</v>
      </c>
    </row>
    <row r="778" spans="1:8" ht="15" x14ac:dyDescent="0.25">
      <c r="A778" s="21">
        <v>46203</v>
      </c>
      <c r="B778" s="28" t="s">
        <v>4791</v>
      </c>
      <c r="C778" s="38" t="s">
        <v>1446</v>
      </c>
      <c r="D778" s="19" t="s">
        <v>1440</v>
      </c>
      <c r="E778" s="19">
        <v>4</v>
      </c>
      <c r="F778" s="19"/>
      <c r="G778" s="114"/>
      <c r="H778" s="115">
        <v>100</v>
      </c>
    </row>
    <row r="779" spans="1:8" ht="15" x14ac:dyDescent="0.25">
      <c r="A779" s="21">
        <v>46203</v>
      </c>
      <c r="B779" s="28" t="s">
        <v>4791</v>
      </c>
      <c r="C779" s="38" t="s">
        <v>1740</v>
      </c>
      <c r="D779" s="19" t="s">
        <v>1440</v>
      </c>
      <c r="E779" s="19">
        <v>6</v>
      </c>
      <c r="F779" s="19"/>
      <c r="G779" s="114"/>
      <c r="H779" s="115">
        <v>100</v>
      </c>
    </row>
    <row r="780" spans="1:8" ht="15" x14ac:dyDescent="0.25">
      <c r="A780" s="21">
        <v>46203</v>
      </c>
      <c r="B780" s="28" t="s">
        <v>4791</v>
      </c>
      <c r="C780" s="38" t="s">
        <v>1874</v>
      </c>
      <c r="D780" s="19" t="s">
        <v>1440</v>
      </c>
      <c r="E780" s="19">
        <v>4</v>
      </c>
      <c r="F780" s="19"/>
      <c r="G780" s="114"/>
      <c r="H780" s="115">
        <v>100</v>
      </c>
    </row>
    <row r="781" spans="1:8" ht="15" x14ac:dyDescent="0.25">
      <c r="A781" s="21">
        <v>46203</v>
      </c>
      <c r="B781" s="28" t="s">
        <v>4791</v>
      </c>
      <c r="C781" s="38" t="s">
        <v>1787</v>
      </c>
      <c r="D781" s="19" t="s">
        <v>1440</v>
      </c>
      <c r="E781" s="19">
        <v>3</v>
      </c>
      <c r="F781" s="19"/>
      <c r="G781" s="114"/>
      <c r="H781" s="115">
        <v>100</v>
      </c>
    </row>
    <row r="782" spans="1:8" ht="15" x14ac:dyDescent="0.25">
      <c r="A782" s="21">
        <v>46203</v>
      </c>
      <c r="B782" s="28" t="s">
        <v>4791</v>
      </c>
      <c r="C782" s="38" t="s">
        <v>2440</v>
      </c>
      <c r="D782" s="19" t="s">
        <v>4383</v>
      </c>
      <c r="E782" s="19"/>
      <c r="F782" s="19"/>
      <c r="G782" s="114" t="s">
        <v>4792</v>
      </c>
      <c r="H782" s="115">
        <v>100</v>
      </c>
    </row>
    <row r="783" spans="1:8" x14ac:dyDescent="0.25">
      <c r="A783" s="21">
        <v>46203</v>
      </c>
      <c r="B783" s="28" t="s">
        <v>1590</v>
      </c>
      <c r="C783" s="38" t="s">
        <v>2973</v>
      </c>
      <c r="D783" s="19" t="s">
        <v>4793</v>
      </c>
      <c r="E783" s="19"/>
      <c r="F783" s="19"/>
      <c r="G783" s="114" t="s">
        <v>4794</v>
      </c>
      <c r="H783" s="115">
        <v>100</v>
      </c>
    </row>
    <row r="784" spans="1:8" ht="26.4" x14ac:dyDescent="0.25">
      <c r="A784" s="21">
        <v>46203</v>
      </c>
      <c r="B784" s="28" t="s">
        <v>1590</v>
      </c>
      <c r="C784" s="38" t="s">
        <v>1540</v>
      </c>
      <c r="D784" s="19" t="s">
        <v>4778</v>
      </c>
      <c r="E784" s="19"/>
      <c r="F784" s="19"/>
      <c r="G784" s="114"/>
      <c r="H784" s="115">
        <v>50</v>
      </c>
    </row>
    <row r="785" spans="1:8" ht="15" hidden="1" x14ac:dyDescent="0.25">
      <c r="A785" s="21"/>
      <c r="B785" s="28"/>
      <c r="C785" s="38"/>
      <c r="D785" s="19"/>
      <c r="E785" s="19"/>
      <c r="F785" s="19"/>
      <c r="G785" s="114"/>
      <c r="H785" s="115"/>
    </row>
    <row r="786" spans="1:8" ht="15" hidden="1" x14ac:dyDescent="0.25">
      <c r="A786" s="21"/>
      <c r="B786" s="28"/>
      <c r="C786" s="38"/>
      <c r="D786" s="19"/>
      <c r="E786" s="19"/>
      <c r="F786" s="19"/>
      <c r="G786" s="114"/>
      <c r="H786" s="115"/>
    </row>
    <row r="787" spans="1:8" ht="15" hidden="1" x14ac:dyDescent="0.25">
      <c r="A787" s="21"/>
      <c r="B787" s="28"/>
      <c r="C787" s="38"/>
      <c r="D787" s="19"/>
      <c r="E787" s="19"/>
      <c r="F787" s="19"/>
      <c r="G787" s="114"/>
      <c r="H787" s="115"/>
    </row>
    <row r="788" spans="1:8" ht="15" hidden="1" x14ac:dyDescent="0.25">
      <c r="A788" s="21"/>
      <c r="B788" s="28"/>
      <c r="C788" s="38"/>
      <c r="D788" s="19"/>
      <c r="E788" s="19"/>
      <c r="F788" s="19"/>
      <c r="G788" s="114"/>
      <c r="H788" s="115"/>
    </row>
    <row r="789" spans="1:8" ht="15" hidden="1" x14ac:dyDescent="0.25">
      <c r="A789" s="21"/>
      <c r="B789" s="28"/>
      <c r="C789" s="38"/>
      <c r="D789" s="19"/>
      <c r="E789" s="19"/>
      <c r="F789" s="19"/>
      <c r="G789" s="114"/>
      <c r="H789" s="115"/>
    </row>
    <row r="790" spans="1:8" ht="15" hidden="1" x14ac:dyDescent="0.25">
      <c r="A790" s="21"/>
      <c r="B790" s="28"/>
      <c r="C790" s="38"/>
      <c r="D790" s="19"/>
      <c r="E790" s="19"/>
      <c r="F790" s="19"/>
      <c r="G790" s="114"/>
      <c r="H790" s="115"/>
    </row>
    <row r="791" spans="1:8" ht="15" hidden="1" x14ac:dyDescent="0.25">
      <c r="A791" s="21"/>
      <c r="B791" s="28"/>
      <c r="C791" s="38"/>
      <c r="D791" s="19"/>
      <c r="E791" s="19"/>
      <c r="F791" s="19"/>
      <c r="G791" s="114"/>
      <c r="H791" s="115"/>
    </row>
    <row r="792" spans="1:8" ht="15" hidden="1" x14ac:dyDescent="0.25">
      <c r="A792" s="21"/>
      <c r="B792" s="28"/>
      <c r="C792" s="38"/>
      <c r="D792" s="19"/>
      <c r="E792" s="19"/>
      <c r="F792" s="19"/>
      <c r="G792" s="114"/>
      <c r="H792" s="115"/>
    </row>
    <row r="793" spans="1:8" ht="15" hidden="1" x14ac:dyDescent="0.25">
      <c r="A793" s="21"/>
      <c r="B793" s="28"/>
      <c r="C793" s="38"/>
      <c r="D793" s="19"/>
      <c r="E793" s="19"/>
      <c r="F793" s="19"/>
      <c r="G793" s="114"/>
      <c r="H793" s="115"/>
    </row>
    <row r="794" spans="1:8" ht="15" hidden="1" x14ac:dyDescent="0.25">
      <c r="A794" s="21"/>
      <c r="B794" s="28"/>
      <c r="C794" s="38"/>
      <c r="D794" s="19"/>
      <c r="E794" s="19"/>
      <c r="F794" s="19"/>
      <c r="G794" s="114"/>
      <c r="H794" s="115"/>
    </row>
    <row r="795" spans="1:8" ht="15" hidden="1" x14ac:dyDescent="0.25">
      <c r="A795" s="21"/>
      <c r="B795" s="28"/>
      <c r="C795" s="38"/>
      <c r="D795" s="19"/>
      <c r="E795" s="19"/>
      <c r="F795" s="19"/>
      <c r="G795" s="114"/>
      <c r="H795" s="115"/>
    </row>
    <row r="796" spans="1:8" ht="15" hidden="1" x14ac:dyDescent="0.25">
      <c r="A796" s="21"/>
      <c r="B796" s="28"/>
      <c r="C796" s="38"/>
      <c r="D796" s="19"/>
      <c r="E796" s="19"/>
      <c r="F796" s="19"/>
      <c r="G796" s="114"/>
      <c r="H796" s="115"/>
    </row>
    <row r="797" spans="1:8" ht="15" hidden="1" x14ac:dyDescent="0.25">
      <c r="A797" s="21"/>
      <c r="B797" s="28"/>
      <c r="C797" s="38"/>
      <c r="D797" s="19"/>
      <c r="E797" s="19"/>
      <c r="F797" s="19"/>
      <c r="G797" s="114"/>
      <c r="H797" s="115"/>
    </row>
    <row r="798" spans="1:8" ht="15" hidden="1" x14ac:dyDescent="0.25">
      <c r="A798" s="21"/>
      <c r="B798" s="28"/>
      <c r="C798" s="38"/>
      <c r="D798" s="19"/>
      <c r="E798" s="19"/>
      <c r="F798" s="19"/>
      <c r="G798" s="114"/>
      <c r="H798" s="115"/>
    </row>
    <row r="799" spans="1:8" ht="15" hidden="1" x14ac:dyDescent="0.25">
      <c r="A799" s="21"/>
      <c r="B799" s="28"/>
      <c r="C799" s="38"/>
      <c r="D799" s="19"/>
      <c r="E799" s="19"/>
      <c r="F799" s="19"/>
      <c r="G799" s="114"/>
      <c r="H799" s="115"/>
    </row>
    <row r="800" spans="1:8" ht="15" hidden="1" x14ac:dyDescent="0.25">
      <c r="A800" s="21"/>
      <c r="B800" s="28"/>
      <c r="C800" s="38"/>
      <c r="D800" s="19"/>
      <c r="E800" s="19"/>
      <c r="F800" s="19"/>
      <c r="G800" s="114"/>
      <c r="H800" s="115"/>
    </row>
    <row r="801" spans="1:8" ht="15" hidden="1" x14ac:dyDescent="0.25">
      <c r="A801" s="21"/>
      <c r="B801" s="28"/>
      <c r="C801" s="38"/>
      <c r="D801" s="19"/>
      <c r="E801" s="19"/>
      <c r="F801" s="19"/>
      <c r="G801" s="114"/>
      <c r="H801" s="115"/>
    </row>
    <row r="802" spans="1:8" ht="15" hidden="1" x14ac:dyDescent="0.25">
      <c r="A802" s="21"/>
      <c r="B802" s="28"/>
      <c r="C802" s="38"/>
      <c r="D802" s="19"/>
      <c r="E802" s="19"/>
      <c r="F802" s="19"/>
      <c r="G802" s="114"/>
      <c r="H802" s="115"/>
    </row>
    <row r="803" spans="1:8" ht="15" hidden="1" x14ac:dyDescent="0.25">
      <c r="A803" s="21"/>
      <c r="B803" s="28"/>
      <c r="C803" s="38"/>
      <c r="D803" s="19"/>
      <c r="E803" s="19"/>
      <c r="F803" s="19"/>
      <c r="G803" s="114"/>
      <c r="H803" s="115"/>
    </row>
    <row r="804" spans="1:8" ht="15" hidden="1" x14ac:dyDescent="0.25">
      <c r="A804" s="21"/>
      <c r="B804" s="28"/>
      <c r="C804" s="38"/>
      <c r="D804" s="19"/>
      <c r="E804" s="19"/>
      <c r="F804" s="19"/>
      <c r="G804" s="114"/>
      <c r="H804" s="115"/>
    </row>
    <row r="805" spans="1:8" ht="15" hidden="1" x14ac:dyDescent="0.25">
      <c r="A805" s="21"/>
      <c r="B805" s="28"/>
      <c r="C805" s="38"/>
      <c r="D805" s="19"/>
      <c r="E805" s="19"/>
      <c r="F805" s="19"/>
      <c r="G805" s="114"/>
      <c r="H805" s="115"/>
    </row>
    <row r="806" spans="1:8" ht="15" hidden="1" x14ac:dyDescent="0.25">
      <c r="A806" s="21"/>
      <c r="B806" s="28"/>
      <c r="C806" s="38"/>
      <c r="D806" s="19"/>
      <c r="E806" s="19"/>
      <c r="F806" s="19"/>
      <c r="G806" s="114"/>
      <c r="H806" s="115"/>
    </row>
    <row r="807" spans="1:8" ht="15" hidden="1" x14ac:dyDescent="0.25">
      <c r="A807" s="21"/>
      <c r="B807" s="28"/>
      <c r="C807" s="38"/>
      <c r="D807" s="19"/>
      <c r="E807" s="19"/>
      <c r="F807" s="19"/>
      <c r="G807" s="114"/>
      <c r="H807" s="115"/>
    </row>
    <row r="808" spans="1:8" ht="15" hidden="1" x14ac:dyDescent="0.25">
      <c r="A808" s="21"/>
      <c r="B808" s="28"/>
      <c r="C808" s="38"/>
      <c r="D808" s="19"/>
      <c r="E808" s="19"/>
      <c r="F808" s="19"/>
      <c r="G808" s="114"/>
      <c r="H808" s="115"/>
    </row>
    <row r="809" spans="1:8" ht="15" hidden="1" x14ac:dyDescent="0.25">
      <c r="A809" s="21"/>
      <c r="B809" s="28"/>
      <c r="C809" s="38"/>
      <c r="D809" s="19"/>
      <c r="E809" s="19"/>
      <c r="F809" s="19"/>
      <c r="G809" s="114"/>
      <c r="H809" s="115"/>
    </row>
    <row r="810" spans="1:8" ht="15" hidden="1" x14ac:dyDescent="0.25">
      <c r="A810" s="21"/>
      <c r="B810" s="28"/>
      <c r="C810" s="38"/>
      <c r="D810" s="19"/>
      <c r="E810" s="19"/>
      <c r="F810" s="19"/>
      <c r="G810" s="114"/>
      <c r="H810" s="115"/>
    </row>
    <row r="811" spans="1:8" ht="15" hidden="1" x14ac:dyDescent="0.25">
      <c r="A811" s="21"/>
      <c r="B811" s="28"/>
      <c r="C811" s="38"/>
      <c r="D811" s="19"/>
      <c r="E811" s="19"/>
      <c r="F811" s="19"/>
      <c r="G811" s="114"/>
      <c r="H811" s="115"/>
    </row>
    <row r="812" spans="1:8" ht="15" hidden="1" x14ac:dyDescent="0.25">
      <c r="A812" s="21"/>
      <c r="B812" s="28"/>
      <c r="C812" s="38"/>
      <c r="D812" s="19"/>
      <c r="E812" s="19"/>
      <c r="F812" s="19"/>
      <c r="G812" s="114"/>
      <c r="H812" s="115"/>
    </row>
    <row r="813" spans="1:8" ht="15" hidden="1" x14ac:dyDescent="0.25">
      <c r="A813" s="21"/>
      <c r="B813" s="28"/>
      <c r="C813" s="38"/>
      <c r="D813" s="19"/>
      <c r="E813" s="19"/>
      <c r="F813" s="19"/>
      <c r="G813" s="114"/>
      <c r="H813" s="115"/>
    </row>
    <row r="814" spans="1:8" ht="15" hidden="1" x14ac:dyDescent="0.25">
      <c r="A814" s="21"/>
      <c r="B814" s="28"/>
      <c r="C814" s="38"/>
      <c r="D814" s="19"/>
      <c r="E814" s="19"/>
      <c r="F814" s="19"/>
      <c r="G814" s="114"/>
      <c r="H814" s="115"/>
    </row>
    <row r="815" spans="1:8" ht="15" hidden="1" x14ac:dyDescent="0.25">
      <c r="A815" s="21"/>
      <c r="B815" s="28"/>
      <c r="C815" s="38"/>
      <c r="D815" s="19"/>
      <c r="E815" s="19"/>
      <c r="F815" s="19"/>
      <c r="G815" s="114"/>
      <c r="H815" s="115"/>
    </row>
    <row r="816" spans="1:8" ht="15" hidden="1" x14ac:dyDescent="0.25">
      <c r="A816" s="21"/>
      <c r="B816" s="28"/>
      <c r="C816" s="38"/>
      <c r="D816" s="19"/>
      <c r="E816" s="19"/>
      <c r="F816" s="19"/>
      <c r="G816" s="114"/>
      <c r="H816" s="115"/>
    </row>
    <row r="817" spans="1:8" ht="15" hidden="1" x14ac:dyDescent="0.25">
      <c r="A817" s="21"/>
      <c r="B817" s="28"/>
      <c r="C817" s="38"/>
      <c r="D817" s="19"/>
      <c r="E817" s="19"/>
      <c r="F817" s="19"/>
      <c r="G817" s="114"/>
      <c r="H817" s="115"/>
    </row>
    <row r="818" spans="1:8" ht="15" hidden="1" x14ac:dyDescent="0.25">
      <c r="A818" s="21"/>
      <c r="B818" s="28"/>
      <c r="C818" s="38"/>
      <c r="D818" s="19"/>
      <c r="E818" s="19"/>
      <c r="F818" s="19"/>
      <c r="G818" s="114"/>
      <c r="H818" s="115"/>
    </row>
    <row r="819" spans="1:8" ht="15" hidden="1" x14ac:dyDescent="0.25">
      <c r="A819" s="21"/>
      <c r="B819" s="28"/>
      <c r="C819" s="38"/>
      <c r="D819" s="19"/>
      <c r="E819" s="19"/>
      <c r="F819" s="19"/>
      <c r="G819" s="114"/>
      <c r="H819" s="115"/>
    </row>
    <row r="820" spans="1:8" ht="15" hidden="1" x14ac:dyDescent="0.25">
      <c r="A820" s="21"/>
      <c r="B820" s="28"/>
      <c r="C820" s="38"/>
      <c r="D820" s="19"/>
      <c r="E820" s="19"/>
      <c r="F820" s="19"/>
      <c r="G820" s="114"/>
      <c r="H820" s="115"/>
    </row>
    <row r="821" spans="1:8" ht="15" hidden="1" x14ac:dyDescent="0.25">
      <c r="A821" s="21"/>
      <c r="B821" s="28"/>
      <c r="C821" s="38"/>
      <c r="D821" s="19"/>
      <c r="E821" s="19"/>
      <c r="F821" s="19"/>
      <c r="G821" s="114"/>
      <c r="H821" s="115"/>
    </row>
    <row r="822" spans="1:8" ht="15" hidden="1" x14ac:dyDescent="0.25">
      <c r="A822" s="21"/>
      <c r="B822" s="28"/>
      <c r="C822" s="38"/>
      <c r="D822" s="19"/>
      <c r="E822" s="19"/>
      <c r="F822" s="19"/>
      <c r="G822" s="114"/>
      <c r="H822" s="115"/>
    </row>
    <row r="823" spans="1:8" ht="15" hidden="1" x14ac:dyDescent="0.25">
      <c r="A823" s="21"/>
      <c r="B823" s="28"/>
      <c r="C823" s="38"/>
      <c r="D823" s="19"/>
      <c r="E823" s="19"/>
      <c r="F823" s="19"/>
      <c r="G823" s="114"/>
      <c r="H823" s="115"/>
    </row>
    <row r="824" spans="1:8" ht="15" hidden="1" x14ac:dyDescent="0.25">
      <c r="A824" s="21"/>
      <c r="B824" s="28"/>
      <c r="C824" s="38"/>
      <c r="D824" s="19"/>
      <c r="E824" s="19"/>
      <c r="F824" s="19"/>
      <c r="G824" s="114"/>
      <c r="H824" s="115"/>
    </row>
    <row r="825" spans="1:8" ht="15" hidden="1" x14ac:dyDescent="0.25">
      <c r="A825" s="21"/>
      <c r="B825" s="28"/>
      <c r="C825" s="38"/>
      <c r="D825" s="19"/>
      <c r="E825" s="19"/>
      <c r="F825" s="19"/>
      <c r="G825" s="114"/>
      <c r="H825" s="115"/>
    </row>
    <row r="826" spans="1:8" ht="15" hidden="1" x14ac:dyDescent="0.25">
      <c r="A826" s="21"/>
      <c r="B826" s="28"/>
      <c r="C826" s="38"/>
      <c r="D826" s="19"/>
      <c r="E826" s="19"/>
      <c r="F826" s="19"/>
      <c r="G826" s="114"/>
      <c r="H826" s="115"/>
    </row>
    <row r="827" spans="1:8" ht="15" hidden="1" x14ac:dyDescent="0.25">
      <c r="A827" s="21"/>
      <c r="B827" s="28"/>
      <c r="C827" s="38"/>
      <c r="D827" s="19"/>
      <c r="E827" s="19"/>
      <c r="F827" s="19"/>
      <c r="G827" s="114"/>
      <c r="H827" s="115"/>
    </row>
    <row r="828" spans="1:8" ht="15" hidden="1" x14ac:dyDescent="0.25">
      <c r="A828" s="21"/>
      <c r="B828" s="28"/>
      <c r="C828" s="38"/>
      <c r="D828" s="19"/>
      <c r="E828" s="19"/>
      <c r="F828" s="19"/>
      <c r="G828" s="114"/>
      <c r="H828" s="115"/>
    </row>
    <row r="829" spans="1:8" ht="15" hidden="1" x14ac:dyDescent="0.25">
      <c r="A829" s="21"/>
      <c r="B829" s="28"/>
      <c r="C829" s="38"/>
      <c r="D829" s="19"/>
      <c r="E829" s="19"/>
      <c r="F829" s="19"/>
      <c r="G829" s="114"/>
      <c r="H829" s="115"/>
    </row>
    <row r="830" spans="1:8" ht="15" hidden="1" x14ac:dyDescent="0.25">
      <c r="A830" s="21"/>
      <c r="B830" s="28"/>
      <c r="C830" s="38"/>
      <c r="D830" s="19"/>
      <c r="E830" s="19"/>
      <c r="F830" s="19"/>
      <c r="G830" s="114"/>
      <c r="H830" s="115"/>
    </row>
    <row r="831" spans="1:8" ht="15" hidden="1" x14ac:dyDescent="0.25">
      <c r="A831" s="21"/>
      <c r="B831" s="28"/>
      <c r="C831" s="38"/>
      <c r="D831" s="19"/>
      <c r="E831" s="19"/>
      <c r="F831" s="19"/>
      <c r="G831" s="114"/>
      <c r="H831" s="115"/>
    </row>
    <row r="832" spans="1:8" ht="15" hidden="1" x14ac:dyDescent="0.25">
      <c r="A832" s="21"/>
      <c r="B832" s="28"/>
      <c r="C832" s="38"/>
      <c r="D832" s="19"/>
      <c r="E832" s="19"/>
      <c r="F832" s="19"/>
      <c r="G832" s="114"/>
      <c r="H832" s="115"/>
    </row>
    <row r="833" spans="1:8" ht="15" hidden="1" x14ac:dyDescent="0.25">
      <c r="A833" s="21"/>
      <c r="B833" s="28"/>
      <c r="C833" s="38"/>
      <c r="D833" s="19"/>
      <c r="E833" s="19"/>
      <c r="F833" s="19"/>
      <c r="G833" s="114"/>
      <c r="H833" s="115"/>
    </row>
    <row r="834" spans="1:8" ht="15" hidden="1" x14ac:dyDescent="0.25">
      <c r="A834" s="21"/>
      <c r="B834" s="28"/>
      <c r="C834" s="38"/>
      <c r="D834" s="19"/>
      <c r="E834" s="19"/>
      <c r="F834" s="19"/>
      <c r="G834" s="114"/>
      <c r="H834" s="115"/>
    </row>
    <row r="835" spans="1:8" ht="15" hidden="1" x14ac:dyDescent="0.25">
      <c r="A835" s="21"/>
      <c r="B835" s="28"/>
      <c r="C835" s="38"/>
      <c r="D835" s="19"/>
      <c r="E835" s="19"/>
      <c r="F835" s="19"/>
      <c r="G835" s="114"/>
      <c r="H835" s="115"/>
    </row>
    <row r="836" spans="1:8" ht="15" hidden="1" x14ac:dyDescent="0.25">
      <c r="A836" s="21"/>
      <c r="B836" s="28"/>
      <c r="C836" s="38"/>
      <c r="D836" s="19"/>
      <c r="E836" s="19"/>
      <c r="F836" s="19"/>
      <c r="G836" s="114"/>
      <c r="H836" s="115"/>
    </row>
    <row r="837" spans="1:8" ht="15" hidden="1" x14ac:dyDescent="0.25">
      <c r="A837" s="21"/>
      <c r="B837" s="28"/>
      <c r="C837" s="38"/>
      <c r="D837" s="19"/>
      <c r="E837" s="19"/>
      <c r="F837" s="19"/>
      <c r="G837" s="114"/>
      <c r="H837" s="115"/>
    </row>
    <row r="838" spans="1:8" ht="15" hidden="1" x14ac:dyDescent="0.25">
      <c r="A838" s="17"/>
      <c r="B838" s="27"/>
      <c r="C838" s="38"/>
      <c r="D838" s="19"/>
      <c r="E838" s="19"/>
      <c r="F838" s="19"/>
      <c r="G838" s="114"/>
      <c r="H838" s="124"/>
    </row>
    <row r="839" spans="1:8" ht="15" hidden="1" x14ac:dyDescent="0.25">
      <c r="A839" s="17"/>
      <c r="B839" s="27"/>
      <c r="C839" s="38"/>
      <c r="D839" s="19"/>
      <c r="E839" s="19"/>
      <c r="F839" s="19"/>
      <c r="G839" s="114"/>
      <c r="H839" s="124"/>
    </row>
    <row r="840" spans="1:8" ht="15" hidden="1" x14ac:dyDescent="0.25">
      <c r="A840" s="17"/>
      <c r="B840" s="27"/>
      <c r="C840" s="38"/>
      <c r="D840" s="19"/>
      <c r="E840" s="19"/>
      <c r="F840" s="19"/>
      <c r="G840" s="114"/>
      <c r="H840" s="124"/>
    </row>
    <row r="841" spans="1:8" ht="15" hidden="1" x14ac:dyDescent="0.25">
      <c r="A841" s="17"/>
      <c r="B841" s="27"/>
      <c r="C841" s="38"/>
      <c r="D841" s="19"/>
      <c r="E841" s="19"/>
      <c r="F841" s="19"/>
      <c r="G841" s="114"/>
      <c r="H841" s="124"/>
    </row>
    <row r="842" spans="1:8" ht="15" hidden="1" x14ac:dyDescent="0.25">
      <c r="A842" s="17"/>
      <c r="B842" s="27"/>
      <c r="C842" s="38"/>
      <c r="D842" s="19"/>
      <c r="E842" s="19"/>
      <c r="F842" s="19"/>
      <c r="G842" s="114"/>
      <c r="H842" s="124"/>
    </row>
    <row r="843" spans="1:8" ht="15" hidden="1" x14ac:dyDescent="0.25">
      <c r="A843" s="17"/>
      <c r="B843" s="27"/>
      <c r="C843" s="38"/>
      <c r="D843" s="19"/>
      <c r="E843" s="19"/>
      <c r="F843" s="19"/>
      <c r="G843" s="114"/>
      <c r="H843" s="124"/>
    </row>
    <row r="844" spans="1:8" ht="15" hidden="1" x14ac:dyDescent="0.25">
      <c r="A844" s="17"/>
      <c r="B844" s="27"/>
      <c r="C844" s="38"/>
      <c r="D844" s="19"/>
      <c r="E844" s="19"/>
      <c r="F844" s="19"/>
      <c r="G844" s="114"/>
      <c r="H844" s="124"/>
    </row>
    <row r="845" spans="1:8" ht="15" hidden="1" x14ac:dyDescent="0.25">
      <c r="A845" s="17"/>
      <c r="B845" s="27"/>
      <c r="C845" s="38"/>
      <c r="D845" s="19"/>
      <c r="E845" s="19"/>
      <c r="F845" s="19"/>
      <c r="G845" s="114"/>
      <c r="H845" s="124"/>
    </row>
    <row r="846" spans="1:8" ht="15" hidden="1" x14ac:dyDescent="0.25">
      <c r="A846" s="17"/>
      <c r="B846" s="27"/>
      <c r="C846" s="38"/>
      <c r="D846" s="19"/>
      <c r="E846" s="19"/>
      <c r="F846" s="19"/>
      <c r="G846" s="114"/>
      <c r="H846" s="124"/>
    </row>
    <row r="847" spans="1:8" ht="15" hidden="1" x14ac:dyDescent="0.25">
      <c r="A847" s="17"/>
      <c r="B847" s="27"/>
      <c r="C847" s="38"/>
      <c r="D847" s="19"/>
      <c r="E847" s="19"/>
      <c r="F847" s="19"/>
      <c r="G847" s="114"/>
      <c r="H847" s="124"/>
    </row>
    <row r="848" spans="1:8" ht="15" hidden="1" x14ac:dyDescent="0.25">
      <c r="A848" s="17"/>
      <c r="B848" s="27"/>
      <c r="C848" s="38"/>
      <c r="D848" s="19"/>
      <c r="E848" s="19"/>
      <c r="F848" s="19"/>
      <c r="G848" s="114"/>
      <c r="H848" s="124"/>
    </row>
    <row r="849" spans="1:8" ht="15" hidden="1" x14ac:dyDescent="0.25">
      <c r="A849" s="17"/>
      <c r="B849" s="27"/>
      <c r="C849" s="38"/>
      <c r="D849" s="19"/>
      <c r="E849" s="19"/>
      <c r="F849" s="19"/>
      <c r="G849" s="114"/>
      <c r="H849" s="124"/>
    </row>
    <row r="850" spans="1:8" ht="15" hidden="1" x14ac:dyDescent="0.25">
      <c r="A850" s="17"/>
      <c r="B850" s="27"/>
      <c r="C850" s="38"/>
      <c r="D850" s="19"/>
      <c r="E850" s="19"/>
      <c r="F850" s="19"/>
      <c r="G850" s="114"/>
      <c r="H850" s="124"/>
    </row>
    <row r="851" spans="1:8" ht="15" hidden="1" x14ac:dyDescent="0.25">
      <c r="A851" s="17"/>
      <c r="B851" s="27"/>
      <c r="C851" s="38"/>
      <c r="D851" s="19"/>
      <c r="E851" s="19"/>
      <c r="F851" s="19"/>
      <c r="G851" s="114"/>
      <c r="H851" s="124"/>
    </row>
    <row r="852" spans="1:8" ht="15" hidden="1" x14ac:dyDescent="0.25">
      <c r="A852" s="17"/>
      <c r="B852" s="27"/>
      <c r="C852" s="38"/>
      <c r="D852" s="19"/>
      <c r="E852" s="19"/>
      <c r="F852" s="19"/>
      <c r="G852" s="114"/>
      <c r="H852" s="124"/>
    </row>
    <row r="853" spans="1:8" ht="15" hidden="1" x14ac:dyDescent="0.25">
      <c r="A853" s="17"/>
      <c r="B853" s="27"/>
      <c r="C853" s="38"/>
      <c r="D853" s="19"/>
      <c r="E853" s="19"/>
      <c r="F853" s="19"/>
      <c r="G853" s="114"/>
      <c r="H853" s="124"/>
    </row>
    <row r="854" spans="1:8" ht="15" hidden="1" x14ac:dyDescent="0.25">
      <c r="A854" s="17"/>
      <c r="B854" s="27"/>
      <c r="C854" s="38"/>
      <c r="D854" s="19"/>
      <c r="E854" s="19"/>
      <c r="F854" s="19"/>
      <c r="G854" s="114"/>
      <c r="H854" s="124"/>
    </row>
    <row r="855" spans="1:8" ht="15" hidden="1" x14ac:dyDescent="0.25">
      <c r="A855" s="17"/>
      <c r="B855" s="27"/>
      <c r="C855" s="38"/>
      <c r="D855" s="19"/>
      <c r="E855" s="19"/>
      <c r="F855" s="19"/>
      <c r="G855" s="114"/>
      <c r="H855" s="124"/>
    </row>
    <row r="856" spans="1:8" ht="15" hidden="1" x14ac:dyDescent="0.25">
      <c r="A856" s="17"/>
      <c r="B856" s="27"/>
      <c r="C856" s="38"/>
      <c r="D856" s="19"/>
      <c r="E856" s="19"/>
      <c r="F856" s="19"/>
      <c r="G856" s="114"/>
      <c r="H856" s="124"/>
    </row>
    <row r="857" spans="1:8" ht="15" hidden="1" x14ac:dyDescent="0.25">
      <c r="A857" s="17"/>
      <c r="B857" s="27"/>
      <c r="C857" s="38"/>
      <c r="D857" s="19"/>
      <c r="E857" s="19"/>
      <c r="F857" s="19"/>
      <c r="G857" s="114"/>
      <c r="H857" s="124"/>
    </row>
    <row r="858" spans="1:8" ht="15" hidden="1" x14ac:dyDescent="0.25">
      <c r="A858" s="17"/>
      <c r="B858" s="27"/>
      <c r="C858" s="38"/>
      <c r="D858" s="19"/>
      <c r="E858" s="19"/>
      <c r="F858" s="19"/>
      <c r="G858" s="114"/>
      <c r="H858" s="124"/>
    </row>
    <row r="859" spans="1:8" ht="15" hidden="1" x14ac:dyDescent="0.25">
      <c r="A859" s="17"/>
      <c r="B859" s="27"/>
      <c r="C859" s="38"/>
      <c r="D859" s="19"/>
      <c r="E859" s="19"/>
      <c r="F859" s="19"/>
      <c r="G859" s="114"/>
      <c r="H859" s="124"/>
    </row>
    <row r="860" spans="1:8" ht="15" hidden="1" x14ac:dyDescent="0.25">
      <c r="A860" s="17"/>
      <c r="B860" s="27"/>
      <c r="C860" s="38"/>
      <c r="D860" s="19"/>
      <c r="E860" s="19"/>
      <c r="F860" s="19"/>
      <c r="G860" s="114"/>
      <c r="H860" s="124"/>
    </row>
    <row r="861" spans="1:8" ht="15" hidden="1" x14ac:dyDescent="0.25">
      <c r="A861" s="17"/>
      <c r="B861" s="27"/>
      <c r="C861" s="38"/>
      <c r="D861" s="19"/>
      <c r="E861" s="19"/>
      <c r="F861" s="19"/>
      <c r="G861" s="114"/>
      <c r="H861" s="124"/>
    </row>
    <row r="862" spans="1:8" ht="15" hidden="1" x14ac:dyDescent="0.25">
      <c r="A862" s="17"/>
      <c r="B862" s="27"/>
      <c r="C862" s="38"/>
      <c r="D862" s="19"/>
      <c r="E862" s="19"/>
      <c r="F862" s="19"/>
      <c r="G862" s="114"/>
      <c r="H862" s="124"/>
    </row>
    <row r="863" spans="1:8" ht="15" hidden="1" x14ac:dyDescent="0.25">
      <c r="A863" s="17"/>
      <c r="B863" s="27"/>
      <c r="C863" s="38"/>
      <c r="D863" s="19"/>
      <c r="E863" s="19"/>
      <c r="F863" s="19"/>
      <c r="G863" s="114"/>
      <c r="H863" s="124"/>
    </row>
    <row r="864" spans="1:8" ht="15" hidden="1" x14ac:dyDescent="0.25">
      <c r="A864" s="17"/>
      <c r="B864" s="27"/>
      <c r="C864" s="38"/>
      <c r="D864" s="19"/>
      <c r="E864" s="19"/>
      <c r="F864" s="19"/>
      <c r="G864" s="114"/>
      <c r="H864" s="124"/>
    </row>
    <row r="865" spans="1:8" ht="15" hidden="1" x14ac:dyDescent="0.25">
      <c r="A865" s="17"/>
      <c r="B865" s="27"/>
      <c r="C865" s="38"/>
      <c r="D865" s="19"/>
      <c r="E865" s="19"/>
      <c r="F865" s="19"/>
      <c r="G865" s="114"/>
      <c r="H865" s="124"/>
    </row>
    <row r="866" spans="1:8" ht="15" hidden="1" x14ac:dyDescent="0.25">
      <c r="A866" s="17"/>
      <c r="B866" s="27"/>
      <c r="C866" s="38"/>
      <c r="D866" s="19"/>
      <c r="E866" s="19"/>
      <c r="F866" s="19"/>
      <c r="G866" s="114"/>
      <c r="H866" s="124"/>
    </row>
    <row r="867" spans="1:8" ht="15" hidden="1" x14ac:dyDescent="0.25">
      <c r="A867" s="17"/>
      <c r="B867" s="27"/>
      <c r="C867" s="38"/>
      <c r="D867" s="19"/>
      <c r="E867" s="19"/>
      <c r="F867" s="19"/>
      <c r="G867" s="114"/>
      <c r="H867" s="124"/>
    </row>
    <row r="868" spans="1:8" ht="15" hidden="1" x14ac:dyDescent="0.25">
      <c r="A868" s="17"/>
      <c r="B868" s="27"/>
      <c r="C868" s="38"/>
      <c r="D868" s="19"/>
      <c r="E868" s="19"/>
      <c r="F868" s="19"/>
      <c r="G868" s="114"/>
      <c r="H868" s="124"/>
    </row>
    <row r="869" spans="1:8" ht="15" hidden="1" x14ac:dyDescent="0.25">
      <c r="A869" s="17"/>
      <c r="B869" s="27"/>
      <c r="C869" s="38"/>
      <c r="D869" s="19"/>
      <c r="E869" s="19"/>
      <c r="F869" s="19"/>
      <c r="G869" s="114"/>
      <c r="H869" s="124"/>
    </row>
    <row r="870" spans="1:8" ht="15" hidden="1" x14ac:dyDescent="0.25">
      <c r="A870" s="17"/>
      <c r="B870" s="27"/>
      <c r="C870" s="38"/>
      <c r="D870" s="19"/>
      <c r="E870" s="19"/>
      <c r="F870" s="19"/>
      <c r="G870" s="114"/>
      <c r="H870" s="124"/>
    </row>
    <row r="871" spans="1:8" ht="15" hidden="1" x14ac:dyDescent="0.25">
      <c r="A871" s="17"/>
      <c r="B871" s="27"/>
      <c r="C871" s="38"/>
      <c r="D871" s="19"/>
      <c r="E871" s="19"/>
      <c r="F871" s="19"/>
      <c r="G871" s="114"/>
      <c r="H871" s="124"/>
    </row>
    <row r="872" spans="1:8" ht="15" hidden="1" x14ac:dyDescent="0.25">
      <c r="A872" s="17"/>
      <c r="B872" s="27"/>
      <c r="C872" s="38"/>
      <c r="D872" s="19"/>
      <c r="E872" s="19"/>
      <c r="F872" s="19"/>
      <c r="G872" s="114"/>
      <c r="H872" s="124"/>
    </row>
    <row r="873" spans="1:8" ht="15" hidden="1" x14ac:dyDescent="0.25">
      <c r="A873" s="17"/>
      <c r="B873" s="27"/>
      <c r="C873" s="38"/>
      <c r="D873" s="19"/>
      <c r="E873" s="19"/>
      <c r="F873" s="19"/>
      <c r="G873" s="114"/>
      <c r="H873" s="124"/>
    </row>
    <row r="874" spans="1:8" ht="15" hidden="1" x14ac:dyDescent="0.25">
      <c r="A874" s="17"/>
      <c r="B874" s="27"/>
      <c r="C874" s="38"/>
      <c r="D874" s="19"/>
      <c r="E874" s="19"/>
      <c r="F874" s="19"/>
      <c r="G874" s="114"/>
      <c r="H874" s="124"/>
    </row>
    <row r="875" spans="1:8" ht="15" hidden="1" x14ac:dyDescent="0.25">
      <c r="A875" s="17"/>
      <c r="B875" s="27"/>
      <c r="C875" s="38"/>
      <c r="D875" s="19"/>
      <c r="E875" s="19"/>
      <c r="F875" s="19"/>
      <c r="G875" s="114"/>
      <c r="H875" s="124"/>
    </row>
    <row r="876" spans="1:8" ht="15" hidden="1" x14ac:dyDescent="0.25">
      <c r="A876" s="17"/>
      <c r="B876" s="27"/>
      <c r="C876" s="38"/>
      <c r="D876" s="19"/>
      <c r="E876" s="19"/>
      <c r="F876" s="19"/>
      <c r="G876" s="114"/>
      <c r="H876" s="124"/>
    </row>
    <row r="877" spans="1:8" ht="15" hidden="1" x14ac:dyDescent="0.25">
      <c r="A877" s="17"/>
      <c r="B877" s="27"/>
      <c r="C877" s="38"/>
      <c r="D877" s="19"/>
      <c r="E877" s="19"/>
      <c r="F877" s="19"/>
      <c r="G877" s="114"/>
      <c r="H877" s="124"/>
    </row>
    <row r="878" spans="1:8" ht="15" hidden="1" x14ac:dyDescent="0.25">
      <c r="A878" s="17"/>
      <c r="B878" s="27"/>
      <c r="C878" s="38"/>
      <c r="D878" s="19"/>
      <c r="E878" s="19"/>
      <c r="F878" s="19"/>
      <c r="G878" s="114"/>
      <c r="H878" s="124"/>
    </row>
    <row r="879" spans="1:8" ht="15" hidden="1" x14ac:dyDescent="0.25">
      <c r="A879" s="17"/>
      <c r="B879" s="27"/>
      <c r="C879" s="38"/>
      <c r="D879" s="19"/>
      <c r="E879" s="19"/>
      <c r="F879" s="19"/>
      <c r="G879" s="114"/>
      <c r="H879" s="124"/>
    </row>
    <row r="880" spans="1:8" ht="15" hidden="1" x14ac:dyDescent="0.25">
      <c r="A880" s="17"/>
      <c r="B880" s="27"/>
      <c r="C880" s="38"/>
      <c r="D880" s="19"/>
      <c r="E880" s="19"/>
      <c r="F880" s="19"/>
      <c r="G880" s="114"/>
      <c r="H880" s="124"/>
    </row>
    <row r="881" spans="1:8" ht="15" hidden="1" x14ac:dyDescent="0.25">
      <c r="A881" s="17"/>
      <c r="B881" s="27"/>
      <c r="C881" s="38"/>
      <c r="D881" s="19"/>
      <c r="E881" s="19"/>
      <c r="F881" s="19"/>
      <c r="G881" s="114"/>
      <c r="H881" s="124"/>
    </row>
    <row r="882" spans="1:8" ht="15" hidden="1" x14ac:dyDescent="0.25">
      <c r="A882" s="17"/>
      <c r="B882" s="27"/>
      <c r="C882" s="38"/>
      <c r="D882" s="19"/>
      <c r="E882" s="19"/>
      <c r="F882" s="19"/>
      <c r="G882" s="114"/>
      <c r="H882" s="124"/>
    </row>
    <row r="883" spans="1:8" ht="15" hidden="1" x14ac:dyDescent="0.25">
      <c r="A883" s="17"/>
      <c r="B883" s="27"/>
      <c r="C883" s="38"/>
      <c r="D883" s="19"/>
      <c r="E883" s="19"/>
      <c r="F883" s="19"/>
      <c r="G883" s="114"/>
      <c r="H883" s="124"/>
    </row>
    <row r="884" spans="1:8" ht="15" hidden="1" x14ac:dyDescent="0.25">
      <c r="A884" s="17"/>
      <c r="B884" s="27"/>
      <c r="C884" s="38"/>
      <c r="D884" s="19"/>
      <c r="E884" s="19"/>
      <c r="F884" s="19"/>
      <c r="G884" s="114"/>
      <c r="H884" s="124"/>
    </row>
    <row r="885" spans="1:8" ht="15" hidden="1" x14ac:dyDescent="0.25">
      <c r="A885" s="17"/>
      <c r="B885" s="27"/>
      <c r="C885" s="38"/>
      <c r="D885" s="19"/>
      <c r="E885" s="19"/>
      <c r="F885" s="19"/>
      <c r="G885" s="114"/>
      <c r="H885" s="124"/>
    </row>
    <row r="886" spans="1:8" ht="15" hidden="1" x14ac:dyDescent="0.25">
      <c r="A886" s="17"/>
      <c r="B886" s="27"/>
      <c r="C886" s="38"/>
      <c r="D886" s="19"/>
      <c r="E886" s="19"/>
      <c r="F886" s="19"/>
      <c r="G886" s="114"/>
      <c r="H886" s="124"/>
    </row>
    <row r="887" spans="1:8" ht="15" hidden="1" x14ac:dyDescent="0.25">
      <c r="A887" s="17"/>
      <c r="B887" s="27"/>
      <c r="C887" s="38"/>
      <c r="D887" s="19"/>
      <c r="E887" s="19"/>
      <c r="F887" s="19"/>
      <c r="G887" s="114"/>
      <c r="H887" s="124"/>
    </row>
    <row r="888" spans="1:8" ht="15" hidden="1" x14ac:dyDescent="0.25">
      <c r="A888" s="17"/>
      <c r="B888" s="27"/>
      <c r="C888" s="38"/>
      <c r="D888" s="19"/>
      <c r="E888" s="19"/>
      <c r="F888" s="19"/>
      <c r="G888" s="114"/>
      <c r="H888" s="124"/>
    </row>
    <row r="889" spans="1:8" ht="15" hidden="1" x14ac:dyDescent="0.25">
      <c r="A889" s="17"/>
      <c r="B889" s="27"/>
      <c r="C889" s="38"/>
      <c r="D889" s="19"/>
      <c r="E889" s="19"/>
      <c r="F889" s="19"/>
      <c r="G889" s="114"/>
      <c r="H889" s="124"/>
    </row>
    <row r="890" spans="1:8" ht="15" hidden="1" x14ac:dyDescent="0.25">
      <c r="A890" s="17"/>
      <c r="B890" s="27"/>
      <c r="C890" s="38"/>
      <c r="D890" s="19"/>
      <c r="E890" s="19"/>
      <c r="F890" s="19"/>
      <c r="G890" s="114"/>
      <c r="H890" s="124"/>
    </row>
    <row r="891" spans="1:8" ht="15" hidden="1" x14ac:dyDescent="0.25">
      <c r="A891" s="17"/>
      <c r="B891" s="27"/>
      <c r="C891" s="38"/>
      <c r="D891" s="19"/>
      <c r="E891" s="19"/>
      <c r="F891" s="19"/>
      <c r="G891" s="114"/>
      <c r="H891" s="124"/>
    </row>
    <row r="892" spans="1:8" ht="15" hidden="1" x14ac:dyDescent="0.25">
      <c r="A892" s="17"/>
      <c r="B892" s="27"/>
      <c r="C892" s="38"/>
      <c r="D892" s="19"/>
      <c r="E892" s="19"/>
      <c r="F892" s="19"/>
      <c r="G892" s="114"/>
      <c r="H892" s="124"/>
    </row>
    <row r="893" spans="1:8" ht="15" hidden="1" x14ac:dyDescent="0.25">
      <c r="A893" s="17"/>
      <c r="B893" s="27"/>
      <c r="C893" s="38"/>
      <c r="D893" s="19"/>
      <c r="E893" s="19"/>
      <c r="F893" s="19"/>
      <c r="G893" s="114"/>
      <c r="H893" s="124"/>
    </row>
    <row r="894" spans="1:8" ht="15" hidden="1" x14ac:dyDescent="0.25">
      <c r="A894" s="17"/>
      <c r="B894" s="27"/>
      <c r="C894" s="38"/>
      <c r="D894" s="19"/>
      <c r="E894" s="19"/>
      <c r="F894" s="19"/>
      <c r="G894" s="114"/>
      <c r="H894" s="124"/>
    </row>
    <row r="895" spans="1:8" ht="15" hidden="1" x14ac:dyDescent="0.25">
      <c r="A895" s="17"/>
      <c r="B895" s="27"/>
      <c r="C895" s="38"/>
      <c r="D895" s="19"/>
      <c r="E895" s="19"/>
      <c r="F895" s="19"/>
      <c r="G895" s="114"/>
      <c r="H895" s="124"/>
    </row>
    <row r="896" spans="1:8" ht="15" hidden="1" x14ac:dyDescent="0.25">
      <c r="A896" s="17"/>
      <c r="B896" s="27"/>
      <c r="C896" s="38"/>
      <c r="D896" s="19"/>
      <c r="E896" s="19"/>
      <c r="F896" s="19"/>
      <c r="G896" s="114"/>
      <c r="H896" s="124"/>
    </row>
    <row r="897" spans="1:8" ht="15" hidden="1" x14ac:dyDescent="0.25">
      <c r="A897" s="17"/>
      <c r="B897" s="27"/>
      <c r="C897" s="38"/>
      <c r="D897" s="19"/>
      <c r="E897" s="19"/>
      <c r="F897" s="19"/>
      <c r="G897" s="114"/>
      <c r="H897" s="124"/>
    </row>
    <row r="898" spans="1:8" ht="15" hidden="1" x14ac:dyDescent="0.25">
      <c r="A898" s="17"/>
      <c r="B898" s="27"/>
      <c r="C898" s="38"/>
      <c r="D898" s="19"/>
      <c r="E898" s="19"/>
      <c r="F898" s="19"/>
      <c r="G898" s="114"/>
      <c r="H898" s="124"/>
    </row>
    <row r="899" spans="1:8" ht="15" hidden="1" x14ac:dyDescent="0.25">
      <c r="A899" s="17"/>
      <c r="B899" s="27"/>
      <c r="C899" s="38"/>
      <c r="D899" s="19"/>
      <c r="E899" s="19"/>
      <c r="F899" s="19"/>
      <c r="G899" s="114"/>
      <c r="H899" s="124"/>
    </row>
    <row r="900" spans="1:8" ht="15" hidden="1" x14ac:dyDescent="0.25">
      <c r="A900" s="17"/>
      <c r="B900" s="27"/>
      <c r="C900" s="38"/>
      <c r="D900" s="19"/>
      <c r="E900" s="19"/>
      <c r="F900" s="19"/>
      <c r="G900" s="114"/>
      <c r="H900" s="124"/>
    </row>
    <row r="901" spans="1:8" ht="15" hidden="1" x14ac:dyDescent="0.25">
      <c r="A901" s="17"/>
      <c r="B901" s="27"/>
      <c r="C901" s="38"/>
      <c r="D901" s="19"/>
      <c r="E901" s="19"/>
      <c r="F901" s="19"/>
      <c r="G901" s="114"/>
      <c r="H901" s="124"/>
    </row>
    <row r="902" spans="1:8" ht="15" hidden="1" x14ac:dyDescent="0.25">
      <c r="A902" s="17"/>
      <c r="B902" s="27"/>
      <c r="C902" s="38"/>
      <c r="D902" s="19"/>
      <c r="E902" s="19"/>
      <c r="F902" s="19"/>
      <c r="G902" s="114"/>
      <c r="H902" s="124"/>
    </row>
    <row r="903" spans="1:8" ht="15" hidden="1" x14ac:dyDescent="0.25">
      <c r="A903" s="17"/>
      <c r="B903" s="27"/>
      <c r="C903" s="38"/>
      <c r="D903" s="19"/>
      <c r="E903" s="19"/>
      <c r="F903" s="19"/>
      <c r="G903" s="114"/>
      <c r="H903" s="124"/>
    </row>
    <row r="904" spans="1:8" ht="15" hidden="1" x14ac:dyDescent="0.25">
      <c r="A904" s="17"/>
      <c r="B904" s="27"/>
      <c r="C904" s="38"/>
      <c r="D904" s="19"/>
      <c r="E904" s="19"/>
      <c r="F904" s="19"/>
      <c r="G904" s="114"/>
      <c r="H904" s="124"/>
    </row>
    <row r="905" spans="1:8" ht="15" hidden="1" x14ac:dyDescent="0.25">
      <c r="A905" s="17"/>
      <c r="B905" s="27"/>
      <c r="C905" s="38"/>
      <c r="D905" s="19"/>
      <c r="E905" s="19"/>
      <c r="F905" s="19"/>
      <c r="G905" s="114"/>
      <c r="H905" s="124"/>
    </row>
    <row r="906" spans="1:8" ht="15" hidden="1" x14ac:dyDescent="0.25">
      <c r="A906" s="17"/>
      <c r="B906" s="27"/>
      <c r="C906" s="38"/>
      <c r="D906" s="19"/>
      <c r="E906" s="19"/>
      <c r="F906" s="19"/>
      <c r="G906" s="114"/>
      <c r="H906" s="124"/>
    </row>
    <row r="907" spans="1:8" ht="15" hidden="1" x14ac:dyDescent="0.25">
      <c r="A907" s="17"/>
      <c r="B907" s="27"/>
      <c r="C907" s="38"/>
      <c r="D907" s="19"/>
      <c r="E907" s="19"/>
      <c r="F907" s="19"/>
      <c r="G907" s="114"/>
      <c r="H907" s="124"/>
    </row>
    <row r="908" spans="1:8" ht="15" hidden="1" x14ac:dyDescent="0.25">
      <c r="A908" s="17"/>
      <c r="B908" s="27"/>
      <c r="C908" s="38"/>
      <c r="D908" s="19"/>
      <c r="E908" s="19"/>
      <c r="F908" s="19"/>
      <c r="G908" s="114"/>
      <c r="H908" s="124"/>
    </row>
    <row r="909" spans="1:8" ht="15" hidden="1" x14ac:dyDescent="0.25">
      <c r="A909" s="17"/>
      <c r="B909" s="27"/>
      <c r="C909" s="38"/>
      <c r="D909" s="19"/>
      <c r="E909" s="19"/>
      <c r="F909" s="19"/>
      <c r="G909" s="114"/>
      <c r="H909" s="124"/>
    </row>
    <row r="910" spans="1:8" ht="15" hidden="1" x14ac:dyDescent="0.25">
      <c r="A910" s="17"/>
      <c r="B910" s="27"/>
      <c r="C910" s="38"/>
      <c r="D910" s="19"/>
      <c r="E910" s="19"/>
      <c r="F910" s="19"/>
      <c r="G910" s="114"/>
      <c r="H910" s="124"/>
    </row>
    <row r="911" spans="1:8" ht="15" hidden="1" x14ac:dyDescent="0.25">
      <c r="A911" s="17"/>
      <c r="B911" s="27"/>
      <c r="C911" s="38"/>
      <c r="D911" s="19"/>
      <c r="E911" s="19"/>
      <c r="F911" s="19"/>
      <c r="G911" s="114"/>
      <c r="H911" s="124"/>
    </row>
    <row r="912" spans="1:8" ht="15" hidden="1" x14ac:dyDescent="0.25">
      <c r="A912" s="17"/>
      <c r="B912" s="27"/>
      <c r="C912" s="38"/>
      <c r="D912" s="19"/>
      <c r="E912" s="19"/>
      <c r="F912" s="19"/>
      <c r="G912" s="114"/>
      <c r="H912" s="124"/>
    </row>
    <row r="913" spans="1:8" ht="15" hidden="1" x14ac:dyDescent="0.25">
      <c r="A913" s="17"/>
      <c r="B913" s="27"/>
      <c r="C913" s="38"/>
      <c r="D913" s="19"/>
      <c r="E913" s="19"/>
      <c r="F913" s="19"/>
      <c r="G913" s="114"/>
      <c r="H913" s="124"/>
    </row>
    <row r="914" spans="1:8" ht="15" hidden="1" x14ac:dyDescent="0.25">
      <c r="A914" s="17"/>
      <c r="B914" s="27"/>
      <c r="C914" s="38"/>
      <c r="D914" s="19"/>
      <c r="E914" s="19"/>
      <c r="F914" s="19"/>
      <c r="G914" s="114"/>
      <c r="H914" s="124"/>
    </row>
    <row r="915" spans="1:8" ht="15" hidden="1" x14ac:dyDescent="0.25">
      <c r="A915" s="17"/>
      <c r="B915" s="27"/>
      <c r="C915" s="38"/>
      <c r="D915" s="19"/>
      <c r="E915" s="19"/>
      <c r="F915" s="19"/>
      <c r="G915" s="114"/>
      <c r="H915" s="124"/>
    </row>
    <row r="916" spans="1:8" ht="15" hidden="1" x14ac:dyDescent="0.25">
      <c r="A916" s="17"/>
      <c r="B916" s="27"/>
      <c r="C916" s="38"/>
      <c r="D916" s="19"/>
      <c r="E916" s="19"/>
      <c r="F916" s="19"/>
      <c r="G916" s="114"/>
      <c r="H916" s="124"/>
    </row>
    <row r="917" spans="1:8" ht="15" hidden="1" x14ac:dyDescent="0.25">
      <c r="A917" s="17"/>
      <c r="B917" s="27"/>
      <c r="C917" s="38"/>
      <c r="D917" s="19"/>
      <c r="E917" s="19"/>
      <c r="F917" s="19"/>
      <c r="G917" s="114"/>
      <c r="H917" s="124"/>
    </row>
    <row r="918" spans="1:8" ht="15" hidden="1" x14ac:dyDescent="0.25">
      <c r="A918" s="17"/>
      <c r="B918" s="27"/>
      <c r="C918" s="38"/>
      <c r="D918" s="19"/>
      <c r="E918" s="19"/>
      <c r="F918" s="19"/>
      <c r="G918" s="114"/>
      <c r="H918" s="124"/>
    </row>
    <row r="919" spans="1:8" ht="15" hidden="1" x14ac:dyDescent="0.25">
      <c r="A919" s="17"/>
      <c r="B919" s="27"/>
      <c r="C919" s="38"/>
      <c r="D919" s="19"/>
      <c r="E919" s="19"/>
      <c r="F919" s="19"/>
      <c r="G919" s="114"/>
      <c r="H919" s="124"/>
    </row>
    <row r="920" spans="1:8" ht="15" hidden="1" x14ac:dyDescent="0.25">
      <c r="A920" s="17"/>
      <c r="B920" s="27"/>
      <c r="C920" s="38"/>
      <c r="D920" s="19"/>
      <c r="E920" s="19"/>
      <c r="F920" s="19"/>
      <c r="G920" s="114"/>
      <c r="H920" s="124"/>
    </row>
    <row r="921" spans="1:8" ht="15" hidden="1" x14ac:dyDescent="0.25">
      <c r="A921" s="17"/>
      <c r="B921" s="27"/>
      <c r="C921" s="38"/>
      <c r="D921" s="19"/>
      <c r="E921" s="19"/>
      <c r="F921" s="19"/>
      <c r="G921" s="114"/>
      <c r="H921" s="124"/>
    </row>
    <row r="922" spans="1:8" ht="15" hidden="1" x14ac:dyDescent="0.25">
      <c r="A922" s="17"/>
      <c r="B922" s="27"/>
      <c r="C922" s="38"/>
      <c r="D922" s="19"/>
      <c r="E922" s="19"/>
      <c r="F922" s="19"/>
      <c r="G922" s="114"/>
      <c r="H922" s="124"/>
    </row>
    <row r="923" spans="1:8" ht="15" hidden="1" x14ac:dyDescent="0.25">
      <c r="A923" s="17"/>
      <c r="B923" s="27"/>
      <c r="C923" s="38"/>
      <c r="D923" s="19"/>
      <c r="E923" s="19"/>
      <c r="F923" s="19"/>
      <c r="G923" s="114"/>
      <c r="H923" s="124"/>
    </row>
    <row r="924" spans="1:8" ht="15" hidden="1" x14ac:dyDescent="0.25">
      <c r="A924" s="17"/>
      <c r="B924" s="27"/>
      <c r="C924" s="38"/>
      <c r="D924" s="19"/>
      <c r="E924" s="19"/>
      <c r="F924" s="19"/>
      <c r="G924" s="114"/>
      <c r="H924" s="124"/>
    </row>
    <row r="925" spans="1:8" ht="15" hidden="1" x14ac:dyDescent="0.25">
      <c r="A925" s="17"/>
      <c r="B925" s="27"/>
      <c r="C925" s="38"/>
      <c r="D925" s="19"/>
      <c r="E925" s="19"/>
      <c r="F925" s="19"/>
      <c r="G925" s="114"/>
      <c r="H925" s="124"/>
    </row>
    <row r="926" spans="1:8" ht="15" hidden="1" x14ac:dyDescent="0.25">
      <c r="A926" s="17"/>
      <c r="B926" s="27"/>
      <c r="C926" s="38"/>
      <c r="D926" s="19"/>
      <c r="E926" s="19"/>
      <c r="F926" s="19"/>
      <c r="G926" s="114"/>
      <c r="H926" s="124"/>
    </row>
    <row r="927" spans="1:8" ht="15" hidden="1" x14ac:dyDescent="0.25">
      <c r="A927" s="17"/>
      <c r="B927" s="27"/>
      <c r="C927" s="38"/>
      <c r="D927" s="19"/>
      <c r="E927" s="19"/>
      <c r="F927" s="19"/>
      <c r="G927" s="114"/>
      <c r="H927" s="124"/>
    </row>
    <row r="928" spans="1:8" ht="15" hidden="1" x14ac:dyDescent="0.25">
      <c r="A928" s="17"/>
      <c r="B928" s="27"/>
      <c r="C928" s="38"/>
      <c r="D928" s="19"/>
      <c r="E928" s="19"/>
      <c r="F928" s="19"/>
      <c r="G928" s="114"/>
      <c r="H928" s="124"/>
    </row>
    <row r="929" spans="1:8" ht="15" hidden="1" x14ac:dyDescent="0.25">
      <c r="A929" s="17"/>
      <c r="B929" s="27"/>
      <c r="C929" s="38"/>
      <c r="D929" s="19"/>
      <c r="E929" s="19"/>
      <c r="F929" s="19"/>
      <c r="G929" s="114"/>
      <c r="H929" s="124"/>
    </row>
    <row r="930" spans="1:8" ht="15" hidden="1" x14ac:dyDescent="0.25">
      <c r="A930" s="17"/>
      <c r="B930" s="27"/>
      <c r="C930" s="38"/>
      <c r="D930" s="19"/>
      <c r="E930" s="19"/>
      <c r="F930" s="19"/>
      <c r="G930" s="114"/>
      <c r="H930" s="124"/>
    </row>
    <row r="931" spans="1:8" ht="15" hidden="1" x14ac:dyDescent="0.25">
      <c r="A931" s="17"/>
      <c r="B931" s="27"/>
      <c r="C931" s="38"/>
      <c r="D931" s="19"/>
      <c r="E931" s="19"/>
      <c r="F931" s="19"/>
      <c r="G931" s="114"/>
      <c r="H931" s="124"/>
    </row>
    <row r="932" spans="1:8" ht="15" hidden="1" x14ac:dyDescent="0.25">
      <c r="A932" s="17"/>
      <c r="B932" s="27"/>
      <c r="C932" s="38"/>
      <c r="D932" s="19"/>
      <c r="E932" s="19"/>
      <c r="F932" s="19"/>
      <c r="G932" s="114"/>
      <c r="H932" s="124"/>
    </row>
    <row r="933" spans="1:8" ht="15" hidden="1" x14ac:dyDescent="0.25">
      <c r="A933" s="17"/>
      <c r="B933" s="27"/>
      <c r="C933" s="38"/>
      <c r="D933" s="19"/>
      <c r="E933" s="19"/>
      <c r="F933" s="19"/>
      <c r="G933" s="114"/>
      <c r="H933" s="124"/>
    </row>
    <row r="934" spans="1:8" ht="15" hidden="1" x14ac:dyDescent="0.25">
      <c r="A934" s="17"/>
      <c r="B934" s="27"/>
      <c r="C934" s="38"/>
      <c r="D934" s="19"/>
      <c r="E934" s="19"/>
      <c r="F934" s="19"/>
      <c r="G934" s="114"/>
      <c r="H934" s="124"/>
    </row>
    <row r="935" spans="1:8" ht="15" hidden="1" x14ac:dyDescent="0.25">
      <c r="A935" s="17"/>
      <c r="B935" s="27"/>
      <c r="C935" s="38"/>
      <c r="D935" s="19"/>
      <c r="E935" s="19"/>
      <c r="F935" s="19"/>
      <c r="G935" s="114"/>
      <c r="H935" s="124"/>
    </row>
    <row r="936" spans="1:8" ht="15" hidden="1" x14ac:dyDescent="0.25">
      <c r="A936" s="17"/>
      <c r="B936" s="27"/>
      <c r="C936" s="38"/>
      <c r="D936" s="19"/>
      <c r="E936" s="19"/>
      <c r="F936" s="19"/>
      <c r="G936" s="114"/>
      <c r="H936" s="124"/>
    </row>
    <row r="937" spans="1:8" ht="15" hidden="1" x14ac:dyDescent="0.25">
      <c r="A937" s="17"/>
      <c r="B937" s="27"/>
      <c r="C937" s="38"/>
      <c r="D937" s="19"/>
      <c r="E937" s="19"/>
      <c r="F937" s="19"/>
      <c r="G937" s="114"/>
      <c r="H937" s="124"/>
    </row>
    <row r="938" spans="1:8" ht="15" hidden="1" x14ac:dyDescent="0.25">
      <c r="A938" s="17"/>
      <c r="B938" s="27"/>
      <c r="C938" s="38"/>
      <c r="D938" s="19"/>
      <c r="E938" s="19"/>
      <c r="F938" s="19"/>
      <c r="G938" s="114"/>
      <c r="H938" s="124"/>
    </row>
    <row r="939" spans="1:8" ht="15" hidden="1" x14ac:dyDescent="0.25">
      <c r="A939" s="17"/>
      <c r="B939" s="27"/>
      <c r="C939" s="38"/>
      <c r="D939" s="19"/>
      <c r="E939" s="19"/>
      <c r="F939" s="19"/>
      <c r="G939" s="114"/>
      <c r="H939" s="124"/>
    </row>
    <row r="940" spans="1:8" ht="15" hidden="1" x14ac:dyDescent="0.25">
      <c r="A940" s="17"/>
      <c r="B940" s="27"/>
      <c r="C940" s="38"/>
      <c r="D940" s="19"/>
      <c r="E940" s="19"/>
      <c r="F940" s="19"/>
      <c r="G940" s="114"/>
      <c r="H940" s="124"/>
    </row>
    <row r="941" spans="1:8" ht="15" hidden="1" x14ac:dyDescent="0.25">
      <c r="A941" s="17"/>
      <c r="B941" s="27"/>
      <c r="C941" s="38"/>
      <c r="D941" s="19"/>
      <c r="E941" s="19"/>
      <c r="F941" s="19"/>
      <c r="G941" s="114"/>
      <c r="H941" s="124"/>
    </row>
    <row r="942" spans="1:8" ht="15" hidden="1" x14ac:dyDescent="0.25">
      <c r="A942" s="17"/>
      <c r="B942" s="27"/>
      <c r="C942" s="38"/>
      <c r="D942" s="19"/>
      <c r="E942" s="19"/>
      <c r="F942" s="19"/>
      <c r="G942" s="114"/>
      <c r="H942" s="124"/>
    </row>
    <row r="943" spans="1:8" ht="15" hidden="1" x14ac:dyDescent="0.25">
      <c r="A943" s="17"/>
      <c r="B943" s="27"/>
      <c r="C943" s="38"/>
      <c r="D943" s="19"/>
      <c r="E943" s="19"/>
      <c r="F943" s="19"/>
      <c r="G943" s="114"/>
      <c r="H943" s="124"/>
    </row>
    <row r="944" spans="1:8" ht="15" hidden="1" x14ac:dyDescent="0.25">
      <c r="A944" s="17"/>
      <c r="B944" s="27"/>
      <c r="C944" s="38"/>
      <c r="D944" s="19"/>
      <c r="E944" s="19"/>
      <c r="F944" s="19"/>
      <c r="G944" s="114"/>
      <c r="H944" s="124"/>
    </row>
    <row r="945" spans="1:8" ht="15" hidden="1" x14ac:dyDescent="0.25">
      <c r="A945" s="17"/>
      <c r="B945" s="27"/>
      <c r="C945" s="38"/>
      <c r="D945" s="19"/>
      <c r="E945" s="19"/>
      <c r="F945" s="19"/>
      <c r="G945" s="114"/>
      <c r="H945" s="124"/>
    </row>
    <row r="946" spans="1:8" ht="15" hidden="1" x14ac:dyDescent="0.25">
      <c r="A946" s="17"/>
      <c r="B946" s="27"/>
      <c r="C946" s="38"/>
      <c r="D946" s="19"/>
      <c r="E946" s="19"/>
      <c r="F946" s="19"/>
      <c r="G946" s="114"/>
      <c r="H946" s="124"/>
    </row>
    <row r="947" spans="1:8" ht="15" hidden="1" x14ac:dyDescent="0.25">
      <c r="A947" s="17"/>
      <c r="B947" s="27"/>
      <c r="C947" s="38"/>
      <c r="D947" s="19"/>
      <c r="E947" s="19"/>
      <c r="F947" s="19"/>
      <c r="G947" s="114"/>
      <c r="H947" s="124"/>
    </row>
    <row r="948" spans="1:8" ht="15" hidden="1" x14ac:dyDescent="0.25">
      <c r="A948" s="17"/>
      <c r="B948" s="27"/>
      <c r="C948" s="38"/>
      <c r="D948" s="19"/>
      <c r="E948" s="19"/>
      <c r="F948" s="19"/>
      <c r="G948" s="114"/>
      <c r="H948" s="124"/>
    </row>
    <row r="949" spans="1:8" ht="15" hidden="1" x14ac:dyDescent="0.25">
      <c r="A949" s="17"/>
      <c r="B949" s="27"/>
      <c r="C949" s="38"/>
      <c r="D949" s="19"/>
      <c r="E949" s="19"/>
      <c r="F949" s="19"/>
      <c r="G949" s="114"/>
      <c r="H949" s="124"/>
    </row>
    <row r="950" spans="1:8" ht="15" hidden="1" x14ac:dyDescent="0.25">
      <c r="A950" s="17"/>
      <c r="B950" s="27"/>
      <c r="C950" s="38"/>
      <c r="D950" s="19"/>
      <c r="E950" s="19"/>
      <c r="F950" s="19"/>
      <c r="G950" s="114"/>
      <c r="H950" s="124"/>
    </row>
    <row r="951" spans="1:8" ht="15" hidden="1" x14ac:dyDescent="0.25">
      <c r="A951" s="17"/>
      <c r="B951" s="27"/>
      <c r="C951" s="38"/>
      <c r="D951" s="19"/>
      <c r="E951" s="19"/>
      <c r="F951" s="19"/>
      <c r="G951" s="114"/>
      <c r="H951" s="124"/>
    </row>
    <row r="952" spans="1:8" ht="15" hidden="1" x14ac:dyDescent="0.25">
      <c r="A952" s="17"/>
      <c r="B952" s="27"/>
      <c r="C952" s="38"/>
      <c r="D952" s="19"/>
      <c r="E952" s="19"/>
      <c r="F952" s="19"/>
      <c r="G952" s="114"/>
      <c r="H952" s="124"/>
    </row>
    <row r="953" spans="1:8" ht="15" hidden="1" x14ac:dyDescent="0.25">
      <c r="A953" s="17"/>
      <c r="B953" s="27"/>
      <c r="C953" s="38"/>
      <c r="D953" s="19"/>
      <c r="E953" s="19"/>
      <c r="F953" s="19"/>
      <c r="G953" s="114"/>
      <c r="H953" s="124"/>
    </row>
    <row r="954" spans="1:8" ht="15" hidden="1" x14ac:dyDescent="0.25">
      <c r="A954" s="17"/>
      <c r="B954" s="27"/>
      <c r="C954" s="38"/>
      <c r="D954" s="19"/>
      <c r="E954" s="19"/>
      <c r="F954" s="19"/>
      <c r="G954" s="114"/>
      <c r="H954" s="124"/>
    </row>
    <row r="955" spans="1:8" ht="15" hidden="1" x14ac:dyDescent="0.25">
      <c r="A955" s="17"/>
      <c r="B955" s="27"/>
      <c r="C955" s="38"/>
      <c r="D955" s="19"/>
      <c r="E955" s="19"/>
      <c r="F955" s="19"/>
      <c r="G955" s="114"/>
      <c r="H955" s="124"/>
    </row>
    <row r="956" spans="1:8" ht="15" hidden="1" x14ac:dyDescent="0.25">
      <c r="A956" s="17"/>
      <c r="B956" s="27"/>
      <c r="C956" s="38"/>
      <c r="D956" s="19"/>
      <c r="E956" s="19"/>
      <c r="F956" s="19"/>
      <c r="G956" s="114"/>
      <c r="H956" s="124"/>
    </row>
    <row r="957" spans="1:8" ht="15" hidden="1" x14ac:dyDescent="0.25">
      <c r="A957" s="17"/>
      <c r="B957" s="27"/>
      <c r="C957" s="38"/>
      <c r="D957" s="19"/>
      <c r="E957" s="19"/>
      <c r="F957" s="19"/>
      <c r="G957" s="114"/>
      <c r="H957" s="124"/>
    </row>
    <row r="958" spans="1:8" ht="15" hidden="1" x14ac:dyDescent="0.25">
      <c r="A958" s="17"/>
      <c r="B958" s="27"/>
      <c r="C958" s="38"/>
      <c r="D958" s="19"/>
      <c r="E958" s="19"/>
      <c r="F958" s="19"/>
      <c r="G958" s="114"/>
      <c r="H958" s="124"/>
    </row>
    <row r="959" spans="1:8" ht="15" hidden="1" x14ac:dyDescent="0.25">
      <c r="A959" s="17"/>
      <c r="B959" s="27"/>
      <c r="C959" s="38"/>
      <c r="D959" s="19"/>
      <c r="E959" s="19"/>
      <c r="F959" s="19"/>
      <c r="G959" s="114"/>
      <c r="H959" s="124"/>
    </row>
    <row r="960" spans="1:8" ht="15" hidden="1" x14ac:dyDescent="0.25">
      <c r="A960" s="17"/>
      <c r="B960" s="27"/>
      <c r="C960" s="38"/>
      <c r="D960" s="19"/>
      <c r="E960" s="19"/>
      <c r="F960" s="19"/>
      <c r="G960" s="114"/>
      <c r="H960" s="124"/>
    </row>
    <row r="961" spans="1:8" ht="15" hidden="1" x14ac:dyDescent="0.25">
      <c r="A961" s="17"/>
      <c r="B961" s="27"/>
      <c r="C961" s="38"/>
      <c r="D961" s="19"/>
      <c r="E961" s="19"/>
      <c r="F961" s="19"/>
      <c r="G961" s="114"/>
      <c r="H961" s="124"/>
    </row>
    <row r="962" spans="1:8" ht="15" hidden="1" x14ac:dyDescent="0.25">
      <c r="A962" s="17"/>
      <c r="B962" s="27"/>
      <c r="C962" s="38"/>
      <c r="D962" s="19"/>
      <c r="E962" s="19"/>
      <c r="F962" s="19"/>
      <c r="G962" s="114"/>
      <c r="H962" s="124"/>
    </row>
    <row r="963" spans="1:8" ht="15" hidden="1" x14ac:dyDescent="0.25">
      <c r="A963" s="17"/>
      <c r="B963" s="27"/>
      <c r="C963" s="38"/>
      <c r="D963" s="19"/>
      <c r="E963" s="19"/>
      <c r="F963" s="19"/>
      <c r="G963" s="114"/>
      <c r="H963" s="124"/>
    </row>
    <row r="964" spans="1:8" ht="15" hidden="1" x14ac:dyDescent="0.25">
      <c r="A964" s="17"/>
      <c r="B964" s="27"/>
      <c r="C964" s="38"/>
      <c r="D964" s="19"/>
      <c r="E964" s="19"/>
      <c r="F964" s="19"/>
      <c r="G964" s="114"/>
      <c r="H964" s="124"/>
    </row>
    <row r="965" spans="1:8" ht="15" hidden="1" x14ac:dyDescent="0.25">
      <c r="A965" s="17"/>
      <c r="B965" s="27"/>
      <c r="C965" s="38"/>
      <c r="D965" s="19"/>
      <c r="E965" s="19"/>
      <c r="F965" s="19"/>
      <c r="G965" s="114"/>
      <c r="H965" s="124"/>
    </row>
    <row r="966" spans="1:8" ht="15" hidden="1" x14ac:dyDescent="0.25">
      <c r="A966" s="17"/>
      <c r="B966" s="27"/>
      <c r="C966" s="38"/>
      <c r="D966" s="19"/>
      <c r="E966" s="19"/>
      <c r="F966" s="19"/>
      <c r="G966" s="114"/>
      <c r="H966" s="124"/>
    </row>
    <row r="967" spans="1:8" ht="15" hidden="1" x14ac:dyDescent="0.25">
      <c r="A967" s="17"/>
      <c r="B967" s="27"/>
      <c r="C967" s="38"/>
      <c r="D967" s="19"/>
      <c r="E967" s="19"/>
      <c r="F967" s="19"/>
      <c r="G967" s="114"/>
      <c r="H967" s="124"/>
    </row>
    <row r="968" spans="1:8" ht="15" hidden="1" x14ac:dyDescent="0.25">
      <c r="A968" s="17"/>
      <c r="B968" s="27"/>
      <c r="C968" s="38"/>
      <c r="D968" s="19"/>
      <c r="E968" s="19"/>
      <c r="F968" s="19"/>
      <c r="G968" s="114"/>
      <c r="H968" s="124"/>
    </row>
    <row r="969" spans="1:8" ht="15" hidden="1" x14ac:dyDescent="0.25">
      <c r="A969" s="17"/>
      <c r="B969" s="27"/>
      <c r="C969" s="38"/>
      <c r="D969" s="19"/>
      <c r="E969" s="19"/>
      <c r="F969" s="19"/>
      <c r="G969" s="114"/>
      <c r="H969" s="124"/>
    </row>
    <row r="970" spans="1:8" ht="15" hidden="1" x14ac:dyDescent="0.25">
      <c r="A970" s="17"/>
      <c r="B970" s="27"/>
      <c r="C970" s="38"/>
      <c r="D970" s="19"/>
      <c r="E970" s="19"/>
      <c r="F970" s="19"/>
      <c r="G970" s="114"/>
      <c r="H970" s="124"/>
    </row>
    <row r="971" spans="1:8" ht="15" hidden="1" x14ac:dyDescent="0.25">
      <c r="A971" s="17"/>
      <c r="B971" s="27"/>
      <c r="C971" s="38"/>
      <c r="D971" s="19"/>
      <c r="E971" s="19"/>
      <c r="F971" s="19"/>
      <c r="G971" s="114"/>
      <c r="H971" s="124"/>
    </row>
    <row r="972" spans="1:8" ht="15" hidden="1" x14ac:dyDescent="0.25">
      <c r="A972" s="17"/>
      <c r="B972" s="27"/>
      <c r="C972" s="38"/>
      <c r="D972" s="19"/>
      <c r="E972" s="19"/>
      <c r="F972" s="19"/>
      <c r="G972" s="114"/>
      <c r="H972" s="124"/>
    </row>
    <row r="973" spans="1:8" ht="15" hidden="1" x14ac:dyDescent="0.25">
      <c r="A973" s="17"/>
      <c r="B973" s="27"/>
      <c r="C973" s="38"/>
      <c r="D973" s="19"/>
      <c r="E973" s="19"/>
      <c r="F973" s="19"/>
      <c r="G973" s="114"/>
      <c r="H973" s="124"/>
    </row>
    <row r="974" spans="1:8" ht="15" hidden="1" x14ac:dyDescent="0.25">
      <c r="A974" s="17"/>
      <c r="B974" s="27"/>
      <c r="C974" s="38"/>
      <c r="D974" s="19"/>
      <c r="E974" s="19"/>
      <c r="F974" s="19"/>
      <c r="G974" s="114"/>
      <c r="H974" s="124"/>
    </row>
    <row r="975" spans="1:8" ht="15" hidden="1" x14ac:dyDescent="0.25">
      <c r="A975" s="17"/>
      <c r="B975" s="27"/>
      <c r="C975" s="38"/>
      <c r="D975" s="19"/>
      <c r="E975" s="19"/>
      <c r="F975" s="19"/>
      <c r="G975" s="114"/>
      <c r="H975" s="124"/>
    </row>
    <row r="976" spans="1:8" ht="15" hidden="1" x14ac:dyDescent="0.25">
      <c r="A976" s="17"/>
      <c r="B976" s="27"/>
      <c r="C976" s="38"/>
      <c r="D976" s="19"/>
      <c r="E976" s="19"/>
      <c r="F976" s="19"/>
      <c r="G976" s="114"/>
      <c r="H976" s="124"/>
    </row>
    <row r="977" spans="1:8" ht="15" hidden="1" x14ac:dyDescent="0.25">
      <c r="A977" s="17"/>
      <c r="B977" s="27"/>
      <c r="C977" s="38"/>
      <c r="D977" s="19"/>
      <c r="E977" s="19"/>
      <c r="F977" s="19"/>
      <c r="G977" s="114"/>
      <c r="H977" s="124"/>
    </row>
    <row r="978" spans="1:8" ht="15" hidden="1" x14ac:dyDescent="0.25">
      <c r="A978" s="17"/>
      <c r="B978" s="27"/>
      <c r="C978" s="38"/>
      <c r="D978" s="19"/>
      <c r="E978" s="19"/>
      <c r="F978" s="19"/>
      <c r="G978" s="114"/>
      <c r="H978" s="124"/>
    </row>
    <row r="979" spans="1:8" ht="15" hidden="1" x14ac:dyDescent="0.25">
      <c r="A979" s="17"/>
      <c r="B979" s="27"/>
      <c r="C979" s="38"/>
      <c r="D979" s="19"/>
      <c r="E979" s="19"/>
      <c r="F979" s="19"/>
      <c r="G979" s="114"/>
      <c r="H979" s="124"/>
    </row>
    <row r="980" spans="1:8" ht="15" hidden="1" x14ac:dyDescent="0.25">
      <c r="A980" s="17"/>
      <c r="B980" s="27"/>
      <c r="C980" s="38"/>
      <c r="D980" s="19"/>
      <c r="E980" s="19"/>
      <c r="F980" s="19"/>
      <c r="G980" s="114"/>
      <c r="H980" s="124"/>
    </row>
    <row r="981" spans="1:8" ht="15" hidden="1" x14ac:dyDescent="0.25">
      <c r="A981" s="17"/>
      <c r="B981" s="27"/>
      <c r="C981" s="38"/>
      <c r="D981" s="19"/>
      <c r="E981" s="19"/>
      <c r="F981" s="19"/>
      <c r="G981" s="114"/>
      <c r="H981" s="124"/>
    </row>
    <row r="982" spans="1:8" ht="15" hidden="1" x14ac:dyDescent="0.25">
      <c r="A982" s="17"/>
      <c r="B982" s="27"/>
      <c r="C982" s="38"/>
      <c r="D982" s="19"/>
      <c r="E982" s="19"/>
      <c r="F982" s="19"/>
      <c r="G982" s="114"/>
      <c r="H982" s="124"/>
    </row>
    <row r="983" spans="1:8" ht="15" hidden="1" x14ac:dyDescent="0.25">
      <c r="A983" s="17"/>
      <c r="B983" s="27"/>
      <c r="C983" s="38"/>
      <c r="D983" s="19"/>
      <c r="E983" s="19"/>
      <c r="F983" s="19"/>
      <c r="G983" s="114"/>
      <c r="H983" s="124"/>
    </row>
    <row r="984" spans="1:8" ht="15" hidden="1" x14ac:dyDescent="0.25">
      <c r="A984" s="17"/>
      <c r="B984" s="27"/>
      <c r="C984" s="38"/>
      <c r="D984" s="19"/>
      <c r="E984" s="19"/>
      <c r="F984" s="19"/>
      <c r="G984" s="114"/>
      <c r="H984" s="124"/>
    </row>
    <row r="985" spans="1:8" ht="15" hidden="1" x14ac:dyDescent="0.25">
      <c r="A985" s="17"/>
      <c r="B985" s="27"/>
      <c r="C985" s="38"/>
      <c r="D985" s="19"/>
      <c r="E985" s="19"/>
      <c r="F985" s="19"/>
      <c r="G985" s="114"/>
      <c r="H985" s="124"/>
    </row>
    <row r="986" spans="1:8" ht="15" hidden="1" x14ac:dyDescent="0.25">
      <c r="A986" s="17"/>
      <c r="B986" s="27"/>
      <c r="C986" s="38"/>
      <c r="D986" s="19"/>
      <c r="E986" s="19"/>
      <c r="F986" s="19"/>
      <c r="G986" s="114"/>
      <c r="H986" s="124"/>
    </row>
    <row r="987" spans="1:8" ht="15" hidden="1" x14ac:dyDescent="0.25">
      <c r="A987" s="17"/>
      <c r="B987" s="27"/>
      <c r="C987" s="38"/>
      <c r="D987" s="19"/>
      <c r="E987" s="19"/>
      <c r="F987" s="19"/>
      <c r="G987" s="114"/>
      <c r="H987" s="124"/>
    </row>
    <row r="988" spans="1:8" ht="15" hidden="1" x14ac:dyDescent="0.25">
      <c r="A988" s="17"/>
      <c r="B988" s="27"/>
      <c r="C988" s="38"/>
      <c r="D988" s="19"/>
      <c r="E988" s="19"/>
      <c r="F988" s="19"/>
      <c r="G988" s="114"/>
      <c r="H988" s="124"/>
    </row>
    <row r="989" spans="1:8" ht="15" hidden="1" x14ac:dyDescent="0.25">
      <c r="A989" s="17"/>
      <c r="B989" s="27"/>
      <c r="C989" s="38"/>
      <c r="D989" s="19"/>
      <c r="E989" s="19"/>
      <c r="F989" s="19"/>
      <c r="G989" s="114"/>
      <c r="H989" s="124"/>
    </row>
    <row r="990" spans="1:8" ht="15" hidden="1" x14ac:dyDescent="0.25">
      <c r="A990" s="17"/>
      <c r="B990" s="27"/>
      <c r="C990" s="38"/>
      <c r="D990" s="19"/>
      <c r="E990" s="19"/>
      <c r="F990" s="19"/>
      <c r="G990" s="114"/>
      <c r="H990" s="124"/>
    </row>
    <row r="991" spans="1:8" ht="15" hidden="1" x14ac:dyDescent="0.25">
      <c r="A991" s="17"/>
      <c r="B991" s="27"/>
      <c r="C991" s="38"/>
      <c r="D991" s="19"/>
      <c r="E991" s="19"/>
      <c r="F991" s="19"/>
      <c r="G991" s="114"/>
      <c r="H991" s="124"/>
    </row>
    <row r="992" spans="1:8" ht="15" hidden="1" x14ac:dyDescent="0.25">
      <c r="A992" s="17"/>
      <c r="B992" s="27"/>
      <c r="C992" s="38"/>
      <c r="D992" s="19"/>
      <c r="E992" s="19"/>
      <c r="F992" s="19"/>
      <c r="G992" s="114"/>
      <c r="H992" s="124"/>
    </row>
    <row r="993" spans="1:8" ht="15" hidden="1" x14ac:dyDescent="0.25">
      <c r="A993" s="17"/>
      <c r="B993" s="27"/>
      <c r="C993" s="38"/>
      <c r="D993" s="19"/>
      <c r="E993" s="19"/>
      <c r="F993" s="19"/>
      <c r="G993" s="114"/>
      <c r="H993" s="124"/>
    </row>
    <row r="994" spans="1:8" ht="15" hidden="1" x14ac:dyDescent="0.25">
      <c r="A994" s="17"/>
      <c r="B994" s="27"/>
      <c r="C994" s="38"/>
      <c r="D994" s="19"/>
      <c r="E994" s="19"/>
      <c r="F994" s="19"/>
      <c r="G994" s="114"/>
      <c r="H994" s="124"/>
    </row>
    <row r="995" spans="1:8" ht="15" hidden="1" x14ac:dyDescent="0.25">
      <c r="A995" s="17"/>
      <c r="B995" s="27"/>
      <c r="C995" s="38"/>
      <c r="D995" s="19"/>
      <c r="E995" s="19"/>
      <c r="F995" s="19"/>
      <c r="G995" s="114"/>
      <c r="H995" s="124"/>
    </row>
    <row r="996" spans="1:8" ht="15" hidden="1" x14ac:dyDescent="0.25">
      <c r="A996" s="17"/>
      <c r="B996" s="27"/>
      <c r="C996" s="38"/>
      <c r="D996" s="19"/>
      <c r="E996" s="19"/>
      <c r="F996" s="19"/>
      <c r="G996" s="114"/>
      <c r="H996" s="124"/>
    </row>
    <row r="997" spans="1:8" ht="15" hidden="1" x14ac:dyDescent="0.25">
      <c r="A997" s="17"/>
      <c r="B997" s="27"/>
      <c r="C997" s="38"/>
      <c r="D997" s="19"/>
      <c r="E997" s="19"/>
      <c r="F997" s="19"/>
      <c r="G997" s="114"/>
      <c r="H997" s="124"/>
    </row>
    <row r="998" spans="1:8" ht="15" hidden="1" x14ac:dyDescent="0.25">
      <c r="A998" s="17"/>
      <c r="B998" s="27"/>
      <c r="C998" s="38"/>
      <c r="D998" s="19"/>
      <c r="E998" s="19"/>
      <c r="F998" s="19"/>
      <c r="G998" s="114"/>
      <c r="H998" s="124"/>
    </row>
    <row r="999" spans="1:8" ht="15" hidden="1" x14ac:dyDescent="0.25">
      <c r="A999" s="17"/>
      <c r="B999" s="27"/>
      <c r="C999" s="38"/>
      <c r="D999" s="19"/>
      <c r="E999" s="19"/>
      <c r="F999" s="19"/>
      <c r="G999" s="114"/>
      <c r="H999" s="124"/>
    </row>
    <row r="1000" spans="1:8" ht="15" hidden="1" x14ac:dyDescent="0.25">
      <c r="A1000" s="17"/>
      <c r="B1000" s="27"/>
      <c r="C1000" s="38"/>
      <c r="D1000" s="19"/>
      <c r="E1000" s="19"/>
      <c r="F1000" s="19"/>
      <c r="G1000" s="114"/>
      <c r="H1000" s="124"/>
    </row>
    <row r="1001" spans="1:8" ht="15" hidden="1" x14ac:dyDescent="0.25">
      <c r="A1001" s="17"/>
      <c r="B1001" s="27"/>
      <c r="C1001" s="38"/>
      <c r="D1001" s="19"/>
      <c r="E1001" s="19"/>
      <c r="F1001" s="19"/>
      <c r="G1001" s="114"/>
      <c r="H1001" s="124"/>
    </row>
    <row r="1002" spans="1:8" ht="15" hidden="1" x14ac:dyDescent="0.25">
      <c r="A1002" s="17"/>
      <c r="B1002" s="27"/>
      <c r="C1002" s="38"/>
      <c r="D1002" s="19"/>
      <c r="E1002" s="19"/>
      <c r="F1002" s="19"/>
      <c r="G1002" s="114"/>
      <c r="H1002" s="124"/>
    </row>
    <row r="1003" spans="1:8" ht="15" hidden="1" x14ac:dyDescent="0.25">
      <c r="A1003" s="17"/>
      <c r="B1003" s="27"/>
      <c r="C1003" s="38"/>
      <c r="D1003" s="19"/>
      <c r="E1003" s="19"/>
      <c r="F1003" s="19"/>
      <c r="G1003" s="114"/>
      <c r="H1003" s="124"/>
    </row>
    <row r="1004" spans="1:8" ht="15" hidden="1" x14ac:dyDescent="0.25">
      <c r="A1004" s="17"/>
      <c r="B1004" s="27"/>
      <c r="C1004" s="38"/>
      <c r="D1004" s="19"/>
      <c r="E1004" s="19"/>
      <c r="F1004" s="19"/>
      <c r="G1004" s="114"/>
      <c r="H1004" s="124"/>
    </row>
    <row r="1005" spans="1:8" ht="15" hidden="1" x14ac:dyDescent="0.25">
      <c r="A1005" s="17"/>
      <c r="B1005" s="27"/>
      <c r="C1005" s="38"/>
      <c r="D1005" s="19"/>
      <c r="E1005" s="19"/>
      <c r="F1005" s="19"/>
      <c r="G1005" s="114"/>
      <c r="H1005" s="124"/>
    </row>
    <row r="1006" spans="1:8" ht="15" hidden="1" x14ac:dyDescent="0.25">
      <c r="A1006" s="17"/>
      <c r="B1006" s="27"/>
      <c r="C1006" s="38"/>
      <c r="D1006" s="19"/>
      <c r="E1006" s="19"/>
      <c r="F1006" s="19"/>
      <c r="G1006" s="114"/>
      <c r="H1006" s="124"/>
    </row>
    <row r="1007" spans="1:8" ht="15" hidden="1" x14ac:dyDescent="0.25">
      <c r="A1007" s="17"/>
      <c r="B1007" s="27"/>
      <c r="C1007" s="38"/>
      <c r="D1007" s="19"/>
      <c r="E1007" s="19"/>
      <c r="F1007" s="19"/>
      <c r="G1007" s="114"/>
      <c r="H1007" s="124"/>
    </row>
    <row r="1008" spans="1:8" ht="15" hidden="1" x14ac:dyDescent="0.25">
      <c r="A1008" s="17"/>
      <c r="B1008" s="27"/>
      <c r="C1008" s="38"/>
      <c r="D1008" s="19"/>
      <c r="E1008" s="19"/>
      <c r="F1008" s="19"/>
      <c r="G1008" s="114"/>
      <c r="H1008" s="124"/>
    </row>
    <row r="1009" spans="1:8" ht="15" hidden="1" x14ac:dyDescent="0.25">
      <c r="A1009" s="17"/>
      <c r="B1009" s="27"/>
      <c r="C1009" s="38"/>
      <c r="D1009" s="19"/>
      <c r="E1009" s="19"/>
      <c r="F1009" s="19"/>
      <c r="G1009" s="114"/>
      <c r="H1009" s="124"/>
    </row>
    <row r="1010" spans="1:8" ht="15" hidden="1" x14ac:dyDescent="0.25">
      <c r="A1010" s="17"/>
      <c r="B1010" s="27"/>
      <c r="C1010" s="38"/>
      <c r="D1010" s="19"/>
      <c r="E1010" s="19"/>
      <c r="F1010" s="19"/>
      <c r="G1010" s="114"/>
      <c r="H1010" s="124"/>
    </row>
    <row r="1011" spans="1:8" ht="15" hidden="1" x14ac:dyDescent="0.25">
      <c r="A1011" s="17"/>
      <c r="B1011" s="27"/>
      <c r="C1011" s="38"/>
      <c r="D1011" s="19"/>
      <c r="E1011" s="19"/>
      <c r="F1011" s="19"/>
      <c r="G1011" s="114"/>
      <c r="H1011" s="124"/>
    </row>
    <row r="1012" spans="1:8" ht="15" hidden="1" x14ac:dyDescent="0.25">
      <c r="A1012" s="17"/>
      <c r="B1012" s="27"/>
      <c r="C1012" s="38"/>
      <c r="D1012" s="19"/>
      <c r="E1012" s="19"/>
      <c r="F1012" s="19"/>
      <c r="G1012" s="114"/>
      <c r="H1012" s="124"/>
    </row>
    <row r="1013" spans="1:8" ht="15" hidden="1" x14ac:dyDescent="0.25">
      <c r="A1013" s="17"/>
      <c r="B1013" s="27"/>
      <c r="C1013" s="38"/>
      <c r="D1013" s="19"/>
      <c r="E1013" s="19"/>
      <c r="F1013" s="19"/>
      <c r="G1013" s="114"/>
      <c r="H1013" s="124"/>
    </row>
    <row r="1014" spans="1:8" ht="15" hidden="1" x14ac:dyDescent="0.25">
      <c r="A1014" s="17"/>
      <c r="B1014" s="27"/>
      <c r="C1014" s="38"/>
      <c r="D1014" s="19"/>
      <c r="E1014" s="19"/>
      <c r="F1014" s="19"/>
      <c r="G1014" s="114"/>
      <c r="H1014" s="124"/>
    </row>
    <row r="1015" spans="1:8" ht="15" hidden="1" x14ac:dyDescent="0.25">
      <c r="A1015" s="17"/>
      <c r="B1015" s="27"/>
      <c r="C1015" s="38"/>
      <c r="D1015" s="19"/>
      <c r="E1015" s="19"/>
      <c r="F1015" s="19"/>
      <c r="G1015" s="114"/>
      <c r="H1015" s="124"/>
    </row>
    <row r="1016" spans="1:8" ht="15" hidden="1" x14ac:dyDescent="0.25">
      <c r="A1016" s="17"/>
      <c r="B1016" s="27"/>
      <c r="C1016" s="38"/>
      <c r="D1016" s="19"/>
      <c r="E1016" s="19"/>
      <c r="F1016" s="19"/>
      <c r="G1016" s="114"/>
      <c r="H1016" s="124"/>
    </row>
    <row r="1017" spans="1:8" ht="15" hidden="1" x14ac:dyDescent="0.25">
      <c r="A1017" s="17"/>
      <c r="B1017" s="27"/>
      <c r="C1017" s="38"/>
      <c r="D1017" s="19"/>
      <c r="E1017" s="19"/>
      <c r="F1017" s="19"/>
      <c r="G1017" s="114"/>
      <c r="H1017" s="124"/>
    </row>
    <row r="1018" spans="1:8" ht="15" hidden="1" x14ac:dyDescent="0.25">
      <c r="A1018" s="17"/>
      <c r="B1018" s="27"/>
      <c r="C1018" s="38"/>
      <c r="D1018" s="19"/>
      <c r="E1018" s="19"/>
      <c r="F1018" s="19"/>
      <c r="G1018" s="114"/>
      <c r="H1018" s="124"/>
    </row>
    <row r="1019" spans="1:8" ht="15" hidden="1" x14ac:dyDescent="0.25">
      <c r="A1019" s="17"/>
      <c r="B1019" s="27"/>
      <c r="C1019" s="38"/>
      <c r="D1019" s="19"/>
      <c r="E1019" s="19"/>
      <c r="F1019" s="19"/>
      <c r="G1019" s="114"/>
      <c r="H1019" s="124"/>
    </row>
    <row r="1020" spans="1:8" ht="15" hidden="1" x14ac:dyDescent="0.25">
      <c r="A1020" s="17"/>
      <c r="B1020" s="27"/>
      <c r="C1020" s="38"/>
      <c r="D1020" s="19"/>
      <c r="E1020" s="19"/>
      <c r="F1020" s="19"/>
      <c r="G1020" s="114"/>
      <c r="H1020" s="124"/>
    </row>
    <row r="1021" spans="1:8" ht="15" hidden="1" x14ac:dyDescent="0.25">
      <c r="A1021" s="17"/>
      <c r="B1021" s="27"/>
      <c r="C1021" s="38"/>
      <c r="D1021" s="19"/>
      <c r="E1021" s="19"/>
      <c r="F1021" s="19"/>
      <c r="G1021" s="114"/>
      <c r="H1021" s="124"/>
    </row>
    <row r="1022" spans="1:8" ht="15" hidden="1" x14ac:dyDescent="0.25">
      <c r="A1022" s="17"/>
      <c r="B1022" s="27"/>
      <c r="C1022" s="38"/>
      <c r="D1022" s="19"/>
      <c r="E1022" s="19"/>
      <c r="F1022" s="19"/>
      <c r="G1022" s="114"/>
      <c r="H1022" s="124"/>
    </row>
    <row r="1023" spans="1:8" ht="15" hidden="1" x14ac:dyDescent="0.25">
      <c r="A1023" s="17"/>
      <c r="B1023" s="27"/>
      <c r="C1023" s="38"/>
      <c r="D1023" s="19"/>
      <c r="E1023" s="19"/>
      <c r="F1023" s="19"/>
      <c r="G1023" s="114"/>
      <c r="H1023" s="124"/>
    </row>
    <row r="1024" spans="1:8" ht="15" hidden="1" x14ac:dyDescent="0.25">
      <c r="A1024" s="17"/>
      <c r="B1024" s="27"/>
      <c r="C1024" s="38"/>
      <c r="D1024" s="19"/>
      <c r="E1024" s="19"/>
      <c r="F1024" s="19"/>
      <c r="G1024" s="114"/>
      <c r="H1024" s="124"/>
    </row>
    <row r="1025" spans="1:8" ht="15" hidden="1" x14ac:dyDescent="0.25">
      <c r="A1025" s="17"/>
      <c r="B1025" s="27"/>
      <c r="C1025" s="38"/>
      <c r="D1025" s="19"/>
      <c r="E1025" s="19"/>
      <c r="F1025" s="19"/>
      <c r="G1025" s="114"/>
      <c r="H1025" s="124"/>
    </row>
    <row r="1026" spans="1:8" ht="15" hidden="1" x14ac:dyDescent="0.25">
      <c r="A1026" s="17"/>
      <c r="B1026" s="27"/>
      <c r="C1026" s="38"/>
      <c r="D1026" s="19"/>
      <c r="E1026" s="19"/>
      <c r="F1026" s="19"/>
      <c r="G1026" s="114"/>
      <c r="H1026" s="124"/>
    </row>
    <row r="1027" spans="1:8" ht="15" hidden="1" x14ac:dyDescent="0.25">
      <c r="A1027" s="17"/>
      <c r="B1027" s="27"/>
      <c r="C1027" s="38"/>
      <c r="D1027" s="19"/>
      <c r="E1027" s="19"/>
      <c r="F1027" s="19"/>
      <c r="G1027" s="114"/>
      <c r="H1027" s="124"/>
    </row>
    <row r="1028" spans="1:8" ht="15" hidden="1" x14ac:dyDescent="0.25">
      <c r="A1028" s="17"/>
      <c r="B1028" s="27"/>
      <c r="C1028" s="38"/>
      <c r="D1028" s="19"/>
      <c r="E1028" s="19"/>
      <c r="F1028" s="19"/>
      <c r="G1028" s="114"/>
      <c r="H1028" s="124"/>
    </row>
    <row r="1029" spans="1:8" ht="15" hidden="1" x14ac:dyDescent="0.25">
      <c r="A1029" s="17"/>
      <c r="B1029" s="27"/>
      <c r="C1029" s="38"/>
      <c r="D1029" s="19"/>
      <c r="E1029" s="19"/>
      <c r="F1029" s="19"/>
      <c r="G1029" s="114"/>
      <c r="H1029" s="124"/>
    </row>
    <row r="1030" spans="1:8" ht="15" hidden="1" x14ac:dyDescent="0.25">
      <c r="A1030" s="17"/>
      <c r="B1030" s="27"/>
      <c r="C1030" s="38"/>
      <c r="D1030" s="19"/>
      <c r="E1030" s="19"/>
      <c r="F1030" s="19"/>
      <c r="G1030" s="114"/>
      <c r="H1030" s="124"/>
    </row>
    <row r="1031" spans="1:8" ht="15" hidden="1" x14ac:dyDescent="0.25">
      <c r="A1031" s="17"/>
      <c r="B1031" s="27"/>
      <c r="C1031" s="38"/>
      <c r="D1031" s="19"/>
      <c r="E1031" s="19"/>
      <c r="F1031" s="19"/>
      <c r="G1031" s="114"/>
      <c r="H1031" s="124"/>
    </row>
    <row r="1032" spans="1:8" ht="15" hidden="1" x14ac:dyDescent="0.25">
      <c r="A1032" s="17"/>
      <c r="B1032" s="27"/>
      <c r="C1032" s="38"/>
      <c r="D1032" s="19"/>
      <c r="E1032" s="19"/>
      <c r="F1032" s="19"/>
      <c r="G1032" s="114"/>
      <c r="H1032" s="124"/>
    </row>
    <row r="1033" spans="1:8" ht="15" hidden="1" x14ac:dyDescent="0.25">
      <c r="A1033" s="17"/>
      <c r="B1033" s="27"/>
      <c r="C1033" s="38"/>
      <c r="D1033" s="19"/>
      <c r="E1033" s="19"/>
      <c r="F1033" s="19"/>
      <c r="G1033" s="114"/>
      <c r="H1033" s="124"/>
    </row>
    <row r="1034" spans="1:8" ht="15" hidden="1" x14ac:dyDescent="0.25">
      <c r="A1034" s="17"/>
      <c r="B1034" s="27"/>
      <c r="C1034" s="38"/>
      <c r="D1034" s="19"/>
      <c r="E1034" s="19"/>
      <c r="F1034" s="19"/>
      <c r="G1034" s="114"/>
      <c r="H1034" s="124"/>
    </row>
    <row r="1035" spans="1:8" ht="15" hidden="1" x14ac:dyDescent="0.25">
      <c r="A1035" s="17"/>
      <c r="B1035" s="27"/>
      <c r="C1035" s="38"/>
      <c r="D1035" s="19"/>
      <c r="E1035" s="19"/>
      <c r="F1035" s="19"/>
      <c r="G1035" s="114"/>
      <c r="H1035" s="124"/>
    </row>
    <row r="1036" spans="1:8" ht="15" hidden="1" x14ac:dyDescent="0.25">
      <c r="A1036" s="17"/>
      <c r="B1036" s="27"/>
      <c r="C1036" s="38"/>
      <c r="D1036" s="19"/>
      <c r="E1036" s="19"/>
      <c r="F1036" s="19"/>
      <c r="G1036" s="114"/>
      <c r="H1036" s="124"/>
    </row>
    <row r="1037" spans="1:8" ht="15" hidden="1" x14ac:dyDescent="0.25">
      <c r="A1037" s="17"/>
      <c r="B1037" s="27"/>
      <c r="C1037" s="38"/>
      <c r="D1037" s="19"/>
      <c r="E1037" s="19"/>
      <c r="F1037" s="19"/>
      <c r="G1037" s="114"/>
      <c r="H1037" s="124"/>
    </row>
    <row r="1038" spans="1:8" ht="15" hidden="1" x14ac:dyDescent="0.25">
      <c r="A1038" s="17"/>
      <c r="B1038" s="27"/>
      <c r="C1038" s="38"/>
      <c r="D1038" s="19"/>
      <c r="E1038" s="19"/>
      <c r="F1038" s="19"/>
      <c r="G1038" s="114"/>
      <c r="H1038" s="124"/>
    </row>
    <row r="1039" spans="1:8" ht="15" hidden="1" x14ac:dyDescent="0.25">
      <c r="A1039" s="17"/>
      <c r="B1039" s="27"/>
      <c r="C1039" s="38"/>
      <c r="D1039" s="19"/>
      <c r="E1039" s="19"/>
      <c r="F1039" s="19"/>
      <c r="G1039" s="114"/>
      <c r="H1039" s="124"/>
    </row>
    <row r="1040" spans="1:8" ht="15" hidden="1" x14ac:dyDescent="0.25">
      <c r="A1040" s="17"/>
      <c r="B1040" s="27"/>
      <c r="C1040" s="38"/>
      <c r="D1040" s="19"/>
      <c r="E1040" s="19"/>
      <c r="F1040" s="19"/>
      <c r="G1040" s="114"/>
      <c r="H1040" s="124"/>
    </row>
    <row r="1041" spans="1:8" ht="15" hidden="1" x14ac:dyDescent="0.25">
      <c r="A1041" s="17"/>
      <c r="B1041" s="27"/>
      <c r="C1041" s="38"/>
      <c r="D1041" s="19"/>
      <c r="E1041" s="19"/>
      <c r="F1041" s="19"/>
      <c r="G1041" s="114"/>
      <c r="H1041" s="124"/>
    </row>
    <row r="1042" spans="1:8" ht="15" hidden="1" x14ac:dyDescent="0.25">
      <c r="A1042" s="17"/>
      <c r="B1042" s="27"/>
      <c r="C1042" s="38"/>
      <c r="D1042" s="19"/>
      <c r="E1042" s="19"/>
      <c r="F1042" s="19"/>
      <c r="G1042" s="114"/>
      <c r="H1042" s="124"/>
    </row>
    <row r="1043" spans="1:8" ht="15" hidden="1" x14ac:dyDescent="0.25">
      <c r="A1043" s="17"/>
      <c r="B1043" s="27"/>
      <c r="C1043" s="38"/>
      <c r="D1043" s="19"/>
      <c r="E1043" s="19"/>
      <c r="F1043" s="19"/>
      <c r="G1043" s="114"/>
      <c r="H1043" s="124"/>
    </row>
    <row r="1044" spans="1:8" ht="15" hidden="1" x14ac:dyDescent="0.25">
      <c r="A1044" s="17"/>
      <c r="B1044" s="27"/>
      <c r="C1044" s="38"/>
      <c r="D1044" s="19"/>
      <c r="E1044" s="19"/>
      <c r="F1044" s="19"/>
      <c r="G1044" s="114"/>
      <c r="H1044" s="124"/>
    </row>
    <row r="1045" spans="1:8" ht="15" hidden="1" x14ac:dyDescent="0.25">
      <c r="A1045" s="17"/>
      <c r="B1045" s="27"/>
      <c r="C1045" s="38"/>
      <c r="D1045" s="19"/>
      <c r="E1045" s="19"/>
      <c r="F1045" s="19"/>
      <c r="G1045" s="114"/>
      <c r="H1045" s="124"/>
    </row>
    <row r="1046" spans="1:8" ht="15" hidden="1" x14ac:dyDescent="0.25">
      <c r="A1046" s="17"/>
      <c r="B1046" s="27"/>
      <c r="C1046" s="38"/>
      <c r="D1046" s="19"/>
      <c r="E1046" s="19"/>
      <c r="F1046" s="19"/>
      <c r="G1046" s="114"/>
      <c r="H1046" s="124"/>
    </row>
    <row r="1047" spans="1:8" ht="15" hidden="1" x14ac:dyDescent="0.25">
      <c r="A1047" s="17"/>
      <c r="B1047" s="27"/>
      <c r="C1047" s="38"/>
      <c r="D1047" s="19"/>
      <c r="E1047" s="19"/>
      <c r="F1047" s="19"/>
      <c r="G1047" s="114"/>
      <c r="H1047" s="124"/>
    </row>
    <row r="1048" spans="1:8" ht="15" hidden="1" x14ac:dyDescent="0.25">
      <c r="A1048" s="17"/>
      <c r="B1048" s="27"/>
      <c r="C1048" s="38"/>
      <c r="D1048" s="19"/>
      <c r="E1048" s="19"/>
      <c r="F1048" s="19"/>
      <c r="G1048" s="114"/>
      <c r="H1048" s="124"/>
    </row>
    <row r="1049" spans="1:8" ht="15" hidden="1" x14ac:dyDescent="0.25">
      <c r="A1049" s="17"/>
      <c r="B1049" s="27"/>
      <c r="C1049" s="38"/>
      <c r="D1049" s="19"/>
      <c r="E1049" s="19"/>
      <c r="F1049" s="19"/>
      <c r="G1049" s="114"/>
      <c r="H1049" s="124"/>
    </row>
    <row r="1050" spans="1:8" ht="15" hidden="1" x14ac:dyDescent="0.25">
      <c r="A1050" s="17"/>
      <c r="B1050" s="27"/>
      <c r="C1050" s="38"/>
      <c r="D1050" s="19"/>
      <c r="E1050" s="19"/>
      <c r="F1050" s="19"/>
      <c r="G1050" s="114"/>
      <c r="H1050" s="124"/>
    </row>
    <row r="1051" spans="1:8" ht="15" hidden="1" x14ac:dyDescent="0.25">
      <c r="A1051" s="17"/>
      <c r="B1051" s="27"/>
      <c r="C1051" s="38"/>
      <c r="D1051" s="19"/>
      <c r="E1051" s="19"/>
      <c r="F1051" s="19"/>
      <c r="G1051" s="114"/>
      <c r="H1051" s="124"/>
    </row>
    <row r="1052" spans="1:8" ht="15" hidden="1" x14ac:dyDescent="0.25">
      <c r="A1052" s="17"/>
      <c r="B1052" s="27"/>
      <c r="C1052" s="38"/>
      <c r="D1052" s="19"/>
      <c r="E1052" s="19"/>
      <c r="F1052" s="19"/>
      <c r="G1052" s="114"/>
      <c r="H1052" s="124"/>
    </row>
    <row r="1053" spans="1:8" ht="15" hidden="1" x14ac:dyDescent="0.25">
      <c r="A1053" s="17"/>
      <c r="B1053" s="27"/>
      <c r="C1053" s="38"/>
      <c r="D1053" s="19"/>
      <c r="E1053" s="19"/>
      <c r="F1053" s="19"/>
      <c r="G1053" s="114"/>
      <c r="H1053" s="124"/>
    </row>
    <row r="1054" spans="1:8" ht="15" hidden="1" x14ac:dyDescent="0.25">
      <c r="A1054" s="17"/>
      <c r="B1054" s="27"/>
      <c r="C1054" s="38"/>
      <c r="D1054" s="19"/>
      <c r="E1054" s="19"/>
      <c r="F1054" s="19"/>
      <c r="G1054" s="114"/>
      <c r="H1054" s="124"/>
    </row>
    <row r="1055" spans="1:8" ht="15" hidden="1" x14ac:dyDescent="0.25">
      <c r="A1055" s="17"/>
      <c r="B1055" s="27"/>
      <c r="C1055" s="38"/>
      <c r="D1055" s="19"/>
      <c r="E1055" s="19"/>
      <c r="F1055" s="19"/>
      <c r="G1055" s="114"/>
      <c r="H1055" s="124"/>
    </row>
    <row r="1056" spans="1:8" ht="15" hidden="1" x14ac:dyDescent="0.25">
      <c r="A1056" s="17"/>
      <c r="B1056" s="27"/>
      <c r="C1056" s="38"/>
      <c r="D1056" s="19"/>
      <c r="E1056" s="19"/>
      <c r="F1056" s="19"/>
      <c r="G1056" s="114"/>
      <c r="H1056" s="124"/>
    </row>
    <row r="1057" spans="1:8" ht="15" hidden="1" x14ac:dyDescent="0.25">
      <c r="A1057" s="17"/>
      <c r="B1057" s="27"/>
      <c r="C1057" s="38"/>
      <c r="D1057" s="19"/>
      <c r="E1057" s="19"/>
      <c r="F1057" s="19"/>
      <c r="G1057" s="114"/>
      <c r="H1057" s="124"/>
    </row>
    <row r="1058" spans="1:8" ht="15" hidden="1" x14ac:dyDescent="0.25">
      <c r="A1058" s="17"/>
      <c r="B1058" s="27"/>
      <c r="C1058" s="38"/>
      <c r="D1058" s="19"/>
      <c r="E1058" s="19"/>
      <c r="F1058" s="19"/>
      <c r="G1058" s="114"/>
      <c r="H1058" s="124"/>
    </row>
    <row r="1059" spans="1:8" ht="15" hidden="1" x14ac:dyDescent="0.25">
      <c r="A1059" s="17"/>
      <c r="B1059" s="27"/>
      <c r="C1059" s="38"/>
      <c r="D1059" s="19"/>
      <c r="E1059" s="19"/>
      <c r="F1059" s="19"/>
      <c r="G1059" s="114"/>
      <c r="H1059" s="124"/>
    </row>
    <row r="1060" spans="1:8" ht="15" hidden="1" x14ac:dyDescent="0.25">
      <c r="A1060" s="17"/>
      <c r="B1060" s="27"/>
      <c r="C1060" s="38"/>
      <c r="D1060" s="19"/>
      <c r="E1060" s="19"/>
      <c r="F1060" s="19"/>
      <c r="G1060" s="114"/>
      <c r="H1060" s="124"/>
    </row>
    <row r="1061" spans="1:8" ht="15" hidden="1" x14ac:dyDescent="0.25">
      <c r="A1061" s="17"/>
      <c r="B1061" s="27"/>
      <c r="C1061" s="38"/>
      <c r="D1061" s="19"/>
      <c r="E1061" s="19"/>
      <c r="F1061" s="19"/>
      <c r="G1061" s="114"/>
      <c r="H1061" s="124"/>
    </row>
    <row r="1062" spans="1:8" ht="15" hidden="1" x14ac:dyDescent="0.25">
      <c r="A1062" s="17"/>
      <c r="B1062" s="27"/>
      <c r="C1062" s="38"/>
      <c r="D1062" s="19"/>
      <c r="E1062" s="19"/>
      <c r="F1062" s="19"/>
      <c r="G1062" s="114"/>
      <c r="H1062" s="124"/>
    </row>
    <row r="1063" spans="1:8" ht="15" hidden="1" x14ac:dyDescent="0.25">
      <c r="A1063" s="17"/>
      <c r="B1063" s="27"/>
      <c r="C1063" s="38"/>
      <c r="D1063" s="19"/>
      <c r="E1063" s="19"/>
      <c r="F1063" s="19"/>
      <c r="G1063" s="114"/>
      <c r="H1063" s="124"/>
    </row>
    <row r="1064" spans="1:8" ht="15" hidden="1" x14ac:dyDescent="0.25">
      <c r="A1064" s="17"/>
      <c r="B1064" s="27"/>
      <c r="C1064" s="38"/>
      <c r="D1064" s="19"/>
      <c r="E1064" s="19"/>
      <c r="F1064" s="19"/>
      <c r="G1064" s="114"/>
      <c r="H1064" s="124"/>
    </row>
    <row r="1065" spans="1:8" ht="15" hidden="1" x14ac:dyDescent="0.25">
      <c r="A1065" s="17"/>
      <c r="B1065" s="27"/>
      <c r="C1065" s="38"/>
      <c r="D1065" s="19"/>
      <c r="E1065" s="19"/>
      <c r="F1065" s="19"/>
      <c r="G1065" s="114"/>
      <c r="H1065" s="124"/>
    </row>
    <row r="1066" spans="1:8" ht="15" hidden="1" x14ac:dyDescent="0.25">
      <c r="A1066" s="17"/>
      <c r="B1066" s="27"/>
      <c r="C1066" s="38"/>
      <c r="D1066" s="19"/>
      <c r="E1066" s="19"/>
      <c r="F1066" s="19"/>
      <c r="G1066" s="114"/>
      <c r="H1066" s="124"/>
    </row>
    <row r="1067" spans="1:8" ht="15" hidden="1" x14ac:dyDescent="0.25">
      <c r="A1067" s="17"/>
      <c r="B1067" s="27"/>
      <c r="C1067" s="38"/>
      <c r="D1067" s="19"/>
      <c r="E1067" s="19"/>
      <c r="F1067" s="19"/>
      <c r="G1067" s="114"/>
      <c r="H1067" s="124"/>
    </row>
    <row r="1068" spans="1:8" ht="15" hidden="1" x14ac:dyDescent="0.25">
      <c r="A1068" s="17"/>
      <c r="B1068" s="27"/>
      <c r="C1068" s="38"/>
      <c r="D1068" s="19"/>
      <c r="E1068" s="19"/>
      <c r="F1068" s="19"/>
      <c r="G1068" s="114"/>
      <c r="H1068" s="124"/>
    </row>
    <row r="1069" spans="1:8" ht="15" hidden="1" x14ac:dyDescent="0.25">
      <c r="A1069" s="17"/>
      <c r="B1069" s="27"/>
      <c r="C1069" s="38"/>
      <c r="D1069" s="19"/>
      <c r="E1069" s="19"/>
      <c r="F1069" s="19"/>
      <c r="G1069" s="114"/>
      <c r="H1069" s="124"/>
    </row>
    <row r="1070" spans="1:8" ht="15" hidden="1" x14ac:dyDescent="0.25">
      <c r="A1070" s="17"/>
      <c r="B1070" s="27"/>
      <c r="C1070" s="38"/>
      <c r="D1070" s="19"/>
      <c r="E1070" s="19"/>
      <c r="F1070" s="19"/>
      <c r="G1070" s="114"/>
      <c r="H1070" s="124"/>
    </row>
    <row r="1071" spans="1:8" ht="15" hidden="1" x14ac:dyDescent="0.25">
      <c r="A1071" s="17"/>
      <c r="B1071" s="27"/>
      <c r="C1071" s="38"/>
      <c r="D1071" s="19"/>
      <c r="E1071" s="19"/>
      <c r="F1071" s="19"/>
      <c r="G1071" s="114"/>
      <c r="H1071" s="124"/>
    </row>
    <row r="1072" spans="1:8" ht="15" hidden="1" x14ac:dyDescent="0.25">
      <c r="A1072" s="17"/>
      <c r="B1072" s="27"/>
      <c r="C1072" s="38"/>
      <c r="D1072" s="19"/>
      <c r="E1072" s="19"/>
      <c r="F1072" s="19"/>
      <c r="G1072" s="114"/>
      <c r="H1072" s="124"/>
    </row>
    <row r="1073" spans="1:8" ht="15" hidden="1" x14ac:dyDescent="0.25">
      <c r="A1073" s="17"/>
      <c r="B1073" s="27"/>
      <c r="C1073" s="38"/>
      <c r="D1073" s="19"/>
      <c r="E1073" s="19"/>
      <c r="F1073" s="19"/>
      <c r="G1073" s="114"/>
      <c r="H1073" s="124"/>
    </row>
    <row r="1074" spans="1:8" ht="15" hidden="1" x14ac:dyDescent="0.25">
      <c r="A1074" s="17"/>
      <c r="B1074" s="27"/>
      <c r="C1074" s="38"/>
      <c r="D1074" s="19"/>
      <c r="E1074" s="19"/>
      <c r="F1074" s="19"/>
      <c r="G1074" s="114"/>
      <c r="H1074" s="124"/>
    </row>
    <row r="1075" spans="1:8" ht="15" hidden="1" x14ac:dyDescent="0.25">
      <c r="A1075" s="17"/>
      <c r="B1075" s="27"/>
      <c r="C1075" s="38"/>
      <c r="D1075" s="19"/>
      <c r="E1075" s="19"/>
      <c r="F1075" s="19"/>
      <c r="G1075" s="114"/>
      <c r="H1075" s="124"/>
    </row>
    <row r="1076" spans="1:8" ht="15" hidden="1" x14ac:dyDescent="0.25">
      <c r="A1076" s="17"/>
      <c r="B1076" s="27"/>
      <c r="C1076" s="38"/>
      <c r="D1076" s="19"/>
      <c r="E1076" s="19"/>
      <c r="F1076" s="19"/>
      <c r="G1076" s="114"/>
      <c r="H1076" s="124"/>
    </row>
    <row r="1077" spans="1:8" ht="15" hidden="1" x14ac:dyDescent="0.25">
      <c r="A1077" s="17"/>
      <c r="B1077" s="27"/>
      <c r="C1077" s="38"/>
      <c r="D1077" s="19"/>
      <c r="E1077" s="19"/>
      <c r="F1077" s="19"/>
      <c r="G1077" s="114"/>
      <c r="H1077" s="124"/>
    </row>
    <row r="1078" spans="1:8" ht="15" hidden="1" x14ac:dyDescent="0.25">
      <c r="A1078" s="17"/>
      <c r="B1078" s="27"/>
      <c r="C1078" s="38"/>
      <c r="D1078" s="19"/>
      <c r="E1078" s="19"/>
      <c r="F1078" s="19"/>
      <c r="G1078" s="114"/>
      <c r="H1078" s="124"/>
    </row>
    <row r="1079" spans="1:8" ht="15" hidden="1" x14ac:dyDescent="0.25">
      <c r="A1079" s="17"/>
      <c r="B1079" s="27"/>
      <c r="C1079" s="38"/>
      <c r="D1079" s="19"/>
      <c r="E1079" s="19"/>
      <c r="F1079" s="19"/>
      <c r="G1079" s="114"/>
      <c r="H1079" s="124"/>
    </row>
    <row r="1080" spans="1:8" ht="15" hidden="1" x14ac:dyDescent="0.25">
      <c r="A1080" s="17"/>
      <c r="B1080" s="27"/>
      <c r="C1080" s="38"/>
      <c r="D1080" s="19"/>
      <c r="E1080" s="19"/>
      <c r="F1080" s="19"/>
      <c r="G1080" s="114"/>
      <c r="H1080" s="124"/>
    </row>
    <row r="1081" spans="1:8" ht="15" hidden="1" x14ac:dyDescent="0.25">
      <c r="A1081" s="17"/>
      <c r="B1081" s="27"/>
      <c r="C1081" s="38"/>
      <c r="D1081" s="19"/>
      <c r="E1081" s="19"/>
      <c r="F1081" s="19"/>
      <c r="G1081" s="114"/>
      <c r="H1081" s="124"/>
    </row>
    <row r="1082" spans="1:8" ht="15" hidden="1" x14ac:dyDescent="0.25">
      <c r="A1082" s="17"/>
      <c r="B1082" s="27"/>
      <c r="C1082" s="38"/>
      <c r="D1082" s="19"/>
      <c r="E1082" s="19"/>
      <c r="F1082" s="19"/>
      <c r="G1082" s="114"/>
      <c r="H1082" s="124"/>
    </row>
    <row r="1083" spans="1:8" ht="15" hidden="1" x14ac:dyDescent="0.25">
      <c r="A1083" s="17"/>
      <c r="B1083" s="27"/>
      <c r="C1083" s="38"/>
      <c r="D1083" s="19"/>
      <c r="E1083" s="19"/>
      <c r="F1083" s="19"/>
      <c r="G1083" s="114"/>
      <c r="H1083" s="124"/>
    </row>
    <row r="1084" spans="1:8" ht="15" hidden="1" x14ac:dyDescent="0.25">
      <c r="A1084" s="17"/>
      <c r="B1084" s="27"/>
      <c r="C1084" s="38"/>
      <c r="D1084" s="19"/>
      <c r="E1084" s="19"/>
      <c r="F1084" s="19"/>
      <c r="G1084" s="114"/>
      <c r="H1084" s="124"/>
    </row>
    <row r="1085" spans="1:8" ht="15" hidden="1" x14ac:dyDescent="0.25">
      <c r="A1085" s="17"/>
      <c r="B1085" s="27"/>
      <c r="C1085" s="38"/>
      <c r="D1085" s="19"/>
      <c r="E1085" s="19"/>
      <c r="F1085" s="19"/>
      <c r="G1085" s="114"/>
      <c r="H1085" s="124"/>
    </row>
    <row r="1086" spans="1:8" ht="15" hidden="1" x14ac:dyDescent="0.25">
      <c r="A1086" s="17"/>
      <c r="B1086" s="27"/>
      <c r="C1086" s="38"/>
      <c r="D1086" s="19"/>
      <c r="E1086" s="19"/>
      <c r="F1086" s="19"/>
      <c r="G1086" s="114"/>
      <c r="H1086" s="124"/>
    </row>
    <row r="1087" spans="1:8" ht="15" hidden="1" x14ac:dyDescent="0.25">
      <c r="A1087" s="17"/>
      <c r="B1087" s="27"/>
      <c r="C1087" s="38"/>
      <c r="D1087" s="19"/>
      <c r="E1087" s="19"/>
      <c r="F1087" s="19"/>
      <c r="G1087" s="114"/>
      <c r="H1087" s="124"/>
    </row>
    <row r="1088" spans="1:8" ht="15" hidden="1" x14ac:dyDescent="0.25">
      <c r="A1088" s="17"/>
      <c r="B1088" s="27"/>
      <c r="C1088" s="38"/>
      <c r="D1088" s="19"/>
      <c r="E1088" s="19"/>
      <c r="F1088" s="19"/>
      <c r="G1088" s="114"/>
      <c r="H1088" s="124"/>
    </row>
    <row r="1089" spans="1:8" ht="15" hidden="1" x14ac:dyDescent="0.25">
      <c r="A1089" s="17"/>
      <c r="B1089" s="27"/>
      <c r="C1089" s="38"/>
      <c r="D1089" s="19"/>
      <c r="E1089" s="19"/>
      <c r="F1089" s="19"/>
      <c r="G1089" s="114"/>
      <c r="H1089" s="124"/>
    </row>
    <row r="1090" spans="1:8" ht="15" hidden="1" x14ac:dyDescent="0.25">
      <c r="A1090" s="17"/>
      <c r="B1090" s="27"/>
      <c r="C1090" s="38"/>
      <c r="D1090" s="19"/>
      <c r="E1090" s="19"/>
      <c r="F1090" s="19"/>
      <c r="G1090" s="114"/>
      <c r="H1090" s="124"/>
    </row>
    <row r="1091" spans="1:8" ht="15" hidden="1" x14ac:dyDescent="0.25">
      <c r="A1091" s="17"/>
      <c r="B1091" s="27"/>
      <c r="C1091" s="38"/>
      <c r="D1091" s="19"/>
      <c r="E1091" s="19"/>
      <c r="F1091" s="19"/>
      <c r="G1091" s="114"/>
      <c r="H1091" s="124"/>
    </row>
    <row r="1092" spans="1:8" ht="15" hidden="1" x14ac:dyDescent="0.25">
      <c r="A1092" s="17"/>
      <c r="B1092" s="27"/>
      <c r="C1092" s="38"/>
      <c r="D1092" s="19"/>
      <c r="E1092" s="19"/>
      <c r="F1092" s="19"/>
      <c r="G1092" s="114"/>
      <c r="H1092" s="124"/>
    </row>
    <row r="1093" spans="1:8" ht="15" hidden="1" x14ac:dyDescent="0.25">
      <c r="A1093" s="17"/>
      <c r="B1093" s="27"/>
      <c r="C1093" s="38"/>
      <c r="D1093" s="19"/>
      <c r="E1093" s="19"/>
      <c r="F1093" s="19"/>
      <c r="G1093" s="114"/>
      <c r="H1093" s="124"/>
    </row>
    <row r="1094" spans="1:8" ht="15" hidden="1" x14ac:dyDescent="0.25">
      <c r="A1094" s="17"/>
      <c r="B1094" s="27"/>
      <c r="C1094" s="38"/>
      <c r="D1094" s="19"/>
      <c r="E1094" s="19"/>
      <c r="F1094" s="19"/>
      <c r="G1094" s="114"/>
      <c r="H1094" s="124"/>
    </row>
    <row r="1095" spans="1:8" ht="15" hidden="1" x14ac:dyDescent="0.25">
      <c r="A1095" s="17"/>
      <c r="B1095" s="27"/>
      <c r="C1095" s="38"/>
      <c r="D1095" s="19"/>
      <c r="E1095" s="19"/>
      <c r="F1095" s="19"/>
      <c r="G1095" s="114"/>
      <c r="H1095" s="124"/>
    </row>
    <row r="1096" spans="1:8" ht="15" hidden="1" x14ac:dyDescent="0.25">
      <c r="A1096" s="17"/>
      <c r="B1096" s="27"/>
      <c r="C1096" s="38"/>
      <c r="D1096" s="19"/>
      <c r="E1096" s="19"/>
      <c r="F1096" s="19"/>
      <c r="G1096" s="114"/>
      <c r="H1096" s="124"/>
    </row>
    <row r="1097" spans="1:8" ht="15" hidden="1" x14ac:dyDescent="0.25">
      <c r="A1097" s="17"/>
      <c r="B1097" s="27"/>
      <c r="C1097" s="38"/>
      <c r="D1097" s="19"/>
      <c r="E1097" s="19"/>
      <c r="F1097" s="19"/>
      <c r="G1097" s="114"/>
      <c r="H1097" s="124"/>
    </row>
    <row r="1098" spans="1:8" ht="15" hidden="1" x14ac:dyDescent="0.25">
      <c r="A1098" s="17"/>
      <c r="B1098" s="27"/>
      <c r="C1098" s="38"/>
      <c r="D1098" s="19"/>
      <c r="E1098" s="19"/>
      <c r="F1098" s="19"/>
      <c r="G1098" s="114"/>
      <c r="H1098" s="124"/>
    </row>
    <row r="1099" spans="1:8" ht="15" hidden="1" x14ac:dyDescent="0.25">
      <c r="A1099" s="17"/>
      <c r="B1099" s="27"/>
      <c r="C1099" s="38"/>
      <c r="D1099" s="19"/>
      <c r="E1099" s="19"/>
      <c r="F1099" s="19"/>
      <c r="G1099" s="114"/>
      <c r="H1099" s="124"/>
    </row>
    <row r="1100" spans="1:8" ht="15" hidden="1" x14ac:dyDescent="0.25">
      <c r="A1100" s="17"/>
      <c r="B1100" s="27"/>
      <c r="C1100" s="38"/>
      <c r="D1100" s="19"/>
      <c r="E1100" s="19"/>
      <c r="F1100" s="19"/>
      <c r="G1100" s="114"/>
      <c r="H1100" s="124"/>
    </row>
    <row r="1101" spans="1:8" ht="15" hidden="1" x14ac:dyDescent="0.25">
      <c r="A1101" s="17"/>
      <c r="B1101" s="27"/>
      <c r="C1101" s="38"/>
      <c r="D1101" s="19"/>
      <c r="E1101" s="19"/>
      <c r="F1101" s="19"/>
      <c r="G1101" s="114"/>
      <c r="H1101" s="124"/>
    </row>
    <row r="1102" spans="1:8" ht="15" hidden="1" x14ac:dyDescent="0.25">
      <c r="A1102" s="17"/>
      <c r="B1102" s="27"/>
      <c r="C1102" s="38"/>
      <c r="D1102" s="19"/>
      <c r="E1102" s="19"/>
      <c r="F1102" s="19"/>
      <c r="G1102" s="114"/>
      <c r="H1102" s="124"/>
    </row>
    <row r="1103" spans="1:8" ht="15" hidden="1" x14ac:dyDescent="0.25">
      <c r="A1103" s="17"/>
      <c r="B1103" s="27"/>
      <c r="C1103" s="38"/>
      <c r="D1103" s="19"/>
      <c r="E1103" s="19"/>
      <c r="F1103" s="19"/>
      <c r="G1103" s="114"/>
      <c r="H1103" s="124"/>
    </row>
    <row r="1104" spans="1:8" ht="15" hidden="1" x14ac:dyDescent="0.25">
      <c r="A1104" s="17"/>
      <c r="B1104" s="27"/>
      <c r="C1104" s="38"/>
      <c r="D1104" s="19"/>
      <c r="E1104" s="19"/>
      <c r="F1104" s="19"/>
      <c r="G1104" s="114"/>
      <c r="H1104" s="124"/>
    </row>
    <row r="1105" spans="1:8" ht="15" hidden="1" x14ac:dyDescent="0.25">
      <c r="A1105" s="17"/>
      <c r="B1105" s="27"/>
      <c r="C1105" s="38"/>
      <c r="D1105" s="19"/>
      <c r="E1105" s="19"/>
      <c r="F1105" s="19"/>
      <c r="G1105" s="114"/>
      <c r="H1105" s="124"/>
    </row>
    <row r="1106" spans="1:8" ht="15" hidden="1" x14ac:dyDescent="0.25">
      <c r="A1106" s="17"/>
      <c r="B1106" s="27"/>
      <c r="C1106" s="38"/>
      <c r="D1106" s="19"/>
      <c r="E1106" s="19"/>
      <c r="F1106" s="19"/>
      <c r="G1106" s="114"/>
      <c r="H1106" s="124"/>
    </row>
    <row r="1107" spans="1:8" ht="15" hidden="1" x14ac:dyDescent="0.25">
      <c r="A1107" s="17"/>
      <c r="B1107" s="27"/>
      <c r="C1107" s="38"/>
      <c r="D1107" s="19"/>
      <c r="E1107" s="19"/>
      <c r="F1107" s="19"/>
      <c r="G1107" s="114"/>
      <c r="H1107" s="124"/>
    </row>
    <row r="1108" spans="1:8" ht="15" hidden="1" x14ac:dyDescent="0.25">
      <c r="A1108" s="17"/>
      <c r="B1108" s="27"/>
      <c r="C1108" s="38"/>
      <c r="D1108" s="19"/>
      <c r="E1108" s="19"/>
      <c r="F1108" s="19"/>
      <c r="G1108" s="114"/>
      <c r="H1108" s="124"/>
    </row>
    <row r="1109" spans="1:8" ht="15" hidden="1" x14ac:dyDescent="0.25">
      <c r="A1109" s="17"/>
      <c r="B1109" s="27"/>
      <c r="C1109" s="38"/>
      <c r="D1109" s="19"/>
      <c r="E1109" s="19"/>
      <c r="F1109" s="19"/>
      <c r="G1109" s="114"/>
      <c r="H1109" s="124"/>
    </row>
    <row r="1110" spans="1:8" ht="15" hidden="1" x14ac:dyDescent="0.25">
      <c r="A1110" s="17"/>
      <c r="B1110" s="27"/>
      <c r="C1110" s="38"/>
      <c r="D1110" s="19"/>
      <c r="E1110" s="19"/>
      <c r="F1110" s="19"/>
      <c r="G1110" s="114"/>
      <c r="H1110" s="124"/>
    </row>
    <row r="1111" spans="1:8" ht="15" hidden="1" x14ac:dyDescent="0.25">
      <c r="A1111" s="17"/>
      <c r="B1111" s="27"/>
      <c r="C1111" s="38"/>
      <c r="D1111" s="19"/>
      <c r="E1111" s="19"/>
      <c r="F1111" s="19"/>
      <c r="G1111" s="114"/>
      <c r="H1111" s="124"/>
    </row>
    <row r="1112" spans="1:8" ht="15" hidden="1" x14ac:dyDescent="0.25">
      <c r="A1112" s="17"/>
      <c r="B1112" s="27"/>
      <c r="C1112" s="38"/>
      <c r="D1112" s="19"/>
      <c r="E1112" s="19"/>
      <c r="F1112" s="19"/>
      <c r="G1112" s="114"/>
      <c r="H1112" s="124"/>
    </row>
    <row r="1113" spans="1:8" ht="15" hidden="1" x14ac:dyDescent="0.25">
      <c r="A1113" s="17"/>
      <c r="B1113" s="27"/>
      <c r="C1113" s="38"/>
      <c r="D1113" s="19"/>
      <c r="E1113" s="19"/>
      <c r="F1113" s="19"/>
      <c r="G1113" s="114"/>
      <c r="H1113" s="124"/>
    </row>
    <row r="1114" spans="1:8" ht="15" hidden="1" x14ac:dyDescent="0.25">
      <c r="A1114" s="17"/>
      <c r="B1114" s="27"/>
      <c r="C1114" s="38"/>
      <c r="D1114" s="19"/>
      <c r="E1114" s="19"/>
      <c r="F1114" s="19"/>
      <c r="G1114" s="114"/>
      <c r="H1114" s="124"/>
    </row>
    <row r="1115" spans="1:8" ht="15" hidden="1" x14ac:dyDescent="0.25">
      <c r="A1115" s="17"/>
      <c r="B1115" s="27"/>
      <c r="C1115" s="38"/>
      <c r="D1115" s="19"/>
      <c r="E1115" s="19"/>
      <c r="F1115" s="19"/>
      <c r="G1115" s="114"/>
      <c r="H1115" s="124"/>
    </row>
    <row r="1116" spans="1:8" ht="15" hidden="1" x14ac:dyDescent="0.25">
      <c r="A1116" s="17"/>
      <c r="B1116" s="27"/>
      <c r="C1116" s="38"/>
      <c r="D1116" s="19"/>
      <c r="E1116" s="19"/>
      <c r="F1116" s="19"/>
      <c r="G1116" s="114"/>
      <c r="H1116" s="124"/>
    </row>
    <row r="1117" spans="1:8" ht="15" hidden="1" x14ac:dyDescent="0.25">
      <c r="A1117" s="17"/>
      <c r="B1117" s="27"/>
      <c r="C1117" s="38"/>
      <c r="D1117" s="19"/>
      <c r="E1117" s="19"/>
      <c r="F1117" s="19"/>
      <c r="G1117" s="114"/>
      <c r="H1117" s="124"/>
    </row>
    <row r="1118" spans="1:8" ht="15" hidden="1" x14ac:dyDescent="0.25">
      <c r="A1118" s="17"/>
      <c r="B1118" s="27"/>
      <c r="C1118" s="38"/>
      <c r="D1118" s="19"/>
      <c r="E1118" s="19"/>
      <c r="F1118" s="19"/>
      <c r="G1118" s="114"/>
      <c r="H1118" s="124"/>
    </row>
    <row r="1119" spans="1:8" ht="15" hidden="1" x14ac:dyDescent="0.25">
      <c r="A1119" s="17"/>
      <c r="B1119" s="27"/>
      <c r="C1119" s="38"/>
      <c r="D1119" s="19"/>
      <c r="E1119" s="19"/>
      <c r="F1119" s="19"/>
      <c r="G1119" s="114"/>
      <c r="H1119" s="124"/>
    </row>
    <row r="1120" spans="1:8" ht="15" hidden="1" x14ac:dyDescent="0.25">
      <c r="A1120" s="17"/>
      <c r="B1120" s="27"/>
      <c r="C1120" s="38"/>
      <c r="D1120" s="19"/>
      <c r="E1120" s="19"/>
      <c r="F1120" s="19"/>
      <c r="G1120" s="114"/>
      <c r="H1120" s="124"/>
    </row>
    <row r="1121" spans="1:8" ht="15" hidden="1" x14ac:dyDescent="0.25">
      <c r="A1121" s="17"/>
      <c r="B1121" s="27"/>
      <c r="C1121" s="38"/>
      <c r="D1121" s="19"/>
      <c r="E1121" s="19"/>
      <c r="F1121" s="19"/>
      <c r="G1121" s="114"/>
      <c r="H1121" s="124"/>
    </row>
    <row r="1122" spans="1:8" ht="15" hidden="1" x14ac:dyDescent="0.25">
      <c r="A1122" s="17"/>
      <c r="B1122" s="27"/>
      <c r="C1122" s="38"/>
      <c r="D1122" s="19"/>
      <c r="E1122" s="19"/>
      <c r="F1122" s="19"/>
      <c r="G1122" s="114"/>
      <c r="H1122" s="124"/>
    </row>
    <row r="1123" spans="1:8" ht="15" hidden="1" x14ac:dyDescent="0.25">
      <c r="A1123" s="17"/>
      <c r="B1123" s="27"/>
      <c r="C1123" s="38"/>
      <c r="D1123" s="19"/>
      <c r="E1123" s="19"/>
      <c r="F1123" s="19"/>
      <c r="G1123" s="114"/>
      <c r="H1123" s="124"/>
    </row>
    <row r="1124" spans="1:8" ht="15" hidden="1" x14ac:dyDescent="0.25">
      <c r="A1124" s="17"/>
      <c r="B1124" s="27"/>
      <c r="C1124" s="38"/>
      <c r="D1124" s="19"/>
      <c r="E1124" s="19"/>
      <c r="F1124" s="19"/>
      <c r="G1124" s="114"/>
      <c r="H1124" s="124"/>
    </row>
    <row r="1125" spans="1:8" ht="15" hidden="1" x14ac:dyDescent="0.25">
      <c r="A1125" s="17"/>
      <c r="B1125" s="27"/>
      <c r="C1125" s="38"/>
      <c r="D1125" s="19"/>
      <c r="E1125" s="19"/>
      <c r="F1125" s="19"/>
      <c r="G1125" s="114"/>
      <c r="H1125" s="124"/>
    </row>
    <row r="1126" spans="1:8" ht="15" hidden="1" x14ac:dyDescent="0.25">
      <c r="A1126" s="17"/>
      <c r="B1126" s="27"/>
      <c r="C1126" s="38"/>
      <c r="D1126" s="19"/>
      <c r="E1126" s="19"/>
      <c r="F1126" s="19"/>
      <c r="G1126" s="114"/>
      <c r="H1126" s="124"/>
    </row>
    <row r="1127" spans="1:8" ht="15" hidden="1" x14ac:dyDescent="0.25">
      <c r="A1127" s="17"/>
      <c r="B1127" s="27"/>
      <c r="C1127" s="38"/>
      <c r="D1127" s="19"/>
      <c r="E1127" s="19"/>
      <c r="F1127" s="19"/>
      <c r="G1127" s="114"/>
      <c r="H1127" s="124"/>
    </row>
    <row r="1128" spans="1:8" ht="15" hidden="1" x14ac:dyDescent="0.25">
      <c r="A1128" s="17"/>
      <c r="B1128" s="27"/>
      <c r="C1128" s="38"/>
      <c r="D1128" s="19"/>
      <c r="E1128" s="19"/>
      <c r="F1128" s="19"/>
      <c r="G1128" s="114"/>
      <c r="H1128" s="124"/>
    </row>
    <row r="1129" spans="1:8" ht="15" hidden="1" x14ac:dyDescent="0.25">
      <c r="A1129" s="17"/>
      <c r="B1129" s="27"/>
      <c r="C1129" s="38"/>
      <c r="D1129" s="19"/>
      <c r="E1129" s="19"/>
      <c r="F1129" s="19"/>
      <c r="G1129" s="114"/>
      <c r="H1129" s="124"/>
    </row>
    <row r="1130" spans="1:8" ht="15" hidden="1" x14ac:dyDescent="0.25">
      <c r="A1130" s="17"/>
      <c r="B1130" s="27"/>
      <c r="C1130" s="38"/>
      <c r="D1130" s="19"/>
      <c r="E1130" s="19"/>
      <c r="F1130" s="19"/>
      <c r="G1130" s="114"/>
      <c r="H1130" s="124"/>
    </row>
    <row r="1131" spans="1:8" ht="15" hidden="1" x14ac:dyDescent="0.25">
      <c r="A1131" s="17"/>
      <c r="B1131" s="27"/>
      <c r="C1131" s="38"/>
      <c r="D1131" s="19"/>
      <c r="E1131" s="19"/>
      <c r="F1131" s="19"/>
      <c r="G1131" s="114"/>
      <c r="H1131" s="124"/>
    </row>
    <row r="1132" spans="1:8" ht="15" hidden="1" x14ac:dyDescent="0.25">
      <c r="A1132" s="17"/>
      <c r="B1132" s="27"/>
      <c r="C1132" s="38"/>
      <c r="D1132" s="19"/>
      <c r="E1132" s="19"/>
      <c r="F1132" s="19"/>
      <c r="G1132" s="114"/>
      <c r="H1132" s="124"/>
    </row>
    <row r="1133" spans="1:8" ht="15" hidden="1" x14ac:dyDescent="0.25">
      <c r="A1133" s="17"/>
      <c r="B1133" s="27"/>
      <c r="C1133" s="38"/>
      <c r="D1133" s="19"/>
      <c r="E1133" s="19"/>
      <c r="F1133" s="19"/>
      <c r="G1133" s="114"/>
      <c r="H1133" s="124"/>
    </row>
    <row r="1134" spans="1:8" ht="15" hidden="1" x14ac:dyDescent="0.25">
      <c r="A1134" s="17"/>
      <c r="B1134" s="27"/>
      <c r="C1134" s="38"/>
      <c r="D1134" s="19"/>
      <c r="E1134" s="19"/>
      <c r="F1134" s="19"/>
      <c r="G1134" s="114"/>
      <c r="H1134" s="124"/>
    </row>
    <row r="1135" spans="1:8" ht="15" hidden="1" x14ac:dyDescent="0.25">
      <c r="A1135" s="17"/>
      <c r="B1135" s="27"/>
      <c r="C1135" s="38"/>
      <c r="D1135" s="19"/>
      <c r="E1135" s="19"/>
      <c r="F1135" s="19"/>
      <c r="G1135" s="114"/>
      <c r="H1135" s="124"/>
    </row>
    <row r="1136" spans="1:8" ht="15" hidden="1" x14ac:dyDescent="0.25">
      <c r="A1136" s="17"/>
      <c r="B1136" s="27"/>
      <c r="C1136" s="38"/>
      <c r="D1136" s="19"/>
      <c r="E1136" s="19"/>
      <c r="F1136" s="19"/>
      <c r="G1136" s="114"/>
      <c r="H1136" s="124"/>
    </row>
    <row r="1137" spans="1:8" ht="15" hidden="1" x14ac:dyDescent="0.25">
      <c r="A1137" s="17"/>
      <c r="B1137" s="27"/>
      <c r="C1137" s="38"/>
      <c r="D1137" s="19"/>
      <c r="E1137" s="19"/>
      <c r="F1137" s="19"/>
      <c r="G1137" s="114"/>
      <c r="H1137" s="124"/>
    </row>
    <row r="1138" spans="1:8" ht="15" hidden="1" x14ac:dyDescent="0.25">
      <c r="A1138" s="17"/>
      <c r="B1138" s="27"/>
      <c r="C1138" s="38"/>
      <c r="D1138" s="19"/>
      <c r="E1138" s="19"/>
      <c r="F1138" s="19"/>
      <c r="G1138" s="114"/>
      <c r="H1138" s="124"/>
    </row>
    <row r="1139" spans="1:8" ht="15" hidden="1" x14ac:dyDescent="0.25">
      <c r="A1139" s="17"/>
      <c r="B1139" s="27"/>
      <c r="C1139" s="38"/>
      <c r="D1139" s="19"/>
      <c r="E1139" s="19"/>
      <c r="F1139" s="19"/>
      <c r="G1139" s="114"/>
      <c r="H1139" s="124"/>
    </row>
    <row r="1140" spans="1:8" ht="15" hidden="1" x14ac:dyDescent="0.25">
      <c r="A1140" s="17"/>
      <c r="B1140" s="27"/>
      <c r="C1140" s="38"/>
      <c r="D1140" s="19"/>
      <c r="E1140" s="19"/>
      <c r="F1140" s="19"/>
      <c r="G1140" s="114"/>
      <c r="H1140" s="124"/>
    </row>
    <row r="1141" spans="1:8" ht="15" hidden="1" x14ac:dyDescent="0.25">
      <c r="A1141" s="17"/>
      <c r="B1141" s="27"/>
      <c r="C1141" s="38"/>
      <c r="D1141" s="19"/>
      <c r="E1141" s="19"/>
      <c r="F1141" s="19"/>
      <c r="G1141" s="114"/>
      <c r="H1141" s="124"/>
    </row>
    <row r="1142" spans="1:8" ht="15" hidden="1" x14ac:dyDescent="0.25">
      <c r="A1142" s="17"/>
      <c r="B1142" s="27"/>
      <c r="C1142" s="38"/>
      <c r="D1142" s="19"/>
      <c r="E1142" s="19"/>
      <c r="F1142" s="19"/>
      <c r="G1142" s="114"/>
      <c r="H1142" s="124"/>
    </row>
    <row r="1143" spans="1:8" ht="15" hidden="1" x14ac:dyDescent="0.25">
      <c r="A1143" s="17"/>
      <c r="B1143" s="27"/>
      <c r="C1143" s="38"/>
      <c r="D1143" s="19"/>
      <c r="E1143" s="19"/>
      <c r="F1143" s="19"/>
      <c r="G1143" s="114"/>
      <c r="H1143" s="124"/>
    </row>
    <row r="1144" spans="1:8" ht="15" hidden="1" x14ac:dyDescent="0.25">
      <c r="A1144" s="17"/>
      <c r="B1144" s="27"/>
      <c r="C1144" s="38"/>
      <c r="D1144" s="19"/>
      <c r="E1144" s="19"/>
      <c r="F1144" s="19"/>
      <c r="G1144" s="114"/>
      <c r="H1144" s="124"/>
    </row>
    <row r="1145" spans="1:8" ht="15" hidden="1" x14ac:dyDescent="0.25">
      <c r="A1145" s="17"/>
      <c r="B1145" s="27"/>
      <c r="C1145" s="38"/>
      <c r="D1145" s="19"/>
      <c r="E1145" s="19"/>
      <c r="F1145" s="19"/>
      <c r="G1145" s="114"/>
      <c r="H1145" s="124"/>
    </row>
    <row r="1146" spans="1:8" ht="15" hidden="1" x14ac:dyDescent="0.25">
      <c r="A1146" s="17"/>
      <c r="B1146" s="27"/>
      <c r="C1146" s="38"/>
      <c r="D1146" s="19"/>
      <c r="E1146" s="19"/>
      <c r="F1146" s="19"/>
      <c r="G1146" s="114"/>
      <c r="H1146" s="124"/>
    </row>
    <row r="1147" spans="1:8" ht="15" hidden="1" x14ac:dyDescent="0.25">
      <c r="A1147" s="17"/>
      <c r="B1147" s="27"/>
      <c r="C1147" s="38"/>
      <c r="D1147" s="19"/>
      <c r="E1147" s="19"/>
      <c r="F1147" s="19"/>
      <c r="G1147" s="114"/>
      <c r="H1147" s="124"/>
    </row>
    <row r="1148" spans="1:8" ht="15" hidden="1" x14ac:dyDescent="0.25">
      <c r="A1148" s="17"/>
      <c r="B1148" s="27"/>
      <c r="C1148" s="38"/>
      <c r="D1148" s="19"/>
      <c r="E1148" s="19"/>
      <c r="F1148" s="19"/>
      <c r="G1148" s="114"/>
      <c r="H1148" s="124"/>
    </row>
    <row r="1149" spans="1:8" ht="15" hidden="1" x14ac:dyDescent="0.25">
      <c r="A1149" s="17"/>
      <c r="B1149" s="27"/>
      <c r="C1149" s="38"/>
      <c r="D1149" s="19"/>
      <c r="E1149" s="19"/>
      <c r="F1149" s="19"/>
      <c r="G1149" s="114"/>
      <c r="H1149" s="124"/>
    </row>
    <row r="1150" spans="1:8" ht="15" hidden="1" x14ac:dyDescent="0.25">
      <c r="A1150" s="17"/>
      <c r="B1150" s="27"/>
      <c r="C1150" s="38"/>
      <c r="D1150" s="19"/>
      <c r="E1150" s="19"/>
      <c r="F1150" s="19"/>
      <c r="G1150" s="114"/>
      <c r="H1150" s="124"/>
    </row>
    <row r="1151" spans="1:8" ht="15" hidden="1" x14ac:dyDescent="0.25">
      <c r="A1151" s="17"/>
      <c r="B1151" s="27"/>
      <c r="C1151" s="38"/>
      <c r="D1151" s="19"/>
      <c r="E1151" s="19"/>
      <c r="F1151" s="19"/>
      <c r="G1151" s="114"/>
      <c r="H1151" s="124"/>
    </row>
    <row r="1152" spans="1:8" ht="15" hidden="1" x14ac:dyDescent="0.25">
      <c r="A1152" s="17"/>
      <c r="B1152" s="27"/>
      <c r="C1152" s="38"/>
      <c r="D1152" s="19"/>
      <c r="E1152" s="19"/>
      <c r="F1152" s="19"/>
      <c r="G1152" s="114"/>
      <c r="H1152" s="124"/>
    </row>
    <row r="1153" spans="1:8" ht="15" hidden="1" x14ac:dyDescent="0.25">
      <c r="A1153" s="17"/>
      <c r="B1153" s="27"/>
      <c r="C1153" s="38"/>
      <c r="D1153" s="19"/>
      <c r="E1153" s="19"/>
      <c r="F1153" s="19"/>
      <c r="G1153" s="114"/>
      <c r="H1153" s="124"/>
    </row>
    <row r="1154" spans="1:8" ht="15" hidden="1" x14ac:dyDescent="0.25">
      <c r="A1154" s="17"/>
      <c r="B1154" s="27"/>
      <c r="C1154" s="38"/>
      <c r="D1154" s="19"/>
      <c r="E1154" s="19"/>
      <c r="F1154" s="19"/>
      <c r="G1154" s="114"/>
      <c r="H1154" s="124"/>
    </row>
    <row r="1155" spans="1:8" ht="15" hidden="1" x14ac:dyDescent="0.25">
      <c r="A1155" s="17"/>
      <c r="B1155" s="27"/>
      <c r="C1155" s="38"/>
      <c r="D1155" s="19"/>
      <c r="E1155" s="19"/>
      <c r="F1155" s="19"/>
      <c r="G1155" s="114"/>
      <c r="H1155" s="124"/>
    </row>
    <row r="1156" spans="1:8" ht="15" hidden="1" x14ac:dyDescent="0.25">
      <c r="A1156" s="17"/>
      <c r="B1156" s="27"/>
      <c r="C1156" s="38"/>
      <c r="D1156" s="19"/>
      <c r="E1156" s="19"/>
      <c r="F1156" s="19"/>
      <c r="G1156" s="114"/>
      <c r="H1156" s="124"/>
    </row>
    <row r="1157" spans="1:8" ht="15" hidden="1" x14ac:dyDescent="0.25">
      <c r="A1157" s="17"/>
      <c r="B1157" s="27"/>
      <c r="C1157" s="38"/>
      <c r="D1157" s="19"/>
      <c r="E1157" s="19"/>
      <c r="F1157" s="19"/>
      <c r="G1157" s="114"/>
      <c r="H1157" s="124"/>
    </row>
    <row r="1158" spans="1:8" ht="15" hidden="1" x14ac:dyDescent="0.25">
      <c r="A1158" s="17"/>
      <c r="B1158" s="27"/>
      <c r="C1158" s="38"/>
      <c r="D1158" s="19"/>
      <c r="E1158" s="19"/>
      <c r="F1158" s="19"/>
      <c r="G1158" s="114"/>
      <c r="H1158" s="124"/>
    </row>
    <row r="1159" spans="1:8" ht="15" hidden="1" x14ac:dyDescent="0.25">
      <c r="A1159" s="17"/>
      <c r="B1159" s="27"/>
      <c r="C1159" s="38"/>
      <c r="D1159" s="19"/>
      <c r="E1159" s="19"/>
      <c r="F1159" s="19"/>
      <c r="G1159" s="114"/>
      <c r="H1159" s="124"/>
    </row>
    <row r="1160" spans="1:8" ht="15" hidden="1" x14ac:dyDescent="0.25">
      <c r="A1160" s="17"/>
      <c r="B1160" s="27"/>
      <c r="C1160" s="38"/>
      <c r="D1160" s="19"/>
      <c r="E1160" s="19"/>
      <c r="F1160" s="19"/>
      <c r="G1160" s="114"/>
      <c r="H1160" s="124"/>
    </row>
    <row r="1161" spans="1:8" ht="15" hidden="1" x14ac:dyDescent="0.25">
      <c r="A1161" s="17"/>
      <c r="B1161" s="27"/>
      <c r="C1161" s="38"/>
      <c r="D1161" s="19"/>
      <c r="E1161" s="19"/>
      <c r="F1161" s="19"/>
      <c r="G1161" s="114"/>
      <c r="H1161" s="124"/>
    </row>
    <row r="1162" spans="1:8" ht="15" hidden="1" x14ac:dyDescent="0.25">
      <c r="A1162" s="17"/>
      <c r="B1162" s="27"/>
      <c r="C1162" s="38"/>
      <c r="D1162" s="19"/>
      <c r="E1162" s="19"/>
      <c r="F1162" s="19"/>
      <c r="G1162" s="114"/>
      <c r="H1162" s="124"/>
    </row>
    <row r="1163" spans="1:8" ht="15" hidden="1" x14ac:dyDescent="0.25">
      <c r="A1163" s="17"/>
      <c r="B1163" s="27"/>
      <c r="C1163" s="38"/>
      <c r="D1163" s="19"/>
      <c r="E1163" s="19"/>
      <c r="F1163" s="19"/>
      <c r="G1163" s="114"/>
      <c r="H1163" s="124"/>
    </row>
    <row r="1164" spans="1:8" ht="15" hidden="1" x14ac:dyDescent="0.25">
      <c r="A1164" s="17"/>
      <c r="B1164" s="27"/>
      <c r="C1164" s="38"/>
      <c r="D1164" s="19"/>
      <c r="E1164" s="19"/>
      <c r="F1164" s="19"/>
      <c r="G1164" s="114"/>
      <c r="H1164" s="124"/>
    </row>
    <row r="1165" spans="1:8" ht="15" hidden="1" x14ac:dyDescent="0.25">
      <c r="A1165" s="17"/>
      <c r="B1165" s="27"/>
      <c r="C1165" s="38"/>
      <c r="D1165" s="19"/>
      <c r="E1165" s="19"/>
      <c r="F1165" s="19"/>
      <c r="G1165" s="114"/>
      <c r="H1165" s="124"/>
    </row>
    <row r="1166" spans="1:8" ht="15" hidden="1" x14ac:dyDescent="0.25">
      <c r="A1166" s="17"/>
      <c r="B1166" s="27"/>
      <c r="C1166" s="38"/>
      <c r="D1166" s="19"/>
      <c r="E1166" s="19"/>
      <c r="F1166" s="19"/>
      <c r="G1166" s="114"/>
      <c r="H1166" s="124"/>
    </row>
    <row r="1167" spans="1:8" ht="15" hidden="1" x14ac:dyDescent="0.25">
      <c r="A1167" s="17"/>
      <c r="B1167" s="27"/>
      <c r="C1167" s="38"/>
      <c r="D1167" s="19"/>
      <c r="E1167" s="19"/>
      <c r="F1167" s="19"/>
      <c r="G1167" s="114"/>
      <c r="H1167" s="124"/>
    </row>
    <row r="1168" spans="1:8" ht="15" hidden="1" x14ac:dyDescent="0.25">
      <c r="A1168" s="17"/>
      <c r="B1168" s="27"/>
      <c r="C1168" s="38"/>
      <c r="D1168" s="19"/>
      <c r="E1168" s="19"/>
      <c r="F1168" s="19"/>
      <c r="G1168" s="114"/>
      <c r="H1168" s="124"/>
    </row>
    <row r="1169" spans="1:8" ht="15" hidden="1" x14ac:dyDescent="0.25">
      <c r="A1169" s="17"/>
      <c r="B1169" s="27"/>
      <c r="C1169" s="38"/>
      <c r="D1169" s="19"/>
      <c r="E1169" s="19"/>
      <c r="F1169" s="19"/>
      <c r="G1169" s="114"/>
      <c r="H1169" s="124"/>
    </row>
    <row r="1170" spans="1:8" ht="15" hidden="1" x14ac:dyDescent="0.25">
      <c r="A1170" s="17"/>
      <c r="B1170" s="27"/>
      <c r="C1170" s="38"/>
      <c r="D1170" s="19"/>
      <c r="E1170" s="19"/>
      <c r="F1170" s="19"/>
      <c r="G1170" s="114"/>
      <c r="H1170" s="124"/>
    </row>
    <row r="1171" spans="1:8" ht="15" hidden="1" x14ac:dyDescent="0.25">
      <c r="A1171" s="17"/>
      <c r="B1171" s="27"/>
      <c r="C1171" s="38"/>
      <c r="D1171" s="19"/>
      <c r="E1171" s="19"/>
      <c r="F1171" s="19"/>
      <c r="G1171" s="114"/>
      <c r="H1171" s="124"/>
    </row>
    <row r="1172" spans="1:8" ht="15" hidden="1" x14ac:dyDescent="0.25">
      <c r="A1172" s="17"/>
      <c r="B1172" s="27"/>
      <c r="C1172" s="38"/>
      <c r="D1172" s="19"/>
      <c r="E1172" s="19"/>
      <c r="F1172" s="19"/>
      <c r="G1172" s="114"/>
      <c r="H1172" s="124"/>
    </row>
    <row r="1173" spans="1:8" ht="15" hidden="1" x14ac:dyDescent="0.25">
      <c r="A1173" s="17"/>
      <c r="B1173" s="27"/>
      <c r="C1173" s="38"/>
      <c r="D1173" s="19"/>
      <c r="E1173" s="19"/>
      <c r="F1173" s="19"/>
      <c r="G1173" s="114"/>
      <c r="H1173" s="124"/>
    </row>
    <row r="1174" spans="1:8" ht="15" hidden="1" x14ac:dyDescent="0.25">
      <c r="A1174" s="17"/>
      <c r="B1174" s="27"/>
      <c r="C1174" s="38"/>
      <c r="D1174" s="19"/>
      <c r="E1174" s="19"/>
      <c r="F1174" s="19"/>
      <c r="G1174" s="114"/>
      <c r="H1174" s="124"/>
    </row>
    <row r="1175" spans="1:8" ht="15" hidden="1" x14ac:dyDescent="0.25">
      <c r="A1175" s="17"/>
      <c r="B1175" s="27"/>
      <c r="C1175" s="38"/>
      <c r="D1175" s="19"/>
      <c r="E1175" s="19"/>
      <c r="F1175" s="19"/>
      <c r="G1175" s="114"/>
      <c r="H1175" s="124"/>
    </row>
    <row r="1176" spans="1:8" ht="15" hidden="1" x14ac:dyDescent="0.25">
      <c r="A1176" s="17"/>
      <c r="B1176" s="27"/>
      <c r="C1176" s="38"/>
      <c r="D1176" s="19"/>
      <c r="E1176" s="19"/>
      <c r="F1176" s="19"/>
      <c r="G1176" s="114"/>
      <c r="H1176" s="124"/>
    </row>
    <row r="1177" spans="1:8" ht="15" hidden="1" x14ac:dyDescent="0.25">
      <c r="A1177" s="17"/>
      <c r="B1177" s="27"/>
      <c r="C1177" s="38"/>
      <c r="D1177" s="19"/>
      <c r="E1177" s="19"/>
      <c r="F1177" s="19"/>
      <c r="G1177" s="114"/>
      <c r="H1177" s="124"/>
    </row>
    <row r="1178" spans="1:8" ht="15" hidden="1" x14ac:dyDescent="0.25">
      <c r="A1178" s="17"/>
      <c r="B1178" s="27"/>
      <c r="C1178" s="38"/>
      <c r="D1178" s="19"/>
      <c r="E1178" s="19"/>
      <c r="F1178" s="19"/>
      <c r="G1178" s="114"/>
      <c r="H1178" s="124"/>
    </row>
    <row r="1179" spans="1:8" ht="15" hidden="1" x14ac:dyDescent="0.25">
      <c r="A1179" s="17"/>
      <c r="B1179" s="27"/>
      <c r="C1179" s="38"/>
      <c r="D1179" s="19"/>
      <c r="E1179" s="19"/>
      <c r="F1179" s="19"/>
      <c r="G1179" s="114"/>
      <c r="H1179" s="124"/>
    </row>
    <row r="1180" spans="1:8" ht="15" hidden="1" x14ac:dyDescent="0.25">
      <c r="A1180" s="17"/>
      <c r="B1180" s="27"/>
      <c r="C1180" s="38"/>
      <c r="D1180" s="19"/>
      <c r="E1180" s="19"/>
      <c r="F1180" s="19"/>
      <c r="G1180" s="114"/>
      <c r="H1180" s="124"/>
    </row>
    <row r="1181" spans="1:8" ht="15" hidden="1" x14ac:dyDescent="0.25">
      <c r="A1181" s="17"/>
      <c r="B1181" s="27"/>
      <c r="C1181" s="38"/>
      <c r="D1181" s="19"/>
      <c r="E1181" s="19"/>
      <c r="F1181" s="19"/>
      <c r="G1181" s="114"/>
      <c r="H1181" s="124"/>
    </row>
    <row r="1182" spans="1:8" ht="15" hidden="1" x14ac:dyDescent="0.25">
      <c r="A1182" s="17"/>
      <c r="B1182" s="27"/>
      <c r="C1182" s="38"/>
      <c r="D1182" s="19"/>
      <c r="E1182" s="19"/>
      <c r="F1182" s="19"/>
      <c r="G1182" s="114"/>
      <c r="H1182" s="124"/>
    </row>
    <row r="1183" spans="1:8" ht="15" hidden="1" x14ac:dyDescent="0.25">
      <c r="A1183" s="17"/>
      <c r="B1183" s="27"/>
      <c r="C1183" s="38"/>
      <c r="D1183" s="19"/>
      <c r="E1183" s="19"/>
      <c r="F1183" s="19"/>
      <c r="G1183" s="114"/>
      <c r="H1183" s="124"/>
    </row>
    <row r="1184" spans="1:8" ht="15" hidden="1" x14ac:dyDescent="0.25">
      <c r="A1184" s="17"/>
      <c r="B1184" s="27"/>
      <c r="C1184" s="38"/>
      <c r="D1184" s="19"/>
      <c r="E1184" s="19"/>
      <c r="F1184" s="19"/>
      <c r="G1184" s="114"/>
      <c r="H1184" s="124"/>
    </row>
    <row r="1185" spans="1:8" ht="15" hidden="1" x14ac:dyDescent="0.25">
      <c r="A1185" s="17"/>
      <c r="B1185" s="27"/>
      <c r="C1185" s="38"/>
      <c r="D1185" s="19"/>
      <c r="E1185" s="19"/>
      <c r="F1185" s="19"/>
      <c r="G1185" s="114"/>
      <c r="H1185" s="124"/>
    </row>
    <row r="1186" spans="1:8" ht="15" hidden="1" x14ac:dyDescent="0.25">
      <c r="A1186" s="17"/>
      <c r="B1186" s="27"/>
      <c r="C1186" s="38"/>
      <c r="D1186" s="19"/>
      <c r="E1186" s="19"/>
      <c r="F1186" s="19"/>
      <c r="G1186" s="114"/>
      <c r="H1186" s="124"/>
    </row>
    <row r="1187" spans="1:8" ht="15" hidden="1" x14ac:dyDescent="0.25">
      <c r="A1187" s="17"/>
      <c r="B1187" s="27"/>
      <c r="C1187" s="38"/>
      <c r="D1187" s="19"/>
      <c r="E1187" s="19"/>
      <c r="F1187" s="19"/>
      <c r="G1187" s="114"/>
      <c r="H1187" s="124"/>
    </row>
    <row r="1188" spans="1:8" ht="15" hidden="1" x14ac:dyDescent="0.25">
      <c r="A1188" s="17"/>
      <c r="B1188" s="27"/>
      <c r="C1188" s="38"/>
      <c r="D1188" s="19"/>
      <c r="E1188" s="19"/>
      <c r="F1188" s="19"/>
      <c r="G1188" s="114"/>
      <c r="H1188" s="124"/>
    </row>
    <row r="1189" spans="1:8" ht="15" hidden="1" x14ac:dyDescent="0.25">
      <c r="A1189" s="17"/>
      <c r="B1189" s="27"/>
      <c r="C1189" s="38"/>
      <c r="D1189" s="19"/>
      <c r="E1189" s="19"/>
      <c r="F1189" s="19"/>
      <c r="G1189" s="114"/>
      <c r="H1189" s="124"/>
    </row>
    <row r="1190" spans="1:8" ht="15" hidden="1" x14ac:dyDescent="0.25">
      <c r="A1190" s="17"/>
      <c r="B1190" s="27"/>
      <c r="C1190" s="38"/>
      <c r="D1190" s="19"/>
      <c r="E1190" s="19"/>
      <c r="F1190" s="19"/>
      <c r="G1190" s="114"/>
      <c r="H1190" s="124"/>
    </row>
    <row r="1191" spans="1:8" ht="15" hidden="1" x14ac:dyDescent="0.25">
      <c r="A1191" s="17"/>
      <c r="B1191" s="27"/>
      <c r="C1191" s="38"/>
      <c r="D1191" s="19"/>
      <c r="E1191" s="19"/>
      <c r="F1191" s="19"/>
      <c r="G1191" s="114"/>
      <c r="H1191" s="124"/>
    </row>
    <row r="1192" spans="1:8" ht="15" hidden="1" x14ac:dyDescent="0.25">
      <c r="A1192" s="17"/>
      <c r="B1192" s="27"/>
      <c r="C1192" s="38"/>
      <c r="D1192" s="19"/>
      <c r="E1192" s="19"/>
      <c r="F1192" s="19"/>
      <c r="G1192" s="114"/>
      <c r="H1192" s="124"/>
    </row>
    <row r="1193" spans="1:8" ht="15" hidden="1" x14ac:dyDescent="0.25">
      <c r="A1193" s="17"/>
      <c r="B1193" s="27"/>
      <c r="C1193" s="38"/>
      <c r="D1193" s="19"/>
      <c r="E1193" s="19"/>
      <c r="F1193" s="19"/>
      <c r="G1193" s="114"/>
      <c r="H1193" s="124"/>
    </row>
    <row r="1194" spans="1:8" ht="15" hidden="1" x14ac:dyDescent="0.25">
      <c r="A1194" s="17"/>
      <c r="B1194" s="27"/>
      <c r="C1194" s="38"/>
      <c r="D1194" s="19"/>
      <c r="E1194" s="19"/>
      <c r="F1194" s="19"/>
      <c r="G1194" s="114"/>
      <c r="H1194" s="124"/>
    </row>
    <row r="1195" spans="1:8" ht="15" hidden="1" x14ac:dyDescent="0.25">
      <c r="A1195" s="17"/>
      <c r="B1195" s="27"/>
      <c r="C1195" s="38"/>
      <c r="D1195" s="19"/>
      <c r="E1195" s="19"/>
      <c r="F1195" s="19"/>
      <c r="G1195" s="114"/>
      <c r="H1195" s="124"/>
    </row>
    <row r="1196" spans="1:8" ht="15" hidden="1" x14ac:dyDescent="0.25">
      <c r="A1196" s="17"/>
      <c r="B1196" s="27"/>
      <c r="C1196" s="38"/>
      <c r="D1196" s="19"/>
      <c r="E1196" s="19"/>
      <c r="F1196" s="19"/>
      <c r="G1196" s="114"/>
      <c r="H1196" s="124"/>
    </row>
    <row r="1197" spans="1:8" ht="15" hidden="1" x14ac:dyDescent="0.25">
      <c r="A1197" s="17"/>
      <c r="B1197" s="27"/>
      <c r="C1197" s="38"/>
      <c r="D1197" s="19"/>
      <c r="E1197" s="19"/>
      <c r="F1197" s="19"/>
      <c r="G1197" s="114"/>
      <c r="H1197" s="124"/>
    </row>
    <row r="1198" spans="1:8" ht="15" hidden="1" x14ac:dyDescent="0.25">
      <c r="A1198" s="17"/>
      <c r="B1198" s="27"/>
      <c r="C1198" s="38"/>
      <c r="D1198" s="19"/>
      <c r="E1198" s="19"/>
      <c r="F1198" s="19"/>
      <c r="G1198" s="114"/>
      <c r="H1198" s="124"/>
    </row>
    <row r="1199" spans="1:8" ht="15" hidden="1" x14ac:dyDescent="0.25">
      <c r="A1199" s="17"/>
      <c r="B1199" s="27"/>
      <c r="C1199" s="38"/>
      <c r="D1199" s="19"/>
      <c r="E1199" s="19"/>
      <c r="F1199" s="19"/>
      <c r="G1199" s="114"/>
      <c r="H1199" s="124"/>
    </row>
    <row r="1200" spans="1:8" ht="15" hidden="1" x14ac:dyDescent="0.25">
      <c r="A1200" s="17"/>
      <c r="B1200" s="27"/>
      <c r="C1200" s="38"/>
      <c r="D1200" s="19"/>
      <c r="E1200" s="19"/>
      <c r="F1200" s="19"/>
      <c r="G1200" s="114"/>
      <c r="H1200" s="124"/>
    </row>
    <row r="1201" spans="1:8" ht="15" hidden="1" x14ac:dyDescent="0.25">
      <c r="A1201" s="17"/>
      <c r="B1201" s="27"/>
      <c r="C1201" s="38"/>
      <c r="D1201" s="19"/>
      <c r="E1201" s="19"/>
      <c r="F1201" s="19"/>
      <c r="G1201" s="114"/>
      <c r="H1201" s="124"/>
    </row>
    <row r="1202" spans="1:8" ht="15" hidden="1" x14ac:dyDescent="0.25">
      <c r="A1202" s="17"/>
      <c r="B1202" s="27"/>
      <c r="C1202" s="38"/>
      <c r="D1202" s="19"/>
      <c r="E1202" s="19"/>
      <c r="F1202" s="19"/>
      <c r="G1202" s="114"/>
      <c r="H1202" s="124"/>
    </row>
    <row r="1203" spans="1:8" ht="15" hidden="1" x14ac:dyDescent="0.25">
      <c r="A1203" s="17"/>
      <c r="B1203" s="27"/>
      <c r="C1203" s="38"/>
      <c r="D1203" s="19"/>
      <c r="E1203" s="19"/>
      <c r="F1203" s="19"/>
      <c r="G1203" s="114"/>
      <c r="H1203" s="124"/>
    </row>
    <row r="1204" spans="1:8" ht="15" hidden="1" x14ac:dyDescent="0.25">
      <c r="A1204" s="17"/>
      <c r="B1204" s="27"/>
      <c r="C1204" s="38"/>
      <c r="D1204" s="19"/>
      <c r="E1204" s="19"/>
      <c r="F1204" s="19"/>
      <c r="G1204" s="114"/>
      <c r="H1204" s="124"/>
    </row>
    <row r="1205" spans="1:8" ht="15" hidden="1" x14ac:dyDescent="0.25">
      <c r="A1205" s="17"/>
      <c r="B1205" s="27"/>
      <c r="C1205" s="38"/>
      <c r="D1205" s="19"/>
      <c r="E1205" s="19"/>
      <c r="F1205" s="19"/>
      <c r="G1205" s="114"/>
      <c r="H1205" s="124"/>
    </row>
    <row r="1206" spans="1:8" ht="15" hidden="1" x14ac:dyDescent="0.25">
      <c r="A1206" s="17"/>
      <c r="B1206" s="27"/>
      <c r="C1206" s="38"/>
      <c r="D1206" s="19"/>
      <c r="E1206" s="19"/>
      <c r="F1206" s="19"/>
      <c r="G1206" s="114"/>
      <c r="H1206" s="124"/>
    </row>
    <row r="1207" spans="1:8" ht="15" hidden="1" x14ac:dyDescent="0.25">
      <c r="A1207" s="17"/>
      <c r="B1207" s="27"/>
      <c r="C1207" s="38"/>
      <c r="D1207" s="19"/>
      <c r="E1207" s="19"/>
      <c r="F1207" s="19"/>
      <c r="G1207" s="114"/>
      <c r="H1207" s="124"/>
    </row>
    <row r="1208" spans="1:8" ht="15" hidden="1" x14ac:dyDescent="0.25">
      <c r="A1208" s="17"/>
      <c r="B1208" s="27"/>
      <c r="C1208" s="38"/>
      <c r="D1208" s="19"/>
      <c r="E1208" s="19"/>
      <c r="F1208" s="19"/>
      <c r="G1208" s="114"/>
      <c r="H1208" s="124"/>
    </row>
    <row r="1209" spans="1:8" ht="15" hidden="1" x14ac:dyDescent="0.25">
      <c r="A1209" s="17"/>
      <c r="B1209" s="27"/>
      <c r="C1209" s="38"/>
      <c r="D1209" s="19"/>
      <c r="E1209" s="19"/>
      <c r="F1209" s="19"/>
      <c r="G1209" s="114"/>
      <c r="H1209" s="124"/>
    </row>
    <row r="1210" spans="1:8" ht="15" hidden="1" x14ac:dyDescent="0.25">
      <c r="A1210" s="17"/>
      <c r="B1210" s="27"/>
      <c r="C1210" s="38"/>
      <c r="D1210" s="19"/>
      <c r="E1210" s="19"/>
      <c r="F1210" s="19"/>
      <c r="G1210" s="114"/>
      <c r="H1210" s="124"/>
    </row>
    <row r="1211" spans="1:8" ht="15" hidden="1" x14ac:dyDescent="0.25">
      <c r="A1211" s="17"/>
      <c r="B1211" s="27"/>
      <c r="C1211" s="38"/>
      <c r="D1211" s="19"/>
      <c r="E1211" s="19"/>
      <c r="F1211" s="19"/>
      <c r="G1211" s="114"/>
      <c r="H1211" s="124"/>
    </row>
    <row r="1212" spans="1:8" ht="15" hidden="1" x14ac:dyDescent="0.25">
      <c r="A1212" s="17"/>
      <c r="B1212" s="27"/>
      <c r="C1212" s="38"/>
      <c r="D1212" s="19"/>
      <c r="E1212" s="19"/>
      <c r="F1212" s="19"/>
      <c r="G1212" s="114"/>
      <c r="H1212" s="124"/>
    </row>
    <row r="1213" spans="1:8" ht="15" hidden="1" x14ac:dyDescent="0.25">
      <c r="A1213" s="17"/>
      <c r="B1213" s="27"/>
      <c r="C1213" s="38"/>
      <c r="D1213" s="19"/>
      <c r="E1213" s="19"/>
      <c r="F1213" s="19"/>
      <c r="G1213" s="114"/>
      <c r="H1213" s="124"/>
    </row>
    <row r="1214" spans="1:8" ht="15" hidden="1" x14ac:dyDescent="0.25">
      <c r="A1214" s="17"/>
      <c r="B1214" s="27"/>
      <c r="C1214" s="38"/>
      <c r="D1214" s="19"/>
      <c r="E1214" s="19"/>
      <c r="F1214" s="19"/>
      <c r="G1214" s="114"/>
      <c r="H1214" s="124"/>
    </row>
    <row r="1215" spans="1:8" ht="15" hidden="1" x14ac:dyDescent="0.25">
      <c r="A1215" s="17"/>
      <c r="B1215" s="27"/>
      <c r="C1215" s="38"/>
      <c r="D1215" s="19"/>
      <c r="E1215" s="19"/>
      <c r="F1215" s="19"/>
      <c r="G1215" s="114"/>
      <c r="H1215" s="124"/>
    </row>
    <row r="1216" spans="1:8" ht="15" hidden="1" x14ac:dyDescent="0.25">
      <c r="A1216" s="17"/>
      <c r="B1216" s="27"/>
      <c r="C1216" s="38"/>
      <c r="D1216" s="19"/>
      <c r="E1216" s="19"/>
      <c r="F1216" s="19"/>
      <c r="G1216" s="114"/>
      <c r="H1216" s="124"/>
    </row>
    <row r="1217" spans="1:8" ht="15" hidden="1" x14ac:dyDescent="0.25">
      <c r="A1217" s="17"/>
      <c r="B1217" s="27"/>
      <c r="C1217" s="38"/>
      <c r="D1217" s="19"/>
      <c r="E1217" s="19"/>
      <c r="F1217" s="19"/>
      <c r="G1217" s="114"/>
      <c r="H1217" s="124"/>
    </row>
    <row r="1218" spans="1:8" ht="15" hidden="1" x14ac:dyDescent="0.25">
      <c r="A1218" s="17"/>
      <c r="B1218" s="27"/>
      <c r="C1218" s="38"/>
      <c r="D1218" s="19"/>
      <c r="E1218" s="19"/>
      <c r="F1218" s="19"/>
      <c r="G1218" s="114"/>
      <c r="H1218" s="124"/>
    </row>
    <row r="1219" spans="1:8" ht="15" hidden="1" x14ac:dyDescent="0.25">
      <c r="A1219" s="17"/>
      <c r="B1219" s="27"/>
      <c r="C1219" s="38"/>
      <c r="D1219" s="19"/>
      <c r="E1219" s="19"/>
      <c r="F1219" s="19"/>
      <c r="G1219" s="114"/>
      <c r="H1219" s="124"/>
    </row>
    <row r="1220" spans="1:8" ht="15" hidden="1" x14ac:dyDescent="0.25">
      <c r="A1220" s="17"/>
      <c r="B1220" s="27"/>
      <c r="C1220" s="38"/>
      <c r="D1220" s="19"/>
      <c r="E1220" s="19"/>
      <c r="F1220" s="19"/>
      <c r="G1220" s="114"/>
      <c r="H1220" s="124"/>
    </row>
    <row r="1221" spans="1:8" ht="15" hidden="1" x14ac:dyDescent="0.25">
      <c r="A1221" s="17"/>
      <c r="B1221" s="27"/>
      <c r="C1221" s="38"/>
      <c r="D1221" s="19"/>
      <c r="E1221" s="19"/>
      <c r="F1221" s="19"/>
      <c r="G1221" s="114"/>
      <c r="H1221" s="124"/>
    </row>
    <row r="1222" spans="1:8" ht="15" hidden="1" x14ac:dyDescent="0.25">
      <c r="A1222" s="17"/>
      <c r="B1222" s="27"/>
      <c r="C1222" s="38"/>
      <c r="D1222" s="19"/>
      <c r="E1222" s="19"/>
      <c r="F1222" s="19"/>
      <c r="G1222" s="114"/>
      <c r="H1222" s="124"/>
    </row>
    <row r="1223" spans="1:8" ht="15" hidden="1" x14ac:dyDescent="0.25">
      <c r="A1223" s="17"/>
      <c r="B1223" s="27"/>
      <c r="C1223" s="38"/>
      <c r="D1223" s="19"/>
      <c r="E1223" s="19"/>
      <c r="F1223" s="19"/>
      <c r="G1223" s="114"/>
      <c r="H1223" s="124"/>
    </row>
    <row r="1224" spans="1:8" ht="15" hidden="1" x14ac:dyDescent="0.25">
      <c r="A1224" s="17"/>
      <c r="B1224" s="27"/>
      <c r="C1224" s="38"/>
      <c r="D1224" s="19"/>
      <c r="E1224" s="19"/>
      <c r="F1224" s="19"/>
      <c r="G1224" s="114"/>
      <c r="H1224" s="124"/>
    </row>
    <row r="1225" spans="1:8" ht="15" hidden="1" x14ac:dyDescent="0.25">
      <c r="A1225" s="17"/>
      <c r="B1225" s="27"/>
      <c r="C1225" s="38"/>
      <c r="D1225" s="19"/>
      <c r="E1225" s="19"/>
      <c r="F1225" s="19"/>
      <c r="G1225" s="114"/>
      <c r="H1225" s="124"/>
    </row>
    <row r="1226" spans="1:8" ht="15" hidden="1" x14ac:dyDescent="0.25">
      <c r="A1226" s="17"/>
      <c r="B1226" s="27"/>
      <c r="C1226" s="38"/>
      <c r="D1226" s="19"/>
      <c r="E1226" s="19"/>
      <c r="F1226" s="19"/>
      <c r="G1226" s="114"/>
      <c r="H1226" s="124"/>
    </row>
    <row r="1227" spans="1:8" ht="15" hidden="1" x14ac:dyDescent="0.25">
      <c r="A1227" s="17"/>
      <c r="B1227" s="27"/>
      <c r="C1227" s="38"/>
      <c r="D1227" s="19"/>
      <c r="E1227" s="19"/>
      <c r="F1227" s="19"/>
      <c r="G1227" s="114"/>
      <c r="H1227" s="124"/>
    </row>
    <row r="1228" spans="1:8" ht="15" hidden="1" x14ac:dyDescent="0.25">
      <c r="A1228" s="17"/>
      <c r="B1228" s="27"/>
      <c r="C1228" s="38"/>
      <c r="D1228" s="19"/>
      <c r="E1228" s="19"/>
      <c r="F1228" s="19"/>
      <c r="G1228" s="114"/>
      <c r="H1228" s="124"/>
    </row>
    <row r="1229" spans="1:8" ht="15" hidden="1" x14ac:dyDescent="0.25">
      <c r="A1229" s="17"/>
      <c r="B1229" s="27"/>
      <c r="C1229" s="38"/>
      <c r="D1229" s="19"/>
      <c r="E1229" s="19"/>
      <c r="F1229" s="19"/>
      <c r="G1229" s="114"/>
      <c r="H1229" s="124"/>
    </row>
    <row r="1230" spans="1:8" ht="15" hidden="1" x14ac:dyDescent="0.25">
      <c r="A1230" s="17"/>
      <c r="B1230" s="27"/>
      <c r="C1230" s="38"/>
      <c r="D1230" s="19"/>
      <c r="E1230" s="19"/>
      <c r="F1230" s="19"/>
      <c r="G1230" s="114"/>
      <c r="H1230" s="124"/>
    </row>
    <row r="1231" spans="1:8" ht="15" hidden="1" x14ac:dyDescent="0.25">
      <c r="A1231" s="17"/>
      <c r="B1231" s="27"/>
      <c r="C1231" s="38"/>
      <c r="D1231" s="19"/>
      <c r="E1231" s="19"/>
      <c r="F1231" s="19"/>
      <c r="G1231" s="114"/>
      <c r="H1231" s="124"/>
    </row>
    <row r="1232" spans="1:8" ht="15" hidden="1" x14ac:dyDescent="0.25">
      <c r="A1232" s="17"/>
      <c r="B1232" s="27"/>
      <c r="C1232" s="38"/>
      <c r="D1232" s="19"/>
      <c r="E1232" s="19"/>
      <c r="F1232" s="19"/>
      <c r="G1232" s="114"/>
      <c r="H1232" s="124"/>
    </row>
    <row r="1233" spans="1:8" ht="15" hidden="1" x14ac:dyDescent="0.25">
      <c r="A1233" s="17"/>
      <c r="B1233" s="27"/>
      <c r="C1233" s="38"/>
      <c r="D1233" s="19"/>
      <c r="E1233" s="19"/>
      <c r="F1233" s="19"/>
      <c r="G1233" s="114"/>
      <c r="H1233" s="124"/>
    </row>
    <row r="1234" spans="1:8" ht="15" hidden="1" x14ac:dyDescent="0.25">
      <c r="A1234" s="17"/>
      <c r="B1234" s="27"/>
      <c r="C1234" s="38"/>
      <c r="D1234" s="19"/>
      <c r="E1234" s="19"/>
      <c r="F1234" s="19"/>
      <c r="G1234" s="114"/>
      <c r="H1234" s="124"/>
    </row>
    <row r="1235" spans="1:8" ht="15" hidden="1" x14ac:dyDescent="0.25">
      <c r="A1235" s="17"/>
      <c r="B1235" s="27"/>
      <c r="C1235" s="38"/>
      <c r="D1235" s="19"/>
      <c r="E1235" s="19"/>
      <c r="F1235" s="19"/>
      <c r="G1235" s="114"/>
      <c r="H1235" s="124"/>
    </row>
    <row r="1236" spans="1:8" ht="15" hidden="1" x14ac:dyDescent="0.25">
      <c r="A1236" s="17"/>
      <c r="B1236" s="27"/>
      <c r="C1236" s="38"/>
      <c r="D1236" s="19"/>
      <c r="E1236" s="19"/>
      <c r="F1236" s="19"/>
      <c r="G1236" s="114"/>
      <c r="H1236" s="124"/>
    </row>
    <row r="1237" spans="1:8" ht="15" hidden="1" x14ac:dyDescent="0.25">
      <c r="A1237" s="17"/>
      <c r="B1237" s="27"/>
      <c r="C1237" s="38"/>
      <c r="D1237" s="19"/>
      <c r="E1237" s="19"/>
      <c r="F1237" s="19"/>
      <c r="G1237" s="114"/>
      <c r="H1237" s="124"/>
    </row>
    <row r="1238" spans="1:8" ht="15" hidden="1" x14ac:dyDescent="0.25">
      <c r="A1238" s="17"/>
      <c r="B1238" s="27"/>
      <c r="C1238" s="38"/>
      <c r="D1238" s="19"/>
      <c r="E1238" s="19"/>
      <c r="F1238" s="19"/>
      <c r="G1238" s="114"/>
      <c r="H1238" s="124"/>
    </row>
    <row r="1239" spans="1:8" ht="15" hidden="1" x14ac:dyDescent="0.25">
      <c r="A1239" s="17"/>
      <c r="B1239" s="27"/>
      <c r="C1239" s="38"/>
      <c r="D1239" s="19"/>
      <c r="E1239" s="19"/>
      <c r="F1239" s="19"/>
      <c r="G1239" s="114"/>
      <c r="H1239" s="124"/>
    </row>
    <row r="1240" spans="1:8" ht="15" hidden="1" x14ac:dyDescent="0.25">
      <c r="A1240" s="17"/>
      <c r="B1240" s="27"/>
      <c r="C1240" s="38"/>
      <c r="D1240" s="19"/>
      <c r="E1240" s="19"/>
      <c r="F1240" s="19"/>
      <c r="G1240" s="114"/>
      <c r="H1240" s="124"/>
    </row>
    <row r="1241" spans="1:8" ht="15" hidden="1" x14ac:dyDescent="0.25">
      <c r="A1241" s="17"/>
      <c r="B1241" s="27"/>
      <c r="C1241" s="38"/>
      <c r="D1241" s="19"/>
      <c r="E1241" s="19"/>
      <c r="F1241" s="19"/>
      <c r="G1241" s="114"/>
      <c r="H1241" s="124"/>
    </row>
    <row r="1242" spans="1:8" ht="15" hidden="1" x14ac:dyDescent="0.25">
      <c r="A1242" s="17"/>
      <c r="B1242" s="27"/>
      <c r="C1242" s="38"/>
      <c r="D1242" s="19"/>
      <c r="E1242" s="19"/>
      <c r="F1242" s="19"/>
      <c r="G1242" s="114"/>
      <c r="H1242" s="124"/>
    </row>
    <row r="1243" spans="1:8" ht="15" hidden="1" x14ac:dyDescent="0.25">
      <c r="A1243" s="17"/>
      <c r="B1243" s="27"/>
      <c r="C1243" s="38"/>
      <c r="D1243" s="19"/>
      <c r="E1243" s="19"/>
      <c r="F1243" s="19"/>
      <c r="G1243" s="114"/>
      <c r="H1243" s="124"/>
    </row>
    <row r="1244" spans="1:8" ht="15" hidden="1" x14ac:dyDescent="0.25">
      <c r="A1244" s="17"/>
      <c r="B1244" s="27"/>
      <c r="C1244" s="38"/>
      <c r="D1244" s="19"/>
      <c r="E1244" s="19"/>
      <c r="F1244" s="19"/>
      <c r="G1244" s="114"/>
      <c r="H1244" s="124"/>
    </row>
    <row r="1245" spans="1:8" ht="15" hidden="1" x14ac:dyDescent="0.25">
      <c r="A1245" s="17"/>
      <c r="B1245" s="27"/>
      <c r="C1245" s="38"/>
      <c r="D1245" s="19"/>
      <c r="E1245" s="19"/>
      <c r="F1245" s="19"/>
      <c r="G1245" s="114"/>
      <c r="H1245" s="124"/>
    </row>
    <row r="1246" spans="1:8" ht="15" hidden="1" x14ac:dyDescent="0.25">
      <c r="A1246" s="17"/>
      <c r="B1246" s="27"/>
      <c r="C1246" s="38"/>
      <c r="D1246" s="19"/>
      <c r="E1246" s="19"/>
      <c r="F1246" s="19"/>
      <c r="G1246" s="114"/>
      <c r="H1246" s="124"/>
    </row>
    <row r="1247" spans="1:8" ht="15" hidden="1" x14ac:dyDescent="0.25">
      <c r="A1247" s="17"/>
      <c r="B1247" s="27"/>
      <c r="C1247" s="38"/>
      <c r="D1247" s="19"/>
      <c r="E1247" s="19"/>
      <c r="F1247" s="19"/>
      <c r="G1247" s="114"/>
      <c r="H1247" s="124"/>
    </row>
    <row r="1248" spans="1:8" ht="15" hidden="1" x14ac:dyDescent="0.25">
      <c r="A1248" s="17"/>
      <c r="B1248" s="27"/>
      <c r="C1248" s="38"/>
      <c r="D1248" s="19"/>
      <c r="E1248" s="19"/>
      <c r="F1248" s="19"/>
      <c r="G1248" s="114"/>
      <c r="H1248" s="124"/>
    </row>
    <row r="1249" spans="1:8" ht="15" hidden="1" x14ac:dyDescent="0.25">
      <c r="A1249" s="17"/>
      <c r="B1249" s="27"/>
      <c r="C1249" s="38"/>
      <c r="D1249" s="19"/>
      <c r="E1249" s="19"/>
      <c r="F1249" s="19"/>
      <c r="G1249" s="114"/>
      <c r="H1249" s="124"/>
    </row>
    <row r="1250" spans="1:8" ht="15" hidden="1" x14ac:dyDescent="0.25">
      <c r="A1250" s="17"/>
      <c r="B1250" s="27"/>
      <c r="C1250" s="38"/>
      <c r="D1250" s="19"/>
      <c r="E1250" s="19"/>
      <c r="F1250" s="19"/>
      <c r="G1250" s="114"/>
      <c r="H1250" s="124"/>
    </row>
    <row r="1251" spans="1:8" ht="15" hidden="1" x14ac:dyDescent="0.25">
      <c r="A1251" s="17"/>
      <c r="B1251" s="27"/>
      <c r="C1251" s="38"/>
      <c r="D1251" s="19"/>
      <c r="E1251" s="19"/>
      <c r="F1251" s="19"/>
      <c r="G1251" s="114"/>
      <c r="H1251" s="124"/>
    </row>
    <row r="1252" spans="1:8" ht="15" hidden="1" x14ac:dyDescent="0.25">
      <c r="A1252" s="17"/>
      <c r="B1252" s="27"/>
      <c r="C1252" s="38"/>
      <c r="D1252" s="19"/>
      <c r="E1252" s="19"/>
      <c r="F1252" s="19"/>
      <c r="G1252" s="114"/>
      <c r="H1252" s="124"/>
    </row>
    <row r="1253" spans="1:8" ht="15" hidden="1" x14ac:dyDescent="0.25">
      <c r="A1253" s="17"/>
      <c r="B1253" s="27"/>
      <c r="C1253" s="38"/>
      <c r="D1253" s="19"/>
      <c r="E1253" s="19"/>
      <c r="F1253" s="19"/>
      <c r="G1253" s="114"/>
      <c r="H1253" s="124"/>
    </row>
    <row r="1254" spans="1:8" ht="15" hidden="1" x14ac:dyDescent="0.25">
      <c r="A1254" s="17"/>
      <c r="B1254" s="27"/>
      <c r="C1254" s="38"/>
      <c r="D1254" s="19"/>
      <c r="E1254" s="19"/>
      <c r="F1254" s="19"/>
      <c r="G1254" s="114"/>
      <c r="H1254" s="124"/>
    </row>
    <row r="1255" spans="1:8" ht="15" hidden="1" x14ac:dyDescent="0.25">
      <c r="A1255" s="17"/>
      <c r="B1255" s="27"/>
      <c r="C1255" s="38"/>
      <c r="D1255" s="19"/>
      <c r="E1255" s="19"/>
      <c r="F1255" s="19"/>
      <c r="G1255" s="114"/>
      <c r="H1255" s="124"/>
    </row>
    <row r="1256" spans="1:8" ht="15" hidden="1" x14ac:dyDescent="0.25">
      <c r="A1256" s="17"/>
      <c r="B1256" s="27"/>
      <c r="C1256" s="38"/>
      <c r="D1256" s="19"/>
      <c r="E1256" s="19"/>
      <c r="F1256" s="19"/>
      <c r="G1256" s="114"/>
      <c r="H1256" s="124"/>
    </row>
    <row r="1257" spans="1:8" ht="15" hidden="1" x14ac:dyDescent="0.25">
      <c r="A1257" s="17"/>
      <c r="B1257" s="27"/>
      <c r="C1257" s="38"/>
      <c r="D1257" s="19"/>
      <c r="E1257" s="19"/>
      <c r="F1257" s="19"/>
      <c r="G1257" s="114"/>
      <c r="H1257" s="124"/>
    </row>
    <row r="1258" spans="1:8" ht="15" hidden="1" x14ac:dyDescent="0.25">
      <c r="A1258" s="17"/>
      <c r="B1258" s="27"/>
      <c r="C1258" s="38"/>
      <c r="D1258" s="19"/>
      <c r="E1258" s="19"/>
      <c r="F1258" s="19"/>
      <c r="G1258" s="114"/>
      <c r="H1258" s="124"/>
    </row>
    <row r="1259" spans="1:8" ht="15" hidden="1" x14ac:dyDescent="0.25">
      <c r="A1259" s="17"/>
      <c r="B1259" s="27"/>
      <c r="C1259" s="38"/>
      <c r="D1259" s="19"/>
      <c r="E1259" s="19"/>
      <c r="F1259" s="19"/>
      <c r="G1259" s="114"/>
      <c r="H1259" s="124"/>
    </row>
    <row r="1260" spans="1:8" ht="15" hidden="1" x14ac:dyDescent="0.25">
      <c r="A1260" s="17"/>
      <c r="B1260" s="27"/>
      <c r="C1260" s="38"/>
      <c r="D1260" s="19"/>
      <c r="E1260" s="19"/>
      <c r="F1260" s="19"/>
      <c r="G1260" s="114"/>
      <c r="H1260" s="124"/>
    </row>
    <row r="1261" spans="1:8" ht="15" hidden="1" x14ac:dyDescent="0.25">
      <c r="A1261" s="17"/>
      <c r="B1261" s="27"/>
      <c r="C1261" s="38"/>
      <c r="D1261" s="19"/>
      <c r="E1261" s="19"/>
      <c r="F1261" s="19"/>
      <c r="G1261" s="114"/>
      <c r="H1261" s="124"/>
    </row>
    <row r="1262" spans="1:8" ht="15" hidden="1" x14ac:dyDescent="0.25">
      <c r="A1262" s="17"/>
      <c r="B1262" s="27"/>
      <c r="C1262" s="38"/>
      <c r="D1262" s="19"/>
      <c r="E1262" s="19"/>
      <c r="F1262" s="19"/>
      <c r="G1262" s="114"/>
      <c r="H1262" s="124"/>
    </row>
    <row r="1263" spans="1:8" ht="15" hidden="1" x14ac:dyDescent="0.25">
      <c r="A1263" s="17"/>
      <c r="B1263" s="27"/>
      <c r="C1263" s="38"/>
      <c r="D1263" s="19"/>
      <c r="E1263" s="19"/>
      <c r="F1263" s="19"/>
      <c r="G1263" s="114"/>
      <c r="H1263" s="124"/>
    </row>
    <row r="1264" spans="1:8" ht="15" hidden="1" x14ac:dyDescent="0.25">
      <c r="A1264" s="17"/>
      <c r="B1264" s="27"/>
      <c r="C1264" s="38"/>
      <c r="D1264" s="19"/>
      <c r="E1264" s="19"/>
      <c r="F1264" s="19"/>
      <c r="G1264" s="114"/>
      <c r="H1264" s="124"/>
    </row>
    <row r="1265" spans="1:8" ht="15" hidden="1" x14ac:dyDescent="0.25">
      <c r="A1265" s="17"/>
      <c r="B1265" s="27"/>
      <c r="C1265" s="38"/>
      <c r="D1265" s="19"/>
      <c r="E1265" s="19"/>
      <c r="F1265" s="19"/>
      <c r="G1265" s="114"/>
      <c r="H1265" s="124"/>
    </row>
    <row r="1266" spans="1:8" ht="15" hidden="1" x14ac:dyDescent="0.25">
      <c r="A1266" s="17"/>
      <c r="B1266" s="27"/>
      <c r="C1266" s="38"/>
      <c r="D1266" s="19"/>
      <c r="E1266" s="19"/>
      <c r="F1266" s="19"/>
      <c r="G1266" s="114"/>
      <c r="H1266" s="124"/>
    </row>
    <row r="1267" spans="1:8" ht="15" hidden="1" x14ac:dyDescent="0.25">
      <c r="A1267" s="17"/>
      <c r="B1267" s="27"/>
      <c r="C1267" s="38"/>
      <c r="D1267" s="19"/>
      <c r="E1267" s="19"/>
      <c r="F1267" s="19"/>
      <c r="G1267" s="114"/>
      <c r="H1267" s="124"/>
    </row>
    <row r="1268" spans="1:8" ht="15" hidden="1" x14ac:dyDescent="0.25">
      <c r="A1268" s="17"/>
      <c r="B1268" s="27"/>
      <c r="C1268" s="38"/>
      <c r="D1268" s="19"/>
      <c r="E1268" s="19"/>
      <c r="F1268" s="19"/>
      <c r="G1268" s="114"/>
      <c r="H1268" s="124"/>
    </row>
    <row r="1269" spans="1:8" ht="15" hidden="1" x14ac:dyDescent="0.25">
      <c r="A1269" s="17"/>
      <c r="B1269" s="27"/>
      <c r="C1269" s="38"/>
      <c r="D1269" s="19"/>
      <c r="E1269" s="19"/>
      <c r="F1269" s="19"/>
      <c r="G1269" s="114"/>
      <c r="H1269" s="124"/>
    </row>
    <row r="1270" spans="1:8" ht="15" hidden="1" x14ac:dyDescent="0.25">
      <c r="A1270" s="17"/>
      <c r="B1270" s="27"/>
      <c r="C1270" s="38"/>
      <c r="D1270" s="19"/>
      <c r="E1270" s="19"/>
      <c r="F1270" s="19"/>
      <c r="G1270" s="114"/>
      <c r="H1270" s="124"/>
    </row>
    <row r="1271" spans="1:8" ht="15" hidden="1" x14ac:dyDescent="0.25">
      <c r="A1271" s="17"/>
      <c r="B1271" s="27"/>
      <c r="C1271" s="38"/>
      <c r="D1271" s="19"/>
      <c r="E1271" s="19"/>
      <c r="F1271" s="19"/>
      <c r="G1271" s="114"/>
      <c r="H1271" s="124"/>
    </row>
    <row r="1272" spans="1:8" ht="15" hidden="1" x14ac:dyDescent="0.25">
      <c r="A1272" s="17"/>
      <c r="B1272" s="27"/>
      <c r="C1272" s="38"/>
      <c r="D1272" s="19"/>
      <c r="E1272" s="19"/>
      <c r="F1272" s="19"/>
      <c r="G1272" s="114"/>
      <c r="H1272" s="124"/>
    </row>
    <row r="1273" spans="1:8" ht="15" hidden="1" x14ac:dyDescent="0.25">
      <c r="A1273" s="17"/>
      <c r="B1273" s="27"/>
      <c r="C1273" s="38"/>
      <c r="D1273" s="19"/>
      <c r="E1273" s="19"/>
      <c r="F1273" s="19"/>
      <c r="G1273" s="114"/>
      <c r="H1273" s="124"/>
    </row>
    <row r="1274" spans="1:8" ht="15" hidden="1" x14ac:dyDescent="0.25">
      <c r="A1274" s="17"/>
      <c r="B1274" s="27"/>
      <c r="C1274" s="38"/>
      <c r="D1274" s="19"/>
      <c r="E1274" s="19"/>
      <c r="F1274" s="19"/>
      <c r="G1274" s="114"/>
      <c r="H1274" s="124"/>
    </row>
    <row r="1275" spans="1:8" ht="15" hidden="1" x14ac:dyDescent="0.25">
      <c r="A1275" s="17"/>
      <c r="B1275" s="27"/>
      <c r="C1275" s="38"/>
      <c r="D1275" s="19"/>
      <c r="E1275" s="19"/>
      <c r="F1275" s="19"/>
      <c r="G1275" s="114"/>
      <c r="H1275" s="124"/>
    </row>
    <row r="1276" spans="1:8" ht="15" hidden="1" x14ac:dyDescent="0.25">
      <c r="A1276" s="17"/>
      <c r="B1276" s="27"/>
      <c r="C1276" s="38"/>
      <c r="D1276" s="19"/>
      <c r="E1276" s="19"/>
      <c r="F1276" s="19"/>
      <c r="G1276" s="114"/>
      <c r="H1276" s="124"/>
    </row>
    <row r="1277" spans="1:8" ht="15" hidden="1" x14ac:dyDescent="0.25">
      <c r="A1277" s="17"/>
      <c r="B1277" s="27"/>
      <c r="C1277" s="38"/>
      <c r="D1277" s="19"/>
      <c r="E1277" s="19"/>
      <c r="F1277" s="19"/>
      <c r="G1277" s="114"/>
      <c r="H1277" s="124"/>
    </row>
    <row r="1278" spans="1:8" ht="15" hidden="1" x14ac:dyDescent="0.25">
      <c r="A1278" s="17"/>
      <c r="B1278" s="27"/>
      <c r="C1278" s="38"/>
      <c r="D1278" s="19"/>
      <c r="E1278" s="19"/>
      <c r="F1278" s="19"/>
      <c r="G1278" s="114"/>
      <c r="H1278" s="124"/>
    </row>
    <row r="1279" spans="1:8" ht="15" hidden="1" x14ac:dyDescent="0.25">
      <c r="A1279" s="17"/>
      <c r="B1279" s="27"/>
      <c r="C1279" s="38"/>
      <c r="D1279" s="19"/>
      <c r="E1279" s="19"/>
      <c r="F1279" s="19"/>
      <c r="G1279" s="114"/>
      <c r="H1279" s="124"/>
    </row>
    <row r="1280" spans="1:8" ht="15" hidden="1" x14ac:dyDescent="0.25">
      <c r="A1280" s="17"/>
      <c r="B1280" s="27"/>
      <c r="C1280" s="38"/>
      <c r="D1280" s="19"/>
      <c r="E1280" s="19"/>
      <c r="F1280" s="19"/>
      <c r="G1280" s="114"/>
      <c r="H1280" s="124"/>
    </row>
    <row r="1281" spans="1:8" ht="15" hidden="1" x14ac:dyDescent="0.25">
      <c r="A1281" s="17"/>
      <c r="B1281" s="27"/>
      <c r="C1281" s="38"/>
      <c r="D1281" s="19"/>
      <c r="E1281" s="19"/>
      <c r="F1281" s="19"/>
      <c r="G1281" s="114"/>
      <c r="H1281" s="124"/>
    </row>
    <row r="1282" spans="1:8" ht="15" hidden="1" x14ac:dyDescent="0.25">
      <c r="A1282" s="17"/>
      <c r="B1282" s="27"/>
      <c r="C1282" s="38"/>
      <c r="D1282" s="19"/>
      <c r="E1282" s="19"/>
      <c r="F1282" s="19"/>
      <c r="G1282" s="114"/>
      <c r="H1282" s="124"/>
    </row>
    <row r="1283" spans="1:8" ht="15" hidden="1" x14ac:dyDescent="0.25">
      <c r="A1283" s="17"/>
      <c r="B1283" s="27"/>
      <c r="C1283" s="38"/>
      <c r="D1283" s="19"/>
      <c r="E1283" s="19"/>
      <c r="F1283" s="19"/>
      <c r="G1283" s="114"/>
      <c r="H1283" s="124"/>
    </row>
    <row r="1284" spans="1:8" ht="15" hidden="1" x14ac:dyDescent="0.25">
      <c r="A1284" s="17"/>
      <c r="B1284" s="27"/>
      <c r="C1284" s="38"/>
      <c r="D1284" s="19"/>
      <c r="E1284" s="19"/>
      <c r="F1284" s="19"/>
      <c r="G1284" s="114"/>
      <c r="H1284" s="124"/>
    </row>
    <row r="1285" spans="1:8" ht="15" hidden="1" x14ac:dyDescent="0.25">
      <c r="A1285" s="17"/>
      <c r="B1285" s="27"/>
      <c r="C1285" s="38"/>
      <c r="D1285" s="19"/>
      <c r="E1285" s="19"/>
      <c r="F1285" s="19"/>
      <c r="G1285" s="114"/>
      <c r="H1285" s="124"/>
    </row>
    <row r="1286" spans="1:8" ht="15" hidden="1" x14ac:dyDescent="0.25">
      <c r="A1286" s="17"/>
      <c r="B1286" s="27"/>
      <c r="C1286" s="38"/>
      <c r="D1286" s="19"/>
      <c r="E1286" s="19"/>
      <c r="F1286" s="19"/>
      <c r="G1286" s="114"/>
      <c r="H1286" s="124"/>
    </row>
    <row r="1287" spans="1:8" ht="15" hidden="1" x14ac:dyDescent="0.25">
      <c r="A1287" s="17"/>
      <c r="B1287" s="27"/>
      <c r="C1287" s="38"/>
      <c r="D1287" s="19"/>
      <c r="E1287" s="19"/>
      <c r="F1287" s="19"/>
      <c r="G1287" s="114"/>
      <c r="H1287" s="124"/>
    </row>
    <row r="1288" spans="1:8" ht="15" hidden="1" x14ac:dyDescent="0.25">
      <c r="A1288" s="17"/>
      <c r="B1288" s="27"/>
      <c r="C1288" s="38"/>
      <c r="D1288" s="19"/>
      <c r="E1288" s="19"/>
      <c r="F1288" s="19"/>
      <c r="G1288" s="114"/>
      <c r="H1288" s="124"/>
    </row>
    <row r="1289" spans="1:8" ht="15" hidden="1" x14ac:dyDescent="0.25">
      <c r="A1289" s="17"/>
      <c r="B1289" s="27"/>
      <c r="C1289" s="38"/>
      <c r="D1289" s="19"/>
      <c r="E1289" s="19"/>
      <c r="F1289" s="19"/>
      <c r="G1289" s="114"/>
      <c r="H1289" s="124"/>
    </row>
    <row r="1290" spans="1:8" ht="15" hidden="1" x14ac:dyDescent="0.25">
      <c r="A1290" s="17"/>
      <c r="B1290" s="27"/>
      <c r="C1290" s="38"/>
      <c r="D1290" s="19"/>
      <c r="E1290" s="19"/>
      <c r="F1290" s="19"/>
      <c r="G1290" s="114"/>
      <c r="H1290" s="124"/>
    </row>
    <row r="1291" spans="1:8" ht="15" hidden="1" x14ac:dyDescent="0.25">
      <c r="A1291" s="17"/>
      <c r="B1291" s="27"/>
      <c r="C1291" s="38"/>
      <c r="D1291" s="19"/>
      <c r="E1291" s="19"/>
      <c r="F1291" s="19"/>
      <c r="G1291" s="114"/>
      <c r="H1291" s="124"/>
    </row>
    <row r="1292" spans="1:8" ht="15" hidden="1" x14ac:dyDescent="0.25">
      <c r="A1292" s="17"/>
      <c r="B1292" s="27"/>
      <c r="C1292" s="38"/>
      <c r="D1292" s="19"/>
      <c r="E1292" s="19"/>
      <c r="F1292" s="19"/>
      <c r="G1292" s="114"/>
      <c r="H1292" s="124"/>
    </row>
    <row r="1293" spans="1:8" ht="15" hidden="1" x14ac:dyDescent="0.25">
      <c r="A1293" s="17"/>
      <c r="B1293" s="27"/>
      <c r="C1293" s="38"/>
      <c r="D1293" s="19"/>
      <c r="E1293" s="19"/>
      <c r="F1293" s="19"/>
      <c r="G1293" s="114"/>
      <c r="H1293" s="124"/>
    </row>
    <row r="1294" spans="1:8" ht="15" hidden="1" x14ac:dyDescent="0.25">
      <c r="A1294" s="17"/>
      <c r="B1294" s="27"/>
      <c r="C1294" s="38"/>
      <c r="D1294" s="19"/>
      <c r="E1294" s="19"/>
      <c r="F1294" s="19"/>
      <c r="G1294" s="114"/>
      <c r="H1294" s="124"/>
    </row>
    <row r="1295" spans="1:8" ht="15" hidden="1" x14ac:dyDescent="0.25">
      <c r="A1295" s="17"/>
      <c r="B1295" s="27"/>
      <c r="C1295" s="38"/>
      <c r="D1295" s="19"/>
      <c r="E1295" s="19"/>
      <c r="F1295" s="19"/>
      <c r="G1295" s="114"/>
      <c r="H1295" s="124"/>
    </row>
    <row r="1296" spans="1:8" ht="15" hidden="1" x14ac:dyDescent="0.25">
      <c r="A1296" s="17"/>
      <c r="B1296" s="27"/>
      <c r="C1296" s="38"/>
      <c r="D1296" s="19"/>
      <c r="E1296" s="19"/>
      <c r="F1296" s="19"/>
      <c r="G1296" s="114"/>
      <c r="H1296" s="124"/>
    </row>
    <row r="1297" spans="1:8" ht="15" hidden="1" x14ac:dyDescent="0.25">
      <c r="A1297" s="17"/>
      <c r="B1297" s="27"/>
      <c r="C1297" s="38"/>
      <c r="D1297" s="19"/>
      <c r="E1297" s="19"/>
      <c r="F1297" s="19"/>
      <c r="G1297" s="114"/>
      <c r="H1297" s="124"/>
    </row>
    <row r="1298" spans="1:8" ht="15" hidden="1" x14ac:dyDescent="0.25">
      <c r="A1298" s="17"/>
      <c r="B1298" s="27"/>
      <c r="C1298" s="38"/>
      <c r="D1298" s="19"/>
      <c r="E1298" s="19"/>
      <c r="F1298" s="19"/>
      <c r="G1298" s="114"/>
      <c r="H1298" s="124"/>
    </row>
    <row r="1299" spans="1:8" ht="15" hidden="1" x14ac:dyDescent="0.25">
      <c r="A1299" s="17"/>
      <c r="B1299" s="27"/>
      <c r="C1299" s="38"/>
      <c r="D1299" s="19"/>
      <c r="E1299" s="19"/>
      <c r="F1299" s="19"/>
      <c r="G1299" s="114"/>
      <c r="H1299" s="124"/>
    </row>
    <row r="1300" spans="1:8" ht="15" hidden="1" x14ac:dyDescent="0.25">
      <c r="A1300" s="17"/>
      <c r="B1300" s="27"/>
      <c r="C1300" s="38"/>
      <c r="D1300" s="19"/>
      <c r="E1300" s="19"/>
      <c r="F1300" s="19"/>
      <c r="G1300" s="114"/>
      <c r="H1300" s="124"/>
    </row>
    <row r="1301" spans="1:8" ht="15" hidden="1" x14ac:dyDescent="0.25">
      <c r="A1301" s="17"/>
      <c r="B1301" s="27"/>
      <c r="C1301" s="38"/>
      <c r="D1301" s="19"/>
      <c r="E1301" s="19"/>
      <c r="F1301" s="19"/>
      <c r="G1301" s="114"/>
      <c r="H1301" s="124"/>
    </row>
    <row r="1302" spans="1:8" ht="15" hidden="1" x14ac:dyDescent="0.25">
      <c r="A1302" s="17"/>
      <c r="B1302" s="27"/>
      <c r="C1302" s="38"/>
      <c r="D1302" s="19"/>
      <c r="E1302" s="19"/>
      <c r="F1302" s="19"/>
      <c r="G1302" s="114"/>
      <c r="H1302" s="124"/>
    </row>
    <row r="1303" spans="1:8" ht="15" hidden="1" x14ac:dyDescent="0.25">
      <c r="A1303" s="17"/>
      <c r="B1303" s="27"/>
      <c r="C1303" s="38"/>
      <c r="D1303" s="19"/>
      <c r="E1303" s="19"/>
      <c r="F1303" s="19"/>
      <c r="G1303" s="114"/>
      <c r="H1303" s="124"/>
    </row>
    <row r="1304" spans="1:8" ht="15" hidden="1" x14ac:dyDescent="0.25">
      <c r="A1304" s="17"/>
      <c r="B1304" s="27"/>
      <c r="C1304" s="38"/>
      <c r="D1304" s="19"/>
      <c r="E1304" s="19"/>
      <c r="F1304" s="19"/>
      <c r="G1304" s="114"/>
      <c r="H1304" s="124"/>
    </row>
    <row r="1305" spans="1:8" ht="15" hidden="1" x14ac:dyDescent="0.25">
      <c r="A1305" s="17"/>
      <c r="B1305" s="27"/>
      <c r="C1305" s="38"/>
      <c r="D1305" s="19"/>
      <c r="E1305" s="19"/>
      <c r="F1305" s="19"/>
      <c r="G1305" s="114"/>
      <c r="H1305" s="124"/>
    </row>
    <row r="1306" spans="1:8" ht="15" hidden="1" x14ac:dyDescent="0.25">
      <c r="A1306" s="17"/>
      <c r="B1306" s="27"/>
      <c r="C1306" s="38"/>
      <c r="D1306" s="19"/>
      <c r="E1306" s="19"/>
      <c r="F1306" s="19"/>
      <c r="G1306" s="114"/>
      <c r="H1306" s="124"/>
    </row>
    <row r="1307" spans="1:8" ht="15" hidden="1" x14ac:dyDescent="0.25">
      <c r="A1307" s="17"/>
      <c r="B1307" s="27"/>
      <c r="C1307" s="38"/>
      <c r="D1307" s="19"/>
      <c r="E1307" s="19"/>
      <c r="F1307" s="19"/>
      <c r="G1307" s="114"/>
      <c r="H1307" s="124"/>
    </row>
    <row r="1308" spans="1:8" ht="15" hidden="1" x14ac:dyDescent="0.25">
      <c r="A1308" s="17"/>
      <c r="B1308" s="27"/>
      <c r="C1308" s="38"/>
      <c r="D1308" s="19"/>
      <c r="E1308" s="19"/>
      <c r="F1308" s="19"/>
      <c r="G1308" s="114"/>
      <c r="H1308" s="124"/>
    </row>
    <row r="1309" spans="1:8" ht="15" hidden="1" x14ac:dyDescent="0.25">
      <c r="A1309" s="17"/>
      <c r="B1309" s="27"/>
      <c r="C1309" s="38"/>
      <c r="D1309" s="19"/>
      <c r="E1309" s="19"/>
      <c r="F1309" s="19"/>
      <c r="G1309" s="114"/>
      <c r="H1309" s="124"/>
    </row>
    <row r="1310" spans="1:8" ht="15" hidden="1" x14ac:dyDescent="0.25">
      <c r="A1310" s="17"/>
      <c r="B1310" s="27"/>
      <c r="C1310" s="38"/>
      <c r="D1310" s="19"/>
      <c r="E1310" s="19"/>
      <c r="F1310" s="19"/>
      <c r="G1310" s="114"/>
      <c r="H1310" s="124"/>
    </row>
    <row r="1311" spans="1:8" ht="15" hidden="1" x14ac:dyDescent="0.25">
      <c r="A1311" s="17"/>
      <c r="B1311" s="27"/>
      <c r="C1311" s="38"/>
      <c r="D1311" s="19"/>
      <c r="E1311" s="19"/>
      <c r="F1311" s="19"/>
      <c r="G1311" s="114"/>
      <c r="H1311" s="124"/>
    </row>
    <row r="1312" spans="1:8" ht="15" hidden="1" x14ac:dyDescent="0.25">
      <c r="A1312" s="17"/>
      <c r="B1312" s="27"/>
      <c r="C1312" s="38"/>
      <c r="D1312" s="19"/>
      <c r="E1312" s="19"/>
      <c r="F1312" s="19"/>
      <c r="G1312" s="114"/>
      <c r="H1312" s="124"/>
    </row>
    <row r="1313" spans="1:8" ht="15" hidden="1" x14ac:dyDescent="0.25">
      <c r="A1313" s="17"/>
      <c r="B1313" s="27"/>
      <c r="C1313" s="38"/>
      <c r="D1313" s="19"/>
      <c r="E1313" s="19"/>
      <c r="F1313" s="19"/>
      <c r="G1313" s="114"/>
      <c r="H1313" s="124"/>
    </row>
    <row r="1314" spans="1:8" ht="15" hidden="1" x14ac:dyDescent="0.25">
      <c r="A1314" s="17"/>
      <c r="B1314" s="27"/>
      <c r="C1314" s="38"/>
      <c r="D1314" s="19"/>
      <c r="E1314" s="19"/>
      <c r="F1314" s="19"/>
      <c r="G1314" s="114"/>
      <c r="H1314" s="124"/>
    </row>
    <row r="1315" spans="1:8" ht="15" hidden="1" x14ac:dyDescent="0.25">
      <c r="A1315" s="17"/>
      <c r="B1315" s="27"/>
      <c r="C1315" s="38"/>
      <c r="D1315" s="19"/>
      <c r="E1315" s="19"/>
      <c r="F1315" s="19"/>
      <c r="G1315" s="114"/>
      <c r="H1315" s="124"/>
    </row>
    <row r="1316" spans="1:8" ht="15" hidden="1" x14ac:dyDescent="0.25">
      <c r="A1316" s="17"/>
      <c r="B1316" s="27"/>
      <c r="C1316" s="38"/>
      <c r="D1316" s="19"/>
      <c r="E1316" s="19"/>
      <c r="F1316" s="19"/>
      <c r="G1316" s="114"/>
      <c r="H1316" s="124"/>
    </row>
    <row r="1317" spans="1:8" ht="15" hidden="1" x14ac:dyDescent="0.25">
      <c r="A1317" s="17"/>
      <c r="B1317" s="27"/>
      <c r="C1317" s="38"/>
      <c r="D1317" s="19"/>
      <c r="E1317" s="19"/>
      <c r="F1317" s="19"/>
      <c r="G1317" s="114"/>
      <c r="H1317" s="124"/>
    </row>
    <row r="1318" spans="1:8" ht="15" hidden="1" x14ac:dyDescent="0.25">
      <c r="A1318" s="17"/>
      <c r="B1318" s="27"/>
      <c r="C1318" s="38"/>
      <c r="D1318" s="19"/>
      <c r="E1318" s="19"/>
      <c r="F1318" s="19"/>
      <c r="G1318" s="114"/>
      <c r="H1318" s="124"/>
    </row>
    <row r="1319" spans="1:8" ht="15" hidden="1" x14ac:dyDescent="0.25">
      <c r="A1319" s="17"/>
      <c r="B1319" s="27"/>
      <c r="C1319" s="38"/>
      <c r="D1319" s="19"/>
      <c r="E1319" s="19"/>
      <c r="F1319" s="19"/>
      <c r="G1319" s="114"/>
      <c r="H1319" s="124"/>
    </row>
    <row r="1320" spans="1:8" ht="15" hidden="1" x14ac:dyDescent="0.25">
      <c r="A1320" s="17"/>
      <c r="B1320" s="27"/>
      <c r="C1320" s="38"/>
      <c r="D1320" s="19"/>
      <c r="E1320" s="19"/>
      <c r="F1320" s="19"/>
      <c r="G1320" s="114"/>
      <c r="H1320" s="124"/>
    </row>
    <row r="1321" spans="1:8" ht="15" hidden="1" x14ac:dyDescent="0.25">
      <c r="A1321" s="17"/>
      <c r="B1321" s="27"/>
      <c r="C1321" s="38"/>
      <c r="D1321" s="19"/>
      <c r="E1321" s="19"/>
      <c r="F1321" s="19"/>
      <c r="G1321" s="114"/>
      <c r="H1321" s="124"/>
    </row>
    <row r="1322" spans="1:8" ht="15" hidden="1" x14ac:dyDescent="0.25">
      <c r="A1322" s="17"/>
      <c r="B1322" s="27"/>
      <c r="C1322" s="38"/>
      <c r="D1322" s="19"/>
      <c r="E1322" s="19"/>
      <c r="F1322" s="19"/>
      <c r="G1322" s="114"/>
      <c r="H1322" s="124"/>
    </row>
    <row r="1323" spans="1:8" ht="15" hidden="1" x14ac:dyDescent="0.25">
      <c r="A1323" s="17"/>
      <c r="B1323" s="27"/>
      <c r="C1323" s="38"/>
      <c r="D1323" s="19"/>
      <c r="E1323" s="19"/>
      <c r="F1323" s="19"/>
      <c r="G1323" s="114"/>
      <c r="H1323" s="124"/>
    </row>
    <row r="1324" spans="1:8" ht="15" hidden="1" x14ac:dyDescent="0.25">
      <c r="A1324" s="17"/>
      <c r="B1324" s="27"/>
      <c r="C1324" s="38"/>
      <c r="D1324" s="19"/>
      <c r="E1324" s="19"/>
      <c r="F1324" s="19"/>
      <c r="G1324" s="114"/>
      <c r="H1324" s="124"/>
    </row>
    <row r="1325" spans="1:8" ht="15" hidden="1" x14ac:dyDescent="0.25">
      <c r="A1325" s="17"/>
      <c r="B1325" s="27"/>
      <c r="C1325" s="38"/>
      <c r="D1325" s="19"/>
      <c r="E1325" s="19"/>
      <c r="F1325" s="19"/>
      <c r="G1325" s="114"/>
      <c r="H1325" s="124"/>
    </row>
    <row r="1326" spans="1:8" ht="15" hidden="1" x14ac:dyDescent="0.25">
      <c r="A1326" s="17"/>
      <c r="B1326" s="27"/>
      <c r="C1326" s="38"/>
      <c r="D1326" s="19"/>
      <c r="E1326" s="19"/>
      <c r="F1326" s="19"/>
      <c r="G1326" s="114"/>
      <c r="H1326" s="124"/>
    </row>
    <row r="1327" spans="1:8" ht="15" hidden="1" x14ac:dyDescent="0.25">
      <c r="A1327" s="17"/>
      <c r="B1327" s="27"/>
      <c r="C1327" s="38"/>
      <c r="D1327" s="19"/>
      <c r="E1327" s="19"/>
      <c r="F1327" s="19"/>
      <c r="G1327" s="114"/>
      <c r="H1327" s="124"/>
    </row>
    <row r="1328" spans="1:8" ht="15" hidden="1" x14ac:dyDescent="0.25">
      <c r="A1328" s="17"/>
      <c r="B1328" s="27"/>
      <c r="C1328" s="38"/>
      <c r="D1328" s="19"/>
      <c r="E1328" s="19"/>
      <c r="F1328" s="19"/>
      <c r="G1328" s="114"/>
      <c r="H1328" s="124"/>
    </row>
    <row r="1329" spans="1:8" ht="15" hidden="1" x14ac:dyDescent="0.25">
      <c r="A1329" s="17"/>
      <c r="B1329" s="27"/>
      <c r="C1329" s="38"/>
      <c r="D1329" s="19"/>
      <c r="E1329" s="19"/>
      <c r="F1329" s="19"/>
      <c r="G1329" s="114"/>
      <c r="H1329" s="124"/>
    </row>
    <row r="1330" spans="1:8" ht="15" hidden="1" x14ac:dyDescent="0.25">
      <c r="A1330" s="17"/>
      <c r="B1330" s="27"/>
      <c r="C1330" s="38"/>
      <c r="D1330" s="19"/>
      <c r="E1330" s="19"/>
      <c r="F1330" s="19"/>
      <c r="G1330" s="114"/>
      <c r="H1330" s="124"/>
    </row>
    <row r="1331" spans="1:8" ht="15" hidden="1" x14ac:dyDescent="0.25">
      <c r="A1331" s="17"/>
      <c r="B1331" s="27"/>
      <c r="C1331" s="38"/>
      <c r="D1331" s="19"/>
      <c r="E1331" s="19"/>
      <c r="F1331" s="19"/>
      <c r="G1331" s="114"/>
      <c r="H1331" s="124"/>
    </row>
    <row r="1332" spans="1:8" ht="15" hidden="1" x14ac:dyDescent="0.25">
      <c r="A1332" s="17"/>
      <c r="B1332" s="27"/>
      <c r="C1332" s="38"/>
      <c r="D1332" s="19"/>
      <c r="E1332" s="19"/>
      <c r="F1332" s="19"/>
      <c r="G1332" s="114"/>
      <c r="H1332" s="124"/>
    </row>
    <row r="1333" spans="1:8" ht="15" hidden="1" x14ac:dyDescent="0.25">
      <c r="A1333" s="17"/>
      <c r="B1333" s="27"/>
      <c r="C1333" s="38"/>
      <c r="D1333" s="19"/>
      <c r="E1333" s="19"/>
      <c r="F1333" s="19"/>
      <c r="G1333" s="114"/>
      <c r="H1333" s="124"/>
    </row>
    <row r="1334" spans="1:8" ht="15" hidden="1" x14ac:dyDescent="0.25">
      <c r="A1334" s="17"/>
      <c r="B1334" s="27"/>
      <c r="C1334" s="38"/>
      <c r="D1334" s="19"/>
      <c r="E1334" s="19"/>
      <c r="F1334" s="19"/>
      <c r="G1334" s="114"/>
      <c r="H1334" s="124"/>
    </row>
    <row r="1335" spans="1:8" ht="15" hidden="1" x14ac:dyDescent="0.25">
      <c r="A1335" s="17"/>
      <c r="B1335" s="27"/>
      <c r="C1335" s="38"/>
      <c r="D1335" s="19"/>
      <c r="E1335" s="19"/>
      <c r="F1335" s="19"/>
      <c r="G1335" s="114"/>
      <c r="H1335" s="124"/>
    </row>
    <row r="1336" spans="1:8" ht="15" hidden="1" x14ac:dyDescent="0.25">
      <c r="A1336" s="17"/>
      <c r="B1336" s="27"/>
      <c r="C1336" s="38"/>
      <c r="D1336" s="19"/>
      <c r="E1336" s="19"/>
      <c r="F1336" s="19"/>
      <c r="G1336" s="114"/>
      <c r="H1336" s="124"/>
    </row>
    <row r="1337" spans="1:8" ht="15" hidden="1" x14ac:dyDescent="0.25">
      <c r="A1337" s="17"/>
      <c r="B1337" s="27"/>
      <c r="C1337" s="38"/>
      <c r="D1337" s="19"/>
      <c r="E1337" s="19"/>
      <c r="F1337" s="19"/>
      <c r="G1337" s="114"/>
      <c r="H1337" s="124"/>
    </row>
    <row r="1338" spans="1:8" ht="15" hidden="1" x14ac:dyDescent="0.25">
      <c r="A1338" s="17"/>
      <c r="B1338" s="27"/>
      <c r="C1338" s="38"/>
      <c r="D1338" s="19"/>
      <c r="E1338" s="19"/>
      <c r="F1338" s="19"/>
      <c r="G1338" s="114"/>
      <c r="H1338" s="124"/>
    </row>
    <row r="1339" spans="1:8" ht="15" hidden="1" x14ac:dyDescent="0.25">
      <c r="A1339" s="17"/>
      <c r="B1339" s="27"/>
      <c r="C1339" s="38"/>
      <c r="D1339" s="19"/>
      <c r="E1339" s="19"/>
      <c r="F1339" s="19"/>
      <c r="G1339" s="114"/>
      <c r="H1339" s="124"/>
    </row>
    <row r="1340" spans="1:8" ht="15" hidden="1" x14ac:dyDescent="0.25">
      <c r="A1340" s="17"/>
      <c r="B1340" s="27"/>
      <c r="C1340" s="38"/>
      <c r="D1340" s="19"/>
      <c r="E1340" s="19"/>
      <c r="F1340" s="19"/>
      <c r="G1340" s="114"/>
      <c r="H1340" s="124"/>
    </row>
    <row r="1341" spans="1:8" ht="15" hidden="1" x14ac:dyDescent="0.25">
      <c r="A1341" s="17"/>
      <c r="B1341" s="27"/>
      <c r="C1341" s="38"/>
      <c r="D1341" s="19"/>
      <c r="E1341" s="19"/>
      <c r="F1341" s="19"/>
      <c r="G1341" s="114"/>
      <c r="H1341" s="124"/>
    </row>
    <row r="1342" spans="1:8" ht="15" hidden="1" x14ac:dyDescent="0.25">
      <c r="A1342" s="17"/>
      <c r="B1342" s="27"/>
      <c r="C1342" s="38"/>
      <c r="D1342" s="19"/>
      <c r="E1342" s="19"/>
      <c r="F1342" s="19"/>
      <c r="G1342" s="114"/>
      <c r="H1342" s="124"/>
    </row>
    <row r="1343" spans="1:8" ht="15" hidden="1" x14ac:dyDescent="0.25">
      <c r="A1343" s="17"/>
      <c r="B1343" s="27"/>
      <c r="C1343" s="38"/>
      <c r="D1343" s="19"/>
      <c r="E1343" s="19"/>
      <c r="F1343" s="19"/>
      <c r="G1343" s="114"/>
      <c r="H1343" s="124"/>
    </row>
    <row r="1344" spans="1:8" ht="15" hidden="1" x14ac:dyDescent="0.25">
      <c r="A1344" s="17"/>
      <c r="B1344" s="27"/>
      <c r="C1344" s="38"/>
      <c r="D1344" s="19"/>
      <c r="E1344" s="19"/>
      <c r="F1344" s="19"/>
      <c r="G1344" s="114"/>
      <c r="H1344" s="124"/>
    </row>
    <row r="1345" spans="1:8" ht="15" hidden="1" x14ac:dyDescent="0.25">
      <c r="A1345" s="17"/>
      <c r="B1345" s="27"/>
      <c r="C1345" s="38"/>
      <c r="D1345" s="19"/>
      <c r="E1345" s="19"/>
      <c r="F1345" s="19"/>
      <c r="G1345" s="114"/>
      <c r="H1345" s="124"/>
    </row>
    <row r="1346" spans="1:8" ht="15" hidden="1" x14ac:dyDescent="0.25">
      <c r="A1346" s="17"/>
      <c r="B1346" s="27"/>
      <c r="C1346" s="38"/>
      <c r="D1346" s="19"/>
      <c r="E1346" s="19"/>
      <c r="F1346" s="19"/>
      <c r="G1346" s="114"/>
      <c r="H1346" s="124"/>
    </row>
    <row r="1347" spans="1:8" ht="15" hidden="1" x14ac:dyDescent="0.25">
      <c r="A1347" s="17"/>
      <c r="B1347" s="27"/>
      <c r="C1347" s="38"/>
      <c r="D1347" s="19"/>
      <c r="E1347" s="19"/>
      <c r="F1347" s="19"/>
      <c r="G1347" s="114"/>
      <c r="H1347" s="124"/>
    </row>
    <row r="1348" spans="1:8" ht="15" hidden="1" x14ac:dyDescent="0.25">
      <c r="A1348" s="17"/>
      <c r="B1348" s="27"/>
      <c r="C1348" s="38"/>
      <c r="D1348" s="19"/>
      <c r="E1348" s="19"/>
      <c r="F1348" s="19"/>
      <c r="G1348" s="114"/>
      <c r="H1348" s="124"/>
    </row>
    <row r="1349" spans="1:8" ht="15" hidden="1" x14ac:dyDescent="0.25">
      <c r="A1349" s="17"/>
      <c r="B1349" s="27"/>
      <c r="C1349" s="38"/>
      <c r="D1349" s="19"/>
      <c r="E1349" s="19"/>
      <c r="F1349" s="19"/>
      <c r="G1349" s="114"/>
      <c r="H1349" s="124"/>
    </row>
    <row r="1350" spans="1:8" ht="15" hidden="1" x14ac:dyDescent="0.25">
      <c r="A1350" s="17"/>
      <c r="B1350" s="27"/>
      <c r="C1350" s="38"/>
      <c r="D1350" s="19"/>
      <c r="E1350" s="19"/>
      <c r="F1350" s="19"/>
      <c r="G1350" s="114"/>
      <c r="H1350" s="124"/>
    </row>
    <row r="1351" spans="1:8" ht="15" hidden="1" x14ac:dyDescent="0.25">
      <c r="A1351" s="17"/>
      <c r="B1351" s="27"/>
      <c r="C1351" s="38"/>
      <c r="D1351" s="19"/>
      <c r="E1351" s="19"/>
      <c r="F1351" s="19"/>
      <c r="G1351" s="114"/>
      <c r="H1351" s="124"/>
    </row>
    <row r="1352" spans="1:8" ht="15" hidden="1" x14ac:dyDescent="0.25">
      <c r="A1352" s="17"/>
      <c r="B1352" s="27"/>
      <c r="C1352" s="38"/>
      <c r="D1352" s="19"/>
      <c r="E1352" s="19"/>
      <c r="F1352" s="19"/>
      <c r="G1352" s="114"/>
      <c r="H1352" s="124"/>
    </row>
    <row r="1353" spans="1:8" ht="15" hidden="1" x14ac:dyDescent="0.25">
      <c r="A1353" s="17"/>
      <c r="B1353" s="27"/>
      <c r="C1353" s="38"/>
      <c r="D1353" s="19"/>
      <c r="E1353" s="19"/>
      <c r="F1353" s="19"/>
      <c r="G1353" s="114"/>
      <c r="H1353" s="124"/>
    </row>
    <row r="1354" spans="1:8" ht="15" hidden="1" x14ac:dyDescent="0.25">
      <c r="A1354" s="17"/>
      <c r="B1354" s="27"/>
      <c r="C1354" s="38"/>
      <c r="D1354" s="19"/>
      <c r="E1354" s="19"/>
      <c r="F1354" s="19"/>
      <c r="G1354" s="114"/>
      <c r="H1354" s="124"/>
    </row>
    <row r="1355" spans="1:8" ht="15" hidden="1" x14ac:dyDescent="0.25">
      <c r="A1355" s="17"/>
      <c r="B1355" s="27"/>
      <c r="C1355" s="38"/>
      <c r="D1355" s="19"/>
      <c r="E1355" s="19"/>
      <c r="F1355" s="19"/>
      <c r="G1355" s="114"/>
      <c r="H1355" s="124"/>
    </row>
    <row r="1356" spans="1:8" ht="15" hidden="1" x14ac:dyDescent="0.25">
      <c r="A1356" s="17"/>
      <c r="B1356" s="27"/>
      <c r="C1356" s="38"/>
      <c r="D1356" s="19"/>
      <c r="E1356" s="19"/>
      <c r="F1356" s="19"/>
      <c r="G1356" s="114"/>
      <c r="H1356" s="124"/>
    </row>
    <row r="1357" spans="1:8" ht="15" hidden="1" x14ac:dyDescent="0.25">
      <c r="A1357" s="17"/>
      <c r="B1357" s="27"/>
      <c r="C1357" s="38"/>
      <c r="D1357" s="19"/>
      <c r="E1357" s="19"/>
      <c r="F1357" s="19"/>
      <c r="G1357" s="114"/>
      <c r="H1357" s="124"/>
    </row>
    <row r="1358" spans="1:8" ht="15" hidden="1" x14ac:dyDescent="0.25">
      <c r="A1358" s="17"/>
      <c r="B1358" s="27"/>
      <c r="C1358" s="38"/>
      <c r="D1358" s="19"/>
      <c r="E1358" s="19"/>
      <c r="F1358" s="19"/>
      <c r="G1358" s="114"/>
      <c r="H1358" s="124"/>
    </row>
    <row r="1359" spans="1:8" ht="15" hidden="1" x14ac:dyDescent="0.25">
      <c r="A1359" s="17"/>
      <c r="B1359" s="27"/>
      <c r="C1359" s="38"/>
      <c r="D1359" s="19"/>
      <c r="E1359" s="19"/>
      <c r="F1359" s="19"/>
      <c r="G1359" s="114"/>
      <c r="H1359" s="124"/>
    </row>
    <row r="1360" spans="1:8" ht="15" hidden="1" x14ac:dyDescent="0.25">
      <c r="A1360" s="17"/>
      <c r="B1360" s="27"/>
      <c r="C1360" s="38"/>
      <c r="D1360" s="19"/>
      <c r="E1360" s="19"/>
      <c r="F1360" s="19"/>
      <c r="G1360" s="114"/>
      <c r="H1360" s="124"/>
    </row>
    <row r="1361" spans="1:8" ht="15" hidden="1" x14ac:dyDescent="0.25">
      <c r="A1361" s="17"/>
      <c r="B1361" s="27"/>
      <c r="C1361" s="38"/>
      <c r="D1361" s="19"/>
      <c r="E1361" s="19"/>
      <c r="F1361" s="19"/>
      <c r="G1361" s="114"/>
      <c r="H1361" s="124"/>
    </row>
    <row r="1362" spans="1:8" ht="15" hidden="1" x14ac:dyDescent="0.25">
      <c r="A1362" s="17"/>
      <c r="B1362" s="27"/>
      <c r="C1362" s="38"/>
      <c r="D1362" s="19"/>
      <c r="E1362" s="19"/>
      <c r="F1362" s="19"/>
      <c r="G1362" s="114"/>
      <c r="H1362" s="124"/>
    </row>
    <row r="1363" spans="1:8" ht="15" hidden="1" x14ac:dyDescent="0.25">
      <c r="A1363" s="17"/>
      <c r="B1363" s="27"/>
      <c r="C1363" s="38"/>
      <c r="D1363" s="19"/>
      <c r="E1363" s="19"/>
      <c r="F1363" s="19"/>
      <c r="G1363" s="114"/>
      <c r="H1363" s="124"/>
    </row>
    <row r="1364" spans="1:8" ht="15" hidden="1" x14ac:dyDescent="0.25">
      <c r="A1364" s="17"/>
      <c r="B1364" s="27"/>
      <c r="C1364" s="38"/>
      <c r="D1364" s="19"/>
      <c r="E1364" s="19"/>
      <c r="F1364" s="19"/>
      <c r="G1364" s="114"/>
      <c r="H1364" s="124"/>
    </row>
    <row r="1365" spans="1:8" ht="15" hidden="1" x14ac:dyDescent="0.25">
      <c r="A1365" s="17"/>
      <c r="B1365" s="27"/>
      <c r="C1365" s="38"/>
      <c r="D1365" s="19"/>
      <c r="E1365" s="19"/>
      <c r="F1365" s="19"/>
      <c r="G1365" s="114"/>
      <c r="H1365" s="124"/>
    </row>
    <row r="1366" spans="1:8" ht="15" hidden="1" x14ac:dyDescent="0.25">
      <c r="A1366" s="17"/>
      <c r="B1366" s="27"/>
      <c r="C1366" s="38"/>
      <c r="D1366" s="19"/>
      <c r="E1366" s="19"/>
      <c r="F1366" s="19"/>
      <c r="G1366" s="114"/>
      <c r="H1366" s="124"/>
    </row>
    <row r="1367" spans="1:8" ht="15" hidden="1" x14ac:dyDescent="0.25">
      <c r="A1367" s="17"/>
      <c r="B1367" s="27"/>
      <c r="C1367" s="38"/>
      <c r="D1367" s="19"/>
      <c r="E1367" s="19"/>
      <c r="F1367" s="19"/>
      <c r="G1367" s="114"/>
      <c r="H1367" s="124"/>
    </row>
    <row r="1368" spans="1:8" ht="15" hidden="1" x14ac:dyDescent="0.25">
      <c r="A1368" s="17"/>
      <c r="B1368" s="27"/>
      <c r="C1368" s="38"/>
      <c r="D1368" s="19"/>
      <c r="E1368" s="19"/>
      <c r="F1368" s="19"/>
      <c r="G1368" s="114"/>
      <c r="H1368" s="124"/>
    </row>
    <row r="1369" spans="1:8" ht="15" hidden="1" x14ac:dyDescent="0.25">
      <c r="A1369" s="17"/>
      <c r="B1369" s="27"/>
      <c r="C1369" s="38"/>
      <c r="D1369" s="19"/>
      <c r="E1369" s="19"/>
      <c r="F1369" s="19"/>
      <c r="G1369" s="114"/>
      <c r="H1369" s="124"/>
    </row>
    <row r="1370" spans="1:8" ht="15" hidden="1" x14ac:dyDescent="0.25">
      <c r="A1370" s="17"/>
      <c r="B1370" s="27"/>
      <c r="C1370" s="38"/>
      <c r="D1370" s="19"/>
      <c r="E1370" s="19"/>
      <c r="F1370" s="19"/>
      <c r="G1370" s="114"/>
      <c r="H1370" s="124"/>
    </row>
    <row r="1371" spans="1:8" ht="15" hidden="1" x14ac:dyDescent="0.25">
      <c r="A1371" s="17"/>
      <c r="B1371" s="27"/>
      <c r="C1371" s="38"/>
      <c r="D1371" s="19"/>
      <c r="E1371" s="19"/>
      <c r="F1371" s="19"/>
      <c r="G1371" s="114"/>
      <c r="H1371" s="124"/>
    </row>
    <row r="1372" spans="1:8" ht="15" hidden="1" x14ac:dyDescent="0.25">
      <c r="A1372" s="17"/>
      <c r="B1372" s="27"/>
      <c r="C1372" s="38"/>
      <c r="D1372" s="19"/>
      <c r="E1372" s="19"/>
      <c r="F1372" s="19"/>
      <c r="G1372" s="114"/>
      <c r="H1372" s="124"/>
    </row>
    <row r="1373" spans="1:8" ht="15" hidden="1" x14ac:dyDescent="0.25">
      <c r="A1373" s="17"/>
      <c r="B1373" s="27"/>
      <c r="C1373" s="38"/>
      <c r="D1373" s="19"/>
      <c r="E1373" s="19"/>
      <c r="F1373" s="19"/>
      <c r="G1373" s="114"/>
      <c r="H1373" s="124"/>
    </row>
    <row r="1374" spans="1:8" ht="15" hidden="1" x14ac:dyDescent="0.25">
      <c r="A1374" s="17"/>
      <c r="B1374" s="27"/>
      <c r="C1374" s="38"/>
      <c r="D1374" s="19"/>
      <c r="E1374" s="19"/>
      <c r="F1374" s="19"/>
      <c r="G1374" s="114"/>
      <c r="H1374" s="124"/>
    </row>
    <row r="1375" spans="1:8" ht="15" hidden="1" x14ac:dyDescent="0.25">
      <c r="A1375" s="17"/>
      <c r="B1375" s="27"/>
      <c r="C1375" s="38"/>
      <c r="D1375" s="19"/>
      <c r="E1375" s="19"/>
      <c r="F1375" s="19"/>
      <c r="G1375" s="114"/>
      <c r="H1375" s="124"/>
    </row>
    <row r="1376" spans="1:8" ht="15" hidden="1" x14ac:dyDescent="0.25">
      <c r="A1376" s="17"/>
      <c r="B1376" s="27"/>
      <c r="C1376" s="38"/>
      <c r="D1376" s="19"/>
      <c r="E1376" s="19"/>
      <c r="F1376" s="19"/>
      <c r="G1376" s="114"/>
      <c r="H1376" s="124"/>
    </row>
    <row r="1377" spans="1:8" ht="15" hidden="1" x14ac:dyDescent="0.25">
      <c r="A1377" s="17"/>
      <c r="B1377" s="27"/>
      <c r="C1377" s="38"/>
      <c r="D1377" s="19"/>
      <c r="E1377" s="19"/>
      <c r="F1377" s="19"/>
      <c r="G1377" s="114"/>
      <c r="H1377" s="124"/>
    </row>
    <row r="1378" spans="1:8" ht="15" hidden="1" x14ac:dyDescent="0.25">
      <c r="A1378" s="17"/>
      <c r="B1378" s="27"/>
      <c r="C1378" s="38"/>
      <c r="D1378" s="19"/>
      <c r="E1378" s="19"/>
      <c r="F1378" s="19"/>
      <c r="G1378" s="114"/>
      <c r="H1378" s="124"/>
    </row>
    <row r="1379" spans="1:8" ht="15" hidden="1" x14ac:dyDescent="0.25">
      <c r="A1379" s="17"/>
      <c r="B1379" s="27"/>
      <c r="C1379" s="38"/>
      <c r="D1379" s="19"/>
      <c r="E1379" s="19"/>
      <c r="F1379" s="19"/>
      <c r="G1379" s="114"/>
      <c r="H1379" s="124"/>
    </row>
    <row r="1380" spans="1:8" ht="15" hidden="1" x14ac:dyDescent="0.25">
      <c r="A1380" s="17"/>
      <c r="B1380" s="27"/>
      <c r="C1380" s="38"/>
      <c r="D1380" s="19"/>
      <c r="E1380" s="19"/>
      <c r="F1380" s="19"/>
      <c r="G1380" s="114"/>
      <c r="H1380" s="124"/>
    </row>
    <row r="1381" spans="1:8" ht="15" hidden="1" x14ac:dyDescent="0.25">
      <c r="A1381" s="17"/>
      <c r="B1381" s="27"/>
      <c r="C1381" s="38"/>
      <c r="D1381" s="19"/>
      <c r="E1381" s="19"/>
      <c r="F1381" s="19"/>
      <c r="G1381" s="114"/>
      <c r="H1381" s="124"/>
    </row>
    <row r="1382" spans="1:8" ht="15" hidden="1" x14ac:dyDescent="0.25">
      <c r="A1382" s="17"/>
      <c r="B1382" s="27"/>
      <c r="C1382" s="38"/>
      <c r="D1382" s="19"/>
      <c r="E1382" s="19"/>
      <c r="F1382" s="19"/>
      <c r="G1382" s="114"/>
      <c r="H1382" s="124"/>
    </row>
    <row r="1383" spans="1:8" ht="15" hidden="1" x14ac:dyDescent="0.25">
      <c r="A1383" s="17"/>
      <c r="B1383" s="27"/>
      <c r="C1383" s="38"/>
      <c r="D1383" s="19"/>
      <c r="E1383" s="19"/>
      <c r="F1383" s="19"/>
      <c r="G1383" s="114"/>
      <c r="H1383" s="124"/>
    </row>
    <row r="1384" spans="1:8" ht="15" hidden="1" x14ac:dyDescent="0.25">
      <c r="A1384" s="17"/>
      <c r="B1384" s="27"/>
      <c r="C1384" s="38"/>
      <c r="D1384" s="19"/>
      <c r="E1384" s="19"/>
      <c r="F1384" s="19"/>
      <c r="G1384" s="114"/>
      <c r="H1384" s="124"/>
    </row>
    <row r="1385" spans="1:8" ht="15" hidden="1" x14ac:dyDescent="0.25">
      <c r="A1385" s="17"/>
      <c r="B1385" s="27"/>
      <c r="C1385" s="38"/>
      <c r="D1385" s="19"/>
      <c r="E1385" s="19"/>
      <c r="F1385" s="19"/>
      <c r="G1385" s="114"/>
      <c r="H1385" s="124"/>
    </row>
    <row r="1386" spans="1:8" ht="15" hidden="1" x14ac:dyDescent="0.25">
      <c r="A1386" s="17"/>
      <c r="B1386" s="27"/>
      <c r="C1386" s="38"/>
      <c r="D1386" s="19"/>
      <c r="E1386" s="19"/>
      <c r="F1386" s="19"/>
      <c r="G1386" s="114"/>
      <c r="H1386" s="124"/>
    </row>
    <row r="1387" spans="1:8" ht="15" hidden="1" x14ac:dyDescent="0.25">
      <c r="A1387" s="17"/>
      <c r="B1387" s="27"/>
      <c r="C1387" s="38"/>
      <c r="D1387" s="19"/>
      <c r="E1387" s="19"/>
      <c r="F1387" s="19"/>
      <c r="G1387" s="114"/>
      <c r="H1387" s="124"/>
    </row>
    <row r="1388" spans="1:8" ht="15" hidden="1" x14ac:dyDescent="0.25">
      <c r="A1388" s="17"/>
      <c r="B1388" s="27"/>
      <c r="C1388" s="38"/>
      <c r="D1388" s="19"/>
      <c r="E1388" s="19"/>
      <c r="F1388" s="19"/>
      <c r="G1388" s="114"/>
      <c r="H1388" s="124"/>
    </row>
    <row r="1389" spans="1:8" ht="15" hidden="1" x14ac:dyDescent="0.25">
      <c r="A1389" s="17"/>
      <c r="B1389" s="27"/>
      <c r="C1389" s="38"/>
      <c r="D1389" s="19"/>
      <c r="E1389" s="19"/>
      <c r="F1389" s="19"/>
      <c r="G1389" s="114"/>
      <c r="H1389" s="124"/>
    </row>
    <row r="1390" spans="1:8" ht="15" hidden="1" x14ac:dyDescent="0.25">
      <c r="A1390" s="17"/>
      <c r="B1390" s="27"/>
      <c r="C1390" s="38"/>
      <c r="D1390" s="19"/>
      <c r="E1390" s="19"/>
      <c r="F1390" s="19"/>
      <c r="G1390" s="114"/>
      <c r="H1390" s="124"/>
    </row>
    <row r="1391" spans="1:8" ht="15" hidden="1" x14ac:dyDescent="0.25">
      <c r="A1391" s="17"/>
      <c r="B1391" s="27"/>
      <c r="C1391" s="38"/>
      <c r="D1391" s="19"/>
      <c r="E1391" s="19"/>
      <c r="F1391" s="19"/>
      <c r="G1391" s="114"/>
      <c r="H1391" s="124"/>
    </row>
    <row r="1392" spans="1:8" ht="15" hidden="1" x14ac:dyDescent="0.25">
      <c r="A1392" s="17"/>
      <c r="B1392" s="27"/>
      <c r="C1392" s="38"/>
      <c r="D1392" s="19"/>
      <c r="E1392" s="19"/>
      <c r="F1392" s="19"/>
      <c r="G1392" s="114"/>
      <c r="H1392" s="124"/>
    </row>
    <row r="1393" spans="1:8" ht="15" hidden="1" x14ac:dyDescent="0.25">
      <c r="A1393" s="17"/>
      <c r="B1393" s="27"/>
      <c r="C1393" s="38"/>
      <c r="D1393" s="19"/>
      <c r="E1393" s="19"/>
      <c r="F1393" s="19"/>
      <c r="G1393" s="114"/>
      <c r="H1393" s="124"/>
    </row>
    <row r="1394" spans="1:8" ht="15" hidden="1" x14ac:dyDescent="0.25">
      <c r="A1394" s="17"/>
      <c r="B1394" s="27"/>
      <c r="C1394" s="38"/>
      <c r="D1394" s="19"/>
      <c r="E1394" s="19"/>
      <c r="F1394" s="19"/>
      <c r="G1394" s="114"/>
      <c r="H1394" s="124"/>
    </row>
    <row r="1395" spans="1:8" ht="15" hidden="1" x14ac:dyDescent="0.25">
      <c r="A1395" s="17"/>
      <c r="B1395" s="27"/>
      <c r="C1395" s="38"/>
      <c r="D1395" s="19"/>
      <c r="E1395" s="19"/>
      <c r="F1395" s="19"/>
      <c r="G1395" s="114"/>
      <c r="H1395" s="124"/>
    </row>
    <row r="1396" spans="1:8" ht="15" hidden="1" x14ac:dyDescent="0.25">
      <c r="A1396" s="17"/>
      <c r="B1396" s="27"/>
      <c r="C1396" s="38"/>
      <c r="D1396" s="19"/>
      <c r="E1396" s="19"/>
      <c r="F1396" s="19"/>
      <c r="G1396" s="114"/>
      <c r="H1396" s="124"/>
    </row>
    <row r="1397" spans="1:8" ht="15" hidden="1" x14ac:dyDescent="0.25">
      <c r="A1397" s="17"/>
      <c r="B1397" s="27"/>
      <c r="C1397" s="38"/>
      <c r="D1397" s="19"/>
      <c r="E1397" s="19"/>
      <c r="F1397" s="19"/>
      <c r="G1397" s="114"/>
      <c r="H1397" s="124"/>
    </row>
    <row r="1398" spans="1:8" ht="15" hidden="1" x14ac:dyDescent="0.25">
      <c r="A1398" s="17"/>
      <c r="B1398" s="27"/>
      <c r="C1398" s="38"/>
      <c r="D1398" s="19"/>
      <c r="E1398" s="19"/>
      <c r="F1398" s="19"/>
      <c r="G1398" s="114"/>
      <c r="H1398" s="124"/>
    </row>
    <row r="1399" spans="1:8" ht="15" hidden="1" x14ac:dyDescent="0.25">
      <c r="A1399" s="17"/>
      <c r="B1399" s="27"/>
      <c r="C1399" s="38"/>
      <c r="D1399" s="19"/>
      <c r="E1399" s="19"/>
      <c r="F1399" s="19"/>
      <c r="G1399" s="114"/>
      <c r="H1399" s="124"/>
    </row>
    <row r="1400" spans="1:8" ht="15" hidden="1" x14ac:dyDescent="0.25">
      <c r="A1400" s="17"/>
      <c r="B1400" s="27"/>
      <c r="C1400" s="38"/>
      <c r="D1400" s="19"/>
      <c r="E1400" s="19"/>
      <c r="F1400" s="19"/>
      <c r="G1400" s="114"/>
      <c r="H1400" s="124"/>
    </row>
    <row r="1401" spans="1:8" ht="15" hidden="1" x14ac:dyDescent="0.25">
      <c r="A1401" s="17"/>
      <c r="B1401" s="27"/>
      <c r="C1401" s="38"/>
      <c r="D1401" s="19"/>
      <c r="E1401" s="19"/>
      <c r="F1401" s="19"/>
      <c r="G1401" s="114"/>
      <c r="H1401" s="124"/>
    </row>
    <row r="1402" spans="1:8" ht="15" hidden="1" x14ac:dyDescent="0.25">
      <c r="A1402" s="17"/>
      <c r="B1402" s="27"/>
      <c r="C1402" s="38"/>
      <c r="D1402" s="19"/>
      <c r="E1402" s="19"/>
      <c r="F1402" s="19"/>
      <c r="G1402" s="114"/>
      <c r="H1402" s="124"/>
    </row>
    <row r="1403" spans="1:8" ht="15" hidden="1" x14ac:dyDescent="0.25">
      <c r="A1403" s="17"/>
      <c r="B1403" s="27"/>
      <c r="C1403" s="38"/>
      <c r="D1403" s="19"/>
      <c r="E1403" s="19"/>
      <c r="F1403" s="19"/>
      <c r="G1403" s="114"/>
      <c r="H1403" s="124"/>
    </row>
    <row r="1404" spans="1:8" ht="15" hidden="1" x14ac:dyDescent="0.25">
      <c r="A1404" s="17"/>
      <c r="B1404" s="27"/>
      <c r="C1404" s="38"/>
      <c r="D1404" s="19"/>
      <c r="E1404" s="19"/>
      <c r="F1404" s="19"/>
      <c r="G1404" s="114"/>
      <c r="H1404" s="124"/>
    </row>
  </sheetData>
  <mergeCells count="1">
    <mergeCell ref="A1:H3"/>
  </mergeCells>
  <phoneticPr fontId="38" type="noConversion"/>
  <pageMargins left="0.7" right="0.7" top="0.75" bottom="0.75" header="0.3" footer="0.3"/>
  <pageSetup scale="55" orientation="portrait" verticalDpi="1200"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BA00-72C8-4CFE-84A4-C80C12A8A0CE}">
  <dimension ref="A1:H1748"/>
  <sheetViews>
    <sheetView zoomScale="110" zoomScaleNormal="110" zoomScaleSheetLayoutView="115" workbookViewId="0">
      <pane ySplit="4" topLeftCell="A20" activePane="bottomLeft" state="frozen"/>
      <selection pane="bottomLeft" activeCell="A1749" sqref="A1749"/>
    </sheetView>
  </sheetViews>
  <sheetFormatPr baseColWidth="10" defaultColWidth="11.54296875" defaultRowHeight="19.2" x14ac:dyDescent="0.25"/>
  <cols>
    <col min="1" max="1" width="11.1796875" style="18" bestFit="1" customWidth="1"/>
    <col min="2" max="2" width="12.1796875" style="18" bestFit="1" customWidth="1"/>
    <col min="3" max="3" width="12.08984375" style="129" bestFit="1" customWidth="1"/>
    <col min="4" max="4" width="42.08984375" style="129" customWidth="1"/>
    <col min="5" max="5" width="10.90625" style="129" customWidth="1"/>
    <col min="6" max="6" width="10.81640625" style="129" customWidth="1"/>
    <col min="7" max="7" width="26.453125" style="121" customWidth="1"/>
    <col min="8" max="8" width="10.6328125" style="122" bestFit="1" customWidth="1"/>
    <col min="9" max="9" width="4" customWidth="1"/>
  </cols>
  <sheetData>
    <row r="1" spans="1:8" ht="18.75" customHeight="1" x14ac:dyDescent="0.25">
      <c r="A1" s="158" t="s">
        <v>4360</v>
      </c>
      <c r="B1" s="159"/>
      <c r="C1" s="159"/>
      <c r="D1" s="159"/>
      <c r="E1" s="159"/>
      <c r="F1" s="159"/>
      <c r="G1" s="150"/>
      <c r="H1" s="151"/>
    </row>
    <row r="2" spans="1:8" ht="15" x14ac:dyDescent="0.25">
      <c r="A2" s="160"/>
      <c r="B2" s="161"/>
      <c r="C2" s="161"/>
      <c r="D2" s="161"/>
      <c r="E2" s="161"/>
      <c r="F2" s="161"/>
      <c r="G2" s="153"/>
      <c r="H2" s="154"/>
    </row>
    <row r="3" spans="1:8" ht="6.75" customHeight="1" thickBot="1" x14ac:dyDescent="0.3">
      <c r="A3" s="162"/>
      <c r="B3" s="163"/>
      <c r="C3" s="163"/>
      <c r="D3" s="163"/>
      <c r="E3" s="163"/>
      <c r="F3" s="163"/>
      <c r="G3" s="156"/>
      <c r="H3" s="157"/>
    </row>
    <row r="4" spans="1:8" ht="45" x14ac:dyDescent="0.25">
      <c r="A4" s="127" t="s">
        <v>4361</v>
      </c>
      <c r="B4" s="127" t="s">
        <v>4362</v>
      </c>
      <c r="C4" s="127" t="s">
        <v>4363</v>
      </c>
      <c r="D4" s="127" t="s">
        <v>4364</v>
      </c>
      <c r="E4" s="127" t="s">
        <v>2787</v>
      </c>
      <c r="F4" s="127" t="s">
        <v>2788</v>
      </c>
      <c r="G4" s="10" t="s">
        <v>4365</v>
      </c>
      <c r="H4" s="70" t="s">
        <v>1427</v>
      </c>
    </row>
    <row r="5" spans="1:8" ht="15" hidden="1" x14ac:dyDescent="0.25">
      <c r="A5" s="21">
        <v>46235</v>
      </c>
      <c r="B5" s="28" t="s">
        <v>1542</v>
      </c>
      <c r="C5" s="38" t="s">
        <v>758</v>
      </c>
      <c r="D5" s="19" t="s">
        <v>3402</v>
      </c>
      <c r="E5" s="19">
        <v>1</v>
      </c>
      <c r="F5" s="19"/>
      <c r="G5" s="114"/>
      <c r="H5" s="115">
        <v>100</v>
      </c>
    </row>
    <row r="6" spans="1:8" ht="15" hidden="1" x14ac:dyDescent="0.25">
      <c r="A6" s="21">
        <v>46235</v>
      </c>
      <c r="B6" s="28" t="s">
        <v>1542</v>
      </c>
      <c r="C6" s="38" t="s">
        <v>1864</v>
      </c>
      <c r="D6" s="19" t="s">
        <v>1440</v>
      </c>
      <c r="E6" s="19">
        <v>5</v>
      </c>
      <c r="F6" s="19"/>
      <c r="G6" s="114"/>
      <c r="H6" s="115">
        <v>100</v>
      </c>
    </row>
    <row r="7" spans="1:8" ht="15" hidden="1" x14ac:dyDescent="0.25">
      <c r="A7" s="21">
        <v>46235</v>
      </c>
      <c r="B7" s="28" t="s">
        <v>1542</v>
      </c>
      <c r="C7" s="38" t="s">
        <v>1658</v>
      </c>
      <c r="D7" s="19" t="s">
        <v>4383</v>
      </c>
      <c r="E7" s="19"/>
      <c r="F7" s="19"/>
      <c r="G7" s="114" t="s">
        <v>1450</v>
      </c>
      <c r="H7" s="115">
        <v>100</v>
      </c>
    </row>
    <row r="8" spans="1:8" ht="15" hidden="1" x14ac:dyDescent="0.25">
      <c r="A8" s="21">
        <v>46235</v>
      </c>
      <c r="B8" s="28" t="s">
        <v>1542</v>
      </c>
      <c r="C8" s="38" t="s">
        <v>1626</v>
      </c>
      <c r="D8" s="19" t="s">
        <v>1440</v>
      </c>
      <c r="E8" s="19">
        <v>6</v>
      </c>
      <c r="F8" s="19"/>
      <c r="G8" s="114" t="s">
        <v>1450</v>
      </c>
      <c r="H8" s="115">
        <v>100</v>
      </c>
    </row>
    <row r="9" spans="1:8" ht="15" hidden="1" x14ac:dyDescent="0.25">
      <c r="A9" s="21">
        <v>46235</v>
      </c>
      <c r="B9" s="28" t="s">
        <v>1542</v>
      </c>
      <c r="C9" s="38" t="s">
        <v>1941</v>
      </c>
      <c r="D9" s="19" t="s">
        <v>1440</v>
      </c>
      <c r="E9" s="19">
        <v>3</v>
      </c>
      <c r="F9" s="19"/>
      <c r="G9" s="114"/>
      <c r="H9" s="115">
        <v>100</v>
      </c>
    </row>
    <row r="10" spans="1:8" ht="15" hidden="1" x14ac:dyDescent="0.25">
      <c r="A10" s="21">
        <v>46235</v>
      </c>
      <c r="B10" s="28" t="s">
        <v>1542</v>
      </c>
      <c r="C10" s="38" t="s">
        <v>1658</v>
      </c>
      <c r="D10" s="19" t="s">
        <v>3412</v>
      </c>
      <c r="E10" s="19"/>
      <c r="F10" s="19"/>
      <c r="G10" s="114" t="s">
        <v>4795</v>
      </c>
      <c r="H10" s="115">
        <v>100</v>
      </c>
    </row>
    <row r="11" spans="1:8" ht="57.6" hidden="1" x14ac:dyDescent="0.25">
      <c r="A11" s="21">
        <v>46235</v>
      </c>
      <c r="B11" s="28" t="s">
        <v>1555</v>
      </c>
      <c r="C11" s="38" t="s">
        <v>1675</v>
      </c>
      <c r="D11" s="19" t="s">
        <v>3862</v>
      </c>
      <c r="E11" s="19"/>
      <c r="F11" s="19"/>
      <c r="G11" s="114" t="s">
        <v>4796</v>
      </c>
      <c r="H11" s="115">
        <v>100</v>
      </c>
    </row>
    <row r="12" spans="1:8" ht="15" hidden="1" x14ac:dyDescent="0.25">
      <c r="A12" s="21">
        <v>46235</v>
      </c>
      <c r="B12" s="28" t="s">
        <v>1555</v>
      </c>
      <c r="C12" s="38" t="s">
        <v>1540</v>
      </c>
      <c r="D12" s="19" t="s">
        <v>4797</v>
      </c>
      <c r="E12" s="19"/>
      <c r="F12" s="19"/>
      <c r="G12" s="114" t="s">
        <v>4798</v>
      </c>
      <c r="H12" s="115">
        <v>100</v>
      </c>
    </row>
    <row r="13" spans="1:8" hidden="1" x14ac:dyDescent="0.25">
      <c r="A13" s="21">
        <v>46235</v>
      </c>
      <c r="B13" s="28" t="s">
        <v>1555</v>
      </c>
      <c r="C13" s="38" t="s">
        <v>1675</v>
      </c>
      <c r="D13" s="19" t="s">
        <v>3412</v>
      </c>
      <c r="E13" s="19"/>
      <c r="F13" s="19"/>
      <c r="G13" s="114" t="s">
        <v>4799</v>
      </c>
      <c r="H13" s="115">
        <v>100</v>
      </c>
    </row>
    <row r="14" spans="1:8" ht="15" hidden="1" x14ac:dyDescent="0.25">
      <c r="A14" s="21">
        <v>46235</v>
      </c>
      <c r="B14" s="28" t="s">
        <v>1555</v>
      </c>
      <c r="C14" s="38" t="s">
        <v>1553</v>
      </c>
      <c r="D14" s="19" t="s">
        <v>1440</v>
      </c>
      <c r="E14" s="19">
        <v>5</v>
      </c>
      <c r="F14" s="19"/>
      <c r="G14" s="114"/>
      <c r="H14" s="115">
        <v>100</v>
      </c>
    </row>
    <row r="15" spans="1:8" hidden="1" x14ac:dyDescent="0.25">
      <c r="A15" s="21">
        <v>46235</v>
      </c>
      <c r="B15" s="28" t="s">
        <v>1555</v>
      </c>
      <c r="C15" s="38" t="s">
        <v>1951</v>
      </c>
      <c r="D15" s="19" t="s">
        <v>4383</v>
      </c>
      <c r="E15" s="19"/>
      <c r="F15" s="19"/>
      <c r="G15" s="114" t="s">
        <v>4800</v>
      </c>
      <c r="H15" s="115">
        <v>100</v>
      </c>
    </row>
    <row r="16" spans="1:8" ht="15" hidden="1" x14ac:dyDescent="0.25">
      <c r="A16" s="21">
        <v>46235</v>
      </c>
      <c r="B16" s="28" t="s">
        <v>1555</v>
      </c>
      <c r="C16" s="38" t="s">
        <v>1692</v>
      </c>
      <c r="D16" s="19" t="s">
        <v>2799</v>
      </c>
      <c r="E16" s="19"/>
      <c r="F16" s="19"/>
      <c r="G16" s="114" t="s">
        <v>1476</v>
      </c>
      <c r="H16" s="115">
        <v>100</v>
      </c>
    </row>
    <row r="17" spans="1:8" ht="15" hidden="1" x14ac:dyDescent="0.25">
      <c r="A17" s="21">
        <v>46235</v>
      </c>
      <c r="B17" s="28" t="s">
        <v>1555</v>
      </c>
      <c r="C17" s="38" t="s">
        <v>1646</v>
      </c>
      <c r="D17" s="19" t="s">
        <v>3412</v>
      </c>
      <c r="E17" s="19">
        <v>8</v>
      </c>
      <c r="F17" s="19"/>
      <c r="G17" s="114" t="s">
        <v>1476</v>
      </c>
      <c r="H17" s="115">
        <v>100</v>
      </c>
    </row>
    <row r="18" spans="1:8" ht="15" hidden="1" x14ac:dyDescent="0.25">
      <c r="A18" s="21">
        <v>46235</v>
      </c>
      <c r="B18" s="28" t="s">
        <v>1555</v>
      </c>
      <c r="C18" s="38" t="s">
        <v>1608</v>
      </c>
      <c r="D18" s="19" t="s">
        <v>3412</v>
      </c>
      <c r="E18" s="19">
        <v>8</v>
      </c>
      <c r="F18" s="19"/>
      <c r="G18" s="114" t="s">
        <v>1476</v>
      </c>
      <c r="H18" s="115">
        <v>100</v>
      </c>
    </row>
    <row r="19" spans="1:8" ht="15" hidden="1" x14ac:dyDescent="0.25">
      <c r="A19" s="21">
        <v>46235</v>
      </c>
      <c r="B19" s="28" t="s">
        <v>1555</v>
      </c>
      <c r="C19" s="38" t="s">
        <v>1468</v>
      </c>
      <c r="D19" s="19" t="s">
        <v>3412</v>
      </c>
      <c r="E19" s="19">
        <v>3</v>
      </c>
      <c r="F19" s="19"/>
      <c r="G19" s="114" t="s">
        <v>1450</v>
      </c>
      <c r="H19" s="115">
        <v>100</v>
      </c>
    </row>
    <row r="20" spans="1:8" ht="15" x14ac:dyDescent="0.25">
      <c r="A20" s="21">
        <v>46236</v>
      </c>
      <c r="B20" s="28" t="s">
        <v>4801</v>
      </c>
      <c r="C20" s="38" t="s">
        <v>758</v>
      </c>
      <c r="D20" s="19" t="s">
        <v>3402</v>
      </c>
      <c r="E20" s="19">
        <v>1</v>
      </c>
      <c r="F20" s="19"/>
      <c r="G20" s="114"/>
      <c r="H20" s="115">
        <v>100</v>
      </c>
    </row>
    <row r="21" spans="1:8" ht="15" x14ac:dyDescent="0.25">
      <c r="A21" s="21">
        <v>46236</v>
      </c>
      <c r="B21" s="28" t="s">
        <v>4801</v>
      </c>
      <c r="C21" s="38" t="s">
        <v>1724</v>
      </c>
      <c r="D21" s="19" t="s">
        <v>1440</v>
      </c>
      <c r="E21" s="19">
        <v>6</v>
      </c>
      <c r="F21" s="19"/>
      <c r="G21" s="114"/>
      <c r="H21" s="115">
        <v>100</v>
      </c>
    </row>
    <row r="22" spans="1:8" ht="15" x14ac:dyDescent="0.25">
      <c r="A22" s="21">
        <v>46236</v>
      </c>
      <c r="B22" s="28" t="s">
        <v>4801</v>
      </c>
      <c r="C22" s="38" t="s">
        <v>1725</v>
      </c>
      <c r="D22" s="19" t="s">
        <v>1440</v>
      </c>
      <c r="E22" s="19">
        <v>7</v>
      </c>
      <c r="F22" s="19"/>
      <c r="G22" s="114"/>
      <c r="H22" s="115">
        <v>100</v>
      </c>
    </row>
    <row r="23" spans="1:8" ht="15" x14ac:dyDescent="0.25">
      <c r="A23" s="21">
        <v>46236</v>
      </c>
      <c r="B23" s="28" t="s">
        <v>4801</v>
      </c>
      <c r="C23" s="38" t="s">
        <v>1723</v>
      </c>
      <c r="D23" s="19" t="s">
        <v>1440</v>
      </c>
      <c r="E23" s="19">
        <v>5</v>
      </c>
      <c r="F23" s="19"/>
      <c r="G23" s="114"/>
      <c r="H23" s="115">
        <v>100</v>
      </c>
    </row>
    <row r="24" spans="1:8" ht="15" x14ac:dyDescent="0.25">
      <c r="A24" s="21">
        <v>46236</v>
      </c>
      <c r="B24" s="28" t="s">
        <v>4801</v>
      </c>
      <c r="C24" s="38" t="s">
        <v>1648</v>
      </c>
      <c r="D24" s="19" t="s">
        <v>1440</v>
      </c>
      <c r="E24" s="19">
        <v>8</v>
      </c>
      <c r="F24" s="19"/>
      <c r="G24" s="114"/>
      <c r="H24" s="115">
        <v>100</v>
      </c>
    </row>
    <row r="25" spans="1:8" ht="15" x14ac:dyDescent="0.25">
      <c r="A25" s="21">
        <v>46236</v>
      </c>
      <c r="B25" s="28" t="s">
        <v>4801</v>
      </c>
      <c r="C25" s="38" t="s">
        <v>1935</v>
      </c>
      <c r="D25" s="19" t="s">
        <v>1440</v>
      </c>
      <c r="E25" s="19">
        <v>5</v>
      </c>
      <c r="F25" s="19"/>
      <c r="G25" s="114"/>
      <c r="H25" s="115">
        <v>100</v>
      </c>
    </row>
    <row r="26" spans="1:8" ht="15" x14ac:dyDescent="0.25">
      <c r="A26" s="21">
        <v>46236</v>
      </c>
      <c r="B26" s="28" t="s">
        <v>4801</v>
      </c>
      <c r="C26" s="38" t="s">
        <v>1626</v>
      </c>
      <c r="D26" s="19" t="s">
        <v>3412</v>
      </c>
      <c r="E26" s="19"/>
      <c r="F26" s="19"/>
      <c r="G26" s="114" t="s">
        <v>4802</v>
      </c>
      <c r="H26" s="115">
        <v>100</v>
      </c>
    </row>
    <row r="27" spans="1:8" ht="15" x14ac:dyDescent="0.25">
      <c r="A27" s="21">
        <v>46236</v>
      </c>
      <c r="B27" s="28" t="s">
        <v>4801</v>
      </c>
      <c r="C27" s="38"/>
      <c r="D27" s="19" t="s">
        <v>3412</v>
      </c>
      <c r="E27" s="19"/>
      <c r="F27" s="19"/>
      <c r="G27" s="114" t="s">
        <v>4802</v>
      </c>
      <c r="H27" s="115">
        <v>100</v>
      </c>
    </row>
    <row r="28" spans="1:8" hidden="1" x14ac:dyDescent="0.25">
      <c r="A28" s="21">
        <v>46237</v>
      </c>
      <c r="B28" s="27" t="s">
        <v>1534</v>
      </c>
      <c r="C28" s="38" t="s">
        <v>1124</v>
      </c>
      <c r="D28" s="19" t="s">
        <v>4803</v>
      </c>
      <c r="E28" s="19"/>
      <c r="F28" s="19"/>
      <c r="G28" s="114" t="s">
        <v>4804</v>
      </c>
      <c r="H28" s="115">
        <v>100</v>
      </c>
    </row>
    <row r="29" spans="1:8" ht="28.8" hidden="1" x14ac:dyDescent="0.25">
      <c r="A29" s="21">
        <v>46237</v>
      </c>
      <c r="B29" s="27" t="s">
        <v>1534</v>
      </c>
      <c r="C29" s="38" t="s">
        <v>758</v>
      </c>
      <c r="D29" s="19" t="s">
        <v>2252</v>
      </c>
      <c r="E29" s="19"/>
      <c r="F29" s="19"/>
      <c r="G29" s="114" t="s">
        <v>4805</v>
      </c>
      <c r="H29" s="115">
        <v>100</v>
      </c>
    </row>
    <row r="30" spans="1:8" ht="28.8" hidden="1" x14ac:dyDescent="0.25">
      <c r="A30" s="21">
        <v>46237</v>
      </c>
      <c r="B30" s="27" t="s">
        <v>1534</v>
      </c>
      <c r="C30" s="38" t="s">
        <v>758</v>
      </c>
      <c r="D30" s="19" t="s">
        <v>2252</v>
      </c>
      <c r="E30" s="19"/>
      <c r="F30" s="19"/>
      <c r="G30" s="114" t="s">
        <v>4806</v>
      </c>
      <c r="H30" s="115">
        <v>100</v>
      </c>
    </row>
    <row r="31" spans="1:8" ht="28.8" hidden="1" x14ac:dyDescent="0.25">
      <c r="A31" s="21">
        <v>46237</v>
      </c>
      <c r="B31" s="27" t="s">
        <v>1534</v>
      </c>
      <c r="C31" s="38" t="s">
        <v>758</v>
      </c>
      <c r="D31" s="19" t="s">
        <v>2252</v>
      </c>
      <c r="E31" s="19"/>
      <c r="F31" s="19"/>
      <c r="G31" s="114" t="s">
        <v>4807</v>
      </c>
      <c r="H31" s="115">
        <v>100</v>
      </c>
    </row>
    <row r="32" spans="1:8" ht="28.8" hidden="1" x14ac:dyDescent="0.25">
      <c r="A32" s="21">
        <v>46237</v>
      </c>
      <c r="B32" s="27" t="s">
        <v>1534</v>
      </c>
      <c r="C32" s="38" t="s">
        <v>758</v>
      </c>
      <c r="D32" s="19" t="s">
        <v>2252</v>
      </c>
      <c r="E32" s="19"/>
      <c r="F32" s="19"/>
      <c r="G32" s="114" t="s">
        <v>4808</v>
      </c>
      <c r="H32" s="115">
        <v>100</v>
      </c>
    </row>
    <row r="33" spans="1:8" ht="15" hidden="1" x14ac:dyDescent="0.25">
      <c r="A33" s="21">
        <v>46237</v>
      </c>
      <c r="B33" s="28" t="s">
        <v>1428</v>
      </c>
      <c r="C33" s="38" t="s">
        <v>758</v>
      </c>
      <c r="D33" s="19" t="s">
        <v>3402</v>
      </c>
      <c r="E33" s="19">
        <v>1</v>
      </c>
      <c r="F33" s="19"/>
      <c r="G33" s="114"/>
      <c r="H33" s="115">
        <v>100</v>
      </c>
    </row>
    <row r="34" spans="1:8" ht="15" hidden="1" x14ac:dyDescent="0.25">
      <c r="A34" s="21">
        <v>46237</v>
      </c>
      <c r="B34" s="28" t="s">
        <v>1428</v>
      </c>
      <c r="C34" s="38" t="s">
        <v>369</v>
      </c>
      <c r="D34" s="19" t="s">
        <v>4809</v>
      </c>
      <c r="E34" s="19"/>
      <c r="F34" s="19"/>
      <c r="G34" s="114"/>
      <c r="H34" s="115">
        <v>100</v>
      </c>
    </row>
    <row r="35" spans="1:8" ht="28.8" hidden="1" x14ac:dyDescent="0.25">
      <c r="A35" s="21">
        <v>46237</v>
      </c>
      <c r="B35" s="28" t="s">
        <v>1428</v>
      </c>
      <c r="C35" s="38" t="s">
        <v>1675</v>
      </c>
      <c r="D35" s="19" t="s">
        <v>4810</v>
      </c>
      <c r="E35" s="19"/>
      <c r="F35" s="19"/>
      <c r="G35" s="114" t="s">
        <v>4811</v>
      </c>
      <c r="H35" s="115">
        <v>100</v>
      </c>
    </row>
    <row r="36" spans="1:8" ht="28.8" hidden="1" x14ac:dyDescent="0.25">
      <c r="A36" s="21">
        <v>46237</v>
      </c>
      <c r="B36" s="28" t="s">
        <v>1428</v>
      </c>
      <c r="C36" s="38" t="s">
        <v>4812</v>
      </c>
      <c r="D36" s="19" t="s">
        <v>4810</v>
      </c>
      <c r="E36" s="19"/>
      <c r="F36" s="19"/>
      <c r="G36" s="114" t="s">
        <v>4811</v>
      </c>
      <c r="H36" s="115">
        <v>100</v>
      </c>
    </row>
    <row r="37" spans="1:8" ht="15" hidden="1" x14ac:dyDescent="0.25">
      <c r="A37" s="21">
        <v>46237</v>
      </c>
      <c r="B37" s="28" t="s">
        <v>1428</v>
      </c>
      <c r="C37" s="38" t="s">
        <v>1548</v>
      </c>
      <c r="D37" s="19" t="s">
        <v>4813</v>
      </c>
      <c r="E37" s="19"/>
      <c r="F37" s="19"/>
      <c r="G37" s="114"/>
      <c r="H37" s="115">
        <v>100</v>
      </c>
    </row>
    <row r="38" spans="1:8" ht="15" hidden="1" x14ac:dyDescent="0.25">
      <c r="A38" s="21">
        <v>46237</v>
      </c>
      <c r="B38" s="28" t="s">
        <v>1428</v>
      </c>
      <c r="C38" s="38" t="s">
        <v>1775</v>
      </c>
      <c r="D38" s="19" t="s">
        <v>4813</v>
      </c>
      <c r="E38" s="19"/>
      <c r="F38" s="19"/>
      <c r="G38" s="114"/>
      <c r="H38" s="115">
        <v>100</v>
      </c>
    </row>
    <row r="39" spans="1:8" ht="15" hidden="1" x14ac:dyDescent="0.25">
      <c r="A39" s="21">
        <v>46237</v>
      </c>
      <c r="B39" s="28" t="s">
        <v>1428</v>
      </c>
      <c r="C39" s="38" t="s">
        <v>363</v>
      </c>
      <c r="D39" s="19" t="s">
        <v>4814</v>
      </c>
      <c r="E39" s="19"/>
      <c r="F39" s="19"/>
      <c r="G39" s="114" t="s">
        <v>4417</v>
      </c>
      <c r="H39" s="115">
        <v>100</v>
      </c>
    </row>
    <row r="40" spans="1:8" ht="38.4" hidden="1" x14ac:dyDescent="0.25">
      <c r="A40" s="21">
        <v>46237</v>
      </c>
      <c r="B40" s="28" t="s">
        <v>1542</v>
      </c>
      <c r="C40" s="38" t="s">
        <v>1451</v>
      </c>
      <c r="D40" s="19" t="s">
        <v>4383</v>
      </c>
      <c r="E40" s="19"/>
      <c r="F40" s="19"/>
      <c r="G40" s="114" t="s">
        <v>4815</v>
      </c>
      <c r="H40" s="115">
        <v>100</v>
      </c>
    </row>
    <row r="41" spans="1:8" ht="38.4" hidden="1" x14ac:dyDescent="0.25">
      <c r="A41" s="21">
        <v>46237</v>
      </c>
      <c r="B41" s="28" t="s">
        <v>1542</v>
      </c>
      <c r="C41" s="38" t="s">
        <v>1974</v>
      </c>
      <c r="D41" s="19" t="s">
        <v>3412</v>
      </c>
      <c r="E41" s="19">
        <v>7</v>
      </c>
      <c r="F41" s="19"/>
      <c r="G41" s="114" t="s">
        <v>4816</v>
      </c>
      <c r="H41" s="115">
        <v>100</v>
      </c>
    </row>
    <row r="42" spans="1:8" ht="38.4" hidden="1" x14ac:dyDescent="0.25">
      <c r="A42" s="21">
        <v>46237</v>
      </c>
      <c r="B42" s="28" t="s">
        <v>1542</v>
      </c>
      <c r="C42" s="38" t="s">
        <v>1451</v>
      </c>
      <c r="D42" s="19" t="s">
        <v>3412</v>
      </c>
      <c r="E42" s="19">
        <v>3</v>
      </c>
      <c r="F42" s="19"/>
      <c r="G42" s="114" t="s">
        <v>4816</v>
      </c>
      <c r="H42" s="115">
        <v>100</v>
      </c>
    </row>
    <row r="43" spans="1:8" ht="15" hidden="1" x14ac:dyDescent="0.25">
      <c r="A43" s="21">
        <v>46237</v>
      </c>
      <c r="B43" s="28" t="s">
        <v>1542</v>
      </c>
      <c r="C43" s="38" t="s">
        <v>1448</v>
      </c>
      <c r="D43" s="19" t="s">
        <v>1440</v>
      </c>
      <c r="E43" s="19">
        <v>4</v>
      </c>
      <c r="F43" s="19"/>
      <c r="G43" s="114"/>
      <c r="H43" s="115">
        <v>100</v>
      </c>
    </row>
    <row r="44" spans="1:8" ht="15" hidden="1" x14ac:dyDescent="0.25">
      <c r="A44" s="21">
        <v>46237</v>
      </c>
      <c r="B44" s="28" t="s">
        <v>1542</v>
      </c>
      <c r="C44" s="38" t="s">
        <v>2175</v>
      </c>
      <c r="D44" s="19" t="s">
        <v>1440</v>
      </c>
      <c r="E44" s="19">
        <v>5</v>
      </c>
      <c r="F44" s="19"/>
      <c r="G44" s="114"/>
      <c r="H44" s="115">
        <v>100</v>
      </c>
    </row>
    <row r="45" spans="1:8" hidden="1" x14ac:dyDescent="0.25">
      <c r="A45" s="21">
        <v>46237</v>
      </c>
      <c r="B45" s="28" t="s">
        <v>1542</v>
      </c>
      <c r="C45" s="38" t="s">
        <v>1626</v>
      </c>
      <c r="D45" s="19" t="s">
        <v>3412</v>
      </c>
      <c r="E45" s="19"/>
      <c r="F45" s="19"/>
      <c r="G45" s="114" t="s">
        <v>4817</v>
      </c>
      <c r="H45" s="115">
        <v>100</v>
      </c>
    </row>
    <row r="46" spans="1:8" hidden="1" x14ac:dyDescent="0.25">
      <c r="A46" s="21">
        <v>46237</v>
      </c>
      <c r="B46" s="28" t="s">
        <v>1542</v>
      </c>
      <c r="C46" s="38" t="s">
        <v>1570</v>
      </c>
      <c r="D46" s="19" t="s">
        <v>3412</v>
      </c>
      <c r="E46" s="19"/>
      <c r="F46" s="19"/>
      <c r="G46" s="114" t="s">
        <v>4818</v>
      </c>
      <c r="H46" s="115">
        <v>100</v>
      </c>
    </row>
    <row r="47" spans="1:8" ht="28.8" hidden="1" x14ac:dyDescent="0.25">
      <c r="A47" s="21">
        <v>46237</v>
      </c>
      <c r="B47" s="28" t="s">
        <v>1555</v>
      </c>
      <c r="C47" s="38" t="s">
        <v>1675</v>
      </c>
      <c r="D47" s="19" t="s">
        <v>4819</v>
      </c>
      <c r="E47" s="19"/>
      <c r="F47" s="19"/>
      <c r="G47" s="114" t="s">
        <v>4820</v>
      </c>
      <c r="H47" s="115">
        <v>100</v>
      </c>
    </row>
    <row r="48" spans="1:8" ht="28.8" hidden="1" x14ac:dyDescent="0.25">
      <c r="A48" s="21">
        <v>46237</v>
      </c>
      <c r="B48" s="28" t="s">
        <v>1555</v>
      </c>
      <c r="C48" s="38" t="s">
        <v>2065</v>
      </c>
      <c r="D48" s="19" t="s">
        <v>4383</v>
      </c>
      <c r="E48" s="19"/>
      <c r="F48" s="19"/>
      <c r="G48" s="114" t="s">
        <v>4821</v>
      </c>
      <c r="H48" s="115">
        <v>100</v>
      </c>
    </row>
    <row r="49" spans="1:8" ht="38.4" hidden="1" x14ac:dyDescent="0.25">
      <c r="A49" s="21">
        <v>46237</v>
      </c>
      <c r="B49" s="28" t="s">
        <v>1555</v>
      </c>
      <c r="C49" s="38" t="s">
        <v>1727</v>
      </c>
      <c r="D49" s="19" t="s">
        <v>3412</v>
      </c>
      <c r="E49" s="19"/>
      <c r="F49" s="19"/>
      <c r="G49" s="114" t="s">
        <v>4822</v>
      </c>
      <c r="H49" s="115">
        <v>100</v>
      </c>
    </row>
    <row r="50" spans="1:8" hidden="1" x14ac:dyDescent="0.25">
      <c r="A50" s="21">
        <v>46237</v>
      </c>
      <c r="B50" s="28" t="s">
        <v>1555</v>
      </c>
      <c r="C50" s="38" t="s">
        <v>1480</v>
      </c>
      <c r="D50" s="19" t="s">
        <v>3412</v>
      </c>
      <c r="E50" s="19">
        <v>8</v>
      </c>
      <c r="F50" s="19"/>
      <c r="G50" s="114" t="s">
        <v>4823</v>
      </c>
      <c r="H50" s="115">
        <v>100</v>
      </c>
    </row>
    <row r="51" spans="1:8" ht="15" hidden="1" x14ac:dyDescent="0.25">
      <c r="A51" s="21">
        <v>46237</v>
      </c>
      <c r="B51" s="28" t="s">
        <v>1555</v>
      </c>
      <c r="C51" s="38" t="s">
        <v>2008</v>
      </c>
      <c r="D51" s="19" t="s">
        <v>1440</v>
      </c>
      <c r="E51" s="19">
        <v>5</v>
      </c>
      <c r="F51" s="19"/>
      <c r="G51" s="114"/>
      <c r="H51" s="115">
        <v>100</v>
      </c>
    </row>
    <row r="52" spans="1:8" ht="15" hidden="1" x14ac:dyDescent="0.25">
      <c r="A52" s="21">
        <v>46237</v>
      </c>
      <c r="B52" s="28" t="s">
        <v>1555</v>
      </c>
      <c r="C52" s="38" t="s">
        <v>1482</v>
      </c>
      <c r="D52" s="19" t="s">
        <v>1440</v>
      </c>
      <c r="E52" s="19">
        <v>3</v>
      </c>
      <c r="F52" s="19"/>
      <c r="G52" s="114"/>
      <c r="H52" s="115">
        <v>100</v>
      </c>
    </row>
    <row r="53" spans="1:8" ht="15" hidden="1" x14ac:dyDescent="0.25">
      <c r="A53" s="21">
        <v>46237</v>
      </c>
      <c r="B53" s="28" t="s">
        <v>1438</v>
      </c>
      <c r="C53" s="38" t="s">
        <v>3346</v>
      </c>
      <c r="D53" s="19" t="s">
        <v>3412</v>
      </c>
      <c r="E53" s="19"/>
      <c r="F53" s="19"/>
      <c r="G53" s="114" t="s">
        <v>4802</v>
      </c>
      <c r="H53" s="115">
        <v>100</v>
      </c>
    </row>
    <row r="54" spans="1:8" hidden="1" x14ac:dyDescent="0.25">
      <c r="A54" s="21">
        <v>46237</v>
      </c>
      <c r="B54" s="28" t="s">
        <v>1438</v>
      </c>
      <c r="C54" s="38" t="s">
        <v>1574</v>
      </c>
      <c r="D54" s="19" t="s">
        <v>2799</v>
      </c>
      <c r="E54" s="19">
        <v>3</v>
      </c>
      <c r="F54" s="19"/>
      <c r="G54" s="114" t="s">
        <v>4824</v>
      </c>
      <c r="H54" s="115">
        <v>100</v>
      </c>
    </row>
    <row r="55" spans="1:8" ht="38.4" hidden="1" x14ac:dyDescent="0.25">
      <c r="A55" s="21">
        <v>46237</v>
      </c>
      <c r="B55" s="28" t="s">
        <v>1438</v>
      </c>
      <c r="C55" s="38" t="s">
        <v>4825</v>
      </c>
      <c r="D55" s="19" t="s">
        <v>3412</v>
      </c>
      <c r="E55" s="19"/>
      <c r="F55" s="19"/>
      <c r="G55" s="114" t="s">
        <v>4826</v>
      </c>
      <c r="H55" s="115">
        <v>100</v>
      </c>
    </row>
    <row r="56" spans="1:8" ht="15" hidden="1" x14ac:dyDescent="0.25">
      <c r="A56" s="21">
        <v>46237</v>
      </c>
      <c r="B56" s="28" t="s">
        <v>1438</v>
      </c>
      <c r="C56" s="38" t="s">
        <v>4827</v>
      </c>
      <c r="D56" s="19" t="s">
        <v>1440</v>
      </c>
      <c r="E56" s="19">
        <v>4</v>
      </c>
      <c r="F56" s="19"/>
      <c r="G56" s="114"/>
      <c r="H56" s="115">
        <v>100</v>
      </c>
    </row>
    <row r="57" spans="1:8" ht="15" hidden="1" x14ac:dyDescent="0.25">
      <c r="A57" s="21">
        <v>46237</v>
      </c>
      <c r="B57" s="28" t="s">
        <v>1438</v>
      </c>
      <c r="C57" s="38" t="s">
        <v>4828</v>
      </c>
      <c r="D57" s="19" t="s">
        <v>1440</v>
      </c>
      <c r="E57" s="19">
        <v>3</v>
      </c>
      <c r="F57" s="19"/>
      <c r="G57" s="114"/>
      <c r="H57" s="115">
        <v>100</v>
      </c>
    </row>
    <row r="58" spans="1:8" ht="15" hidden="1" x14ac:dyDescent="0.25">
      <c r="A58" s="21">
        <v>46237</v>
      </c>
      <c r="B58" s="28" t="s">
        <v>1438</v>
      </c>
      <c r="C58" s="38" t="s">
        <v>1646</v>
      </c>
      <c r="D58" s="19" t="s">
        <v>1440</v>
      </c>
      <c r="E58" s="19">
        <v>7</v>
      </c>
      <c r="F58" s="19"/>
      <c r="G58" s="114"/>
      <c r="H58" s="115">
        <v>100</v>
      </c>
    </row>
    <row r="59" spans="1:8" ht="15" hidden="1" x14ac:dyDescent="0.25">
      <c r="A59" s="21">
        <v>46237</v>
      </c>
      <c r="B59" s="28" t="s">
        <v>1438</v>
      </c>
      <c r="C59" s="38" t="s">
        <v>1642</v>
      </c>
      <c r="D59" s="19" t="s">
        <v>1440</v>
      </c>
      <c r="E59" s="19">
        <v>6</v>
      </c>
      <c r="F59" s="19"/>
      <c r="G59" s="114"/>
      <c r="H59" s="115">
        <v>100</v>
      </c>
    </row>
    <row r="60" spans="1:8" ht="38.4" hidden="1" x14ac:dyDescent="0.25">
      <c r="A60" s="21">
        <v>46237</v>
      </c>
      <c r="B60" s="28" t="s">
        <v>1457</v>
      </c>
      <c r="C60" s="38" t="s">
        <v>1658</v>
      </c>
      <c r="D60" s="19" t="s">
        <v>3412</v>
      </c>
      <c r="E60" s="19"/>
      <c r="F60" s="19"/>
      <c r="G60" s="114" t="s">
        <v>4829</v>
      </c>
      <c r="H60" s="115">
        <v>100</v>
      </c>
    </row>
    <row r="61" spans="1:8" ht="48" hidden="1" x14ac:dyDescent="0.25">
      <c r="A61" s="21">
        <v>46237</v>
      </c>
      <c r="B61" s="28" t="s">
        <v>1457</v>
      </c>
      <c r="C61" s="38" t="s">
        <v>1785</v>
      </c>
      <c r="D61" s="19" t="s">
        <v>4383</v>
      </c>
      <c r="E61" s="19"/>
      <c r="F61" s="19"/>
      <c r="G61" s="114" t="s">
        <v>4830</v>
      </c>
      <c r="H61" s="115">
        <v>100</v>
      </c>
    </row>
    <row r="62" spans="1:8" ht="76.8" hidden="1" x14ac:dyDescent="0.25">
      <c r="A62" s="21">
        <v>46237</v>
      </c>
      <c r="B62" s="28" t="s">
        <v>1457</v>
      </c>
      <c r="C62" s="38" t="s">
        <v>1700</v>
      </c>
      <c r="D62" s="19" t="s">
        <v>2190</v>
      </c>
      <c r="E62" s="19"/>
      <c r="F62" s="19"/>
      <c r="G62" s="114" t="s">
        <v>4831</v>
      </c>
      <c r="H62" s="115">
        <v>100</v>
      </c>
    </row>
    <row r="63" spans="1:8" hidden="1" x14ac:dyDescent="0.25">
      <c r="A63" s="21">
        <v>46237</v>
      </c>
      <c r="B63" s="28" t="s">
        <v>2372</v>
      </c>
      <c r="C63" s="38" t="s">
        <v>1675</v>
      </c>
      <c r="D63" s="19" t="s">
        <v>4832</v>
      </c>
      <c r="E63" s="19"/>
      <c r="F63" s="19"/>
      <c r="G63" s="114" t="s">
        <v>4833</v>
      </c>
      <c r="H63" s="115">
        <v>100</v>
      </c>
    </row>
    <row r="64" spans="1:8" hidden="1" x14ac:dyDescent="0.25">
      <c r="A64" s="21">
        <v>46237</v>
      </c>
      <c r="B64" s="28" t="s">
        <v>2372</v>
      </c>
      <c r="C64" s="38" t="s">
        <v>1540</v>
      </c>
      <c r="D64" s="19" t="s">
        <v>4834</v>
      </c>
      <c r="E64" s="19"/>
      <c r="F64" s="19"/>
      <c r="G64" s="114" t="s">
        <v>4835</v>
      </c>
      <c r="H64" s="115">
        <v>100</v>
      </c>
    </row>
    <row r="65" spans="1:8" ht="15" hidden="1" x14ac:dyDescent="0.25">
      <c r="A65" s="21">
        <v>46237</v>
      </c>
      <c r="B65" s="28" t="s">
        <v>2372</v>
      </c>
      <c r="C65" s="38" t="s">
        <v>3929</v>
      </c>
      <c r="D65" s="19" t="s">
        <v>3170</v>
      </c>
      <c r="E65" s="19"/>
      <c r="F65" s="19"/>
      <c r="G65" s="114"/>
      <c r="H65" s="115">
        <v>100</v>
      </c>
    </row>
    <row r="66" spans="1:8" ht="15" hidden="1" x14ac:dyDescent="0.25">
      <c r="A66" s="21">
        <v>46237</v>
      </c>
      <c r="B66" s="28" t="s">
        <v>2372</v>
      </c>
      <c r="C66" s="38" t="s">
        <v>4836</v>
      </c>
      <c r="D66" s="19" t="s">
        <v>3170</v>
      </c>
      <c r="E66" s="19"/>
      <c r="F66" s="19"/>
      <c r="G66" s="114"/>
      <c r="H66" s="115">
        <v>100</v>
      </c>
    </row>
    <row r="67" spans="1:8" ht="15" hidden="1" x14ac:dyDescent="0.25">
      <c r="A67" s="21">
        <v>46237</v>
      </c>
      <c r="B67" s="28" t="s">
        <v>2372</v>
      </c>
      <c r="C67" s="38" t="s">
        <v>4837</v>
      </c>
      <c r="D67" s="19" t="s">
        <v>3170</v>
      </c>
      <c r="E67" s="19"/>
      <c r="F67" s="19"/>
      <c r="G67" s="114"/>
      <c r="H67" s="115">
        <v>100</v>
      </c>
    </row>
    <row r="68" spans="1:8" ht="15" hidden="1" x14ac:dyDescent="0.25">
      <c r="A68" s="21">
        <v>46237</v>
      </c>
      <c r="B68" s="28" t="s">
        <v>2372</v>
      </c>
      <c r="C68" s="38" t="s">
        <v>3324</v>
      </c>
      <c r="D68" s="19" t="s">
        <v>3170</v>
      </c>
      <c r="E68" s="19"/>
      <c r="F68" s="19"/>
      <c r="G68" s="114"/>
      <c r="H68" s="115">
        <v>100</v>
      </c>
    </row>
    <row r="69" spans="1:8" hidden="1" x14ac:dyDescent="0.25">
      <c r="A69" s="21">
        <v>46237</v>
      </c>
      <c r="B69" s="28" t="s">
        <v>2372</v>
      </c>
      <c r="C69" s="38" t="s">
        <v>1540</v>
      </c>
      <c r="D69" s="19" t="s">
        <v>3555</v>
      </c>
      <c r="E69" s="19"/>
      <c r="F69" s="19"/>
      <c r="G69" s="114" t="s">
        <v>4838</v>
      </c>
      <c r="H69" s="115">
        <v>100</v>
      </c>
    </row>
    <row r="70" spans="1:8" hidden="1" x14ac:dyDescent="0.25">
      <c r="A70" s="21">
        <v>46237</v>
      </c>
      <c r="B70" s="28" t="s">
        <v>1590</v>
      </c>
      <c r="C70" s="38" t="s">
        <v>1658</v>
      </c>
      <c r="D70" s="19" t="s">
        <v>4839</v>
      </c>
      <c r="E70" s="19"/>
      <c r="F70" s="19"/>
      <c r="G70" s="114" t="s">
        <v>4840</v>
      </c>
      <c r="H70" s="115">
        <v>100</v>
      </c>
    </row>
    <row r="71" spans="1:8" ht="28.8" hidden="1" x14ac:dyDescent="0.25">
      <c r="A71" s="21">
        <v>46237</v>
      </c>
      <c r="B71" s="28" t="s">
        <v>1590</v>
      </c>
      <c r="C71" s="38" t="s">
        <v>1785</v>
      </c>
      <c r="D71" s="19" t="s">
        <v>4839</v>
      </c>
      <c r="E71" s="19"/>
      <c r="F71" s="19"/>
      <c r="G71" s="114" t="s">
        <v>4841</v>
      </c>
      <c r="H71" s="115">
        <v>100</v>
      </c>
    </row>
    <row r="72" spans="1:8" hidden="1" x14ac:dyDescent="0.25">
      <c r="A72" s="21">
        <v>46237</v>
      </c>
      <c r="B72" s="28" t="s">
        <v>1590</v>
      </c>
      <c r="C72" s="38" t="s">
        <v>1535</v>
      </c>
      <c r="D72" s="19" t="s">
        <v>4797</v>
      </c>
      <c r="E72" s="19"/>
      <c r="F72" s="19"/>
      <c r="G72" s="114" t="s">
        <v>4842</v>
      </c>
      <c r="H72" s="115">
        <v>100</v>
      </c>
    </row>
    <row r="73" spans="1:8" ht="15" hidden="1" x14ac:dyDescent="0.25">
      <c r="A73" s="21">
        <v>46238</v>
      </c>
      <c r="B73" s="28" t="s">
        <v>1428</v>
      </c>
      <c r="C73" s="38" t="s">
        <v>758</v>
      </c>
      <c r="D73" s="19" t="s">
        <v>3402</v>
      </c>
      <c r="E73" s="19">
        <v>1</v>
      </c>
      <c r="F73" s="19"/>
      <c r="G73" s="114"/>
      <c r="H73" s="115">
        <v>100</v>
      </c>
    </row>
    <row r="74" spans="1:8" ht="26.4" hidden="1" x14ac:dyDescent="0.25">
      <c r="A74" s="21">
        <v>46238</v>
      </c>
      <c r="B74" s="28" t="s">
        <v>1428</v>
      </c>
      <c r="C74" s="38" t="s">
        <v>1446</v>
      </c>
      <c r="D74" s="19" t="s">
        <v>4843</v>
      </c>
      <c r="E74" s="19"/>
      <c r="F74" s="19"/>
      <c r="G74" s="114"/>
      <c r="H74" s="115">
        <v>100</v>
      </c>
    </row>
    <row r="75" spans="1:8" ht="15" hidden="1" x14ac:dyDescent="0.25">
      <c r="A75" s="21">
        <v>46238</v>
      </c>
      <c r="B75" s="28" t="s">
        <v>1428</v>
      </c>
      <c r="C75" s="38" t="s">
        <v>1535</v>
      </c>
      <c r="D75" s="19" t="s">
        <v>4844</v>
      </c>
      <c r="E75" s="19"/>
      <c r="F75" s="19"/>
      <c r="G75" s="114"/>
      <c r="H75" s="115">
        <v>100</v>
      </c>
    </row>
    <row r="76" spans="1:8" ht="15" hidden="1" x14ac:dyDescent="0.25">
      <c r="A76" s="21">
        <v>46238</v>
      </c>
      <c r="B76" s="28" t="s">
        <v>1428</v>
      </c>
      <c r="C76" s="38" t="s">
        <v>1535</v>
      </c>
      <c r="D76" s="19" t="s">
        <v>4845</v>
      </c>
      <c r="E76" s="19"/>
      <c r="F76" s="19"/>
      <c r="G76" s="114"/>
      <c r="H76" s="115">
        <v>100</v>
      </c>
    </row>
    <row r="77" spans="1:8" hidden="1" x14ac:dyDescent="0.25">
      <c r="A77" s="21">
        <v>46238</v>
      </c>
      <c r="B77" s="28" t="s">
        <v>1542</v>
      </c>
      <c r="C77" s="38" t="s">
        <v>1785</v>
      </c>
      <c r="D77" s="19" t="s">
        <v>4846</v>
      </c>
      <c r="E77" s="19"/>
      <c r="F77" s="19"/>
      <c r="G77" s="114" t="s">
        <v>4847</v>
      </c>
      <c r="H77" s="115">
        <v>100</v>
      </c>
    </row>
    <row r="78" spans="1:8" hidden="1" x14ac:dyDescent="0.25">
      <c r="A78" s="21">
        <v>46238</v>
      </c>
      <c r="B78" s="28" t="s">
        <v>1542</v>
      </c>
      <c r="C78" s="38" t="s">
        <v>1615</v>
      </c>
      <c r="D78" s="19" t="s">
        <v>4846</v>
      </c>
      <c r="E78" s="19">
        <v>8</v>
      </c>
      <c r="F78" s="19"/>
      <c r="G78" s="114" t="s">
        <v>4848</v>
      </c>
      <c r="H78" s="115">
        <v>100</v>
      </c>
    </row>
    <row r="79" spans="1:8" ht="28.8" hidden="1" x14ac:dyDescent="0.25">
      <c r="A79" s="21">
        <v>46238</v>
      </c>
      <c r="B79" s="28" t="s">
        <v>1542</v>
      </c>
      <c r="C79" s="38" t="s">
        <v>1781</v>
      </c>
      <c r="D79" s="19" t="s">
        <v>3412</v>
      </c>
      <c r="E79" s="19">
        <v>8</v>
      </c>
      <c r="F79" s="19"/>
      <c r="G79" s="114" t="s">
        <v>4849</v>
      </c>
      <c r="H79" s="115">
        <v>100</v>
      </c>
    </row>
    <row r="80" spans="1:8" ht="28.8" hidden="1" x14ac:dyDescent="0.25">
      <c r="A80" s="21">
        <v>46238</v>
      </c>
      <c r="B80" s="28" t="s">
        <v>1542</v>
      </c>
      <c r="C80" s="38" t="s">
        <v>1627</v>
      </c>
      <c r="D80" s="19" t="s">
        <v>3412</v>
      </c>
      <c r="E80" s="19">
        <v>3</v>
      </c>
      <c r="F80" s="19"/>
      <c r="G80" s="114" t="s">
        <v>4850</v>
      </c>
      <c r="H80" s="115">
        <v>100</v>
      </c>
    </row>
    <row r="81" spans="1:8" ht="28.8" hidden="1" x14ac:dyDescent="0.25">
      <c r="A81" s="21">
        <v>46238</v>
      </c>
      <c r="B81" s="28" t="s">
        <v>1542</v>
      </c>
      <c r="C81" s="38" t="s">
        <v>1626</v>
      </c>
      <c r="D81" s="19" t="s">
        <v>3412</v>
      </c>
      <c r="E81" s="19"/>
      <c r="F81" s="19"/>
      <c r="G81" s="114" t="s">
        <v>4851</v>
      </c>
      <c r="H81" s="115">
        <v>100</v>
      </c>
    </row>
    <row r="82" spans="1:8" ht="15" hidden="1" x14ac:dyDescent="0.25">
      <c r="A82" s="21">
        <v>46238</v>
      </c>
      <c r="B82" s="28" t="s">
        <v>1542</v>
      </c>
      <c r="C82" s="38" t="s">
        <v>1442</v>
      </c>
      <c r="D82" s="19" t="s">
        <v>1440</v>
      </c>
      <c r="E82" s="19">
        <v>5</v>
      </c>
      <c r="F82" s="19"/>
      <c r="G82" s="114"/>
      <c r="H82" s="115">
        <v>100</v>
      </c>
    </row>
    <row r="83" spans="1:8" ht="15" hidden="1" x14ac:dyDescent="0.25">
      <c r="A83" s="21">
        <v>46238</v>
      </c>
      <c r="B83" s="28" t="s">
        <v>1542</v>
      </c>
      <c r="C83" s="38" t="s">
        <v>1444</v>
      </c>
      <c r="D83" s="19" t="s">
        <v>1440</v>
      </c>
      <c r="E83" s="19">
        <v>7</v>
      </c>
      <c r="F83" s="19"/>
      <c r="G83" s="114"/>
      <c r="H83" s="115">
        <v>100</v>
      </c>
    </row>
    <row r="84" spans="1:8" ht="38.4" hidden="1" x14ac:dyDescent="0.25">
      <c r="A84" s="21">
        <v>46238</v>
      </c>
      <c r="B84" s="28" t="s">
        <v>1555</v>
      </c>
      <c r="C84" s="38" t="s">
        <v>2043</v>
      </c>
      <c r="D84" s="19" t="s">
        <v>3412</v>
      </c>
      <c r="E84" s="19">
        <v>8</v>
      </c>
      <c r="F84" s="19"/>
      <c r="G84" s="114" t="s">
        <v>4852</v>
      </c>
      <c r="H84" s="115">
        <v>100</v>
      </c>
    </row>
    <row r="85" spans="1:8" ht="15" hidden="1" x14ac:dyDescent="0.25">
      <c r="A85" s="21">
        <v>46238</v>
      </c>
      <c r="B85" s="28" t="s">
        <v>1555</v>
      </c>
      <c r="C85" s="38" t="s">
        <v>1608</v>
      </c>
      <c r="D85" s="19" t="s">
        <v>1440</v>
      </c>
      <c r="E85" s="19">
        <v>5</v>
      </c>
      <c r="F85" s="19"/>
      <c r="G85" s="114"/>
      <c r="H85" s="115">
        <v>100</v>
      </c>
    </row>
    <row r="86" spans="1:8" ht="15" hidden="1" x14ac:dyDescent="0.25">
      <c r="A86" s="21">
        <v>46238</v>
      </c>
      <c r="B86" s="28" t="s">
        <v>1555</v>
      </c>
      <c r="C86" s="38" t="s">
        <v>1609</v>
      </c>
      <c r="D86" s="19" t="s">
        <v>1440</v>
      </c>
      <c r="E86" s="19">
        <v>4</v>
      </c>
      <c r="F86" s="19"/>
      <c r="G86" s="114"/>
      <c r="H86" s="115">
        <v>100</v>
      </c>
    </row>
    <row r="87" spans="1:8" ht="15" hidden="1" x14ac:dyDescent="0.25">
      <c r="A87" s="21">
        <v>46238</v>
      </c>
      <c r="B87" s="28" t="s">
        <v>1555</v>
      </c>
      <c r="C87" s="38" t="s">
        <v>1550</v>
      </c>
      <c r="D87" s="19" t="s">
        <v>1440</v>
      </c>
      <c r="E87" s="19">
        <v>3</v>
      </c>
      <c r="F87" s="19"/>
      <c r="G87" s="114"/>
      <c r="H87" s="115">
        <v>100</v>
      </c>
    </row>
    <row r="88" spans="1:8" ht="15" hidden="1" x14ac:dyDescent="0.25">
      <c r="A88" s="21">
        <v>46238</v>
      </c>
      <c r="B88" s="28" t="s">
        <v>1555</v>
      </c>
      <c r="C88" s="38" t="s">
        <v>1612</v>
      </c>
      <c r="D88" s="19" t="s">
        <v>1440</v>
      </c>
      <c r="E88" s="19">
        <v>4</v>
      </c>
      <c r="F88" s="19"/>
      <c r="G88" s="114"/>
      <c r="H88" s="115">
        <v>100</v>
      </c>
    </row>
    <row r="89" spans="1:8" ht="38.4" hidden="1" x14ac:dyDescent="0.25">
      <c r="A89" s="21">
        <v>46238</v>
      </c>
      <c r="B89" s="28" t="s">
        <v>1438</v>
      </c>
      <c r="C89" s="38" t="s">
        <v>3346</v>
      </c>
      <c r="D89" s="19" t="s">
        <v>3412</v>
      </c>
      <c r="E89" s="19"/>
      <c r="F89" s="19"/>
      <c r="G89" s="114" t="s">
        <v>4853</v>
      </c>
      <c r="H89" s="115">
        <v>100</v>
      </c>
    </row>
    <row r="90" spans="1:8" ht="28.8" hidden="1" x14ac:dyDescent="0.25">
      <c r="A90" s="21">
        <v>46238</v>
      </c>
      <c r="B90" s="28" t="s">
        <v>1438</v>
      </c>
      <c r="C90" s="38" t="s">
        <v>1576</v>
      </c>
      <c r="D90" s="19" t="s">
        <v>4846</v>
      </c>
      <c r="E90" s="19"/>
      <c r="F90" s="19"/>
      <c r="G90" s="114" t="s">
        <v>4854</v>
      </c>
      <c r="H90" s="115">
        <v>100</v>
      </c>
    </row>
    <row r="91" spans="1:8" hidden="1" x14ac:dyDescent="0.25">
      <c r="A91" s="21">
        <v>46238</v>
      </c>
      <c r="B91" s="28" t="s">
        <v>1438</v>
      </c>
      <c r="C91" s="38" t="s">
        <v>1692</v>
      </c>
      <c r="D91" s="19" t="s">
        <v>4846</v>
      </c>
      <c r="E91" s="19"/>
      <c r="F91" s="19"/>
      <c r="G91" s="114" t="s">
        <v>4855</v>
      </c>
      <c r="H91" s="115">
        <v>100</v>
      </c>
    </row>
    <row r="92" spans="1:8" ht="28.8" hidden="1" x14ac:dyDescent="0.25">
      <c r="A92" s="21">
        <v>46238</v>
      </c>
      <c r="B92" s="28" t="s">
        <v>1438</v>
      </c>
      <c r="C92" s="38" t="s">
        <v>4825</v>
      </c>
      <c r="D92" s="19" t="s">
        <v>3412</v>
      </c>
      <c r="E92" s="19"/>
      <c r="F92" s="19"/>
      <c r="G92" s="114" t="s">
        <v>4856</v>
      </c>
      <c r="H92" s="115">
        <v>100</v>
      </c>
    </row>
    <row r="93" spans="1:8" ht="15" hidden="1" x14ac:dyDescent="0.25">
      <c r="A93" s="21">
        <v>46238</v>
      </c>
      <c r="B93" s="28" t="s">
        <v>1438</v>
      </c>
      <c r="C93" s="38" t="s">
        <v>1955</v>
      </c>
      <c r="D93" s="19" t="s">
        <v>1440</v>
      </c>
      <c r="E93" s="19">
        <v>3</v>
      </c>
      <c r="F93" s="19"/>
      <c r="G93" s="114"/>
      <c r="H93" s="115">
        <v>100</v>
      </c>
    </row>
    <row r="94" spans="1:8" hidden="1" x14ac:dyDescent="0.25">
      <c r="A94" s="21">
        <v>46238</v>
      </c>
      <c r="B94" s="28" t="s">
        <v>2372</v>
      </c>
      <c r="C94" s="38" t="s">
        <v>1700</v>
      </c>
      <c r="D94" s="19" t="s">
        <v>3167</v>
      </c>
      <c r="E94" s="19"/>
      <c r="F94" s="19"/>
      <c r="G94" s="114" t="s">
        <v>4857</v>
      </c>
      <c r="H94" s="115">
        <v>100</v>
      </c>
    </row>
    <row r="95" spans="1:8" hidden="1" x14ac:dyDescent="0.25">
      <c r="A95" s="21">
        <v>46238</v>
      </c>
      <c r="B95" s="28" t="s">
        <v>2372</v>
      </c>
      <c r="C95" s="38" t="s">
        <v>1785</v>
      </c>
      <c r="D95" s="19" t="s">
        <v>2847</v>
      </c>
      <c r="E95" s="19"/>
      <c r="F95" s="19"/>
      <c r="G95" s="114" t="s">
        <v>4858</v>
      </c>
      <c r="H95" s="115">
        <v>100</v>
      </c>
    </row>
    <row r="96" spans="1:8" hidden="1" x14ac:dyDescent="0.25">
      <c r="A96" s="21">
        <v>46238</v>
      </c>
      <c r="B96" s="28" t="s">
        <v>2372</v>
      </c>
      <c r="C96" s="38" t="s">
        <v>4859</v>
      </c>
      <c r="D96" s="19" t="s">
        <v>3170</v>
      </c>
      <c r="E96" s="19"/>
      <c r="F96" s="19"/>
      <c r="G96" s="114" t="s">
        <v>4860</v>
      </c>
      <c r="H96" s="115">
        <v>100</v>
      </c>
    </row>
    <row r="97" spans="1:8" hidden="1" x14ac:dyDescent="0.25">
      <c r="A97" s="21">
        <v>46238</v>
      </c>
      <c r="B97" s="28" t="s">
        <v>2372</v>
      </c>
      <c r="C97" s="38" t="s">
        <v>4861</v>
      </c>
      <c r="D97" s="19" t="s">
        <v>3170</v>
      </c>
      <c r="E97" s="19"/>
      <c r="F97" s="19"/>
      <c r="G97" s="114" t="s">
        <v>4862</v>
      </c>
      <c r="H97" s="115">
        <v>100</v>
      </c>
    </row>
    <row r="98" spans="1:8" hidden="1" x14ac:dyDescent="0.25">
      <c r="A98" s="21">
        <v>46238</v>
      </c>
      <c r="B98" s="28" t="s">
        <v>2372</v>
      </c>
      <c r="C98" s="38" t="s">
        <v>2223</v>
      </c>
      <c r="D98" s="19" t="s">
        <v>3170</v>
      </c>
      <c r="E98" s="19"/>
      <c r="F98" s="19"/>
      <c r="G98" s="114" t="s">
        <v>4863</v>
      </c>
      <c r="H98" s="115">
        <v>100</v>
      </c>
    </row>
    <row r="99" spans="1:8" ht="28.8" hidden="1" x14ac:dyDescent="0.25">
      <c r="A99" s="21">
        <v>46238</v>
      </c>
      <c r="B99" s="28" t="s">
        <v>2372</v>
      </c>
      <c r="C99" s="38" t="s">
        <v>1700</v>
      </c>
      <c r="D99" s="19" t="s">
        <v>3555</v>
      </c>
      <c r="E99" s="19"/>
      <c r="F99" s="19"/>
      <c r="G99" s="114" t="s">
        <v>4864</v>
      </c>
      <c r="H99" s="115">
        <v>100</v>
      </c>
    </row>
    <row r="100" spans="1:8" ht="38.4" hidden="1" x14ac:dyDescent="0.25">
      <c r="A100" s="21">
        <v>46239</v>
      </c>
      <c r="B100" s="28" t="s">
        <v>1534</v>
      </c>
      <c r="C100" s="38" t="s">
        <v>1392</v>
      </c>
      <c r="D100" s="19" t="s">
        <v>4865</v>
      </c>
      <c r="E100" s="19"/>
      <c r="F100" s="19"/>
      <c r="G100" s="114" t="s">
        <v>4866</v>
      </c>
      <c r="H100" s="115">
        <v>100</v>
      </c>
    </row>
    <row r="101" spans="1:8" ht="38.4" hidden="1" x14ac:dyDescent="0.25">
      <c r="A101" s="21">
        <v>46239</v>
      </c>
      <c r="B101" s="28" t="s">
        <v>1534</v>
      </c>
      <c r="C101" s="38" t="s">
        <v>1392</v>
      </c>
      <c r="D101" s="19" t="s">
        <v>4865</v>
      </c>
      <c r="E101" s="19"/>
      <c r="F101" s="19"/>
      <c r="G101" s="114" t="s">
        <v>4867</v>
      </c>
      <c r="H101" s="115">
        <v>100</v>
      </c>
    </row>
    <row r="102" spans="1:8" ht="28.8" hidden="1" x14ac:dyDescent="0.25">
      <c r="A102" s="21">
        <v>46239</v>
      </c>
      <c r="B102" s="28" t="s">
        <v>1534</v>
      </c>
      <c r="C102" s="38" t="s">
        <v>1392</v>
      </c>
      <c r="D102" s="19" t="s">
        <v>4865</v>
      </c>
      <c r="E102" s="19"/>
      <c r="F102" s="19"/>
      <c r="G102" s="114" t="s">
        <v>4868</v>
      </c>
      <c r="H102" s="115">
        <v>100</v>
      </c>
    </row>
    <row r="103" spans="1:8" ht="28.8" hidden="1" x14ac:dyDescent="0.25">
      <c r="A103" s="21">
        <v>46239</v>
      </c>
      <c r="B103" s="28" t="s">
        <v>1534</v>
      </c>
      <c r="C103" s="38" t="s">
        <v>1392</v>
      </c>
      <c r="D103" s="19" t="s">
        <v>4865</v>
      </c>
      <c r="E103" s="19"/>
      <c r="F103" s="19"/>
      <c r="G103" s="114" t="s">
        <v>4869</v>
      </c>
      <c r="H103" s="115">
        <v>100</v>
      </c>
    </row>
    <row r="104" spans="1:8" ht="38.4" hidden="1" x14ac:dyDescent="0.25">
      <c r="A104" s="21">
        <v>46239</v>
      </c>
      <c r="B104" s="28" t="s">
        <v>1534</v>
      </c>
      <c r="C104" s="38" t="s">
        <v>1392</v>
      </c>
      <c r="D104" s="19" t="s">
        <v>4865</v>
      </c>
      <c r="E104" s="19"/>
      <c r="F104" s="19"/>
      <c r="G104" s="114" t="s">
        <v>4870</v>
      </c>
      <c r="H104" s="115">
        <v>100</v>
      </c>
    </row>
    <row r="105" spans="1:8" ht="57.6" hidden="1" x14ac:dyDescent="0.25">
      <c r="A105" s="21">
        <v>46239</v>
      </c>
      <c r="B105" s="28" t="s">
        <v>1534</v>
      </c>
      <c r="C105" s="38" t="s">
        <v>1392</v>
      </c>
      <c r="D105" s="19" t="s">
        <v>4871</v>
      </c>
      <c r="E105" s="19"/>
      <c r="F105" s="19"/>
      <c r="G105" s="114" t="s">
        <v>4872</v>
      </c>
      <c r="H105" s="115">
        <v>100</v>
      </c>
    </row>
    <row r="106" spans="1:8" ht="15" hidden="1" x14ac:dyDescent="0.25">
      <c r="A106" s="21">
        <v>46239</v>
      </c>
      <c r="B106" s="28" t="s">
        <v>1428</v>
      </c>
      <c r="C106" s="38" t="s">
        <v>758</v>
      </c>
      <c r="D106" s="19" t="s">
        <v>3402</v>
      </c>
      <c r="E106" s="19">
        <v>1</v>
      </c>
      <c r="F106" s="19"/>
      <c r="G106" s="114"/>
      <c r="H106" s="115">
        <v>100</v>
      </c>
    </row>
    <row r="107" spans="1:8" ht="15" hidden="1" x14ac:dyDescent="0.25">
      <c r="A107" s="21">
        <v>46239</v>
      </c>
      <c r="B107" s="28" t="s">
        <v>1428</v>
      </c>
      <c r="C107" s="38" t="s">
        <v>369</v>
      </c>
      <c r="D107" s="19" t="s">
        <v>4809</v>
      </c>
      <c r="E107" s="19"/>
      <c r="F107" s="19"/>
      <c r="G107" s="114"/>
      <c r="H107" s="115">
        <v>100</v>
      </c>
    </row>
    <row r="108" spans="1:8" ht="15" hidden="1" x14ac:dyDescent="0.25">
      <c r="A108" s="21">
        <v>46239</v>
      </c>
      <c r="B108" s="28" t="s">
        <v>1428</v>
      </c>
      <c r="C108" s="38" t="s">
        <v>1779</v>
      </c>
      <c r="D108" s="19" t="s">
        <v>4873</v>
      </c>
      <c r="E108" s="19"/>
      <c r="F108" s="19"/>
      <c r="G108" s="114"/>
      <c r="H108" s="115">
        <v>100</v>
      </c>
    </row>
    <row r="109" spans="1:8" ht="15" hidden="1" x14ac:dyDescent="0.25">
      <c r="A109" s="21">
        <v>46239</v>
      </c>
      <c r="B109" s="28" t="s">
        <v>1428</v>
      </c>
      <c r="C109" s="38" t="s">
        <v>1675</v>
      </c>
      <c r="D109" s="19" t="s">
        <v>4874</v>
      </c>
      <c r="E109" s="19"/>
      <c r="F109" s="19"/>
      <c r="G109" s="114"/>
      <c r="H109" s="115">
        <v>100</v>
      </c>
    </row>
    <row r="110" spans="1:8" hidden="1" x14ac:dyDescent="0.25">
      <c r="A110" s="21">
        <v>46239</v>
      </c>
      <c r="B110" s="28" t="s">
        <v>1428</v>
      </c>
      <c r="C110" s="38" t="s">
        <v>3346</v>
      </c>
      <c r="D110" s="19" t="s">
        <v>4383</v>
      </c>
      <c r="E110" s="19"/>
      <c r="F110" s="19"/>
      <c r="G110" s="114" t="s">
        <v>4875</v>
      </c>
      <c r="H110" s="115">
        <v>100</v>
      </c>
    </row>
    <row r="111" spans="1:8" ht="28.8" hidden="1" x14ac:dyDescent="0.25">
      <c r="A111" s="21">
        <v>46239</v>
      </c>
      <c r="B111" s="28" t="s">
        <v>1542</v>
      </c>
      <c r="C111" s="38" t="s">
        <v>1730</v>
      </c>
      <c r="D111" s="19" t="s">
        <v>3412</v>
      </c>
      <c r="E111" s="19">
        <v>8</v>
      </c>
      <c r="F111" s="19"/>
      <c r="G111" s="114" t="s">
        <v>4876</v>
      </c>
      <c r="H111" s="115">
        <v>100</v>
      </c>
    </row>
    <row r="112" spans="1:8" ht="15" hidden="1" x14ac:dyDescent="0.25">
      <c r="A112" s="21">
        <v>46239</v>
      </c>
      <c r="B112" s="28" t="s">
        <v>1542</v>
      </c>
      <c r="C112" s="38" t="s">
        <v>1729</v>
      </c>
      <c r="D112" s="19" t="s">
        <v>1440</v>
      </c>
      <c r="E112" s="19">
        <v>4</v>
      </c>
      <c r="F112" s="19"/>
      <c r="G112" s="114"/>
      <c r="H112" s="115">
        <v>100</v>
      </c>
    </row>
    <row r="113" spans="1:8" ht="15" hidden="1" x14ac:dyDescent="0.25">
      <c r="A113" s="21">
        <v>46239</v>
      </c>
      <c r="B113" s="28" t="s">
        <v>1542</v>
      </c>
      <c r="C113" s="38" t="s">
        <v>1563</v>
      </c>
      <c r="D113" s="19" t="s">
        <v>1440</v>
      </c>
      <c r="E113" s="19">
        <v>6</v>
      </c>
      <c r="F113" s="19"/>
      <c r="G113" s="114"/>
      <c r="H113" s="115">
        <v>100</v>
      </c>
    </row>
    <row r="114" spans="1:8" ht="15" hidden="1" x14ac:dyDescent="0.25">
      <c r="A114" s="21">
        <v>46239</v>
      </c>
      <c r="B114" s="28" t="s">
        <v>1542</v>
      </c>
      <c r="C114" s="38" t="s">
        <v>1562</v>
      </c>
      <c r="D114" s="19" t="s">
        <v>1440</v>
      </c>
      <c r="E114" s="19">
        <v>7</v>
      </c>
      <c r="F114" s="19"/>
      <c r="G114" s="114"/>
      <c r="H114" s="115">
        <v>100</v>
      </c>
    </row>
    <row r="115" spans="1:8" ht="15" hidden="1" x14ac:dyDescent="0.25">
      <c r="A115" s="21">
        <v>46239</v>
      </c>
      <c r="B115" s="28" t="s">
        <v>1542</v>
      </c>
      <c r="C115" s="38" t="s">
        <v>1736</v>
      </c>
      <c r="D115" s="19" t="s">
        <v>1440</v>
      </c>
      <c r="E115" s="19">
        <v>3</v>
      </c>
      <c r="F115" s="19"/>
      <c r="G115" s="114"/>
      <c r="H115" s="115">
        <v>100</v>
      </c>
    </row>
    <row r="116" spans="1:8" ht="15" hidden="1" x14ac:dyDescent="0.25">
      <c r="A116" s="21">
        <v>46239</v>
      </c>
      <c r="B116" s="28" t="s">
        <v>1542</v>
      </c>
      <c r="C116" s="38" t="s">
        <v>1734</v>
      </c>
      <c r="D116" s="19" t="s">
        <v>1440</v>
      </c>
      <c r="E116" s="19">
        <v>6</v>
      </c>
      <c r="F116" s="19"/>
      <c r="G116" s="114"/>
      <c r="H116" s="115">
        <v>100</v>
      </c>
    </row>
    <row r="117" spans="1:8" ht="28.8" hidden="1" x14ac:dyDescent="0.25">
      <c r="A117" s="21">
        <v>46239</v>
      </c>
      <c r="B117" s="28" t="s">
        <v>1555</v>
      </c>
      <c r="C117" s="38" t="s">
        <v>1611</v>
      </c>
      <c r="D117" s="19" t="s">
        <v>4877</v>
      </c>
      <c r="E117" s="19"/>
      <c r="F117" s="19"/>
      <c r="G117" s="114" t="s">
        <v>4878</v>
      </c>
      <c r="H117" s="115">
        <v>100</v>
      </c>
    </row>
    <row r="118" spans="1:8" ht="38.4" hidden="1" x14ac:dyDescent="0.25">
      <c r="A118" s="21">
        <v>46239</v>
      </c>
      <c r="B118" s="28" t="s">
        <v>1555</v>
      </c>
      <c r="C118" s="38" t="s">
        <v>2065</v>
      </c>
      <c r="D118" s="19" t="s">
        <v>3412</v>
      </c>
      <c r="E118" s="19"/>
      <c r="F118" s="19"/>
      <c r="G118" s="114" t="s">
        <v>4879</v>
      </c>
      <c r="H118" s="115">
        <v>100</v>
      </c>
    </row>
    <row r="119" spans="1:8" ht="15" hidden="1" x14ac:dyDescent="0.25">
      <c r="A119" s="21">
        <v>46239</v>
      </c>
      <c r="B119" s="28" t="s">
        <v>1555</v>
      </c>
      <c r="C119" s="38" t="s">
        <v>1797</v>
      </c>
      <c r="D119" s="19" t="s">
        <v>4846</v>
      </c>
      <c r="E119" s="19"/>
      <c r="F119" s="19"/>
      <c r="G119" s="114" t="s">
        <v>4802</v>
      </c>
      <c r="H119" s="115">
        <v>100</v>
      </c>
    </row>
    <row r="120" spans="1:8" ht="28.8" hidden="1" x14ac:dyDescent="0.25">
      <c r="A120" s="21">
        <v>46239</v>
      </c>
      <c r="B120" s="28" t="s">
        <v>1555</v>
      </c>
      <c r="C120" s="38" t="s">
        <v>4231</v>
      </c>
      <c r="D120" s="19" t="s">
        <v>3412</v>
      </c>
      <c r="E120" s="19"/>
      <c r="F120" s="19"/>
      <c r="G120" s="114" t="s">
        <v>4880</v>
      </c>
      <c r="H120" s="115">
        <v>100</v>
      </c>
    </row>
    <row r="121" spans="1:8" hidden="1" x14ac:dyDescent="0.25">
      <c r="A121" s="21">
        <v>46239</v>
      </c>
      <c r="B121" s="28" t="s">
        <v>1555</v>
      </c>
      <c r="C121" s="38" t="s">
        <v>1951</v>
      </c>
      <c r="D121" s="19" t="s">
        <v>4881</v>
      </c>
      <c r="E121" s="19"/>
      <c r="F121" s="19"/>
      <c r="G121" s="114" t="s">
        <v>4882</v>
      </c>
      <c r="H121" s="115">
        <v>30</v>
      </c>
    </row>
    <row r="122" spans="1:8" hidden="1" x14ac:dyDescent="0.25">
      <c r="A122" s="21">
        <v>46239</v>
      </c>
      <c r="B122" s="28" t="s">
        <v>1438</v>
      </c>
      <c r="C122" s="38" t="s">
        <v>3346</v>
      </c>
      <c r="D122" s="19" t="s">
        <v>3412</v>
      </c>
      <c r="E122" s="19"/>
      <c r="F122" s="19"/>
      <c r="G122" s="114" t="s">
        <v>4883</v>
      </c>
      <c r="H122" s="115">
        <v>100</v>
      </c>
    </row>
    <row r="123" spans="1:8" ht="28.8" hidden="1" x14ac:dyDescent="0.25">
      <c r="A123" s="21">
        <v>46239</v>
      </c>
      <c r="B123" s="28" t="s">
        <v>1438</v>
      </c>
      <c r="C123" s="38" t="s">
        <v>1472</v>
      </c>
      <c r="D123" s="19" t="s">
        <v>4884</v>
      </c>
      <c r="E123" s="19">
        <v>7</v>
      </c>
      <c r="F123" s="19"/>
      <c r="G123" s="114" t="s">
        <v>4885</v>
      </c>
      <c r="H123" s="115">
        <v>100</v>
      </c>
    </row>
    <row r="124" spans="1:8" ht="28.8" hidden="1" x14ac:dyDescent="0.25">
      <c r="A124" s="21">
        <v>46239</v>
      </c>
      <c r="B124" s="28" t="s">
        <v>1438</v>
      </c>
      <c r="C124" s="38" t="s">
        <v>4828</v>
      </c>
      <c r="D124" s="19" t="s">
        <v>4884</v>
      </c>
      <c r="E124" s="19"/>
      <c r="F124" s="19"/>
      <c r="G124" s="114" t="s">
        <v>4886</v>
      </c>
      <c r="H124" s="115">
        <v>100</v>
      </c>
    </row>
    <row r="125" spans="1:8" ht="28.8" hidden="1" x14ac:dyDescent="0.25">
      <c r="A125" s="21">
        <v>46239</v>
      </c>
      <c r="B125" s="28" t="s">
        <v>1438</v>
      </c>
      <c r="C125" s="38" t="s">
        <v>4825</v>
      </c>
      <c r="D125" s="19" t="s">
        <v>3412</v>
      </c>
      <c r="E125" s="19"/>
      <c r="F125" s="19"/>
      <c r="G125" s="114" t="s">
        <v>4887</v>
      </c>
      <c r="H125" s="115">
        <v>100</v>
      </c>
    </row>
    <row r="126" spans="1:8" ht="15" hidden="1" x14ac:dyDescent="0.25">
      <c r="A126" s="21">
        <v>46239</v>
      </c>
      <c r="B126" s="28" t="s">
        <v>1438</v>
      </c>
      <c r="C126" s="38" t="s">
        <v>2096</v>
      </c>
      <c r="D126" s="19" t="s">
        <v>1440</v>
      </c>
      <c r="E126" s="19">
        <v>5</v>
      </c>
      <c r="F126" s="19"/>
      <c r="G126" s="114"/>
      <c r="H126" s="115">
        <v>100</v>
      </c>
    </row>
    <row r="127" spans="1:8" ht="15" hidden="1" x14ac:dyDescent="0.25">
      <c r="A127" s="21">
        <v>46239</v>
      </c>
      <c r="B127" s="28" t="s">
        <v>1457</v>
      </c>
      <c r="C127" s="38" t="s">
        <v>1622</v>
      </c>
      <c r="D127" s="19" t="s">
        <v>2841</v>
      </c>
      <c r="E127" s="19"/>
      <c r="F127" s="19"/>
      <c r="G127" s="114"/>
      <c r="H127" s="115">
        <v>100</v>
      </c>
    </row>
    <row r="128" spans="1:8" ht="15" hidden="1" x14ac:dyDescent="0.25">
      <c r="A128" s="21">
        <v>46239</v>
      </c>
      <c r="B128" s="28" t="s">
        <v>1457</v>
      </c>
      <c r="C128" s="38" t="s">
        <v>1624</v>
      </c>
      <c r="D128" s="19" t="s">
        <v>2841</v>
      </c>
      <c r="E128" s="19"/>
      <c r="F128" s="19"/>
      <c r="G128" s="114"/>
      <c r="H128" s="115">
        <v>100</v>
      </c>
    </row>
    <row r="129" spans="1:8" ht="15" hidden="1" x14ac:dyDescent="0.25">
      <c r="A129" s="21">
        <v>46239</v>
      </c>
      <c r="B129" s="28" t="s">
        <v>1457</v>
      </c>
      <c r="C129" s="38" t="s">
        <v>1626</v>
      </c>
      <c r="D129" s="19" t="s">
        <v>2841</v>
      </c>
      <c r="E129" s="19"/>
      <c r="F129" s="19"/>
      <c r="G129" s="114"/>
      <c r="H129" s="115">
        <v>100</v>
      </c>
    </row>
    <row r="130" spans="1:8" ht="15" hidden="1" x14ac:dyDescent="0.25">
      <c r="A130" s="21">
        <v>46239</v>
      </c>
      <c r="B130" s="28" t="s">
        <v>1457</v>
      </c>
      <c r="C130" s="38" t="s">
        <v>1737</v>
      </c>
      <c r="D130" s="19" t="s">
        <v>2841</v>
      </c>
      <c r="E130" s="19"/>
      <c r="F130" s="19"/>
      <c r="G130" s="114"/>
      <c r="H130" s="115">
        <v>100</v>
      </c>
    </row>
    <row r="131" spans="1:8" ht="15" hidden="1" x14ac:dyDescent="0.25">
      <c r="A131" s="21">
        <v>46239</v>
      </c>
      <c r="B131" s="28" t="s">
        <v>1457</v>
      </c>
      <c r="C131" s="38" t="s">
        <v>1700</v>
      </c>
      <c r="D131" s="19" t="s">
        <v>4888</v>
      </c>
      <c r="E131" s="19"/>
      <c r="F131" s="19"/>
      <c r="G131" s="114"/>
      <c r="H131" s="115">
        <v>100</v>
      </c>
    </row>
    <row r="132" spans="1:8" ht="15" hidden="1" x14ac:dyDescent="0.25">
      <c r="A132" s="21">
        <v>46239</v>
      </c>
      <c r="B132" s="28" t="s">
        <v>2372</v>
      </c>
      <c r="C132" s="38"/>
      <c r="D132" s="19"/>
      <c r="E132" s="19"/>
      <c r="F132" s="19"/>
      <c r="G132" s="114"/>
      <c r="H132" s="115">
        <v>100</v>
      </c>
    </row>
    <row r="133" spans="1:8" hidden="1" x14ac:dyDescent="0.25">
      <c r="A133" s="21">
        <v>46239</v>
      </c>
      <c r="B133" s="28" t="s">
        <v>1590</v>
      </c>
      <c r="C133" s="38" t="s">
        <v>1862</v>
      </c>
      <c r="D133" s="19" t="s">
        <v>4889</v>
      </c>
      <c r="E133" s="19"/>
      <c r="F133" s="19"/>
      <c r="G133" s="114" t="s">
        <v>4890</v>
      </c>
      <c r="H133" s="115">
        <v>100</v>
      </c>
    </row>
    <row r="134" spans="1:8" hidden="1" x14ac:dyDescent="0.25">
      <c r="A134" s="21">
        <v>46239</v>
      </c>
      <c r="B134" s="28" t="s">
        <v>1590</v>
      </c>
      <c r="C134" s="38" t="s">
        <v>1611</v>
      </c>
      <c r="D134" s="19" t="s">
        <v>4891</v>
      </c>
      <c r="E134" s="19"/>
      <c r="F134" s="19"/>
      <c r="G134" s="114" t="s">
        <v>4892</v>
      </c>
      <c r="H134" s="115">
        <v>100</v>
      </c>
    </row>
    <row r="135" spans="1:8" ht="48.6" hidden="1" customHeight="1" x14ac:dyDescent="0.25">
      <c r="A135" s="21">
        <v>46239</v>
      </c>
      <c r="B135" s="28" t="s">
        <v>1590</v>
      </c>
      <c r="C135" s="38" t="s">
        <v>2065</v>
      </c>
      <c r="D135" s="19" t="s">
        <v>4893</v>
      </c>
      <c r="E135" s="19"/>
      <c r="F135" s="19"/>
      <c r="G135" s="114" t="s">
        <v>4894</v>
      </c>
      <c r="H135" s="115">
        <v>100</v>
      </c>
    </row>
    <row r="136" spans="1:8" hidden="1" x14ac:dyDescent="0.25">
      <c r="A136" s="21">
        <v>46239</v>
      </c>
      <c r="B136" s="28" t="s">
        <v>1590</v>
      </c>
      <c r="C136" s="38" t="s">
        <v>2711</v>
      </c>
      <c r="D136" s="19" t="s">
        <v>4895</v>
      </c>
      <c r="E136" s="19"/>
      <c r="F136" s="19"/>
      <c r="G136" s="114" t="s">
        <v>4896</v>
      </c>
      <c r="H136" s="115">
        <v>100</v>
      </c>
    </row>
    <row r="137" spans="1:8" ht="15" hidden="1" x14ac:dyDescent="0.25">
      <c r="A137" s="21">
        <v>46239</v>
      </c>
      <c r="B137" s="28" t="s">
        <v>2372</v>
      </c>
      <c r="C137" s="38" t="s">
        <v>1862</v>
      </c>
      <c r="D137" s="19" t="s">
        <v>4897</v>
      </c>
      <c r="E137" s="19"/>
      <c r="F137" s="19"/>
      <c r="G137" s="114"/>
      <c r="H137" s="115">
        <v>100</v>
      </c>
    </row>
    <row r="138" spans="1:8" ht="15" hidden="1" x14ac:dyDescent="0.25">
      <c r="A138" s="21">
        <v>46239</v>
      </c>
      <c r="B138" s="28" t="s">
        <v>2372</v>
      </c>
      <c r="C138" s="38" t="s">
        <v>1909</v>
      </c>
      <c r="D138" s="19" t="s">
        <v>4898</v>
      </c>
      <c r="E138" s="19"/>
      <c r="F138" s="19"/>
      <c r="G138" s="114"/>
      <c r="H138" s="115">
        <v>100</v>
      </c>
    </row>
    <row r="139" spans="1:8" ht="15" hidden="1" x14ac:dyDescent="0.25">
      <c r="A139" s="21">
        <v>46239</v>
      </c>
      <c r="B139" s="28" t="s">
        <v>2372</v>
      </c>
      <c r="C139" s="38" t="s">
        <v>1700</v>
      </c>
      <c r="D139" s="19" t="s">
        <v>4899</v>
      </c>
      <c r="E139" s="19"/>
      <c r="F139" s="19"/>
      <c r="G139" s="114"/>
      <c r="H139" s="115">
        <v>100</v>
      </c>
    </row>
    <row r="140" spans="1:8" ht="57.6" hidden="1" x14ac:dyDescent="0.25">
      <c r="A140" s="21">
        <v>46240</v>
      </c>
      <c r="B140" s="28" t="s">
        <v>1534</v>
      </c>
      <c r="C140" s="38" t="s">
        <v>4900</v>
      </c>
      <c r="D140" s="19" t="s">
        <v>4901</v>
      </c>
      <c r="E140" s="19"/>
      <c r="F140" s="19"/>
      <c r="G140" s="114" t="s">
        <v>4902</v>
      </c>
      <c r="H140" s="115">
        <v>100</v>
      </c>
    </row>
    <row r="141" spans="1:8" hidden="1" x14ac:dyDescent="0.25">
      <c r="A141" s="21">
        <v>46240</v>
      </c>
      <c r="B141" s="28" t="s">
        <v>1534</v>
      </c>
      <c r="C141" s="38" t="s">
        <v>1124</v>
      </c>
      <c r="D141" s="19" t="s">
        <v>4903</v>
      </c>
      <c r="E141" s="19"/>
      <c r="F141" s="19"/>
      <c r="G141" s="114" t="s">
        <v>4904</v>
      </c>
      <c r="H141" s="115">
        <v>100</v>
      </c>
    </row>
    <row r="142" spans="1:8" ht="15" hidden="1" x14ac:dyDescent="0.25">
      <c r="A142" s="21">
        <v>46240</v>
      </c>
      <c r="B142" s="28" t="s">
        <v>1428</v>
      </c>
      <c r="C142" s="38" t="s">
        <v>758</v>
      </c>
      <c r="D142" s="19" t="s">
        <v>3402</v>
      </c>
      <c r="E142" s="19"/>
      <c r="F142" s="19"/>
      <c r="G142" s="114"/>
      <c r="H142" s="115">
        <v>100</v>
      </c>
    </row>
    <row r="143" spans="1:8" ht="15" hidden="1" x14ac:dyDescent="0.25">
      <c r="A143" s="21">
        <v>46240</v>
      </c>
      <c r="B143" s="28" t="s">
        <v>1428</v>
      </c>
      <c r="C143" s="38" t="s">
        <v>2689</v>
      </c>
      <c r="D143" s="19" t="s">
        <v>1604</v>
      </c>
      <c r="E143" s="19"/>
      <c r="F143" s="19"/>
      <c r="G143" s="114"/>
      <c r="H143" s="115">
        <v>100</v>
      </c>
    </row>
    <row r="144" spans="1:8" ht="15" hidden="1" x14ac:dyDescent="0.25">
      <c r="A144" s="21">
        <v>46240</v>
      </c>
      <c r="B144" s="28" t="s">
        <v>1428</v>
      </c>
      <c r="C144" s="38" t="s">
        <v>2689</v>
      </c>
      <c r="D144" s="19" t="s">
        <v>1603</v>
      </c>
      <c r="E144" s="19"/>
      <c r="F144" s="19"/>
      <c r="G144" s="114"/>
      <c r="H144" s="115">
        <v>100</v>
      </c>
    </row>
    <row r="145" spans="1:8" ht="15" hidden="1" x14ac:dyDescent="0.25">
      <c r="A145" s="21">
        <v>46240</v>
      </c>
      <c r="B145" s="28" t="s">
        <v>1428</v>
      </c>
      <c r="C145" s="38" t="s">
        <v>2689</v>
      </c>
      <c r="D145" s="19" t="s">
        <v>1602</v>
      </c>
      <c r="E145" s="19"/>
      <c r="F145" s="19"/>
      <c r="G145" s="114"/>
      <c r="H145" s="115">
        <v>100</v>
      </c>
    </row>
    <row r="146" spans="1:8" ht="15" hidden="1" x14ac:dyDescent="0.25">
      <c r="A146" s="21">
        <v>46240</v>
      </c>
      <c r="B146" s="28" t="s">
        <v>1428</v>
      </c>
      <c r="C146" s="38" t="s">
        <v>2689</v>
      </c>
      <c r="D146" s="19" t="s">
        <v>1605</v>
      </c>
      <c r="E146" s="19"/>
      <c r="F146" s="19"/>
      <c r="G146" s="114"/>
      <c r="H146" s="115">
        <v>100</v>
      </c>
    </row>
    <row r="147" spans="1:8" ht="15" hidden="1" x14ac:dyDescent="0.25">
      <c r="A147" s="21">
        <v>46240</v>
      </c>
      <c r="B147" s="28" t="s">
        <v>1555</v>
      </c>
      <c r="C147" s="38" t="s">
        <v>1553</v>
      </c>
      <c r="D147" s="19" t="s">
        <v>1440</v>
      </c>
      <c r="E147" s="19">
        <v>4</v>
      </c>
      <c r="F147" s="19"/>
      <c r="G147" s="114"/>
      <c r="H147" s="115">
        <v>100</v>
      </c>
    </row>
    <row r="148" spans="1:8" ht="15" hidden="1" x14ac:dyDescent="0.25">
      <c r="A148" s="21">
        <v>46240</v>
      </c>
      <c r="B148" s="28" t="s">
        <v>1555</v>
      </c>
      <c r="C148" s="38" t="s">
        <v>1779</v>
      </c>
      <c r="D148" s="19" t="s">
        <v>1440</v>
      </c>
      <c r="E148" s="19">
        <v>4</v>
      </c>
      <c r="F148" s="19"/>
      <c r="G148" s="114"/>
      <c r="H148" s="115">
        <v>100</v>
      </c>
    </row>
    <row r="149" spans="1:8" ht="28.8" hidden="1" x14ac:dyDescent="0.25">
      <c r="A149" s="21">
        <v>46240</v>
      </c>
      <c r="B149" s="28" t="s">
        <v>1555</v>
      </c>
      <c r="C149" s="38" t="s">
        <v>1951</v>
      </c>
      <c r="D149" s="19" t="s">
        <v>4905</v>
      </c>
      <c r="E149" s="19"/>
      <c r="F149" s="19"/>
      <c r="G149" s="114" t="s">
        <v>4906</v>
      </c>
      <c r="H149" s="115">
        <v>100</v>
      </c>
    </row>
    <row r="150" spans="1:8" ht="28.8" hidden="1" x14ac:dyDescent="0.25">
      <c r="A150" s="21">
        <v>46240</v>
      </c>
      <c r="B150" s="28" t="s">
        <v>1555</v>
      </c>
      <c r="C150" s="38" t="s">
        <v>1479</v>
      </c>
      <c r="D150" s="19" t="s">
        <v>4907</v>
      </c>
      <c r="E150" s="19"/>
      <c r="F150" s="19"/>
      <c r="G150" s="114" t="s">
        <v>4908</v>
      </c>
      <c r="H150" s="115">
        <v>100</v>
      </c>
    </row>
    <row r="151" spans="1:8" hidden="1" x14ac:dyDescent="0.25">
      <c r="A151" s="21">
        <v>46240</v>
      </c>
      <c r="B151" s="28" t="s">
        <v>1555</v>
      </c>
      <c r="C151" s="38" t="s">
        <v>1460</v>
      </c>
      <c r="D151" s="19" t="s">
        <v>3412</v>
      </c>
      <c r="E151" s="19">
        <v>8</v>
      </c>
      <c r="F151" s="19"/>
      <c r="G151" s="114" t="s">
        <v>4823</v>
      </c>
      <c r="H151" s="115">
        <v>100</v>
      </c>
    </row>
    <row r="152" spans="1:8" ht="28.8" hidden="1" x14ac:dyDescent="0.25">
      <c r="A152" s="21">
        <v>46240</v>
      </c>
      <c r="B152" s="28" t="s">
        <v>1438</v>
      </c>
      <c r="C152" s="38" t="s">
        <v>1574</v>
      </c>
      <c r="D152" s="19" t="s">
        <v>4846</v>
      </c>
      <c r="E152" s="19"/>
      <c r="F152" s="19"/>
      <c r="G152" s="114" t="s">
        <v>4886</v>
      </c>
      <c r="H152" s="115">
        <v>100</v>
      </c>
    </row>
    <row r="153" spans="1:8" ht="28.8" hidden="1" x14ac:dyDescent="0.25">
      <c r="A153" s="21">
        <v>46240</v>
      </c>
      <c r="B153" s="28" t="s">
        <v>1438</v>
      </c>
      <c r="C153" s="38" t="s">
        <v>1646</v>
      </c>
      <c r="D153" s="19" t="s">
        <v>4846</v>
      </c>
      <c r="E153" s="19">
        <v>4</v>
      </c>
      <c r="F153" s="19"/>
      <c r="G153" s="114" t="s">
        <v>4909</v>
      </c>
      <c r="H153" s="115">
        <v>100</v>
      </c>
    </row>
    <row r="154" spans="1:8" ht="15" hidden="1" x14ac:dyDescent="0.25">
      <c r="A154" s="21">
        <v>46240</v>
      </c>
      <c r="B154" s="28" t="s">
        <v>1438</v>
      </c>
      <c r="C154" s="38" t="s">
        <v>1642</v>
      </c>
      <c r="D154" s="19" t="s">
        <v>2841</v>
      </c>
      <c r="E154" s="19"/>
      <c r="F154" s="19"/>
      <c r="G154" s="114"/>
      <c r="H154" s="115">
        <v>100</v>
      </c>
    </row>
    <row r="155" spans="1:8" ht="15" hidden="1" x14ac:dyDescent="0.25">
      <c r="A155" s="21">
        <v>46240</v>
      </c>
      <c r="B155" s="28" t="s">
        <v>1438</v>
      </c>
      <c r="C155" s="38" t="s">
        <v>2201</v>
      </c>
      <c r="D155" s="19" t="s">
        <v>3436</v>
      </c>
      <c r="E155" s="19"/>
      <c r="F155" s="19"/>
      <c r="G155" s="114" t="s">
        <v>4910</v>
      </c>
      <c r="H155" s="115">
        <v>100</v>
      </c>
    </row>
    <row r="156" spans="1:8" ht="15" hidden="1" x14ac:dyDescent="0.25">
      <c r="A156" s="21">
        <v>46240</v>
      </c>
      <c r="B156" s="28" t="s">
        <v>1457</v>
      </c>
      <c r="C156" s="38" t="s">
        <v>4911</v>
      </c>
      <c r="D156" s="19" t="s">
        <v>1440</v>
      </c>
      <c r="E156" s="19">
        <v>3</v>
      </c>
      <c r="F156" s="19"/>
      <c r="G156" s="114" t="s">
        <v>4912</v>
      </c>
      <c r="H156" s="115">
        <v>100</v>
      </c>
    </row>
    <row r="157" spans="1:8" ht="15" hidden="1" x14ac:dyDescent="0.25">
      <c r="A157" s="21">
        <v>46240</v>
      </c>
      <c r="B157" s="28" t="s">
        <v>1457</v>
      </c>
      <c r="C157" s="38" t="s">
        <v>3200</v>
      </c>
      <c r="D157" s="19" t="s">
        <v>2841</v>
      </c>
      <c r="E157" s="19"/>
      <c r="F157" s="19"/>
      <c r="G157" s="114"/>
      <c r="H157" s="115">
        <v>100</v>
      </c>
    </row>
    <row r="158" spans="1:8" ht="15" hidden="1" x14ac:dyDescent="0.25">
      <c r="A158" s="21">
        <v>46240</v>
      </c>
      <c r="B158" s="28" t="s">
        <v>1457</v>
      </c>
      <c r="C158" s="38" t="s">
        <v>2440</v>
      </c>
      <c r="D158" s="19" t="s">
        <v>2841</v>
      </c>
      <c r="E158" s="19"/>
      <c r="F158" s="19"/>
      <c r="G158" s="114"/>
      <c r="H158" s="115">
        <v>100</v>
      </c>
    </row>
    <row r="159" spans="1:8" ht="15" hidden="1" x14ac:dyDescent="0.25">
      <c r="A159" s="21">
        <v>46240</v>
      </c>
      <c r="B159" s="28" t="s">
        <v>1457</v>
      </c>
      <c r="C159" s="38" t="s">
        <v>1570</v>
      </c>
      <c r="D159" s="19" t="s">
        <v>2841</v>
      </c>
      <c r="E159" s="19"/>
      <c r="F159" s="19"/>
      <c r="G159" s="114"/>
      <c r="H159" s="115">
        <v>100</v>
      </c>
    </row>
    <row r="160" spans="1:8" ht="15" hidden="1" x14ac:dyDescent="0.25">
      <c r="A160" s="21">
        <v>46240</v>
      </c>
      <c r="B160" s="28" t="s">
        <v>1457</v>
      </c>
      <c r="C160" s="38" t="s">
        <v>1907</v>
      </c>
      <c r="D160" s="19" t="s">
        <v>1440</v>
      </c>
      <c r="E160" s="19">
        <v>4</v>
      </c>
      <c r="F160" s="19"/>
      <c r="G160" s="114"/>
      <c r="H160" s="115">
        <v>100</v>
      </c>
    </row>
    <row r="161" spans="1:8" ht="15" hidden="1" x14ac:dyDescent="0.25">
      <c r="A161" s="21">
        <v>46240</v>
      </c>
      <c r="B161" s="28" t="s">
        <v>1457</v>
      </c>
      <c r="C161" s="38" t="s">
        <v>1941</v>
      </c>
      <c r="D161" s="19" t="s">
        <v>1440</v>
      </c>
      <c r="E161" s="19">
        <v>3</v>
      </c>
      <c r="F161" s="19"/>
      <c r="G161" s="114"/>
      <c r="H161" s="115">
        <v>100</v>
      </c>
    </row>
    <row r="162" spans="1:8" ht="15" hidden="1" x14ac:dyDescent="0.25">
      <c r="A162" s="21">
        <v>46240</v>
      </c>
      <c r="B162" s="28" t="s">
        <v>1457</v>
      </c>
      <c r="C162" s="38" t="s">
        <v>1787</v>
      </c>
      <c r="D162" s="19" t="s">
        <v>1440</v>
      </c>
      <c r="E162" s="19">
        <v>6</v>
      </c>
      <c r="F162" s="19"/>
      <c r="G162" s="114"/>
      <c r="H162" s="115">
        <v>100</v>
      </c>
    </row>
    <row r="163" spans="1:8" hidden="1" x14ac:dyDescent="0.25">
      <c r="A163" s="21">
        <v>46240</v>
      </c>
      <c r="B163" s="28" t="s">
        <v>1457</v>
      </c>
      <c r="C163" s="38" t="s">
        <v>1909</v>
      </c>
      <c r="D163" s="19" t="s">
        <v>4846</v>
      </c>
      <c r="E163" s="19"/>
      <c r="F163" s="19"/>
      <c r="G163" s="114" t="s">
        <v>4913</v>
      </c>
      <c r="H163" s="115">
        <v>100</v>
      </c>
    </row>
    <row r="164" spans="1:8" hidden="1" x14ac:dyDescent="0.25">
      <c r="A164" s="21">
        <v>46240</v>
      </c>
      <c r="B164" s="28" t="s">
        <v>2372</v>
      </c>
      <c r="C164" s="38" t="s">
        <v>1540</v>
      </c>
      <c r="D164" s="19" t="s">
        <v>4914</v>
      </c>
      <c r="E164" s="19"/>
      <c r="F164" s="19"/>
      <c r="G164" s="114" t="s">
        <v>4915</v>
      </c>
      <c r="H164" s="115">
        <v>100</v>
      </c>
    </row>
    <row r="165" spans="1:8" hidden="1" x14ac:dyDescent="0.25">
      <c r="A165" s="21">
        <v>46240</v>
      </c>
      <c r="B165" s="28" t="s">
        <v>2372</v>
      </c>
      <c r="C165" s="38" t="s">
        <v>1392</v>
      </c>
      <c r="D165" s="19" t="s">
        <v>4916</v>
      </c>
      <c r="E165" s="19"/>
      <c r="F165" s="19"/>
      <c r="G165" s="114" t="s">
        <v>4917</v>
      </c>
      <c r="H165" s="115">
        <v>100</v>
      </c>
    </row>
    <row r="166" spans="1:8" ht="28.8" hidden="1" x14ac:dyDescent="0.25">
      <c r="A166" s="21">
        <v>46240</v>
      </c>
      <c r="B166" s="28" t="s">
        <v>2372</v>
      </c>
      <c r="C166" s="38" t="s">
        <v>4812</v>
      </c>
      <c r="D166" s="19" t="s">
        <v>4918</v>
      </c>
      <c r="E166" s="19"/>
      <c r="F166" s="19"/>
      <c r="G166" s="114" t="s">
        <v>4919</v>
      </c>
      <c r="H166" s="115">
        <v>100</v>
      </c>
    </row>
    <row r="167" spans="1:8" ht="15" hidden="1" x14ac:dyDescent="0.25">
      <c r="A167" s="21"/>
      <c r="B167" s="28"/>
      <c r="C167" s="38"/>
      <c r="D167" s="19"/>
      <c r="E167" s="19"/>
      <c r="F167" s="19"/>
      <c r="G167" s="114"/>
      <c r="H167" s="115"/>
    </row>
    <row r="168" spans="1:8" ht="15" hidden="1" x14ac:dyDescent="0.25">
      <c r="A168" s="21"/>
      <c r="B168" s="28"/>
      <c r="C168" s="38"/>
      <c r="D168" s="19"/>
      <c r="E168" s="19"/>
      <c r="F168" s="19"/>
      <c r="G168" s="114"/>
      <c r="H168" s="115"/>
    </row>
    <row r="169" spans="1:8" ht="15" hidden="1" x14ac:dyDescent="0.25">
      <c r="A169" s="21"/>
      <c r="B169" s="28"/>
      <c r="C169" s="38"/>
      <c r="D169" s="19"/>
      <c r="E169" s="19"/>
      <c r="F169" s="19"/>
      <c r="G169" s="114"/>
      <c r="H169" s="115"/>
    </row>
    <row r="170" spans="1:8" ht="15" hidden="1" x14ac:dyDescent="0.25">
      <c r="A170" s="21"/>
      <c r="B170" s="28"/>
      <c r="C170" s="38"/>
      <c r="D170" s="19"/>
      <c r="E170" s="19"/>
      <c r="F170" s="19"/>
      <c r="G170" s="114"/>
      <c r="H170" s="115"/>
    </row>
    <row r="171" spans="1:8" ht="15" hidden="1" x14ac:dyDescent="0.25">
      <c r="A171" s="21"/>
      <c r="B171" s="28"/>
      <c r="C171" s="38"/>
      <c r="D171" s="19"/>
      <c r="E171" s="19"/>
      <c r="F171" s="19"/>
      <c r="G171" s="114"/>
      <c r="H171" s="115"/>
    </row>
    <row r="172" spans="1:8" ht="15" hidden="1" x14ac:dyDescent="0.25">
      <c r="A172" s="21"/>
      <c r="B172" s="28"/>
      <c r="C172" s="38"/>
      <c r="D172" s="19"/>
      <c r="E172" s="19"/>
      <c r="F172" s="19"/>
      <c r="G172" s="114"/>
      <c r="H172" s="115"/>
    </row>
    <row r="173" spans="1:8" ht="15" hidden="1" x14ac:dyDescent="0.25">
      <c r="A173" s="21"/>
      <c r="B173" s="28"/>
      <c r="C173" s="38"/>
      <c r="D173" s="19"/>
      <c r="E173" s="19"/>
      <c r="F173" s="19"/>
      <c r="G173" s="114"/>
      <c r="H173" s="115"/>
    </row>
    <row r="174" spans="1:8" ht="15" hidden="1" x14ac:dyDescent="0.25">
      <c r="A174" s="21"/>
      <c r="B174" s="28"/>
      <c r="C174" s="38"/>
      <c r="D174" s="19"/>
      <c r="E174" s="19"/>
      <c r="F174" s="19"/>
      <c r="G174" s="114"/>
      <c r="H174" s="115"/>
    </row>
    <row r="175" spans="1:8" ht="15" hidden="1" x14ac:dyDescent="0.25">
      <c r="A175" s="21"/>
      <c r="B175" s="28"/>
      <c r="C175" s="38"/>
      <c r="D175" s="19"/>
      <c r="E175" s="19"/>
      <c r="F175" s="19"/>
      <c r="G175" s="114"/>
      <c r="H175" s="115"/>
    </row>
    <row r="176" spans="1:8" ht="15" hidden="1" x14ac:dyDescent="0.25">
      <c r="A176" s="21"/>
      <c r="B176" s="28"/>
      <c r="C176" s="38"/>
      <c r="D176" s="19"/>
      <c r="E176" s="19"/>
      <c r="F176" s="19"/>
      <c r="G176" s="114"/>
      <c r="H176" s="115"/>
    </row>
    <row r="177" spans="1:8" ht="15" hidden="1" x14ac:dyDescent="0.25">
      <c r="A177" s="21"/>
      <c r="B177" s="28"/>
      <c r="C177" s="38"/>
      <c r="D177" s="19"/>
      <c r="E177" s="19"/>
      <c r="F177" s="19"/>
      <c r="G177" s="114"/>
      <c r="H177" s="115"/>
    </row>
    <row r="178" spans="1:8" ht="15" hidden="1" x14ac:dyDescent="0.25">
      <c r="A178" s="21"/>
      <c r="B178" s="28"/>
      <c r="C178" s="38"/>
      <c r="D178" s="19"/>
      <c r="E178" s="19"/>
      <c r="F178" s="19"/>
      <c r="G178" s="114"/>
      <c r="H178" s="115"/>
    </row>
    <row r="179" spans="1:8" ht="15" hidden="1" x14ac:dyDescent="0.25">
      <c r="A179" s="21"/>
      <c r="B179" s="28"/>
      <c r="C179" s="38"/>
      <c r="D179" s="19"/>
      <c r="E179" s="19"/>
      <c r="F179" s="19"/>
      <c r="G179" s="114"/>
      <c r="H179" s="115"/>
    </row>
    <row r="180" spans="1:8" ht="15" hidden="1" x14ac:dyDescent="0.25">
      <c r="A180" s="21"/>
      <c r="B180" s="28"/>
      <c r="C180" s="38"/>
      <c r="D180" s="19"/>
      <c r="E180" s="19"/>
      <c r="F180" s="19"/>
      <c r="G180" s="114"/>
      <c r="H180" s="115"/>
    </row>
    <row r="181" spans="1:8" ht="15" hidden="1" x14ac:dyDescent="0.25">
      <c r="A181" s="21"/>
      <c r="B181" s="28"/>
      <c r="C181" s="38"/>
      <c r="D181" s="19"/>
      <c r="E181" s="19"/>
      <c r="F181" s="19"/>
      <c r="G181" s="114"/>
      <c r="H181" s="115"/>
    </row>
    <row r="182" spans="1:8" ht="15" hidden="1" x14ac:dyDescent="0.25">
      <c r="A182" s="21"/>
      <c r="B182" s="28"/>
      <c r="C182" s="38"/>
      <c r="D182" s="19"/>
      <c r="E182" s="19"/>
      <c r="F182" s="19"/>
      <c r="G182" s="114"/>
      <c r="H182" s="115"/>
    </row>
    <row r="183" spans="1:8" ht="15" hidden="1" x14ac:dyDescent="0.25">
      <c r="A183" s="21"/>
      <c r="B183" s="28"/>
      <c r="C183" s="38"/>
      <c r="D183" s="19"/>
      <c r="E183" s="19"/>
      <c r="F183" s="19"/>
      <c r="G183" s="114"/>
      <c r="H183" s="115"/>
    </row>
    <row r="184" spans="1:8" ht="15" hidden="1" x14ac:dyDescent="0.25">
      <c r="A184" s="21"/>
      <c r="B184" s="28"/>
      <c r="C184" s="38"/>
      <c r="D184" s="19"/>
      <c r="E184" s="19"/>
      <c r="F184" s="19"/>
      <c r="G184" s="114"/>
      <c r="H184" s="115"/>
    </row>
    <row r="185" spans="1:8" ht="15" hidden="1" x14ac:dyDescent="0.25">
      <c r="A185" s="21"/>
      <c r="B185" s="28"/>
      <c r="C185" s="38"/>
      <c r="D185" s="19"/>
      <c r="E185" s="19"/>
      <c r="F185" s="19"/>
      <c r="G185" s="114"/>
      <c r="H185" s="115"/>
    </row>
    <row r="186" spans="1:8" ht="15" hidden="1" x14ac:dyDescent="0.25">
      <c r="A186" s="21"/>
      <c r="B186" s="28"/>
      <c r="C186" s="38"/>
      <c r="D186" s="19"/>
      <c r="E186" s="19"/>
      <c r="F186" s="19"/>
      <c r="G186" s="114"/>
      <c r="H186" s="115"/>
    </row>
    <row r="187" spans="1:8" ht="15" hidden="1" x14ac:dyDescent="0.25">
      <c r="A187" s="21"/>
      <c r="B187" s="28"/>
      <c r="C187" s="38"/>
      <c r="D187" s="19"/>
      <c r="E187" s="19"/>
      <c r="F187" s="19"/>
      <c r="G187" s="114"/>
      <c r="H187" s="115"/>
    </row>
    <row r="188" spans="1:8" ht="15" hidden="1" x14ac:dyDescent="0.25">
      <c r="A188" s="21"/>
      <c r="B188" s="28"/>
      <c r="C188" s="38"/>
      <c r="D188" s="19"/>
      <c r="E188" s="19"/>
      <c r="F188" s="19"/>
      <c r="G188" s="114"/>
      <c r="H188" s="115"/>
    </row>
    <row r="189" spans="1:8" ht="15" hidden="1" x14ac:dyDescent="0.25">
      <c r="A189" s="21"/>
      <c r="B189" s="28"/>
      <c r="C189" s="38"/>
      <c r="D189" s="19"/>
      <c r="E189" s="19"/>
      <c r="F189" s="19"/>
      <c r="G189" s="114"/>
      <c r="H189" s="115"/>
    </row>
    <row r="190" spans="1:8" ht="15" hidden="1" x14ac:dyDescent="0.25">
      <c r="A190" s="21"/>
      <c r="B190" s="28"/>
      <c r="C190" s="38"/>
      <c r="D190" s="19"/>
      <c r="E190" s="19"/>
      <c r="F190" s="19"/>
      <c r="G190" s="114"/>
      <c r="H190" s="115"/>
    </row>
    <row r="191" spans="1:8" ht="15" hidden="1" x14ac:dyDescent="0.25">
      <c r="A191" s="21"/>
      <c r="B191" s="28"/>
      <c r="C191" s="38"/>
      <c r="D191" s="19"/>
      <c r="E191" s="19"/>
      <c r="F191" s="19"/>
      <c r="G191" s="114"/>
      <c r="H191" s="115"/>
    </row>
    <row r="192" spans="1:8" ht="15" hidden="1" x14ac:dyDescent="0.25">
      <c r="A192" s="21"/>
      <c r="B192" s="28"/>
      <c r="C192" s="38"/>
      <c r="D192" s="19"/>
      <c r="E192" s="19"/>
      <c r="F192" s="19"/>
      <c r="G192" s="114"/>
      <c r="H192" s="115"/>
    </row>
    <row r="193" spans="1:8" ht="15" hidden="1" x14ac:dyDescent="0.25">
      <c r="A193" s="21"/>
      <c r="B193" s="28"/>
      <c r="C193" s="38"/>
      <c r="D193" s="19"/>
      <c r="E193" s="19"/>
      <c r="F193" s="19"/>
      <c r="G193" s="114"/>
      <c r="H193" s="115"/>
    </row>
    <row r="194" spans="1:8" ht="15" hidden="1" x14ac:dyDescent="0.25">
      <c r="A194" s="21"/>
      <c r="B194" s="28"/>
      <c r="C194" s="38"/>
      <c r="D194" s="19"/>
      <c r="E194" s="19"/>
      <c r="F194" s="19"/>
      <c r="G194" s="114"/>
      <c r="H194" s="115"/>
    </row>
    <row r="195" spans="1:8" ht="15" hidden="1" x14ac:dyDescent="0.25">
      <c r="A195" s="21"/>
      <c r="B195" s="28"/>
      <c r="C195" s="38"/>
      <c r="D195" s="19"/>
      <c r="E195" s="19"/>
      <c r="F195" s="19"/>
      <c r="G195" s="114"/>
      <c r="H195" s="115"/>
    </row>
    <row r="196" spans="1:8" ht="15" hidden="1" x14ac:dyDescent="0.25">
      <c r="A196" s="21"/>
      <c r="B196" s="28"/>
      <c r="C196" s="38"/>
      <c r="D196" s="19"/>
      <c r="E196" s="19"/>
      <c r="F196" s="19"/>
      <c r="G196" s="114"/>
      <c r="H196" s="115"/>
    </row>
    <row r="197" spans="1:8" s="67" customFormat="1" ht="13.2" hidden="1" x14ac:dyDescent="0.2">
      <c r="A197" s="21"/>
      <c r="B197" s="28"/>
      <c r="C197" s="38"/>
      <c r="D197" s="19"/>
      <c r="E197" s="19"/>
      <c r="F197" s="19"/>
      <c r="G197" s="114"/>
      <c r="H197" s="115"/>
    </row>
    <row r="198" spans="1:8" ht="15" hidden="1" x14ac:dyDescent="0.25">
      <c r="A198" s="21"/>
      <c r="B198" s="28"/>
      <c r="C198" s="38"/>
      <c r="D198" s="19"/>
      <c r="E198" s="19"/>
      <c r="F198" s="19"/>
      <c r="G198" s="114"/>
      <c r="H198" s="115"/>
    </row>
    <row r="199" spans="1:8" ht="15" hidden="1" x14ac:dyDescent="0.25">
      <c r="A199" s="21"/>
      <c r="B199" s="28"/>
      <c r="C199" s="38"/>
      <c r="D199" s="19"/>
      <c r="E199" s="19"/>
      <c r="F199" s="19"/>
      <c r="G199" s="114"/>
      <c r="H199" s="115"/>
    </row>
    <row r="200" spans="1:8" ht="15" hidden="1" x14ac:dyDescent="0.25">
      <c r="A200" s="21"/>
      <c r="B200" s="28"/>
      <c r="C200" s="38"/>
      <c r="D200" s="19"/>
      <c r="E200" s="19"/>
      <c r="F200" s="19"/>
      <c r="G200" s="114"/>
      <c r="H200" s="115"/>
    </row>
    <row r="201" spans="1:8" ht="15" hidden="1" x14ac:dyDescent="0.25">
      <c r="A201" s="21"/>
      <c r="B201" s="28"/>
      <c r="C201" s="38"/>
      <c r="D201" s="19"/>
      <c r="E201" s="19"/>
      <c r="F201" s="19"/>
      <c r="G201" s="114"/>
      <c r="H201" s="115"/>
    </row>
    <row r="202" spans="1:8" ht="15" hidden="1" x14ac:dyDescent="0.25">
      <c r="A202" s="21"/>
      <c r="B202" s="28"/>
      <c r="C202" s="38"/>
      <c r="D202" s="19"/>
      <c r="E202" s="19"/>
      <c r="F202" s="19"/>
      <c r="G202" s="114"/>
      <c r="H202" s="115"/>
    </row>
    <row r="203" spans="1:8" ht="15" hidden="1" x14ac:dyDescent="0.25">
      <c r="A203" s="21"/>
      <c r="B203" s="28"/>
      <c r="C203" s="38"/>
      <c r="D203" s="19"/>
      <c r="E203" s="19"/>
      <c r="F203" s="19"/>
      <c r="G203" s="114"/>
      <c r="H203" s="115"/>
    </row>
    <row r="204" spans="1:8" ht="15" hidden="1" x14ac:dyDescent="0.25">
      <c r="A204" s="21"/>
      <c r="B204" s="28"/>
      <c r="C204" s="38"/>
      <c r="D204" s="19"/>
      <c r="E204" s="19"/>
      <c r="F204" s="19"/>
      <c r="G204" s="114"/>
      <c r="H204" s="115"/>
    </row>
    <row r="205" spans="1:8" ht="15" hidden="1" x14ac:dyDescent="0.25">
      <c r="A205" s="21"/>
      <c r="B205" s="28"/>
      <c r="C205" s="38"/>
      <c r="D205" s="19"/>
      <c r="E205" s="19"/>
      <c r="F205" s="19"/>
      <c r="G205" s="114"/>
      <c r="H205" s="115"/>
    </row>
    <row r="206" spans="1:8" ht="15" hidden="1" x14ac:dyDescent="0.25">
      <c r="A206" s="21"/>
      <c r="B206" s="28"/>
      <c r="C206" s="38"/>
      <c r="D206" s="19"/>
      <c r="E206" s="19"/>
      <c r="F206" s="19"/>
      <c r="G206" s="114"/>
      <c r="H206" s="115"/>
    </row>
    <row r="207" spans="1:8" ht="15" hidden="1" x14ac:dyDescent="0.25">
      <c r="A207" s="21"/>
      <c r="B207" s="28"/>
      <c r="C207" s="38"/>
      <c r="D207" s="19"/>
      <c r="E207" s="19"/>
      <c r="F207" s="19"/>
      <c r="G207" s="114"/>
      <c r="H207" s="115"/>
    </row>
    <row r="208" spans="1:8" ht="15" hidden="1" x14ac:dyDescent="0.25">
      <c r="A208" s="21"/>
      <c r="B208" s="28"/>
      <c r="C208" s="38"/>
      <c r="D208" s="19"/>
      <c r="E208" s="19"/>
      <c r="F208" s="19"/>
      <c r="G208" s="114"/>
      <c r="H208" s="115"/>
    </row>
    <row r="209" spans="1:8" ht="15" hidden="1" x14ac:dyDescent="0.25">
      <c r="A209" s="21"/>
      <c r="B209" s="28"/>
      <c r="C209" s="38"/>
      <c r="D209" s="19"/>
      <c r="E209" s="19"/>
      <c r="F209" s="19"/>
      <c r="G209" s="114"/>
      <c r="H209" s="115"/>
    </row>
    <row r="210" spans="1:8" ht="15" hidden="1" x14ac:dyDescent="0.25">
      <c r="A210" s="21"/>
      <c r="B210" s="28"/>
      <c r="C210" s="38"/>
      <c r="D210" s="19"/>
      <c r="E210" s="19"/>
      <c r="F210" s="19"/>
      <c r="G210" s="114"/>
      <c r="H210" s="115"/>
    </row>
    <row r="211" spans="1:8" ht="15" hidden="1" x14ac:dyDescent="0.25">
      <c r="A211" s="21"/>
      <c r="B211" s="28"/>
      <c r="C211" s="38"/>
      <c r="D211" s="19"/>
      <c r="E211" s="19"/>
      <c r="F211" s="19"/>
      <c r="G211" s="114"/>
      <c r="H211" s="115"/>
    </row>
    <row r="212" spans="1:8" ht="15" hidden="1" x14ac:dyDescent="0.25">
      <c r="A212" s="21"/>
      <c r="B212" s="28"/>
      <c r="C212" s="38"/>
      <c r="D212" s="19"/>
      <c r="E212" s="19"/>
      <c r="F212" s="19"/>
      <c r="G212" s="114"/>
      <c r="H212" s="115"/>
    </row>
    <row r="213" spans="1:8" ht="15" hidden="1" x14ac:dyDescent="0.25">
      <c r="A213" s="21"/>
      <c r="B213" s="28"/>
      <c r="C213" s="38"/>
      <c r="D213" s="19"/>
      <c r="E213" s="19"/>
      <c r="F213" s="19"/>
      <c r="G213" s="114"/>
      <c r="H213" s="115"/>
    </row>
    <row r="214" spans="1:8" ht="15" hidden="1" x14ac:dyDescent="0.25">
      <c r="A214" s="21"/>
      <c r="B214" s="28"/>
      <c r="C214" s="38"/>
      <c r="D214" s="19"/>
      <c r="E214" s="19"/>
      <c r="F214" s="19"/>
      <c r="G214" s="114"/>
      <c r="H214" s="115"/>
    </row>
    <row r="215" spans="1:8" ht="15" hidden="1" x14ac:dyDescent="0.25">
      <c r="A215" s="21"/>
      <c r="B215" s="28"/>
      <c r="C215" s="38"/>
      <c r="D215" s="19"/>
      <c r="E215" s="19"/>
      <c r="F215" s="19"/>
      <c r="G215" s="114"/>
      <c r="H215" s="115"/>
    </row>
    <row r="216" spans="1:8" ht="15" hidden="1" x14ac:dyDescent="0.25">
      <c r="A216" s="21"/>
      <c r="B216" s="28"/>
      <c r="C216" s="38"/>
      <c r="D216" s="19"/>
      <c r="E216" s="19"/>
      <c r="F216" s="19"/>
      <c r="G216" s="114"/>
      <c r="H216" s="115"/>
    </row>
    <row r="217" spans="1:8" ht="15" hidden="1" x14ac:dyDescent="0.25">
      <c r="A217" s="21"/>
      <c r="B217" s="28"/>
      <c r="C217" s="38"/>
      <c r="D217" s="19"/>
      <c r="E217" s="19"/>
      <c r="F217" s="19"/>
      <c r="G217" s="114"/>
      <c r="H217" s="115"/>
    </row>
    <row r="218" spans="1:8" ht="15" hidden="1" x14ac:dyDescent="0.25">
      <c r="A218" s="21"/>
      <c r="B218" s="28"/>
      <c r="C218" s="38"/>
      <c r="D218" s="19"/>
      <c r="E218" s="19"/>
      <c r="F218" s="19"/>
      <c r="G218" s="114"/>
      <c r="H218" s="115"/>
    </row>
    <row r="219" spans="1:8" ht="15" hidden="1" x14ac:dyDescent="0.25">
      <c r="A219" s="21"/>
      <c r="B219" s="28"/>
      <c r="C219" s="38"/>
      <c r="D219" s="19"/>
      <c r="E219" s="19"/>
      <c r="F219" s="19"/>
      <c r="G219" s="114"/>
      <c r="H219" s="115"/>
    </row>
    <row r="220" spans="1:8" ht="15" hidden="1" x14ac:dyDescent="0.25">
      <c r="A220" s="21"/>
      <c r="B220" s="28"/>
      <c r="C220" s="38"/>
      <c r="D220" s="19"/>
      <c r="E220" s="19"/>
      <c r="F220" s="19"/>
      <c r="G220" s="114"/>
      <c r="H220" s="115"/>
    </row>
    <row r="221" spans="1:8" ht="15" hidden="1" x14ac:dyDescent="0.25">
      <c r="A221" s="21"/>
      <c r="B221" s="28"/>
      <c r="C221" s="38"/>
      <c r="D221" s="19"/>
      <c r="E221" s="19"/>
      <c r="F221" s="19"/>
      <c r="G221" s="114"/>
      <c r="H221" s="115"/>
    </row>
    <row r="222" spans="1:8" ht="15" hidden="1" x14ac:dyDescent="0.25">
      <c r="A222" s="21"/>
      <c r="B222" s="28"/>
      <c r="C222" s="38"/>
      <c r="D222" s="19"/>
      <c r="E222" s="19"/>
      <c r="F222" s="19"/>
      <c r="G222" s="114"/>
      <c r="H222" s="115"/>
    </row>
    <row r="223" spans="1:8" ht="15" hidden="1" x14ac:dyDescent="0.25">
      <c r="A223" s="21"/>
      <c r="B223" s="28"/>
      <c r="C223" s="38"/>
      <c r="D223" s="19"/>
      <c r="E223" s="19"/>
      <c r="F223" s="19"/>
      <c r="G223" s="114"/>
      <c r="H223" s="115"/>
    </row>
    <row r="224" spans="1:8" ht="15" hidden="1" x14ac:dyDescent="0.25">
      <c r="A224" s="21"/>
      <c r="B224" s="28"/>
      <c r="C224" s="38"/>
      <c r="D224" s="19"/>
      <c r="E224" s="19"/>
      <c r="F224" s="19"/>
      <c r="G224" s="114"/>
      <c r="H224" s="115"/>
    </row>
    <row r="225" spans="1:8" ht="15" hidden="1" x14ac:dyDescent="0.25">
      <c r="A225" s="21"/>
      <c r="B225" s="28"/>
      <c r="C225" s="38"/>
      <c r="D225" s="19"/>
      <c r="E225" s="19"/>
      <c r="F225" s="19"/>
      <c r="G225" s="114"/>
      <c r="H225" s="115"/>
    </row>
    <row r="226" spans="1:8" ht="15" hidden="1" x14ac:dyDescent="0.25">
      <c r="A226" s="21"/>
      <c r="B226" s="28"/>
      <c r="C226" s="38"/>
      <c r="D226" s="19"/>
      <c r="E226" s="19"/>
      <c r="F226" s="19"/>
      <c r="G226" s="114"/>
      <c r="H226" s="115"/>
    </row>
    <row r="227" spans="1:8" ht="15" hidden="1" x14ac:dyDescent="0.25">
      <c r="A227" s="21"/>
      <c r="B227" s="28"/>
      <c r="C227" s="38"/>
      <c r="D227" s="19"/>
      <c r="E227" s="19"/>
      <c r="F227" s="19"/>
      <c r="G227" s="114"/>
      <c r="H227" s="115"/>
    </row>
    <row r="228" spans="1:8" ht="15" hidden="1" x14ac:dyDescent="0.25">
      <c r="A228" s="21"/>
      <c r="B228" s="28"/>
      <c r="C228" s="38"/>
      <c r="D228" s="19"/>
      <c r="E228" s="19"/>
      <c r="F228" s="19"/>
      <c r="G228" s="114"/>
      <c r="H228" s="115"/>
    </row>
    <row r="229" spans="1:8" ht="15" hidden="1" x14ac:dyDescent="0.25">
      <c r="A229" s="21"/>
      <c r="B229" s="28"/>
      <c r="C229" s="38"/>
      <c r="D229" s="19"/>
      <c r="E229" s="19"/>
      <c r="F229" s="19"/>
      <c r="G229" s="114"/>
      <c r="H229" s="115"/>
    </row>
    <row r="230" spans="1:8" ht="15" hidden="1" x14ac:dyDescent="0.25">
      <c r="A230" s="21"/>
      <c r="B230" s="28"/>
      <c r="C230" s="38"/>
      <c r="D230" s="19"/>
      <c r="E230" s="19"/>
      <c r="F230" s="19"/>
      <c r="G230" s="114"/>
      <c r="H230" s="115"/>
    </row>
    <row r="231" spans="1:8" ht="15" hidden="1" x14ac:dyDescent="0.25">
      <c r="A231" s="21"/>
      <c r="B231" s="28"/>
      <c r="C231" s="38"/>
      <c r="D231" s="19"/>
      <c r="E231" s="19"/>
      <c r="F231" s="19"/>
      <c r="G231" s="114"/>
      <c r="H231" s="115"/>
    </row>
    <row r="232" spans="1:8" ht="15" hidden="1" x14ac:dyDescent="0.25">
      <c r="A232" s="21"/>
      <c r="B232" s="28"/>
      <c r="C232" s="38"/>
      <c r="D232" s="19"/>
      <c r="E232" s="19"/>
      <c r="F232" s="19"/>
      <c r="G232" s="114"/>
      <c r="H232" s="115"/>
    </row>
    <row r="233" spans="1:8" ht="15" hidden="1" x14ac:dyDescent="0.25">
      <c r="A233" s="21"/>
      <c r="B233" s="28"/>
      <c r="C233" s="38"/>
      <c r="D233" s="19"/>
      <c r="E233" s="19"/>
      <c r="F233" s="19"/>
      <c r="G233" s="114"/>
      <c r="H233" s="115"/>
    </row>
    <row r="234" spans="1:8" ht="15" hidden="1" x14ac:dyDescent="0.25">
      <c r="A234" s="21"/>
      <c r="B234" s="28"/>
      <c r="C234" s="38"/>
      <c r="D234" s="19"/>
      <c r="E234" s="19"/>
      <c r="F234" s="19"/>
      <c r="G234" s="114"/>
      <c r="H234" s="115"/>
    </row>
    <row r="235" spans="1:8" ht="15" hidden="1" x14ac:dyDescent="0.25">
      <c r="A235" s="21"/>
      <c r="B235" s="28"/>
      <c r="C235" s="38"/>
      <c r="D235" s="19"/>
      <c r="E235" s="19"/>
      <c r="F235" s="19"/>
      <c r="G235" s="114"/>
      <c r="H235" s="115"/>
    </row>
    <row r="236" spans="1:8" ht="15" hidden="1" x14ac:dyDescent="0.25">
      <c r="A236" s="21"/>
      <c r="B236" s="28"/>
      <c r="C236" s="38"/>
      <c r="D236" s="19"/>
      <c r="E236" s="19"/>
      <c r="F236" s="19"/>
      <c r="G236" s="114"/>
      <c r="H236" s="115"/>
    </row>
    <row r="237" spans="1:8" ht="15" hidden="1" x14ac:dyDescent="0.25">
      <c r="A237" s="21"/>
      <c r="B237" s="28"/>
      <c r="C237" s="38"/>
      <c r="D237" s="19"/>
      <c r="E237" s="19"/>
      <c r="F237" s="19"/>
      <c r="G237" s="114"/>
      <c r="H237" s="115"/>
    </row>
    <row r="238" spans="1:8" ht="15" hidden="1" x14ac:dyDescent="0.25">
      <c r="A238" s="21"/>
      <c r="B238" s="28"/>
      <c r="C238" s="38"/>
      <c r="D238" s="19"/>
      <c r="E238" s="19"/>
      <c r="F238" s="19"/>
      <c r="G238" s="114"/>
      <c r="H238" s="115"/>
    </row>
    <row r="239" spans="1:8" ht="15" hidden="1" x14ac:dyDescent="0.25">
      <c r="A239" s="21"/>
      <c r="B239" s="28"/>
      <c r="C239" s="38"/>
      <c r="D239" s="19"/>
      <c r="E239" s="19"/>
      <c r="F239" s="19"/>
      <c r="G239" s="114"/>
      <c r="H239" s="115"/>
    </row>
    <row r="240" spans="1:8" ht="15" hidden="1" x14ac:dyDescent="0.25">
      <c r="A240" s="21"/>
      <c r="B240" s="28"/>
      <c r="C240" s="38"/>
      <c r="D240" s="19"/>
      <c r="E240" s="19"/>
      <c r="F240" s="19"/>
      <c r="G240" s="114"/>
      <c r="H240" s="115"/>
    </row>
    <row r="241" spans="1:8" ht="15" hidden="1" x14ac:dyDescent="0.25">
      <c r="A241" s="21"/>
      <c r="B241" s="28"/>
      <c r="C241" s="38"/>
      <c r="D241" s="19"/>
      <c r="E241" s="19"/>
      <c r="F241" s="19"/>
      <c r="G241" s="114"/>
      <c r="H241" s="115"/>
    </row>
    <row r="242" spans="1:8" ht="15" hidden="1" x14ac:dyDescent="0.25">
      <c r="A242" s="21"/>
      <c r="B242" s="28"/>
      <c r="C242" s="38"/>
      <c r="D242" s="19"/>
      <c r="E242" s="19"/>
      <c r="F242" s="19"/>
      <c r="G242" s="114"/>
      <c r="H242" s="115"/>
    </row>
    <row r="243" spans="1:8" ht="15" hidden="1" x14ac:dyDescent="0.25">
      <c r="A243" s="21"/>
      <c r="B243" s="28"/>
      <c r="C243" s="38"/>
      <c r="D243" s="19"/>
      <c r="E243" s="19"/>
      <c r="F243" s="19"/>
      <c r="G243" s="114"/>
      <c r="H243" s="115"/>
    </row>
    <row r="244" spans="1:8" ht="15" hidden="1" x14ac:dyDescent="0.25">
      <c r="A244" s="21"/>
      <c r="B244" s="28"/>
      <c r="C244" s="38"/>
      <c r="D244" s="19"/>
      <c r="E244" s="19"/>
      <c r="F244" s="19"/>
      <c r="G244" s="114"/>
      <c r="H244" s="115"/>
    </row>
    <row r="245" spans="1:8" ht="15" hidden="1" x14ac:dyDescent="0.25">
      <c r="A245" s="21"/>
      <c r="B245" s="28"/>
      <c r="C245" s="38"/>
      <c r="D245" s="19"/>
      <c r="E245" s="19"/>
      <c r="F245" s="19"/>
      <c r="G245" s="114"/>
      <c r="H245" s="115"/>
    </row>
    <row r="246" spans="1:8" ht="15" hidden="1" x14ac:dyDescent="0.25">
      <c r="A246" s="21"/>
      <c r="B246" s="28"/>
      <c r="C246" s="38"/>
      <c r="D246" s="19"/>
      <c r="E246" s="19"/>
      <c r="F246" s="19"/>
      <c r="G246" s="114"/>
      <c r="H246" s="115"/>
    </row>
    <row r="247" spans="1:8" ht="15" hidden="1" x14ac:dyDescent="0.25">
      <c r="A247" s="21"/>
      <c r="B247" s="28"/>
      <c r="C247" s="38"/>
      <c r="D247" s="19"/>
      <c r="E247" s="19"/>
      <c r="F247" s="19"/>
      <c r="G247" s="114"/>
      <c r="H247" s="115"/>
    </row>
    <row r="248" spans="1:8" ht="15" hidden="1" x14ac:dyDescent="0.25">
      <c r="A248" s="21"/>
      <c r="B248" s="28"/>
      <c r="C248" s="38"/>
      <c r="D248" s="19"/>
      <c r="E248" s="19"/>
      <c r="F248" s="19"/>
      <c r="G248" s="114"/>
      <c r="H248" s="115"/>
    </row>
    <row r="249" spans="1:8" ht="15" hidden="1" x14ac:dyDescent="0.25">
      <c r="A249" s="21"/>
      <c r="B249" s="28"/>
      <c r="C249" s="38"/>
      <c r="D249" s="19"/>
      <c r="E249" s="19"/>
      <c r="F249" s="19"/>
      <c r="G249" s="114"/>
      <c r="H249" s="115"/>
    </row>
    <row r="250" spans="1:8" ht="15" hidden="1" x14ac:dyDescent="0.25">
      <c r="A250" s="21"/>
      <c r="B250" s="28"/>
      <c r="C250" s="38"/>
      <c r="D250" s="19"/>
      <c r="E250" s="19"/>
      <c r="F250" s="19"/>
      <c r="G250" s="114"/>
      <c r="H250" s="115"/>
    </row>
    <row r="251" spans="1:8" ht="15" hidden="1" x14ac:dyDescent="0.25">
      <c r="A251" s="21"/>
      <c r="B251" s="28"/>
      <c r="C251" s="38"/>
      <c r="D251" s="19"/>
      <c r="E251" s="19"/>
      <c r="F251" s="19"/>
      <c r="G251" s="114"/>
      <c r="H251" s="115"/>
    </row>
    <row r="252" spans="1:8" ht="15" hidden="1" x14ac:dyDescent="0.25">
      <c r="A252" s="21"/>
      <c r="B252" s="28"/>
      <c r="C252" s="38"/>
      <c r="D252" s="19"/>
      <c r="E252" s="19"/>
      <c r="F252" s="19"/>
      <c r="G252" s="114"/>
      <c r="H252" s="115"/>
    </row>
    <row r="253" spans="1:8" ht="15" hidden="1" x14ac:dyDescent="0.25">
      <c r="A253" s="21"/>
      <c r="B253" s="28"/>
      <c r="C253" s="38"/>
      <c r="D253" s="19"/>
      <c r="E253" s="19"/>
      <c r="F253" s="19"/>
      <c r="G253" s="114"/>
      <c r="H253" s="115"/>
    </row>
    <row r="254" spans="1:8" ht="15" hidden="1" x14ac:dyDescent="0.25">
      <c r="A254" s="21"/>
      <c r="B254" s="28"/>
      <c r="C254" s="38"/>
      <c r="D254" s="19"/>
      <c r="E254" s="19"/>
      <c r="F254" s="19"/>
      <c r="G254" s="114"/>
      <c r="H254" s="115"/>
    </row>
    <row r="255" spans="1:8" ht="15" hidden="1" x14ac:dyDescent="0.25">
      <c r="A255" s="21"/>
      <c r="B255" s="28"/>
      <c r="C255" s="38"/>
      <c r="D255" s="19"/>
      <c r="E255" s="19"/>
      <c r="F255" s="19"/>
      <c r="G255" s="114"/>
      <c r="H255" s="115"/>
    </row>
    <row r="256" spans="1:8" ht="15" hidden="1" x14ac:dyDescent="0.25">
      <c r="A256" s="21"/>
      <c r="B256" s="28"/>
      <c r="C256" s="38"/>
      <c r="D256" s="19"/>
      <c r="E256" s="19"/>
      <c r="F256" s="19"/>
      <c r="G256" s="114"/>
      <c r="H256" s="115"/>
    </row>
    <row r="257" spans="1:8" ht="15" hidden="1" x14ac:dyDescent="0.25">
      <c r="A257" s="21"/>
      <c r="B257" s="28"/>
      <c r="C257" s="38"/>
      <c r="D257" s="19"/>
      <c r="E257" s="19"/>
      <c r="F257" s="19"/>
      <c r="G257" s="114"/>
      <c r="H257" s="115"/>
    </row>
    <row r="258" spans="1:8" ht="15" hidden="1" x14ac:dyDescent="0.25">
      <c r="A258" s="21"/>
      <c r="B258" s="28"/>
      <c r="C258" s="38"/>
      <c r="D258" s="19"/>
      <c r="E258" s="19"/>
      <c r="F258" s="19"/>
      <c r="G258" s="114"/>
      <c r="H258" s="115"/>
    </row>
    <row r="259" spans="1:8" ht="15" hidden="1" x14ac:dyDescent="0.25">
      <c r="A259" s="21"/>
      <c r="B259" s="28"/>
      <c r="C259" s="38"/>
      <c r="D259" s="19"/>
      <c r="E259" s="19"/>
      <c r="F259" s="19"/>
      <c r="G259" s="114"/>
      <c r="H259" s="115"/>
    </row>
    <row r="260" spans="1:8" ht="15" hidden="1" x14ac:dyDescent="0.25">
      <c r="A260" s="21"/>
      <c r="B260" s="28"/>
      <c r="C260" s="38"/>
      <c r="D260" s="19"/>
      <c r="E260" s="19"/>
      <c r="F260" s="19"/>
      <c r="G260" s="114"/>
      <c r="H260" s="115"/>
    </row>
    <row r="261" spans="1:8" ht="15" hidden="1" x14ac:dyDescent="0.25">
      <c r="A261" s="21"/>
      <c r="B261" s="28"/>
      <c r="C261" s="38"/>
      <c r="D261" s="19"/>
      <c r="E261" s="19"/>
      <c r="F261" s="19"/>
      <c r="G261" s="114"/>
      <c r="H261" s="115"/>
    </row>
    <row r="262" spans="1:8" ht="15" hidden="1" x14ac:dyDescent="0.25">
      <c r="A262" s="21"/>
      <c r="B262" s="28"/>
      <c r="C262" s="38"/>
      <c r="D262" s="19"/>
      <c r="E262" s="19"/>
      <c r="F262" s="19"/>
      <c r="G262" s="114"/>
      <c r="H262" s="115"/>
    </row>
    <row r="263" spans="1:8" ht="15" hidden="1" x14ac:dyDescent="0.25">
      <c r="A263" s="21"/>
      <c r="B263" s="28"/>
      <c r="C263" s="38"/>
      <c r="D263" s="19"/>
      <c r="E263" s="19"/>
      <c r="F263" s="19"/>
      <c r="G263" s="114"/>
      <c r="H263" s="115"/>
    </row>
    <row r="264" spans="1:8" ht="15" hidden="1" x14ac:dyDescent="0.25">
      <c r="A264" s="21"/>
      <c r="B264" s="28"/>
      <c r="C264" s="38"/>
      <c r="D264" s="19"/>
      <c r="E264" s="19"/>
      <c r="F264" s="19"/>
      <c r="G264" s="114"/>
      <c r="H264" s="115"/>
    </row>
    <row r="265" spans="1:8" ht="15" hidden="1" x14ac:dyDescent="0.25">
      <c r="A265" s="21"/>
      <c r="B265" s="28"/>
      <c r="C265" s="38"/>
      <c r="D265" s="19"/>
      <c r="E265" s="19"/>
      <c r="F265" s="19"/>
      <c r="G265" s="114"/>
      <c r="H265" s="115"/>
    </row>
    <row r="266" spans="1:8" ht="15" hidden="1" x14ac:dyDescent="0.25">
      <c r="A266" s="21"/>
      <c r="B266" s="28"/>
      <c r="C266" s="38"/>
      <c r="D266" s="19"/>
      <c r="E266" s="19"/>
      <c r="F266" s="19"/>
      <c r="G266" s="114"/>
      <c r="H266" s="115"/>
    </row>
    <row r="267" spans="1:8" ht="15" hidden="1" x14ac:dyDescent="0.25">
      <c r="A267" s="21"/>
      <c r="B267" s="28"/>
      <c r="C267" s="38"/>
      <c r="D267" s="19"/>
      <c r="E267" s="19"/>
      <c r="F267" s="19"/>
      <c r="G267" s="114"/>
      <c r="H267" s="115"/>
    </row>
    <row r="268" spans="1:8" ht="15" hidden="1" x14ac:dyDescent="0.25">
      <c r="A268" s="21"/>
      <c r="B268" s="28"/>
      <c r="C268" s="38"/>
      <c r="D268" s="19"/>
      <c r="E268" s="19"/>
      <c r="F268" s="19"/>
      <c r="G268" s="114"/>
      <c r="H268" s="115"/>
    </row>
    <row r="269" spans="1:8" ht="15" hidden="1" x14ac:dyDescent="0.25">
      <c r="A269" s="21"/>
      <c r="B269" s="28"/>
      <c r="C269" s="38"/>
      <c r="D269" s="19"/>
      <c r="E269" s="19"/>
      <c r="F269" s="19"/>
      <c r="G269" s="114"/>
      <c r="H269" s="115"/>
    </row>
    <row r="270" spans="1:8" ht="15" hidden="1" x14ac:dyDescent="0.25">
      <c r="A270" s="21"/>
      <c r="B270" s="28"/>
      <c r="C270" s="38"/>
      <c r="D270" s="19"/>
      <c r="E270" s="19"/>
      <c r="F270" s="19"/>
      <c r="G270" s="114"/>
      <c r="H270" s="115"/>
    </row>
    <row r="271" spans="1:8" ht="15" hidden="1" x14ac:dyDescent="0.25">
      <c r="A271" s="21"/>
      <c r="B271" s="28"/>
      <c r="C271" s="38"/>
      <c r="D271" s="19"/>
      <c r="E271" s="19"/>
      <c r="F271" s="19"/>
      <c r="G271" s="114"/>
      <c r="H271" s="115"/>
    </row>
    <row r="272" spans="1:8" ht="15" hidden="1" x14ac:dyDescent="0.25">
      <c r="A272" s="21"/>
      <c r="B272" s="28"/>
      <c r="C272" s="38"/>
      <c r="D272" s="19"/>
      <c r="E272" s="19"/>
      <c r="F272" s="19"/>
      <c r="G272" s="114"/>
      <c r="H272" s="115"/>
    </row>
    <row r="273" spans="1:8" ht="15" hidden="1" x14ac:dyDescent="0.25">
      <c r="A273" s="21"/>
      <c r="B273" s="28"/>
      <c r="C273" s="38"/>
      <c r="D273" s="19"/>
      <c r="E273" s="19"/>
      <c r="F273" s="19"/>
      <c r="G273" s="114"/>
      <c r="H273" s="115"/>
    </row>
    <row r="274" spans="1:8" ht="15" hidden="1" x14ac:dyDescent="0.25">
      <c r="A274" s="21"/>
      <c r="B274" s="28"/>
      <c r="C274" s="38"/>
      <c r="D274" s="19"/>
      <c r="E274" s="19"/>
      <c r="F274" s="19"/>
      <c r="G274" s="114"/>
      <c r="H274" s="115"/>
    </row>
    <row r="275" spans="1:8" ht="15" hidden="1" x14ac:dyDescent="0.25">
      <c r="A275" s="21"/>
      <c r="B275" s="28"/>
      <c r="C275" s="38"/>
      <c r="D275" s="19"/>
      <c r="E275" s="19"/>
      <c r="F275" s="19"/>
      <c r="G275" s="114"/>
      <c r="H275" s="115"/>
    </row>
    <row r="276" spans="1:8" ht="15" hidden="1" x14ac:dyDescent="0.25">
      <c r="A276" s="21"/>
      <c r="B276" s="28"/>
      <c r="C276" s="38"/>
      <c r="D276" s="19"/>
      <c r="E276" s="19"/>
      <c r="F276" s="19"/>
      <c r="G276" s="114"/>
      <c r="H276" s="115"/>
    </row>
    <row r="277" spans="1:8" ht="15" hidden="1" x14ac:dyDescent="0.25">
      <c r="A277" s="21"/>
      <c r="B277" s="28"/>
      <c r="C277" s="38"/>
      <c r="D277" s="19"/>
      <c r="E277" s="19"/>
      <c r="F277" s="19"/>
      <c r="G277" s="114"/>
      <c r="H277" s="115"/>
    </row>
    <row r="278" spans="1:8" ht="15" hidden="1" x14ac:dyDescent="0.25">
      <c r="A278" s="21"/>
      <c r="B278" s="28"/>
      <c r="C278" s="38"/>
      <c r="D278" s="19"/>
      <c r="E278" s="19"/>
      <c r="F278" s="19"/>
      <c r="G278" s="114"/>
      <c r="H278" s="115"/>
    </row>
    <row r="279" spans="1:8" ht="15" hidden="1" x14ac:dyDescent="0.25">
      <c r="A279" s="21"/>
      <c r="B279" s="28"/>
      <c r="C279" s="38"/>
      <c r="D279" s="19"/>
      <c r="E279" s="19"/>
      <c r="F279" s="19"/>
      <c r="G279" s="114"/>
      <c r="H279" s="115"/>
    </row>
    <row r="280" spans="1:8" ht="15" hidden="1" x14ac:dyDescent="0.25">
      <c r="A280" s="21"/>
      <c r="B280" s="28"/>
      <c r="C280" s="38"/>
      <c r="D280" s="19"/>
      <c r="E280" s="19"/>
      <c r="F280" s="19"/>
      <c r="G280" s="114"/>
      <c r="H280" s="115"/>
    </row>
    <row r="281" spans="1:8" ht="15" hidden="1" x14ac:dyDescent="0.25">
      <c r="A281" s="21"/>
      <c r="B281" s="28"/>
      <c r="C281" s="38"/>
      <c r="D281" s="19"/>
      <c r="E281" s="19"/>
      <c r="F281" s="19"/>
      <c r="G281" s="114"/>
      <c r="H281" s="115"/>
    </row>
    <row r="282" spans="1:8" ht="15" hidden="1" x14ac:dyDescent="0.25">
      <c r="A282" s="21"/>
      <c r="B282" s="28"/>
      <c r="C282" s="38"/>
      <c r="D282" s="19"/>
      <c r="E282" s="19"/>
      <c r="F282" s="19"/>
      <c r="G282" s="114"/>
      <c r="H282" s="115"/>
    </row>
    <row r="283" spans="1:8" ht="15" hidden="1" x14ac:dyDescent="0.25">
      <c r="A283" s="21"/>
      <c r="B283" s="28"/>
      <c r="C283" s="38"/>
      <c r="D283" s="19"/>
      <c r="E283" s="19"/>
      <c r="F283" s="19"/>
      <c r="G283" s="114"/>
      <c r="H283" s="115"/>
    </row>
    <row r="284" spans="1:8" ht="15" hidden="1" x14ac:dyDescent="0.25">
      <c r="A284" s="21"/>
      <c r="B284" s="28"/>
      <c r="C284" s="38"/>
      <c r="D284" s="19"/>
      <c r="E284" s="19"/>
      <c r="F284" s="19"/>
      <c r="G284" s="114"/>
      <c r="H284" s="115"/>
    </row>
    <row r="285" spans="1:8" ht="15" hidden="1" x14ac:dyDescent="0.25">
      <c r="A285" s="21"/>
      <c r="B285" s="28"/>
      <c r="C285" s="38"/>
      <c r="D285" s="19"/>
      <c r="E285" s="19"/>
      <c r="F285" s="19"/>
      <c r="G285" s="114"/>
      <c r="H285" s="115"/>
    </row>
    <row r="286" spans="1:8" ht="15" hidden="1" x14ac:dyDescent="0.25">
      <c r="A286" s="21"/>
      <c r="B286" s="28"/>
      <c r="C286" s="38"/>
      <c r="D286" s="19"/>
      <c r="E286" s="19"/>
      <c r="F286" s="19"/>
      <c r="G286" s="114"/>
      <c r="H286" s="115"/>
    </row>
    <row r="287" spans="1:8" ht="15" hidden="1" x14ac:dyDescent="0.25">
      <c r="A287" s="21"/>
      <c r="B287" s="28"/>
      <c r="C287" s="38"/>
      <c r="D287" s="19"/>
      <c r="E287" s="19"/>
      <c r="F287" s="19"/>
      <c r="G287" s="114"/>
      <c r="H287" s="115"/>
    </row>
    <row r="288" spans="1:8" ht="15" hidden="1" x14ac:dyDescent="0.25">
      <c r="A288" s="21"/>
      <c r="B288" s="28"/>
      <c r="C288" s="38"/>
      <c r="D288" s="19"/>
      <c r="E288" s="19"/>
      <c r="F288" s="19"/>
      <c r="G288" s="114"/>
      <c r="H288" s="115"/>
    </row>
    <row r="289" spans="1:8" ht="15" hidden="1" x14ac:dyDescent="0.25">
      <c r="A289" s="21"/>
      <c r="B289" s="28"/>
      <c r="C289" s="38"/>
      <c r="D289" s="19"/>
      <c r="E289" s="19"/>
      <c r="F289" s="19"/>
      <c r="G289" s="114"/>
      <c r="H289" s="115"/>
    </row>
    <row r="290" spans="1:8" ht="15" hidden="1" x14ac:dyDescent="0.25">
      <c r="A290" s="21"/>
      <c r="B290" s="28"/>
      <c r="C290" s="38"/>
      <c r="D290" s="19"/>
      <c r="E290" s="19"/>
      <c r="F290" s="19"/>
      <c r="G290" s="114"/>
      <c r="H290" s="115"/>
    </row>
    <row r="291" spans="1:8" ht="15" hidden="1" x14ac:dyDescent="0.25">
      <c r="A291" s="21"/>
      <c r="B291" s="28"/>
      <c r="C291" s="38"/>
      <c r="D291" s="19"/>
      <c r="E291" s="19"/>
      <c r="F291" s="19"/>
      <c r="G291" s="114"/>
      <c r="H291" s="115"/>
    </row>
    <row r="292" spans="1:8" ht="15" hidden="1" x14ac:dyDescent="0.25">
      <c r="A292" s="21"/>
      <c r="B292" s="28"/>
      <c r="C292" s="38"/>
      <c r="D292" s="19"/>
      <c r="E292" s="19"/>
      <c r="F292" s="19"/>
      <c r="G292" s="114"/>
      <c r="H292" s="115"/>
    </row>
    <row r="293" spans="1:8" ht="15" hidden="1" x14ac:dyDescent="0.25">
      <c r="A293" s="21"/>
      <c r="B293" s="28"/>
      <c r="C293" s="38"/>
      <c r="D293" s="19"/>
      <c r="E293" s="19"/>
      <c r="F293" s="19"/>
      <c r="G293" s="114"/>
      <c r="H293" s="115"/>
    </row>
    <row r="294" spans="1:8" ht="15" hidden="1" x14ac:dyDescent="0.25">
      <c r="A294" s="21"/>
      <c r="B294" s="28"/>
      <c r="C294" s="38"/>
      <c r="D294" s="19"/>
      <c r="E294" s="19"/>
      <c r="F294" s="19"/>
      <c r="G294" s="114"/>
      <c r="H294" s="115"/>
    </row>
    <row r="295" spans="1:8" ht="15" hidden="1" x14ac:dyDescent="0.25">
      <c r="A295" s="21"/>
      <c r="B295" s="28"/>
      <c r="C295" s="38"/>
      <c r="D295" s="19"/>
      <c r="E295" s="19"/>
      <c r="F295" s="19"/>
      <c r="G295" s="114"/>
      <c r="H295" s="115"/>
    </row>
    <row r="296" spans="1:8" ht="15" hidden="1" x14ac:dyDescent="0.25">
      <c r="A296" s="21"/>
      <c r="B296" s="28"/>
      <c r="C296" s="38"/>
      <c r="D296" s="19"/>
      <c r="E296" s="19"/>
      <c r="F296" s="19"/>
      <c r="G296" s="114"/>
      <c r="H296" s="115"/>
    </row>
    <row r="297" spans="1:8" ht="15" hidden="1" x14ac:dyDescent="0.25">
      <c r="A297" s="21"/>
      <c r="B297" s="28"/>
      <c r="C297" s="38"/>
      <c r="D297" s="19"/>
      <c r="E297" s="19"/>
      <c r="F297" s="19"/>
      <c r="G297" s="114"/>
      <c r="H297" s="115"/>
    </row>
    <row r="298" spans="1:8" ht="15" hidden="1" x14ac:dyDescent="0.25">
      <c r="A298" s="21"/>
      <c r="B298" s="28"/>
      <c r="C298" s="38"/>
      <c r="D298" s="19"/>
      <c r="E298" s="19"/>
      <c r="F298" s="19"/>
      <c r="G298" s="114"/>
      <c r="H298" s="115"/>
    </row>
    <row r="299" spans="1:8" ht="15" hidden="1" x14ac:dyDescent="0.25">
      <c r="A299" s="21"/>
      <c r="B299" s="28"/>
      <c r="C299" s="38"/>
      <c r="D299" s="19"/>
      <c r="E299" s="19"/>
      <c r="F299" s="19"/>
      <c r="G299" s="114"/>
      <c r="H299" s="115"/>
    </row>
    <row r="300" spans="1:8" ht="15" hidden="1" x14ac:dyDescent="0.25">
      <c r="A300" s="21"/>
      <c r="B300" s="28"/>
      <c r="C300" s="38"/>
      <c r="D300" s="19"/>
      <c r="E300" s="19"/>
      <c r="F300" s="19"/>
      <c r="G300" s="114"/>
      <c r="H300" s="115"/>
    </row>
    <row r="301" spans="1:8" ht="15" hidden="1" x14ac:dyDescent="0.25">
      <c r="A301" s="21"/>
      <c r="B301" s="28"/>
      <c r="C301" s="38"/>
      <c r="D301" s="19"/>
      <c r="E301" s="19"/>
      <c r="F301" s="19"/>
      <c r="G301" s="114"/>
      <c r="H301" s="115"/>
    </row>
    <row r="302" spans="1:8" ht="15" hidden="1" x14ac:dyDescent="0.25">
      <c r="A302" s="21"/>
      <c r="B302" s="28"/>
      <c r="C302" s="38"/>
      <c r="D302" s="19"/>
      <c r="E302" s="19"/>
      <c r="F302" s="19"/>
      <c r="G302" s="114"/>
      <c r="H302" s="115"/>
    </row>
    <row r="303" spans="1:8" ht="15" hidden="1" x14ac:dyDescent="0.25">
      <c r="A303" s="21"/>
      <c r="B303" s="28"/>
      <c r="C303" s="38"/>
      <c r="D303" s="19"/>
      <c r="E303" s="19"/>
      <c r="F303" s="19"/>
      <c r="G303" s="114"/>
      <c r="H303" s="115"/>
    </row>
    <row r="304" spans="1:8" ht="15" hidden="1" x14ac:dyDescent="0.25">
      <c r="A304" s="21"/>
      <c r="B304" s="28"/>
      <c r="C304" s="38"/>
      <c r="D304" s="19"/>
      <c r="E304" s="19"/>
      <c r="F304" s="19"/>
      <c r="G304" s="114"/>
      <c r="H304" s="115"/>
    </row>
    <row r="305" spans="1:8" ht="15" hidden="1" x14ac:dyDescent="0.25">
      <c r="A305" s="21"/>
      <c r="B305" s="28"/>
      <c r="C305" s="38"/>
      <c r="D305" s="19"/>
      <c r="E305" s="19"/>
      <c r="F305" s="19"/>
      <c r="G305" s="114"/>
      <c r="H305" s="115"/>
    </row>
    <row r="306" spans="1:8" ht="15" hidden="1" x14ac:dyDescent="0.25">
      <c r="A306" s="21"/>
      <c r="B306" s="28"/>
      <c r="C306" s="38"/>
      <c r="D306" s="19"/>
      <c r="E306" s="19"/>
      <c r="F306" s="19"/>
      <c r="G306" s="114"/>
      <c r="H306" s="115"/>
    </row>
    <row r="307" spans="1:8" ht="15" hidden="1" x14ac:dyDescent="0.25">
      <c r="A307" s="21"/>
      <c r="B307" s="28"/>
      <c r="C307" s="38"/>
      <c r="D307" s="19"/>
      <c r="E307" s="19"/>
      <c r="F307" s="19"/>
      <c r="G307" s="114"/>
      <c r="H307" s="115"/>
    </row>
    <row r="308" spans="1:8" ht="15" hidden="1" x14ac:dyDescent="0.25">
      <c r="A308" s="21"/>
      <c r="B308" s="28"/>
      <c r="C308" s="38"/>
      <c r="D308" s="19"/>
      <c r="E308" s="19"/>
      <c r="F308" s="19"/>
      <c r="G308" s="114"/>
      <c r="H308" s="115"/>
    </row>
    <row r="309" spans="1:8" ht="15" hidden="1" x14ac:dyDescent="0.25">
      <c r="A309" s="21"/>
      <c r="B309" s="28"/>
      <c r="C309" s="38"/>
      <c r="D309" s="19"/>
      <c r="E309" s="19"/>
      <c r="F309" s="19"/>
      <c r="G309" s="114"/>
      <c r="H309" s="115"/>
    </row>
    <row r="310" spans="1:8" ht="15" hidden="1" x14ac:dyDescent="0.25">
      <c r="A310" s="21"/>
      <c r="B310" s="28"/>
      <c r="C310" s="38"/>
      <c r="D310" s="19"/>
      <c r="E310" s="19"/>
      <c r="F310" s="19"/>
      <c r="G310" s="114"/>
      <c r="H310" s="115"/>
    </row>
    <row r="311" spans="1:8" ht="15" hidden="1" x14ac:dyDescent="0.25">
      <c r="A311" s="21"/>
      <c r="B311" s="28"/>
      <c r="C311" s="38"/>
      <c r="D311" s="19"/>
      <c r="E311" s="19"/>
      <c r="F311" s="19"/>
      <c r="G311" s="114"/>
      <c r="H311" s="115"/>
    </row>
    <row r="312" spans="1:8" ht="15" hidden="1" x14ac:dyDescent="0.25">
      <c r="A312" s="21"/>
      <c r="B312" s="28"/>
      <c r="C312" s="38"/>
      <c r="D312" s="19"/>
      <c r="E312" s="19"/>
      <c r="F312" s="19"/>
      <c r="G312" s="114"/>
      <c r="H312" s="115"/>
    </row>
    <row r="313" spans="1:8" ht="15" hidden="1" x14ac:dyDescent="0.25">
      <c r="A313" s="21"/>
      <c r="B313" s="28"/>
      <c r="C313" s="38"/>
      <c r="D313" s="19"/>
      <c r="E313" s="19"/>
      <c r="F313" s="19"/>
      <c r="G313" s="114"/>
      <c r="H313" s="115"/>
    </row>
    <row r="314" spans="1:8" ht="15" hidden="1" x14ac:dyDescent="0.25">
      <c r="A314" s="21"/>
      <c r="B314" s="28"/>
      <c r="C314" s="38"/>
      <c r="D314" s="19"/>
      <c r="E314" s="19"/>
      <c r="F314" s="19"/>
      <c r="G314" s="114"/>
      <c r="H314" s="115"/>
    </row>
    <row r="315" spans="1:8" ht="15" hidden="1" x14ac:dyDescent="0.25">
      <c r="A315" s="21"/>
      <c r="B315" s="28"/>
      <c r="C315" s="38"/>
      <c r="D315" s="19"/>
      <c r="E315" s="19"/>
      <c r="F315" s="19"/>
      <c r="G315" s="114"/>
      <c r="H315" s="115"/>
    </row>
    <row r="316" spans="1:8" ht="15" hidden="1" x14ac:dyDescent="0.25">
      <c r="A316" s="21"/>
      <c r="B316" s="28"/>
      <c r="C316" s="38"/>
      <c r="D316" s="19"/>
      <c r="E316" s="19"/>
      <c r="F316" s="19"/>
      <c r="G316" s="114"/>
      <c r="H316" s="115"/>
    </row>
    <row r="317" spans="1:8" ht="15" hidden="1" x14ac:dyDescent="0.25">
      <c r="A317" s="21"/>
      <c r="B317" s="28"/>
      <c r="C317" s="38"/>
      <c r="D317" s="19"/>
      <c r="E317" s="19"/>
      <c r="F317" s="19"/>
      <c r="G317" s="114"/>
      <c r="H317" s="115"/>
    </row>
    <row r="318" spans="1:8" ht="15" hidden="1" x14ac:dyDescent="0.25">
      <c r="A318" s="21"/>
      <c r="B318" s="28"/>
      <c r="C318" s="38"/>
      <c r="D318" s="19"/>
      <c r="E318" s="19"/>
      <c r="F318" s="19"/>
      <c r="G318" s="114"/>
      <c r="H318" s="115"/>
    </row>
    <row r="319" spans="1:8" ht="15" hidden="1" x14ac:dyDescent="0.25">
      <c r="A319" s="21"/>
      <c r="B319" s="28"/>
      <c r="C319" s="38"/>
      <c r="D319" s="19"/>
      <c r="E319" s="19"/>
      <c r="F319" s="19"/>
      <c r="G319" s="114"/>
      <c r="H319" s="115"/>
    </row>
    <row r="320" spans="1:8" ht="15" hidden="1" x14ac:dyDescent="0.25">
      <c r="A320" s="21"/>
      <c r="B320" s="28"/>
      <c r="C320" s="38"/>
      <c r="D320" s="19"/>
      <c r="E320" s="19"/>
      <c r="F320" s="19"/>
      <c r="G320" s="114"/>
      <c r="H320" s="115"/>
    </row>
    <row r="321" spans="1:8" ht="15" hidden="1" x14ac:dyDescent="0.25">
      <c r="A321" s="21"/>
      <c r="B321" s="28"/>
      <c r="C321" s="38"/>
      <c r="D321" s="19"/>
      <c r="E321" s="19"/>
      <c r="F321" s="19"/>
      <c r="G321" s="114"/>
      <c r="H321" s="115"/>
    </row>
    <row r="322" spans="1:8" ht="15" hidden="1" x14ac:dyDescent="0.25">
      <c r="A322" s="21"/>
      <c r="B322" s="28"/>
      <c r="C322" s="38"/>
      <c r="D322" s="19"/>
      <c r="E322" s="19"/>
      <c r="F322" s="19"/>
      <c r="G322" s="114"/>
      <c r="H322" s="115"/>
    </row>
    <row r="323" spans="1:8" ht="15" hidden="1" x14ac:dyDescent="0.25">
      <c r="A323" s="21"/>
      <c r="B323" s="28"/>
      <c r="C323" s="38"/>
      <c r="D323" s="19"/>
      <c r="E323" s="19"/>
      <c r="F323" s="19"/>
      <c r="G323" s="114"/>
      <c r="H323" s="115"/>
    </row>
    <row r="324" spans="1:8" ht="15" hidden="1" x14ac:dyDescent="0.25">
      <c r="A324" s="21"/>
      <c r="B324" s="28"/>
      <c r="C324" s="38"/>
      <c r="D324" s="19"/>
      <c r="E324" s="19"/>
      <c r="F324" s="19"/>
      <c r="G324" s="114"/>
      <c r="H324" s="115"/>
    </row>
    <row r="325" spans="1:8" ht="15" hidden="1" x14ac:dyDescent="0.25">
      <c r="A325" s="21"/>
      <c r="B325" s="28"/>
      <c r="C325" s="38"/>
      <c r="D325" s="19"/>
      <c r="E325" s="19"/>
      <c r="F325" s="19"/>
      <c r="G325" s="114"/>
      <c r="H325" s="115"/>
    </row>
    <row r="326" spans="1:8" ht="15" hidden="1" x14ac:dyDescent="0.25">
      <c r="A326" s="21"/>
      <c r="B326" s="28"/>
      <c r="C326" s="38"/>
      <c r="D326" s="19"/>
      <c r="E326" s="19"/>
      <c r="F326" s="19"/>
      <c r="G326" s="114"/>
      <c r="H326" s="115"/>
    </row>
    <row r="327" spans="1:8" ht="15" hidden="1" x14ac:dyDescent="0.25">
      <c r="A327" s="21"/>
      <c r="B327" s="28"/>
      <c r="C327" s="38"/>
      <c r="D327" s="19"/>
      <c r="E327" s="19"/>
      <c r="F327" s="19"/>
      <c r="G327" s="114"/>
      <c r="H327" s="115"/>
    </row>
    <row r="328" spans="1:8" ht="15" hidden="1" x14ac:dyDescent="0.25">
      <c r="A328" s="21"/>
      <c r="B328" s="28"/>
      <c r="C328" s="38"/>
      <c r="D328" s="19"/>
      <c r="E328" s="19"/>
      <c r="F328" s="19"/>
      <c r="G328" s="114"/>
      <c r="H328" s="115"/>
    </row>
    <row r="329" spans="1:8" ht="15" hidden="1" x14ac:dyDescent="0.25">
      <c r="A329" s="21"/>
      <c r="B329" s="28"/>
      <c r="C329" s="38"/>
      <c r="D329" s="19"/>
      <c r="E329" s="19"/>
      <c r="F329" s="19"/>
      <c r="G329" s="114"/>
      <c r="H329" s="115"/>
    </row>
    <row r="330" spans="1:8" ht="15" hidden="1" x14ac:dyDescent="0.25">
      <c r="A330" s="21"/>
      <c r="B330" s="28"/>
      <c r="C330" s="38"/>
      <c r="D330" s="19"/>
      <c r="E330" s="19"/>
      <c r="F330" s="19"/>
      <c r="G330" s="114"/>
      <c r="H330" s="115"/>
    </row>
    <row r="331" spans="1:8" ht="15" hidden="1" x14ac:dyDescent="0.25">
      <c r="A331" s="21"/>
      <c r="B331" s="28"/>
      <c r="C331" s="38"/>
      <c r="D331" s="19"/>
      <c r="E331" s="19"/>
      <c r="F331" s="19"/>
      <c r="G331" s="114"/>
      <c r="H331" s="115"/>
    </row>
    <row r="332" spans="1:8" ht="15" hidden="1" x14ac:dyDescent="0.25">
      <c r="A332" s="21"/>
      <c r="B332" s="28"/>
      <c r="C332" s="38"/>
      <c r="D332" s="19"/>
      <c r="E332" s="19"/>
      <c r="F332" s="19"/>
      <c r="G332" s="114"/>
      <c r="H332" s="115"/>
    </row>
    <row r="333" spans="1:8" ht="15" hidden="1" x14ac:dyDescent="0.25">
      <c r="A333" s="21"/>
      <c r="B333" s="28"/>
      <c r="C333" s="38"/>
      <c r="D333" s="19"/>
      <c r="E333" s="19"/>
      <c r="F333" s="19"/>
      <c r="G333" s="114"/>
      <c r="H333" s="115"/>
    </row>
    <row r="334" spans="1:8" ht="15" hidden="1" x14ac:dyDescent="0.25">
      <c r="A334" s="21"/>
      <c r="B334" s="28"/>
      <c r="C334" s="38"/>
      <c r="D334" s="19"/>
      <c r="E334" s="19"/>
      <c r="F334" s="19"/>
      <c r="G334" s="114"/>
      <c r="H334" s="115"/>
    </row>
    <row r="335" spans="1:8" ht="15" hidden="1" x14ac:dyDescent="0.25">
      <c r="A335" s="21"/>
      <c r="B335" s="28"/>
      <c r="C335" s="38"/>
      <c r="D335" s="19"/>
      <c r="E335" s="19"/>
      <c r="F335" s="19"/>
      <c r="G335" s="114"/>
      <c r="H335" s="115"/>
    </row>
    <row r="336" spans="1:8" ht="15" hidden="1" x14ac:dyDescent="0.25">
      <c r="A336" s="21"/>
      <c r="B336" s="28"/>
      <c r="C336" s="38"/>
      <c r="D336" s="19"/>
      <c r="E336" s="19"/>
      <c r="F336" s="19"/>
      <c r="G336" s="114"/>
      <c r="H336" s="115"/>
    </row>
    <row r="337" spans="1:8" ht="15" hidden="1" x14ac:dyDescent="0.25">
      <c r="A337" s="21"/>
      <c r="B337" s="28"/>
      <c r="C337" s="38"/>
      <c r="D337" s="19"/>
      <c r="E337" s="19"/>
      <c r="F337" s="19"/>
      <c r="G337" s="114"/>
      <c r="H337" s="115"/>
    </row>
    <row r="338" spans="1:8" ht="15" hidden="1" x14ac:dyDescent="0.25">
      <c r="A338" s="21"/>
      <c r="B338" s="28"/>
      <c r="C338" s="38"/>
      <c r="D338" s="19"/>
      <c r="E338" s="19"/>
      <c r="F338" s="19"/>
      <c r="G338" s="114"/>
      <c r="H338" s="115"/>
    </row>
    <row r="339" spans="1:8" ht="15" hidden="1" x14ac:dyDescent="0.25">
      <c r="A339" s="21"/>
      <c r="B339" s="28"/>
      <c r="C339" s="38"/>
      <c r="D339" s="19"/>
      <c r="E339" s="19"/>
      <c r="F339" s="19"/>
      <c r="G339" s="114"/>
      <c r="H339" s="115"/>
    </row>
    <row r="340" spans="1:8" ht="15" hidden="1" x14ac:dyDescent="0.25">
      <c r="A340" s="21"/>
      <c r="B340" s="28"/>
      <c r="C340" s="38"/>
      <c r="D340" s="19"/>
      <c r="E340" s="19"/>
      <c r="F340" s="19"/>
      <c r="G340" s="114"/>
      <c r="H340" s="115"/>
    </row>
    <row r="341" spans="1:8" ht="15" hidden="1" x14ac:dyDescent="0.25">
      <c r="A341" s="21"/>
      <c r="B341" s="28"/>
      <c r="C341" s="38"/>
      <c r="D341" s="19"/>
      <c r="E341" s="19"/>
      <c r="F341" s="19"/>
      <c r="G341" s="114"/>
      <c r="H341" s="115"/>
    </row>
    <row r="342" spans="1:8" ht="15" hidden="1" x14ac:dyDescent="0.25">
      <c r="A342" s="21"/>
      <c r="B342" s="28"/>
      <c r="C342" s="38"/>
      <c r="D342" s="19"/>
      <c r="E342" s="19"/>
      <c r="F342" s="19"/>
      <c r="G342" s="114"/>
      <c r="H342" s="115"/>
    </row>
    <row r="343" spans="1:8" ht="15" hidden="1" x14ac:dyDescent="0.25">
      <c r="A343" s="21"/>
      <c r="B343" s="28"/>
      <c r="C343" s="38"/>
      <c r="D343" s="19"/>
      <c r="E343" s="19"/>
      <c r="F343" s="19"/>
      <c r="G343" s="114"/>
      <c r="H343" s="115"/>
    </row>
    <row r="344" spans="1:8" ht="15" hidden="1" x14ac:dyDescent="0.25">
      <c r="A344" s="21"/>
      <c r="B344" s="28"/>
      <c r="C344" s="38"/>
      <c r="D344" s="19"/>
      <c r="E344" s="19"/>
      <c r="F344" s="19"/>
      <c r="G344" s="114"/>
      <c r="H344" s="115"/>
    </row>
    <row r="345" spans="1:8" ht="15" hidden="1" x14ac:dyDescent="0.25">
      <c r="A345" s="21"/>
      <c r="B345" s="28"/>
      <c r="C345" s="38"/>
      <c r="D345" s="19"/>
      <c r="E345" s="19"/>
      <c r="F345" s="19"/>
      <c r="G345" s="114"/>
      <c r="H345" s="115"/>
    </row>
    <row r="346" spans="1:8" ht="15" hidden="1" x14ac:dyDescent="0.25">
      <c r="A346" s="21"/>
      <c r="B346" s="28"/>
      <c r="C346" s="38"/>
      <c r="D346" s="19"/>
      <c r="E346" s="19"/>
      <c r="F346" s="19"/>
      <c r="G346" s="114"/>
      <c r="H346" s="115"/>
    </row>
    <row r="347" spans="1:8" ht="15" hidden="1" x14ac:dyDescent="0.25">
      <c r="A347" s="21"/>
      <c r="B347" s="28"/>
      <c r="C347" s="38"/>
      <c r="D347" s="19"/>
      <c r="E347" s="19"/>
      <c r="F347" s="19"/>
      <c r="G347" s="114"/>
      <c r="H347" s="115"/>
    </row>
    <row r="348" spans="1:8" ht="15" hidden="1" x14ac:dyDescent="0.25">
      <c r="A348" s="21"/>
      <c r="B348" s="28"/>
      <c r="C348" s="38"/>
      <c r="D348" s="19"/>
      <c r="E348" s="19"/>
      <c r="F348" s="19"/>
      <c r="G348" s="114"/>
      <c r="H348" s="115"/>
    </row>
    <row r="349" spans="1:8" ht="15" hidden="1" x14ac:dyDescent="0.25">
      <c r="A349" s="21"/>
      <c r="B349" s="28"/>
      <c r="C349" s="38"/>
      <c r="D349" s="19"/>
      <c r="E349" s="19"/>
      <c r="F349" s="19"/>
      <c r="G349" s="114"/>
      <c r="H349" s="115"/>
    </row>
    <row r="350" spans="1:8" ht="15" hidden="1" x14ac:dyDescent="0.25">
      <c r="A350" s="21"/>
      <c r="B350" s="28"/>
      <c r="C350" s="38"/>
      <c r="D350" s="19"/>
      <c r="E350" s="19"/>
      <c r="F350" s="19"/>
      <c r="G350" s="114"/>
      <c r="H350" s="115"/>
    </row>
    <row r="351" spans="1:8" ht="15" hidden="1" x14ac:dyDescent="0.25">
      <c r="A351" s="21"/>
      <c r="B351" s="28"/>
      <c r="C351" s="38"/>
      <c r="D351" s="19"/>
      <c r="E351" s="19"/>
      <c r="F351" s="19"/>
      <c r="G351" s="114"/>
      <c r="H351" s="124"/>
    </row>
    <row r="352" spans="1:8" ht="15" hidden="1" x14ac:dyDescent="0.25">
      <c r="A352" s="21"/>
      <c r="B352" s="28"/>
      <c r="C352" s="38"/>
      <c r="D352" s="19"/>
      <c r="E352" s="19"/>
      <c r="F352" s="19"/>
      <c r="G352" s="114"/>
      <c r="H352" s="124"/>
    </row>
    <row r="353" spans="1:8" ht="15" hidden="1" x14ac:dyDescent="0.25">
      <c r="A353" s="21"/>
      <c r="B353" s="28"/>
      <c r="C353" s="38"/>
      <c r="D353" s="19"/>
      <c r="E353" s="19"/>
      <c r="F353" s="19"/>
      <c r="G353" s="114"/>
      <c r="H353" s="124"/>
    </row>
    <row r="354" spans="1:8" ht="15" hidden="1" x14ac:dyDescent="0.25">
      <c r="A354" s="21"/>
      <c r="B354" s="28"/>
      <c r="C354" s="38"/>
      <c r="D354" s="19"/>
      <c r="E354" s="19"/>
      <c r="F354" s="19"/>
      <c r="G354" s="114"/>
      <c r="H354" s="124"/>
    </row>
    <row r="355" spans="1:8" ht="15" hidden="1" x14ac:dyDescent="0.25">
      <c r="A355" s="21"/>
      <c r="B355" s="28"/>
      <c r="C355" s="38"/>
      <c r="D355" s="19"/>
      <c r="E355" s="19"/>
      <c r="F355" s="19"/>
      <c r="G355" s="114"/>
      <c r="H355" s="124"/>
    </row>
    <row r="356" spans="1:8" ht="15" hidden="1" x14ac:dyDescent="0.25">
      <c r="A356" s="21"/>
      <c r="B356" s="28"/>
      <c r="C356" s="38"/>
      <c r="D356" s="19"/>
      <c r="E356" s="19"/>
      <c r="F356" s="19"/>
      <c r="G356" s="114"/>
      <c r="H356" s="124"/>
    </row>
    <row r="357" spans="1:8" ht="15" hidden="1" x14ac:dyDescent="0.25">
      <c r="A357" s="21"/>
      <c r="B357" s="28"/>
      <c r="C357" s="38"/>
      <c r="D357" s="19"/>
      <c r="E357" s="19"/>
      <c r="F357" s="19"/>
      <c r="G357" s="114"/>
      <c r="H357" s="124"/>
    </row>
    <row r="358" spans="1:8" ht="15" hidden="1" x14ac:dyDescent="0.25">
      <c r="A358" s="21"/>
      <c r="B358" s="28"/>
      <c r="C358" s="38"/>
      <c r="D358" s="19"/>
      <c r="E358" s="19"/>
      <c r="F358" s="19"/>
      <c r="G358" s="114"/>
      <c r="H358" s="124"/>
    </row>
    <row r="359" spans="1:8" ht="15" hidden="1" x14ac:dyDescent="0.25">
      <c r="A359" s="21"/>
      <c r="B359" s="28"/>
      <c r="C359" s="38"/>
      <c r="D359" s="19"/>
      <c r="E359" s="19"/>
      <c r="F359" s="19"/>
      <c r="G359" s="114"/>
      <c r="H359" s="124"/>
    </row>
    <row r="360" spans="1:8" ht="15" hidden="1" x14ac:dyDescent="0.25">
      <c r="A360" s="21"/>
      <c r="B360" s="28"/>
      <c r="C360" s="38"/>
      <c r="D360" s="19"/>
      <c r="E360" s="19"/>
      <c r="F360" s="19"/>
      <c r="G360" s="114"/>
      <c r="H360" s="124"/>
    </row>
    <row r="361" spans="1:8" ht="15" hidden="1" x14ac:dyDescent="0.25">
      <c r="A361" s="21"/>
      <c r="B361" s="28"/>
      <c r="C361" s="38"/>
      <c r="D361" s="19"/>
      <c r="E361" s="19"/>
      <c r="F361" s="19"/>
      <c r="G361" s="114"/>
      <c r="H361" s="124"/>
    </row>
    <row r="362" spans="1:8" ht="15" hidden="1" x14ac:dyDescent="0.25">
      <c r="A362" s="21"/>
      <c r="B362" s="28"/>
      <c r="C362" s="38"/>
      <c r="D362" s="19"/>
      <c r="E362" s="19"/>
      <c r="F362" s="19"/>
      <c r="G362" s="114"/>
      <c r="H362" s="124"/>
    </row>
    <row r="363" spans="1:8" ht="15" hidden="1" x14ac:dyDescent="0.25">
      <c r="A363" s="21"/>
      <c r="B363" s="28"/>
      <c r="C363" s="38"/>
      <c r="D363" s="19"/>
      <c r="E363" s="19"/>
      <c r="F363" s="19"/>
      <c r="G363" s="114"/>
      <c r="H363" s="124"/>
    </row>
    <row r="364" spans="1:8" ht="15" hidden="1" x14ac:dyDescent="0.25">
      <c r="A364" s="21"/>
      <c r="B364" s="28"/>
      <c r="C364" s="38"/>
      <c r="D364" s="19"/>
      <c r="E364" s="19"/>
      <c r="F364" s="19"/>
      <c r="G364" s="114"/>
      <c r="H364" s="124"/>
    </row>
    <row r="365" spans="1:8" ht="15" hidden="1" x14ac:dyDescent="0.25">
      <c r="A365" s="21"/>
      <c r="B365" s="28"/>
      <c r="C365" s="38"/>
      <c r="D365" s="19"/>
      <c r="E365" s="19"/>
      <c r="F365" s="19"/>
      <c r="G365" s="114"/>
      <c r="H365" s="124"/>
    </row>
    <row r="366" spans="1:8" ht="15" hidden="1" x14ac:dyDescent="0.25">
      <c r="A366" s="21"/>
      <c r="B366" s="28"/>
      <c r="C366" s="38"/>
      <c r="D366" s="19"/>
      <c r="E366" s="19"/>
      <c r="F366" s="19"/>
      <c r="G366" s="114"/>
      <c r="H366" s="124"/>
    </row>
    <row r="367" spans="1:8" ht="15" hidden="1" x14ac:dyDescent="0.25">
      <c r="A367" s="21"/>
      <c r="B367" s="28"/>
      <c r="C367" s="38"/>
      <c r="D367" s="19"/>
      <c r="E367" s="19"/>
      <c r="F367" s="19"/>
      <c r="G367" s="114"/>
      <c r="H367" s="124"/>
    </row>
    <row r="368" spans="1:8" ht="15" hidden="1" x14ac:dyDescent="0.25">
      <c r="A368" s="21"/>
      <c r="B368" s="28"/>
      <c r="C368" s="38"/>
      <c r="D368" s="19"/>
      <c r="E368" s="19"/>
      <c r="F368" s="19"/>
      <c r="G368" s="114"/>
      <c r="H368" s="124"/>
    </row>
    <row r="369" spans="1:8" ht="15" hidden="1" x14ac:dyDescent="0.25">
      <c r="A369" s="21"/>
      <c r="B369" s="28"/>
      <c r="C369" s="38"/>
      <c r="D369" s="19"/>
      <c r="E369" s="19"/>
      <c r="F369" s="19"/>
      <c r="G369" s="114"/>
      <c r="H369" s="124"/>
    </row>
    <row r="370" spans="1:8" ht="15" hidden="1" x14ac:dyDescent="0.25">
      <c r="A370" s="21"/>
      <c r="B370" s="28"/>
      <c r="C370" s="38"/>
      <c r="D370" s="19"/>
      <c r="E370" s="19"/>
      <c r="F370" s="19"/>
      <c r="G370" s="114"/>
      <c r="H370" s="124"/>
    </row>
    <row r="371" spans="1:8" ht="15" hidden="1" x14ac:dyDescent="0.25">
      <c r="A371" s="21"/>
      <c r="B371" s="28"/>
      <c r="C371" s="38"/>
      <c r="D371" s="19"/>
      <c r="E371" s="19"/>
      <c r="F371" s="19"/>
      <c r="G371" s="114"/>
      <c r="H371" s="124"/>
    </row>
    <row r="372" spans="1:8" ht="15" hidden="1" x14ac:dyDescent="0.25">
      <c r="A372" s="21"/>
      <c r="B372" s="28"/>
      <c r="C372" s="38"/>
      <c r="D372" s="19"/>
      <c r="E372" s="19"/>
      <c r="F372" s="19"/>
      <c r="G372" s="114"/>
      <c r="H372" s="124"/>
    </row>
    <row r="373" spans="1:8" ht="15" hidden="1" x14ac:dyDescent="0.25">
      <c r="A373" s="21"/>
      <c r="B373" s="28"/>
      <c r="C373" s="38"/>
      <c r="D373" s="19"/>
      <c r="E373" s="19"/>
      <c r="F373" s="19"/>
      <c r="G373" s="114"/>
      <c r="H373" s="124"/>
    </row>
    <row r="374" spans="1:8" ht="15" hidden="1" x14ac:dyDescent="0.25">
      <c r="A374" s="21"/>
      <c r="B374" s="28"/>
      <c r="C374" s="38"/>
      <c r="D374" s="19"/>
      <c r="E374" s="19"/>
      <c r="F374" s="19"/>
      <c r="G374" s="114"/>
      <c r="H374" s="124"/>
    </row>
    <row r="375" spans="1:8" ht="15" hidden="1" x14ac:dyDescent="0.25">
      <c r="A375" s="21"/>
      <c r="B375" s="28"/>
      <c r="C375" s="38"/>
      <c r="D375" s="19"/>
      <c r="E375" s="19"/>
      <c r="F375" s="19"/>
      <c r="G375" s="114"/>
      <c r="H375" s="124"/>
    </row>
    <row r="376" spans="1:8" ht="15" hidden="1" x14ac:dyDescent="0.25">
      <c r="A376" s="21"/>
      <c r="B376" s="28"/>
      <c r="C376" s="38"/>
      <c r="D376" s="19"/>
      <c r="E376" s="19"/>
      <c r="F376" s="19"/>
      <c r="G376" s="114"/>
      <c r="H376" s="124"/>
    </row>
    <row r="377" spans="1:8" ht="15" hidden="1" x14ac:dyDescent="0.25">
      <c r="A377" s="21"/>
      <c r="B377" s="28"/>
      <c r="C377" s="38"/>
      <c r="D377" s="19"/>
      <c r="E377" s="19"/>
      <c r="F377" s="19"/>
      <c r="G377" s="114"/>
      <c r="H377" s="124"/>
    </row>
    <row r="378" spans="1:8" ht="15" hidden="1" x14ac:dyDescent="0.25">
      <c r="A378" s="21"/>
      <c r="B378" s="28"/>
      <c r="C378" s="38"/>
      <c r="D378" s="19"/>
      <c r="E378" s="19"/>
      <c r="F378" s="19"/>
      <c r="G378" s="114"/>
      <c r="H378" s="124"/>
    </row>
    <row r="379" spans="1:8" ht="15" hidden="1" x14ac:dyDescent="0.25">
      <c r="A379" s="21"/>
      <c r="B379" s="28"/>
      <c r="C379" s="38"/>
      <c r="D379" s="19"/>
      <c r="E379" s="19"/>
      <c r="F379" s="19"/>
      <c r="G379" s="114"/>
      <c r="H379" s="115"/>
    </row>
    <row r="380" spans="1:8" ht="15" hidden="1" x14ac:dyDescent="0.25">
      <c r="A380" s="21"/>
      <c r="B380" s="28"/>
      <c r="C380" s="38"/>
      <c r="D380" s="19"/>
      <c r="E380" s="19"/>
      <c r="F380" s="19"/>
      <c r="G380" s="114"/>
      <c r="H380" s="124"/>
    </row>
    <row r="381" spans="1:8" ht="15" hidden="1" x14ac:dyDescent="0.25">
      <c r="A381" s="21"/>
      <c r="B381" s="28"/>
      <c r="C381" s="38"/>
      <c r="D381" s="19"/>
      <c r="E381" s="19"/>
      <c r="F381" s="19"/>
      <c r="G381" s="114"/>
      <c r="H381" s="124"/>
    </row>
    <row r="382" spans="1:8" ht="15" hidden="1" x14ac:dyDescent="0.25">
      <c r="A382" s="21"/>
      <c r="B382" s="28"/>
      <c r="C382" s="38"/>
      <c r="D382" s="19"/>
      <c r="E382" s="19"/>
      <c r="F382" s="19"/>
      <c r="G382" s="114"/>
      <c r="H382" s="124"/>
    </row>
    <row r="383" spans="1:8" ht="15" hidden="1" x14ac:dyDescent="0.25">
      <c r="A383" s="21"/>
      <c r="B383" s="28"/>
      <c r="C383" s="38"/>
      <c r="D383" s="19"/>
      <c r="E383" s="19"/>
      <c r="F383" s="19"/>
      <c r="G383" s="114"/>
      <c r="H383" s="124"/>
    </row>
    <row r="384" spans="1:8" ht="15" hidden="1" x14ac:dyDescent="0.25">
      <c r="A384" s="21"/>
      <c r="B384" s="28"/>
      <c r="C384" s="38"/>
      <c r="D384" s="19"/>
      <c r="E384" s="19"/>
      <c r="F384" s="19"/>
      <c r="G384" s="114"/>
      <c r="H384" s="124"/>
    </row>
    <row r="385" spans="1:8" ht="15" hidden="1" x14ac:dyDescent="0.25">
      <c r="A385" s="21"/>
      <c r="B385" s="28"/>
      <c r="C385" s="38"/>
      <c r="D385" s="19"/>
      <c r="E385" s="19"/>
      <c r="F385" s="19"/>
      <c r="G385" s="114"/>
      <c r="H385" s="124"/>
    </row>
    <row r="386" spans="1:8" ht="15" hidden="1" x14ac:dyDescent="0.25">
      <c r="A386" s="21"/>
      <c r="B386" s="28"/>
      <c r="C386" s="38"/>
      <c r="D386" s="19"/>
      <c r="E386" s="19"/>
      <c r="F386" s="19"/>
      <c r="G386" s="114"/>
      <c r="H386" s="124"/>
    </row>
    <row r="387" spans="1:8" ht="15" hidden="1" x14ac:dyDescent="0.25">
      <c r="A387" s="21"/>
      <c r="B387" s="28"/>
      <c r="C387" s="38"/>
      <c r="D387" s="19"/>
      <c r="E387" s="19"/>
      <c r="F387" s="19"/>
      <c r="G387" s="114"/>
      <c r="H387" s="124"/>
    </row>
    <row r="388" spans="1:8" ht="15" hidden="1" x14ac:dyDescent="0.25">
      <c r="A388" s="21"/>
      <c r="B388" s="28"/>
      <c r="C388" s="38"/>
      <c r="D388" s="19"/>
      <c r="E388" s="19"/>
      <c r="F388" s="19"/>
      <c r="G388" s="114"/>
      <c r="H388" s="124"/>
    </row>
    <row r="389" spans="1:8" ht="15" hidden="1" x14ac:dyDescent="0.25">
      <c r="A389" s="21"/>
      <c r="B389" s="28"/>
      <c r="C389" s="38"/>
      <c r="D389" s="19"/>
      <c r="E389" s="19"/>
      <c r="F389" s="19"/>
      <c r="G389" s="114"/>
      <c r="H389" s="124"/>
    </row>
    <row r="390" spans="1:8" ht="15" hidden="1" x14ac:dyDescent="0.25">
      <c r="A390" s="21"/>
      <c r="B390" s="28"/>
      <c r="C390" s="38"/>
      <c r="D390" s="19"/>
      <c r="E390" s="19"/>
      <c r="F390" s="19"/>
      <c r="G390" s="114"/>
      <c r="H390" s="124"/>
    </row>
    <row r="391" spans="1:8" ht="15" hidden="1" x14ac:dyDescent="0.25">
      <c r="A391" s="21"/>
      <c r="B391" s="28"/>
      <c r="C391" s="38"/>
      <c r="D391" s="19"/>
      <c r="E391" s="19"/>
      <c r="F391" s="19"/>
      <c r="G391" s="114"/>
      <c r="H391" s="124"/>
    </row>
    <row r="392" spans="1:8" ht="15" hidden="1" x14ac:dyDescent="0.25">
      <c r="A392" s="21"/>
      <c r="B392" s="28"/>
      <c r="C392" s="38"/>
      <c r="D392" s="19"/>
      <c r="E392" s="19"/>
      <c r="F392" s="19"/>
      <c r="G392" s="114"/>
      <c r="H392" s="124"/>
    </row>
    <row r="393" spans="1:8" ht="15" hidden="1" x14ac:dyDescent="0.25">
      <c r="A393" s="21"/>
      <c r="B393" s="28"/>
      <c r="C393" s="38"/>
      <c r="D393" s="19"/>
      <c r="E393" s="19"/>
      <c r="F393" s="19"/>
      <c r="G393" s="114"/>
      <c r="H393" s="124"/>
    </row>
    <row r="394" spans="1:8" ht="15" hidden="1" x14ac:dyDescent="0.25">
      <c r="A394" s="21"/>
      <c r="B394" s="28"/>
      <c r="C394" s="38"/>
      <c r="D394" s="19"/>
      <c r="E394" s="19"/>
      <c r="F394" s="19"/>
      <c r="G394" s="114"/>
      <c r="H394" s="124"/>
    </row>
    <row r="395" spans="1:8" ht="15" hidden="1" x14ac:dyDescent="0.25">
      <c r="A395" s="21"/>
      <c r="B395" s="28"/>
      <c r="C395" s="38"/>
      <c r="D395" s="19"/>
      <c r="E395" s="19"/>
      <c r="F395" s="19"/>
      <c r="G395" s="114"/>
      <c r="H395" s="124"/>
    </row>
    <row r="396" spans="1:8" ht="15" hidden="1" x14ac:dyDescent="0.25">
      <c r="A396" s="21"/>
      <c r="B396" s="28"/>
      <c r="C396" s="38"/>
      <c r="D396" s="19"/>
      <c r="E396" s="19"/>
      <c r="F396" s="19"/>
      <c r="G396" s="114"/>
      <c r="H396" s="124"/>
    </row>
    <row r="397" spans="1:8" ht="15" hidden="1" x14ac:dyDescent="0.25">
      <c r="A397" s="21"/>
      <c r="B397" s="28"/>
      <c r="C397" s="38"/>
      <c r="D397" s="19"/>
      <c r="E397" s="19"/>
      <c r="F397" s="19"/>
      <c r="G397" s="114"/>
      <c r="H397" s="124"/>
    </row>
    <row r="398" spans="1:8" ht="15" hidden="1" x14ac:dyDescent="0.25">
      <c r="A398" s="21"/>
      <c r="B398" s="28"/>
      <c r="C398" s="38"/>
      <c r="D398" s="19"/>
      <c r="E398" s="19"/>
      <c r="F398" s="19"/>
      <c r="G398" s="114"/>
      <c r="H398" s="124"/>
    </row>
    <row r="399" spans="1:8" ht="15" hidden="1" x14ac:dyDescent="0.25">
      <c r="A399" s="21"/>
      <c r="B399" s="28"/>
      <c r="C399" s="38"/>
      <c r="D399" s="19"/>
      <c r="E399" s="19"/>
      <c r="F399" s="19"/>
      <c r="G399" s="114"/>
      <c r="H399" s="124"/>
    </row>
    <row r="400" spans="1:8" ht="15" hidden="1" x14ac:dyDescent="0.25">
      <c r="A400" s="21"/>
      <c r="B400" s="28"/>
      <c r="C400" s="38"/>
      <c r="D400" s="19"/>
      <c r="E400" s="19"/>
      <c r="F400" s="19"/>
      <c r="G400" s="114"/>
      <c r="H400" s="124"/>
    </row>
    <row r="401" spans="1:8" ht="15" hidden="1" x14ac:dyDescent="0.25">
      <c r="A401" s="21"/>
      <c r="B401" s="28"/>
      <c r="C401" s="38"/>
      <c r="D401" s="19"/>
      <c r="E401" s="19"/>
      <c r="F401" s="19"/>
      <c r="G401" s="114"/>
      <c r="H401" s="124"/>
    </row>
    <row r="402" spans="1:8" ht="15" hidden="1" x14ac:dyDescent="0.25">
      <c r="A402" s="21"/>
      <c r="B402" s="28"/>
      <c r="C402" s="38"/>
      <c r="D402" s="19"/>
      <c r="E402" s="19"/>
      <c r="F402" s="19"/>
      <c r="G402" s="114"/>
      <c r="H402" s="124"/>
    </row>
    <row r="403" spans="1:8" ht="15" hidden="1" x14ac:dyDescent="0.25">
      <c r="A403" s="21"/>
      <c r="B403" s="28"/>
      <c r="C403" s="38"/>
      <c r="D403" s="19"/>
      <c r="E403" s="19"/>
      <c r="F403" s="19"/>
      <c r="G403" s="114"/>
      <c r="H403" s="124"/>
    </row>
    <row r="404" spans="1:8" ht="15" hidden="1" x14ac:dyDescent="0.25">
      <c r="A404" s="21"/>
      <c r="B404" s="28"/>
      <c r="C404" s="38"/>
      <c r="D404" s="19"/>
      <c r="E404" s="19"/>
      <c r="F404" s="19"/>
      <c r="G404" s="114"/>
      <c r="H404" s="124"/>
    </row>
    <row r="405" spans="1:8" ht="15" hidden="1" x14ac:dyDescent="0.25">
      <c r="A405" s="21"/>
      <c r="B405" s="28"/>
      <c r="C405" s="38"/>
      <c r="D405" s="19"/>
      <c r="E405" s="19"/>
      <c r="F405" s="19"/>
      <c r="G405" s="114"/>
      <c r="H405" s="124"/>
    </row>
    <row r="406" spans="1:8" ht="15" hidden="1" x14ac:dyDescent="0.25">
      <c r="A406" s="21"/>
      <c r="B406" s="28"/>
      <c r="C406" s="38"/>
      <c r="D406" s="19"/>
      <c r="E406" s="19"/>
      <c r="F406" s="19"/>
      <c r="G406" s="114"/>
      <c r="H406" s="124"/>
    </row>
    <row r="407" spans="1:8" ht="15" hidden="1" x14ac:dyDescent="0.25">
      <c r="A407" s="21"/>
      <c r="B407" s="28"/>
      <c r="C407" s="38"/>
      <c r="D407" s="19"/>
      <c r="E407" s="19"/>
      <c r="F407" s="19"/>
      <c r="G407" s="114"/>
      <c r="H407" s="124"/>
    </row>
    <row r="408" spans="1:8" ht="15" hidden="1" x14ac:dyDescent="0.25">
      <c r="A408" s="21"/>
      <c r="B408" s="28"/>
      <c r="C408" s="38"/>
      <c r="D408" s="19"/>
      <c r="E408" s="19"/>
      <c r="F408" s="19"/>
      <c r="G408" s="114"/>
      <c r="H408" s="124"/>
    </row>
    <row r="409" spans="1:8" ht="15" hidden="1" x14ac:dyDescent="0.25">
      <c r="A409" s="21"/>
      <c r="B409" s="28"/>
      <c r="C409" s="38"/>
      <c r="D409" s="19"/>
      <c r="E409" s="19"/>
      <c r="F409" s="19"/>
      <c r="G409" s="114"/>
      <c r="H409" s="124"/>
    </row>
    <row r="410" spans="1:8" ht="15" hidden="1" x14ac:dyDescent="0.25">
      <c r="A410" s="21"/>
      <c r="B410" s="28"/>
      <c r="C410" s="38"/>
      <c r="D410" s="19"/>
      <c r="E410" s="19"/>
      <c r="F410" s="19"/>
      <c r="G410" s="114"/>
      <c r="H410" s="124"/>
    </row>
    <row r="411" spans="1:8" ht="15" hidden="1" x14ac:dyDescent="0.25">
      <c r="A411" s="21"/>
      <c r="B411" s="28"/>
      <c r="C411" s="38"/>
      <c r="D411" s="19"/>
      <c r="E411" s="19"/>
      <c r="F411" s="19"/>
      <c r="G411" s="114"/>
      <c r="H411" s="124"/>
    </row>
    <row r="412" spans="1:8" ht="15" hidden="1" x14ac:dyDescent="0.25">
      <c r="A412" s="21"/>
      <c r="B412" s="28"/>
      <c r="C412" s="38"/>
      <c r="D412" s="19"/>
      <c r="E412" s="19"/>
      <c r="F412" s="19"/>
      <c r="G412" s="114"/>
      <c r="H412" s="124"/>
    </row>
    <row r="413" spans="1:8" ht="15" hidden="1" x14ac:dyDescent="0.25">
      <c r="A413" s="21"/>
      <c r="B413" s="28"/>
      <c r="C413" s="38"/>
      <c r="D413" s="19"/>
      <c r="E413" s="19"/>
      <c r="F413" s="19"/>
      <c r="G413" s="114"/>
      <c r="H413" s="124"/>
    </row>
    <row r="414" spans="1:8" ht="15" hidden="1" x14ac:dyDescent="0.25">
      <c r="A414" s="21"/>
      <c r="B414" s="28"/>
      <c r="C414" s="38"/>
      <c r="D414" s="19"/>
      <c r="E414" s="19"/>
      <c r="F414" s="19"/>
      <c r="G414" s="114"/>
      <c r="H414" s="124"/>
    </row>
    <row r="415" spans="1:8" ht="15" hidden="1" x14ac:dyDescent="0.25">
      <c r="A415" s="21"/>
      <c r="B415" s="28"/>
      <c r="C415" s="38"/>
      <c r="D415" s="19"/>
      <c r="E415" s="19"/>
      <c r="F415" s="19"/>
      <c r="G415" s="114"/>
      <c r="H415" s="124"/>
    </row>
    <row r="416" spans="1:8" ht="15" hidden="1" x14ac:dyDescent="0.25">
      <c r="A416" s="21"/>
      <c r="B416" s="28"/>
      <c r="C416" s="38"/>
      <c r="D416" s="19"/>
      <c r="E416" s="19"/>
      <c r="F416" s="19"/>
      <c r="G416" s="114"/>
      <c r="H416" s="124"/>
    </row>
    <row r="417" spans="1:8" ht="15" hidden="1" x14ac:dyDescent="0.25">
      <c r="A417" s="21"/>
      <c r="B417" s="28"/>
      <c r="C417" s="38"/>
      <c r="D417" s="19"/>
      <c r="E417" s="19"/>
      <c r="F417" s="19"/>
      <c r="G417" s="114"/>
      <c r="H417" s="124"/>
    </row>
    <row r="418" spans="1:8" ht="15" hidden="1" x14ac:dyDescent="0.25">
      <c r="A418" s="21"/>
      <c r="B418" s="28"/>
      <c r="C418" s="38"/>
      <c r="D418" s="19"/>
      <c r="E418" s="19"/>
      <c r="F418" s="19"/>
      <c r="G418" s="114"/>
      <c r="H418" s="124"/>
    </row>
    <row r="419" spans="1:8" ht="15" hidden="1" x14ac:dyDescent="0.25">
      <c r="A419" s="21"/>
      <c r="B419" s="28"/>
      <c r="C419" s="38"/>
      <c r="D419" s="19"/>
      <c r="E419" s="19"/>
      <c r="F419" s="19"/>
      <c r="G419" s="114"/>
      <c r="H419" s="124"/>
    </row>
    <row r="420" spans="1:8" ht="15" hidden="1" x14ac:dyDescent="0.25">
      <c r="A420" s="21"/>
      <c r="B420" s="28"/>
      <c r="C420" s="38"/>
      <c r="D420" s="19"/>
      <c r="E420" s="19"/>
      <c r="F420" s="19"/>
      <c r="G420" s="114"/>
      <c r="H420" s="124"/>
    </row>
    <row r="421" spans="1:8" ht="15" hidden="1" x14ac:dyDescent="0.25">
      <c r="A421" s="21"/>
      <c r="B421" s="28"/>
      <c r="C421" s="38"/>
      <c r="D421" s="19"/>
      <c r="E421" s="19"/>
      <c r="F421" s="19"/>
      <c r="G421" s="114"/>
      <c r="H421" s="124"/>
    </row>
    <row r="422" spans="1:8" ht="15" hidden="1" x14ac:dyDescent="0.25">
      <c r="A422" s="21"/>
      <c r="B422" s="28"/>
      <c r="C422" s="38"/>
      <c r="D422" s="19"/>
      <c r="E422" s="19"/>
      <c r="F422" s="19"/>
      <c r="G422" s="114"/>
      <c r="H422" s="124"/>
    </row>
    <row r="423" spans="1:8" ht="15" hidden="1" x14ac:dyDescent="0.25">
      <c r="A423" s="21"/>
      <c r="B423" s="28"/>
      <c r="C423" s="38"/>
      <c r="D423" s="19"/>
      <c r="E423" s="19"/>
      <c r="F423" s="19"/>
      <c r="G423" s="114"/>
      <c r="H423" s="124"/>
    </row>
    <row r="424" spans="1:8" ht="15" hidden="1" x14ac:dyDescent="0.25">
      <c r="A424" s="21"/>
      <c r="B424" s="28"/>
      <c r="C424" s="38"/>
      <c r="D424" s="19"/>
      <c r="E424" s="19"/>
      <c r="F424" s="19"/>
      <c r="G424" s="114"/>
      <c r="H424" s="124"/>
    </row>
    <row r="425" spans="1:8" ht="15" hidden="1" x14ac:dyDescent="0.25">
      <c r="A425" s="21"/>
      <c r="B425" s="28"/>
      <c r="C425" s="38"/>
      <c r="D425" s="19"/>
      <c r="E425" s="19"/>
      <c r="F425" s="19"/>
      <c r="G425" s="114"/>
      <c r="H425" s="124"/>
    </row>
    <row r="426" spans="1:8" ht="15" hidden="1" x14ac:dyDescent="0.25">
      <c r="A426" s="21"/>
      <c r="B426" s="28"/>
      <c r="C426" s="38"/>
      <c r="D426" s="19"/>
      <c r="E426" s="19"/>
      <c r="F426" s="19"/>
      <c r="G426" s="114"/>
      <c r="H426" s="124"/>
    </row>
    <row r="427" spans="1:8" ht="15" hidden="1" x14ac:dyDescent="0.25">
      <c r="A427" s="21"/>
      <c r="B427" s="28"/>
      <c r="C427" s="38"/>
      <c r="D427" s="19"/>
      <c r="E427" s="19"/>
      <c r="F427" s="19"/>
      <c r="G427" s="114"/>
      <c r="H427" s="124"/>
    </row>
    <row r="428" spans="1:8" ht="15" hidden="1" x14ac:dyDescent="0.25">
      <c r="A428" s="21"/>
      <c r="B428" s="28"/>
      <c r="C428" s="38"/>
      <c r="D428" s="19"/>
      <c r="E428" s="19"/>
      <c r="F428" s="19"/>
      <c r="G428" s="114"/>
      <c r="H428" s="124"/>
    </row>
    <row r="429" spans="1:8" ht="15" hidden="1" x14ac:dyDescent="0.25">
      <c r="A429" s="21"/>
      <c r="B429" s="28"/>
      <c r="C429" s="38"/>
      <c r="D429" s="19"/>
      <c r="E429" s="19"/>
      <c r="F429" s="19"/>
      <c r="G429" s="114"/>
      <c r="H429" s="124"/>
    </row>
    <row r="430" spans="1:8" ht="15" hidden="1" x14ac:dyDescent="0.25">
      <c r="A430" s="21"/>
      <c r="B430" s="28"/>
      <c r="C430" s="38"/>
      <c r="D430" s="19"/>
      <c r="E430" s="19"/>
      <c r="F430" s="19"/>
      <c r="G430" s="114"/>
      <c r="H430" s="124"/>
    </row>
    <row r="431" spans="1:8" ht="15" hidden="1" x14ac:dyDescent="0.25">
      <c r="A431" s="21"/>
      <c r="B431" s="28"/>
      <c r="C431" s="38"/>
      <c r="D431" s="19"/>
      <c r="E431" s="19"/>
      <c r="F431" s="19"/>
      <c r="G431" s="114"/>
      <c r="H431" s="124"/>
    </row>
    <row r="432" spans="1:8" ht="15" hidden="1" x14ac:dyDescent="0.25">
      <c r="A432" s="21"/>
      <c r="B432" s="28"/>
      <c r="C432" s="38"/>
      <c r="D432" s="19"/>
      <c r="E432" s="19"/>
      <c r="F432" s="19"/>
      <c r="G432" s="114"/>
      <c r="H432" s="124"/>
    </row>
    <row r="433" spans="1:8" ht="15" hidden="1" x14ac:dyDescent="0.25">
      <c r="A433" s="21"/>
      <c r="B433" s="28"/>
      <c r="C433" s="38"/>
      <c r="D433" s="19"/>
      <c r="E433" s="19"/>
      <c r="F433" s="19"/>
      <c r="G433" s="114"/>
      <c r="H433" s="124"/>
    </row>
    <row r="434" spans="1:8" ht="15" hidden="1" x14ac:dyDescent="0.25">
      <c r="A434" s="21"/>
      <c r="B434" s="28"/>
      <c r="C434" s="38"/>
      <c r="D434" s="19"/>
      <c r="E434" s="19"/>
      <c r="F434" s="19"/>
      <c r="G434" s="114"/>
      <c r="H434" s="124"/>
    </row>
    <row r="435" spans="1:8" ht="15" hidden="1" x14ac:dyDescent="0.25">
      <c r="A435" s="21"/>
      <c r="B435" s="28"/>
      <c r="C435" s="38"/>
      <c r="D435" s="19"/>
      <c r="E435" s="19"/>
      <c r="F435" s="19"/>
      <c r="G435" s="114"/>
      <c r="H435" s="124"/>
    </row>
    <row r="436" spans="1:8" ht="15" hidden="1" x14ac:dyDescent="0.25">
      <c r="A436" s="21"/>
      <c r="B436" s="28"/>
      <c r="C436" s="38"/>
      <c r="D436" s="19"/>
      <c r="E436" s="19"/>
      <c r="F436" s="19"/>
      <c r="G436" s="114"/>
      <c r="H436" s="124"/>
    </row>
    <row r="437" spans="1:8" ht="15" hidden="1" x14ac:dyDescent="0.25">
      <c r="A437" s="21"/>
      <c r="B437" s="28"/>
      <c r="C437" s="38"/>
      <c r="D437" s="19"/>
      <c r="E437" s="19"/>
      <c r="F437" s="19"/>
      <c r="G437" s="114"/>
      <c r="H437" s="124"/>
    </row>
    <row r="438" spans="1:8" ht="15" hidden="1" x14ac:dyDescent="0.25">
      <c r="A438" s="21"/>
      <c r="B438" s="28"/>
      <c r="C438" s="38"/>
      <c r="D438" s="19"/>
      <c r="E438" s="19"/>
      <c r="F438" s="19"/>
      <c r="G438" s="114"/>
      <c r="H438" s="124"/>
    </row>
    <row r="439" spans="1:8" ht="15" hidden="1" x14ac:dyDescent="0.25">
      <c r="A439" s="21"/>
      <c r="B439" s="28"/>
      <c r="C439" s="38"/>
      <c r="D439" s="19"/>
      <c r="E439" s="19"/>
      <c r="F439" s="19"/>
      <c r="G439" s="114"/>
      <c r="H439" s="124"/>
    </row>
    <row r="440" spans="1:8" ht="15" hidden="1" x14ac:dyDescent="0.25">
      <c r="A440" s="21"/>
      <c r="B440" s="28"/>
      <c r="C440" s="38"/>
      <c r="D440" s="19"/>
      <c r="E440" s="19"/>
      <c r="F440" s="19"/>
      <c r="G440" s="114"/>
      <c r="H440" s="124"/>
    </row>
    <row r="441" spans="1:8" ht="15" hidden="1" x14ac:dyDescent="0.25">
      <c r="A441" s="21"/>
      <c r="B441" s="28"/>
      <c r="C441" s="38"/>
      <c r="D441" s="19"/>
      <c r="E441" s="19"/>
      <c r="F441" s="19"/>
      <c r="G441" s="114"/>
      <c r="H441" s="124"/>
    </row>
    <row r="442" spans="1:8" ht="15" hidden="1" x14ac:dyDescent="0.25">
      <c r="A442" s="21"/>
      <c r="B442" s="28"/>
      <c r="C442" s="38"/>
      <c r="D442" s="19"/>
      <c r="E442" s="19"/>
      <c r="F442" s="19"/>
      <c r="G442" s="114"/>
      <c r="H442" s="124"/>
    </row>
    <row r="443" spans="1:8" ht="15" hidden="1" x14ac:dyDescent="0.25">
      <c r="A443" s="21"/>
      <c r="B443" s="28"/>
      <c r="C443" s="38"/>
      <c r="D443" s="19"/>
      <c r="E443" s="19"/>
      <c r="F443" s="19"/>
      <c r="G443" s="114"/>
      <c r="H443" s="124"/>
    </row>
    <row r="444" spans="1:8" ht="15" hidden="1" x14ac:dyDescent="0.25">
      <c r="A444" s="21"/>
      <c r="B444" s="28"/>
      <c r="C444" s="38"/>
      <c r="D444" s="19"/>
      <c r="E444" s="19"/>
      <c r="F444" s="19"/>
      <c r="G444" s="114"/>
      <c r="H444" s="124"/>
    </row>
    <row r="445" spans="1:8" ht="15" hidden="1" x14ac:dyDescent="0.25">
      <c r="A445" s="21"/>
      <c r="B445" s="28"/>
      <c r="C445" s="38"/>
      <c r="D445" s="19"/>
      <c r="E445" s="19"/>
      <c r="F445" s="19"/>
      <c r="G445" s="114"/>
      <c r="H445" s="124"/>
    </row>
    <row r="446" spans="1:8" ht="15" hidden="1" x14ac:dyDescent="0.25">
      <c r="A446" s="21"/>
      <c r="B446" s="28"/>
      <c r="C446" s="38"/>
      <c r="D446" s="19"/>
      <c r="E446" s="19"/>
      <c r="F446" s="19"/>
      <c r="G446" s="114"/>
      <c r="H446" s="124"/>
    </row>
    <row r="447" spans="1:8" ht="15" hidden="1" x14ac:dyDescent="0.25">
      <c r="A447" s="21"/>
      <c r="B447" s="28"/>
      <c r="C447" s="38"/>
      <c r="D447" s="19"/>
      <c r="E447" s="19"/>
      <c r="F447" s="19"/>
      <c r="G447" s="114"/>
      <c r="H447" s="124"/>
    </row>
    <row r="448" spans="1:8" ht="15" hidden="1" x14ac:dyDescent="0.25">
      <c r="A448" s="21"/>
      <c r="B448" s="28"/>
      <c r="C448" s="38"/>
      <c r="D448" s="19"/>
      <c r="E448" s="19"/>
      <c r="F448" s="19"/>
      <c r="G448" s="114"/>
      <c r="H448" s="124"/>
    </row>
    <row r="449" spans="1:8" ht="15" hidden="1" x14ac:dyDescent="0.25">
      <c r="A449" s="21"/>
      <c r="B449" s="28"/>
      <c r="C449" s="38"/>
      <c r="D449" s="19"/>
      <c r="E449" s="19"/>
      <c r="F449" s="19"/>
      <c r="G449" s="114"/>
      <c r="H449" s="124"/>
    </row>
    <row r="450" spans="1:8" ht="15" hidden="1" x14ac:dyDescent="0.25">
      <c r="A450" s="21"/>
      <c r="B450" s="28"/>
      <c r="C450" s="38"/>
      <c r="D450" s="19"/>
      <c r="E450" s="19"/>
      <c r="F450" s="19"/>
      <c r="G450" s="114"/>
      <c r="H450" s="124"/>
    </row>
    <row r="451" spans="1:8" ht="15" hidden="1" x14ac:dyDescent="0.25">
      <c r="A451" s="21"/>
      <c r="B451" s="28"/>
      <c r="C451" s="38"/>
      <c r="D451" s="19"/>
      <c r="E451" s="19"/>
      <c r="F451" s="19"/>
      <c r="G451" s="114"/>
      <c r="H451" s="124"/>
    </row>
    <row r="452" spans="1:8" ht="15" hidden="1" x14ac:dyDescent="0.25">
      <c r="A452" s="21"/>
      <c r="B452" s="28"/>
      <c r="C452" s="38"/>
      <c r="D452" s="19"/>
      <c r="E452" s="19"/>
      <c r="F452" s="19"/>
      <c r="G452" s="114"/>
      <c r="H452" s="124"/>
    </row>
    <row r="453" spans="1:8" ht="15" hidden="1" x14ac:dyDescent="0.25">
      <c r="A453" s="21"/>
      <c r="B453" s="28"/>
      <c r="C453" s="38"/>
      <c r="D453" s="19"/>
      <c r="E453" s="19"/>
      <c r="F453" s="19"/>
      <c r="G453" s="114"/>
      <c r="H453" s="124"/>
    </row>
    <row r="454" spans="1:8" ht="15" hidden="1" x14ac:dyDescent="0.25">
      <c r="A454" s="21"/>
      <c r="B454" s="28"/>
      <c r="C454" s="38"/>
      <c r="D454" s="19"/>
      <c r="E454" s="19"/>
      <c r="F454" s="19"/>
      <c r="G454" s="114"/>
      <c r="H454" s="124"/>
    </row>
    <row r="455" spans="1:8" ht="15" hidden="1" x14ac:dyDescent="0.25">
      <c r="A455" s="21"/>
      <c r="B455" s="28"/>
      <c r="C455" s="38"/>
      <c r="D455" s="19"/>
      <c r="E455" s="19"/>
      <c r="F455" s="19"/>
      <c r="G455" s="114"/>
      <c r="H455" s="124"/>
    </row>
    <row r="456" spans="1:8" ht="15" hidden="1" x14ac:dyDescent="0.25">
      <c r="A456" s="21"/>
      <c r="B456" s="28"/>
      <c r="C456" s="38"/>
      <c r="D456" s="19"/>
      <c r="E456" s="19"/>
      <c r="F456" s="19"/>
      <c r="G456" s="114"/>
      <c r="H456" s="124"/>
    </row>
    <row r="457" spans="1:8" ht="15" hidden="1" x14ac:dyDescent="0.25">
      <c r="A457" s="21"/>
      <c r="B457" s="28"/>
      <c r="C457" s="38"/>
      <c r="D457" s="19"/>
      <c r="E457" s="19"/>
      <c r="F457" s="19"/>
      <c r="G457" s="114"/>
      <c r="H457" s="124"/>
    </row>
    <row r="458" spans="1:8" ht="15" hidden="1" x14ac:dyDescent="0.25">
      <c r="A458" s="21"/>
      <c r="B458" s="28"/>
      <c r="C458" s="38"/>
      <c r="D458" s="19"/>
      <c r="E458" s="19"/>
      <c r="F458" s="19"/>
      <c r="G458" s="114"/>
      <c r="H458" s="124"/>
    </row>
    <row r="459" spans="1:8" ht="15" hidden="1" x14ac:dyDescent="0.25">
      <c r="A459" s="21"/>
      <c r="B459" s="28"/>
      <c r="C459" s="38"/>
      <c r="D459" s="19"/>
      <c r="E459" s="19"/>
      <c r="F459" s="19"/>
      <c r="G459" s="114"/>
      <c r="H459" s="124"/>
    </row>
    <row r="460" spans="1:8" ht="15" hidden="1" x14ac:dyDescent="0.25">
      <c r="A460" s="21"/>
      <c r="B460" s="28"/>
      <c r="C460" s="38"/>
      <c r="D460" s="19"/>
      <c r="E460" s="19"/>
      <c r="F460" s="19"/>
      <c r="G460" s="114"/>
      <c r="H460" s="124"/>
    </row>
    <row r="461" spans="1:8" ht="15" hidden="1" x14ac:dyDescent="0.25">
      <c r="A461" s="21"/>
      <c r="B461" s="28"/>
      <c r="C461" s="38"/>
      <c r="D461" s="19"/>
      <c r="E461" s="19"/>
      <c r="F461" s="19"/>
      <c r="G461" s="114"/>
      <c r="H461" s="124"/>
    </row>
    <row r="462" spans="1:8" ht="15" hidden="1" x14ac:dyDescent="0.25">
      <c r="A462" s="21"/>
      <c r="B462" s="28"/>
      <c r="C462" s="38"/>
      <c r="D462" s="19"/>
      <c r="E462" s="19"/>
      <c r="F462" s="19"/>
      <c r="G462" s="114"/>
      <c r="H462" s="124"/>
    </row>
    <row r="463" spans="1:8" ht="15" hidden="1" x14ac:dyDescent="0.25">
      <c r="A463" s="21"/>
      <c r="B463" s="28"/>
      <c r="C463" s="38"/>
      <c r="D463" s="19"/>
      <c r="E463" s="19"/>
      <c r="F463" s="19"/>
      <c r="G463" s="114"/>
      <c r="H463" s="124"/>
    </row>
    <row r="464" spans="1:8" ht="15" hidden="1" x14ac:dyDescent="0.25">
      <c r="A464" s="21"/>
      <c r="B464" s="28"/>
      <c r="C464" s="38"/>
      <c r="D464" s="19"/>
      <c r="E464" s="19"/>
      <c r="F464" s="19"/>
      <c r="G464" s="114"/>
      <c r="H464" s="124"/>
    </row>
    <row r="465" spans="1:8" ht="15" hidden="1" x14ac:dyDescent="0.25">
      <c r="A465" s="21"/>
      <c r="B465" s="28"/>
      <c r="C465" s="38"/>
      <c r="D465" s="19"/>
      <c r="E465" s="19"/>
      <c r="F465" s="19"/>
      <c r="G465" s="114"/>
      <c r="H465" s="124"/>
    </row>
    <row r="466" spans="1:8" ht="15" hidden="1" x14ac:dyDescent="0.25">
      <c r="A466" s="21"/>
      <c r="B466" s="28"/>
      <c r="C466" s="38"/>
      <c r="D466" s="19"/>
      <c r="E466" s="19"/>
      <c r="F466" s="19"/>
      <c r="G466" s="114"/>
      <c r="H466" s="124"/>
    </row>
    <row r="467" spans="1:8" ht="15" hidden="1" x14ac:dyDescent="0.25">
      <c r="A467" s="21"/>
      <c r="B467" s="28"/>
      <c r="C467" s="38"/>
      <c r="D467" s="19"/>
      <c r="E467" s="19"/>
      <c r="F467" s="19"/>
      <c r="G467" s="114"/>
      <c r="H467" s="124"/>
    </row>
    <row r="468" spans="1:8" ht="15" hidden="1" x14ac:dyDescent="0.25">
      <c r="A468" s="21"/>
      <c r="B468" s="28"/>
      <c r="C468" s="38"/>
      <c r="D468" s="19"/>
      <c r="E468" s="19"/>
      <c r="F468" s="19"/>
      <c r="G468" s="114"/>
      <c r="H468" s="124"/>
    </row>
    <row r="469" spans="1:8" ht="15" hidden="1" x14ac:dyDescent="0.25">
      <c r="A469" s="21"/>
      <c r="B469" s="28"/>
      <c r="C469" s="38"/>
      <c r="D469" s="19"/>
      <c r="E469" s="19"/>
      <c r="F469" s="19"/>
      <c r="G469" s="114"/>
      <c r="H469" s="124"/>
    </row>
    <row r="470" spans="1:8" ht="15" hidden="1" x14ac:dyDescent="0.25">
      <c r="A470" s="21"/>
      <c r="B470" s="28"/>
      <c r="C470" s="38"/>
      <c r="D470" s="19"/>
      <c r="E470" s="19"/>
      <c r="F470" s="19"/>
      <c r="G470" s="114"/>
      <c r="H470" s="124"/>
    </row>
    <row r="471" spans="1:8" ht="15" hidden="1" x14ac:dyDescent="0.25">
      <c r="A471" s="21"/>
      <c r="B471" s="28"/>
      <c r="C471" s="38"/>
      <c r="D471" s="19"/>
      <c r="E471" s="19"/>
      <c r="F471" s="19"/>
      <c r="G471" s="114"/>
      <c r="H471" s="124"/>
    </row>
    <row r="472" spans="1:8" ht="15" hidden="1" x14ac:dyDescent="0.25">
      <c r="A472" s="21"/>
      <c r="B472" s="28"/>
      <c r="C472" s="38"/>
      <c r="D472" s="19"/>
      <c r="E472" s="19"/>
      <c r="F472" s="19"/>
      <c r="G472" s="114"/>
      <c r="H472" s="124"/>
    </row>
    <row r="473" spans="1:8" ht="15" hidden="1" x14ac:dyDescent="0.25">
      <c r="A473" s="21"/>
      <c r="B473" s="28"/>
      <c r="C473" s="38"/>
      <c r="D473" s="19"/>
      <c r="E473" s="19"/>
      <c r="F473" s="19"/>
      <c r="G473" s="114"/>
      <c r="H473" s="124"/>
    </row>
    <row r="474" spans="1:8" ht="15" hidden="1" x14ac:dyDescent="0.25">
      <c r="A474" s="21"/>
      <c r="B474" s="28"/>
      <c r="C474" s="38"/>
      <c r="D474" s="19"/>
      <c r="E474" s="19"/>
      <c r="F474" s="19"/>
      <c r="G474" s="114"/>
      <c r="H474" s="124"/>
    </row>
    <row r="475" spans="1:8" ht="15" hidden="1" x14ac:dyDescent="0.25">
      <c r="A475" s="21"/>
      <c r="B475" s="28"/>
      <c r="C475" s="38"/>
      <c r="D475" s="19"/>
      <c r="E475" s="19"/>
      <c r="F475" s="19"/>
      <c r="G475" s="114"/>
      <c r="H475" s="124"/>
    </row>
    <row r="476" spans="1:8" ht="15" hidden="1" x14ac:dyDescent="0.25">
      <c r="A476" s="21"/>
      <c r="B476" s="28"/>
      <c r="C476" s="38"/>
      <c r="D476" s="19"/>
      <c r="E476" s="19"/>
      <c r="F476" s="19"/>
      <c r="G476" s="114"/>
      <c r="H476" s="124"/>
    </row>
    <row r="477" spans="1:8" ht="15" hidden="1" x14ac:dyDescent="0.25">
      <c r="A477" s="21"/>
      <c r="B477" s="28"/>
      <c r="C477" s="38"/>
      <c r="D477" s="19"/>
      <c r="E477" s="19"/>
      <c r="F477" s="19"/>
      <c r="G477" s="114"/>
      <c r="H477" s="124"/>
    </row>
    <row r="478" spans="1:8" ht="15" hidden="1" x14ac:dyDescent="0.25">
      <c r="A478" s="21"/>
      <c r="B478" s="28"/>
      <c r="C478" s="38"/>
      <c r="D478" s="19"/>
      <c r="E478" s="19"/>
      <c r="F478" s="19"/>
      <c r="G478" s="114"/>
      <c r="H478" s="124"/>
    </row>
    <row r="479" spans="1:8" ht="15" hidden="1" x14ac:dyDescent="0.25">
      <c r="A479" s="21"/>
      <c r="B479" s="28"/>
      <c r="C479" s="38"/>
      <c r="D479" s="19"/>
      <c r="E479" s="19"/>
      <c r="F479" s="19"/>
      <c r="G479" s="114"/>
      <c r="H479" s="124"/>
    </row>
    <row r="480" spans="1:8" ht="15" hidden="1" x14ac:dyDescent="0.25">
      <c r="A480" s="21"/>
      <c r="B480" s="28"/>
      <c r="C480" s="38"/>
      <c r="D480" s="19"/>
      <c r="E480" s="19"/>
      <c r="F480" s="19"/>
      <c r="G480" s="114"/>
      <c r="H480" s="124"/>
    </row>
    <row r="481" spans="1:8" ht="15" hidden="1" x14ac:dyDescent="0.25">
      <c r="A481" s="21"/>
      <c r="B481" s="28"/>
      <c r="C481" s="38"/>
      <c r="D481" s="19"/>
      <c r="E481" s="19"/>
      <c r="F481" s="19"/>
      <c r="G481" s="114"/>
      <c r="H481" s="124"/>
    </row>
    <row r="482" spans="1:8" ht="15" hidden="1" x14ac:dyDescent="0.25">
      <c r="A482" s="21"/>
      <c r="B482" s="28"/>
      <c r="C482" s="38"/>
      <c r="D482" s="19"/>
      <c r="E482" s="19"/>
      <c r="F482" s="19"/>
      <c r="G482" s="114"/>
      <c r="H482" s="124"/>
    </row>
    <row r="483" spans="1:8" ht="15" hidden="1" x14ac:dyDescent="0.25">
      <c r="A483" s="21"/>
      <c r="B483" s="28"/>
      <c r="C483" s="38"/>
      <c r="D483" s="19"/>
      <c r="E483" s="19"/>
      <c r="F483" s="19"/>
      <c r="G483" s="114"/>
      <c r="H483" s="124"/>
    </row>
    <row r="484" spans="1:8" ht="15" hidden="1" x14ac:dyDescent="0.25">
      <c r="A484" s="21"/>
      <c r="B484" s="28"/>
      <c r="C484" s="38"/>
      <c r="D484" s="19"/>
      <c r="E484" s="19"/>
      <c r="F484" s="19"/>
      <c r="G484" s="114"/>
      <c r="H484" s="124"/>
    </row>
    <row r="485" spans="1:8" ht="15" hidden="1" x14ac:dyDescent="0.25">
      <c r="A485" s="21"/>
      <c r="B485" s="28"/>
      <c r="C485" s="38"/>
      <c r="D485" s="19"/>
      <c r="E485" s="19"/>
      <c r="F485" s="19"/>
      <c r="G485" s="114"/>
      <c r="H485" s="124"/>
    </row>
    <row r="486" spans="1:8" ht="15" hidden="1" x14ac:dyDescent="0.25">
      <c r="A486" s="21"/>
      <c r="B486" s="28"/>
      <c r="C486" s="38"/>
      <c r="D486" s="19"/>
      <c r="E486" s="19"/>
      <c r="F486" s="19"/>
      <c r="G486" s="114"/>
      <c r="H486" s="124"/>
    </row>
    <row r="487" spans="1:8" ht="15" hidden="1" x14ac:dyDescent="0.25">
      <c r="A487" s="21"/>
      <c r="B487" s="28"/>
      <c r="C487" s="38"/>
      <c r="D487" s="19"/>
      <c r="E487" s="19"/>
      <c r="F487" s="19"/>
      <c r="G487" s="114"/>
      <c r="H487" s="124"/>
    </row>
    <row r="488" spans="1:8" ht="15" hidden="1" x14ac:dyDescent="0.25">
      <c r="A488" s="21"/>
      <c r="B488" s="28"/>
      <c r="C488" s="38"/>
      <c r="D488" s="19"/>
      <c r="E488" s="19"/>
      <c r="F488" s="19"/>
      <c r="G488" s="114"/>
      <c r="H488" s="124"/>
    </row>
    <row r="489" spans="1:8" ht="15" hidden="1" x14ac:dyDescent="0.25">
      <c r="A489" s="21"/>
      <c r="B489" s="28"/>
      <c r="C489" s="38"/>
      <c r="D489" s="19"/>
      <c r="E489" s="19"/>
      <c r="F489" s="19"/>
      <c r="G489" s="114"/>
      <c r="H489" s="124"/>
    </row>
    <row r="490" spans="1:8" ht="15" hidden="1" x14ac:dyDescent="0.25">
      <c r="A490" s="21"/>
      <c r="B490" s="28"/>
      <c r="C490" s="38"/>
      <c r="D490" s="19"/>
      <c r="E490" s="19"/>
      <c r="F490" s="19"/>
      <c r="G490" s="114"/>
      <c r="H490" s="124"/>
    </row>
    <row r="491" spans="1:8" ht="15" hidden="1" x14ac:dyDescent="0.25">
      <c r="A491" s="21"/>
      <c r="B491" s="28"/>
      <c r="C491" s="38"/>
      <c r="D491" s="19"/>
      <c r="E491" s="19"/>
      <c r="F491" s="19"/>
      <c r="G491" s="114"/>
      <c r="H491" s="124"/>
    </row>
    <row r="492" spans="1:8" ht="15" hidden="1" x14ac:dyDescent="0.25">
      <c r="A492" s="21"/>
      <c r="B492" s="28"/>
      <c r="C492" s="38"/>
      <c r="D492" s="19"/>
      <c r="E492" s="19"/>
      <c r="F492" s="19"/>
      <c r="G492" s="114"/>
      <c r="H492" s="124"/>
    </row>
    <row r="493" spans="1:8" ht="15" hidden="1" x14ac:dyDescent="0.25">
      <c r="A493" s="21"/>
      <c r="B493" s="28"/>
      <c r="C493" s="38"/>
      <c r="D493" s="19"/>
      <c r="E493" s="19"/>
      <c r="F493" s="19"/>
      <c r="G493" s="114"/>
      <c r="H493" s="124"/>
    </row>
    <row r="494" spans="1:8" ht="15" hidden="1" x14ac:dyDescent="0.25">
      <c r="A494" s="21"/>
      <c r="B494" s="28"/>
      <c r="C494" s="38"/>
      <c r="D494" s="19"/>
      <c r="E494" s="19"/>
      <c r="F494" s="19"/>
      <c r="G494" s="114"/>
      <c r="H494" s="124"/>
    </row>
    <row r="495" spans="1:8" ht="15" hidden="1" x14ac:dyDescent="0.25">
      <c r="A495" s="21"/>
      <c r="B495" s="28"/>
      <c r="C495" s="38"/>
      <c r="D495" s="19"/>
      <c r="E495" s="19"/>
      <c r="F495" s="19"/>
      <c r="G495" s="114"/>
      <c r="H495" s="124"/>
    </row>
    <row r="496" spans="1:8" ht="15" hidden="1" x14ac:dyDescent="0.25">
      <c r="A496" s="21"/>
      <c r="B496" s="28"/>
      <c r="C496" s="38"/>
      <c r="D496" s="19"/>
      <c r="E496" s="19"/>
      <c r="F496" s="19"/>
      <c r="G496" s="114"/>
      <c r="H496" s="124"/>
    </row>
    <row r="497" spans="1:8" ht="15" hidden="1" x14ac:dyDescent="0.25">
      <c r="A497" s="21"/>
      <c r="B497" s="28"/>
      <c r="C497" s="38"/>
      <c r="D497" s="19"/>
      <c r="E497" s="19"/>
      <c r="F497" s="19"/>
      <c r="G497" s="114"/>
      <c r="H497" s="124"/>
    </row>
    <row r="498" spans="1:8" ht="15" hidden="1" x14ac:dyDescent="0.25">
      <c r="A498" s="21"/>
      <c r="B498" s="28"/>
      <c r="C498" s="38"/>
      <c r="D498" s="19"/>
      <c r="E498" s="19"/>
      <c r="F498" s="19"/>
      <c r="G498" s="114"/>
      <c r="H498" s="124"/>
    </row>
    <row r="499" spans="1:8" ht="15" hidden="1" x14ac:dyDescent="0.25">
      <c r="A499" s="21"/>
      <c r="B499" s="28"/>
      <c r="C499" s="38"/>
      <c r="D499" s="19"/>
      <c r="E499" s="19"/>
      <c r="F499" s="19"/>
      <c r="G499" s="114"/>
      <c r="H499" s="124"/>
    </row>
    <row r="500" spans="1:8" ht="15" hidden="1" x14ac:dyDescent="0.25">
      <c r="A500" s="21"/>
      <c r="B500" s="28"/>
      <c r="C500" s="38"/>
      <c r="D500" s="19"/>
      <c r="E500" s="19"/>
      <c r="F500" s="19"/>
      <c r="G500" s="114"/>
      <c r="H500" s="124"/>
    </row>
    <row r="501" spans="1:8" ht="15" hidden="1" x14ac:dyDescent="0.25">
      <c r="A501" s="21"/>
      <c r="B501" s="28"/>
      <c r="C501" s="38"/>
      <c r="D501" s="19"/>
      <c r="E501" s="19"/>
      <c r="F501" s="19"/>
      <c r="G501" s="114"/>
      <c r="H501" s="124"/>
    </row>
    <row r="502" spans="1:8" ht="15" hidden="1" x14ac:dyDescent="0.25">
      <c r="A502" s="21"/>
      <c r="B502" s="28"/>
      <c r="C502" s="38"/>
      <c r="D502" s="19"/>
      <c r="E502" s="19"/>
      <c r="F502" s="19"/>
      <c r="G502" s="114"/>
      <c r="H502" s="124"/>
    </row>
    <row r="503" spans="1:8" ht="15" hidden="1" x14ac:dyDescent="0.25">
      <c r="A503" s="21"/>
      <c r="B503" s="28"/>
      <c r="C503" s="38"/>
      <c r="D503" s="19"/>
      <c r="E503" s="19"/>
      <c r="F503" s="19"/>
      <c r="G503" s="114"/>
      <c r="H503" s="124"/>
    </row>
    <row r="504" spans="1:8" ht="15" hidden="1" x14ac:dyDescent="0.25">
      <c r="A504" s="21"/>
      <c r="B504" s="28"/>
      <c r="C504" s="38"/>
      <c r="D504" s="19"/>
      <c r="E504" s="19"/>
      <c r="F504" s="19"/>
      <c r="G504" s="114"/>
      <c r="H504" s="124"/>
    </row>
    <row r="505" spans="1:8" ht="15" hidden="1" x14ac:dyDescent="0.25">
      <c r="A505" s="21"/>
      <c r="B505" s="28"/>
      <c r="C505" s="38"/>
      <c r="D505" s="19"/>
      <c r="E505" s="19"/>
      <c r="F505" s="19"/>
      <c r="G505" s="114"/>
      <c r="H505" s="124"/>
    </row>
    <row r="506" spans="1:8" ht="15" hidden="1" x14ac:dyDescent="0.25">
      <c r="A506" s="21"/>
      <c r="B506" s="28"/>
      <c r="C506" s="38"/>
      <c r="D506" s="19"/>
      <c r="E506" s="19"/>
      <c r="F506" s="19"/>
      <c r="G506" s="114"/>
      <c r="H506" s="124"/>
    </row>
    <row r="507" spans="1:8" ht="15" hidden="1" x14ac:dyDescent="0.25">
      <c r="A507" s="21"/>
      <c r="B507" s="28"/>
      <c r="C507" s="38"/>
      <c r="D507" s="19"/>
      <c r="E507" s="19"/>
      <c r="F507" s="19"/>
      <c r="G507" s="114"/>
      <c r="H507" s="124"/>
    </row>
    <row r="508" spans="1:8" ht="15" hidden="1" x14ac:dyDescent="0.25">
      <c r="A508" s="21"/>
      <c r="B508" s="28"/>
      <c r="C508" s="38"/>
      <c r="D508" s="19"/>
      <c r="E508" s="19"/>
      <c r="F508" s="19"/>
      <c r="G508" s="114"/>
      <c r="H508" s="124"/>
    </row>
    <row r="509" spans="1:8" ht="15" hidden="1" x14ac:dyDescent="0.25">
      <c r="A509" s="21"/>
      <c r="B509" s="28"/>
      <c r="C509" s="38"/>
      <c r="D509" s="19"/>
      <c r="E509" s="19"/>
      <c r="F509" s="19"/>
      <c r="G509" s="114"/>
      <c r="H509" s="115"/>
    </row>
    <row r="510" spans="1:8" ht="15" hidden="1" x14ac:dyDescent="0.25">
      <c r="A510" s="21"/>
      <c r="B510" s="28"/>
      <c r="C510" s="38"/>
      <c r="D510" s="19"/>
      <c r="E510" s="19"/>
      <c r="F510" s="19"/>
      <c r="G510" s="114"/>
      <c r="H510" s="115"/>
    </row>
    <row r="511" spans="1:8" ht="15" hidden="1" x14ac:dyDescent="0.25">
      <c r="A511" s="21"/>
      <c r="B511" s="28"/>
      <c r="C511" s="38"/>
      <c r="D511" s="19"/>
      <c r="E511" s="19"/>
      <c r="F511" s="19"/>
      <c r="G511" s="114"/>
      <c r="H511" s="115"/>
    </row>
    <row r="512" spans="1:8" ht="15" hidden="1" x14ac:dyDescent="0.25">
      <c r="A512" s="21"/>
      <c r="B512" s="28"/>
      <c r="C512" s="38"/>
      <c r="D512" s="19"/>
      <c r="E512" s="19"/>
      <c r="F512" s="19"/>
      <c r="G512" s="114"/>
      <c r="H512" s="115"/>
    </row>
    <row r="513" spans="1:8" ht="15" hidden="1" x14ac:dyDescent="0.25">
      <c r="A513" s="21"/>
      <c r="B513" s="28"/>
      <c r="C513" s="38"/>
      <c r="D513" s="19"/>
      <c r="E513" s="19"/>
      <c r="F513" s="19"/>
      <c r="G513" s="114"/>
      <c r="H513" s="115"/>
    </row>
    <row r="514" spans="1:8" ht="15" hidden="1" x14ac:dyDescent="0.25">
      <c r="A514" s="21"/>
      <c r="B514" s="28"/>
      <c r="C514" s="38"/>
      <c r="D514" s="19"/>
      <c r="E514" s="19"/>
      <c r="F514" s="19"/>
      <c r="G514" s="114"/>
      <c r="H514" s="115"/>
    </row>
    <row r="515" spans="1:8" ht="15" hidden="1" x14ac:dyDescent="0.25">
      <c r="A515" s="21"/>
      <c r="B515" s="28"/>
      <c r="C515" s="38"/>
      <c r="D515" s="19"/>
      <c r="E515" s="19"/>
      <c r="F515" s="19"/>
      <c r="G515" s="114"/>
      <c r="H515" s="115"/>
    </row>
    <row r="516" spans="1:8" ht="15" hidden="1" x14ac:dyDescent="0.25">
      <c r="A516" s="21"/>
      <c r="B516" s="28"/>
      <c r="C516" s="38"/>
      <c r="D516" s="19"/>
      <c r="E516" s="19"/>
      <c r="F516" s="19"/>
      <c r="G516" s="114"/>
      <c r="H516" s="115"/>
    </row>
    <row r="517" spans="1:8" ht="15" hidden="1" x14ac:dyDescent="0.25">
      <c r="A517" s="21"/>
      <c r="B517" s="28"/>
      <c r="C517" s="38"/>
      <c r="D517" s="19"/>
      <c r="E517" s="19"/>
      <c r="F517" s="19"/>
      <c r="G517" s="114"/>
      <c r="H517" s="115"/>
    </row>
    <row r="518" spans="1:8" ht="15" hidden="1" x14ac:dyDescent="0.25">
      <c r="A518" s="21"/>
      <c r="B518" s="28"/>
      <c r="C518" s="38"/>
      <c r="D518" s="19"/>
      <c r="E518" s="19"/>
      <c r="F518" s="19"/>
      <c r="G518" s="114"/>
      <c r="H518" s="115"/>
    </row>
    <row r="519" spans="1:8" ht="15" hidden="1" x14ac:dyDescent="0.25">
      <c r="A519" s="21"/>
      <c r="B519" s="28"/>
      <c r="C519" s="38"/>
      <c r="D519" s="19"/>
      <c r="E519" s="19"/>
      <c r="F519" s="19"/>
      <c r="G519" s="114"/>
      <c r="H519" s="115"/>
    </row>
    <row r="520" spans="1:8" ht="15" hidden="1" x14ac:dyDescent="0.25">
      <c r="A520" s="21"/>
      <c r="B520" s="28"/>
      <c r="C520" s="38"/>
      <c r="D520" s="19"/>
      <c r="E520" s="19"/>
      <c r="F520" s="19"/>
      <c r="G520" s="114"/>
      <c r="H520" s="115"/>
    </row>
    <row r="521" spans="1:8" ht="15" hidden="1" x14ac:dyDescent="0.25">
      <c r="A521" s="21"/>
      <c r="B521" s="28"/>
      <c r="C521" s="38"/>
      <c r="D521" s="19"/>
      <c r="E521" s="19"/>
      <c r="F521" s="19"/>
      <c r="G521" s="114"/>
      <c r="H521" s="115"/>
    </row>
    <row r="522" spans="1:8" ht="15" hidden="1" x14ac:dyDescent="0.25">
      <c r="A522" s="21"/>
      <c r="B522" s="28"/>
      <c r="C522" s="38"/>
      <c r="D522" s="19"/>
      <c r="E522" s="19"/>
      <c r="F522" s="19"/>
      <c r="G522" s="114"/>
      <c r="H522" s="115"/>
    </row>
    <row r="523" spans="1:8" ht="15" hidden="1" x14ac:dyDescent="0.25">
      <c r="A523" s="21"/>
      <c r="B523" s="28"/>
      <c r="C523" s="38"/>
      <c r="D523" s="19"/>
      <c r="E523" s="19"/>
      <c r="F523" s="19"/>
      <c r="G523" s="114"/>
      <c r="H523" s="115"/>
    </row>
    <row r="524" spans="1:8" ht="15" hidden="1" x14ac:dyDescent="0.25">
      <c r="A524" s="21"/>
      <c r="B524" s="28"/>
      <c r="C524" s="38"/>
      <c r="D524" s="19"/>
      <c r="E524" s="19"/>
      <c r="F524" s="19"/>
      <c r="G524" s="114"/>
      <c r="H524" s="115"/>
    </row>
    <row r="525" spans="1:8" ht="15" hidden="1" x14ac:dyDescent="0.25">
      <c r="A525" s="21"/>
      <c r="B525" s="28"/>
      <c r="C525" s="38"/>
      <c r="D525" s="19"/>
      <c r="E525" s="19"/>
      <c r="F525" s="19"/>
      <c r="G525" s="114"/>
      <c r="H525" s="115"/>
    </row>
    <row r="526" spans="1:8" ht="15" hidden="1" x14ac:dyDescent="0.25">
      <c r="A526" s="21"/>
      <c r="B526" s="28"/>
      <c r="C526" s="38"/>
      <c r="D526" s="19"/>
      <c r="E526" s="19"/>
      <c r="F526" s="19"/>
      <c r="G526" s="114"/>
      <c r="H526" s="115"/>
    </row>
    <row r="527" spans="1:8" ht="15" hidden="1" x14ac:dyDescent="0.25">
      <c r="A527" s="21"/>
      <c r="B527" s="28"/>
      <c r="C527" s="38"/>
      <c r="D527" s="19"/>
      <c r="E527" s="19"/>
      <c r="F527" s="19"/>
      <c r="G527" s="114"/>
      <c r="H527" s="115"/>
    </row>
    <row r="528" spans="1:8" ht="15" hidden="1" x14ac:dyDescent="0.25">
      <c r="A528" s="21"/>
      <c r="B528" s="28"/>
      <c r="C528" s="38"/>
      <c r="D528" s="19"/>
      <c r="E528" s="19"/>
      <c r="F528" s="19"/>
      <c r="G528" s="114"/>
      <c r="H528" s="115"/>
    </row>
    <row r="529" spans="1:8" ht="15" hidden="1" x14ac:dyDescent="0.25">
      <c r="A529" s="21"/>
      <c r="B529" s="28"/>
      <c r="C529" s="38"/>
      <c r="D529" s="19"/>
      <c r="E529" s="19"/>
      <c r="F529" s="19"/>
      <c r="G529" s="114"/>
      <c r="H529" s="115"/>
    </row>
    <row r="530" spans="1:8" ht="15" hidden="1" x14ac:dyDescent="0.25">
      <c r="A530" s="21"/>
      <c r="B530" s="28"/>
      <c r="C530" s="38"/>
      <c r="D530" s="19"/>
      <c r="E530" s="19"/>
      <c r="F530" s="19"/>
      <c r="G530" s="114"/>
      <c r="H530" s="115"/>
    </row>
    <row r="531" spans="1:8" ht="15" hidden="1" x14ac:dyDescent="0.25">
      <c r="A531" s="21"/>
      <c r="B531" s="28"/>
      <c r="C531" s="38"/>
      <c r="D531" s="19"/>
      <c r="E531" s="19"/>
      <c r="F531" s="19"/>
      <c r="G531" s="114"/>
      <c r="H531" s="115"/>
    </row>
    <row r="532" spans="1:8" ht="15" hidden="1" x14ac:dyDescent="0.25">
      <c r="A532" s="21"/>
      <c r="B532" s="28"/>
      <c r="C532" s="38"/>
      <c r="D532" s="19"/>
      <c r="E532" s="19"/>
      <c r="F532" s="19"/>
      <c r="G532" s="114"/>
      <c r="H532" s="115"/>
    </row>
    <row r="533" spans="1:8" ht="15" hidden="1" x14ac:dyDescent="0.25">
      <c r="A533" s="21"/>
      <c r="B533" s="28"/>
      <c r="C533" s="38"/>
      <c r="D533" s="19"/>
      <c r="E533" s="19"/>
      <c r="F533" s="19"/>
      <c r="G533" s="114"/>
      <c r="H533" s="115"/>
    </row>
    <row r="534" spans="1:8" ht="15" hidden="1" x14ac:dyDescent="0.25">
      <c r="A534" s="21"/>
      <c r="B534" s="28"/>
      <c r="C534" s="38"/>
      <c r="D534" s="19"/>
      <c r="E534" s="19"/>
      <c r="F534" s="19"/>
      <c r="G534" s="114"/>
      <c r="H534" s="115"/>
    </row>
    <row r="535" spans="1:8" ht="15" hidden="1" x14ac:dyDescent="0.25">
      <c r="A535" s="21"/>
      <c r="B535" s="28"/>
      <c r="C535" s="38"/>
      <c r="D535" s="19"/>
      <c r="E535" s="19"/>
      <c r="F535" s="19"/>
      <c r="G535" s="114"/>
      <c r="H535" s="115"/>
    </row>
    <row r="536" spans="1:8" ht="15" hidden="1" x14ac:dyDescent="0.25">
      <c r="A536" s="21"/>
      <c r="B536" s="28"/>
      <c r="C536" s="38"/>
      <c r="D536" s="19"/>
      <c r="E536" s="19"/>
      <c r="F536" s="19"/>
      <c r="G536" s="114"/>
      <c r="H536" s="115"/>
    </row>
    <row r="537" spans="1:8" ht="15" hidden="1" x14ac:dyDescent="0.25">
      <c r="A537" s="21"/>
      <c r="B537" s="28"/>
      <c r="C537" s="38"/>
      <c r="D537" s="19"/>
      <c r="E537" s="19"/>
      <c r="F537" s="19"/>
      <c r="G537" s="114"/>
      <c r="H537" s="115"/>
    </row>
    <row r="538" spans="1:8" ht="15" hidden="1" x14ac:dyDescent="0.25">
      <c r="A538" s="21"/>
      <c r="B538" s="28"/>
      <c r="C538" s="38"/>
      <c r="D538" s="19"/>
      <c r="E538" s="19"/>
      <c r="F538" s="19"/>
      <c r="G538" s="114"/>
      <c r="H538" s="115"/>
    </row>
    <row r="539" spans="1:8" ht="15" hidden="1" x14ac:dyDescent="0.25">
      <c r="A539" s="21"/>
      <c r="B539" s="28"/>
      <c r="C539" s="38"/>
      <c r="D539" s="19"/>
      <c r="E539" s="19"/>
      <c r="F539" s="19"/>
      <c r="G539" s="114"/>
      <c r="H539" s="115"/>
    </row>
    <row r="540" spans="1:8" ht="15" hidden="1" x14ac:dyDescent="0.25">
      <c r="A540" s="21"/>
      <c r="B540" s="28"/>
      <c r="C540" s="38"/>
      <c r="D540" s="19"/>
      <c r="E540" s="19"/>
      <c r="F540" s="19"/>
      <c r="G540" s="114"/>
      <c r="H540" s="115"/>
    </row>
    <row r="541" spans="1:8" ht="15" hidden="1" x14ac:dyDescent="0.25">
      <c r="A541" s="21"/>
      <c r="B541" s="28"/>
      <c r="C541" s="38"/>
      <c r="D541" s="19"/>
      <c r="E541" s="19"/>
      <c r="F541" s="19"/>
      <c r="G541" s="114"/>
      <c r="H541" s="115"/>
    </row>
    <row r="542" spans="1:8" ht="15" hidden="1" x14ac:dyDescent="0.25">
      <c r="A542" s="21"/>
      <c r="B542" s="28"/>
      <c r="C542" s="38"/>
      <c r="D542" s="19"/>
      <c r="E542" s="19"/>
      <c r="F542" s="19"/>
      <c r="G542" s="114"/>
      <c r="H542" s="115"/>
    </row>
    <row r="543" spans="1:8" ht="15" hidden="1" x14ac:dyDescent="0.25">
      <c r="A543" s="21"/>
      <c r="B543" s="28"/>
      <c r="C543" s="38"/>
      <c r="D543" s="19"/>
      <c r="E543" s="19"/>
      <c r="F543" s="19"/>
      <c r="G543" s="114"/>
      <c r="H543" s="115"/>
    </row>
    <row r="544" spans="1:8" ht="15" hidden="1" x14ac:dyDescent="0.25">
      <c r="A544" s="21"/>
      <c r="B544" s="28"/>
      <c r="C544" s="38"/>
      <c r="D544" s="19"/>
      <c r="E544" s="19"/>
      <c r="F544" s="19"/>
      <c r="G544" s="114"/>
      <c r="H544" s="115"/>
    </row>
    <row r="545" spans="1:8" ht="15" hidden="1" x14ac:dyDescent="0.25">
      <c r="A545" s="21"/>
      <c r="B545" s="28"/>
      <c r="C545" s="38"/>
      <c r="D545" s="19"/>
      <c r="E545" s="19"/>
      <c r="F545" s="19"/>
      <c r="G545" s="114"/>
      <c r="H545" s="115"/>
    </row>
    <row r="546" spans="1:8" ht="15" hidden="1" x14ac:dyDescent="0.25">
      <c r="A546" s="21"/>
      <c r="B546" s="28"/>
      <c r="C546" s="38"/>
      <c r="D546" s="19"/>
      <c r="E546" s="19"/>
      <c r="F546" s="19"/>
      <c r="G546" s="114"/>
      <c r="H546" s="115"/>
    </row>
    <row r="547" spans="1:8" ht="15" hidden="1" x14ac:dyDescent="0.25">
      <c r="A547" s="21"/>
      <c r="B547" s="28"/>
      <c r="C547" s="38"/>
      <c r="D547" s="19"/>
      <c r="E547" s="19"/>
      <c r="F547" s="19"/>
      <c r="G547" s="114"/>
      <c r="H547" s="115"/>
    </row>
    <row r="548" spans="1:8" ht="15" hidden="1" x14ac:dyDescent="0.25">
      <c r="A548" s="21"/>
      <c r="B548" s="28"/>
      <c r="C548" s="38"/>
      <c r="D548" s="19"/>
      <c r="E548" s="19"/>
      <c r="F548" s="19"/>
      <c r="G548" s="114"/>
      <c r="H548" s="115"/>
    </row>
    <row r="549" spans="1:8" ht="15" hidden="1" x14ac:dyDescent="0.25">
      <c r="A549" s="21"/>
      <c r="B549" s="28"/>
      <c r="C549" s="38"/>
      <c r="D549" s="19"/>
      <c r="E549" s="19"/>
      <c r="F549" s="19"/>
      <c r="G549" s="114"/>
      <c r="H549" s="115"/>
    </row>
    <row r="550" spans="1:8" ht="15" hidden="1" x14ac:dyDescent="0.25">
      <c r="A550" s="21"/>
      <c r="B550" s="28"/>
      <c r="C550" s="38"/>
      <c r="D550" s="19"/>
      <c r="E550" s="19"/>
      <c r="F550" s="19"/>
      <c r="G550" s="114"/>
      <c r="H550" s="115"/>
    </row>
    <row r="551" spans="1:8" ht="15" hidden="1" x14ac:dyDescent="0.25">
      <c r="A551" s="21"/>
      <c r="B551" s="28"/>
      <c r="C551" s="38"/>
      <c r="D551" s="19"/>
      <c r="E551" s="19"/>
      <c r="F551" s="19"/>
      <c r="G551" s="114"/>
      <c r="H551" s="115"/>
    </row>
    <row r="552" spans="1:8" ht="15" hidden="1" x14ac:dyDescent="0.25">
      <c r="A552" s="21"/>
      <c r="B552" s="28"/>
      <c r="C552" s="38"/>
      <c r="D552" s="19"/>
      <c r="E552" s="19"/>
      <c r="F552" s="19"/>
      <c r="G552" s="114"/>
      <c r="H552" s="115"/>
    </row>
    <row r="553" spans="1:8" ht="15" hidden="1" x14ac:dyDescent="0.25">
      <c r="A553" s="21"/>
      <c r="B553" s="28"/>
      <c r="C553" s="38"/>
      <c r="D553" s="19"/>
      <c r="E553" s="19"/>
      <c r="F553" s="19"/>
      <c r="G553" s="114"/>
      <c r="H553" s="115"/>
    </row>
    <row r="554" spans="1:8" ht="15" hidden="1" x14ac:dyDescent="0.25">
      <c r="A554" s="21"/>
      <c r="B554" s="28"/>
      <c r="C554" s="38"/>
      <c r="D554" s="19"/>
      <c r="E554" s="19"/>
      <c r="F554" s="19"/>
      <c r="G554" s="114"/>
      <c r="H554" s="115"/>
    </row>
    <row r="555" spans="1:8" ht="15" hidden="1" x14ac:dyDescent="0.25">
      <c r="A555" s="21"/>
      <c r="B555" s="28"/>
      <c r="C555" s="38"/>
      <c r="D555" s="19"/>
      <c r="E555" s="19"/>
      <c r="F555" s="19"/>
      <c r="G555" s="114"/>
      <c r="H555" s="115"/>
    </row>
    <row r="556" spans="1:8" ht="15" hidden="1" x14ac:dyDescent="0.25">
      <c r="A556" s="21"/>
      <c r="B556" s="28"/>
      <c r="C556" s="38"/>
      <c r="D556" s="19"/>
      <c r="E556" s="19"/>
      <c r="F556" s="19"/>
      <c r="G556" s="114"/>
      <c r="H556" s="115"/>
    </row>
    <row r="557" spans="1:8" ht="15" hidden="1" x14ac:dyDescent="0.25">
      <c r="A557" s="21"/>
      <c r="B557" s="28"/>
      <c r="C557" s="38"/>
      <c r="D557" s="19"/>
      <c r="E557" s="19"/>
      <c r="F557" s="19"/>
      <c r="G557" s="114"/>
      <c r="H557" s="115"/>
    </row>
    <row r="558" spans="1:8" ht="15" hidden="1" x14ac:dyDescent="0.25">
      <c r="A558" s="21"/>
      <c r="B558" s="28"/>
      <c r="C558" s="38"/>
      <c r="D558" s="19"/>
      <c r="E558" s="19"/>
      <c r="F558" s="19"/>
      <c r="G558" s="114"/>
      <c r="H558" s="115"/>
    </row>
    <row r="559" spans="1:8" ht="15" hidden="1" x14ac:dyDescent="0.25">
      <c r="A559" s="21"/>
      <c r="B559" s="28"/>
      <c r="C559" s="38"/>
      <c r="D559" s="19"/>
      <c r="E559" s="19"/>
      <c r="F559" s="19"/>
      <c r="G559" s="114"/>
      <c r="H559" s="115"/>
    </row>
    <row r="560" spans="1:8" ht="15" hidden="1" x14ac:dyDescent="0.25">
      <c r="A560" s="21"/>
      <c r="B560" s="28"/>
      <c r="C560" s="38"/>
      <c r="D560" s="19"/>
      <c r="E560" s="19"/>
      <c r="F560" s="19"/>
      <c r="G560" s="114"/>
      <c r="H560" s="115"/>
    </row>
    <row r="561" spans="1:8" ht="15" hidden="1" x14ac:dyDescent="0.25">
      <c r="A561" s="21"/>
      <c r="B561" s="28"/>
      <c r="C561" s="38"/>
      <c r="D561" s="19"/>
      <c r="E561" s="19"/>
      <c r="F561" s="19"/>
      <c r="G561" s="114"/>
      <c r="H561" s="115"/>
    </row>
    <row r="562" spans="1:8" ht="15" hidden="1" x14ac:dyDescent="0.25">
      <c r="A562" s="21"/>
      <c r="B562" s="28"/>
      <c r="C562" s="38"/>
      <c r="D562" s="19"/>
      <c r="E562" s="19"/>
      <c r="F562" s="19"/>
      <c r="G562" s="114"/>
      <c r="H562" s="115"/>
    </row>
    <row r="563" spans="1:8" ht="15" hidden="1" x14ac:dyDescent="0.25">
      <c r="A563" s="21"/>
      <c r="B563" s="28"/>
      <c r="C563" s="38"/>
      <c r="D563" s="19"/>
      <c r="E563" s="19"/>
      <c r="F563" s="19"/>
      <c r="G563" s="114"/>
      <c r="H563" s="115"/>
    </row>
    <row r="564" spans="1:8" ht="15" hidden="1" x14ac:dyDescent="0.25">
      <c r="A564" s="21"/>
      <c r="B564" s="28"/>
      <c r="C564" s="38"/>
      <c r="D564" s="19"/>
      <c r="E564" s="19"/>
      <c r="F564" s="19"/>
      <c r="G564" s="114"/>
      <c r="H564" s="115"/>
    </row>
    <row r="565" spans="1:8" ht="15" hidden="1" x14ac:dyDescent="0.25">
      <c r="A565" s="21"/>
      <c r="B565" s="28"/>
      <c r="C565" s="38"/>
      <c r="D565" s="19"/>
      <c r="E565" s="19"/>
      <c r="F565" s="19"/>
      <c r="G565" s="114"/>
      <c r="H565" s="115"/>
    </row>
    <row r="566" spans="1:8" ht="15" hidden="1" x14ac:dyDescent="0.25">
      <c r="A566" s="21"/>
      <c r="B566" s="28"/>
      <c r="C566" s="38"/>
      <c r="D566" s="19"/>
      <c r="E566" s="19"/>
      <c r="F566" s="19"/>
      <c r="G566" s="114"/>
      <c r="H566" s="115"/>
    </row>
    <row r="567" spans="1:8" ht="15" hidden="1" x14ac:dyDescent="0.25">
      <c r="A567" s="21"/>
      <c r="B567" s="28"/>
      <c r="C567" s="38"/>
      <c r="D567" s="19"/>
      <c r="E567" s="19"/>
      <c r="F567" s="19"/>
      <c r="G567" s="114"/>
      <c r="H567" s="115"/>
    </row>
    <row r="568" spans="1:8" ht="15" hidden="1" x14ac:dyDescent="0.25">
      <c r="A568" s="21"/>
      <c r="B568" s="28"/>
      <c r="C568" s="38"/>
      <c r="D568" s="19"/>
      <c r="E568" s="19"/>
      <c r="F568" s="19"/>
      <c r="G568" s="114"/>
      <c r="H568" s="115"/>
    </row>
    <row r="569" spans="1:8" ht="15" hidden="1" x14ac:dyDescent="0.25">
      <c r="A569" s="21"/>
      <c r="B569" s="28"/>
      <c r="C569" s="38"/>
      <c r="D569" s="19"/>
      <c r="E569" s="19"/>
      <c r="F569" s="19"/>
      <c r="G569" s="114"/>
      <c r="H569" s="115"/>
    </row>
    <row r="570" spans="1:8" ht="15" hidden="1" x14ac:dyDescent="0.25">
      <c r="A570" s="21"/>
      <c r="B570" s="28"/>
      <c r="C570" s="38"/>
      <c r="D570" s="19"/>
      <c r="E570" s="19"/>
      <c r="F570" s="19"/>
      <c r="G570" s="114"/>
      <c r="H570" s="115"/>
    </row>
    <row r="571" spans="1:8" ht="15" hidden="1" x14ac:dyDescent="0.25">
      <c r="A571" s="21"/>
      <c r="B571" s="28"/>
      <c r="C571" s="38"/>
      <c r="D571" s="19"/>
      <c r="E571" s="19"/>
      <c r="F571" s="19"/>
      <c r="G571" s="114"/>
      <c r="H571" s="115"/>
    </row>
    <row r="572" spans="1:8" ht="15" hidden="1" x14ac:dyDescent="0.25">
      <c r="A572" s="21"/>
      <c r="B572" s="28"/>
      <c r="C572" s="38"/>
      <c r="D572" s="19"/>
      <c r="E572" s="19"/>
      <c r="F572" s="19"/>
      <c r="G572" s="114"/>
      <c r="H572" s="115"/>
    </row>
    <row r="573" spans="1:8" ht="15" hidden="1" x14ac:dyDescent="0.25">
      <c r="A573" s="21"/>
      <c r="B573" s="28"/>
      <c r="C573" s="38"/>
      <c r="D573" s="19"/>
      <c r="E573" s="19"/>
      <c r="F573" s="19"/>
      <c r="G573" s="114"/>
      <c r="H573" s="115"/>
    </row>
    <row r="574" spans="1:8" ht="15" hidden="1" x14ac:dyDescent="0.25">
      <c r="A574" s="21"/>
      <c r="B574" s="28"/>
      <c r="C574" s="38"/>
      <c r="D574" s="19"/>
      <c r="E574" s="19"/>
      <c r="F574" s="19"/>
      <c r="G574" s="114"/>
      <c r="H574" s="115"/>
    </row>
    <row r="575" spans="1:8" ht="15" hidden="1" x14ac:dyDescent="0.25">
      <c r="A575" s="21"/>
      <c r="B575" s="28"/>
      <c r="C575" s="38"/>
      <c r="D575" s="19"/>
      <c r="E575" s="19"/>
      <c r="F575" s="19"/>
      <c r="G575" s="114"/>
      <c r="H575" s="115"/>
    </row>
    <row r="576" spans="1:8" ht="15" hidden="1" x14ac:dyDescent="0.25">
      <c r="A576" s="21"/>
      <c r="B576" s="28"/>
      <c r="C576" s="38"/>
      <c r="D576" s="19"/>
      <c r="E576" s="19"/>
      <c r="F576" s="19"/>
      <c r="G576" s="114"/>
      <c r="H576" s="115"/>
    </row>
    <row r="577" spans="1:8" ht="15" hidden="1" x14ac:dyDescent="0.25">
      <c r="A577" s="21"/>
      <c r="B577" s="28"/>
      <c r="C577" s="38"/>
      <c r="D577" s="19"/>
      <c r="E577" s="19"/>
      <c r="F577" s="19"/>
      <c r="G577" s="114"/>
      <c r="H577" s="115"/>
    </row>
    <row r="578" spans="1:8" ht="15" hidden="1" x14ac:dyDescent="0.25">
      <c r="A578" s="21"/>
      <c r="B578" s="28"/>
      <c r="C578" s="38"/>
      <c r="D578" s="19"/>
      <c r="E578" s="19"/>
      <c r="F578" s="19"/>
      <c r="G578" s="114"/>
      <c r="H578" s="115"/>
    </row>
    <row r="579" spans="1:8" ht="15" hidden="1" x14ac:dyDescent="0.25">
      <c r="A579" s="21"/>
      <c r="B579" s="28"/>
      <c r="C579" s="38"/>
      <c r="D579" s="19"/>
      <c r="E579" s="19"/>
      <c r="F579" s="19"/>
      <c r="G579" s="114"/>
      <c r="H579" s="115"/>
    </row>
    <row r="580" spans="1:8" ht="15" hidden="1" x14ac:dyDescent="0.25">
      <c r="A580" s="21"/>
      <c r="B580" s="28"/>
      <c r="C580" s="38"/>
      <c r="D580" s="19"/>
      <c r="E580" s="19"/>
      <c r="F580" s="19"/>
      <c r="G580" s="114"/>
      <c r="H580" s="115"/>
    </row>
    <row r="581" spans="1:8" ht="15" hidden="1" x14ac:dyDescent="0.25">
      <c r="A581" s="21"/>
      <c r="B581" s="28"/>
      <c r="C581" s="38"/>
      <c r="D581" s="19"/>
      <c r="E581" s="19"/>
      <c r="F581" s="19"/>
      <c r="G581" s="114"/>
      <c r="H581" s="115"/>
    </row>
    <row r="582" spans="1:8" ht="15" hidden="1" x14ac:dyDescent="0.25">
      <c r="A582" s="21"/>
      <c r="B582" s="28"/>
      <c r="C582" s="38"/>
      <c r="D582" s="19"/>
      <c r="E582" s="19"/>
      <c r="F582" s="19"/>
      <c r="G582" s="114"/>
      <c r="H582" s="115"/>
    </row>
    <row r="583" spans="1:8" ht="15" hidden="1" x14ac:dyDescent="0.25">
      <c r="A583" s="21"/>
      <c r="B583" s="28"/>
      <c r="C583" s="38"/>
      <c r="D583" s="19"/>
      <c r="E583" s="19"/>
      <c r="F583" s="19"/>
      <c r="G583" s="114"/>
      <c r="H583" s="115"/>
    </row>
    <row r="584" spans="1:8" ht="15" hidden="1" x14ac:dyDescent="0.25">
      <c r="A584" s="21"/>
      <c r="B584" s="28"/>
      <c r="C584" s="38"/>
      <c r="D584" s="19"/>
      <c r="E584" s="19"/>
      <c r="F584" s="19"/>
      <c r="G584" s="114"/>
      <c r="H584" s="115"/>
    </row>
    <row r="585" spans="1:8" ht="15" hidden="1" x14ac:dyDescent="0.25">
      <c r="A585" s="21"/>
      <c r="B585" s="28"/>
      <c r="C585" s="38"/>
      <c r="D585" s="19"/>
      <c r="E585" s="19"/>
      <c r="F585" s="19"/>
      <c r="G585" s="114"/>
      <c r="H585" s="115"/>
    </row>
    <row r="586" spans="1:8" ht="15" hidden="1" x14ac:dyDescent="0.25">
      <c r="A586" s="21"/>
      <c r="B586" s="28"/>
      <c r="C586" s="38"/>
      <c r="D586" s="19"/>
      <c r="E586" s="19"/>
      <c r="F586" s="19"/>
      <c r="G586" s="114"/>
      <c r="H586" s="115"/>
    </row>
    <row r="587" spans="1:8" ht="15" hidden="1" x14ac:dyDescent="0.25">
      <c r="A587" s="21"/>
      <c r="B587" s="28"/>
      <c r="C587" s="38"/>
      <c r="D587" s="19"/>
      <c r="E587" s="19"/>
      <c r="F587" s="19"/>
      <c r="G587" s="114"/>
      <c r="H587" s="115"/>
    </row>
    <row r="588" spans="1:8" ht="15" hidden="1" x14ac:dyDescent="0.25">
      <c r="A588" s="21"/>
      <c r="B588" s="28"/>
      <c r="C588" s="38"/>
      <c r="D588" s="19"/>
      <c r="E588" s="19"/>
      <c r="F588" s="19"/>
      <c r="G588" s="114"/>
      <c r="H588" s="115"/>
    </row>
    <row r="589" spans="1:8" ht="15" hidden="1" x14ac:dyDescent="0.25">
      <c r="A589" s="21"/>
      <c r="B589" s="28"/>
      <c r="C589" s="38"/>
      <c r="D589" s="19"/>
      <c r="E589" s="19"/>
      <c r="F589" s="19"/>
      <c r="G589" s="114"/>
      <c r="H589" s="115"/>
    </row>
    <row r="590" spans="1:8" ht="15" hidden="1" x14ac:dyDescent="0.25">
      <c r="A590" s="21"/>
      <c r="B590" s="28"/>
      <c r="C590" s="38"/>
      <c r="D590" s="19"/>
      <c r="E590" s="19"/>
      <c r="F590" s="19"/>
      <c r="G590" s="114"/>
      <c r="H590" s="115"/>
    </row>
    <row r="591" spans="1:8" ht="15" hidden="1" x14ac:dyDescent="0.25">
      <c r="A591" s="21"/>
      <c r="B591" s="28"/>
      <c r="C591" s="38"/>
      <c r="D591" s="19"/>
      <c r="E591" s="19"/>
      <c r="F591" s="19"/>
      <c r="G591" s="114"/>
      <c r="H591" s="115"/>
    </row>
    <row r="592" spans="1:8" ht="15" hidden="1" x14ac:dyDescent="0.25">
      <c r="A592" s="21"/>
      <c r="B592" s="28"/>
      <c r="C592" s="38"/>
      <c r="D592" s="19"/>
      <c r="E592" s="19"/>
      <c r="F592" s="19"/>
      <c r="G592" s="114"/>
      <c r="H592" s="115"/>
    </row>
    <row r="593" spans="1:8" ht="15" hidden="1" x14ac:dyDescent="0.25">
      <c r="A593" s="21"/>
      <c r="B593" s="28"/>
      <c r="C593" s="38"/>
      <c r="D593" s="19"/>
      <c r="E593" s="19"/>
      <c r="F593" s="19"/>
      <c r="G593" s="114"/>
      <c r="H593" s="115"/>
    </row>
    <row r="594" spans="1:8" ht="15" hidden="1" x14ac:dyDescent="0.25">
      <c r="A594" s="21"/>
      <c r="B594" s="28"/>
      <c r="C594" s="38"/>
      <c r="D594" s="19"/>
      <c r="E594" s="19"/>
      <c r="F594" s="19"/>
      <c r="G594" s="114"/>
      <c r="H594" s="115"/>
    </row>
    <row r="595" spans="1:8" ht="15" hidden="1" x14ac:dyDescent="0.25">
      <c r="A595" s="21"/>
      <c r="B595" s="28"/>
      <c r="C595" s="38"/>
      <c r="D595" s="19"/>
      <c r="E595" s="19"/>
      <c r="F595" s="19"/>
      <c r="G595" s="114"/>
      <c r="H595" s="115"/>
    </row>
    <row r="596" spans="1:8" ht="15" hidden="1" x14ac:dyDescent="0.25">
      <c r="A596" s="21"/>
      <c r="B596" s="28"/>
      <c r="C596" s="38"/>
      <c r="D596" s="19"/>
      <c r="E596" s="19"/>
      <c r="F596" s="19"/>
      <c r="G596" s="114"/>
      <c r="H596" s="115"/>
    </row>
    <row r="597" spans="1:8" ht="15" hidden="1" x14ac:dyDescent="0.25">
      <c r="A597" s="21"/>
      <c r="B597" s="28"/>
      <c r="C597" s="38"/>
      <c r="D597" s="19"/>
      <c r="E597" s="19"/>
      <c r="F597" s="19"/>
      <c r="G597" s="114"/>
      <c r="H597" s="115"/>
    </row>
    <row r="598" spans="1:8" ht="15" hidden="1" x14ac:dyDescent="0.25">
      <c r="A598" s="21"/>
      <c r="B598" s="28"/>
      <c r="C598" s="38"/>
      <c r="D598" s="19"/>
      <c r="E598" s="19"/>
      <c r="F598" s="19"/>
      <c r="G598" s="114"/>
      <c r="H598" s="115"/>
    </row>
    <row r="599" spans="1:8" ht="15" hidden="1" x14ac:dyDescent="0.25">
      <c r="A599" s="21"/>
      <c r="B599" s="28"/>
      <c r="C599" s="38"/>
      <c r="D599" s="19"/>
      <c r="E599" s="19"/>
      <c r="F599" s="19"/>
      <c r="G599" s="114"/>
      <c r="H599" s="115"/>
    </row>
    <row r="600" spans="1:8" ht="15" hidden="1" x14ac:dyDescent="0.25">
      <c r="A600" s="21"/>
      <c r="B600" s="28"/>
      <c r="C600" s="38"/>
      <c r="D600" s="19"/>
      <c r="E600" s="19"/>
      <c r="F600" s="19"/>
      <c r="G600" s="114"/>
      <c r="H600" s="115"/>
    </row>
    <row r="601" spans="1:8" ht="15" hidden="1" x14ac:dyDescent="0.25">
      <c r="A601" s="21"/>
      <c r="B601" s="28"/>
      <c r="C601" s="38"/>
      <c r="D601" s="19"/>
      <c r="E601" s="19"/>
      <c r="F601" s="19"/>
      <c r="G601" s="114"/>
      <c r="H601" s="115"/>
    </row>
    <row r="602" spans="1:8" ht="15" hidden="1" x14ac:dyDescent="0.25">
      <c r="A602" s="21"/>
      <c r="B602" s="28"/>
      <c r="C602" s="38"/>
      <c r="D602" s="19"/>
      <c r="E602" s="19"/>
      <c r="F602" s="19"/>
      <c r="G602" s="114"/>
      <c r="H602" s="115"/>
    </row>
    <row r="603" spans="1:8" ht="15" hidden="1" x14ac:dyDescent="0.25">
      <c r="A603" s="21"/>
      <c r="B603" s="28"/>
      <c r="C603" s="38"/>
      <c r="D603" s="19"/>
      <c r="E603" s="19"/>
      <c r="F603" s="19"/>
      <c r="G603" s="114"/>
      <c r="H603" s="115"/>
    </row>
    <row r="604" spans="1:8" ht="15" hidden="1" x14ac:dyDescent="0.25">
      <c r="A604" s="21"/>
      <c r="B604" s="28"/>
      <c r="C604" s="38"/>
      <c r="D604" s="19"/>
      <c r="E604" s="19"/>
      <c r="F604" s="19"/>
      <c r="G604" s="114"/>
      <c r="H604" s="115"/>
    </row>
    <row r="605" spans="1:8" ht="15" hidden="1" x14ac:dyDescent="0.25">
      <c r="A605" s="21"/>
      <c r="B605" s="28"/>
      <c r="C605" s="38"/>
      <c r="D605" s="19"/>
      <c r="E605" s="19"/>
      <c r="F605" s="19"/>
      <c r="G605" s="114"/>
      <c r="H605" s="115"/>
    </row>
    <row r="606" spans="1:8" ht="15" hidden="1" x14ac:dyDescent="0.25">
      <c r="A606" s="21"/>
      <c r="B606" s="28"/>
      <c r="C606" s="38"/>
      <c r="D606" s="19"/>
      <c r="E606" s="19"/>
      <c r="F606" s="19"/>
      <c r="G606" s="114"/>
      <c r="H606" s="115"/>
    </row>
    <row r="607" spans="1:8" ht="15" hidden="1" x14ac:dyDescent="0.25">
      <c r="A607" s="21"/>
      <c r="B607" s="28"/>
      <c r="C607" s="38"/>
      <c r="D607" s="19"/>
      <c r="E607" s="19"/>
      <c r="F607" s="19"/>
      <c r="G607" s="114"/>
      <c r="H607" s="115"/>
    </row>
    <row r="608" spans="1:8" ht="15" hidden="1" x14ac:dyDescent="0.25">
      <c r="A608" s="21"/>
      <c r="B608" s="28"/>
      <c r="C608" s="38"/>
      <c r="D608" s="19"/>
      <c r="E608" s="19"/>
      <c r="F608" s="19"/>
      <c r="G608" s="114"/>
      <c r="H608" s="115"/>
    </row>
    <row r="609" spans="1:8" ht="15" hidden="1" x14ac:dyDescent="0.25">
      <c r="A609" s="21"/>
      <c r="B609" s="28"/>
      <c r="C609" s="38"/>
      <c r="D609" s="19"/>
      <c r="E609" s="19"/>
      <c r="F609" s="19"/>
      <c r="G609" s="114"/>
      <c r="H609" s="115"/>
    </row>
    <row r="610" spans="1:8" ht="15" hidden="1" x14ac:dyDescent="0.25">
      <c r="A610" s="21"/>
      <c r="B610" s="28"/>
      <c r="C610" s="38"/>
      <c r="D610" s="19"/>
      <c r="E610" s="19"/>
      <c r="F610" s="19"/>
      <c r="G610" s="114"/>
      <c r="H610" s="115"/>
    </row>
    <row r="611" spans="1:8" ht="15" hidden="1" x14ac:dyDescent="0.25">
      <c r="A611" s="21"/>
      <c r="B611" s="28"/>
      <c r="C611" s="38"/>
      <c r="D611" s="19"/>
      <c r="E611" s="19"/>
      <c r="F611" s="19"/>
      <c r="G611" s="114"/>
      <c r="H611" s="115"/>
    </row>
    <row r="612" spans="1:8" ht="15" hidden="1" x14ac:dyDescent="0.25">
      <c r="A612" s="21"/>
      <c r="B612" s="28"/>
      <c r="C612" s="38"/>
      <c r="D612" s="19"/>
      <c r="E612" s="19"/>
      <c r="F612" s="19"/>
      <c r="G612" s="114"/>
      <c r="H612" s="115"/>
    </row>
    <row r="613" spans="1:8" ht="15" hidden="1" x14ac:dyDescent="0.25">
      <c r="A613" s="21"/>
      <c r="B613" s="28"/>
      <c r="C613" s="38"/>
      <c r="D613" s="19"/>
      <c r="E613" s="19"/>
      <c r="F613" s="19"/>
      <c r="G613" s="114"/>
      <c r="H613" s="115"/>
    </row>
    <row r="614" spans="1:8" ht="15" hidden="1" x14ac:dyDescent="0.25">
      <c r="A614" s="21"/>
      <c r="B614" s="28"/>
      <c r="C614" s="38"/>
      <c r="D614" s="19"/>
      <c r="E614" s="19"/>
      <c r="F614" s="19"/>
      <c r="G614" s="114"/>
      <c r="H614" s="115"/>
    </row>
    <row r="615" spans="1:8" ht="15" hidden="1" x14ac:dyDescent="0.25">
      <c r="A615" s="21"/>
      <c r="B615" s="28"/>
      <c r="C615" s="38"/>
      <c r="D615" s="19"/>
      <c r="E615" s="19"/>
      <c r="F615" s="19"/>
      <c r="G615" s="114"/>
      <c r="H615" s="115"/>
    </row>
    <row r="616" spans="1:8" ht="15" hidden="1" x14ac:dyDescent="0.25">
      <c r="A616" s="21"/>
      <c r="B616" s="28"/>
      <c r="C616" s="38"/>
      <c r="D616" s="19"/>
      <c r="E616" s="19"/>
      <c r="F616" s="19"/>
      <c r="G616" s="114"/>
      <c r="H616" s="115"/>
    </row>
    <row r="617" spans="1:8" ht="15" hidden="1" x14ac:dyDescent="0.25">
      <c r="A617" s="21"/>
      <c r="B617" s="28"/>
      <c r="C617" s="38"/>
      <c r="D617" s="19"/>
      <c r="E617" s="19"/>
      <c r="F617" s="19"/>
      <c r="G617" s="114"/>
      <c r="H617" s="115"/>
    </row>
    <row r="618" spans="1:8" ht="15" hidden="1" x14ac:dyDescent="0.25">
      <c r="A618" s="21"/>
      <c r="B618" s="28"/>
      <c r="C618" s="38"/>
      <c r="D618" s="19"/>
      <c r="E618" s="19"/>
      <c r="F618" s="19"/>
      <c r="G618" s="114"/>
      <c r="H618" s="115"/>
    </row>
    <row r="619" spans="1:8" ht="15" hidden="1" x14ac:dyDescent="0.25">
      <c r="A619" s="21"/>
      <c r="B619" s="28"/>
      <c r="C619" s="38"/>
      <c r="D619" s="19"/>
      <c r="E619" s="19"/>
      <c r="F619" s="19"/>
      <c r="G619" s="114"/>
      <c r="H619" s="115"/>
    </row>
    <row r="620" spans="1:8" ht="15" hidden="1" x14ac:dyDescent="0.25">
      <c r="A620" s="21"/>
      <c r="B620" s="28"/>
      <c r="C620" s="38"/>
      <c r="D620" s="19"/>
      <c r="E620" s="19"/>
      <c r="F620" s="19"/>
      <c r="G620" s="114"/>
      <c r="H620" s="115"/>
    </row>
    <row r="621" spans="1:8" ht="15" hidden="1" x14ac:dyDescent="0.25">
      <c r="A621" s="21"/>
      <c r="B621" s="28"/>
      <c r="C621" s="38"/>
      <c r="D621" s="19"/>
      <c r="E621" s="19"/>
      <c r="F621" s="19"/>
      <c r="G621" s="114"/>
      <c r="H621" s="115"/>
    </row>
    <row r="622" spans="1:8" ht="15" hidden="1" x14ac:dyDescent="0.25">
      <c r="A622" s="21"/>
      <c r="B622" s="28"/>
      <c r="C622" s="38"/>
      <c r="D622" s="19"/>
      <c r="E622" s="19"/>
      <c r="F622" s="19"/>
      <c r="G622" s="114"/>
      <c r="H622" s="115"/>
    </row>
    <row r="623" spans="1:8" ht="15" hidden="1" x14ac:dyDescent="0.25">
      <c r="A623" s="21"/>
      <c r="B623" s="28"/>
      <c r="C623" s="38"/>
      <c r="D623" s="19"/>
      <c r="E623" s="19"/>
      <c r="F623" s="19"/>
      <c r="G623" s="114"/>
      <c r="H623" s="115"/>
    </row>
    <row r="624" spans="1:8" ht="15" hidden="1" x14ac:dyDescent="0.25">
      <c r="A624" s="21"/>
      <c r="B624" s="28"/>
      <c r="C624" s="38"/>
      <c r="D624" s="19"/>
      <c r="E624" s="19"/>
      <c r="F624" s="19"/>
      <c r="G624" s="114"/>
      <c r="H624" s="115"/>
    </row>
    <row r="625" spans="1:8" ht="15" hidden="1" x14ac:dyDescent="0.25">
      <c r="A625" s="21"/>
      <c r="B625" s="28"/>
      <c r="C625" s="38"/>
      <c r="D625" s="19"/>
      <c r="E625" s="19"/>
      <c r="F625" s="19"/>
      <c r="G625" s="114"/>
      <c r="H625" s="115"/>
    </row>
    <row r="626" spans="1:8" ht="15" hidden="1" x14ac:dyDescent="0.25">
      <c r="A626" s="21"/>
      <c r="B626" s="28"/>
      <c r="C626" s="38"/>
      <c r="D626" s="19"/>
      <c r="E626" s="19"/>
      <c r="F626" s="19"/>
      <c r="G626" s="114"/>
      <c r="H626" s="115"/>
    </row>
    <row r="627" spans="1:8" ht="15" hidden="1" x14ac:dyDescent="0.25">
      <c r="A627" s="21"/>
      <c r="B627" s="28"/>
      <c r="C627" s="38"/>
      <c r="D627" s="19"/>
      <c r="E627" s="19"/>
      <c r="F627" s="19"/>
      <c r="G627" s="114"/>
      <c r="H627" s="115"/>
    </row>
    <row r="628" spans="1:8" ht="15" hidden="1" x14ac:dyDescent="0.25">
      <c r="A628" s="21"/>
      <c r="B628" s="28"/>
      <c r="C628" s="38"/>
      <c r="D628" s="19"/>
      <c r="E628" s="19"/>
      <c r="F628" s="19"/>
      <c r="G628" s="114"/>
      <c r="H628" s="115"/>
    </row>
    <row r="629" spans="1:8" ht="15" hidden="1" x14ac:dyDescent="0.25">
      <c r="A629" s="21"/>
      <c r="B629" s="28"/>
      <c r="C629" s="38"/>
      <c r="D629" s="19"/>
      <c r="E629" s="19"/>
      <c r="F629" s="19"/>
      <c r="G629" s="114"/>
      <c r="H629" s="115"/>
    </row>
    <row r="630" spans="1:8" ht="15" hidden="1" x14ac:dyDescent="0.25">
      <c r="A630" s="21"/>
      <c r="B630" s="28"/>
      <c r="C630" s="38"/>
      <c r="D630" s="19"/>
      <c r="E630" s="19"/>
      <c r="F630" s="19"/>
      <c r="G630" s="114"/>
      <c r="H630" s="115"/>
    </row>
    <row r="631" spans="1:8" ht="15" hidden="1" x14ac:dyDescent="0.25">
      <c r="A631" s="21"/>
      <c r="B631" s="28"/>
      <c r="C631" s="38"/>
      <c r="D631" s="19"/>
      <c r="E631" s="19"/>
      <c r="F631" s="19"/>
      <c r="G631" s="114"/>
      <c r="H631" s="115"/>
    </row>
    <row r="632" spans="1:8" ht="15" hidden="1" x14ac:dyDescent="0.25">
      <c r="A632" s="21"/>
      <c r="B632" s="28"/>
      <c r="C632" s="38"/>
      <c r="D632" s="19"/>
      <c r="E632" s="19"/>
      <c r="F632" s="19"/>
      <c r="G632" s="114"/>
      <c r="H632" s="115"/>
    </row>
    <row r="633" spans="1:8" ht="15" hidden="1" x14ac:dyDescent="0.25">
      <c r="A633" s="21"/>
      <c r="B633" s="28"/>
      <c r="C633" s="38"/>
      <c r="D633" s="19"/>
      <c r="E633" s="19"/>
      <c r="F633" s="19"/>
      <c r="G633" s="114"/>
      <c r="H633" s="115"/>
    </row>
    <row r="634" spans="1:8" ht="15" hidden="1" x14ac:dyDescent="0.25">
      <c r="A634" s="21"/>
      <c r="B634" s="28"/>
      <c r="C634" s="38"/>
      <c r="D634" s="19"/>
      <c r="E634" s="19"/>
      <c r="F634" s="19"/>
      <c r="G634" s="114"/>
      <c r="H634" s="115"/>
    </row>
    <row r="635" spans="1:8" ht="15" hidden="1" x14ac:dyDescent="0.25">
      <c r="A635" s="21"/>
      <c r="B635" s="28"/>
      <c r="C635" s="38"/>
      <c r="D635" s="19"/>
      <c r="E635" s="19"/>
      <c r="F635" s="19"/>
      <c r="G635" s="114"/>
      <c r="H635" s="115"/>
    </row>
    <row r="636" spans="1:8" ht="15" hidden="1" x14ac:dyDescent="0.25">
      <c r="A636" s="21"/>
      <c r="B636" s="28"/>
      <c r="C636" s="38"/>
      <c r="D636" s="19"/>
      <c r="E636" s="19"/>
      <c r="F636" s="19"/>
      <c r="G636" s="114"/>
      <c r="H636" s="115"/>
    </row>
    <row r="637" spans="1:8" ht="15" hidden="1" x14ac:dyDescent="0.25">
      <c r="A637" s="21"/>
      <c r="B637" s="28"/>
      <c r="C637" s="38"/>
      <c r="D637" s="19"/>
      <c r="E637" s="19"/>
      <c r="F637" s="19"/>
      <c r="G637" s="114"/>
      <c r="H637" s="115"/>
    </row>
    <row r="638" spans="1:8" ht="15" hidden="1" x14ac:dyDescent="0.25">
      <c r="A638" s="21"/>
      <c r="B638" s="28"/>
      <c r="C638" s="38"/>
      <c r="D638" s="19"/>
      <c r="E638" s="19"/>
      <c r="F638" s="19"/>
      <c r="G638" s="114"/>
      <c r="H638" s="115"/>
    </row>
    <row r="639" spans="1:8" ht="15" hidden="1" x14ac:dyDescent="0.25">
      <c r="A639" s="21"/>
      <c r="B639" s="28"/>
      <c r="C639" s="38"/>
      <c r="D639" s="19"/>
      <c r="E639" s="19"/>
      <c r="F639" s="19"/>
      <c r="G639" s="114"/>
      <c r="H639" s="115"/>
    </row>
    <row r="640" spans="1:8" ht="15" hidden="1" x14ac:dyDescent="0.25">
      <c r="A640" s="21"/>
      <c r="B640" s="28"/>
      <c r="C640" s="38"/>
      <c r="D640" s="19"/>
      <c r="E640" s="19"/>
      <c r="F640" s="19"/>
      <c r="G640" s="114"/>
      <c r="H640" s="115"/>
    </row>
    <row r="641" spans="1:8" ht="15" hidden="1" x14ac:dyDescent="0.25">
      <c r="A641" s="21"/>
      <c r="B641" s="28"/>
      <c r="C641" s="38"/>
      <c r="D641" s="19"/>
      <c r="E641" s="19"/>
      <c r="F641" s="19"/>
      <c r="G641" s="114"/>
      <c r="H641" s="115"/>
    </row>
    <row r="642" spans="1:8" ht="15" hidden="1" x14ac:dyDescent="0.25">
      <c r="A642" s="21"/>
      <c r="B642" s="28"/>
      <c r="C642" s="38"/>
      <c r="D642" s="19"/>
      <c r="E642" s="19"/>
      <c r="F642" s="19"/>
      <c r="G642" s="114"/>
      <c r="H642" s="115"/>
    </row>
    <row r="643" spans="1:8" ht="15" hidden="1" x14ac:dyDescent="0.25">
      <c r="A643" s="21"/>
      <c r="B643" s="28"/>
      <c r="C643" s="38"/>
      <c r="D643" s="19"/>
      <c r="E643" s="19"/>
      <c r="F643" s="19"/>
      <c r="G643" s="114"/>
      <c r="H643" s="115"/>
    </row>
    <row r="644" spans="1:8" ht="15" hidden="1" x14ac:dyDescent="0.25">
      <c r="A644" s="21"/>
      <c r="B644" s="28"/>
      <c r="C644" s="38"/>
      <c r="D644" s="19"/>
      <c r="E644" s="19"/>
      <c r="F644" s="19"/>
      <c r="G644" s="114"/>
      <c r="H644" s="115"/>
    </row>
    <row r="645" spans="1:8" ht="15" hidden="1" x14ac:dyDescent="0.25">
      <c r="A645" s="21"/>
      <c r="B645" s="28"/>
      <c r="C645" s="38"/>
      <c r="D645" s="19"/>
      <c r="E645" s="19"/>
      <c r="F645" s="19"/>
      <c r="G645" s="114"/>
      <c r="H645" s="115"/>
    </row>
    <row r="646" spans="1:8" ht="15" hidden="1" x14ac:dyDescent="0.25">
      <c r="A646" s="21"/>
      <c r="B646" s="28"/>
      <c r="C646" s="38"/>
      <c r="D646" s="19"/>
      <c r="E646" s="19"/>
      <c r="F646" s="19"/>
      <c r="G646" s="114"/>
      <c r="H646" s="115"/>
    </row>
    <row r="647" spans="1:8" ht="15" hidden="1" x14ac:dyDescent="0.25">
      <c r="A647" s="21"/>
      <c r="B647" s="28"/>
      <c r="C647" s="38"/>
      <c r="D647" s="19"/>
      <c r="E647" s="19"/>
      <c r="F647" s="19"/>
      <c r="G647" s="114"/>
      <c r="H647" s="115"/>
    </row>
    <row r="648" spans="1:8" ht="15" hidden="1" x14ac:dyDescent="0.25">
      <c r="A648" s="21"/>
      <c r="B648" s="28"/>
      <c r="C648" s="38"/>
      <c r="D648" s="19"/>
      <c r="E648" s="19"/>
      <c r="F648" s="19"/>
      <c r="G648" s="114"/>
      <c r="H648" s="115"/>
    </row>
    <row r="649" spans="1:8" ht="15" hidden="1" x14ac:dyDescent="0.25">
      <c r="A649" s="21"/>
      <c r="B649" s="28"/>
      <c r="C649" s="38"/>
      <c r="D649" s="19"/>
      <c r="E649" s="19"/>
      <c r="F649" s="19"/>
      <c r="G649" s="114"/>
      <c r="H649" s="115"/>
    </row>
    <row r="650" spans="1:8" ht="15" hidden="1" x14ac:dyDescent="0.25">
      <c r="A650" s="21"/>
      <c r="B650" s="28"/>
      <c r="C650" s="38"/>
      <c r="D650" s="19"/>
      <c r="E650" s="19"/>
      <c r="F650" s="19"/>
      <c r="G650" s="114"/>
      <c r="H650" s="115"/>
    </row>
    <row r="651" spans="1:8" ht="15" hidden="1" x14ac:dyDescent="0.25">
      <c r="A651" s="21"/>
      <c r="B651" s="28"/>
      <c r="C651" s="38"/>
      <c r="D651" s="19"/>
      <c r="E651" s="19"/>
      <c r="F651" s="19"/>
      <c r="G651" s="114"/>
      <c r="H651" s="115"/>
    </row>
    <row r="652" spans="1:8" ht="15" hidden="1" x14ac:dyDescent="0.25">
      <c r="A652" s="21"/>
      <c r="B652" s="28"/>
      <c r="C652" s="38"/>
      <c r="D652" s="19"/>
      <c r="E652" s="19"/>
      <c r="F652" s="19"/>
      <c r="G652" s="114"/>
      <c r="H652" s="115"/>
    </row>
    <row r="653" spans="1:8" ht="15" hidden="1" x14ac:dyDescent="0.25">
      <c r="A653" s="21"/>
      <c r="B653" s="28"/>
      <c r="C653" s="38"/>
      <c r="D653" s="19"/>
      <c r="E653" s="19"/>
      <c r="F653" s="19"/>
      <c r="G653" s="114"/>
      <c r="H653" s="115"/>
    </row>
    <row r="654" spans="1:8" ht="15" hidden="1" x14ac:dyDescent="0.25">
      <c r="A654" s="21"/>
      <c r="B654" s="28"/>
      <c r="C654" s="38"/>
      <c r="D654" s="19"/>
      <c r="E654" s="19"/>
      <c r="F654" s="19"/>
      <c r="G654" s="114"/>
      <c r="H654" s="115"/>
    </row>
    <row r="655" spans="1:8" ht="15" hidden="1" x14ac:dyDescent="0.25">
      <c r="A655" s="21"/>
      <c r="B655" s="28"/>
      <c r="C655" s="38"/>
      <c r="D655" s="19"/>
      <c r="E655" s="19"/>
      <c r="F655" s="19"/>
      <c r="G655" s="114"/>
      <c r="H655" s="115"/>
    </row>
    <row r="656" spans="1:8" ht="15" hidden="1" x14ac:dyDescent="0.25">
      <c r="A656" s="21"/>
      <c r="B656" s="28"/>
      <c r="C656" s="38"/>
      <c r="D656" s="19"/>
      <c r="E656" s="19"/>
      <c r="F656" s="19"/>
      <c r="G656" s="114"/>
      <c r="H656" s="115"/>
    </row>
    <row r="657" spans="1:8" ht="15" hidden="1" x14ac:dyDescent="0.25">
      <c r="A657" s="21"/>
      <c r="B657" s="28"/>
      <c r="C657" s="38"/>
      <c r="D657" s="19"/>
      <c r="E657" s="19"/>
      <c r="F657" s="19"/>
      <c r="G657" s="114"/>
      <c r="H657" s="115"/>
    </row>
    <row r="658" spans="1:8" ht="15" hidden="1" x14ac:dyDescent="0.25">
      <c r="A658" s="21"/>
      <c r="B658" s="28"/>
      <c r="C658" s="38"/>
      <c r="D658" s="19"/>
      <c r="E658" s="19"/>
      <c r="F658" s="19"/>
      <c r="G658" s="114"/>
      <c r="H658" s="115"/>
    </row>
    <row r="659" spans="1:8" ht="15" hidden="1" x14ac:dyDescent="0.25">
      <c r="A659" s="21"/>
      <c r="B659" s="28"/>
      <c r="C659" s="38"/>
      <c r="D659" s="19"/>
      <c r="E659" s="19"/>
      <c r="F659" s="19"/>
      <c r="G659" s="114"/>
      <c r="H659" s="115"/>
    </row>
    <row r="660" spans="1:8" ht="15" hidden="1" x14ac:dyDescent="0.25">
      <c r="A660" s="21"/>
      <c r="B660" s="28"/>
      <c r="C660" s="38"/>
      <c r="D660" s="19"/>
      <c r="E660" s="19"/>
      <c r="F660" s="19"/>
      <c r="G660" s="114"/>
      <c r="H660" s="115"/>
    </row>
    <row r="661" spans="1:8" ht="15" hidden="1" x14ac:dyDescent="0.25">
      <c r="A661" s="21"/>
      <c r="B661" s="28"/>
      <c r="C661" s="38"/>
      <c r="D661" s="19"/>
      <c r="E661" s="19"/>
      <c r="F661" s="19"/>
      <c r="G661" s="114"/>
      <c r="H661" s="115"/>
    </row>
    <row r="662" spans="1:8" ht="15" hidden="1" x14ac:dyDescent="0.25">
      <c r="A662" s="21"/>
      <c r="B662" s="28"/>
      <c r="C662" s="38"/>
      <c r="D662" s="19"/>
      <c r="E662" s="19"/>
      <c r="F662" s="19"/>
      <c r="G662" s="114"/>
      <c r="H662" s="115"/>
    </row>
    <row r="663" spans="1:8" ht="15" hidden="1" x14ac:dyDescent="0.25">
      <c r="A663" s="21"/>
      <c r="B663" s="28"/>
      <c r="C663" s="38"/>
      <c r="D663" s="19"/>
      <c r="E663" s="19"/>
      <c r="F663" s="19"/>
      <c r="G663" s="114"/>
      <c r="H663" s="115"/>
    </row>
    <row r="664" spans="1:8" ht="15" hidden="1" x14ac:dyDescent="0.25">
      <c r="A664" s="21"/>
      <c r="B664" s="28"/>
      <c r="C664" s="38"/>
      <c r="D664" s="19"/>
      <c r="E664" s="19"/>
      <c r="F664" s="19"/>
      <c r="G664" s="114"/>
      <c r="H664" s="115"/>
    </row>
    <row r="665" spans="1:8" ht="15" hidden="1" x14ac:dyDescent="0.25">
      <c r="A665" s="21"/>
      <c r="B665" s="28"/>
      <c r="C665" s="38"/>
      <c r="D665" s="19"/>
      <c r="E665" s="19"/>
      <c r="F665" s="19"/>
      <c r="G665" s="114"/>
      <c r="H665" s="115"/>
    </row>
    <row r="666" spans="1:8" ht="15" hidden="1" x14ac:dyDescent="0.25">
      <c r="A666" s="21"/>
      <c r="B666" s="28"/>
      <c r="C666" s="38"/>
      <c r="D666" s="19"/>
      <c r="E666" s="19"/>
      <c r="F666" s="19"/>
      <c r="G666" s="114"/>
      <c r="H666" s="115"/>
    </row>
    <row r="667" spans="1:8" ht="15" hidden="1" x14ac:dyDescent="0.25">
      <c r="A667" s="21"/>
      <c r="B667" s="28"/>
      <c r="C667" s="38"/>
      <c r="D667" s="19"/>
      <c r="E667" s="19"/>
      <c r="F667" s="19"/>
      <c r="G667" s="114"/>
      <c r="H667" s="115"/>
    </row>
    <row r="668" spans="1:8" ht="15" hidden="1" x14ac:dyDescent="0.25">
      <c r="A668" s="21"/>
      <c r="B668" s="28"/>
      <c r="C668" s="38"/>
      <c r="D668" s="19"/>
      <c r="E668" s="19"/>
      <c r="F668" s="19"/>
      <c r="G668" s="114"/>
      <c r="H668" s="115"/>
    </row>
    <row r="669" spans="1:8" ht="15" hidden="1" x14ac:dyDescent="0.25">
      <c r="A669" s="21"/>
      <c r="B669" s="28"/>
      <c r="C669" s="38"/>
      <c r="D669" s="19"/>
      <c r="E669" s="19"/>
      <c r="F669" s="19"/>
      <c r="G669" s="114"/>
      <c r="H669" s="115"/>
    </row>
    <row r="670" spans="1:8" ht="15" hidden="1" x14ac:dyDescent="0.25">
      <c r="A670" s="21"/>
      <c r="B670" s="28"/>
      <c r="C670" s="38"/>
      <c r="D670" s="19"/>
      <c r="E670" s="19"/>
      <c r="F670" s="19"/>
      <c r="G670" s="114"/>
      <c r="H670" s="115"/>
    </row>
    <row r="671" spans="1:8" ht="15" hidden="1" x14ac:dyDescent="0.25">
      <c r="A671" s="21"/>
      <c r="B671" s="28"/>
      <c r="C671" s="38"/>
      <c r="D671" s="19"/>
      <c r="E671" s="19"/>
      <c r="F671" s="19"/>
      <c r="G671" s="114"/>
      <c r="H671" s="115"/>
    </row>
    <row r="672" spans="1:8" ht="15" hidden="1" x14ac:dyDescent="0.25">
      <c r="A672" s="21"/>
      <c r="B672" s="28"/>
      <c r="C672" s="38"/>
      <c r="D672" s="19"/>
      <c r="E672" s="19"/>
      <c r="F672" s="19"/>
      <c r="G672" s="114"/>
      <c r="H672" s="115"/>
    </row>
    <row r="673" spans="1:8" ht="15" hidden="1" x14ac:dyDescent="0.25">
      <c r="A673" s="21"/>
      <c r="B673" s="28"/>
      <c r="C673" s="38"/>
      <c r="D673" s="19"/>
      <c r="E673" s="19"/>
      <c r="F673" s="19"/>
      <c r="G673" s="114"/>
      <c r="H673" s="115"/>
    </row>
    <row r="674" spans="1:8" ht="15" hidden="1" x14ac:dyDescent="0.25">
      <c r="A674" s="21"/>
      <c r="B674" s="28"/>
      <c r="C674" s="38"/>
      <c r="D674" s="19"/>
      <c r="E674" s="19"/>
      <c r="F674" s="19"/>
      <c r="G674" s="114"/>
      <c r="H674" s="115"/>
    </row>
    <row r="675" spans="1:8" ht="15" hidden="1" x14ac:dyDescent="0.25">
      <c r="A675" s="21"/>
      <c r="B675" s="28"/>
      <c r="C675" s="38"/>
      <c r="D675" s="19"/>
      <c r="E675" s="19"/>
      <c r="F675" s="19"/>
      <c r="G675" s="114"/>
      <c r="H675" s="115"/>
    </row>
    <row r="676" spans="1:8" ht="15" hidden="1" x14ac:dyDescent="0.25">
      <c r="A676" s="21"/>
      <c r="B676" s="28"/>
      <c r="C676" s="38"/>
      <c r="D676" s="19"/>
      <c r="E676" s="19"/>
      <c r="F676" s="19"/>
      <c r="G676" s="114"/>
      <c r="H676" s="115"/>
    </row>
    <row r="677" spans="1:8" ht="15" hidden="1" x14ac:dyDescent="0.25">
      <c r="A677" s="21"/>
      <c r="B677" s="28"/>
      <c r="C677" s="38"/>
      <c r="D677" s="19"/>
      <c r="E677" s="19"/>
      <c r="F677" s="19"/>
      <c r="G677" s="114"/>
      <c r="H677" s="115"/>
    </row>
    <row r="678" spans="1:8" ht="15" hidden="1" x14ac:dyDescent="0.25">
      <c r="A678" s="21"/>
      <c r="B678" s="28"/>
      <c r="C678" s="38"/>
      <c r="D678" s="19"/>
      <c r="E678" s="19"/>
      <c r="F678" s="19"/>
      <c r="G678" s="114"/>
      <c r="H678" s="115"/>
    </row>
    <row r="679" spans="1:8" ht="15" hidden="1" x14ac:dyDescent="0.25">
      <c r="A679" s="21"/>
      <c r="B679" s="28"/>
      <c r="C679" s="38"/>
      <c r="D679" s="19"/>
      <c r="E679" s="19"/>
      <c r="F679" s="19"/>
      <c r="G679" s="114"/>
      <c r="H679" s="115"/>
    </row>
    <row r="680" spans="1:8" ht="15" hidden="1" x14ac:dyDescent="0.25">
      <c r="A680" s="21"/>
      <c r="B680" s="28"/>
      <c r="C680" s="38"/>
      <c r="D680" s="19"/>
      <c r="E680" s="19"/>
      <c r="F680" s="19"/>
      <c r="G680" s="114"/>
      <c r="H680" s="115"/>
    </row>
    <row r="681" spans="1:8" ht="15" hidden="1" x14ac:dyDescent="0.25">
      <c r="A681" s="21"/>
      <c r="B681" s="28"/>
      <c r="C681" s="38"/>
      <c r="D681" s="19"/>
      <c r="E681" s="19"/>
      <c r="F681" s="19"/>
      <c r="G681" s="114"/>
      <c r="H681" s="115"/>
    </row>
    <row r="682" spans="1:8" ht="15" hidden="1" x14ac:dyDescent="0.25">
      <c r="A682" s="21"/>
      <c r="B682" s="28"/>
      <c r="C682" s="38"/>
      <c r="D682" s="19"/>
      <c r="E682" s="19"/>
      <c r="F682" s="19"/>
      <c r="G682" s="114"/>
      <c r="H682" s="115"/>
    </row>
    <row r="683" spans="1:8" ht="15" hidden="1" x14ac:dyDescent="0.25">
      <c r="A683" s="21"/>
      <c r="B683" s="28"/>
      <c r="C683" s="38"/>
      <c r="D683" s="19"/>
      <c r="E683" s="19"/>
      <c r="F683" s="19"/>
      <c r="G683" s="114"/>
      <c r="H683" s="115"/>
    </row>
    <row r="684" spans="1:8" ht="15" hidden="1" x14ac:dyDescent="0.25">
      <c r="A684" s="21"/>
      <c r="B684" s="28"/>
      <c r="C684" s="38"/>
      <c r="D684" s="19"/>
      <c r="E684" s="19"/>
      <c r="F684" s="19"/>
      <c r="G684" s="114"/>
      <c r="H684" s="115"/>
    </row>
    <row r="685" spans="1:8" ht="15" hidden="1" x14ac:dyDescent="0.25">
      <c r="A685" s="21"/>
      <c r="B685" s="28"/>
      <c r="C685" s="38"/>
      <c r="D685" s="19"/>
      <c r="E685" s="19"/>
      <c r="F685" s="19"/>
      <c r="G685" s="114"/>
      <c r="H685" s="115"/>
    </row>
    <row r="686" spans="1:8" ht="15" hidden="1" x14ac:dyDescent="0.25">
      <c r="A686" s="21"/>
      <c r="B686" s="28"/>
      <c r="C686" s="38"/>
      <c r="D686" s="19"/>
      <c r="E686" s="19"/>
      <c r="F686" s="19"/>
      <c r="G686" s="114"/>
      <c r="H686" s="115"/>
    </row>
    <row r="687" spans="1:8" ht="15" hidden="1" x14ac:dyDescent="0.25">
      <c r="A687" s="21"/>
      <c r="B687" s="28"/>
      <c r="C687" s="38"/>
      <c r="D687" s="19"/>
      <c r="E687" s="19"/>
      <c r="F687" s="19"/>
      <c r="G687" s="114"/>
      <c r="H687" s="115"/>
    </row>
    <row r="688" spans="1:8" ht="15" hidden="1" x14ac:dyDescent="0.25">
      <c r="A688" s="21"/>
      <c r="B688" s="28"/>
      <c r="C688" s="38"/>
      <c r="D688" s="19"/>
      <c r="E688" s="19"/>
      <c r="F688" s="19"/>
      <c r="G688" s="114"/>
      <c r="H688" s="115"/>
    </row>
    <row r="689" spans="1:8" ht="15" hidden="1" x14ac:dyDescent="0.25">
      <c r="A689" s="21"/>
      <c r="B689" s="28"/>
      <c r="C689" s="38"/>
      <c r="D689" s="19"/>
      <c r="E689" s="19"/>
      <c r="F689" s="19"/>
      <c r="G689" s="114"/>
      <c r="H689" s="115"/>
    </row>
    <row r="690" spans="1:8" ht="15" hidden="1" x14ac:dyDescent="0.25">
      <c r="A690" s="21"/>
      <c r="B690" s="28"/>
      <c r="C690" s="38"/>
      <c r="D690" s="19"/>
      <c r="E690" s="19"/>
      <c r="F690" s="19"/>
      <c r="G690" s="114"/>
      <c r="H690" s="115"/>
    </row>
    <row r="691" spans="1:8" ht="15" hidden="1" x14ac:dyDescent="0.25">
      <c r="A691" s="21"/>
      <c r="B691" s="28"/>
      <c r="C691" s="38"/>
      <c r="D691" s="19"/>
      <c r="E691" s="19"/>
      <c r="F691" s="19"/>
      <c r="G691" s="114"/>
      <c r="H691" s="115"/>
    </row>
    <row r="692" spans="1:8" ht="15" hidden="1" x14ac:dyDescent="0.25">
      <c r="A692" s="21"/>
      <c r="B692" s="28"/>
      <c r="C692" s="38"/>
      <c r="D692" s="19"/>
      <c r="E692" s="19"/>
      <c r="F692" s="19"/>
      <c r="G692" s="114"/>
      <c r="H692" s="115"/>
    </row>
    <row r="693" spans="1:8" ht="15" hidden="1" x14ac:dyDescent="0.25">
      <c r="A693" s="21"/>
      <c r="B693" s="28"/>
      <c r="C693" s="38"/>
      <c r="D693" s="19"/>
      <c r="E693" s="19"/>
      <c r="F693" s="19"/>
      <c r="G693" s="114"/>
      <c r="H693" s="115"/>
    </row>
    <row r="694" spans="1:8" ht="15" hidden="1" x14ac:dyDescent="0.25">
      <c r="A694" s="21"/>
      <c r="B694" s="28"/>
      <c r="C694" s="38"/>
      <c r="D694" s="19"/>
      <c r="E694" s="19"/>
      <c r="F694" s="19"/>
      <c r="G694" s="114"/>
      <c r="H694" s="115"/>
    </row>
    <row r="695" spans="1:8" ht="15" hidden="1" x14ac:dyDescent="0.25">
      <c r="A695" s="21"/>
      <c r="B695" s="28"/>
      <c r="C695" s="38"/>
      <c r="D695" s="19"/>
      <c r="E695" s="19"/>
      <c r="F695" s="19"/>
      <c r="G695" s="114"/>
      <c r="H695" s="115"/>
    </row>
    <row r="696" spans="1:8" ht="15" hidden="1" x14ac:dyDescent="0.25">
      <c r="A696" s="21"/>
      <c r="B696" s="28"/>
      <c r="C696" s="38"/>
      <c r="D696" s="19"/>
      <c r="E696" s="19"/>
      <c r="F696" s="19"/>
      <c r="G696" s="114"/>
      <c r="H696" s="115"/>
    </row>
    <row r="697" spans="1:8" ht="15" hidden="1" x14ac:dyDescent="0.25">
      <c r="A697" s="21"/>
      <c r="B697" s="28"/>
      <c r="C697" s="38"/>
      <c r="D697" s="19"/>
      <c r="E697" s="19"/>
      <c r="F697" s="19"/>
      <c r="G697" s="114"/>
      <c r="H697" s="115"/>
    </row>
    <row r="698" spans="1:8" ht="15" hidden="1" x14ac:dyDescent="0.25">
      <c r="A698" s="21"/>
      <c r="B698" s="28"/>
      <c r="C698" s="38"/>
      <c r="D698" s="19"/>
      <c r="E698" s="19"/>
      <c r="F698" s="19"/>
      <c r="G698" s="114"/>
      <c r="H698" s="115"/>
    </row>
    <row r="699" spans="1:8" ht="15" hidden="1" x14ac:dyDescent="0.25">
      <c r="A699" s="21"/>
      <c r="B699" s="28"/>
      <c r="C699" s="38"/>
      <c r="D699" s="19"/>
      <c r="E699" s="19"/>
      <c r="F699" s="19"/>
      <c r="G699" s="114"/>
      <c r="H699" s="115"/>
    </row>
    <row r="700" spans="1:8" ht="15" hidden="1" x14ac:dyDescent="0.25">
      <c r="A700" s="21"/>
      <c r="B700" s="28"/>
      <c r="C700" s="38"/>
      <c r="D700" s="19"/>
      <c r="E700" s="19"/>
      <c r="F700" s="19"/>
      <c r="G700" s="114"/>
      <c r="H700" s="115"/>
    </row>
    <row r="701" spans="1:8" ht="15" hidden="1" x14ac:dyDescent="0.25">
      <c r="A701" s="21"/>
      <c r="B701" s="28"/>
      <c r="C701" s="38"/>
      <c r="D701" s="19"/>
      <c r="E701" s="19"/>
      <c r="F701" s="19"/>
      <c r="G701" s="114"/>
      <c r="H701" s="115"/>
    </row>
    <row r="702" spans="1:8" ht="15" hidden="1" x14ac:dyDescent="0.25">
      <c r="A702" s="21"/>
      <c r="B702" s="28"/>
      <c r="C702" s="38"/>
      <c r="D702" s="19"/>
      <c r="E702" s="19"/>
      <c r="F702" s="19"/>
      <c r="G702" s="114"/>
      <c r="H702" s="115"/>
    </row>
    <row r="703" spans="1:8" ht="15" hidden="1" x14ac:dyDescent="0.25">
      <c r="A703" s="21"/>
      <c r="B703" s="28"/>
      <c r="C703" s="38"/>
      <c r="D703" s="19"/>
      <c r="E703" s="19"/>
      <c r="F703" s="19"/>
      <c r="G703" s="114"/>
      <c r="H703" s="115"/>
    </row>
    <row r="704" spans="1:8" ht="15" hidden="1" x14ac:dyDescent="0.25">
      <c r="A704" s="21"/>
      <c r="B704" s="28"/>
      <c r="C704" s="38"/>
      <c r="D704" s="19"/>
      <c r="E704" s="19"/>
      <c r="F704" s="19"/>
      <c r="G704" s="114"/>
      <c r="H704" s="115"/>
    </row>
    <row r="705" spans="1:8" ht="15" hidden="1" x14ac:dyDescent="0.25">
      <c r="A705" s="21"/>
      <c r="B705" s="28"/>
      <c r="C705" s="38"/>
      <c r="D705" s="19"/>
      <c r="E705" s="19"/>
      <c r="F705" s="19"/>
      <c r="G705" s="114"/>
      <c r="H705" s="115"/>
    </row>
    <row r="706" spans="1:8" ht="15" hidden="1" x14ac:dyDescent="0.25">
      <c r="A706" s="21"/>
      <c r="B706" s="28"/>
      <c r="C706" s="38"/>
      <c r="D706" s="19"/>
      <c r="E706" s="19"/>
      <c r="F706" s="19"/>
      <c r="G706" s="114"/>
      <c r="H706" s="115"/>
    </row>
    <row r="707" spans="1:8" ht="15" hidden="1" x14ac:dyDescent="0.25">
      <c r="A707" s="21"/>
      <c r="B707" s="28"/>
      <c r="C707" s="38"/>
      <c r="D707" s="19"/>
      <c r="E707" s="19"/>
      <c r="F707" s="19"/>
      <c r="G707" s="114"/>
      <c r="H707" s="115"/>
    </row>
    <row r="708" spans="1:8" ht="15" hidden="1" x14ac:dyDescent="0.25">
      <c r="A708" s="21"/>
      <c r="B708" s="28"/>
      <c r="C708" s="38"/>
      <c r="D708" s="19"/>
      <c r="E708" s="19"/>
      <c r="F708" s="19"/>
      <c r="G708" s="114"/>
      <c r="H708" s="115"/>
    </row>
    <row r="709" spans="1:8" ht="15" hidden="1" x14ac:dyDescent="0.25">
      <c r="A709" s="21"/>
      <c r="B709" s="28"/>
      <c r="C709" s="38"/>
      <c r="D709" s="19"/>
      <c r="E709" s="19"/>
      <c r="F709" s="19"/>
      <c r="G709" s="114"/>
      <c r="H709" s="115"/>
    </row>
    <row r="710" spans="1:8" ht="15" hidden="1" x14ac:dyDescent="0.25">
      <c r="A710" s="21"/>
      <c r="B710" s="28"/>
      <c r="C710" s="38"/>
      <c r="D710" s="19"/>
      <c r="E710" s="19"/>
      <c r="F710" s="19"/>
      <c r="G710" s="114"/>
      <c r="H710" s="115"/>
    </row>
    <row r="711" spans="1:8" ht="15" hidden="1" x14ac:dyDescent="0.25">
      <c r="A711" s="21"/>
      <c r="B711" s="28"/>
      <c r="C711" s="38"/>
      <c r="D711" s="19"/>
      <c r="E711" s="19"/>
      <c r="F711" s="19"/>
      <c r="G711" s="114"/>
      <c r="H711" s="115"/>
    </row>
    <row r="712" spans="1:8" ht="15" hidden="1" x14ac:dyDescent="0.25">
      <c r="A712" s="21"/>
      <c r="B712" s="28"/>
      <c r="C712" s="38"/>
      <c r="D712" s="19"/>
      <c r="E712" s="19"/>
      <c r="F712" s="19"/>
      <c r="G712" s="114"/>
      <c r="H712" s="115"/>
    </row>
    <row r="713" spans="1:8" ht="15" hidden="1" x14ac:dyDescent="0.25">
      <c r="A713" s="21"/>
      <c r="B713" s="28"/>
      <c r="C713" s="38"/>
      <c r="D713" s="19"/>
      <c r="E713" s="19"/>
      <c r="F713" s="19"/>
      <c r="G713" s="114"/>
      <c r="H713" s="115"/>
    </row>
    <row r="714" spans="1:8" ht="15" hidden="1" x14ac:dyDescent="0.25">
      <c r="A714" s="21"/>
      <c r="B714" s="28"/>
      <c r="C714" s="38"/>
      <c r="D714" s="19"/>
      <c r="E714" s="19"/>
      <c r="F714" s="19"/>
      <c r="G714" s="114"/>
      <c r="H714" s="115"/>
    </row>
    <row r="715" spans="1:8" ht="15" hidden="1" x14ac:dyDescent="0.25">
      <c r="A715" s="21"/>
      <c r="B715" s="28"/>
      <c r="C715" s="38"/>
      <c r="D715" s="19"/>
      <c r="E715" s="19"/>
      <c r="F715" s="19"/>
      <c r="G715" s="114"/>
      <c r="H715" s="115"/>
    </row>
    <row r="716" spans="1:8" ht="15" hidden="1" x14ac:dyDescent="0.25">
      <c r="A716" s="21"/>
      <c r="B716" s="28"/>
      <c r="C716" s="38"/>
      <c r="D716" s="19"/>
      <c r="E716" s="19"/>
      <c r="F716" s="19"/>
      <c r="G716" s="114"/>
      <c r="H716" s="115"/>
    </row>
    <row r="717" spans="1:8" ht="15" hidden="1" x14ac:dyDescent="0.25">
      <c r="A717" s="21"/>
      <c r="B717" s="28"/>
      <c r="C717" s="38"/>
      <c r="D717" s="19"/>
      <c r="E717" s="19"/>
      <c r="F717" s="19"/>
      <c r="G717" s="114"/>
      <c r="H717" s="115"/>
    </row>
    <row r="718" spans="1:8" ht="15" hidden="1" x14ac:dyDescent="0.25">
      <c r="A718" s="21"/>
      <c r="B718" s="28"/>
      <c r="C718" s="38"/>
      <c r="D718" s="19"/>
      <c r="E718" s="19"/>
      <c r="F718" s="19"/>
      <c r="G718" s="114"/>
      <c r="H718" s="115"/>
    </row>
    <row r="719" spans="1:8" ht="15" hidden="1" x14ac:dyDescent="0.25">
      <c r="A719" s="21"/>
      <c r="B719" s="28"/>
      <c r="C719" s="38"/>
      <c r="D719" s="19"/>
      <c r="E719" s="19"/>
      <c r="F719" s="19"/>
      <c r="G719" s="114"/>
      <c r="H719" s="115"/>
    </row>
    <row r="720" spans="1:8" ht="15" hidden="1" x14ac:dyDescent="0.25">
      <c r="A720" s="21"/>
      <c r="B720" s="28"/>
      <c r="C720" s="38"/>
      <c r="D720" s="19"/>
      <c r="E720" s="19"/>
      <c r="F720" s="19"/>
      <c r="G720" s="114"/>
      <c r="H720" s="115"/>
    </row>
    <row r="721" spans="1:8" ht="15" hidden="1" x14ac:dyDescent="0.25">
      <c r="A721" s="21"/>
      <c r="B721" s="28"/>
      <c r="C721" s="38"/>
      <c r="D721" s="19"/>
      <c r="E721" s="19"/>
      <c r="F721" s="19"/>
      <c r="G721" s="114"/>
      <c r="H721" s="115"/>
    </row>
    <row r="722" spans="1:8" ht="15" hidden="1" x14ac:dyDescent="0.25">
      <c r="A722" s="21"/>
      <c r="B722" s="28"/>
      <c r="C722" s="38"/>
      <c r="D722" s="19"/>
      <c r="E722" s="19"/>
      <c r="F722" s="19"/>
      <c r="G722" s="114"/>
      <c r="H722" s="115"/>
    </row>
    <row r="723" spans="1:8" ht="15" hidden="1" x14ac:dyDescent="0.25">
      <c r="A723" s="21"/>
      <c r="B723" s="28"/>
      <c r="C723" s="38"/>
      <c r="D723" s="19"/>
      <c r="E723" s="19"/>
      <c r="F723" s="19"/>
      <c r="G723" s="114"/>
      <c r="H723" s="115"/>
    </row>
    <row r="724" spans="1:8" ht="15" hidden="1" x14ac:dyDescent="0.25">
      <c r="A724" s="21"/>
      <c r="B724" s="28"/>
      <c r="C724" s="38"/>
      <c r="D724" s="19"/>
      <c r="E724" s="19"/>
      <c r="F724" s="19"/>
      <c r="G724" s="114"/>
      <c r="H724" s="115"/>
    </row>
    <row r="725" spans="1:8" ht="15" hidden="1" x14ac:dyDescent="0.25">
      <c r="A725" s="21"/>
      <c r="B725" s="28"/>
      <c r="C725" s="38"/>
      <c r="D725" s="19"/>
      <c r="E725" s="19"/>
      <c r="F725" s="19"/>
      <c r="G725" s="114"/>
      <c r="H725" s="115"/>
    </row>
    <row r="726" spans="1:8" ht="15" hidden="1" x14ac:dyDescent="0.25">
      <c r="A726" s="21"/>
      <c r="B726" s="28"/>
      <c r="C726" s="38"/>
      <c r="D726" s="19"/>
      <c r="E726" s="19"/>
      <c r="F726" s="19"/>
      <c r="G726" s="114"/>
      <c r="H726" s="115"/>
    </row>
    <row r="727" spans="1:8" ht="15" hidden="1" x14ac:dyDescent="0.25">
      <c r="A727" s="21"/>
      <c r="B727" s="28"/>
      <c r="C727" s="38"/>
      <c r="D727" s="19"/>
      <c r="E727" s="19"/>
      <c r="F727" s="19"/>
      <c r="G727" s="114"/>
      <c r="H727" s="115"/>
    </row>
    <row r="728" spans="1:8" ht="15" hidden="1" x14ac:dyDescent="0.25">
      <c r="A728" s="21"/>
      <c r="B728" s="28"/>
      <c r="C728" s="38"/>
      <c r="D728" s="19"/>
      <c r="E728" s="19"/>
      <c r="F728" s="19"/>
      <c r="G728" s="114"/>
      <c r="H728" s="115"/>
    </row>
    <row r="729" spans="1:8" ht="15" hidden="1" x14ac:dyDescent="0.25">
      <c r="A729" s="21"/>
      <c r="B729" s="28"/>
      <c r="C729" s="38"/>
      <c r="D729" s="19"/>
      <c r="E729" s="19"/>
      <c r="F729" s="19"/>
      <c r="G729" s="114"/>
      <c r="H729" s="115"/>
    </row>
    <row r="730" spans="1:8" ht="15" hidden="1" x14ac:dyDescent="0.25">
      <c r="A730" s="21"/>
      <c r="B730" s="28"/>
      <c r="C730" s="38"/>
      <c r="D730" s="19"/>
      <c r="E730" s="19"/>
      <c r="F730" s="19"/>
      <c r="G730" s="114"/>
      <c r="H730" s="115"/>
    </row>
    <row r="731" spans="1:8" ht="15" hidden="1" x14ac:dyDescent="0.25">
      <c r="A731" s="21"/>
      <c r="B731" s="28"/>
      <c r="C731" s="38"/>
      <c r="D731" s="19"/>
      <c r="E731" s="19"/>
      <c r="F731" s="19"/>
      <c r="G731" s="114"/>
      <c r="H731" s="115"/>
    </row>
    <row r="732" spans="1:8" ht="15" hidden="1" x14ac:dyDescent="0.25">
      <c r="A732" s="21"/>
      <c r="B732" s="28"/>
      <c r="C732" s="38"/>
      <c r="D732" s="19"/>
      <c r="E732" s="19"/>
      <c r="F732" s="19"/>
      <c r="G732" s="114"/>
      <c r="H732" s="115"/>
    </row>
    <row r="733" spans="1:8" ht="15" hidden="1" x14ac:dyDescent="0.25">
      <c r="A733" s="21"/>
      <c r="B733" s="28"/>
      <c r="C733" s="38"/>
      <c r="D733" s="19"/>
      <c r="E733" s="19"/>
      <c r="F733" s="19"/>
      <c r="G733" s="114"/>
      <c r="H733" s="115"/>
    </row>
    <row r="734" spans="1:8" ht="15" hidden="1" x14ac:dyDescent="0.25">
      <c r="A734" s="21"/>
      <c r="B734" s="28"/>
      <c r="C734" s="38"/>
      <c r="D734" s="19"/>
      <c r="E734" s="19"/>
      <c r="F734" s="19"/>
      <c r="G734" s="114"/>
      <c r="H734" s="115"/>
    </row>
    <row r="735" spans="1:8" ht="15" hidden="1" x14ac:dyDescent="0.25">
      <c r="A735" s="21"/>
      <c r="B735" s="28"/>
      <c r="C735" s="38"/>
      <c r="D735" s="19"/>
      <c r="E735" s="19"/>
      <c r="F735" s="19"/>
      <c r="G735" s="114"/>
      <c r="H735" s="115"/>
    </row>
    <row r="736" spans="1:8" ht="15" hidden="1" x14ac:dyDescent="0.25">
      <c r="A736" s="21"/>
      <c r="B736" s="28"/>
      <c r="C736" s="38"/>
      <c r="D736" s="19"/>
      <c r="E736" s="19"/>
      <c r="F736" s="19"/>
      <c r="G736" s="114"/>
      <c r="H736" s="115"/>
    </row>
    <row r="737" spans="1:8" ht="15" hidden="1" x14ac:dyDescent="0.25">
      <c r="A737" s="21"/>
      <c r="B737" s="28"/>
      <c r="C737" s="38"/>
      <c r="D737" s="19"/>
      <c r="E737" s="19"/>
      <c r="F737" s="19"/>
      <c r="G737" s="114"/>
      <c r="H737" s="115"/>
    </row>
    <row r="738" spans="1:8" ht="15" hidden="1" x14ac:dyDescent="0.25">
      <c r="A738" s="21"/>
      <c r="B738" s="28"/>
      <c r="C738" s="38"/>
      <c r="D738" s="19"/>
      <c r="E738" s="19"/>
      <c r="F738" s="19"/>
      <c r="G738" s="114"/>
      <c r="H738" s="115"/>
    </row>
    <row r="739" spans="1:8" ht="15" hidden="1" x14ac:dyDescent="0.25">
      <c r="A739" s="21"/>
      <c r="B739" s="28"/>
      <c r="C739" s="38"/>
      <c r="D739" s="19"/>
      <c r="E739" s="19"/>
      <c r="F739" s="19"/>
      <c r="G739" s="114"/>
      <c r="H739" s="115"/>
    </row>
    <row r="740" spans="1:8" ht="15" hidden="1" x14ac:dyDescent="0.25">
      <c r="A740" s="21"/>
      <c r="B740" s="28"/>
      <c r="C740" s="38"/>
      <c r="D740" s="19"/>
      <c r="E740" s="19"/>
      <c r="F740" s="19"/>
      <c r="G740" s="114"/>
      <c r="H740" s="115"/>
    </row>
    <row r="741" spans="1:8" ht="15" hidden="1" x14ac:dyDescent="0.25">
      <c r="A741" s="21"/>
      <c r="B741" s="28"/>
      <c r="C741" s="38"/>
      <c r="D741" s="19"/>
      <c r="E741" s="19"/>
      <c r="F741" s="19"/>
      <c r="G741" s="114"/>
      <c r="H741" s="115"/>
    </row>
    <row r="742" spans="1:8" ht="15" hidden="1" x14ac:dyDescent="0.25">
      <c r="A742" s="21"/>
      <c r="B742" s="28"/>
      <c r="C742" s="38"/>
      <c r="D742" s="19"/>
      <c r="E742" s="19"/>
      <c r="F742" s="19"/>
      <c r="G742" s="114"/>
      <c r="H742" s="115"/>
    </row>
    <row r="743" spans="1:8" ht="15" hidden="1" x14ac:dyDescent="0.25">
      <c r="A743" s="21"/>
      <c r="B743" s="28"/>
      <c r="C743" s="38"/>
      <c r="D743" s="19"/>
      <c r="E743" s="19"/>
      <c r="F743" s="19"/>
      <c r="G743" s="114"/>
      <c r="H743" s="115"/>
    </row>
    <row r="744" spans="1:8" ht="15" hidden="1" x14ac:dyDescent="0.25">
      <c r="A744" s="21"/>
      <c r="B744" s="28"/>
      <c r="C744" s="38"/>
      <c r="D744" s="19"/>
      <c r="E744" s="19"/>
      <c r="F744" s="19"/>
      <c r="G744" s="114"/>
      <c r="H744" s="115"/>
    </row>
    <row r="745" spans="1:8" ht="15" hidden="1" x14ac:dyDescent="0.25">
      <c r="A745" s="21"/>
      <c r="B745" s="28"/>
      <c r="C745" s="38"/>
      <c r="D745" s="19"/>
      <c r="E745" s="19"/>
      <c r="F745" s="19"/>
      <c r="G745" s="114"/>
      <c r="H745" s="115"/>
    </row>
    <row r="746" spans="1:8" ht="15" hidden="1" x14ac:dyDescent="0.25">
      <c r="A746" s="21"/>
      <c r="B746" s="28"/>
      <c r="C746" s="38"/>
      <c r="D746" s="19"/>
      <c r="E746" s="19"/>
      <c r="F746" s="19"/>
      <c r="G746" s="114"/>
      <c r="H746" s="115"/>
    </row>
    <row r="747" spans="1:8" ht="15" hidden="1" x14ac:dyDescent="0.25">
      <c r="A747" s="21"/>
      <c r="B747" s="28"/>
      <c r="C747" s="38"/>
      <c r="D747" s="19"/>
      <c r="E747" s="19"/>
      <c r="F747" s="19"/>
      <c r="G747" s="114"/>
      <c r="H747" s="115"/>
    </row>
    <row r="748" spans="1:8" ht="15" hidden="1" x14ac:dyDescent="0.25">
      <c r="A748" s="21"/>
      <c r="B748" s="28"/>
      <c r="C748" s="38"/>
      <c r="D748" s="19"/>
      <c r="E748" s="19"/>
      <c r="F748" s="19"/>
      <c r="G748" s="114"/>
      <c r="H748" s="115"/>
    </row>
    <row r="749" spans="1:8" ht="15" hidden="1" x14ac:dyDescent="0.25">
      <c r="A749" s="21"/>
      <c r="B749" s="28"/>
      <c r="C749" s="38"/>
      <c r="D749" s="19"/>
      <c r="E749" s="19"/>
      <c r="F749" s="19"/>
      <c r="G749" s="114"/>
      <c r="H749" s="115"/>
    </row>
    <row r="750" spans="1:8" ht="15" hidden="1" x14ac:dyDescent="0.25">
      <c r="A750" s="21"/>
      <c r="B750" s="28"/>
      <c r="C750" s="38"/>
      <c r="D750" s="19"/>
      <c r="E750" s="19"/>
      <c r="F750" s="19"/>
      <c r="G750" s="114"/>
      <c r="H750" s="115"/>
    </row>
    <row r="751" spans="1:8" ht="15" hidden="1" x14ac:dyDescent="0.25">
      <c r="A751" s="21"/>
      <c r="B751" s="28"/>
      <c r="C751" s="38"/>
      <c r="D751" s="19"/>
      <c r="E751" s="19"/>
      <c r="F751" s="19"/>
      <c r="G751" s="114"/>
      <c r="H751" s="115"/>
    </row>
    <row r="752" spans="1:8" ht="15" hidden="1" x14ac:dyDescent="0.25">
      <c r="A752" s="21"/>
      <c r="B752" s="28"/>
      <c r="C752" s="38"/>
      <c r="D752" s="19"/>
      <c r="E752" s="19"/>
      <c r="F752" s="19"/>
      <c r="G752" s="114"/>
      <c r="H752" s="115"/>
    </row>
    <row r="753" spans="1:8" ht="15" hidden="1" x14ac:dyDescent="0.25">
      <c r="A753" s="21"/>
      <c r="B753" s="28"/>
      <c r="C753" s="38"/>
      <c r="D753" s="19"/>
      <c r="E753" s="19"/>
      <c r="F753" s="19"/>
      <c r="G753" s="114"/>
      <c r="H753" s="115"/>
    </row>
    <row r="754" spans="1:8" ht="15" hidden="1" x14ac:dyDescent="0.25">
      <c r="A754" s="21"/>
      <c r="B754" s="28"/>
      <c r="C754" s="38"/>
      <c r="D754" s="19"/>
      <c r="E754" s="19"/>
      <c r="F754" s="19"/>
      <c r="G754" s="114"/>
      <c r="H754" s="115"/>
    </row>
    <row r="755" spans="1:8" ht="15" hidden="1" x14ac:dyDescent="0.25">
      <c r="A755" s="21"/>
      <c r="B755" s="28"/>
      <c r="C755" s="38"/>
      <c r="D755" s="19"/>
      <c r="E755" s="19"/>
      <c r="F755" s="19"/>
      <c r="G755" s="114"/>
      <c r="H755" s="115"/>
    </row>
    <row r="756" spans="1:8" ht="15" hidden="1" x14ac:dyDescent="0.25">
      <c r="A756" s="21"/>
      <c r="B756" s="28"/>
      <c r="C756" s="38"/>
      <c r="D756" s="19"/>
      <c r="E756" s="19"/>
      <c r="F756" s="19"/>
      <c r="G756" s="114"/>
      <c r="H756" s="115"/>
    </row>
    <row r="757" spans="1:8" ht="15" hidden="1" x14ac:dyDescent="0.25">
      <c r="A757" s="21"/>
      <c r="B757" s="28"/>
      <c r="C757" s="38"/>
      <c r="D757" s="19"/>
      <c r="E757" s="19"/>
      <c r="F757" s="19"/>
      <c r="G757" s="114"/>
      <c r="H757" s="115"/>
    </row>
    <row r="758" spans="1:8" ht="15" hidden="1" x14ac:dyDescent="0.25">
      <c r="A758" s="21"/>
      <c r="B758" s="28"/>
      <c r="C758" s="38"/>
      <c r="D758" s="19"/>
      <c r="E758" s="19"/>
      <c r="F758" s="19"/>
      <c r="G758" s="114"/>
      <c r="H758" s="115"/>
    </row>
    <row r="759" spans="1:8" ht="15" hidden="1" x14ac:dyDescent="0.25">
      <c r="A759" s="21"/>
      <c r="B759" s="28"/>
      <c r="C759" s="38"/>
      <c r="D759" s="19"/>
      <c r="E759" s="19"/>
      <c r="F759" s="19"/>
      <c r="G759" s="114"/>
      <c r="H759" s="115"/>
    </row>
    <row r="760" spans="1:8" ht="15" hidden="1" x14ac:dyDescent="0.25">
      <c r="A760" s="21"/>
      <c r="B760" s="28"/>
      <c r="C760" s="38"/>
      <c r="D760" s="19"/>
      <c r="E760" s="19"/>
      <c r="F760" s="19"/>
      <c r="G760" s="114"/>
      <c r="H760" s="115"/>
    </row>
    <row r="761" spans="1:8" ht="15" hidden="1" x14ac:dyDescent="0.25">
      <c r="A761" s="21"/>
      <c r="B761" s="28"/>
      <c r="C761" s="38"/>
      <c r="D761" s="19"/>
      <c r="E761" s="19"/>
      <c r="F761" s="19"/>
      <c r="G761" s="114"/>
      <c r="H761" s="115"/>
    </row>
    <row r="762" spans="1:8" ht="15" hidden="1" x14ac:dyDescent="0.25">
      <c r="A762" s="21"/>
      <c r="B762" s="28"/>
      <c r="C762" s="38"/>
      <c r="D762" s="19"/>
      <c r="E762" s="19"/>
      <c r="F762" s="19"/>
      <c r="G762" s="114"/>
      <c r="H762" s="115"/>
    </row>
    <row r="763" spans="1:8" ht="15" hidden="1" x14ac:dyDescent="0.25">
      <c r="A763" s="21"/>
      <c r="B763" s="28"/>
      <c r="C763" s="38"/>
      <c r="D763" s="19"/>
      <c r="E763" s="19"/>
      <c r="F763" s="19"/>
      <c r="G763" s="114"/>
      <c r="H763" s="115"/>
    </row>
    <row r="764" spans="1:8" ht="15" hidden="1" x14ac:dyDescent="0.25">
      <c r="A764" s="21"/>
      <c r="B764" s="28"/>
      <c r="C764" s="38"/>
      <c r="D764" s="19"/>
      <c r="E764" s="19"/>
      <c r="F764" s="19"/>
      <c r="G764" s="114"/>
      <c r="H764" s="115"/>
    </row>
    <row r="765" spans="1:8" ht="15" hidden="1" x14ac:dyDescent="0.25">
      <c r="A765" s="21"/>
      <c r="B765" s="28"/>
      <c r="C765" s="38"/>
      <c r="D765" s="19"/>
      <c r="E765" s="19"/>
      <c r="F765" s="19"/>
      <c r="G765" s="114"/>
      <c r="H765" s="115"/>
    </row>
    <row r="766" spans="1:8" ht="15" hidden="1" x14ac:dyDescent="0.25">
      <c r="A766" s="21"/>
      <c r="B766" s="28"/>
      <c r="C766" s="38"/>
      <c r="D766" s="19"/>
      <c r="E766" s="19"/>
      <c r="F766" s="19"/>
      <c r="G766" s="114"/>
      <c r="H766" s="115"/>
    </row>
    <row r="767" spans="1:8" ht="15" hidden="1" x14ac:dyDescent="0.25">
      <c r="A767" s="21"/>
      <c r="B767" s="28"/>
      <c r="C767" s="38"/>
      <c r="D767" s="19"/>
      <c r="E767" s="19"/>
      <c r="F767" s="19"/>
      <c r="G767" s="114"/>
      <c r="H767" s="115"/>
    </row>
    <row r="768" spans="1:8" ht="15" hidden="1" x14ac:dyDescent="0.25">
      <c r="A768" s="21"/>
      <c r="B768" s="28"/>
      <c r="C768" s="38"/>
      <c r="D768" s="19"/>
      <c r="E768" s="19"/>
      <c r="F768" s="19"/>
      <c r="G768" s="114"/>
      <c r="H768" s="115"/>
    </row>
    <row r="769" spans="1:8" ht="15" hidden="1" x14ac:dyDescent="0.25">
      <c r="A769" s="21"/>
      <c r="B769" s="28"/>
      <c r="C769" s="38"/>
      <c r="D769" s="19"/>
      <c r="E769" s="19"/>
      <c r="F769" s="19"/>
      <c r="G769" s="114"/>
      <c r="H769" s="115"/>
    </row>
    <row r="770" spans="1:8" ht="15" hidden="1" x14ac:dyDescent="0.25">
      <c r="A770" s="21"/>
      <c r="B770" s="28"/>
      <c r="C770" s="38"/>
      <c r="D770" s="19"/>
      <c r="E770" s="19"/>
      <c r="F770" s="19"/>
      <c r="G770" s="114"/>
      <c r="H770" s="115"/>
    </row>
    <row r="771" spans="1:8" ht="15" hidden="1" x14ac:dyDescent="0.25">
      <c r="A771" s="21"/>
      <c r="B771" s="28"/>
      <c r="C771" s="38"/>
      <c r="D771" s="19"/>
      <c r="E771" s="19"/>
      <c r="F771" s="19"/>
      <c r="G771" s="114"/>
      <c r="H771" s="115"/>
    </row>
    <row r="772" spans="1:8" ht="15" hidden="1" x14ac:dyDescent="0.25">
      <c r="A772" s="21"/>
      <c r="B772" s="28"/>
      <c r="C772" s="38"/>
      <c r="D772" s="19"/>
      <c r="E772" s="19"/>
      <c r="F772" s="19"/>
      <c r="G772" s="114"/>
      <c r="H772" s="115"/>
    </row>
    <row r="773" spans="1:8" ht="15" hidden="1" x14ac:dyDescent="0.25">
      <c r="A773" s="21"/>
      <c r="B773" s="28"/>
      <c r="C773" s="38"/>
      <c r="D773" s="19"/>
      <c r="E773" s="19"/>
      <c r="F773" s="19"/>
      <c r="G773" s="114"/>
      <c r="H773" s="115"/>
    </row>
    <row r="774" spans="1:8" ht="15" hidden="1" x14ac:dyDescent="0.25">
      <c r="A774" s="21"/>
      <c r="B774" s="28"/>
      <c r="C774" s="38"/>
      <c r="D774" s="19"/>
      <c r="E774" s="19"/>
      <c r="F774" s="19"/>
      <c r="G774" s="114"/>
      <c r="H774" s="115"/>
    </row>
    <row r="775" spans="1:8" ht="15" hidden="1" x14ac:dyDescent="0.25">
      <c r="A775" s="21"/>
      <c r="B775" s="28"/>
      <c r="C775" s="38"/>
      <c r="D775" s="19"/>
      <c r="E775" s="19"/>
      <c r="F775" s="19"/>
      <c r="G775" s="114"/>
      <c r="H775" s="115"/>
    </row>
    <row r="776" spans="1:8" ht="15" hidden="1" x14ac:dyDescent="0.25">
      <c r="A776" s="21"/>
      <c r="B776" s="28"/>
      <c r="C776" s="38"/>
      <c r="D776" s="19"/>
      <c r="E776" s="19"/>
      <c r="F776" s="19"/>
      <c r="G776" s="114"/>
      <c r="H776" s="115"/>
    </row>
    <row r="777" spans="1:8" ht="15" hidden="1" x14ac:dyDescent="0.25">
      <c r="A777" s="21"/>
      <c r="B777" s="28"/>
      <c r="C777" s="38"/>
      <c r="D777" s="19"/>
      <c r="E777" s="19"/>
      <c r="F777" s="19"/>
      <c r="G777" s="114"/>
      <c r="H777" s="115"/>
    </row>
    <row r="778" spans="1:8" ht="15" hidden="1" x14ac:dyDescent="0.25">
      <c r="A778" s="21"/>
      <c r="B778" s="28"/>
      <c r="C778" s="38"/>
      <c r="D778" s="19"/>
      <c r="E778" s="19"/>
      <c r="F778" s="19"/>
      <c r="G778" s="114"/>
      <c r="H778" s="115"/>
    </row>
    <row r="779" spans="1:8" ht="15" hidden="1" x14ac:dyDescent="0.25">
      <c r="A779" s="21"/>
      <c r="B779" s="28"/>
      <c r="C779" s="38"/>
      <c r="D779" s="19"/>
      <c r="E779" s="19"/>
      <c r="F779" s="19"/>
      <c r="G779" s="114"/>
      <c r="H779" s="115"/>
    </row>
    <row r="780" spans="1:8" ht="15" hidden="1" x14ac:dyDescent="0.25">
      <c r="A780" s="21"/>
      <c r="B780" s="28"/>
      <c r="C780" s="38"/>
      <c r="D780" s="19"/>
      <c r="E780" s="19"/>
      <c r="F780" s="19"/>
      <c r="G780" s="114"/>
      <c r="H780" s="115"/>
    </row>
    <row r="781" spans="1:8" ht="15" hidden="1" x14ac:dyDescent="0.25">
      <c r="A781" s="21"/>
      <c r="B781" s="28"/>
      <c r="C781" s="38"/>
      <c r="D781" s="19"/>
      <c r="E781" s="19"/>
      <c r="F781" s="19"/>
      <c r="G781" s="114"/>
      <c r="H781" s="115"/>
    </row>
    <row r="782" spans="1:8" ht="15" hidden="1" x14ac:dyDescent="0.25">
      <c r="A782" s="21"/>
      <c r="B782" s="28"/>
      <c r="C782" s="38"/>
      <c r="D782" s="19"/>
      <c r="E782" s="19"/>
      <c r="F782" s="19"/>
      <c r="G782" s="114"/>
      <c r="H782" s="115"/>
    </row>
    <row r="783" spans="1:8" ht="15" hidden="1" x14ac:dyDescent="0.25">
      <c r="A783" s="21"/>
      <c r="B783" s="28"/>
      <c r="C783" s="38"/>
      <c r="D783" s="19"/>
      <c r="E783" s="19"/>
      <c r="F783" s="19"/>
      <c r="G783" s="114"/>
      <c r="H783" s="115"/>
    </row>
    <row r="784" spans="1:8" ht="15" hidden="1" x14ac:dyDescent="0.25">
      <c r="A784" s="21"/>
      <c r="B784" s="28"/>
      <c r="C784" s="38"/>
      <c r="D784" s="19"/>
      <c r="E784" s="19"/>
      <c r="F784" s="19"/>
      <c r="G784" s="114"/>
      <c r="H784" s="115"/>
    </row>
    <row r="785" spans="1:8" ht="15" hidden="1" x14ac:dyDescent="0.25">
      <c r="A785" s="21"/>
      <c r="B785" s="28"/>
      <c r="C785" s="38"/>
      <c r="D785" s="19"/>
      <c r="E785" s="19"/>
      <c r="F785" s="19"/>
      <c r="G785" s="114"/>
      <c r="H785" s="115"/>
    </row>
    <row r="786" spans="1:8" ht="15" hidden="1" x14ac:dyDescent="0.25">
      <c r="A786" s="21"/>
      <c r="B786" s="28"/>
      <c r="C786" s="38"/>
      <c r="D786" s="19"/>
      <c r="E786" s="19"/>
      <c r="F786" s="19"/>
      <c r="G786" s="114"/>
      <c r="H786" s="115"/>
    </row>
    <row r="787" spans="1:8" ht="15" hidden="1" x14ac:dyDescent="0.25">
      <c r="A787" s="21"/>
      <c r="B787" s="28"/>
      <c r="C787" s="38"/>
      <c r="D787" s="19"/>
      <c r="E787" s="19"/>
      <c r="F787" s="19"/>
      <c r="G787" s="114"/>
      <c r="H787" s="115"/>
    </row>
    <row r="788" spans="1:8" ht="15" hidden="1" x14ac:dyDescent="0.25">
      <c r="A788" s="21"/>
      <c r="B788" s="28"/>
      <c r="C788" s="38"/>
      <c r="D788" s="19"/>
      <c r="E788" s="19"/>
      <c r="F788" s="19"/>
      <c r="G788" s="114"/>
      <c r="H788" s="115"/>
    </row>
    <row r="789" spans="1:8" ht="15" hidden="1" x14ac:dyDescent="0.25">
      <c r="A789" s="21"/>
      <c r="B789" s="28"/>
      <c r="C789" s="38"/>
      <c r="D789" s="19"/>
      <c r="E789" s="19"/>
      <c r="F789" s="19"/>
      <c r="G789" s="114"/>
      <c r="H789" s="115"/>
    </row>
    <row r="790" spans="1:8" ht="15" hidden="1" x14ac:dyDescent="0.25">
      <c r="A790" s="21"/>
      <c r="B790" s="28"/>
      <c r="C790" s="38"/>
      <c r="D790" s="19"/>
      <c r="E790" s="19"/>
      <c r="F790" s="19"/>
      <c r="G790" s="114"/>
      <c r="H790" s="115"/>
    </row>
    <row r="791" spans="1:8" ht="15" hidden="1" x14ac:dyDescent="0.25">
      <c r="A791" s="21"/>
      <c r="B791" s="28"/>
      <c r="C791" s="38"/>
      <c r="D791" s="19"/>
      <c r="E791" s="19"/>
      <c r="F791" s="19"/>
      <c r="G791" s="114"/>
      <c r="H791" s="115"/>
    </row>
    <row r="792" spans="1:8" ht="15" hidden="1" x14ac:dyDescent="0.25">
      <c r="A792" s="21"/>
      <c r="B792" s="28"/>
      <c r="C792" s="38"/>
      <c r="D792" s="19"/>
      <c r="E792" s="19"/>
      <c r="F792" s="19"/>
      <c r="G792" s="114"/>
      <c r="H792" s="115"/>
    </row>
    <row r="793" spans="1:8" ht="15" hidden="1" x14ac:dyDescent="0.25">
      <c r="A793" s="21"/>
      <c r="B793" s="28"/>
      <c r="C793" s="38"/>
      <c r="D793" s="19"/>
      <c r="E793" s="19"/>
      <c r="F793" s="19"/>
      <c r="G793" s="114"/>
      <c r="H793" s="115"/>
    </row>
    <row r="794" spans="1:8" ht="15" hidden="1" x14ac:dyDescent="0.25">
      <c r="A794" s="21"/>
      <c r="B794" s="28"/>
      <c r="C794" s="38"/>
      <c r="D794" s="19"/>
      <c r="E794" s="19"/>
      <c r="F794" s="19"/>
      <c r="G794" s="114"/>
      <c r="H794" s="115"/>
    </row>
    <row r="795" spans="1:8" ht="15" hidden="1" x14ac:dyDescent="0.25">
      <c r="A795" s="21"/>
      <c r="B795" s="28"/>
      <c r="C795" s="38"/>
      <c r="D795" s="19"/>
      <c r="E795" s="19"/>
      <c r="F795" s="19"/>
      <c r="G795" s="114"/>
      <c r="H795" s="115"/>
    </row>
    <row r="796" spans="1:8" ht="15" hidden="1" x14ac:dyDescent="0.25">
      <c r="A796" s="21"/>
      <c r="B796" s="28"/>
      <c r="C796" s="38"/>
      <c r="D796" s="19"/>
      <c r="E796" s="19"/>
      <c r="F796" s="19"/>
      <c r="G796" s="114"/>
      <c r="H796" s="115"/>
    </row>
    <row r="797" spans="1:8" ht="15" hidden="1" x14ac:dyDescent="0.25">
      <c r="A797" s="21"/>
      <c r="B797" s="28"/>
      <c r="C797" s="38"/>
      <c r="D797" s="19"/>
      <c r="E797" s="19"/>
      <c r="F797" s="19"/>
      <c r="G797" s="114"/>
      <c r="H797" s="115"/>
    </row>
    <row r="798" spans="1:8" ht="15" hidden="1" x14ac:dyDescent="0.25">
      <c r="A798" s="21"/>
      <c r="B798" s="28"/>
      <c r="C798" s="38"/>
      <c r="D798" s="19"/>
      <c r="E798" s="19"/>
      <c r="F798" s="19"/>
      <c r="G798" s="114"/>
      <c r="H798" s="115"/>
    </row>
    <row r="799" spans="1:8" ht="15" hidden="1" x14ac:dyDescent="0.25">
      <c r="A799" s="21"/>
      <c r="B799" s="28"/>
      <c r="C799" s="38"/>
      <c r="D799" s="19"/>
      <c r="E799" s="19"/>
      <c r="F799" s="19"/>
      <c r="G799" s="114"/>
      <c r="H799" s="115"/>
    </row>
    <row r="800" spans="1:8" ht="15" hidden="1" x14ac:dyDescent="0.25">
      <c r="A800" s="21"/>
      <c r="B800" s="28"/>
      <c r="C800" s="38"/>
      <c r="D800" s="19"/>
      <c r="E800" s="19"/>
      <c r="F800" s="19"/>
      <c r="G800" s="114"/>
      <c r="H800" s="115"/>
    </row>
    <row r="801" spans="1:8" ht="15" hidden="1" x14ac:dyDescent="0.25">
      <c r="A801" s="21"/>
      <c r="B801" s="28"/>
      <c r="C801" s="38"/>
      <c r="D801" s="19"/>
      <c r="E801" s="19"/>
      <c r="F801" s="19"/>
      <c r="G801" s="114"/>
      <c r="H801" s="115"/>
    </row>
    <row r="802" spans="1:8" ht="15" hidden="1" x14ac:dyDescent="0.25">
      <c r="A802" s="21"/>
      <c r="B802" s="28"/>
      <c r="C802" s="38"/>
      <c r="D802" s="19"/>
      <c r="E802" s="19"/>
      <c r="F802" s="19"/>
      <c r="G802" s="114"/>
      <c r="H802" s="115"/>
    </row>
    <row r="803" spans="1:8" ht="15" hidden="1" x14ac:dyDescent="0.25">
      <c r="A803" s="21"/>
      <c r="B803" s="28"/>
      <c r="C803" s="38"/>
      <c r="D803" s="19"/>
      <c r="E803" s="19"/>
      <c r="F803" s="19"/>
      <c r="G803" s="114"/>
      <c r="H803" s="115"/>
    </row>
    <row r="804" spans="1:8" ht="15" hidden="1" x14ac:dyDescent="0.25">
      <c r="A804" s="21"/>
      <c r="B804" s="28"/>
      <c r="C804" s="38"/>
      <c r="D804" s="19"/>
      <c r="E804" s="19"/>
      <c r="F804" s="19"/>
      <c r="G804" s="114"/>
      <c r="H804" s="115"/>
    </row>
    <row r="805" spans="1:8" ht="15" hidden="1" x14ac:dyDescent="0.25">
      <c r="A805" s="21"/>
      <c r="B805" s="28"/>
      <c r="C805" s="38"/>
      <c r="D805" s="19"/>
      <c r="E805" s="19"/>
      <c r="F805" s="19"/>
      <c r="G805" s="114"/>
      <c r="H805" s="115"/>
    </row>
    <row r="806" spans="1:8" ht="15" hidden="1" x14ac:dyDescent="0.25">
      <c r="A806" s="21"/>
      <c r="B806" s="28"/>
      <c r="C806" s="38"/>
      <c r="D806" s="19"/>
      <c r="E806" s="19"/>
      <c r="F806" s="19"/>
      <c r="G806" s="114"/>
      <c r="H806" s="115"/>
    </row>
    <row r="807" spans="1:8" ht="15" hidden="1" x14ac:dyDescent="0.25">
      <c r="A807" s="21"/>
      <c r="B807" s="28"/>
      <c r="C807" s="38"/>
      <c r="D807" s="19"/>
      <c r="E807" s="19"/>
      <c r="F807" s="19"/>
      <c r="G807" s="114"/>
      <c r="H807" s="115"/>
    </row>
    <row r="808" spans="1:8" ht="15" hidden="1" x14ac:dyDescent="0.25">
      <c r="A808" s="21"/>
      <c r="B808" s="28"/>
      <c r="C808" s="38"/>
      <c r="D808" s="19"/>
      <c r="E808" s="19"/>
      <c r="F808" s="19"/>
      <c r="G808" s="114"/>
      <c r="H808" s="115"/>
    </row>
    <row r="809" spans="1:8" ht="15" hidden="1" x14ac:dyDescent="0.25">
      <c r="A809" s="21"/>
      <c r="B809" s="28"/>
      <c r="C809" s="38"/>
      <c r="D809" s="19"/>
      <c r="E809" s="19"/>
      <c r="F809" s="19"/>
      <c r="G809" s="114"/>
      <c r="H809" s="115"/>
    </row>
    <row r="810" spans="1:8" ht="15" hidden="1" x14ac:dyDescent="0.25">
      <c r="A810" s="21"/>
      <c r="B810" s="28"/>
      <c r="C810" s="38"/>
      <c r="D810" s="19"/>
      <c r="E810" s="19"/>
      <c r="F810" s="19"/>
      <c r="G810" s="114"/>
      <c r="H810" s="115"/>
    </row>
    <row r="811" spans="1:8" ht="15" hidden="1" x14ac:dyDescent="0.25">
      <c r="A811" s="21"/>
      <c r="B811" s="28"/>
      <c r="C811" s="38"/>
      <c r="D811" s="19"/>
      <c r="E811" s="19"/>
      <c r="F811" s="19"/>
      <c r="G811" s="114"/>
      <c r="H811" s="115"/>
    </row>
    <row r="812" spans="1:8" ht="15" hidden="1" x14ac:dyDescent="0.25">
      <c r="A812" s="21"/>
      <c r="B812" s="28"/>
      <c r="C812" s="38"/>
      <c r="D812" s="19"/>
      <c r="E812" s="19"/>
      <c r="F812" s="19"/>
      <c r="G812" s="114"/>
      <c r="H812" s="115"/>
    </row>
    <row r="813" spans="1:8" ht="15" hidden="1" x14ac:dyDescent="0.25">
      <c r="A813" s="21"/>
      <c r="B813" s="28"/>
      <c r="C813" s="38"/>
      <c r="D813" s="19"/>
      <c r="E813" s="19"/>
      <c r="F813" s="19"/>
      <c r="G813" s="114"/>
      <c r="H813" s="115"/>
    </row>
    <row r="814" spans="1:8" ht="15" hidden="1" x14ac:dyDescent="0.25">
      <c r="A814" s="21"/>
      <c r="B814" s="28"/>
      <c r="C814" s="38"/>
      <c r="D814" s="19"/>
      <c r="E814" s="19"/>
      <c r="F814" s="19"/>
      <c r="G814" s="114"/>
      <c r="H814" s="115"/>
    </row>
    <row r="815" spans="1:8" ht="15" hidden="1" x14ac:dyDescent="0.25">
      <c r="A815" s="21"/>
      <c r="B815" s="28"/>
      <c r="C815" s="38"/>
      <c r="D815" s="19"/>
      <c r="E815" s="19"/>
      <c r="F815" s="19"/>
      <c r="G815" s="114"/>
      <c r="H815" s="115"/>
    </row>
    <row r="816" spans="1:8" ht="15" hidden="1" x14ac:dyDescent="0.25">
      <c r="A816" s="21"/>
      <c r="B816" s="28"/>
      <c r="C816" s="38"/>
      <c r="D816" s="19"/>
      <c r="E816" s="19"/>
      <c r="F816" s="19"/>
      <c r="G816" s="114"/>
      <c r="H816" s="115"/>
    </row>
    <row r="817" spans="1:8" ht="15" hidden="1" x14ac:dyDescent="0.25">
      <c r="A817" s="21"/>
      <c r="B817" s="28"/>
      <c r="C817" s="38"/>
      <c r="D817" s="19"/>
      <c r="E817" s="19"/>
      <c r="F817" s="19"/>
      <c r="G817" s="114"/>
      <c r="H817" s="115"/>
    </row>
    <row r="818" spans="1:8" ht="15" hidden="1" x14ac:dyDescent="0.25">
      <c r="A818" s="21"/>
      <c r="B818" s="28"/>
      <c r="C818" s="38"/>
      <c r="D818" s="19"/>
      <c r="E818" s="19"/>
      <c r="F818" s="19"/>
      <c r="G818" s="114"/>
      <c r="H818" s="115"/>
    </row>
    <row r="819" spans="1:8" ht="15" hidden="1" x14ac:dyDescent="0.25">
      <c r="A819" s="21"/>
      <c r="B819" s="28"/>
      <c r="C819" s="38"/>
      <c r="D819" s="19"/>
      <c r="E819" s="19"/>
      <c r="F819" s="19"/>
      <c r="G819" s="114"/>
      <c r="H819" s="115"/>
    </row>
    <row r="820" spans="1:8" ht="15" hidden="1" x14ac:dyDescent="0.25">
      <c r="A820" s="21"/>
      <c r="B820" s="28"/>
      <c r="C820" s="38"/>
      <c r="D820" s="19"/>
      <c r="E820" s="19"/>
      <c r="F820" s="19"/>
      <c r="G820" s="114"/>
      <c r="H820" s="115"/>
    </row>
    <row r="821" spans="1:8" ht="15" hidden="1" x14ac:dyDescent="0.25">
      <c r="A821" s="21"/>
      <c r="B821" s="28"/>
      <c r="C821" s="38"/>
      <c r="D821" s="19"/>
      <c r="E821" s="19"/>
      <c r="F821" s="19"/>
      <c r="G821" s="114"/>
      <c r="H821" s="115"/>
    </row>
    <row r="822" spans="1:8" ht="15" hidden="1" x14ac:dyDescent="0.25">
      <c r="A822" s="21"/>
      <c r="B822" s="28"/>
      <c r="C822" s="38"/>
      <c r="D822" s="19"/>
      <c r="E822" s="19"/>
      <c r="F822" s="19"/>
      <c r="G822" s="114"/>
      <c r="H822" s="115"/>
    </row>
    <row r="823" spans="1:8" ht="15" hidden="1" x14ac:dyDescent="0.25">
      <c r="A823" s="21"/>
      <c r="B823" s="28"/>
      <c r="C823" s="38"/>
      <c r="D823" s="19"/>
      <c r="E823" s="19"/>
      <c r="F823" s="19"/>
      <c r="G823" s="114"/>
      <c r="H823" s="115"/>
    </row>
    <row r="824" spans="1:8" ht="15" hidden="1" x14ac:dyDescent="0.25">
      <c r="A824" s="21"/>
      <c r="B824" s="28"/>
      <c r="C824" s="38"/>
      <c r="D824" s="19"/>
      <c r="E824" s="19"/>
      <c r="F824" s="19"/>
      <c r="G824" s="114"/>
      <c r="H824" s="115"/>
    </row>
    <row r="825" spans="1:8" ht="15" hidden="1" x14ac:dyDescent="0.25">
      <c r="A825" s="21"/>
      <c r="B825" s="28"/>
      <c r="C825" s="38"/>
      <c r="D825" s="19"/>
      <c r="E825" s="19"/>
      <c r="F825" s="19"/>
      <c r="G825" s="114"/>
      <c r="H825" s="115"/>
    </row>
    <row r="826" spans="1:8" ht="15" hidden="1" x14ac:dyDescent="0.25">
      <c r="A826" s="21"/>
      <c r="B826" s="28"/>
      <c r="C826" s="38"/>
      <c r="D826" s="19"/>
      <c r="E826" s="19"/>
      <c r="F826" s="19"/>
      <c r="G826" s="114"/>
      <c r="H826" s="115"/>
    </row>
    <row r="827" spans="1:8" ht="15" hidden="1" x14ac:dyDescent="0.25">
      <c r="A827" s="21"/>
      <c r="B827" s="28"/>
      <c r="C827" s="38"/>
      <c r="D827" s="19"/>
      <c r="E827" s="19"/>
      <c r="F827" s="19"/>
      <c r="G827" s="114"/>
      <c r="H827" s="115"/>
    </row>
    <row r="828" spans="1:8" ht="15" hidden="1" x14ac:dyDescent="0.25">
      <c r="A828" s="21"/>
      <c r="B828" s="28"/>
      <c r="C828" s="38"/>
      <c r="D828" s="19"/>
      <c r="E828" s="19"/>
      <c r="F828" s="19"/>
      <c r="G828" s="114"/>
      <c r="H828" s="115"/>
    </row>
    <row r="829" spans="1:8" ht="15" hidden="1" x14ac:dyDescent="0.25">
      <c r="A829" s="21"/>
      <c r="B829" s="28"/>
      <c r="C829" s="38"/>
      <c r="D829" s="19"/>
      <c r="E829" s="19"/>
      <c r="F829" s="19"/>
      <c r="G829" s="114"/>
      <c r="H829" s="115"/>
    </row>
    <row r="830" spans="1:8" ht="15" hidden="1" x14ac:dyDescent="0.25">
      <c r="A830" s="21"/>
      <c r="B830" s="28"/>
      <c r="C830" s="38"/>
      <c r="D830" s="19"/>
      <c r="E830" s="19"/>
      <c r="F830" s="19"/>
      <c r="G830" s="114"/>
      <c r="H830" s="115"/>
    </row>
    <row r="831" spans="1:8" ht="15" hidden="1" x14ac:dyDescent="0.25">
      <c r="A831" s="21"/>
      <c r="B831" s="28"/>
      <c r="C831" s="38"/>
      <c r="D831" s="19"/>
      <c r="E831" s="19"/>
      <c r="F831" s="19"/>
      <c r="G831" s="114"/>
      <c r="H831" s="115"/>
    </row>
    <row r="832" spans="1:8" ht="15" hidden="1" x14ac:dyDescent="0.25">
      <c r="A832" s="21"/>
      <c r="B832" s="28"/>
      <c r="C832" s="38"/>
      <c r="D832" s="19"/>
      <c r="E832" s="19"/>
      <c r="F832" s="19"/>
      <c r="G832" s="114"/>
      <c r="H832" s="115"/>
    </row>
    <row r="833" spans="1:8" ht="15" hidden="1" x14ac:dyDescent="0.25">
      <c r="A833" s="21"/>
      <c r="B833" s="28"/>
      <c r="C833" s="38"/>
      <c r="D833" s="19"/>
      <c r="E833" s="19"/>
      <c r="F833" s="19"/>
      <c r="G833" s="114"/>
      <c r="H833" s="115"/>
    </row>
    <row r="834" spans="1:8" ht="15" hidden="1" x14ac:dyDescent="0.25">
      <c r="A834" s="21"/>
      <c r="B834" s="28"/>
      <c r="C834" s="38"/>
      <c r="D834" s="19"/>
      <c r="E834" s="19"/>
      <c r="F834" s="19"/>
      <c r="G834" s="114"/>
      <c r="H834" s="115"/>
    </row>
    <row r="835" spans="1:8" ht="15" hidden="1" x14ac:dyDescent="0.25">
      <c r="A835" s="21"/>
      <c r="B835" s="28"/>
      <c r="C835" s="38"/>
      <c r="D835" s="19"/>
      <c r="E835" s="19"/>
      <c r="F835" s="19"/>
      <c r="G835" s="114"/>
      <c r="H835" s="115"/>
    </row>
    <row r="836" spans="1:8" ht="15" hidden="1" x14ac:dyDescent="0.25">
      <c r="A836" s="21"/>
      <c r="B836" s="28"/>
      <c r="C836" s="38"/>
      <c r="D836" s="19"/>
      <c r="E836" s="19"/>
      <c r="F836" s="19"/>
      <c r="G836" s="114"/>
      <c r="H836" s="115"/>
    </row>
    <row r="837" spans="1:8" ht="15" hidden="1" x14ac:dyDescent="0.25">
      <c r="A837" s="21"/>
      <c r="B837" s="28"/>
      <c r="C837" s="38"/>
      <c r="D837" s="19"/>
      <c r="E837" s="19"/>
      <c r="F837" s="19"/>
      <c r="G837" s="114"/>
      <c r="H837" s="115"/>
    </row>
    <row r="838" spans="1:8" ht="15" hidden="1" x14ac:dyDescent="0.25">
      <c r="A838" s="21"/>
      <c r="B838" s="28"/>
      <c r="C838" s="38"/>
      <c r="D838" s="19"/>
      <c r="E838" s="19"/>
      <c r="F838" s="19"/>
      <c r="G838" s="114"/>
      <c r="H838" s="115"/>
    </row>
    <row r="839" spans="1:8" ht="15" hidden="1" x14ac:dyDescent="0.25">
      <c r="A839" s="21"/>
      <c r="B839" s="28"/>
      <c r="C839" s="38"/>
      <c r="D839" s="19"/>
      <c r="E839" s="19"/>
      <c r="F839" s="19"/>
      <c r="G839" s="114"/>
      <c r="H839" s="115"/>
    </row>
    <row r="840" spans="1:8" ht="15" hidden="1" x14ac:dyDescent="0.25">
      <c r="A840" s="21"/>
      <c r="B840" s="28"/>
      <c r="C840" s="38"/>
      <c r="D840" s="19"/>
      <c r="E840" s="19"/>
      <c r="F840" s="19"/>
      <c r="G840" s="114"/>
      <c r="H840" s="115"/>
    </row>
    <row r="841" spans="1:8" ht="15" hidden="1" x14ac:dyDescent="0.25">
      <c r="A841" s="21"/>
      <c r="B841" s="28"/>
      <c r="C841" s="38"/>
      <c r="D841" s="19"/>
      <c r="E841" s="19"/>
      <c r="F841" s="19"/>
      <c r="G841" s="114"/>
      <c r="H841" s="115"/>
    </row>
    <row r="842" spans="1:8" ht="15" hidden="1" x14ac:dyDescent="0.25">
      <c r="A842" s="21"/>
      <c r="B842" s="28"/>
      <c r="C842" s="38"/>
      <c r="D842" s="19"/>
      <c r="E842" s="19"/>
      <c r="F842" s="19"/>
      <c r="G842" s="114"/>
      <c r="H842" s="115"/>
    </row>
    <row r="843" spans="1:8" ht="15" hidden="1" x14ac:dyDescent="0.25">
      <c r="A843" s="21"/>
      <c r="B843" s="28"/>
      <c r="C843" s="38"/>
      <c r="D843" s="19"/>
      <c r="E843" s="19"/>
      <c r="F843" s="19"/>
      <c r="G843" s="114"/>
      <c r="H843" s="115"/>
    </row>
    <row r="844" spans="1:8" ht="15" hidden="1" x14ac:dyDescent="0.25">
      <c r="A844" s="21"/>
      <c r="B844" s="28"/>
      <c r="C844" s="38"/>
      <c r="D844" s="19"/>
      <c r="E844" s="19"/>
      <c r="F844" s="19"/>
      <c r="G844" s="114"/>
      <c r="H844" s="115"/>
    </row>
    <row r="845" spans="1:8" ht="15" hidden="1" x14ac:dyDescent="0.25">
      <c r="A845" s="21"/>
      <c r="B845" s="28"/>
      <c r="C845" s="38"/>
      <c r="D845" s="19"/>
      <c r="E845" s="19"/>
      <c r="F845" s="19"/>
      <c r="G845" s="114"/>
      <c r="H845" s="115"/>
    </row>
    <row r="846" spans="1:8" ht="15" hidden="1" x14ac:dyDescent="0.25">
      <c r="A846" s="21"/>
      <c r="B846" s="28"/>
      <c r="C846" s="38"/>
      <c r="D846" s="19"/>
      <c r="E846" s="19"/>
      <c r="F846" s="19"/>
      <c r="G846" s="114"/>
      <c r="H846" s="115"/>
    </row>
    <row r="847" spans="1:8" ht="15" hidden="1" x14ac:dyDescent="0.25">
      <c r="A847" s="21"/>
      <c r="B847" s="28"/>
      <c r="C847" s="38"/>
      <c r="D847" s="19"/>
      <c r="E847" s="19"/>
      <c r="F847" s="19"/>
      <c r="G847" s="114"/>
      <c r="H847" s="115"/>
    </row>
    <row r="848" spans="1:8" ht="15" hidden="1" x14ac:dyDescent="0.25">
      <c r="A848" s="21"/>
      <c r="B848" s="28"/>
      <c r="C848" s="38"/>
      <c r="D848" s="19"/>
      <c r="E848" s="19"/>
      <c r="F848" s="19"/>
      <c r="G848" s="114"/>
      <c r="H848" s="115"/>
    </row>
    <row r="849" spans="1:8" ht="15" hidden="1" x14ac:dyDescent="0.25">
      <c r="A849" s="21"/>
      <c r="B849" s="28"/>
      <c r="C849" s="38"/>
      <c r="D849" s="19"/>
      <c r="E849" s="19"/>
      <c r="F849" s="19"/>
      <c r="G849" s="114"/>
      <c r="H849" s="115"/>
    </row>
    <row r="850" spans="1:8" ht="15" hidden="1" x14ac:dyDescent="0.25">
      <c r="A850" s="21"/>
      <c r="B850" s="28"/>
      <c r="C850" s="38"/>
      <c r="D850" s="19"/>
      <c r="E850" s="19"/>
      <c r="F850" s="19"/>
      <c r="G850" s="114"/>
      <c r="H850" s="115"/>
    </row>
    <row r="851" spans="1:8" ht="15" hidden="1" x14ac:dyDescent="0.25">
      <c r="A851" s="21"/>
      <c r="B851" s="28"/>
      <c r="C851" s="38"/>
      <c r="D851" s="19"/>
      <c r="E851" s="19"/>
      <c r="F851" s="19"/>
      <c r="G851" s="114"/>
      <c r="H851" s="115"/>
    </row>
    <row r="852" spans="1:8" ht="15" hidden="1" x14ac:dyDescent="0.25">
      <c r="A852" s="21"/>
      <c r="B852" s="28"/>
      <c r="C852" s="38"/>
      <c r="D852" s="19"/>
      <c r="E852" s="19"/>
      <c r="F852" s="19"/>
      <c r="G852" s="114"/>
      <c r="H852" s="115"/>
    </row>
    <row r="853" spans="1:8" ht="15" hidden="1" x14ac:dyDescent="0.25">
      <c r="A853" s="21"/>
      <c r="B853" s="28"/>
      <c r="C853" s="38"/>
      <c r="D853" s="19"/>
      <c r="E853" s="19"/>
      <c r="F853" s="19"/>
      <c r="G853" s="114"/>
      <c r="H853" s="115"/>
    </row>
    <row r="854" spans="1:8" ht="15" hidden="1" x14ac:dyDescent="0.25">
      <c r="A854" s="21"/>
      <c r="B854" s="28"/>
      <c r="C854" s="38"/>
      <c r="D854" s="19"/>
      <c r="E854" s="19"/>
      <c r="F854" s="19"/>
      <c r="G854" s="114"/>
      <c r="H854" s="115"/>
    </row>
    <row r="855" spans="1:8" ht="15" hidden="1" x14ac:dyDescent="0.25">
      <c r="A855" s="21"/>
      <c r="B855" s="28"/>
      <c r="C855" s="38"/>
      <c r="D855" s="19"/>
      <c r="E855" s="19"/>
      <c r="F855" s="19"/>
      <c r="G855" s="114"/>
      <c r="H855" s="115"/>
    </row>
    <row r="856" spans="1:8" ht="15" hidden="1" x14ac:dyDescent="0.25">
      <c r="A856" s="21"/>
      <c r="B856" s="28"/>
      <c r="C856" s="38"/>
      <c r="D856" s="19"/>
      <c r="E856" s="19"/>
      <c r="F856" s="19"/>
      <c r="G856" s="114"/>
      <c r="H856" s="115"/>
    </row>
    <row r="857" spans="1:8" ht="15" hidden="1" x14ac:dyDescent="0.25">
      <c r="A857" s="21"/>
      <c r="B857" s="28"/>
      <c r="C857" s="38"/>
      <c r="D857" s="19"/>
      <c r="E857" s="19"/>
      <c r="F857" s="19"/>
      <c r="G857" s="114"/>
      <c r="H857" s="115"/>
    </row>
    <row r="858" spans="1:8" ht="15" hidden="1" x14ac:dyDescent="0.25">
      <c r="A858" s="21"/>
      <c r="B858" s="28"/>
      <c r="C858" s="38"/>
      <c r="D858" s="19"/>
      <c r="E858" s="19"/>
      <c r="F858" s="19"/>
      <c r="G858" s="114"/>
      <c r="H858" s="115"/>
    </row>
    <row r="859" spans="1:8" ht="15" hidden="1" x14ac:dyDescent="0.25">
      <c r="A859" s="21"/>
      <c r="B859" s="28"/>
      <c r="C859" s="38"/>
      <c r="D859" s="19"/>
      <c r="E859" s="19"/>
      <c r="F859" s="19"/>
      <c r="G859" s="114"/>
      <c r="H859" s="115"/>
    </row>
    <row r="860" spans="1:8" ht="15" hidden="1" x14ac:dyDescent="0.25">
      <c r="A860" s="21"/>
      <c r="B860" s="28"/>
      <c r="C860" s="38"/>
      <c r="D860" s="19"/>
      <c r="E860" s="19"/>
      <c r="F860" s="19"/>
      <c r="G860" s="114"/>
      <c r="H860" s="115"/>
    </row>
    <row r="861" spans="1:8" ht="15" hidden="1" x14ac:dyDescent="0.25">
      <c r="A861" s="21"/>
      <c r="B861" s="28"/>
      <c r="C861" s="38"/>
      <c r="D861" s="19"/>
      <c r="E861" s="19"/>
      <c r="F861" s="19"/>
      <c r="G861" s="114"/>
      <c r="H861" s="115"/>
    </row>
    <row r="862" spans="1:8" ht="15" hidden="1" x14ac:dyDescent="0.25">
      <c r="A862" s="21"/>
      <c r="B862" s="28"/>
      <c r="C862" s="38"/>
      <c r="D862" s="19"/>
      <c r="E862" s="19"/>
      <c r="F862" s="19"/>
      <c r="G862" s="114"/>
      <c r="H862" s="115"/>
    </row>
    <row r="863" spans="1:8" ht="15" hidden="1" x14ac:dyDescent="0.25">
      <c r="A863" s="21"/>
      <c r="B863" s="28"/>
      <c r="C863" s="38"/>
      <c r="D863" s="19"/>
      <c r="E863" s="19"/>
      <c r="F863" s="19"/>
      <c r="G863" s="114"/>
      <c r="H863" s="115"/>
    </row>
    <row r="864" spans="1:8" ht="15" hidden="1" x14ac:dyDescent="0.25">
      <c r="A864" s="21"/>
      <c r="B864" s="28"/>
      <c r="C864" s="38"/>
      <c r="D864" s="19"/>
      <c r="E864" s="19"/>
      <c r="F864" s="19"/>
      <c r="G864" s="114"/>
      <c r="H864" s="115"/>
    </row>
    <row r="865" spans="1:8" ht="15" hidden="1" x14ac:dyDescent="0.25">
      <c r="A865" s="21"/>
      <c r="B865" s="28"/>
      <c r="C865" s="38"/>
      <c r="D865" s="19"/>
      <c r="E865" s="19"/>
      <c r="F865" s="19"/>
      <c r="G865" s="114"/>
      <c r="H865" s="115"/>
    </row>
    <row r="866" spans="1:8" ht="15" hidden="1" x14ac:dyDescent="0.25">
      <c r="A866" s="21"/>
      <c r="B866" s="28"/>
      <c r="C866" s="38"/>
      <c r="D866" s="19"/>
      <c r="E866" s="19"/>
      <c r="F866" s="19"/>
      <c r="G866" s="114"/>
      <c r="H866" s="115"/>
    </row>
    <row r="867" spans="1:8" ht="15" hidden="1" x14ac:dyDescent="0.25">
      <c r="A867" s="21"/>
      <c r="B867" s="28"/>
      <c r="C867" s="38"/>
      <c r="D867" s="19"/>
      <c r="E867" s="19"/>
      <c r="F867" s="19"/>
      <c r="G867" s="114"/>
      <c r="H867" s="115"/>
    </row>
    <row r="868" spans="1:8" ht="15" hidden="1" x14ac:dyDescent="0.25">
      <c r="A868" s="21"/>
      <c r="B868" s="28"/>
      <c r="C868" s="38"/>
      <c r="D868" s="19"/>
      <c r="E868" s="19"/>
      <c r="F868" s="19"/>
      <c r="G868" s="114"/>
      <c r="H868" s="115"/>
    </row>
    <row r="869" spans="1:8" ht="15" hidden="1" x14ac:dyDescent="0.25">
      <c r="A869" s="21"/>
      <c r="B869" s="28"/>
      <c r="C869" s="38"/>
      <c r="D869" s="19"/>
      <c r="E869" s="19"/>
      <c r="F869" s="19"/>
      <c r="G869" s="114"/>
      <c r="H869" s="115"/>
    </row>
    <row r="870" spans="1:8" ht="15" hidden="1" x14ac:dyDescent="0.25">
      <c r="A870" s="21"/>
      <c r="B870" s="28"/>
      <c r="C870" s="38"/>
      <c r="D870" s="19"/>
      <c r="E870" s="19"/>
      <c r="F870" s="19"/>
      <c r="G870" s="114"/>
      <c r="H870" s="115"/>
    </row>
    <row r="871" spans="1:8" ht="15" hidden="1" x14ac:dyDescent="0.25">
      <c r="A871" s="21"/>
      <c r="B871" s="28"/>
      <c r="C871" s="38"/>
      <c r="D871" s="19"/>
      <c r="E871" s="19"/>
      <c r="F871" s="19"/>
      <c r="G871" s="114"/>
      <c r="H871" s="115"/>
    </row>
    <row r="872" spans="1:8" ht="15" hidden="1" x14ac:dyDescent="0.25">
      <c r="A872" s="21"/>
      <c r="B872" s="28"/>
      <c r="C872" s="38"/>
      <c r="D872" s="19"/>
      <c r="E872" s="19"/>
      <c r="F872" s="19"/>
      <c r="G872" s="114"/>
      <c r="H872" s="115"/>
    </row>
    <row r="873" spans="1:8" ht="15" hidden="1" x14ac:dyDescent="0.25">
      <c r="A873" s="21"/>
      <c r="B873" s="28"/>
      <c r="C873" s="38"/>
      <c r="D873" s="19"/>
      <c r="E873" s="19"/>
      <c r="F873" s="19"/>
      <c r="G873" s="114"/>
      <c r="H873" s="115"/>
    </row>
    <row r="874" spans="1:8" ht="15" hidden="1" x14ac:dyDescent="0.25">
      <c r="A874" s="21"/>
      <c r="B874" s="28"/>
      <c r="C874" s="38"/>
      <c r="D874" s="19"/>
      <c r="E874" s="19"/>
      <c r="F874" s="19"/>
      <c r="G874" s="114"/>
      <c r="H874" s="115"/>
    </row>
    <row r="875" spans="1:8" ht="15" hidden="1" x14ac:dyDescent="0.25">
      <c r="A875" s="21"/>
      <c r="B875" s="28"/>
      <c r="C875" s="38"/>
      <c r="D875" s="19"/>
      <c r="E875" s="19"/>
      <c r="F875" s="19"/>
      <c r="G875" s="114"/>
      <c r="H875" s="115"/>
    </row>
    <row r="876" spans="1:8" ht="15" hidden="1" x14ac:dyDescent="0.25">
      <c r="A876" s="21"/>
      <c r="B876" s="28"/>
      <c r="C876" s="38"/>
      <c r="D876" s="19"/>
      <c r="E876" s="19"/>
      <c r="F876" s="19"/>
      <c r="G876" s="114"/>
      <c r="H876" s="115"/>
    </row>
    <row r="877" spans="1:8" ht="15" hidden="1" x14ac:dyDescent="0.25">
      <c r="A877" s="21"/>
      <c r="B877" s="28"/>
      <c r="C877" s="38"/>
      <c r="D877" s="19"/>
      <c r="E877" s="19"/>
      <c r="F877" s="19"/>
      <c r="G877" s="114"/>
      <c r="H877" s="115"/>
    </row>
    <row r="878" spans="1:8" ht="15" hidden="1" x14ac:dyDescent="0.25">
      <c r="A878" s="21"/>
      <c r="B878" s="28"/>
      <c r="C878" s="38"/>
      <c r="D878" s="19"/>
      <c r="E878" s="19"/>
      <c r="F878" s="19"/>
      <c r="G878" s="114"/>
      <c r="H878" s="115"/>
    </row>
    <row r="879" spans="1:8" ht="15" hidden="1" x14ac:dyDescent="0.25">
      <c r="A879" s="21"/>
      <c r="B879" s="28"/>
      <c r="C879" s="38"/>
      <c r="D879" s="19"/>
      <c r="E879" s="19"/>
      <c r="F879" s="19"/>
      <c r="G879" s="114"/>
      <c r="H879" s="115"/>
    </row>
    <row r="880" spans="1:8" ht="15" hidden="1" x14ac:dyDescent="0.25">
      <c r="A880" s="21"/>
      <c r="B880" s="28"/>
      <c r="C880" s="38"/>
      <c r="D880" s="19"/>
      <c r="E880" s="19"/>
      <c r="F880" s="19"/>
      <c r="G880" s="114"/>
      <c r="H880" s="115"/>
    </row>
    <row r="881" spans="1:8" ht="15" hidden="1" x14ac:dyDescent="0.25">
      <c r="A881" s="21"/>
      <c r="B881" s="28"/>
      <c r="C881" s="38"/>
      <c r="D881" s="19"/>
      <c r="E881" s="19"/>
      <c r="F881" s="19"/>
      <c r="G881" s="114"/>
      <c r="H881" s="115"/>
    </row>
    <row r="882" spans="1:8" ht="15" hidden="1" x14ac:dyDescent="0.25">
      <c r="A882" s="21"/>
      <c r="B882" s="28"/>
      <c r="C882" s="38"/>
      <c r="D882" s="19"/>
      <c r="E882" s="19"/>
      <c r="F882" s="19"/>
      <c r="G882" s="114"/>
      <c r="H882" s="115"/>
    </row>
    <row r="883" spans="1:8" ht="15" hidden="1" x14ac:dyDescent="0.25">
      <c r="A883" s="21"/>
      <c r="B883" s="28"/>
      <c r="C883" s="38"/>
      <c r="D883" s="19"/>
      <c r="E883" s="19"/>
      <c r="F883" s="19"/>
      <c r="G883" s="114"/>
      <c r="H883" s="115"/>
    </row>
    <row r="884" spans="1:8" ht="15" hidden="1" x14ac:dyDescent="0.25">
      <c r="A884" s="21"/>
      <c r="B884" s="28"/>
      <c r="C884" s="38"/>
      <c r="D884" s="19"/>
      <c r="E884" s="19"/>
      <c r="F884" s="19"/>
      <c r="G884" s="114"/>
      <c r="H884" s="115"/>
    </row>
    <row r="885" spans="1:8" ht="15" hidden="1" x14ac:dyDescent="0.25">
      <c r="A885" s="21"/>
      <c r="B885" s="28"/>
      <c r="C885" s="38"/>
      <c r="D885" s="19"/>
      <c r="E885" s="19"/>
      <c r="F885" s="19"/>
      <c r="G885" s="114"/>
      <c r="H885" s="115"/>
    </row>
    <row r="886" spans="1:8" ht="15" hidden="1" x14ac:dyDescent="0.25">
      <c r="A886" s="21"/>
      <c r="B886" s="28"/>
      <c r="C886" s="38"/>
      <c r="D886" s="19"/>
      <c r="E886" s="19"/>
      <c r="F886" s="19"/>
      <c r="G886" s="114"/>
      <c r="H886" s="115"/>
    </row>
    <row r="887" spans="1:8" ht="15" hidden="1" x14ac:dyDescent="0.25">
      <c r="A887" s="21"/>
      <c r="B887" s="28"/>
      <c r="C887" s="38"/>
      <c r="D887" s="19"/>
      <c r="E887" s="19"/>
      <c r="F887" s="19"/>
      <c r="G887" s="114"/>
      <c r="H887" s="115"/>
    </row>
    <row r="888" spans="1:8" ht="15" hidden="1" x14ac:dyDescent="0.25">
      <c r="A888" s="17"/>
      <c r="B888" s="27"/>
      <c r="C888" s="38"/>
      <c r="D888" s="19"/>
      <c r="E888" s="19"/>
      <c r="F888" s="19"/>
      <c r="G888" s="114"/>
      <c r="H888" s="124"/>
    </row>
    <row r="889" spans="1:8" ht="15" hidden="1" x14ac:dyDescent="0.25">
      <c r="A889" s="17"/>
      <c r="B889" s="27"/>
      <c r="C889" s="38"/>
      <c r="D889" s="19"/>
      <c r="E889" s="19"/>
      <c r="F889" s="19"/>
      <c r="G889" s="114"/>
      <c r="H889" s="124"/>
    </row>
    <row r="890" spans="1:8" ht="15" hidden="1" x14ac:dyDescent="0.25">
      <c r="A890" s="17"/>
      <c r="B890" s="27"/>
      <c r="C890" s="38"/>
      <c r="D890" s="19"/>
      <c r="E890" s="19"/>
      <c r="F890" s="19"/>
      <c r="G890" s="114"/>
      <c r="H890" s="124"/>
    </row>
    <row r="891" spans="1:8" ht="15" hidden="1" x14ac:dyDescent="0.25">
      <c r="A891" s="17"/>
      <c r="B891" s="27"/>
      <c r="C891" s="38"/>
      <c r="D891" s="19"/>
      <c r="E891" s="19"/>
      <c r="F891" s="19"/>
      <c r="G891" s="114"/>
      <c r="H891" s="124"/>
    </row>
    <row r="892" spans="1:8" ht="15" hidden="1" x14ac:dyDescent="0.25">
      <c r="A892" s="17"/>
      <c r="B892" s="27"/>
      <c r="C892" s="38"/>
      <c r="D892" s="19"/>
      <c r="E892" s="19"/>
      <c r="F892" s="19"/>
      <c r="G892" s="114"/>
      <c r="H892" s="124"/>
    </row>
    <row r="893" spans="1:8" ht="15" hidden="1" x14ac:dyDescent="0.25">
      <c r="A893" s="17"/>
      <c r="B893" s="27"/>
      <c r="C893" s="38"/>
      <c r="D893" s="19"/>
      <c r="E893" s="19"/>
      <c r="F893" s="19"/>
      <c r="G893" s="114"/>
      <c r="H893" s="124"/>
    </row>
    <row r="894" spans="1:8" ht="15" hidden="1" x14ac:dyDescent="0.25">
      <c r="A894" s="17"/>
      <c r="B894" s="27"/>
      <c r="C894" s="38"/>
      <c r="D894" s="19"/>
      <c r="E894" s="19"/>
      <c r="F894" s="19"/>
      <c r="G894" s="114"/>
      <c r="H894" s="124"/>
    </row>
    <row r="895" spans="1:8" ht="15" hidden="1" x14ac:dyDescent="0.25">
      <c r="A895" s="17"/>
      <c r="B895" s="27"/>
      <c r="C895" s="38"/>
      <c r="D895" s="19"/>
      <c r="E895" s="19"/>
      <c r="F895" s="19"/>
      <c r="G895" s="114"/>
      <c r="H895" s="124"/>
    </row>
    <row r="896" spans="1:8" ht="15" hidden="1" x14ac:dyDescent="0.25">
      <c r="A896" s="17"/>
      <c r="B896" s="27"/>
      <c r="C896" s="38"/>
      <c r="D896" s="19"/>
      <c r="E896" s="19"/>
      <c r="F896" s="19"/>
      <c r="G896" s="114"/>
      <c r="H896" s="124"/>
    </row>
    <row r="897" spans="1:8" ht="15" hidden="1" x14ac:dyDescent="0.25">
      <c r="A897" s="17"/>
      <c r="B897" s="27"/>
      <c r="C897" s="38"/>
      <c r="D897" s="19"/>
      <c r="E897" s="19"/>
      <c r="F897" s="19"/>
      <c r="G897" s="114"/>
      <c r="H897" s="124"/>
    </row>
    <row r="898" spans="1:8" ht="15" hidden="1" x14ac:dyDescent="0.25">
      <c r="A898" s="17"/>
      <c r="B898" s="27"/>
      <c r="C898" s="38"/>
      <c r="D898" s="19"/>
      <c r="E898" s="19"/>
      <c r="F898" s="19"/>
      <c r="G898" s="114"/>
      <c r="H898" s="124"/>
    </row>
    <row r="899" spans="1:8" ht="15" hidden="1" x14ac:dyDescent="0.25">
      <c r="A899" s="17"/>
      <c r="B899" s="27"/>
      <c r="C899" s="38"/>
      <c r="D899" s="19"/>
      <c r="E899" s="19"/>
      <c r="F899" s="19"/>
      <c r="G899" s="114"/>
      <c r="H899" s="124"/>
    </row>
    <row r="900" spans="1:8" ht="15" hidden="1" x14ac:dyDescent="0.25">
      <c r="A900" s="17"/>
      <c r="B900" s="27"/>
      <c r="C900" s="38"/>
      <c r="D900" s="19"/>
      <c r="E900" s="19"/>
      <c r="F900" s="19"/>
      <c r="G900" s="114"/>
      <c r="H900" s="124"/>
    </row>
    <row r="901" spans="1:8" ht="15" hidden="1" x14ac:dyDescent="0.25">
      <c r="A901" s="17"/>
      <c r="B901" s="27"/>
      <c r="C901" s="38"/>
      <c r="D901" s="19"/>
      <c r="E901" s="19"/>
      <c r="F901" s="19"/>
      <c r="G901" s="114"/>
      <c r="H901" s="124"/>
    </row>
    <row r="902" spans="1:8" ht="15" hidden="1" x14ac:dyDescent="0.25">
      <c r="A902" s="17"/>
      <c r="B902" s="27"/>
      <c r="C902" s="38"/>
      <c r="D902" s="19"/>
      <c r="E902" s="19"/>
      <c r="F902" s="19"/>
      <c r="G902" s="114"/>
      <c r="H902" s="124"/>
    </row>
    <row r="903" spans="1:8" ht="15" hidden="1" x14ac:dyDescent="0.25">
      <c r="A903" s="17"/>
      <c r="B903" s="27"/>
      <c r="C903" s="38"/>
      <c r="D903" s="19"/>
      <c r="E903" s="19"/>
      <c r="F903" s="19"/>
      <c r="G903" s="114"/>
      <c r="H903" s="124"/>
    </row>
    <row r="904" spans="1:8" ht="15" hidden="1" x14ac:dyDescent="0.25">
      <c r="A904" s="17"/>
      <c r="B904" s="27"/>
      <c r="C904" s="38"/>
      <c r="D904" s="19"/>
      <c r="E904" s="19"/>
      <c r="F904" s="19"/>
      <c r="G904" s="114"/>
      <c r="H904" s="124"/>
    </row>
    <row r="905" spans="1:8" ht="15" hidden="1" x14ac:dyDescent="0.25">
      <c r="A905" s="17"/>
      <c r="B905" s="27"/>
      <c r="C905" s="38"/>
      <c r="D905" s="19"/>
      <c r="E905" s="19"/>
      <c r="F905" s="19"/>
      <c r="G905" s="114"/>
      <c r="H905" s="124"/>
    </row>
    <row r="906" spans="1:8" ht="15" hidden="1" x14ac:dyDescent="0.25">
      <c r="A906" s="17"/>
      <c r="B906" s="27"/>
      <c r="C906" s="38"/>
      <c r="D906" s="19"/>
      <c r="E906" s="19"/>
      <c r="F906" s="19"/>
      <c r="G906" s="114"/>
      <c r="H906" s="124"/>
    </row>
    <row r="907" spans="1:8" ht="15" hidden="1" x14ac:dyDescent="0.25">
      <c r="A907" s="17"/>
      <c r="B907" s="27"/>
      <c r="C907" s="38"/>
      <c r="D907" s="19"/>
      <c r="E907" s="19"/>
      <c r="F907" s="19"/>
      <c r="G907" s="114"/>
      <c r="H907" s="124"/>
    </row>
    <row r="908" spans="1:8" ht="15" hidden="1" x14ac:dyDescent="0.25">
      <c r="A908" s="17"/>
      <c r="B908" s="27"/>
      <c r="C908" s="38"/>
      <c r="D908" s="19"/>
      <c r="E908" s="19"/>
      <c r="F908" s="19"/>
      <c r="G908" s="114"/>
      <c r="H908" s="124"/>
    </row>
    <row r="909" spans="1:8" ht="15" hidden="1" x14ac:dyDescent="0.25">
      <c r="A909" s="17"/>
      <c r="B909" s="27"/>
      <c r="C909" s="38"/>
      <c r="D909" s="19"/>
      <c r="E909" s="19"/>
      <c r="F909" s="19"/>
      <c r="G909" s="114"/>
      <c r="H909" s="124"/>
    </row>
    <row r="910" spans="1:8" ht="15" hidden="1" x14ac:dyDescent="0.25">
      <c r="A910" s="17"/>
      <c r="B910" s="27"/>
      <c r="C910" s="38"/>
      <c r="D910" s="19"/>
      <c r="E910" s="19"/>
      <c r="F910" s="19"/>
      <c r="G910" s="114"/>
      <c r="H910" s="124"/>
    </row>
    <row r="911" spans="1:8" ht="15" hidden="1" x14ac:dyDescent="0.25">
      <c r="A911" s="17"/>
      <c r="B911" s="27"/>
      <c r="C911" s="38"/>
      <c r="D911" s="19"/>
      <c r="E911" s="19"/>
      <c r="F911" s="19"/>
      <c r="G911" s="114"/>
      <c r="H911" s="124"/>
    </row>
    <row r="912" spans="1:8" ht="15" hidden="1" x14ac:dyDescent="0.25">
      <c r="A912" s="17"/>
      <c r="B912" s="27"/>
      <c r="C912" s="38"/>
      <c r="D912" s="19"/>
      <c r="E912" s="19"/>
      <c r="F912" s="19"/>
      <c r="G912" s="114"/>
      <c r="H912" s="124"/>
    </row>
    <row r="913" spans="1:8" ht="15" hidden="1" x14ac:dyDescent="0.25">
      <c r="A913" s="17"/>
      <c r="B913" s="27"/>
      <c r="C913" s="38"/>
      <c r="D913" s="19"/>
      <c r="E913" s="19"/>
      <c r="F913" s="19"/>
      <c r="G913" s="114"/>
      <c r="H913" s="124"/>
    </row>
    <row r="914" spans="1:8" ht="15" hidden="1" x14ac:dyDescent="0.25">
      <c r="A914" s="17"/>
      <c r="B914" s="27"/>
      <c r="C914" s="38"/>
      <c r="D914" s="19"/>
      <c r="E914" s="19"/>
      <c r="F914" s="19"/>
      <c r="G914" s="114"/>
      <c r="H914" s="124"/>
    </row>
    <row r="915" spans="1:8" ht="15" hidden="1" x14ac:dyDescent="0.25">
      <c r="A915" s="17"/>
      <c r="B915" s="27"/>
      <c r="C915" s="38"/>
      <c r="D915" s="19"/>
      <c r="E915" s="19"/>
      <c r="F915" s="19"/>
      <c r="G915" s="114"/>
      <c r="H915" s="124"/>
    </row>
    <row r="916" spans="1:8" ht="15" hidden="1" x14ac:dyDescent="0.25">
      <c r="A916" s="17"/>
      <c r="B916" s="27"/>
      <c r="C916" s="38"/>
      <c r="D916" s="19"/>
      <c r="E916" s="19"/>
      <c r="F916" s="19"/>
      <c r="G916" s="114"/>
      <c r="H916" s="124"/>
    </row>
    <row r="917" spans="1:8" ht="15" hidden="1" x14ac:dyDescent="0.25">
      <c r="A917" s="17"/>
      <c r="B917" s="27"/>
      <c r="C917" s="38"/>
      <c r="D917" s="19"/>
      <c r="E917" s="19"/>
      <c r="F917" s="19"/>
      <c r="G917" s="114"/>
      <c r="H917" s="124"/>
    </row>
    <row r="918" spans="1:8" ht="15" hidden="1" x14ac:dyDescent="0.25">
      <c r="A918" s="17"/>
      <c r="B918" s="27"/>
      <c r="C918" s="38"/>
      <c r="D918" s="19"/>
      <c r="E918" s="19"/>
      <c r="F918" s="19"/>
      <c r="G918" s="114"/>
      <c r="H918" s="124"/>
    </row>
    <row r="919" spans="1:8" ht="15" hidden="1" x14ac:dyDescent="0.25">
      <c r="A919" s="17"/>
      <c r="B919" s="27"/>
      <c r="C919" s="38"/>
      <c r="D919" s="19"/>
      <c r="E919" s="19"/>
      <c r="F919" s="19"/>
      <c r="G919" s="114"/>
      <c r="H919" s="124"/>
    </row>
    <row r="920" spans="1:8" ht="15" hidden="1" x14ac:dyDescent="0.25">
      <c r="A920" s="17"/>
      <c r="B920" s="27"/>
      <c r="C920" s="38"/>
      <c r="D920" s="19"/>
      <c r="E920" s="19"/>
      <c r="F920" s="19"/>
      <c r="G920" s="114"/>
      <c r="H920" s="124"/>
    </row>
    <row r="921" spans="1:8" ht="15" hidden="1" x14ac:dyDescent="0.25">
      <c r="A921" s="17"/>
      <c r="B921" s="27"/>
      <c r="C921" s="38"/>
      <c r="D921" s="19"/>
      <c r="E921" s="19"/>
      <c r="F921" s="19"/>
      <c r="G921" s="114"/>
      <c r="H921" s="124"/>
    </row>
    <row r="922" spans="1:8" ht="15" hidden="1" x14ac:dyDescent="0.25">
      <c r="A922" s="17"/>
      <c r="B922" s="27"/>
      <c r="C922" s="38"/>
      <c r="D922" s="19"/>
      <c r="E922" s="19"/>
      <c r="F922" s="19"/>
      <c r="G922" s="114"/>
      <c r="H922" s="124"/>
    </row>
    <row r="923" spans="1:8" ht="15" hidden="1" x14ac:dyDescent="0.25">
      <c r="A923" s="17"/>
      <c r="B923" s="27"/>
      <c r="C923" s="38"/>
      <c r="D923" s="19"/>
      <c r="E923" s="19"/>
      <c r="F923" s="19"/>
      <c r="G923" s="114"/>
      <c r="H923" s="124"/>
    </row>
    <row r="924" spans="1:8" ht="15" hidden="1" x14ac:dyDescent="0.25">
      <c r="A924" s="17"/>
      <c r="B924" s="27"/>
      <c r="C924" s="38"/>
      <c r="D924" s="19"/>
      <c r="E924" s="19"/>
      <c r="F924" s="19"/>
      <c r="G924" s="114"/>
      <c r="H924" s="124"/>
    </row>
    <row r="925" spans="1:8" ht="15" hidden="1" x14ac:dyDescent="0.25">
      <c r="A925" s="17"/>
      <c r="B925" s="27"/>
      <c r="C925" s="38"/>
      <c r="D925" s="19"/>
      <c r="E925" s="19"/>
      <c r="F925" s="19"/>
      <c r="G925" s="114"/>
      <c r="H925" s="124"/>
    </row>
    <row r="926" spans="1:8" ht="15" hidden="1" x14ac:dyDescent="0.25">
      <c r="A926" s="17"/>
      <c r="B926" s="27"/>
      <c r="C926" s="38"/>
      <c r="D926" s="19"/>
      <c r="E926" s="19"/>
      <c r="F926" s="19"/>
      <c r="G926" s="114"/>
      <c r="H926" s="124"/>
    </row>
    <row r="927" spans="1:8" ht="15" hidden="1" x14ac:dyDescent="0.25">
      <c r="A927" s="17"/>
      <c r="B927" s="27"/>
      <c r="C927" s="38"/>
      <c r="D927" s="19"/>
      <c r="E927" s="19"/>
      <c r="F927" s="19"/>
      <c r="G927" s="114"/>
      <c r="H927" s="124"/>
    </row>
    <row r="928" spans="1:8" ht="15" hidden="1" x14ac:dyDescent="0.25">
      <c r="A928" s="17"/>
      <c r="B928" s="27"/>
      <c r="C928" s="38"/>
      <c r="D928" s="19"/>
      <c r="E928" s="19"/>
      <c r="F928" s="19"/>
      <c r="G928" s="114"/>
      <c r="H928" s="124"/>
    </row>
    <row r="929" spans="1:8" ht="15" hidden="1" x14ac:dyDescent="0.25">
      <c r="A929" s="17"/>
      <c r="B929" s="27"/>
      <c r="C929" s="38"/>
      <c r="D929" s="19"/>
      <c r="E929" s="19"/>
      <c r="F929" s="19"/>
      <c r="G929" s="114"/>
      <c r="H929" s="124"/>
    </row>
    <row r="930" spans="1:8" ht="15" hidden="1" x14ac:dyDescent="0.25">
      <c r="A930" s="17"/>
      <c r="B930" s="27"/>
      <c r="C930" s="38"/>
      <c r="D930" s="19"/>
      <c r="E930" s="19"/>
      <c r="F930" s="19"/>
      <c r="G930" s="114"/>
      <c r="H930" s="124"/>
    </row>
    <row r="931" spans="1:8" ht="15" hidden="1" x14ac:dyDescent="0.25">
      <c r="A931" s="17"/>
      <c r="B931" s="27"/>
      <c r="C931" s="38"/>
      <c r="D931" s="19"/>
      <c r="E931" s="19"/>
      <c r="F931" s="19"/>
      <c r="G931" s="114"/>
      <c r="H931" s="124"/>
    </row>
    <row r="932" spans="1:8" ht="15" hidden="1" x14ac:dyDescent="0.25">
      <c r="A932" s="17"/>
      <c r="B932" s="27"/>
      <c r="C932" s="38"/>
      <c r="D932" s="19"/>
      <c r="E932" s="19"/>
      <c r="F932" s="19"/>
      <c r="G932" s="114"/>
      <c r="H932" s="124"/>
    </row>
    <row r="933" spans="1:8" ht="15" hidden="1" x14ac:dyDescent="0.25">
      <c r="A933" s="17"/>
      <c r="B933" s="27"/>
      <c r="C933" s="38"/>
      <c r="D933" s="19"/>
      <c r="E933" s="19"/>
      <c r="F933" s="19"/>
      <c r="G933" s="114"/>
      <c r="H933" s="124"/>
    </row>
    <row r="934" spans="1:8" ht="15" hidden="1" x14ac:dyDescent="0.25">
      <c r="A934" s="17"/>
      <c r="B934" s="27"/>
      <c r="C934" s="38"/>
      <c r="D934" s="19"/>
      <c r="E934" s="19"/>
      <c r="F934" s="19"/>
      <c r="G934" s="114"/>
      <c r="H934" s="124"/>
    </row>
    <row r="935" spans="1:8" ht="15" hidden="1" x14ac:dyDescent="0.25">
      <c r="A935" s="17"/>
      <c r="B935" s="27"/>
      <c r="C935" s="38"/>
      <c r="D935" s="19"/>
      <c r="E935" s="19"/>
      <c r="F935" s="19"/>
      <c r="G935" s="114"/>
      <c r="H935" s="124"/>
    </row>
    <row r="936" spans="1:8" ht="15" hidden="1" x14ac:dyDescent="0.25">
      <c r="A936" s="17"/>
      <c r="B936" s="27"/>
      <c r="C936" s="38"/>
      <c r="D936" s="19"/>
      <c r="E936" s="19"/>
      <c r="F936" s="19"/>
      <c r="G936" s="114"/>
      <c r="H936" s="124"/>
    </row>
    <row r="937" spans="1:8" ht="15" hidden="1" x14ac:dyDescent="0.25">
      <c r="A937" s="17"/>
      <c r="B937" s="27"/>
      <c r="C937" s="38"/>
      <c r="D937" s="19"/>
      <c r="E937" s="19"/>
      <c r="F937" s="19"/>
      <c r="G937" s="114"/>
      <c r="H937" s="124"/>
    </row>
    <row r="938" spans="1:8" ht="15" hidden="1" x14ac:dyDescent="0.25">
      <c r="A938" s="17"/>
      <c r="B938" s="27"/>
      <c r="C938" s="38"/>
      <c r="D938" s="19"/>
      <c r="E938" s="19"/>
      <c r="F938" s="19"/>
      <c r="G938" s="114"/>
      <c r="H938" s="124"/>
    </row>
    <row r="939" spans="1:8" ht="15" hidden="1" x14ac:dyDescent="0.25">
      <c r="A939" s="17"/>
      <c r="B939" s="27"/>
      <c r="C939" s="38"/>
      <c r="D939" s="19"/>
      <c r="E939" s="19"/>
      <c r="F939" s="19"/>
      <c r="G939" s="114"/>
      <c r="H939" s="124"/>
    </row>
    <row r="940" spans="1:8" ht="15" hidden="1" x14ac:dyDescent="0.25">
      <c r="A940" s="17"/>
      <c r="B940" s="27"/>
      <c r="C940" s="38"/>
      <c r="D940" s="19"/>
      <c r="E940" s="19"/>
      <c r="F940" s="19"/>
      <c r="G940" s="114"/>
      <c r="H940" s="124"/>
    </row>
    <row r="941" spans="1:8" ht="15" hidden="1" x14ac:dyDescent="0.25">
      <c r="A941" s="17"/>
      <c r="B941" s="27"/>
      <c r="C941" s="38"/>
      <c r="D941" s="19"/>
      <c r="E941" s="19"/>
      <c r="F941" s="19"/>
      <c r="G941" s="114"/>
      <c r="H941" s="124"/>
    </row>
    <row r="942" spans="1:8" ht="15" hidden="1" x14ac:dyDescent="0.25">
      <c r="A942" s="17"/>
      <c r="B942" s="27"/>
      <c r="C942" s="38"/>
      <c r="D942" s="19"/>
      <c r="E942" s="19"/>
      <c r="F942" s="19"/>
      <c r="G942" s="114"/>
      <c r="H942" s="124"/>
    </row>
    <row r="943" spans="1:8" ht="15" hidden="1" x14ac:dyDescent="0.25">
      <c r="A943" s="17"/>
      <c r="B943" s="27"/>
      <c r="C943" s="38"/>
      <c r="D943" s="19"/>
      <c r="E943" s="19"/>
      <c r="F943" s="19"/>
      <c r="G943" s="114"/>
      <c r="H943" s="124"/>
    </row>
    <row r="944" spans="1:8" ht="15" hidden="1" x14ac:dyDescent="0.25">
      <c r="A944" s="17"/>
      <c r="B944" s="27"/>
      <c r="C944" s="38"/>
      <c r="D944" s="19"/>
      <c r="E944" s="19"/>
      <c r="F944" s="19"/>
      <c r="G944" s="114"/>
      <c r="H944" s="124"/>
    </row>
    <row r="945" spans="1:8" ht="15" hidden="1" x14ac:dyDescent="0.25">
      <c r="A945" s="17"/>
      <c r="B945" s="27"/>
      <c r="C945" s="38"/>
      <c r="D945" s="19"/>
      <c r="E945" s="19"/>
      <c r="F945" s="19"/>
      <c r="G945" s="114"/>
      <c r="H945" s="124"/>
    </row>
    <row r="946" spans="1:8" ht="15" hidden="1" x14ac:dyDescent="0.25">
      <c r="A946" s="17"/>
      <c r="B946" s="27"/>
      <c r="C946" s="38"/>
      <c r="D946" s="19"/>
      <c r="E946" s="19"/>
      <c r="F946" s="19"/>
      <c r="G946" s="114"/>
      <c r="H946" s="124"/>
    </row>
    <row r="947" spans="1:8" ht="15" hidden="1" x14ac:dyDescent="0.25">
      <c r="A947" s="17"/>
      <c r="B947" s="27"/>
      <c r="C947" s="38"/>
      <c r="D947" s="19"/>
      <c r="E947" s="19"/>
      <c r="F947" s="19"/>
      <c r="G947" s="114"/>
      <c r="H947" s="124"/>
    </row>
    <row r="948" spans="1:8" ht="15" hidden="1" x14ac:dyDescent="0.25">
      <c r="A948" s="17"/>
      <c r="B948" s="27"/>
      <c r="C948" s="38"/>
      <c r="D948" s="19"/>
      <c r="E948" s="19"/>
      <c r="F948" s="19"/>
      <c r="G948" s="114"/>
      <c r="H948" s="124"/>
    </row>
    <row r="949" spans="1:8" ht="15" hidden="1" x14ac:dyDescent="0.25">
      <c r="A949" s="17"/>
      <c r="B949" s="27"/>
      <c r="C949" s="38"/>
      <c r="D949" s="19"/>
      <c r="E949" s="19"/>
      <c r="F949" s="19"/>
      <c r="G949" s="114"/>
      <c r="H949" s="124"/>
    </row>
    <row r="950" spans="1:8" ht="15" hidden="1" x14ac:dyDescent="0.25">
      <c r="A950" s="17"/>
      <c r="B950" s="27"/>
      <c r="C950" s="38"/>
      <c r="D950" s="19"/>
      <c r="E950" s="19"/>
      <c r="F950" s="19"/>
      <c r="G950" s="114"/>
      <c r="H950" s="124"/>
    </row>
    <row r="951" spans="1:8" ht="15" hidden="1" x14ac:dyDescent="0.25">
      <c r="A951" s="17"/>
      <c r="B951" s="27"/>
      <c r="C951" s="38"/>
      <c r="D951" s="19"/>
      <c r="E951" s="19"/>
      <c r="F951" s="19"/>
      <c r="G951" s="114"/>
      <c r="H951" s="124"/>
    </row>
    <row r="952" spans="1:8" ht="15" hidden="1" x14ac:dyDescent="0.25">
      <c r="A952" s="17"/>
      <c r="B952" s="27"/>
      <c r="C952" s="38"/>
      <c r="D952" s="19"/>
      <c r="E952" s="19"/>
      <c r="F952" s="19"/>
      <c r="G952" s="114"/>
      <c r="H952" s="124"/>
    </row>
    <row r="953" spans="1:8" ht="15" hidden="1" x14ac:dyDescent="0.25">
      <c r="A953" s="17"/>
      <c r="B953" s="27"/>
      <c r="C953" s="38"/>
      <c r="D953" s="19"/>
      <c r="E953" s="19"/>
      <c r="F953" s="19"/>
      <c r="G953" s="114"/>
      <c r="H953" s="124"/>
    </row>
    <row r="954" spans="1:8" ht="15" hidden="1" x14ac:dyDescent="0.25">
      <c r="A954" s="17"/>
      <c r="B954" s="27"/>
      <c r="C954" s="38"/>
      <c r="D954" s="19"/>
      <c r="E954" s="19"/>
      <c r="F954" s="19"/>
      <c r="G954" s="114"/>
      <c r="H954" s="124"/>
    </row>
    <row r="955" spans="1:8" ht="15" hidden="1" x14ac:dyDescent="0.25">
      <c r="A955" s="17"/>
      <c r="B955" s="27"/>
      <c r="C955" s="38"/>
      <c r="D955" s="19"/>
      <c r="E955" s="19"/>
      <c r="F955" s="19"/>
      <c r="G955" s="114"/>
      <c r="H955" s="124"/>
    </row>
    <row r="956" spans="1:8" ht="15" hidden="1" x14ac:dyDescent="0.25">
      <c r="A956" s="17"/>
      <c r="B956" s="27"/>
      <c r="C956" s="38"/>
      <c r="D956" s="19"/>
      <c r="E956" s="19"/>
      <c r="F956" s="19"/>
      <c r="G956" s="114"/>
      <c r="H956" s="124"/>
    </row>
    <row r="957" spans="1:8" ht="15" hidden="1" x14ac:dyDescent="0.25">
      <c r="A957" s="17"/>
      <c r="B957" s="27"/>
      <c r="C957" s="38"/>
      <c r="D957" s="19"/>
      <c r="E957" s="19"/>
      <c r="F957" s="19"/>
      <c r="G957" s="114"/>
      <c r="H957" s="124"/>
    </row>
    <row r="958" spans="1:8" ht="15" hidden="1" x14ac:dyDescent="0.25">
      <c r="A958" s="17"/>
      <c r="B958" s="27"/>
      <c r="C958" s="38"/>
      <c r="D958" s="19"/>
      <c r="E958" s="19"/>
      <c r="F958" s="19"/>
      <c r="G958" s="114"/>
      <c r="H958" s="124"/>
    </row>
    <row r="959" spans="1:8" ht="15" hidden="1" x14ac:dyDescent="0.25">
      <c r="A959" s="17"/>
      <c r="B959" s="27"/>
      <c r="C959" s="38"/>
      <c r="D959" s="19"/>
      <c r="E959" s="19"/>
      <c r="F959" s="19"/>
      <c r="G959" s="114"/>
      <c r="H959" s="124"/>
    </row>
    <row r="960" spans="1:8" ht="15" hidden="1" x14ac:dyDescent="0.25">
      <c r="A960" s="17"/>
      <c r="B960" s="27"/>
      <c r="C960" s="38"/>
      <c r="D960" s="19"/>
      <c r="E960" s="19"/>
      <c r="F960" s="19"/>
      <c r="G960" s="114"/>
      <c r="H960" s="124"/>
    </row>
    <row r="961" spans="1:8" ht="15" hidden="1" x14ac:dyDescent="0.25">
      <c r="A961" s="17"/>
      <c r="B961" s="27"/>
      <c r="C961" s="38"/>
      <c r="D961" s="19"/>
      <c r="E961" s="19"/>
      <c r="F961" s="19"/>
      <c r="G961" s="114"/>
      <c r="H961" s="124"/>
    </row>
    <row r="962" spans="1:8" ht="15" hidden="1" x14ac:dyDescent="0.25">
      <c r="A962" s="17"/>
      <c r="B962" s="27"/>
      <c r="C962" s="38"/>
      <c r="D962" s="19"/>
      <c r="E962" s="19"/>
      <c r="F962" s="19"/>
      <c r="G962" s="114"/>
      <c r="H962" s="124"/>
    </row>
    <row r="963" spans="1:8" ht="15" hidden="1" x14ac:dyDescent="0.25">
      <c r="A963" s="17"/>
      <c r="B963" s="27"/>
      <c r="C963" s="38"/>
      <c r="D963" s="19"/>
      <c r="E963" s="19"/>
      <c r="F963" s="19"/>
      <c r="G963" s="114"/>
      <c r="H963" s="124"/>
    </row>
    <row r="964" spans="1:8" ht="15" hidden="1" x14ac:dyDescent="0.25">
      <c r="A964" s="17"/>
      <c r="B964" s="27"/>
      <c r="C964" s="38"/>
      <c r="D964" s="19"/>
      <c r="E964" s="19"/>
      <c r="F964" s="19"/>
      <c r="G964" s="114"/>
      <c r="H964" s="124"/>
    </row>
    <row r="965" spans="1:8" ht="15" hidden="1" x14ac:dyDescent="0.25">
      <c r="A965" s="17"/>
      <c r="B965" s="27"/>
      <c r="C965" s="38"/>
      <c r="D965" s="19"/>
      <c r="E965" s="19"/>
      <c r="F965" s="19"/>
      <c r="G965" s="114"/>
      <c r="H965" s="124"/>
    </row>
    <row r="966" spans="1:8" ht="15" hidden="1" x14ac:dyDescent="0.25">
      <c r="A966" s="17"/>
      <c r="B966" s="27"/>
      <c r="C966" s="38"/>
      <c r="D966" s="19"/>
      <c r="E966" s="19"/>
      <c r="F966" s="19"/>
      <c r="G966" s="114"/>
      <c r="H966" s="124"/>
    </row>
    <row r="967" spans="1:8" ht="15" hidden="1" x14ac:dyDescent="0.25">
      <c r="A967" s="17"/>
      <c r="B967" s="27"/>
      <c r="C967" s="38"/>
      <c r="D967" s="19"/>
      <c r="E967" s="19"/>
      <c r="F967" s="19"/>
      <c r="G967" s="114"/>
      <c r="H967" s="124"/>
    </row>
    <row r="968" spans="1:8" ht="15" hidden="1" x14ac:dyDescent="0.25">
      <c r="A968" s="17"/>
      <c r="B968" s="27"/>
      <c r="C968" s="38"/>
      <c r="D968" s="19"/>
      <c r="E968" s="19"/>
      <c r="F968" s="19"/>
      <c r="G968" s="114"/>
      <c r="H968" s="124"/>
    </row>
    <row r="969" spans="1:8" ht="15" hidden="1" x14ac:dyDescent="0.25">
      <c r="A969" s="17"/>
      <c r="B969" s="27"/>
      <c r="C969" s="38"/>
      <c r="D969" s="19"/>
      <c r="E969" s="19"/>
      <c r="F969" s="19"/>
      <c r="G969" s="114"/>
      <c r="H969" s="124"/>
    </row>
    <row r="970" spans="1:8" ht="15" hidden="1" x14ac:dyDescent="0.25">
      <c r="A970" s="17"/>
      <c r="B970" s="27"/>
      <c r="C970" s="38"/>
      <c r="D970" s="19"/>
      <c r="E970" s="19"/>
      <c r="F970" s="19"/>
      <c r="G970" s="114"/>
      <c r="H970" s="124"/>
    </row>
    <row r="971" spans="1:8" ht="15" hidden="1" x14ac:dyDescent="0.25">
      <c r="A971" s="17"/>
      <c r="B971" s="27"/>
      <c r="C971" s="38"/>
      <c r="D971" s="19"/>
      <c r="E971" s="19"/>
      <c r="F971" s="19"/>
      <c r="G971" s="114"/>
      <c r="H971" s="124"/>
    </row>
    <row r="972" spans="1:8" ht="15" hidden="1" x14ac:dyDescent="0.25">
      <c r="A972" s="17"/>
      <c r="B972" s="27"/>
      <c r="C972" s="38"/>
      <c r="D972" s="19"/>
      <c r="E972" s="19"/>
      <c r="F972" s="19"/>
      <c r="G972" s="114"/>
      <c r="H972" s="124"/>
    </row>
    <row r="973" spans="1:8" ht="15" hidden="1" x14ac:dyDescent="0.25">
      <c r="A973" s="17"/>
      <c r="B973" s="27"/>
      <c r="C973" s="38"/>
      <c r="D973" s="19"/>
      <c r="E973" s="19"/>
      <c r="F973" s="19"/>
      <c r="G973" s="114"/>
      <c r="H973" s="124"/>
    </row>
    <row r="974" spans="1:8" ht="15" hidden="1" x14ac:dyDescent="0.25">
      <c r="A974" s="17"/>
      <c r="B974" s="27"/>
      <c r="C974" s="38"/>
      <c r="D974" s="19"/>
      <c r="E974" s="19"/>
      <c r="F974" s="19"/>
      <c r="G974" s="114"/>
      <c r="H974" s="124"/>
    </row>
    <row r="975" spans="1:8" ht="15" hidden="1" x14ac:dyDescent="0.25">
      <c r="A975" s="17"/>
      <c r="B975" s="27"/>
      <c r="C975" s="38"/>
      <c r="D975" s="19"/>
      <c r="E975" s="19"/>
      <c r="F975" s="19"/>
      <c r="G975" s="114"/>
      <c r="H975" s="124"/>
    </row>
    <row r="976" spans="1:8" ht="15" hidden="1" x14ac:dyDescent="0.25">
      <c r="A976" s="17"/>
      <c r="B976" s="27"/>
      <c r="C976" s="38"/>
      <c r="D976" s="19"/>
      <c r="E976" s="19"/>
      <c r="F976" s="19"/>
      <c r="G976" s="114"/>
      <c r="H976" s="124"/>
    </row>
    <row r="977" spans="1:8" ht="15" hidden="1" x14ac:dyDescent="0.25">
      <c r="A977" s="17"/>
      <c r="B977" s="27"/>
      <c r="C977" s="38"/>
      <c r="D977" s="19"/>
      <c r="E977" s="19"/>
      <c r="F977" s="19"/>
      <c r="G977" s="114"/>
      <c r="H977" s="124"/>
    </row>
    <row r="978" spans="1:8" ht="15" hidden="1" x14ac:dyDescent="0.25">
      <c r="A978" s="17"/>
      <c r="B978" s="27"/>
      <c r="C978" s="38"/>
      <c r="D978" s="19"/>
      <c r="E978" s="19"/>
      <c r="F978" s="19"/>
      <c r="G978" s="114"/>
      <c r="H978" s="124"/>
    </row>
    <row r="979" spans="1:8" ht="15" hidden="1" x14ac:dyDescent="0.25">
      <c r="A979" s="17"/>
      <c r="B979" s="27"/>
      <c r="C979" s="38"/>
      <c r="D979" s="19"/>
      <c r="E979" s="19"/>
      <c r="F979" s="19"/>
      <c r="G979" s="114"/>
      <c r="H979" s="124"/>
    </row>
    <row r="980" spans="1:8" ht="15" hidden="1" x14ac:dyDescent="0.25">
      <c r="A980" s="17"/>
      <c r="B980" s="27"/>
      <c r="C980" s="38"/>
      <c r="D980" s="19"/>
      <c r="E980" s="19"/>
      <c r="F980" s="19"/>
      <c r="G980" s="114"/>
      <c r="H980" s="124"/>
    </row>
    <row r="981" spans="1:8" ht="15" hidden="1" x14ac:dyDescent="0.25">
      <c r="A981" s="17"/>
      <c r="B981" s="27"/>
      <c r="C981" s="38"/>
      <c r="D981" s="19"/>
      <c r="E981" s="19"/>
      <c r="F981" s="19"/>
      <c r="G981" s="114"/>
      <c r="H981" s="124"/>
    </row>
    <row r="982" spans="1:8" ht="15" hidden="1" x14ac:dyDescent="0.25">
      <c r="A982" s="17"/>
      <c r="B982" s="27"/>
      <c r="C982" s="38"/>
      <c r="D982" s="19"/>
      <c r="E982" s="19"/>
      <c r="F982" s="19"/>
      <c r="G982" s="114"/>
      <c r="H982" s="124"/>
    </row>
    <row r="983" spans="1:8" ht="15" hidden="1" x14ac:dyDescent="0.25">
      <c r="A983" s="17"/>
      <c r="B983" s="27"/>
      <c r="C983" s="38"/>
      <c r="D983" s="19"/>
      <c r="E983" s="19"/>
      <c r="F983" s="19"/>
      <c r="G983" s="114"/>
      <c r="H983" s="124"/>
    </row>
    <row r="984" spans="1:8" ht="15" hidden="1" x14ac:dyDescent="0.25">
      <c r="A984" s="17"/>
      <c r="B984" s="27"/>
      <c r="C984" s="38"/>
      <c r="D984" s="19"/>
      <c r="E984" s="19"/>
      <c r="F984" s="19"/>
      <c r="G984" s="114"/>
      <c r="H984" s="124"/>
    </row>
    <row r="985" spans="1:8" ht="15" hidden="1" x14ac:dyDescent="0.25">
      <c r="A985" s="17"/>
      <c r="B985" s="27"/>
      <c r="C985" s="38"/>
      <c r="D985" s="19"/>
      <c r="E985" s="19"/>
      <c r="F985" s="19"/>
      <c r="G985" s="114"/>
      <c r="H985" s="124"/>
    </row>
    <row r="986" spans="1:8" ht="15" hidden="1" x14ac:dyDescent="0.25">
      <c r="A986" s="17"/>
      <c r="B986" s="27"/>
      <c r="C986" s="38"/>
      <c r="D986" s="19"/>
      <c r="E986" s="19"/>
      <c r="F986" s="19"/>
      <c r="G986" s="114"/>
      <c r="H986" s="124"/>
    </row>
    <row r="987" spans="1:8" ht="15" hidden="1" x14ac:dyDescent="0.25">
      <c r="A987" s="17"/>
      <c r="B987" s="27"/>
      <c r="C987" s="38"/>
      <c r="D987" s="19"/>
      <c r="E987" s="19"/>
      <c r="F987" s="19"/>
      <c r="G987" s="114"/>
      <c r="H987" s="124"/>
    </row>
    <row r="988" spans="1:8" ht="15" hidden="1" x14ac:dyDescent="0.25">
      <c r="A988" s="17"/>
      <c r="B988" s="27"/>
      <c r="C988" s="38"/>
      <c r="D988" s="19"/>
      <c r="E988" s="19"/>
      <c r="F988" s="19"/>
      <c r="G988" s="114"/>
      <c r="H988" s="124"/>
    </row>
    <row r="989" spans="1:8" ht="15" hidden="1" x14ac:dyDescent="0.25">
      <c r="A989" s="17"/>
      <c r="B989" s="27"/>
      <c r="C989" s="38"/>
      <c r="D989" s="19"/>
      <c r="E989" s="19"/>
      <c r="F989" s="19"/>
      <c r="G989" s="114"/>
      <c r="H989" s="124"/>
    </row>
    <row r="990" spans="1:8" ht="15" hidden="1" x14ac:dyDescent="0.25">
      <c r="A990" s="17"/>
      <c r="B990" s="27"/>
      <c r="C990" s="38"/>
      <c r="D990" s="19"/>
      <c r="E990" s="19"/>
      <c r="F990" s="19"/>
      <c r="G990" s="114"/>
      <c r="H990" s="124"/>
    </row>
    <row r="991" spans="1:8" ht="15" hidden="1" x14ac:dyDescent="0.25">
      <c r="A991" s="17"/>
      <c r="B991" s="27"/>
      <c r="C991" s="38"/>
      <c r="D991" s="19"/>
      <c r="E991" s="19"/>
      <c r="F991" s="19"/>
      <c r="G991" s="114"/>
      <c r="H991" s="124"/>
    </row>
    <row r="992" spans="1:8" ht="15" hidden="1" x14ac:dyDescent="0.25">
      <c r="A992" s="17"/>
      <c r="B992" s="27"/>
      <c r="C992" s="38"/>
      <c r="D992" s="19"/>
      <c r="E992" s="19"/>
      <c r="F992" s="19"/>
      <c r="G992" s="114"/>
      <c r="H992" s="124"/>
    </row>
    <row r="993" spans="1:8" ht="15" hidden="1" x14ac:dyDescent="0.25">
      <c r="A993" s="17"/>
      <c r="B993" s="27"/>
      <c r="C993" s="38"/>
      <c r="D993" s="19"/>
      <c r="E993" s="19"/>
      <c r="F993" s="19"/>
      <c r="G993" s="114"/>
      <c r="H993" s="124"/>
    </row>
    <row r="994" spans="1:8" ht="15" hidden="1" x14ac:dyDescent="0.25">
      <c r="A994" s="17"/>
      <c r="B994" s="27"/>
      <c r="C994" s="38"/>
      <c r="D994" s="19"/>
      <c r="E994" s="19"/>
      <c r="F994" s="19"/>
      <c r="G994" s="114"/>
      <c r="H994" s="124"/>
    </row>
    <row r="995" spans="1:8" ht="15" hidden="1" x14ac:dyDescent="0.25">
      <c r="A995" s="17"/>
      <c r="B995" s="27"/>
      <c r="C995" s="38"/>
      <c r="D995" s="19"/>
      <c r="E995" s="19"/>
      <c r="F995" s="19"/>
      <c r="G995" s="114"/>
      <c r="H995" s="124"/>
    </row>
    <row r="996" spans="1:8" ht="15" hidden="1" x14ac:dyDescent="0.25">
      <c r="A996" s="17"/>
      <c r="B996" s="27"/>
      <c r="C996" s="38"/>
      <c r="D996" s="19"/>
      <c r="E996" s="19"/>
      <c r="F996" s="19"/>
      <c r="G996" s="114"/>
      <c r="H996" s="124"/>
    </row>
    <row r="997" spans="1:8" ht="15" hidden="1" x14ac:dyDescent="0.25">
      <c r="A997" s="17"/>
      <c r="B997" s="27"/>
      <c r="C997" s="38"/>
      <c r="D997" s="19"/>
      <c r="E997" s="19"/>
      <c r="F997" s="19"/>
      <c r="G997" s="114"/>
      <c r="H997" s="124"/>
    </row>
    <row r="998" spans="1:8" ht="15" hidden="1" x14ac:dyDescent="0.25">
      <c r="A998" s="17"/>
      <c r="B998" s="27"/>
      <c r="C998" s="38"/>
      <c r="D998" s="19"/>
      <c r="E998" s="19"/>
      <c r="F998" s="19"/>
      <c r="G998" s="114"/>
      <c r="H998" s="124"/>
    </row>
    <row r="999" spans="1:8" ht="15" hidden="1" x14ac:dyDescent="0.25">
      <c r="A999" s="17"/>
      <c r="B999" s="27"/>
      <c r="C999" s="38"/>
      <c r="D999" s="19"/>
      <c r="E999" s="19"/>
      <c r="F999" s="19"/>
      <c r="G999" s="114"/>
      <c r="H999" s="124"/>
    </row>
    <row r="1000" spans="1:8" ht="15" hidden="1" x14ac:dyDescent="0.25">
      <c r="A1000" s="17"/>
      <c r="B1000" s="27"/>
      <c r="C1000" s="38"/>
      <c r="D1000" s="19"/>
      <c r="E1000" s="19"/>
      <c r="F1000" s="19"/>
      <c r="G1000" s="114"/>
      <c r="H1000" s="124"/>
    </row>
    <row r="1001" spans="1:8" ht="15" hidden="1" x14ac:dyDescent="0.25">
      <c r="A1001" s="17"/>
      <c r="B1001" s="27"/>
      <c r="C1001" s="38"/>
      <c r="D1001" s="19"/>
      <c r="E1001" s="19"/>
      <c r="F1001" s="19"/>
      <c r="G1001" s="114"/>
      <c r="H1001" s="124"/>
    </row>
    <row r="1002" spans="1:8" ht="15" hidden="1" x14ac:dyDescent="0.25">
      <c r="A1002" s="17"/>
      <c r="B1002" s="27"/>
      <c r="C1002" s="38"/>
      <c r="D1002" s="19"/>
      <c r="E1002" s="19"/>
      <c r="F1002" s="19"/>
      <c r="G1002" s="114"/>
      <c r="H1002" s="124"/>
    </row>
    <row r="1003" spans="1:8" ht="15" hidden="1" x14ac:dyDescent="0.25">
      <c r="A1003" s="17"/>
      <c r="B1003" s="27"/>
      <c r="C1003" s="38"/>
      <c r="D1003" s="19"/>
      <c r="E1003" s="19"/>
      <c r="F1003" s="19"/>
      <c r="G1003" s="114"/>
      <c r="H1003" s="124"/>
    </row>
    <row r="1004" spans="1:8" ht="15" hidden="1" x14ac:dyDescent="0.25">
      <c r="A1004" s="17"/>
      <c r="B1004" s="27"/>
      <c r="C1004" s="38"/>
      <c r="D1004" s="19"/>
      <c r="E1004" s="19"/>
      <c r="F1004" s="19"/>
      <c r="G1004" s="114"/>
      <c r="H1004" s="124"/>
    </row>
    <row r="1005" spans="1:8" ht="15" hidden="1" x14ac:dyDescent="0.25">
      <c r="A1005" s="17"/>
      <c r="B1005" s="27"/>
      <c r="C1005" s="38"/>
      <c r="D1005" s="19"/>
      <c r="E1005" s="19"/>
      <c r="F1005" s="19"/>
      <c r="G1005" s="114"/>
      <c r="H1005" s="124"/>
    </row>
    <row r="1006" spans="1:8" ht="15" hidden="1" x14ac:dyDescent="0.25">
      <c r="A1006" s="17"/>
      <c r="B1006" s="27"/>
      <c r="C1006" s="38"/>
      <c r="D1006" s="19"/>
      <c r="E1006" s="19"/>
      <c r="F1006" s="19"/>
      <c r="G1006" s="114"/>
      <c r="H1006" s="124"/>
    </row>
    <row r="1007" spans="1:8" ht="15" hidden="1" x14ac:dyDescent="0.25">
      <c r="A1007" s="17"/>
      <c r="B1007" s="27"/>
      <c r="C1007" s="38"/>
      <c r="D1007" s="19"/>
      <c r="E1007" s="19"/>
      <c r="F1007" s="19"/>
      <c r="G1007" s="114"/>
      <c r="H1007" s="124"/>
    </row>
    <row r="1008" spans="1:8" ht="15" hidden="1" x14ac:dyDescent="0.25">
      <c r="A1008" s="17"/>
      <c r="B1008" s="27"/>
      <c r="C1008" s="38"/>
      <c r="D1008" s="19"/>
      <c r="E1008" s="19"/>
      <c r="F1008" s="19"/>
      <c r="G1008" s="114"/>
      <c r="H1008" s="124"/>
    </row>
    <row r="1009" spans="1:8" ht="15" hidden="1" x14ac:dyDescent="0.25">
      <c r="A1009" s="17"/>
      <c r="B1009" s="27"/>
      <c r="C1009" s="38"/>
      <c r="D1009" s="19"/>
      <c r="E1009" s="19"/>
      <c r="F1009" s="19"/>
      <c r="G1009" s="114"/>
      <c r="H1009" s="124"/>
    </row>
    <row r="1010" spans="1:8" ht="15" hidden="1" x14ac:dyDescent="0.25">
      <c r="A1010" s="17"/>
      <c r="B1010" s="27"/>
      <c r="C1010" s="38"/>
      <c r="D1010" s="19"/>
      <c r="E1010" s="19"/>
      <c r="F1010" s="19"/>
      <c r="G1010" s="114"/>
      <c r="H1010" s="124"/>
    </row>
    <row r="1011" spans="1:8" ht="15" hidden="1" x14ac:dyDescent="0.25">
      <c r="A1011" s="17"/>
      <c r="B1011" s="27"/>
      <c r="C1011" s="38"/>
      <c r="D1011" s="19"/>
      <c r="E1011" s="19"/>
      <c r="F1011" s="19"/>
      <c r="G1011" s="114"/>
      <c r="H1011" s="124"/>
    </row>
    <row r="1012" spans="1:8" ht="15" hidden="1" x14ac:dyDescent="0.25">
      <c r="A1012" s="17"/>
      <c r="B1012" s="27"/>
      <c r="C1012" s="38"/>
      <c r="D1012" s="19"/>
      <c r="E1012" s="19"/>
      <c r="F1012" s="19"/>
      <c r="G1012" s="114"/>
      <c r="H1012" s="124"/>
    </row>
    <row r="1013" spans="1:8" ht="15" hidden="1" x14ac:dyDescent="0.25">
      <c r="A1013" s="17"/>
      <c r="B1013" s="27"/>
      <c r="C1013" s="38"/>
      <c r="D1013" s="19"/>
      <c r="E1013" s="19"/>
      <c r="F1013" s="19"/>
      <c r="G1013" s="114"/>
      <c r="H1013" s="124"/>
    </row>
    <row r="1014" spans="1:8" ht="15" hidden="1" x14ac:dyDescent="0.25">
      <c r="A1014" s="17"/>
      <c r="B1014" s="27"/>
      <c r="C1014" s="38"/>
      <c r="D1014" s="19"/>
      <c r="E1014" s="19"/>
      <c r="F1014" s="19"/>
      <c r="G1014" s="114"/>
      <c r="H1014" s="124"/>
    </row>
    <row r="1015" spans="1:8" ht="15" hidden="1" x14ac:dyDescent="0.25">
      <c r="A1015" s="17"/>
      <c r="B1015" s="27"/>
      <c r="C1015" s="38"/>
      <c r="D1015" s="19"/>
      <c r="E1015" s="19"/>
      <c r="F1015" s="19"/>
      <c r="G1015" s="114"/>
      <c r="H1015" s="124"/>
    </row>
    <row r="1016" spans="1:8" ht="15" hidden="1" x14ac:dyDescent="0.25">
      <c r="A1016" s="17"/>
      <c r="B1016" s="27"/>
      <c r="C1016" s="38"/>
      <c r="D1016" s="19"/>
      <c r="E1016" s="19"/>
      <c r="F1016" s="19"/>
      <c r="G1016" s="114"/>
      <c r="H1016" s="124"/>
    </row>
    <row r="1017" spans="1:8" ht="15" hidden="1" x14ac:dyDescent="0.25">
      <c r="A1017" s="17"/>
      <c r="B1017" s="27"/>
      <c r="C1017" s="38"/>
      <c r="D1017" s="19"/>
      <c r="E1017" s="19"/>
      <c r="F1017" s="19"/>
      <c r="G1017" s="114"/>
      <c r="H1017" s="124"/>
    </row>
    <row r="1018" spans="1:8" ht="15" hidden="1" x14ac:dyDescent="0.25">
      <c r="A1018" s="17"/>
      <c r="B1018" s="27"/>
      <c r="C1018" s="38"/>
      <c r="D1018" s="19"/>
      <c r="E1018" s="19"/>
      <c r="F1018" s="19"/>
      <c r="G1018" s="114"/>
      <c r="H1018" s="124"/>
    </row>
    <row r="1019" spans="1:8" ht="15" hidden="1" x14ac:dyDescent="0.25">
      <c r="A1019" s="17"/>
      <c r="B1019" s="27"/>
      <c r="C1019" s="38"/>
      <c r="D1019" s="19"/>
      <c r="E1019" s="19"/>
      <c r="F1019" s="19"/>
      <c r="G1019" s="114"/>
      <c r="H1019" s="124"/>
    </row>
    <row r="1020" spans="1:8" ht="15" hidden="1" x14ac:dyDescent="0.25">
      <c r="A1020" s="17"/>
      <c r="B1020" s="27"/>
      <c r="C1020" s="38"/>
      <c r="D1020" s="19"/>
      <c r="E1020" s="19"/>
      <c r="F1020" s="19"/>
      <c r="G1020" s="114"/>
      <c r="H1020" s="124"/>
    </row>
    <row r="1021" spans="1:8" ht="15" hidden="1" x14ac:dyDescent="0.25">
      <c r="A1021" s="17"/>
      <c r="B1021" s="27"/>
      <c r="C1021" s="38"/>
      <c r="D1021" s="19"/>
      <c r="E1021" s="19"/>
      <c r="F1021" s="19"/>
      <c r="G1021" s="114"/>
      <c r="H1021" s="124"/>
    </row>
    <row r="1022" spans="1:8" ht="15" hidden="1" x14ac:dyDescent="0.25">
      <c r="A1022" s="17"/>
      <c r="B1022" s="27"/>
      <c r="C1022" s="38"/>
      <c r="D1022" s="19"/>
      <c r="E1022" s="19"/>
      <c r="F1022" s="19"/>
      <c r="G1022" s="114"/>
      <c r="H1022" s="124"/>
    </row>
    <row r="1023" spans="1:8" ht="15" hidden="1" x14ac:dyDescent="0.25">
      <c r="A1023" s="17"/>
      <c r="B1023" s="27"/>
      <c r="C1023" s="38"/>
      <c r="D1023" s="19"/>
      <c r="E1023" s="19"/>
      <c r="F1023" s="19"/>
      <c r="G1023" s="114"/>
      <c r="H1023" s="124"/>
    </row>
    <row r="1024" spans="1:8" ht="15" hidden="1" x14ac:dyDescent="0.25">
      <c r="A1024" s="17"/>
      <c r="B1024" s="27"/>
      <c r="C1024" s="38"/>
      <c r="D1024" s="19"/>
      <c r="E1024" s="19"/>
      <c r="F1024" s="19"/>
      <c r="G1024" s="114"/>
      <c r="H1024" s="124"/>
    </row>
    <row r="1025" spans="1:8" ht="15" hidden="1" x14ac:dyDescent="0.25">
      <c r="A1025" s="17"/>
      <c r="B1025" s="27"/>
      <c r="C1025" s="38"/>
      <c r="D1025" s="19"/>
      <c r="E1025" s="19"/>
      <c r="F1025" s="19"/>
      <c r="G1025" s="114"/>
      <c r="H1025" s="124"/>
    </row>
    <row r="1026" spans="1:8" ht="15" hidden="1" x14ac:dyDescent="0.25">
      <c r="A1026" s="17"/>
      <c r="B1026" s="27"/>
      <c r="C1026" s="38"/>
      <c r="D1026" s="19"/>
      <c r="E1026" s="19"/>
      <c r="F1026" s="19"/>
      <c r="G1026" s="114"/>
      <c r="H1026" s="124"/>
    </row>
    <row r="1027" spans="1:8" ht="15" hidden="1" x14ac:dyDescent="0.25">
      <c r="A1027" s="17"/>
      <c r="B1027" s="27"/>
      <c r="C1027" s="38"/>
      <c r="D1027" s="19"/>
      <c r="E1027" s="19"/>
      <c r="F1027" s="19"/>
      <c r="G1027" s="114"/>
      <c r="H1027" s="124"/>
    </row>
    <row r="1028" spans="1:8" ht="15" hidden="1" x14ac:dyDescent="0.25">
      <c r="A1028" s="17"/>
      <c r="B1028" s="27"/>
      <c r="C1028" s="38"/>
      <c r="D1028" s="19"/>
      <c r="E1028" s="19"/>
      <c r="F1028" s="19"/>
      <c r="G1028" s="114"/>
      <c r="H1028" s="124"/>
    </row>
    <row r="1029" spans="1:8" ht="15" hidden="1" x14ac:dyDescent="0.25">
      <c r="A1029" s="17"/>
      <c r="B1029" s="27"/>
      <c r="C1029" s="38"/>
      <c r="D1029" s="19"/>
      <c r="E1029" s="19"/>
      <c r="F1029" s="19"/>
      <c r="G1029" s="114"/>
      <c r="H1029" s="124"/>
    </row>
    <row r="1030" spans="1:8" ht="15" hidden="1" x14ac:dyDescent="0.25">
      <c r="A1030" s="17"/>
      <c r="B1030" s="27"/>
      <c r="C1030" s="38"/>
      <c r="D1030" s="19"/>
      <c r="E1030" s="19"/>
      <c r="F1030" s="19"/>
      <c r="G1030" s="114"/>
      <c r="H1030" s="124"/>
    </row>
    <row r="1031" spans="1:8" ht="15" hidden="1" x14ac:dyDescent="0.25">
      <c r="A1031" s="17"/>
      <c r="B1031" s="27"/>
      <c r="C1031" s="38"/>
      <c r="D1031" s="19"/>
      <c r="E1031" s="19"/>
      <c r="F1031" s="19"/>
      <c r="G1031" s="114"/>
      <c r="H1031" s="124"/>
    </row>
    <row r="1032" spans="1:8" ht="15" hidden="1" x14ac:dyDescent="0.25">
      <c r="A1032" s="17"/>
      <c r="B1032" s="27"/>
      <c r="C1032" s="38"/>
      <c r="D1032" s="19"/>
      <c r="E1032" s="19"/>
      <c r="F1032" s="19"/>
      <c r="G1032" s="114"/>
      <c r="H1032" s="124"/>
    </row>
    <row r="1033" spans="1:8" ht="15" hidden="1" x14ac:dyDescent="0.25">
      <c r="A1033" s="17"/>
      <c r="B1033" s="27"/>
      <c r="C1033" s="38"/>
      <c r="D1033" s="19"/>
      <c r="E1033" s="19"/>
      <c r="F1033" s="19"/>
      <c r="G1033" s="114"/>
      <c r="H1033" s="124"/>
    </row>
    <row r="1034" spans="1:8" ht="15" hidden="1" x14ac:dyDescent="0.25">
      <c r="A1034" s="17"/>
      <c r="B1034" s="27"/>
      <c r="C1034" s="38"/>
      <c r="D1034" s="19"/>
      <c r="E1034" s="19"/>
      <c r="F1034" s="19"/>
      <c r="G1034" s="114"/>
      <c r="H1034" s="124"/>
    </row>
    <row r="1035" spans="1:8" ht="15" hidden="1" x14ac:dyDescent="0.25">
      <c r="A1035" s="17"/>
      <c r="B1035" s="27"/>
      <c r="C1035" s="38"/>
      <c r="D1035" s="19"/>
      <c r="E1035" s="19"/>
      <c r="F1035" s="19"/>
      <c r="G1035" s="114"/>
      <c r="H1035" s="124"/>
    </row>
    <row r="1036" spans="1:8" ht="15" hidden="1" x14ac:dyDescent="0.25">
      <c r="A1036" s="17"/>
      <c r="B1036" s="27"/>
      <c r="C1036" s="38"/>
      <c r="D1036" s="19"/>
      <c r="E1036" s="19"/>
      <c r="F1036" s="19"/>
      <c r="G1036" s="114"/>
      <c r="H1036" s="124"/>
    </row>
    <row r="1037" spans="1:8" ht="15" hidden="1" x14ac:dyDescent="0.25">
      <c r="A1037" s="17"/>
      <c r="B1037" s="27"/>
      <c r="C1037" s="38"/>
      <c r="D1037" s="19"/>
      <c r="E1037" s="19"/>
      <c r="F1037" s="19"/>
      <c r="G1037" s="114"/>
      <c r="H1037" s="124"/>
    </row>
    <row r="1038" spans="1:8" ht="15" hidden="1" x14ac:dyDescent="0.25">
      <c r="A1038" s="17"/>
      <c r="B1038" s="27"/>
      <c r="C1038" s="38"/>
      <c r="D1038" s="19"/>
      <c r="E1038" s="19"/>
      <c r="F1038" s="19"/>
      <c r="G1038" s="114"/>
      <c r="H1038" s="124"/>
    </row>
    <row r="1039" spans="1:8" ht="15" hidden="1" x14ac:dyDescent="0.25">
      <c r="A1039" s="17"/>
      <c r="B1039" s="27"/>
      <c r="C1039" s="38"/>
      <c r="D1039" s="19"/>
      <c r="E1039" s="19"/>
      <c r="F1039" s="19"/>
      <c r="G1039" s="114"/>
      <c r="H1039" s="124"/>
    </row>
    <row r="1040" spans="1:8" ht="15" hidden="1" x14ac:dyDescent="0.25">
      <c r="A1040" s="17"/>
      <c r="B1040" s="27"/>
      <c r="C1040" s="38"/>
      <c r="D1040" s="19"/>
      <c r="E1040" s="19"/>
      <c r="F1040" s="19"/>
      <c r="G1040" s="114"/>
      <c r="H1040" s="124"/>
    </row>
    <row r="1041" spans="1:8" ht="15" hidden="1" x14ac:dyDescent="0.25">
      <c r="A1041" s="17"/>
      <c r="B1041" s="27"/>
      <c r="C1041" s="38"/>
      <c r="D1041" s="19"/>
      <c r="E1041" s="19"/>
      <c r="F1041" s="19"/>
      <c r="G1041" s="114"/>
      <c r="H1041" s="124"/>
    </row>
    <row r="1042" spans="1:8" ht="15" hidden="1" x14ac:dyDescent="0.25">
      <c r="A1042" s="17"/>
      <c r="B1042" s="27"/>
      <c r="C1042" s="38"/>
      <c r="D1042" s="19"/>
      <c r="E1042" s="19"/>
      <c r="F1042" s="19"/>
      <c r="G1042" s="114"/>
      <c r="H1042" s="124"/>
    </row>
    <row r="1043" spans="1:8" ht="15" hidden="1" x14ac:dyDescent="0.25">
      <c r="A1043" s="17"/>
      <c r="B1043" s="27"/>
      <c r="C1043" s="38"/>
      <c r="D1043" s="19"/>
      <c r="E1043" s="19"/>
      <c r="F1043" s="19"/>
      <c r="G1043" s="114"/>
      <c r="H1043" s="124"/>
    </row>
    <row r="1044" spans="1:8" ht="15" hidden="1" x14ac:dyDescent="0.25">
      <c r="A1044" s="17"/>
      <c r="B1044" s="27"/>
      <c r="C1044" s="38"/>
      <c r="D1044" s="19"/>
      <c r="E1044" s="19"/>
      <c r="F1044" s="19"/>
      <c r="G1044" s="114"/>
      <c r="H1044" s="124"/>
    </row>
    <row r="1045" spans="1:8" ht="15" hidden="1" x14ac:dyDescent="0.25">
      <c r="A1045" s="17"/>
      <c r="B1045" s="27"/>
      <c r="C1045" s="38"/>
      <c r="D1045" s="19"/>
      <c r="E1045" s="19"/>
      <c r="F1045" s="19"/>
      <c r="G1045" s="114"/>
      <c r="H1045" s="124"/>
    </row>
    <row r="1046" spans="1:8" ht="15" hidden="1" x14ac:dyDescent="0.25">
      <c r="A1046" s="17"/>
      <c r="B1046" s="27"/>
      <c r="C1046" s="38"/>
      <c r="D1046" s="19"/>
      <c r="E1046" s="19"/>
      <c r="F1046" s="19"/>
      <c r="G1046" s="114"/>
      <c r="H1046" s="124"/>
    </row>
    <row r="1047" spans="1:8" ht="15" hidden="1" x14ac:dyDescent="0.25">
      <c r="A1047" s="17"/>
      <c r="B1047" s="27"/>
      <c r="C1047" s="38"/>
      <c r="D1047" s="19"/>
      <c r="E1047" s="19"/>
      <c r="F1047" s="19"/>
      <c r="G1047" s="114"/>
      <c r="H1047" s="124"/>
    </row>
    <row r="1048" spans="1:8" ht="15" hidden="1" x14ac:dyDescent="0.25">
      <c r="A1048" s="17"/>
      <c r="B1048" s="27"/>
      <c r="C1048" s="38"/>
      <c r="D1048" s="19"/>
      <c r="E1048" s="19"/>
      <c r="F1048" s="19"/>
      <c r="G1048" s="114"/>
      <c r="H1048" s="124"/>
    </row>
    <row r="1049" spans="1:8" ht="15" hidden="1" x14ac:dyDescent="0.25">
      <c r="A1049" s="17"/>
      <c r="B1049" s="27"/>
      <c r="C1049" s="38"/>
      <c r="D1049" s="19"/>
      <c r="E1049" s="19"/>
      <c r="F1049" s="19"/>
      <c r="G1049" s="114"/>
      <c r="H1049" s="124"/>
    </row>
    <row r="1050" spans="1:8" ht="15" hidden="1" x14ac:dyDescent="0.25">
      <c r="A1050" s="17"/>
      <c r="B1050" s="27"/>
      <c r="C1050" s="38"/>
      <c r="D1050" s="19"/>
      <c r="E1050" s="19"/>
      <c r="F1050" s="19"/>
      <c r="G1050" s="114"/>
      <c r="H1050" s="124"/>
    </row>
    <row r="1051" spans="1:8" ht="15" hidden="1" x14ac:dyDescent="0.25">
      <c r="A1051" s="17"/>
      <c r="B1051" s="27"/>
      <c r="C1051" s="38"/>
      <c r="D1051" s="19"/>
      <c r="E1051" s="19"/>
      <c r="F1051" s="19"/>
      <c r="G1051" s="114"/>
      <c r="H1051" s="124"/>
    </row>
    <row r="1052" spans="1:8" ht="15" hidden="1" x14ac:dyDescent="0.25">
      <c r="A1052" s="17"/>
      <c r="B1052" s="27"/>
      <c r="C1052" s="38"/>
      <c r="D1052" s="19"/>
      <c r="E1052" s="19"/>
      <c r="F1052" s="19"/>
      <c r="G1052" s="114"/>
      <c r="H1052" s="124"/>
    </row>
    <row r="1053" spans="1:8" ht="15" hidden="1" x14ac:dyDescent="0.25">
      <c r="A1053" s="17"/>
      <c r="B1053" s="27"/>
      <c r="C1053" s="38"/>
      <c r="D1053" s="19"/>
      <c r="E1053" s="19"/>
      <c r="F1053" s="19"/>
      <c r="G1053" s="114"/>
      <c r="H1053" s="124"/>
    </row>
    <row r="1054" spans="1:8" ht="15" hidden="1" x14ac:dyDescent="0.25">
      <c r="A1054" s="17"/>
      <c r="B1054" s="27"/>
      <c r="C1054" s="38"/>
      <c r="D1054" s="19"/>
      <c r="E1054" s="19"/>
      <c r="F1054" s="19"/>
      <c r="G1054" s="114"/>
      <c r="H1054" s="124"/>
    </row>
    <row r="1055" spans="1:8" ht="15" hidden="1" x14ac:dyDescent="0.25">
      <c r="A1055" s="17"/>
      <c r="B1055" s="27"/>
      <c r="C1055" s="38"/>
      <c r="D1055" s="19"/>
      <c r="E1055" s="19"/>
      <c r="F1055" s="19"/>
      <c r="G1055" s="114"/>
      <c r="H1055" s="124"/>
    </row>
    <row r="1056" spans="1:8" ht="15" hidden="1" x14ac:dyDescent="0.25">
      <c r="A1056" s="17"/>
      <c r="B1056" s="27"/>
      <c r="C1056" s="38"/>
      <c r="D1056" s="19"/>
      <c r="E1056" s="19"/>
      <c r="F1056" s="19"/>
      <c r="G1056" s="114"/>
      <c r="H1056" s="124"/>
    </row>
    <row r="1057" spans="1:8" ht="15" hidden="1" x14ac:dyDescent="0.25">
      <c r="A1057" s="17"/>
      <c r="B1057" s="27"/>
      <c r="C1057" s="38"/>
      <c r="D1057" s="19"/>
      <c r="E1057" s="19"/>
      <c r="F1057" s="19"/>
      <c r="G1057" s="114"/>
      <c r="H1057" s="124"/>
    </row>
    <row r="1058" spans="1:8" ht="15" hidden="1" x14ac:dyDescent="0.25">
      <c r="A1058" s="17"/>
      <c r="B1058" s="27"/>
      <c r="C1058" s="38"/>
      <c r="D1058" s="19"/>
      <c r="E1058" s="19"/>
      <c r="F1058" s="19"/>
      <c r="G1058" s="114"/>
      <c r="H1058" s="124"/>
    </row>
    <row r="1059" spans="1:8" ht="15" hidden="1" x14ac:dyDescent="0.25">
      <c r="A1059" s="17"/>
      <c r="B1059" s="27"/>
      <c r="C1059" s="38"/>
      <c r="D1059" s="19"/>
      <c r="E1059" s="19"/>
      <c r="F1059" s="19"/>
      <c r="G1059" s="114"/>
      <c r="H1059" s="124"/>
    </row>
    <row r="1060" spans="1:8" ht="15" hidden="1" x14ac:dyDescent="0.25">
      <c r="A1060" s="17"/>
      <c r="B1060" s="27"/>
      <c r="C1060" s="38"/>
      <c r="D1060" s="19"/>
      <c r="E1060" s="19"/>
      <c r="F1060" s="19"/>
      <c r="G1060" s="114"/>
      <c r="H1060" s="124"/>
    </row>
    <row r="1061" spans="1:8" ht="15" hidden="1" x14ac:dyDescent="0.25">
      <c r="A1061" s="17"/>
      <c r="B1061" s="27"/>
      <c r="C1061" s="38"/>
      <c r="D1061" s="19"/>
      <c r="E1061" s="19"/>
      <c r="F1061" s="19"/>
      <c r="G1061" s="114"/>
      <c r="H1061" s="124"/>
    </row>
    <row r="1062" spans="1:8" ht="15" hidden="1" x14ac:dyDescent="0.25">
      <c r="A1062" s="17"/>
      <c r="B1062" s="27"/>
      <c r="C1062" s="38"/>
      <c r="D1062" s="19"/>
      <c r="E1062" s="19"/>
      <c r="F1062" s="19"/>
      <c r="G1062" s="114"/>
      <c r="H1062" s="124"/>
    </row>
    <row r="1063" spans="1:8" ht="15" hidden="1" x14ac:dyDescent="0.25">
      <c r="A1063" s="17"/>
      <c r="B1063" s="27"/>
      <c r="C1063" s="38"/>
      <c r="D1063" s="19"/>
      <c r="E1063" s="19"/>
      <c r="F1063" s="19"/>
      <c r="G1063" s="114"/>
      <c r="H1063" s="124"/>
    </row>
    <row r="1064" spans="1:8" ht="15" hidden="1" x14ac:dyDescent="0.25">
      <c r="A1064" s="17"/>
      <c r="B1064" s="27"/>
      <c r="C1064" s="38"/>
      <c r="D1064" s="19"/>
      <c r="E1064" s="19"/>
      <c r="F1064" s="19"/>
      <c r="G1064" s="114"/>
      <c r="H1064" s="124"/>
    </row>
    <row r="1065" spans="1:8" ht="15" hidden="1" x14ac:dyDescent="0.25">
      <c r="A1065" s="17"/>
      <c r="B1065" s="27"/>
      <c r="C1065" s="38"/>
      <c r="D1065" s="19"/>
      <c r="E1065" s="19"/>
      <c r="F1065" s="19"/>
      <c r="G1065" s="114"/>
      <c r="H1065" s="124"/>
    </row>
    <row r="1066" spans="1:8" ht="15" hidden="1" x14ac:dyDescent="0.25">
      <c r="A1066" s="17"/>
      <c r="B1066" s="27"/>
      <c r="C1066" s="38"/>
      <c r="D1066" s="19"/>
      <c r="E1066" s="19"/>
      <c r="F1066" s="19"/>
      <c r="G1066" s="114"/>
      <c r="H1066" s="124"/>
    </row>
    <row r="1067" spans="1:8" ht="15" hidden="1" x14ac:dyDescent="0.25">
      <c r="A1067" s="17"/>
      <c r="B1067" s="27"/>
      <c r="C1067" s="38"/>
      <c r="D1067" s="19"/>
      <c r="E1067" s="19"/>
      <c r="F1067" s="19"/>
      <c r="G1067" s="114"/>
      <c r="H1067" s="124"/>
    </row>
    <row r="1068" spans="1:8" ht="15" hidden="1" x14ac:dyDescent="0.25">
      <c r="A1068" s="17"/>
      <c r="B1068" s="27"/>
      <c r="C1068" s="38"/>
      <c r="D1068" s="19"/>
      <c r="E1068" s="19"/>
      <c r="F1068" s="19"/>
      <c r="G1068" s="114"/>
      <c r="H1068" s="124"/>
    </row>
    <row r="1069" spans="1:8" ht="15" hidden="1" x14ac:dyDescent="0.25">
      <c r="A1069" s="17"/>
      <c r="B1069" s="27"/>
      <c r="C1069" s="38"/>
      <c r="D1069" s="19"/>
      <c r="E1069" s="19"/>
      <c r="F1069" s="19"/>
      <c r="G1069" s="114"/>
      <c r="H1069" s="124"/>
    </row>
    <row r="1070" spans="1:8" ht="15" hidden="1" x14ac:dyDescent="0.25">
      <c r="A1070" s="17"/>
      <c r="B1070" s="27"/>
      <c r="C1070" s="38"/>
      <c r="D1070" s="19"/>
      <c r="E1070" s="19"/>
      <c r="F1070" s="19"/>
      <c r="G1070" s="114"/>
      <c r="H1070" s="124"/>
    </row>
    <row r="1071" spans="1:8" ht="15" hidden="1" x14ac:dyDescent="0.25">
      <c r="A1071" s="17"/>
      <c r="B1071" s="27"/>
      <c r="C1071" s="38"/>
      <c r="D1071" s="19"/>
      <c r="E1071" s="19"/>
      <c r="F1071" s="19"/>
      <c r="G1071" s="114"/>
      <c r="H1071" s="124"/>
    </row>
    <row r="1072" spans="1:8" ht="15" hidden="1" x14ac:dyDescent="0.25">
      <c r="A1072" s="17"/>
      <c r="B1072" s="27"/>
      <c r="C1072" s="38"/>
      <c r="D1072" s="19"/>
      <c r="E1072" s="19"/>
      <c r="F1072" s="19"/>
      <c r="G1072" s="114"/>
      <c r="H1072" s="124"/>
    </row>
    <row r="1073" spans="1:8" ht="15" hidden="1" x14ac:dyDescent="0.25">
      <c r="A1073" s="17"/>
      <c r="B1073" s="27"/>
      <c r="C1073" s="38"/>
      <c r="D1073" s="19"/>
      <c r="E1073" s="19"/>
      <c r="F1073" s="19"/>
      <c r="G1073" s="114"/>
      <c r="H1073" s="124"/>
    </row>
    <row r="1074" spans="1:8" ht="15" hidden="1" x14ac:dyDescent="0.25">
      <c r="A1074" s="17"/>
      <c r="B1074" s="27"/>
      <c r="C1074" s="38"/>
      <c r="D1074" s="19"/>
      <c r="E1074" s="19"/>
      <c r="F1074" s="19"/>
      <c r="G1074" s="114"/>
      <c r="H1074" s="124"/>
    </row>
    <row r="1075" spans="1:8" ht="15" hidden="1" x14ac:dyDescent="0.25">
      <c r="A1075" s="17"/>
      <c r="B1075" s="27"/>
      <c r="C1075" s="38"/>
      <c r="D1075" s="19"/>
      <c r="E1075" s="19"/>
      <c r="F1075" s="19"/>
      <c r="G1075" s="114"/>
      <c r="H1075" s="124"/>
    </row>
    <row r="1076" spans="1:8" ht="15" hidden="1" x14ac:dyDescent="0.25">
      <c r="A1076" s="17"/>
      <c r="B1076" s="27"/>
      <c r="C1076" s="38"/>
      <c r="D1076" s="19"/>
      <c r="E1076" s="19"/>
      <c r="F1076" s="19"/>
      <c r="G1076" s="114"/>
      <c r="H1076" s="124"/>
    </row>
    <row r="1077" spans="1:8" ht="15" hidden="1" x14ac:dyDescent="0.25">
      <c r="A1077" s="17"/>
      <c r="B1077" s="27"/>
      <c r="C1077" s="38"/>
      <c r="D1077" s="19"/>
      <c r="E1077" s="19"/>
      <c r="F1077" s="19"/>
      <c r="G1077" s="114"/>
      <c r="H1077" s="124"/>
    </row>
    <row r="1078" spans="1:8" ht="15" hidden="1" x14ac:dyDescent="0.25">
      <c r="A1078" s="17"/>
      <c r="B1078" s="27"/>
      <c r="C1078" s="38"/>
      <c r="D1078" s="19"/>
      <c r="E1078" s="19"/>
      <c r="F1078" s="19"/>
      <c r="G1078" s="114"/>
      <c r="H1078" s="124"/>
    </row>
    <row r="1079" spans="1:8" ht="15" hidden="1" x14ac:dyDescent="0.25">
      <c r="A1079" s="17"/>
      <c r="B1079" s="27"/>
      <c r="C1079" s="38"/>
      <c r="D1079" s="19"/>
      <c r="E1079" s="19"/>
      <c r="F1079" s="19"/>
      <c r="G1079" s="114"/>
      <c r="H1079" s="124"/>
    </row>
    <row r="1080" spans="1:8" ht="15" hidden="1" x14ac:dyDescent="0.25">
      <c r="A1080" s="17"/>
      <c r="B1080" s="27"/>
      <c r="C1080" s="38"/>
      <c r="D1080" s="19"/>
      <c r="E1080" s="19"/>
      <c r="F1080" s="19"/>
      <c r="G1080" s="114"/>
      <c r="H1080" s="124"/>
    </row>
    <row r="1081" spans="1:8" ht="15" hidden="1" x14ac:dyDescent="0.25">
      <c r="A1081" s="17"/>
      <c r="B1081" s="27"/>
      <c r="C1081" s="38"/>
      <c r="D1081" s="19"/>
      <c r="E1081" s="19"/>
      <c r="F1081" s="19"/>
      <c r="G1081" s="114"/>
      <c r="H1081" s="124"/>
    </row>
    <row r="1082" spans="1:8" ht="15" hidden="1" x14ac:dyDescent="0.25">
      <c r="A1082" s="17"/>
      <c r="B1082" s="27"/>
      <c r="C1082" s="38"/>
      <c r="D1082" s="19"/>
      <c r="E1082" s="19"/>
      <c r="F1082" s="19"/>
      <c r="G1082" s="114"/>
      <c r="H1082" s="124"/>
    </row>
    <row r="1083" spans="1:8" ht="15" hidden="1" x14ac:dyDescent="0.25">
      <c r="A1083" s="17"/>
      <c r="B1083" s="27"/>
      <c r="C1083" s="38"/>
      <c r="D1083" s="19"/>
      <c r="E1083" s="19"/>
      <c r="F1083" s="19"/>
      <c r="G1083" s="114"/>
      <c r="H1083" s="124"/>
    </row>
    <row r="1084" spans="1:8" ht="15" hidden="1" x14ac:dyDescent="0.25">
      <c r="A1084" s="17"/>
      <c r="B1084" s="27"/>
      <c r="C1084" s="38"/>
      <c r="D1084" s="19"/>
      <c r="E1084" s="19"/>
      <c r="F1084" s="19"/>
      <c r="G1084" s="114"/>
      <c r="H1084" s="124"/>
    </row>
    <row r="1085" spans="1:8" ht="15" hidden="1" x14ac:dyDescent="0.25">
      <c r="A1085" s="17"/>
      <c r="B1085" s="27"/>
      <c r="C1085" s="38"/>
      <c r="D1085" s="19"/>
      <c r="E1085" s="19"/>
      <c r="F1085" s="19"/>
      <c r="G1085" s="114"/>
      <c r="H1085" s="124"/>
    </row>
    <row r="1086" spans="1:8" ht="15" hidden="1" x14ac:dyDescent="0.25">
      <c r="A1086" s="17"/>
      <c r="B1086" s="27"/>
      <c r="C1086" s="38"/>
      <c r="D1086" s="19"/>
      <c r="E1086" s="19"/>
      <c r="F1086" s="19"/>
      <c r="G1086" s="114"/>
      <c r="H1086" s="124"/>
    </row>
    <row r="1087" spans="1:8" ht="15" hidden="1" x14ac:dyDescent="0.25">
      <c r="A1087" s="17"/>
      <c r="B1087" s="27"/>
      <c r="C1087" s="38"/>
      <c r="D1087" s="19"/>
      <c r="E1087" s="19"/>
      <c r="F1087" s="19"/>
      <c r="G1087" s="114"/>
      <c r="H1087" s="124"/>
    </row>
    <row r="1088" spans="1:8" ht="15" hidden="1" x14ac:dyDescent="0.25">
      <c r="A1088" s="17"/>
      <c r="B1088" s="27"/>
      <c r="C1088" s="38"/>
      <c r="D1088" s="19"/>
      <c r="E1088" s="19"/>
      <c r="F1088" s="19"/>
      <c r="G1088" s="114"/>
      <c r="H1088" s="124"/>
    </row>
    <row r="1089" spans="1:8" ht="15" hidden="1" x14ac:dyDescent="0.25">
      <c r="A1089" s="17"/>
      <c r="B1089" s="27"/>
      <c r="C1089" s="38"/>
      <c r="D1089" s="19"/>
      <c r="E1089" s="19"/>
      <c r="F1089" s="19"/>
      <c r="G1089" s="114"/>
      <c r="H1089" s="124"/>
    </row>
    <row r="1090" spans="1:8" ht="15" hidden="1" x14ac:dyDescent="0.25">
      <c r="A1090" s="17"/>
      <c r="B1090" s="27"/>
      <c r="C1090" s="38"/>
      <c r="D1090" s="19"/>
      <c r="E1090" s="19"/>
      <c r="F1090" s="19"/>
      <c r="G1090" s="114"/>
      <c r="H1090" s="124"/>
    </row>
    <row r="1091" spans="1:8" ht="15" hidden="1" x14ac:dyDescent="0.25">
      <c r="A1091" s="17"/>
      <c r="B1091" s="27"/>
      <c r="C1091" s="38"/>
      <c r="D1091" s="19"/>
      <c r="E1091" s="19"/>
      <c r="F1091" s="19"/>
      <c r="G1091" s="114"/>
      <c r="H1091" s="124"/>
    </row>
    <row r="1092" spans="1:8" ht="15" hidden="1" x14ac:dyDescent="0.25">
      <c r="A1092" s="17"/>
      <c r="B1092" s="27"/>
      <c r="C1092" s="38"/>
      <c r="D1092" s="19"/>
      <c r="E1092" s="19"/>
      <c r="F1092" s="19"/>
      <c r="G1092" s="114"/>
      <c r="H1092" s="124"/>
    </row>
    <row r="1093" spans="1:8" ht="15" hidden="1" x14ac:dyDescent="0.25">
      <c r="A1093" s="17"/>
      <c r="B1093" s="27"/>
      <c r="C1093" s="38"/>
      <c r="D1093" s="19"/>
      <c r="E1093" s="19"/>
      <c r="F1093" s="19"/>
      <c r="G1093" s="114"/>
      <c r="H1093" s="124"/>
    </row>
    <row r="1094" spans="1:8" ht="15" hidden="1" x14ac:dyDescent="0.25">
      <c r="A1094" s="17"/>
      <c r="B1094" s="27"/>
      <c r="C1094" s="38"/>
      <c r="D1094" s="19"/>
      <c r="E1094" s="19"/>
      <c r="F1094" s="19"/>
      <c r="G1094" s="114"/>
      <c r="H1094" s="124"/>
    </row>
    <row r="1095" spans="1:8" ht="15" hidden="1" x14ac:dyDescent="0.25">
      <c r="A1095" s="17"/>
      <c r="B1095" s="27"/>
      <c r="C1095" s="38"/>
      <c r="D1095" s="19"/>
      <c r="E1095" s="19"/>
      <c r="F1095" s="19"/>
      <c r="G1095" s="114"/>
      <c r="H1095" s="124"/>
    </row>
    <row r="1096" spans="1:8" ht="15" hidden="1" x14ac:dyDescent="0.25">
      <c r="A1096" s="17"/>
      <c r="B1096" s="27"/>
      <c r="C1096" s="38"/>
      <c r="D1096" s="19"/>
      <c r="E1096" s="19"/>
      <c r="F1096" s="19"/>
      <c r="G1096" s="114"/>
      <c r="H1096" s="124"/>
    </row>
    <row r="1097" spans="1:8" ht="15" hidden="1" x14ac:dyDescent="0.25">
      <c r="A1097" s="17"/>
      <c r="B1097" s="27"/>
      <c r="C1097" s="38"/>
      <c r="D1097" s="19"/>
      <c r="E1097" s="19"/>
      <c r="F1097" s="19"/>
      <c r="G1097" s="114"/>
      <c r="H1097" s="124"/>
    </row>
    <row r="1098" spans="1:8" ht="15" hidden="1" x14ac:dyDescent="0.25">
      <c r="A1098" s="17"/>
      <c r="B1098" s="27"/>
      <c r="C1098" s="38"/>
      <c r="D1098" s="19"/>
      <c r="E1098" s="19"/>
      <c r="F1098" s="19"/>
      <c r="G1098" s="114"/>
      <c r="H1098" s="124"/>
    </row>
    <row r="1099" spans="1:8" ht="15" hidden="1" x14ac:dyDescent="0.25">
      <c r="A1099" s="17"/>
      <c r="B1099" s="27"/>
      <c r="C1099" s="38"/>
      <c r="D1099" s="19"/>
      <c r="E1099" s="19"/>
      <c r="F1099" s="19"/>
      <c r="G1099" s="114"/>
      <c r="H1099" s="124"/>
    </row>
    <row r="1100" spans="1:8" ht="15" hidden="1" x14ac:dyDescent="0.25">
      <c r="A1100" s="17"/>
      <c r="B1100" s="27"/>
      <c r="C1100" s="38"/>
      <c r="D1100" s="19"/>
      <c r="E1100" s="19"/>
      <c r="F1100" s="19"/>
      <c r="G1100" s="114"/>
      <c r="H1100" s="124"/>
    </row>
    <row r="1101" spans="1:8" ht="15" hidden="1" x14ac:dyDescent="0.25">
      <c r="A1101" s="17"/>
      <c r="B1101" s="27"/>
      <c r="C1101" s="38"/>
      <c r="D1101" s="19"/>
      <c r="E1101" s="19"/>
      <c r="F1101" s="19"/>
      <c r="G1101" s="114"/>
      <c r="H1101" s="124"/>
    </row>
    <row r="1102" spans="1:8" ht="15" hidden="1" x14ac:dyDescent="0.25">
      <c r="A1102" s="17"/>
      <c r="B1102" s="27"/>
      <c r="C1102" s="38"/>
      <c r="D1102" s="19"/>
      <c r="E1102" s="19"/>
      <c r="F1102" s="19"/>
      <c r="G1102" s="114"/>
      <c r="H1102" s="124"/>
    </row>
    <row r="1103" spans="1:8" ht="15" hidden="1" x14ac:dyDescent="0.25">
      <c r="A1103" s="17"/>
      <c r="B1103" s="27"/>
      <c r="C1103" s="38"/>
      <c r="D1103" s="19"/>
      <c r="E1103" s="19"/>
      <c r="F1103" s="19"/>
      <c r="G1103" s="114"/>
      <c r="H1103" s="124"/>
    </row>
    <row r="1104" spans="1:8" ht="15" hidden="1" x14ac:dyDescent="0.25">
      <c r="A1104" s="17"/>
      <c r="B1104" s="27"/>
      <c r="C1104" s="38"/>
      <c r="D1104" s="19"/>
      <c r="E1104" s="19"/>
      <c r="F1104" s="19"/>
      <c r="G1104" s="114"/>
      <c r="H1104" s="124"/>
    </row>
    <row r="1105" spans="1:8" ht="15" hidden="1" x14ac:dyDescent="0.25">
      <c r="A1105" s="17"/>
      <c r="B1105" s="27"/>
      <c r="C1105" s="38"/>
      <c r="D1105" s="19"/>
      <c r="E1105" s="19"/>
      <c r="F1105" s="19"/>
      <c r="G1105" s="114"/>
      <c r="H1105" s="124"/>
    </row>
    <row r="1106" spans="1:8" ht="15" hidden="1" x14ac:dyDescent="0.25">
      <c r="A1106" s="17"/>
      <c r="B1106" s="27"/>
      <c r="C1106" s="38"/>
      <c r="D1106" s="19"/>
      <c r="E1106" s="19"/>
      <c r="F1106" s="19"/>
      <c r="G1106" s="114"/>
      <c r="H1106" s="124"/>
    </row>
    <row r="1107" spans="1:8" ht="15" hidden="1" x14ac:dyDescent="0.25">
      <c r="A1107" s="17"/>
      <c r="B1107" s="27"/>
      <c r="C1107" s="38"/>
      <c r="D1107" s="19"/>
      <c r="E1107" s="19"/>
      <c r="F1107" s="19"/>
      <c r="G1107" s="114"/>
      <c r="H1107" s="124"/>
    </row>
    <row r="1108" spans="1:8" ht="15" hidden="1" x14ac:dyDescent="0.25">
      <c r="A1108" s="17"/>
      <c r="B1108" s="27"/>
      <c r="C1108" s="38"/>
      <c r="D1108" s="19"/>
      <c r="E1108" s="19"/>
      <c r="F1108" s="19"/>
      <c r="G1108" s="114"/>
      <c r="H1108" s="124"/>
    </row>
    <row r="1109" spans="1:8" ht="15" hidden="1" x14ac:dyDescent="0.25">
      <c r="A1109" s="17"/>
      <c r="B1109" s="27"/>
      <c r="C1109" s="38"/>
      <c r="D1109" s="19"/>
      <c r="E1109" s="19"/>
      <c r="F1109" s="19"/>
      <c r="G1109" s="114"/>
      <c r="H1109" s="124"/>
    </row>
    <row r="1110" spans="1:8" ht="15" hidden="1" x14ac:dyDescent="0.25">
      <c r="A1110" s="17"/>
      <c r="B1110" s="27"/>
      <c r="C1110" s="38"/>
      <c r="D1110" s="19"/>
      <c r="E1110" s="19"/>
      <c r="F1110" s="19"/>
      <c r="G1110" s="114"/>
      <c r="H1110" s="124"/>
    </row>
    <row r="1111" spans="1:8" ht="15" hidden="1" x14ac:dyDescent="0.25">
      <c r="A1111" s="17"/>
      <c r="B1111" s="27"/>
      <c r="C1111" s="38"/>
      <c r="D1111" s="19"/>
      <c r="E1111" s="19"/>
      <c r="F1111" s="19"/>
      <c r="G1111" s="114"/>
      <c r="H1111" s="124"/>
    </row>
    <row r="1112" spans="1:8" ht="15" hidden="1" x14ac:dyDescent="0.25">
      <c r="A1112" s="17"/>
      <c r="B1112" s="27"/>
      <c r="C1112" s="38"/>
      <c r="D1112" s="19"/>
      <c r="E1112" s="19"/>
      <c r="F1112" s="19"/>
      <c r="G1112" s="114"/>
      <c r="H1112" s="124"/>
    </row>
    <row r="1113" spans="1:8" ht="15" hidden="1" x14ac:dyDescent="0.25">
      <c r="A1113" s="17"/>
      <c r="B1113" s="27"/>
      <c r="C1113" s="38"/>
      <c r="D1113" s="19"/>
      <c r="E1113" s="19"/>
      <c r="F1113" s="19"/>
      <c r="G1113" s="114"/>
      <c r="H1113" s="124"/>
    </row>
    <row r="1114" spans="1:8" ht="15" hidden="1" x14ac:dyDescent="0.25">
      <c r="A1114" s="17"/>
      <c r="B1114" s="27"/>
      <c r="C1114" s="38"/>
      <c r="D1114" s="19"/>
      <c r="E1114" s="19"/>
      <c r="F1114" s="19"/>
      <c r="G1114" s="114"/>
      <c r="H1114" s="124"/>
    </row>
    <row r="1115" spans="1:8" ht="15" hidden="1" x14ac:dyDescent="0.25">
      <c r="A1115" s="17"/>
      <c r="B1115" s="27"/>
      <c r="C1115" s="38"/>
      <c r="D1115" s="19"/>
      <c r="E1115" s="19"/>
      <c r="F1115" s="19"/>
      <c r="G1115" s="114"/>
      <c r="H1115" s="124"/>
    </row>
    <row r="1116" spans="1:8" ht="15" hidden="1" x14ac:dyDescent="0.25">
      <c r="A1116" s="17"/>
      <c r="B1116" s="27"/>
      <c r="C1116" s="38"/>
      <c r="D1116" s="19"/>
      <c r="E1116" s="19"/>
      <c r="F1116" s="19"/>
      <c r="G1116" s="114"/>
      <c r="H1116" s="124"/>
    </row>
    <row r="1117" spans="1:8" ht="15" hidden="1" x14ac:dyDescent="0.25">
      <c r="A1117" s="17"/>
      <c r="B1117" s="27"/>
      <c r="C1117" s="38"/>
      <c r="D1117" s="19"/>
      <c r="E1117" s="19"/>
      <c r="F1117" s="19"/>
      <c r="G1117" s="114"/>
      <c r="H1117" s="124"/>
    </row>
    <row r="1118" spans="1:8" ht="15" hidden="1" x14ac:dyDescent="0.25">
      <c r="A1118" s="17"/>
      <c r="B1118" s="27"/>
      <c r="C1118" s="38"/>
      <c r="D1118" s="19"/>
      <c r="E1118" s="19"/>
      <c r="F1118" s="19"/>
      <c r="G1118" s="114"/>
      <c r="H1118" s="124"/>
    </row>
    <row r="1119" spans="1:8" ht="15" hidden="1" x14ac:dyDescent="0.25">
      <c r="A1119" s="17"/>
      <c r="B1119" s="27"/>
      <c r="C1119" s="38"/>
      <c r="D1119" s="19"/>
      <c r="E1119" s="19"/>
      <c r="F1119" s="19"/>
      <c r="G1119" s="114"/>
      <c r="H1119" s="124"/>
    </row>
    <row r="1120" spans="1:8" ht="15" hidden="1" x14ac:dyDescent="0.25">
      <c r="A1120" s="17"/>
      <c r="B1120" s="27"/>
      <c r="C1120" s="38"/>
      <c r="D1120" s="19"/>
      <c r="E1120" s="19"/>
      <c r="F1120" s="19"/>
      <c r="G1120" s="114"/>
      <c r="H1120" s="124"/>
    </row>
    <row r="1121" spans="1:8" ht="15" hidden="1" x14ac:dyDescent="0.25">
      <c r="A1121" s="17"/>
      <c r="B1121" s="27"/>
      <c r="C1121" s="38"/>
      <c r="D1121" s="19"/>
      <c r="E1121" s="19"/>
      <c r="F1121" s="19"/>
      <c r="G1121" s="114"/>
      <c r="H1121" s="124"/>
    </row>
    <row r="1122" spans="1:8" ht="15" hidden="1" x14ac:dyDescent="0.25">
      <c r="A1122" s="17"/>
      <c r="B1122" s="27"/>
      <c r="C1122" s="38"/>
      <c r="D1122" s="19"/>
      <c r="E1122" s="19"/>
      <c r="F1122" s="19"/>
      <c r="G1122" s="114"/>
      <c r="H1122" s="124"/>
    </row>
    <row r="1123" spans="1:8" ht="15" hidden="1" x14ac:dyDescent="0.25">
      <c r="A1123" s="17"/>
      <c r="B1123" s="27"/>
      <c r="C1123" s="38"/>
      <c r="D1123" s="19"/>
      <c r="E1123" s="19"/>
      <c r="F1123" s="19"/>
      <c r="G1123" s="114"/>
      <c r="H1123" s="124"/>
    </row>
    <row r="1124" spans="1:8" ht="15" hidden="1" x14ac:dyDescent="0.25">
      <c r="A1124" s="17"/>
      <c r="B1124" s="27"/>
      <c r="C1124" s="38"/>
      <c r="D1124" s="19"/>
      <c r="E1124" s="19"/>
      <c r="F1124" s="19"/>
      <c r="G1124" s="114"/>
      <c r="H1124" s="124"/>
    </row>
    <row r="1125" spans="1:8" ht="15" hidden="1" x14ac:dyDescent="0.25">
      <c r="A1125" s="17"/>
      <c r="B1125" s="27"/>
      <c r="C1125" s="38"/>
      <c r="D1125" s="19"/>
      <c r="E1125" s="19"/>
      <c r="F1125" s="19"/>
      <c r="G1125" s="114"/>
      <c r="H1125" s="124"/>
    </row>
    <row r="1126" spans="1:8" ht="15" hidden="1" x14ac:dyDescent="0.25">
      <c r="A1126" s="17"/>
      <c r="B1126" s="27"/>
      <c r="C1126" s="38"/>
      <c r="D1126" s="19"/>
      <c r="E1126" s="19"/>
      <c r="F1126" s="19"/>
      <c r="G1126" s="114"/>
      <c r="H1126" s="124"/>
    </row>
    <row r="1127" spans="1:8" ht="15" hidden="1" x14ac:dyDescent="0.25">
      <c r="A1127" s="17"/>
      <c r="B1127" s="27"/>
      <c r="C1127" s="38"/>
      <c r="D1127" s="19"/>
      <c r="E1127" s="19"/>
      <c r="F1127" s="19"/>
      <c r="G1127" s="114"/>
      <c r="H1127" s="124"/>
    </row>
    <row r="1128" spans="1:8" ht="15" hidden="1" x14ac:dyDescent="0.25">
      <c r="A1128" s="17"/>
      <c r="B1128" s="27"/>
      <c r="C1128" s="38"/>
      <c r="D1128" s="19"/>
      <c r="E1128" s="19"/>
      <c r="F1128" s="19"/>
      <c r="G1128" s="114"/>
      <c r="H1128" s="124"/>
    </row>
    <row r="1129" spans="1:8" ht="15" hidden="1" x14ac:dyDescent="0.25">
      <c r="A1129" s="17"/>
      <c r="B1129" s="27"/>
      <c r="C1129" s="38"/>
      <c r="D1129" s="19"/>
      <c r="E1129" s="19"/>
      <c r="F1129" s="19"/>
      <c r="G1129" s="114"/>
      <c r="H1129" s="124"/>
    </row>
    <row r="1130" spans="1:8" ht="15" hidden="1" x14ac:dyDescent="0.25">
      <c r="A1130" s="17"/>
      <c r="B1130" s="27"/>
      <c r="C1130" s="38"/>
      <c r="D1130" s="19"/>
      <c r="E1130" s="19"/>
      <c r="F1130" s="19"/>
      <c r="G1130" s="114"/>
      <c r="H1130" s="124"/>
    </row>
    <row r="1131" spans="1:8" ht="15" hidden="1" x14ac:dyDescent="0.25">
      <c r="A1131" s="17"/>
      <c r="B1131" s="27"/>
      <c r="C1131" s="38"/>
      <c r="D1131" s="19"/>
      <c r="E1131" s="19"/>
      <c r="F1131" s="19"/>
      <c r="G1131" s="114"/>
      <c r="H1131" s="124"/>
    </row>
    <row r="1132" spans="1:8" ht="15" hidden="1" x14ac:dyDescent="0.25">
      <c r="A1132" s="17"/>
      <c r="B1132" s="27"/>
      <c r="C1132" s="38"/>
      <c r="D1132" s="19"/>
      <c r="E1132" s="19"/>
      <c r="F1132" s="19"/>
      <c r="G1132" s="114"/>
      <c r="H1132" s="124"/>
    </row>
    <row r="1133" spans="1:8" ht="15" hidden="1" x14ac:dyDescent="0.25">
      <c r="A1133" s="17"/>
      <c r="B1133" s="27"/>
      <c r="C1133" s="38"/>
      <c r="D1133" s="19"/>
      <c r="E1133" s="19"/>
      <c r="F1133" s="19"/>
      <c r="G1133" s="114"/>
      <c r="H1133" s="124"/>
    </row>
    <row r="1134" spans="1:8" ht="15" hidden="1" x14ac:dyDescent="0.25">
      <c r="A1134" s="17"/>
      <c r="B1134" s="27"/>
      <c r="C1134" s="38"/>
      <c r="D1134" s="19"/>
      <c r="E1134" s="19"/>
      <c r="F1134" s="19"/>
      <c r="G1134" s="114"/>
      <c r="H1134" s="124"/>
    </row>
    <row r="1135" spans="1:8" ht="15" hidden="1" x14ac:dyDescent="0.25">
      <c r="A1135" s="17"/>
      <c r="B1135" s="27"/>
      <c r="C1135" s="38"/>
      <c r="D1135" s="19"/>
      <c r="E1135" s="19"/>
      <c r="F1135" s="19"/>
      <c r="G1135" s="114"/>
      <c r="H1135" s="124"/>
    </row>
    <row r="1136" spans="1:8" ht="15" hidden="1" x14ac:dyDescent="0.25">
      <c r="A1136" s="17"/>
      <c r="B1136" s="27"/>
      <c r="C1136" s="38"/>
      <c r="D1136" s="19"/>
      <c r="E1136" s="19"/>
      <c r="F1136" s="19"/>
      <c r="G1136" s="114"/>
      <c r="H1136" s="124"/>
    </row>
    <row r="1137" spans="1:8" ht="15" hidden="1" x14ac:dyDescent="0.25">
      <c r="A1137" s="17"/>
      <c r="B1137" s="27"/>
      <c r="C1137" s="38"/>
      <c r="D1137" s="19"/>
      <c r="E1137" s="19"/>
      <c r="F1137" s="19"/>
      <c r="G1137" s="114"/>
      <c r="H1137" s="124"/>
    </row>
    <row r="1138" spans="1:8" ht="15" hidden="1" x14ac:dyDescent="0.25">
      <c r="A1138" s="17"/>
      <c r="B1138" s="27"/>
      <c r="C1138" s="38"/>
      <c r="D1138" s="19"/>
      <c r="E1138" s="19"/>
      <c r="F1138" s="19"/>
      <c r="G1138" s="114"/>
      <c r="H1138" s="124"/>
    </row>
    <row r="1139" spans="1:8" ht="15" hidden="1" x14ac:dyDescent="0.25">
      <c r="A1139" s="17"/>
      <c r="B1139" s="27"/>
      <c r="C1139" s="38"/>
      <c r="D1139" s="19"/>
      <c r="E1139" s="19"/>
      <c r="F1139" s="19"/>
      <c r="G1139" s="114"/>
      <c r="H1139" s="124"/>
    </row>
    <row r="1140" spans="1:8" ht="15" hidden="1" x14ac:dyDescent="0.25">
      <c r="A1140" s="17"/>
      <c r="B1140" s="27"/>
      <c r="C1140" s="38"/>
      <c r="D1140" s="19"/>
      <c r="E1140" s="19"/>
      <c r="F1140" s="19"/>
      <c r="G1140" s="114"/>
      <c r="H1140" s="124"/>
    </row>
    <row r="1141" spans="1:8" ht="15" hidden="1" x14ac:dyDescent="0.25">
      <c r="A1141" s="17"/>
      <c r="B1141" s="27"/>
      <c r="C1141" s="38"/>
      <c r="D1141" s="19"/>
      <c r="E1141" s="19"/>
      <c r="F1141" s="19"/>
      <c r="G1141" s="114"/>
      <c r="H1141" s="124"/>
    </row>
    <row r="1142" spans="1:8" ht="15" hidden="1" x14ac:dyDescent="0.25">
      <c r="A1142" s="17"/>
      <c r="B1142" s="27"/>
      <c r="C1142" s="38"/>
      <c r="D1142" s="19"/>
      <c r="E1142" s="19"/>
      <c r="F1142" s="19"/>
      <c r="G1142" s="114"/>
      <c r="H1142" s="124"/>
    </row>
    <row r="1143" spans="1:8" ht="15" hidden="1" x14ac:dyDescent="0.25">
      <c r="A1143" s="17"/>
      <c r="B1143" s="27"/>
      <c r="C1143" s="38"/>
      <c r="D1143" s="19"/>
      <c r="E1143" s="19"/>
      <c r="F1143" s="19"/>
      <c r="G1143" s="114"/>
      <c r="H1143" s="124"/>
    </row>
    <row r="1144" spans="1:8" ht="15" hidden="1" x14ac:dyDescent="0.25">
      <c r="A1144" s="17"/>
      <c r="B1144" s="27"/>
      <c r="C1144" s="38"/>
      <c r="D1144" s="19"/>
      <c r="E1144" s="19"/>
      <c r="F1144" s="19"/>
      <c r="G1144" s="114"/>
      <c r="H1144" s="124"/>
    </row>
    <row r="1145" spans="1:8" ht="15" hidden="1" x14ac:dyDescent="0.25">
      <c r="A1145" s="17"/>
      <c r="B1145" s="27"/>
      <c r="C1145" s="38"/>
      <c r="D1145" s="19"/>
      <c r="E1145" s="19"/>
      <c r="F1145" s="19"/>
      <c r="G1145" s="114"/>
      <c r="H1145" s="124"/>
    </row>
    <row r="1146" spans="1:8" ht="15" hidden="1" x14ac:dyDescent="0.25">
      <c r="A1146" s="17"/>
      <c r="B1146" s="27"/>
      <c r="C1146" s="38"/>
      <c r="D1146" s="19"/>
      <c r="E1146" s="19"/>
      <c r="F1146" s="19"/>
      <c r="G1146" s="114"/>
      <c r="H1146" s="124"/>
    </row>
    <row r="1147" spans="1:8" ht="15" hidden="1" x14ac:dyDescent="0.25">
      <c r="A1147" s="17"/>
      <c r="B1147" s="27"/>
      <c r="C1147" s="38"/>
      <c r="D1147" s="19"/>
      <c r="E1147" s="19"/>
      <c r="F1147" s="19"/>
      <c r="G1147" s="114"/>
      <c r="H1147" s="124"/>
    </row>
    <row r="1148" spans="1:8" ht="15" hidden="1" x14ac:dyDescent="0.25">
      <c r="A1148" s="17"/>
      <c r="B1148" s="27"/>
      <c r="C1148" s="38"/>
      <c r="D1148" s="19"/>
      <c r="E1148" s="19"/>
      <c r="F1148" s="19"/>
      <c r="G1148" s="114"/>
      <c r="H1148" s="124"/>
    </row>
    <row r="1149" spans="1:8" ht="15" hidden="1" x14ac:dyDescent="0.25">
      <c r="A1149" s="17"/>
      <c r="B1149" s="27"/>
      <c r="C1149" s="38"/>
      <c r="D1149" s="19"/>
      <c r="E1149" s="19"/>
      <c r="F1149" s="19"/>
      <c r="G1149" s="114"/>
      <c r="H1149" s="124"/>
    </row>
    <row r="1150" spans="1:8" ht="15" hidden="1" x14ac:dyDescent="0.25">
      <c r="A1150" s="17"/>
      <c r="B1150" s="27"/>
      <c r="C1150" s="38"/>
      <c r="D1150" s="19"/>
      <c r="E1150" s="19"/>
      <c r="F1150" s="19"/>
      <c r="G1150" s="114"/>
      <c r="H1150" s="124"/>
    </row>
    <row r="1151" spans="1:8" ht="15" hidden="1" x14ac:dyDescent="0.25">
      <c r="A1151" s="17"/>
      <c r="B1151" s="27"/>
      <c r="C1151" s="38"/>
      <c r="D1151" s="19"/>
      <c r="E1151" s="19"/>
      <c r="F1151" s="19"/>
      <c r="G1151" s="114"/>
      <c r="H1151" s="124"/>
    </row>
    <row r="1152" spans="1:8" ht="15" hidden="1" x14ac:dyDescent="0.25">
      <c r="A1152" s="17"/>
      <c r="B1152" s="27"/>
      <c r="C1152" s="38"/>
      <c r="D1152" s="19"/>
      <c r="E1152" s="19"/>
      <c r="F1152" s="19"/>
      <c r="G1152" s="114"/>
      <c r="H1152" s="124"/>
    </row>
    <row r="1153" spans="1:8" ht="15" hidden="1" x14ac:dyDescent="0.25">
      <c r="A1153" s="17"/>
      <c r="B1153" s="27"/>
      <c r="C1153" s="38"/>
      <c r="D1153" s="19"/>
      <c r="E1153" s="19"/>
      <c r="F1153" s="19"/>
      <c r="G1153" s="114"/>
      <c r="H1153" s="124"/>
    </row>
    <row r="1154" spans="1:8" ht="15" hidden="1" x14ac:dyDescent="0.25">
      <c r="A1154" s="17"/>
      <c r="B1154" s="27"/>
      <c r="C1154" s="38"/>
      <c r="D1154" s="19"/>
      <c r="E1154" s="19"/>
      <c r="F1154" s="19"/>
      <c r="G1154" s="114"/>
      <c r="H1154" s="124"/>
    </row>
    <row r="1155" spans="1:8" ht="15" hidden="1" x14ac:dyDescent="0.25">
      <c r="A1155" s="17"/>
      <c r="B1155" s="27"/>
      <c r="C1155" s="38"/>
      <c r="D1155" s="19"/>
      <c r="E1155" s="19"/>
      <c r="F1155" s="19"/>
      <c r="G1155" s="114"/>
      <c r="H1155" s="124"/>
    </row>
    <row r="1156" spans="1:8" ht="15" hidden="1" x14ac:dyDescent="0.25">
      <c r="A1156" s="17"/>
      <c r="B1156" s="27"/>
      <c r="C1156" s="38"/>
      <c r="D1156" s="19"/>
      <c r="E1156" s="19"/>
      <c r="F1156" s="19"/>
      <c r="G1156" s="114"/>
      <c r="H1156" s="124"/>
    </row>
    <row r="1157" spans="1:8" ht="15" hidden="1" x14ac:dyDescent="0.25">
      <c r="A1157" s="17"/>
      <c r="B1157" s="27"/>
      <c r="C1157" s="38"/>
      <c r="D1157" s="19"/>
      <c r="E1157" s="19"/>
      <c r="F1157" s="19"/>
      <c r="G1157" s="114"/>
      <c r="H1157" s="124"/>
    </row>
    <row r="1158" spans="1:8" ht="15" hidden="1" x14ac:dyDescent="0.25">
      <c r="A1158" s="17"/>
      <c r="B1158" s="27"/>
      <c r="C1158" s="38"/>
      <c r="D1158" s="19"/>
      <c r="E1158" s="19"/>
      <c r="F1158" s="19"/>
      <c r="G1158" s="114"/>
      <c r="H1158" s="124"/>
    </row>
    <row r="1159" spans="1:8" ht="15" hidden="1" x14ac:dyDescent="0.25">
      <c r="A1159" s="17"/>
      <c r="B1159" s="27"/>
      <c r="C1159" s="38"/>
      <c r="D1159" s="19"/>
      <c r="E1159" s="19"/>
      <c r="F1159" s="19"/>
      <c r="G1159" s="114"/>
      <c r="H1159" s="124"/>
    </row>
    <row r="1160" spans="1:8" ht="15" hidden="1" x14ac:dyDescent="0.25">
      <c r="A1160" s="17"/>
      <c r="B1160" s="27"/>
      <c r="C1160" s="38"/>
      <c r="D1160" s="19"/>
      <c r="E1160" s="19"/>
      <c r="F1160" s="19"/>
      <c r="G1160" s="114"/>
      <c r="H1160" s="124"/>
    </row>
    <row r="1161" spans="1:8" ht="15" hidden="1" x14ac:dyDescent="0.25">
      <c r="A1161" s="17"/>
      <c r="B1161" s="27"/>
      <c r="C1161" s="38"/>
      <c r="D1161" s="19"/>
      <c r="E1161" s="19"/>
      <c r="F1161" s="19"/>
      <c r="G1161" s="114"/>
      <c r="H1161" s="124"/>
    </row>
    <row r="1162" spans="1:8" ht="15" hidden="1" x14ac:dyDescent="0.25">
      <c r="A1162" s="17"/>
      <c r="B1162" s="27"/>
      <c r="C1162" s="38"/>
      <c r="D1162" s="19"/>
      <c r="E1162" s="19"/>
      <c r="F1162" s="19"/>
      <c r="G1162" s="114"/>
      <c r="H1162" s="124"/>
    </row>
    <row r="1163" spans="1:8" ht="15" hidden="1" x14ac:dyDescent="0.25">
      <c r="A1163" s="17"/>
      <c r="B1163" s="27"/>
      <c r="C1163" s="38"/>
      <c r="D1163" s="19"/>
      <c r="E1163" s="19"/>
      <c r="F1163" s="19"/>
      <c r="G1163" s="114"/>
      <c r="H1163" s="124"/>
    </row>
    <row r="1164" spans="1:8" ht="15" hidden="1" x14ac:dyDescent="0.25">
      <c r="A1164" s="17"/>
      <c r="B1164" s="27"/>
      <c r="C1164" s="38"/>
      <c r="D1164" s="19"/>
      <c r="E1164" s="19"/>
      <c r="F1164" s="19"/>
      <c r="G1164" s="114"/>
      <c r="H1164" s="124"/>
    </row>
    <row r="1165" spans="1:8" ht="15" hidden="1" x14ac:dyDescent="0.25">
      <c r="A1165" s="17"/>
      <c r="B1165" s="27"/>
      <c r="C1165" s="38"/>
      <c r="D1165" s="19"/>
      <c r="E1165" s="19"/>
      <c r="F1165" s="19"/>
      <c r="G1165" s="114"/>
      <c r="H1165" s="124"/>
    </row>
    <row r="1166" spans="1:8" ht="15" hidden="1" x14ac:dyDescent="0.25">
      <c r="A1166" s="17"/>
      <c r="B1166" s="27"/>
      <c r="C1166" s="38"/>
      <c r="D1166" s="19"/>
      <c r="E1166" s="19"/>
      <c r="F1166" s="19"/>
      <c r="G1166" s="114"/>
      <c r="H1166" s="124"/>
    </row>
    <row r="1167" spans="1:8" ht="15" hidden="1" x14ac:dyDescent="0.25">
      <c r="A1167" s="17"/>
      <c r="B1167" s="27"/>
      <c r="C1167" s="38"/>
      <c r="D1167" s="19"/>
      <c r="E1167" s="19"/>
      <c r="F1167" s="19"/>
      <c r="G1167" s="114"/>
      <c r="H1167" s="124"/>
    </row>
    <row r="1168" spans="1:8" ht="15" hidden="1" x14ac:dyDescent="0.25">
      <c r="A1168" s="17"/>
      <c r="B1168" s="27"/>
      <c r="C1168" s="38"/>
      <c r="D1168" s="19"/>
      <c r="E1168" s="19"/>
      <c r="F1168" s="19"/>
      <c r="G1168" s="114"/>
      <c r="H1168" s="124"/>
    </row>
    <row r="1169" spans="1:8" ht="15" hidden="1" x14ac:dyDescent="0.25">
      <c r="A1169" s="17"/>
      <c r="B1169" s="27"/>
      <c r="C1169" s="38"/>
      <c r="D1169" s="19"/>
      <c r="E1169" s="19"/>
      <c r="F1169" s="19"/>
      <c r="G1169" s="114"/>
      <c r="H1169" s="124"/>
    </row>
    <row r="1170" spans="1:8" ht="15" hidden="1" x14ac:dyDescent="0.25">
      <c r="A1170" s="17"/>
      <c r="B1170" s="27"/>
      <c r="C1170" s="38"/>
      <c r="D1170" s="19"/>
      <c r="E1170" s="19"/>
      <c r="F1170" s="19"/>
      <c r="G1170" s="114"/>
      <c r="H1170" s="124"/>
    </row>
    <row r="1171" spans="1:8" ht="15" hidden="1" x14ac:dyDescent="0.25">
      <c r="A1171" s="17"/>
      <c r="B1171" s="27"/>
      <c r="C1171" s="38"/>
      <c r="D1171" s="19"/>
      <c r="E1171" s="19"/>
      <c r="F1171" s="19"/>
      <c r="G1171" s="114"/>
      <c r="H1171" s="124"/>
    </row>
    <row r="1172" spans="1:8" ht="15" hidden="1" x14ac:dyDescent="0.25">
      <c r="A1172" s="17"/>
      <c r="B1172" s="27"/>
      <c r="C1172" s="38"/>
      <c r="D1172" s="19"/>
      <c r="E1172" s="19"/>
      <c r="F1172" s="19"/>
      <c r="G1172" s="114"/>
      <c r="H1172" s="124"/>
    </row>
    <row r="1173" spans="1:8" ht="15" hidden="1" x14ac:dyDescent="0.25">
      <c r="A1173" s="17"/>
      <c r="B1173" s="27"/>
      <c r="C1173" s="38"/>
      <c r="D1173" s="19"/>
      <c r="E1173" s="19"/>
      <c r="F1173" s="19"/>
      <c r="G1173" s="114"/>
      <c r="H1173" s="124"/>
    </row>
    <row r="1174" spans="1:8" ht="15" hidden="1" x14ac:dyDescent="0.25">
      <c r="A1174" s="17"/>
      <c r="B1174" s="27"/>
      <c r="C1174" s="38"/>
      <c r="D1174" s="19"/>
      <c r="E1174" s="19"/>
      <c r="F1174" s="19"/>
      <c r="G1174" s="114"/>
      <c r="H1174" s="124"/>
    </row>
    <row r="1175" spans="1:8" ht="15" hidden="1" x14ac:dyDescent="0.25">
      <c r="A1175" s="17"/>
      <c r="B1175" s="27"/>
      <c r="C1175" s="38"/>
      <c r="D1175" s="19"/>
      <c r="E1175" s="19"/>
      <c r="F1175" s="19"/>
      <c r="G1175" s="114"/>
      <c r="H1175" s="124"/>
    </row>
    <row r="1176" spans="1:8" ht="15" hidden="1" x14ac:dyDescent="0.25">
      <c r="A1176" s="17"/>
      <c r="B1176" s="27"/>
      <c r="C1176" s="38"/>
      <c r="D1176" s="19"/>
      <c r="E1176" s="19"/>
      <c r="F1176" s="19"/>
      <c r="G1176" s="114"/>
      <c r="H1176" s="124"/>
    </row>
    <row r="1177" spans="1:8" ht="15" hidden="1" x14ac:dyDescent="0.25">
      <c r="A1177" s="17"/>
      <c r="B1177" s="27"/>
      <c r="C1177" s="38"/>
      <c r="D1177" s="19"/>
      <c r="E1177" s="19"/>
      <c r="F1177" s="19"/>
      <c r="G1177" s="114"/>
      <c r="H1177" s="124"/>
    </row>
    <row r="1178" spans="1:8" ht="15" hidden="1" x14ac:dyDescent="0.25">
      <c r="A1178" s="17"/>
      <c r="B1178" s="27"/>
      <c r="C1178" s="38"/>
      <c r="D1178" s="19"/>
      <c r="E1178" s="19"/>
      <c r="F1178" s="19"/>
      <c r="G1178" s="114"/>
      <c r="H1178" s="124"/>
    </row>
    <row r="1179" spans="1:8" ht="15" hidden="1" x14ac:dyDescent="0.25">
      <c r="A1179" s="17"/>
      <c r="B1179" s="27"/>
      <c r="C1179" s="38"/>
      <c r="D1179" s="19"/>
      <c r="E1179" s="19"/>
      <c r="F1179" s="19"/>
      <c r="G1179" s="114"/>
      <c r="H1179" s="124"/>
    </row>
    <row r="1180" spans="1:8" ht="15" hidden="1" x14ac:dyDescent="0.25">
      <c r="A1180" s="17"/>
      <c r="B1180" s="27"/>
      <c r="C1180" s="38"/>
      <c r="D1180" s="19"/>
      <c r="E1180" s="19"/>
      <c r="F1180" s="19"/>
      <c r="G1180" s="114"/>
      <c r="H1180" s="124"/>
    </row>
    <row r="1181" spans="1:8" ht="15" hidden="1" x14ac:dyDescent="0.25">
      <c r="A1181" s="17"/>
      <c r="B1181" s="27"/>
      <c r="C1181" s="38"/>
      <c r="D1181" s="19"/>
      <c r="E1181" s="19"/>
      <c r="F1181" s="19"/>
      <c r="G1181" s="114"/>
      <c r="H1181" s="124"/>
    </row>
    <row r="1182" spans="1:8" ht="15" hidden="1" x14ac:dyDescent="0.25">
      <c r="A1182" s="17"/>
      <c r="B1182" s="27"/>
      <c r="C1182" s="38"/>
      <c r="D1182" s="19"/>
      <c r="E1182" s="19"/>
      <c r="F1182" s="19"/>
      <c r="G1182" s="114"/>
      <c r="H1182" s="124"/>
    </row>
    <row r="1183" spans="1:8" ht="15" hidden="1" x14ac:dyDescent="0.25">
      <c r="A1183" s="17"/>
      <c r="B1183" s="27"/>
      <c r="C1183" s="38"/>
      <c r="D1183" s="19"/>
      <c r="E1183" s="19"/>
      <c r="F1183" s="19"/>
      <c r="G1183" s="114"/>
      <c r="H1183" s="124"/>
    </row>
    <row r="1184" spans="1:8" ht="15" hidden="1" x14ac:dyDescent="0.25">
      <c r="A1184" s="17"/>
      <c r="B1184" s="27"/>
      <c r="C1184" s="38"/>
      <c r="D1184" s="19"/>
      <c r="E1184" s="19"/>
      <c r="F1184" s="19"/>
      <c r="G1184" s="114"/>
      <c r="H1184" s="124"/>
    </row>
    <row r="1185" spans="1:8" ht="15" hidden="1" x14ac:dyDescent="0.25">
      <c r="A1185" s="17"/>
      <c r="B1185" s="27"/>
      <c r="C1185" s="38"/>
      <c r="D1185" s="19"/>
      <c r="E1185" s="19"/>
      <c r="F1185" s="19"/>
      <c r="G1185" s="114"/>
      <c r="H1185" s="124"/>
    </row>
    <row r="1186" spans="1:8" ht="15" hidden="1" x14ac:dyDescent="0.25">
      <c r="A1186" s="17"/>
      <c r="B1186" s="27"/>
      <c r="C1186" s="38"/>
      <c r="D1186" s="19"/>
      <c r="E1186" s="19"/>
      <c r="F1186" s="19"/>
      <c r="G1186" s="114"/>
      <c r="H1186" s="124"/>
    </row>
    <row r="1187" spans="1:8" ht="15" hidden="1" x14ac:dyDescent="0.25">
      <c r="A1187" s="17"/>
      <c r="B1187" s="27"/>
      <c r="C1187" s="38"/>
      <c r="D1187" s="19"/>
      <c r="E1187" s="19"/>
      <c r="F1187" s="19"/>
      <c r="G1187" s="114"/>
      <c r="H1187" s="124"/>
    </row>
    <row r="1188" spans="1:8" ht="15" hidden="1" x14ac:dyDescent="0.25">
      <c r="A1188" s="17"/>
      <c r="B1188" s="27"/>
      <c r="C1188" s="38"/>
      <c r="D1188" s="19"/>
      <c r="E1188" s="19"/>
      <c r="F1188" s="19"/>
      <c r="G1188" s="114"/>
      <c r="H1188" s="124"/>
    </row>
    <row r="1189" spans="1:8" ht="15" hidden="1" x14ac:dyDescent="0.25">
      <c r="A1189" s="17"/>
      <c r="B1189" s="27"/>
      <c r="C1189" s="38"/>
      <c r="D1189" s="19"/>
      <c r="E1189" s="19"/>
      <c r="F1189" s="19"/>
      <c r="G1189" s="114"/>
      <c r="H1189" s="124"/>
    </row>
    <row r="1190" spans="1:8" ht="15" hidden="1" x14ac:dyDescent="0.25">
      <c r="A1190" s="17"/>
      <c r="B1190" s="27"/>
      <c r="C1190" s="38"/>
      <c r="D1190" s="19"/>
      <c r="E1190" s="19"/>
      <c r="F1190" s="19"/>
      <c r="G1190" s="114"/>
      <c r="H1190" s="124"/>
    </row>
    <row r="1191" spans="1:8" ht="15" hidden="1" x14ac:dyDescent="0.25">
      <c r="A1191" s="17"/>
      <c r="B1191" s="27"/>
      <c r="C1191" s="38"/>
      <c r="D1191" s="19"/>
      <c r="E1191" s="19"/>
      <c r="F1191" s="19"/>
      <c r="G1191" s="114"/>
      <c r="H1191" s="124"/>
    </row>
    <row r="1192" spans="1:8" ht="15" hidden="1" x14ac:dyDescent="0.25">
      <c r="A1192" s="17"/>
      <c r="B1192" s="27"/>
      <c r="C1192" s="38"/>
      <c r="D1192" s="19"/>
      <c r="E1192" s="19"/>
      <c r="F1192" s="19"/>
      <c r="G1192" s="114"/>
      <c r="H1192" s="124"/>
    </row>
    <row r="1193" spans="1:8" ht="15" hidden="1" x14ac:dyDescent="0.25">
      <c r="A1193" s="17"/>
      <c r="B1193" s="27"/>
      <c r="C1193" s="38"/>
      <c r="D1193" s="19"/>
      <c r="E1193" s="19"/>
      <c r="F1193" s="19"/>
      <c r="G1193" s="114"/>
      <c r="H1193" s="124"/>
    </row>
    <row r="1194" spans="1:8" ht="15" hidden="1" x14ac:dyDescent="0.25">
      <c r="A1194" s="17"/>
      <c r="B1194" s="27"/>
      <c r="C1194" s="38"/>
      <c r="D1194" s="19"/>
      <c r="E1194" s="19"/>
      <c r="F1194" s="19"/>
      <c r="G1194" s="114"/>
      <c r="H1194" s="124"/>
    </row>
    <row r="1195" spans="1:8" ht="15" hidden="1" x14ac:dyDescent="0.25">
      <c r="A1195" s="17"/>
      <c r="B1195" s="27"/>
      <c r="C1195" s="38"/>
      <c r="D1195" s="19"/>
      <c r="E1195" s="19"/>
      <c r="F1195" s="19"/>
      <c r="G1195" s="114"/>
      <c r="H1195" s="124"/>
    </row>
    <row r="1196" spans="1:8" ht="15" hidden="1" x14ac:dyDescent="0.25">
      <c r="A1196" s="17"/>
      <c r="B1196" s="27"/>
      <c r="C1196" s="38"/>
      <c r="D1196" s="19"/>
      <c r="E1196" s="19"/>
      <c r="F1196" s="19"/>
      <c r="G1196" s="114"/>
      <c r="H1196" s="124"/>
    </row>
    <row r="1197" spans="1:8" ht="15" hidden="1" x14ac:dyDescent="0.25">
      <c r="A1197" s="17"/>
      <c r="B1197" s="27"/>
      <c r="C1197" s="38"/>
      <c r="D1197" s="19"/>
      <c r="E1197" s="19"/>
      <c r="F1197" s="19"/>
      <c r="G1197" s="114"/>
      <c r="H1197" s="124"/>
    </row>
    <row r="1198" spans="1:8" ht="15" hidden="1" x14ac:dyDescent="0.25">
      <c r="A1198" s="17"/>
      <c r="B1198" s="27"/>
      <c r="C1198" s="38"/>
      <c r="D1198" s="19"/>
      <c r="E1198" s="19"/>
      <c r="F1198" s="19"/>
      <c r="G1198" s="114"/>
      <c r="H1198" s="124"/>
    </row>
    <row r="1199" spans="1:8" ht="15" hidden="1" x14ac:dyDescent="0.25">
      <c r="A1199" s="17"/>
      <c r="B1199" s="27"/>
      <c r="C1199" s="38"/>
      <c r="D1199" s="19"/>
      <c r="E1199" s="19"/>
      <c r="F1199" s="19"/>
      <c r="G1199" s="114"/>
      <c r="H1199" s="124"/>
    </row>
    <row r="1200" spans="1:8" ht="15" hidden="1" x14ac:dyDescent="0.25">
      <c r="A1200" s="17"/>
      <c r="B1200" s="27"/>
      <c r="C1200" s="38"/>
      <c r="D1200" s="19"/>
      <c r="E1200" s="19"/>
      <c r="F1200" s="19"/>
      <c r="G1200" s="114"/>
      <c r="H1200" s="124"/>
    </row>
    <row r="1201" spans="1:8" ht="15" hidden="1" x14ac:dyDescent="0.25">
      <c r="A1201" s="17"/>
      <c r="B1201" s="27"/>
      <c r="C1201" s="38"/>
      <c r="D1201" s="19"/>
      <c r="E1201" s="19"/>
      <c r="F1201" s="19"/>
      <c r="G1201" s="114"/>
      <c r="H1201" s="124"/>
    </row>
    <row r="1202" spans="1:8" ht="15" hidden="1" x14ac:dyDescent="0.25">
      <c r="A1202" s="17"/>
      <c r="B1202" s="27"/>
      <c r="C1202" s="38"/>
      <c r="D1202" s="19"/>
      <c r="E1202" s="19"/>
      <c r="F1202" s="19"/>
      <c r="G1202" s="114"/>
      <c r="H1202" s="124"/>
    </row>
    <row r="1203" spans="1:8" ht="15" hidden="1" x14ac:dyDescent="0.25">
      <c r="A1203" s="17"/>
      <c r="B1203" s="27"/>
      <c r="C1203" s="38"/>
      <c r="D1203" s="19"/>
      <c r="E1203" s="19"/>
      <c r="F1203" s="19"/>
      <c r="G1203" s="114"/>
      <c r="H1203" s="124"/>
    </row>
    <row r="1204" spans="1:8" ht="15" hidden="1" x14ac:dyDescent="0.25">
      <c r="A1204" s="17"/>
      <c r="B1204" s="27"/>
      <c r="C1204" s="38"/>
      <c r="D1204" s="19"/>
      <c r="E1204" s="19"/>
      <c r="F1204" s="19"/>
      <c r="G1204" s="114"/>
      <c r="H1204" s="124"/>
    </row>
    <row r="1205" spans="1:8" ht="15" hidden="1" x14ac:dyDescent="0.25">
      <c r="A1205" s="17"/>
      <c r="B1205" s="27"/>
      <c r="C1205" s="38"/>
      <c r="D1205" s="19"/>
      <c r="E1205" s="19"/>
      <c r="F1205" s="19"/>
      <c r="G1205" s="114"/>
      <c r="H1205" s="124"/>
    </row>
    <row r="1206" spans="1:8" ht="15" hidden="1" x14ac:dyDescent="0.25">
      <c r="A1206" s="17"/>
      <c r="B1206" s="27"/>
      <c r="C1206" s="38"/>
      <c r="D1206" s="19"/>
      <c r="E1206" s="19"/>
      <c r="F1206" s="19"/>
      <c r="G1206" s="114"/>
      <c r="H1206" s="124"/>
    </row>
    <row r="1207" spans="1:8" ht="15" hidden="1" x14ac:dyDescent="0.25">
      <c r="A1207" s="17"/>
      <c r="B1207" s="27"/>
      <c r="C1207" s="38"/>
      <c r="D1207" s="19"/>
      <c r="E1207" s="19"/>
      <c r="F1207" s="19"/>
      <c r="G1207" s="114"/>
      <c r="H1207" s="124"/>
    </row>
    <row r="1208" spans="1:8" ht="15" hidden="1" x14ac:dyDescent="0.25">
      <c r="A1208" s="17"/>
      <c r="B1208" s="27"/>
      <c r="C1208" s="38"/>
      <c r="D1208" s="19"/>
      <c r="E1208" s="19"/>
      <c r="F1208" s="19"/>
      <c r="G1208" s="114"/>
      <c r="H1208" s="124"/>
    </row>
    <row r="1209" spans="1:8" ht="15" hidden="1" x14ac:dyDescent="0.25">
      <c r="A1209" s="17"/>
      <c r="B1209" s="27"/>
      <c r="C1209" s="38"/>
      <c r="D1209" s="19"/>
      <c r="E1209" s="19"/>
      <c r="F1209" s="19"/>
      <c r="G1209" s="114"/>
      <c r="H1209" s="124"/>
    </row>
    <row r="1210" spans="1:8" ht="15" hidden="1" x14ac:dyDescent="0.25">
      <c r="A1210" s="17"/>
      <c r="B1210" s="27"/>
      <c r="C1210" s="38"/>
      <c r="D1210" s="19"/>
      <c r="E1210" s="19"/>
      <c r="F1210" s="19"/>
      <c r="G1210" s="114"/>
      <c r="H1210" s="124"/>
    </row>
    <row r="1211" spans="1:8" ht="15" hidden="1" x14ac:dyDescent="0.25">
      <c r="A1211" s="17"/>
      <c r="B1211" s="27"/>
      <c r="C1211" s="38"/>
      <c r="D1211" s="19"/>
      <c r="E1211" s="19"/>
      <c r="F1211" s="19"/>
      <c r="G1211" s="114"/>
      <c r="H1211" s="124"/>
    </row>
    <row r="1212" spans="1:8" ht="15" hidden="1" x14ac:dyDescent="0.25">
      <c r="A1212" s="17"/>
      <c r="B1212" s="27"/>
      <c r="C1212" s="38"/>
      <c r="D1212" s="19"/>
      <c r="E1212" s="19"/>
      <c r="F1212" s="19"/>
      <c r="G1212" s="114"/>
      <c r="H1212" s="124"/>
    </row>
    <row r="1213" spans="1:8" ht="15" hidden="1" x14ac:dyDescent="0.25">
      <c r="A1213" s="17"/>
      <c r="B1213" s="27"/>
      <c r="C1213" s="38"/>
      <c r="D1213" s="19"/>
      <c r="E1213" s="19"/>
      <c r="F1213" s="19"/>
      <c r="G1213" s="114"/>
      <c r="H1213" s="124"/>
    </row>
    <row r="1214" spans="1:8" ht="15" hidden="1" x14ac:dyDescent="0.25">
      <c r="A1214" s="17"/>
      <c r="B1214" s="27"/>
      <c r="C1214" s="38"/>
      <c r="D1214" s="19"/>
      <c r="E1214" s="19"/>
      <c r="F1214" s="19"/>
      <c r="G1214" s="114"/>
      <c r="H1214" s="124"/>
    </row>
    <row r="1215" spans="1:8" ht="15" hidden="1" x14ac:dyDescent="0.25">
      <c r="A1215" s="17"/>
      <c r="B1215" s="27"/>
      <c r="C1215" s="38"/>
      <c r="D1215" s="19"/>
      <c r="E1215" s="19"/>
      <c r="F1215" s="19"/>
      <c r="G1215" s="114"/>
      <c r="H1215" s="124"/>
    </row>
    <row r="1216" spans="1:8" ht="15" hidden="1" x14ac:dyDescent="0.25">
      <c r="A1216" s="17"/>
      <c r="B1216" s="27"/>
      <c r="C1216" s="38"/>
      <c r="D1216" s="19"/>
      <c r="E1216" s="19"/>
      <c r="F1216" s="19"/>
      <c r="G1216" s="114"/>
      <c r="H1216" s="124"/>
    </row>
    <row r="1217" spans="1:8" ht="15" hidden="1" x14ac:dyDescent="0.25">
      <c r="A1217" s="17"/>
      <c r="B1217" s="27"/>
      <c r="C1217" s="38"/>
      <c r="D1217" s="19"/>
      <c r="E1217" s="19"/>
      <c r="F1217" s="19"/>
      <c r="G1217" s="114"/>
      <c r="H1217" s="124"/>
    </row>
    <row r="1218" spans="1:8" ht="15" hidden="1" x14ac:dyDescent="0.25">
      <c r="A1218" s="17"/>
      <c r="B1218" s="27"/>
      <c r="C1218" s="38"/>
      <c r="D1218" s="19"/>
      <c r="E1218" s="19"/>
      <c r="F1218" s="19"/>
      <c r="G1218" s="114"/>
      <c r="H1218" s="124"/>
    </row>
    <row r="1219" spans="1:8" ht="15" hidden="1" x14ac:dyDescent="0.25">
      <c r="A1219" s="17"/>
      <c r="B1219" s="27"/>
      <c r="C1219" s="38"/>
      <c r="D1219" s="19"/>
      <c r="E1219" s="19"/>
      <c r="F1219" s="19"/>
      <c r="G1219" s="114"/>
      <c r="H1219" s="124"/>
    </row>
    <row r="1220" spans="1:8" ht="15" hidden="1" x14ac:dyDescent="0.25">
      <c r="A1220" s="17"/>
      <c r="B1220" s="27"/>
      <c r="C1220" s="38"/>
      <c r="D1220" s="19"/>
      <c r="E1220" s="19"/>
      <c r="F1220" s="19"/>
      <c r="G1220" s="114"/>
      <c r="H1220" s="124"/>
    </row>
    <row r="1221" spans="1:8" ht="15" hidden="1" x14ac:dyDescent="0.25">
      <c r="A1221" s="17"/>
      <c r="B1221" s="27"/>
      <c r="C1221" s="38"/>
      <c r="D1221" s="19"/>
      <c r="E1221" s="19"/>
      <c r="F1221" s="19"/>
      <c r="G1221" s="114"/>
      <c r="H1221" s="124"/>
    </row>
    <row r="1222" spans="1:8" ht="15" hidden="1" x14ac:dyDescent="0.25">
      <c r="A1222" s="17"/>
      <c r="B1222" s="27"/>
      <c r="C1222" s="38"/>
      <c r="D1222" s="19"/>
      <c r="E1222" s="19"/>
      <c r="F1222" s="19"/>
      <c r="G1222" s="114"/>
      <c r="H1222" s="124"/>
    </row>
    <row r="1223" spans="1:8" ht="15" hidden="1" x14ac:dyDescent="0.25">
      <c r="A1223" s="17"/>
      <c r="B1223" s="27"/>
      <c r="C1223" s="38"/>
      <c r="D1223" s="19"/>
      <c r="E1223" s="19"/>
      <c r="F1223" s="19"/>
      <c r="G1223" s="114"/>
      <c r="H1223" s="124"/>
    </row>
    <row r="1224" spans="1:8" ht="15" hidden="1" x14ac:dyDescent="0.25">
      <c r="A1224" s="17"/>
      <c r="B1224" s="27"/>
      <c r="C1224" s="38"/>
      <c r="D1224" s="19"/>
      <c r="E1224" s="19"/>
      <c r="F1224" s="19"/>
      <c r="G1224" s="114"/>
      <c r="H1224" s="124"/>
    </row>
    <row r="1225" spans="1:8" ht="15" hidden="1" x14ac:dyDescent="0.25">
      <c r="A1225" s="17"/>
      <c r="B1225" s="27"/>
      <c r="C1225" s="38"/>
      <c r="D1225" s="19"/>
      <c r="E1225" s="19"/>
      <c r="F1225" s="19"/>
      <c r="G1225" s="114"/>
      <c r="H1225" s="124"/>
    </row>
    <row r="1226" spans="1:8" ht="15" hidden="1" x14ac:dyDescent="0.25">
      <c r="A1226" s="17"/>
      <c r="B1226" s="27"/>
      <c r="C1226" s="38"/>
      <c r="D1226" s="19"/>
      <c r="E1226" s="19"/>
      <c r="F1226" s="19"/>
      <c r="G1226" s="114"/>
      <c r="H1226" s="124"/>
    </row>
    <row r="1227" spans="1:8" ht="15" hidden="1" x14ac:dyDescent="0.25">
      <c r="A1227" s="17"/>
      <c r="B1227" s="27"/>
      <c r="C1227" s="38"/>
      <c r="D1227" s="19"/>
      <c r="E1227" s="19"/>
      <c r="F1227" s="19"/>
      <c r="G1227" s="114"/>
      <c r="H1227" s="124"/>
    </row>
    <row r="1228" spans="1:8" ht="15" hidden="1" x14ac:dyDescent="0.25">
      <c r="A1228" s="17"/>
      <c r="B1228" s="27"/>
      <c r="C1228" s="38"/>
      <c r="D1228" s="19"/>
      <c r="E1228" s="19"/>
      <c r="F1228" s="19"/>
      <c r="G1228" s="114"/>
      <c r="H1228" s="124"/>
    </row>
    <row r="1229" spans="1:8" ht="15" hidden="1" x14ac:dyDescent="0.25">
      <c r="A1229" s="17"/>
      <c r="B1229" s="27"/>
      <c r="C1229" s="38"/>
      <c r="D1229" s="19"/>
      <c r="E1229" s="19"/>
      <c r="F1229" s="19"/>
      <c r="G1229" s="114"/>
      <c r="H1229" s="124"/>
    </row>
    <row r="1230" spans="1:8" ht="15" hidden="1" x14ac:dyDescent="0.25">
      <c r="A1230" s="17"/>
      <c r="B1230" s="27"/>
      <c r="C1230" s="38"/>
      <c r="D1230" s="19"/>
      <c r="E1230" s="19"/>
      <c r="F1230" s="19"/>
      <c r="G1230" s="114"/>
      <c r="H1230" s="124"/>
    </row>
    <row r="1231" spans="1:8" ht="15" hidden="1" x14ac:dyDescent="0.25">
      <c r="A1231" s="17"/>
      <c r="B1231" s="27"/>
      <c r="C1231" s="38"/>
      <c r="D1231" s="19"/>
      <c r="E1231" s="19"/>
      <c r="F1231" s="19"/>
      <c r="G1231" s="114"/>
      <c r="H1231" s="124"/>
    </row>
    <row r="1232" spans="1:8" ht="15" hidden="1" x14ac:dyDescent="0.25">
      <c r="A1232" s="17"/>
      <c r="B1232" s="27"/>
      <c r="C1232" s="38"/>
      <c r="D1232" s="19"/>
      <c r="E1232" s="19"/>
      <c r="F1232" s="19"/>
      <c r="G1232" s="114"/>
      <c r="H1232" s="124"/>
    </row>
    <row r="1233" spans="1:8" ht="15" hidden="1" x14ac:dyDescent="0.25">
      <c r="A1233" s="17"/>
      <c r="B1233" s="27"/>
      <c r="C1233" s="38"/>
      <c r="D1233" s="19"/>
      <c r="E1233" s="19"/>
      <c r="F1233" s="19"/>
      <c r="G1233" s="114"/>
      <c r="H1233" s="124"/>
    </row>
    <row r="1234" spans="1:8" ht="15" hidden="1" x14ac:dyDescent="0.25">
      <c r="A1234" s="17"/>
      <c r="B1234" s="27"/>
      <c r="C1234" s="38"/>
      <c r="D1234" s="19"/>
      <c r="E1234" s="19"/>
      <c r="F1234" s="19"/>
      <c r="G1234" s="114"/>
      <c r="H1234" s="124"/>
    </row>
    <row r="1235" spans="1:8" ht="15" hidden="1" x14ac:dyDescent="0.25">
      <c r="A1235" s="17"/>
      <c r="B1235" s="27"/>
      <c r="C1235" s="38"/>
      <c r="D1235" s="19"/>
      <c r="E1235" s="19"/>
      <c r="F1235" s="19"/>
      <c r="G1235" s="114"/>
      <c r="H1235" s="124"/>
    </row>
    <row r="1236" spans="1:8" ht="15" hidden="1" x14ac:dyDescent="0.25">
      <c r="A1236" s="17"/>
      <c r="B1236" s="27"/>
      <c r="C1236" s="38"/>
      <c r="D1236" s="19"/>
      <c r="E1236" s="19"/>
      <c r="F1236" s="19"/>
      <c r="G1236" s="114"/>
      <c r="H1236" s="124"/>
    </row>
    <row r="1237" spans="1:8" ht="15" hidden="1" x14ac:dyDescent="0.25">
      <c r="A1237" s="17"/>
      <c r="B1237" s="27"/>
      <c r="C1237" s="38"/>
      <c r="D1237" s="19"/>
      <c r="E1237" s="19"/>
      <c r="F1237" s="19"/>
      <c r="G1237" s="114"/>
      <c r="H1237" s="124"/>
    </row>
    <row r="1238" spans="1:8" ht="15" hidden="1" x14ac:dyDescent="0.25">
      <c r="A1238" s="17"/>
      <c r="B1238" s="27"/>
      <c r="C1238" s="38"/>
      <c r="D1238" s="19"/>
      <c r="E1238" s="19"/>
      <c r="F1238" s="19"/>
      <c r="G1238" s="114"/>
      <c r="H1238" s="124"/>
    </row>
    <row r="1239" spans="1:8" ht="15" hidden="1" x14ac:dyDescent="0.25">
      <c r="A1239" s="17"/>
      <c r="B1239" s="27"/>
      <c r="C1239" s="38"/>
      <c r="D1239" s="19"/>
      <c r="E1239" s="19"/>
      <c r="F1239" s="19"/>
      <c r="G1239" s="114"/>
      <c r="H1239" s="124"/>
    </row>
    <row r="1240" spans="1:8" ht="15" hidden="1" x14ac:dyDescent="0.25">
      <c r="A1240" s="17"/>
      <c r="B1240" s="27"/>
      <c r="C1240" s="38"/>
      <c r="D1240" s="19"/>
      <c r="E1240" s="19"/>
      <c r="F1240" s="19"/>
      <c r="G1240" s="114"/>
      <c r="H1240" s="124"/>
    </row>
    <row r="1241" spans="1:8" ht="15" hidden="1" x14ac:dyDescent="0.25">
      <c r="A1241" s="17"/>
      <c r="B1241" s="27"/>
      <c r="C1241" s="38"/>
      <c r="D1241" s="19"/>
      <c r="E1241" s="19"/>
      <c r="F1241" s="19"/>
      <c r="G1241" s="114"/>
      <c r="H1241" s="124"/>
    </row>
    <row r="1242" spans="1:8" ht="15" hidden="1" x14ac:dyDescent="0.25">
      <c r="A1242" s="17"/>
      <c r="B1242" s="27"/>
      <c r="C1242" s="38"/>
      <c r="D1242" s="19"/>
      <c r="E1242" s="19"/>
      <c r="F1242" s="19"/>
      <c r="G1242" s="114"/>
      <c r="H1242" s="124"/>
    </row>
    <row r="1243" spans="1:8" ht="15" hidden="1" x14ac:dyDescent="0.25">
      <c r="A1243" s="17"/>
      <c r="B1243" s="27"/>
      <c r="C1243" s="38"/>
      <c r="D1243" s="19"/>
      <c r="E1243" s="19"/>
      <c r="F1243" s="19"/>
      <c r="G1243" s="114"/>
      <c r="H1243" s="124"/>
    </row>
    <row r="1244" spans="1:8" ht="15" hidden="1" x14ac:dyDescent="0.25">
      <c r="A1244" s="17"/>
      <c r="B1244" s="27"/>
      <c r="C1244" s="38"/>
      <c r="D1244" s="19"/>
      <c r="E1244" s="19"/>
      <c r="F1244" s="19"/>
      <c r="G1244" s="114"/>
      <c r="H1244" s="124"/>
    </row>
    <row r="1245" spans="1:8" ht="15" hidden="1" x14ac:dyDescent="0.25">
      <c r="A1245" s="17"/>
      <c r="B1245" s="27"/>
      <c r="C1245" s="38"/>
      <c r="D1245" s="19"/>
      <c r="E1245" s="19"/>
      <c r="F1245" s="19"/>
      <c r="G1245" s="114"/>
      <c r="H1245" s="124"/>
    </row>
    <row r="1246" spans="1:8" ht="15" hidden="1" x14ac:dyDescent="0.25">
      <c r="A1246" s="17"/>
      <c r="B1246" s="27"/>
      <c r="C1246" s="38"/>
      <c r="D1246" s="19"/>
      <c r="E1246" s="19"/>
      <c r="F1246" s="19"/>
      <c r="G1246" s="114"/>
      <c r="H1246" s="124"/>
    </row>
    <row r="1247" spans="1:8" ht="15" hidden="1" x14ac:dyDescent="0.25">
      <c r="A1247" s="17"/>
      <c r="B1247" s="27"/>
      <c r="C1247" s="38"/>
      <c r="D1247" s="19"/>
      <c r="E1247" s="19"/>
      <c r="F1247" s="19"/>
      <c r="G1247" s="114"/>
      <c r="H1247" s="124"/>
    </row>
    <row r="1248" spans="1:8" ht="15" hidden="1" x14ac:dyDescent="0.25">
      <c r="A1248" s="17"/>
      <c r="B1248" s="27"/>
      <c r="C1248" s="38"/>
      <c r="D1248" s="19"/>
      <c r="E1248" s="19"/>
      <c r="F1248" s="19"/>
      <c r="G1248" s="114"/>
      <c r="H1248" s="124"/>
    </row>
    <row r="1249" spans="1:8" ht="15" hidden="1" x14ac:dyDescent="0.25">
      <c r="A1249" s="17"/>
      <c r="B1249" s="27"/>
      <c r="C1249" s="38"/>
      <c r="D1249" s="19"/>
      <c r="E1249" s="19"/>
      <c r="F1249" s="19"/>
      <c r="G1249" s="114"/>
      <c r="H1249" s="124"/>
    </row>
    <row r="1250" spans="1:8" ht="15" hidden="1" x14ac:dyDescent="0.25">
      <c r="A1250" s="17"/>
      <c r="B1250" s="27"/>
      <c r="C1250" s="38"/>
      <c r="D1250" s="19"/>
      <c r="E1250" s="19"/>
      <c r="F1250" s="19"/>
      <c r="G1250" s="114"/>
      <c r="H1250" s="124"/>
    </row>
    <row r="1251" spans="1:8" ht="15" hidden="1" x14ac:dyDescent="0.25">
      <c r="A1251" s="17"/>
      <c r="B1251" s="27"/>
      <c r="C1251" s="38"/>
      <c r="D1251" s="19"/>
      <c r="E1251" s="19"/>
      <c r="F1251" s="19"/>
      <c r="G1251" s="114"/>
      <c r="H1251" s="124"/>
    </row>
    <row r="1252" spans="1:8" ht="15" hidden="1" x14ac:dyDescent="0.25">
      <c r="A1252" s="17"/>
      <c r="B1252" s="27"/>
      <c r="C1252" s="38"/>
      <c r="D1252" s="19"/>
      <c r="E1252" s="19"/>
      <c r="F1252" s="19"/>
      <c r="G1252" s="114"/>
      <c r="H1252" s="124"/>
    </row>
    <row r="1253" spans="1:8" ht="15" hidden="1" x14ac:dyDescent="0.25">
      <c r="A1253" s="17"/>
      <c r="B1253" s="27"/>
      <c r="C1253" s="38"/>
      <c r="D1253" s="19"/>
      <c r="E1253" s="19"/>
      <c r="F1253" s="19"/>
      <c r="G1253" s="114"/>
      <c r="H1253" s="124"/>
    </row>
    <row r="1254" spans="1:8" ht="15" hidden="1" x14ac:dyDescent="0.25">
      <c r="A1254" s="17"/>
      <c r="B1254" s="27"/>
      <c r="C1254" s="38"/>
      <c r="D1254" s="19"/>
      <c r="E1254" s="19"/>
      <c r="F1254" s="19"/>
      <c r="G1254" s="114"/>
      <c r="H1254" s="124"/>
    </row>
    <row r="1255" spans="1:8" ht="15" hidden="1" x14ac:dyDescent="0.25">
      <c r="A1255" s="17"/>
      <c r="B1255" s="27"/>
      <c r="C1255" s="38"/>
      <c r="D1255" s="19"/>
      <c r="E1255" s="19"/>
      <c r="F1255" s="19"/>
      <c r="G1255" s="114"/>
      <c r="H1255" s="124"/>
    </row>
    <row r="1256" spans="1:8" ht="15" hidden="1" x14ac:dyDescent="0.25">
      <c r="A1256" s="17"/>
      <c r="B1256" s="27"/>
      <c r="C1256" s="38"/>
      <c r="D1256" s="19"/>
      <c r="E1256" s="19"/>
      <c r="F1256" s="19"/>
      <c r="G1256" s="114"/>
      <c r="H1256" s="124"/>
    </row>
    <row r="1257" spans="1:8" ht="15" hidden="1" x14ac:dyDescent="0.25">
      <c r="A1257" s="17"/>
      <c r="B1257" s="27"/>
      <c r="C1257" s="38"/>
      <c r="D1257" s="19"/>
      <c r="E1257" s="19"/>
      <c r="F1257" s="19"/>
      <c r="G1257" s="114"/>
      <c r="H1257" s="124"/>
    </row>
    <row r="1258" spans="1:8" ht="15" hidden="1" x14ac:dyDescent="0.25">
      <c r="A1258" s="17"/>
      <c r="B1258" s="27"/>
      <c r="C1258" s="38"/>
      <c r="D1258" s="19"/>
      <c r="E1258" s="19"/>
      <c r="F1258" s="19"/>
      <c r="G1258" s="114"/>
      <c r="H1258" s="124"/>
    </row>
    <row r="1259" spans="1:8" ht="15" hidden="1" x14ac:dyDescent="0.25">
      <c r="A1259" s="17"/>
      <c r="B1259" s="27"/>
      <c r="C1259" s="38"/>
      <c r="D1259" s="19"/>
      <c r="E1259" s="19"/>
      <c r="F1259" s="19"/>
      <c r="G1259" s="114"/>
      <c r="H1259" s="124"/>
    </row>
    <row r="1260" spans="1:8" ht="15" hidden="1" x14ac:dyDescent="0.25">
      <c r="A1260" s="17"/>
      <c r="B1260" s="27"/>
      <c r="C1260" s="38"/>
      <c r="D1260" s="19"/>
      <c r="E1260" s="19"/>
      <c r="F1260" s="19"/>
      <c r="G1260" s="114"/>
      <c r="H1260" s="124"/>
    </row>
    <row r="1261" spans="1:8" ht="15" hidden="1" x14ac:dyDescent="0.25">
      <c r="A1261" s="17"/>
      <c r="B1261" s="27"/>
      <c r="C1261" s="38"/>
      <c r="D1261" s="19"/>
      <c r="E1261" s="19"/>
      <c r="F1261" s="19"/>
      <c r="G1261" s="114"/>
      <c r="H1261" s="124"/>
    </row>
    <row r="1262" spans="1:8" ht="15" hidden="1" x14ac:dyDescent="0.25">
      <c r="A1262" s="17"/>
      <c r="B1262" s="27"/>
      <c r="C1262" s="38"/>
      <c r="D1262" s="19"/>
      <c r="E1262" s="19"/>
      <c r="F1262" s="19"/>
      <c r="G1262" s="114"/>
      <c r="H1262" s="124"/>
    </row>
    <row r="1263" spans="1:8" ht="15" hidden="1" x14ac:dyDescent="0.25">
      <c r="A1263" s="17"/>
      <c r="B1263" s="27"/>
      <c r="C1263" s="38"/>
      <c r="D1263" s="19"/>
      <c r="E1263" s="19"/>
      <c r="F1263" s="19"/>
      <c r="G1263" s="114"/>
      <c r="H1263" s="124"/>
    </row>
    <row r="1264" spans="1:8" ht="15" hidden="1" x14ac:dyDescent="0.25">
      <c r="A1264" s="17"/>
      <c r="B1264" s="27"/>
      <c r="C1264" s="38"/>
      <c r="D1264" s="19"/>
      <c r="E1264" s="19"/>
      <c r="F1264" s="19"/>
      <c r="G1264" s="114"/>
      <c r="H1264" s="124"/>
    </row>
    <row r="1265" spans="1:8" ht="15" hidden="1" x14ac:dyDescent="0.25">
      <c r="A1265" s="17"/>
      <c r="B1265" s="27"/>
      <c r="C1265" s="38"/>
      <c r="D1265" s="19"/>
      <c r="E1265" s="19"/>
      <c r="F1265" s="19"/>
      <c r="G1265" s="114"/>
      <c r="H1265" s="124"/>
    </row>
    <row r="1266" spans="1:8" ht="15" hidden="1" x14ac:dyDescent="0.25">
      <c r="A1266" s="17"/>
      <c r="B1266" s="27"/>
      <c r="C1266" s="38"/>
      <c r="D1266" s="19"/>
      <c r="E1266" s="19"/>
      <c r="F1266" s="19"/>
      <c r="G1266" s="114"/>
      <c r="H1266" s="124"/>
    </row>
    <row r="1267" spans="1:8" ht="15" hidden="1" x14ac:dyDescent="0.25">
      <c r="A1267" s="17"/>
      <c r="B1267" s="27"/>
      <c r="C1267" s="38"/>
      <c r="D1267" s="19"/>
      <c r="E1267" s="19"/>
      <c r="F1267" s="19"/>
      <c r="G1267" s="114"/>
      <c r="H1267" s="124"/>
    </row>
    <row r="1268" spans="1:8" ht="15" hidden="1" x14ac:dyDescent="0.25">
      <c r="A1268" s="17"/>
      <c r="B1268" s="27"/>
      <c r="C1268" s="38"/>
      <c r="D1268" s="19"/>
      <c r="E1268" s="19"/>
      <c r="F1268" s="19"/>
      <c r="G1268" s="114"/>
      <c r="H1268" s="124"/>
    </row>
    <row r="1269" spans="1:8" ht="15" hidden="1" x14ac:dyDescent="0.25">
      <c r="A1269" s="17"/>
      <c r="B1269" s="27"/>
      <c r="C1269" s="38"/>
      <c r="D1269" s="19"/>
      <c r="E1269" s="19"/>
      <c r="F1269" s="19"/>
      <c r="G1269" s="114"/>
      <c r="H1269" s="124"/>
    </row>
    <row r="1270" spans="1:8" ht="15" hidden="1" x14ac:dyDescent="0.25">
      <c r="A1270" s="17"/>
      <c r="B1270" s="27"/>
      <c r="C1270" s="38"/>
      <c r="D1270" s="19"/>
      <c r="E1270" s="19"/>
      <c r="F1270" s="19"/>
      <c r="G1270" s="114"/>
      <c r="H1270" s="124"/>
    </row>
    <row r="1271" spans="1:8" ht="15" hidden="1" x14ac:dyDescent="0.25">
      <c r="A1271" s="17"/>
      <c r="B1271" s="27"/>
      <c r="C1271" s="38"/>
      <c r="D1271" s="19"/>
      <c r="E1271" s="19"/>
      <c r="F1271" s="19"/>
      <c r="G1271" s="114"/>
      <c r="H1271" s="124"/>
    </row>
    <row r="1272" spans="1:8" ht="15" hidden="1" x14ac:dyDescent="0.25">
      <c r="A1272" s="17"/>
      <c r="B1272" s="27"/>
      <c r="C1272" s="38"/>
      <c r="D1272" s="19"/>
      <c r="E1272" s="19"/>
      <c r="F1272" s="19"/>
      <c r="G1272" s="114"/>
      <c r="H1272" s="124"/>
    </row>
    <row r="1273" spans="1:8" ht="15" hidden="1" x14ac:dyDescent="0.25">
      <c r="A1273" s="17"/>
      <c r="B1273" s="27"/>
      <c r="C1273" s="38"/>
      <c r="D1273" s="19"/>
      <c r="E1273" s="19"/>
      <c r="F1273" s="19"/>
      <c r="G1273" s="114"/>
      <c r="H1273" s="124"/>
    </row>
    <row r="1274" spans="1:8" ht="15" hidden="1" x14ac:dyDescent="0.25">
      <c r="A1274" s="17"/>
      <c r="B1274" s="27"/>
      <c r="C1274" s="38"/>
      <c r="D1274" s="19"/>
      <c r="E1274" s="19"/>
      <c r="F1274" s="19"/>
      <c r="G1274" s="114"/>
      <c r="H1274" s="124"/>
    </row>
    <row r="1275" spans="1:8" ht="15" hidden="1" x14ac:dyDescent="0.25">
      <c r="A1275" s="17"/>
      <c r="B1275" s="27"/>
      <c r="C1275" s="38"/>
      <c r="D1275" s="19"/>
      <c r="E1275" s="19"/>
      <c r="F1275" s="19"/>
      <c r="G1275" s="114"/>
      <c r="H1275" s="124"/>
    </row>
    <row r="1276" spans="1:8" ht="15" hidden="1" x14ac:dyDescent="0.25">
      <c r="A1276" s="17"/>
      <c r="B1276" s="27"/>
      <c r="C1276" s="38"/>
      <c r="D1276" s="19"/>
      <c r="E1276" s="19"/>
      <c r="F1276" s="19"/>
      <c r="G1276" s="114"/>
      <c r="H1276" s="124"/>
    </row>
    <row r="1277" spans="1:8" ht="15" hidden="1" x14ac:dyDescent="0.25">
      <c r="A1277" s="17"/>
      <c r="B1277" s="27"/>
      <c r="C1277" s="38"/>
      <c r="D1277" s="19"/>
      <c r="E1277" s="19"/>
      <c r="F1277" s="19"/>
      <c r="G1277" s="114"/>
      <c r="H1277" s="124"/>
    </row>
    <row r="1278" spans="1:8" ht="15" hidden="1" x14ac:dyDescent="0.25">
      <c r="A1278" s="17"/>
      <c r="B1278" s="27"/>
      <c r="C1278" s="38"/>
      <c r="D1278" s="19"/>
      <c r="E1278" s="19"/>
      <c r="F1278" s="19"/>
      <c r="G1278" s="114"/>
      <c r="H1278" s="124"/>
    </row>
    <row r="1279" spans="1:8" ht="15" hidden="1" x14ac:dyDescent="0.25">
      <c r="A1279" s="17"/>
      <c r="B1279" s="27"/>
      <c r="C1279" s="38"/>
      <c r="D1279" s="19"/>
      <c r="E1279" s="19"/>
      <c r="F1279" s="19"/>
      <c r="G1279" s="114"/>
      <c r="H1279" s="124"/>
    </row>
    <row r="1280" spans="1:8" ht="15" hidden="1" x14ac:dyDescent="0.25">
      <c r="A1280" s="17"/>
      <c r="B1280" s="27"/>
      <c r="C1280" s="38"/>
      <c r="D1280" s="19"/>
      <c r="E1280" s="19"/>
      <c r="F1280" s="19"/>
      <c r="G1280" s="114"/>
      <c r="H1280" s="124"/>
    </row>
    <row r="1281" spans="1:8" ht="15" hidden="1" x14ac:dyDescent="0.25">
      <c r="A1281" s="17"/>
      <c r="B1281" s="27"/>
      <c r="C1281" s="38"/>
      <c r="D1281" s="19"/>
      <c r="E1281" s="19"/>
      <c r="F1281" s="19"/>
      <c r="G1281" s="114"/>
      <c r="H1281" s="124"/>
    </row>
    <row r="1282" spans="1:8" ht="15" hidden="1" x14ac:dyDescent="0.25">
      <c r="A1282" s="17"/>
      <c r="B1282" s="27"/>
      <c r="C1282" s="38"/>
      <c r="D1282" s="19"/>
      <c r="E1282" s="19"/>
      <c r="F1282" s="19"/>
      <c r="G1282" s="114"/>
      <c r="H1282" s="124"/>
    </row>
    <row r="1283" spans="1:8" ht="15" hidden="1" x14ac:dyDescent="0.25">
      <c r="A1283" s="17"/>
      <c r="B1283" s="27"/>
      <c r="C1283" s="38"/>
      <c r="D1283" s="19"/>
      <c r="E1283" s="19"/>
      <c r="F1283" s="19"/>
      <c r="G1283" s="114"/>
      <c r="H1283" s="124"/>
    </row>
    <row r="1284" spans="1:8" ht="15" hidden="1" x14ac:dyDescent="0.25">
      <c r="A1284" s="17"/>
      <c r="B1284" s="27"/>
      <c r="C1284" s="38"/>
      <c r="D1284" s="19"/>
      <c r="E1284" s="19"/>
      <c r="F1284" s="19"/>
      <c r="G1284" s="114"/>
      <c r="H1284" s="124"/>
    </row>
    <row r="1285" spans="1:8" ht="15" hidden="1" x14ac:dyDescent="0.25">
      <c r="A1285" s="17"/>
      <c r="B1285" s="27"/>
      <c r="C1285" s="38"/>
      <c r="D1285" s="19"/>
      <c r="E1285" s="19"/>
      <c r="F1285" s="19"/>
      <c r="G1285" s="114"/>
      <c r="H1285" s="124"/>
    </row>
    <row r="1286" spans="1:8" ht="15" hidden="1" x14ac:dyDescent="0.25">
      <c r="A1286" s="17"/>
      <c r="B1286" s="27"/>
      <c r="C1286" s="38"/>
      <c r="D1286" s="19"/>
      <c r="E1286" s="19"/>
      <c r="F1286" s="19"/>
      <c r="G1286" s="114"/>
      <c r="H1286" s="124"/>
    </row>
    <row r="1287" spans="1:8" ht="15" hidden="1" x14ac:dyDescent="0.25">
      <c r="A1287" s="17"/>
      <c r="B1287" s="27"/>
      <c r="C1287" s="38"/>
      <c r="D1287" s="19"/>
      <c r="E1287" s="19"/>
      <c r="F1287" s="19"/>
      <c r="G1287" s="114"/>
      <c r="H1287" s="124"/>
    </row>
    <row r="1288" spans="1:8" ht="15" hidden="1" x14ac:dyDescent="0.25">
      <c r="A1288" s="17"/>
      <c r="B1288" s="27"/>
      <c r="C1288" s="38"/>
      <c r="D1288" s="19"/>
      <c r="E1288" s="19"/>
      <c r="F1288" s="19"/>
      <c r="G1288" s="114"/>
      <c r="H1288" s="124"/>
    </row>
    <row r="1289" spans="1:8" ht="15" hidden="1" x14ac:dyDescent="0.25">
      <c r="A1289" s="17"/>
      <c r="B1289" s="27"/>
      <c r="C1289" s="38"/>
      <c r="D1289" s="19"/>
      <c r="E1289" s="19"/>
      <c r="F1289" s="19"/>
      <c r="G1289" s="114"/>
      <c r="H1289" s="124"/>
    </row>
    <row r="1290" spans="1:8" ht="15" hidden="1" x14ac:dyDescent="0.25">
      <c r="A1290" s="17"/>
      <c r="B1290" s="27"/>
      <c r="C1290" s="38"/>
      <c r="D1290" s="19"/>
      <c r="E1290" s="19"/>
      <c r="F1290" s="19"/>
      <c r="G1290" s="114"/>
      <c r="H1290" s="124"/>
    </row>
    <row r="1291" spans="1:8" ht="15" hidden="1" x14ac:dyDescent="0.25">
      <c r="A1291" s="17"/>
      <c r="B1291" s="27"/>
      <c r="C1291" s="38"/>
      <c r="D1291" s="19"/>
      <c r="E1291" s="19"/>
      <c r="F1291" s="19"/>
      <c r="G1291" s="114"/>
      <c r="H1291" s="124"/>
    </row>
    <row r="1292" spans="1:8" ht="15" hidden="1" x14ac:dyDescent="0.25">
      <c r="A1292" s="17"/>
      <c r="B1292" s="27"/>
      <c r="C1292" s="38"/>
      <c r="D1292" s="19"/>
      <c r="E1292" s="19"/>
      <c r="F1292" s="19"/>
      <c r="G1292" s="114"/>
      <c r="H1292" s="124"/>
    </row>
    <row r="1293" spans="1:8" ht="15" hidden="1" x14ac:dyDescent="0.25">
      <c r="A1293" s="17"/>
      <c r="B1293" s="27"/>
      <c r="C1293" s="38"/>
      <c r="D1293" s="19"/>
      <c r="E1293" s="19"/>
      <c r="F1293" s="19"/>
      <c r="G1293" s="114"/>
      <c r="H1293" s="124"/>
    </row>
    <row r="1294" spans="1:8" ht="15" hidden="1" x14ac:dyDescent="0.25">
      <c r="A1294" s="17"/>
      <c r="B1294" s="27"/>
      <c r="C1294" s="38"/>
      <c r="D1294" s="19"/>
      <c r="E1294" s="19"/>
      <c r="F1294" s="19"/>
      <c r="G1294" s="114"/>
      <c r="H1294" s="124"/>
    </row>
    <row r="1295" spans="1:8" ht="15" hidden="1" x14ac:dyDescent="0.25">
      <c r="A1295" s="17"/>
      <c r="B1295" s="27"/>
      <c r="C1295" s="38"/>
      <c r="D1295" s="19"/>
      <c r="E1295" s="19"/>
      <c r="F1295" s="19"/>
      <c r="G1295" s="114"/>
      <c r="H1295" s="124"/>
    </row>
    <row r="1296" spans="1:8" ht="15" hidden="1" x14ac:dyDescent="0.25">
      <c r="A1296" s="17"/>
      <c r="B1296" s="27"/>
      <c r="C1296" s="38"/>
      <c r="D1296" s="19"/>
      <c r="E1296" s="19"/>
      <c r="F1296" s="19"/>
      <c r="G1296" s="114"/>
      <c r="H1296" s="124"/>
    </row>
    <row r="1297" spans="1:8" ht="15" hidden="1" x14ac:dyDescent="0.25">
      <c r="A1297" s="17"/>
      <c r="B1297" s="27"/>
      <c r="C1297" s="38"/>
      <c r="D1297" s="19"/>
      <c r="E1297" s="19"/>
      <c r="F1297" s="19"/>
      <c r="G1297" s="114"/>
      <c r="H1297" s="124"/>
    </row>
    <row r="1298" spans="1:8" ht="15" hidden="1" x14ac:dyDescent="0.25">
      <c r="A1298" s="17"/>
      <c r="B1298" s="27"/>
      <c r="C1298" s="38"/>
      <c r="D1298" s="19"/>
      <c r="E1298" s="19"/>
      <c r="F1298" s="19"/>
      <c r="G1298" s="114"/>
      <c r="H1298" s="124"/>
    </row>
    <row r="1299" spans="1:8" ht="15" hidden="1" x14ac:dyDescent="0.25">
      <c r="A1299" s="17"/>
      <c r="B1299" s="27"/>
      <c r="C1299" s="38"/>
      <c r="D1299" s="19"/>
      <c r="E1299" s="19"/>
      <c r="F1299" s="19"/>
      <c r="G1299" s="114"/>
      <c r="H1299" s="124"/>
    </row>
    <row r="1300" spans="1:8" ht="15" hidden="1" x14ac:dyDescent="0.25">
      <c r="A1300" s="17"/>
      <c r="B1300" s="27"/>
      <c r="C1300" s="38"/>
      <c r="D1300" s="19"/>
      <c r="E1300" s="19"/>
      <c r="F1300" s="19"/>
      <c r="G1300" s="114"/>
      <c r="H1300" s="124"/>
    </row>
    <row r="1301" spans="1:8" ht="15" hidden="1" x14ac:dyDescent="0.25">
      <c r="A1301" s="17"/>
      <c r="B1301" s="27"/>
      <c r="C1301" s="38"/>
      <c r="D1301" s="19"/>
      <c r="E1301" s="19"/>
      <c r="F1301" s="19"/>
      <c r="G1301" s="114"/>
      <c r="H1301" s="124"/>
    </row>
    <row r="1302" spans="1:8" ht="15" hidden="1" x14ac:dyDescent="0.25">
      <c r="A1302" s="17"/>
      <c r="B1302" s="27"/>
      <c r="C1302" s="38"/>
      <c r="D1302" s="19"/>
      <c r="E1302" s="19"/>
      <c r="F1302" s="19"/>
      <c r="G1302" s="114"/>
      <c r="H1302" s="124"/>
    </row>
    <row r="1303" spans="1:8" ht="15" hidden="1" x14ac:dyDescent="0.25">
      <c r="A1303" s="17"/>
      <c r="B1303" s="27"/>
      <c r="C1303" s="38"/>
      <c r="D1303" s="19"/>
      <c r="E1303" s="19"/>
      <c r="F1303" s="19"/>
      <c r="G1303" s="114"/>
      <c r="H1303" s="124"/>
    </row>
    <row r="1304" spans="1:8" ht="15" hidden="1" x14ac:dyDescent="0.25">
      <c r="A1304" s="17"/>
      <c r="B1304" s="27"/>
      <c r="C1304" s="38"/>
      <c r="D1304" s="19"/>
      <c r="E1304" s="19"/>
      <c r="F1304" s="19"/>
      <c r="G1304" s="114"/>
      <c r="H1304" s="124"/>
    </row>
    <row r="1305" spans="1:8" ht="15" hidden="1" x14ac:dyDescent="0.25">
      <c r="A1305" s="17"/>
      <c r="B1305" s="27"/>
      <c r="C1305" s="38"/>
      <c r="D1305" s="19"/>
      <c r="E1305" s="19"/>
      <c r="F1305" s="19"/>
      <c r="G1305" s="114"/>
      <c r="H1305" s="124"/>
    </row>
    <row r="1306" spans="1:8" ht="15" hidden="1" x14ac:dyDescent="0.25">
      <c r="A1306" s="17"/>
      <c r="B1306" s="27"/>
      <c r="C1306" s="38"/>
      <c r="D1306" s="19"/>
      <c r="E1306" s="19"/>
      <c r="F1306" s="19"/>
      <c r="G1306" s="114"/>
      <c r="H1306" s="124"/>
    </row>
    <row r="1307" spans="1:8" ht="15" hidden="1" x14ac:dyDescent="0.25">
      <c r="A1307" s="17"/>
      <c r="B1307" s="27"/>
      <c r="C1307" s="38"/>
      <c r="D1307" s="19"/>
      <c r="E1307" s="19"/>
      <c r="F1307" s="19"/>
      <c r="G1307" s="114"/>
      <c r="H1307" s="124"/>
    </row>
    <row r="1308" spans="1:8" ht="15" hidden="1" x14ac:dyDescent="0.25">
      <c r="A1308" s="17"/>
      <c r="B1308" s="27"/>
      <c r="C1308" s="38"/>
      <c r="D1308" s="19"/>
      <c r="E1308" s="19"/>
      <c r="F1308" s="19"/>
      <c r="G1308" s="114"/>
      <c r="H1308" s="124"/>
    </row>
    <row r="1309" spans="1:8" ht="15" hidden="1" x14ac:dyDescent="0.25">
      <c r="A1309" s="17"/>
      <c r="B1309" s="27"/>
      <c r="C1309" s="38"/>
      <c r="D1309" s="19"/>
      <c r="E1309" s="19"/>
      <c r="F1309" s="19"/>
      <c r="G1309" s="114"/>
      <c r="H1309" s="124"/>
    </row>
    <row r="1310" spans="1:8" ht="15" hidden="1" x14ac:dyDescent="0.25">
      <c r="A1310" s="17"/>
      <c r="B1310" s="27"/>
      <c r="C1310" s="38"/>
      <c r="D1310" s="19"/>
      <c r="E1310" s="19"/>
      <c r="F1310" s="19"/>
      <c r="G1310" s="114"/>
      <c r="H1310" s="124"/>
    </row>
    <row r="1311" spans="1:8" ht="15" hidden="1" x14ac:dyDescent="0.25">
      <c r="A1311" s="17"/>
      <c r="B1311" s="27"/>
      <c r="C1311" s="38"/>
      <c r="D1311" s="19"/>
      <c r="E1311" s="19"/>
      <c r="F1311" s="19"/>
      <c r="G1311" s="114"/>
      <c r="H1311" s="124"/>
    </row>
    <row r="1312" spans="1:8" ht="15" hidden="1" x14ac:dyDescent="0.25">
      <c r="A1312" s="17"/>
      <c r="B1312" s="27"/>
      <c r="C1312" s="38"/>
      <c r="D1312" s="19"/>
      <c r="E1312" s="19"/>
      <c r="F1312" s="19"/>
      <c r="G1312" s="114"/>
      <c r="H1312" s="124"/>
    </row>
    <row r="1313" spans="1:8" ht="15" hidden="1" x14ac:dyDescent="0.25">
      <c r="A1313" s="17"/>
      <c r="B1313" s="27"/>
      <c r="C1313" s="38"/>
      <c r="D1313" s="19"/>
      <c r="E1313" s="19"/>
      <c r="F1313" s="19"/>
      <c r="G1313" s="114"/>
      <c r="H1313" s="124"/>
    </row>
    <row r="1314" spans="1:8" ht="15" hidden="1" x14ac:dyDescent="0.25">
      <c r="A1314" s="17"/>
      <c r="B1314" s="27"/>
      <c r="C1314" s="38"/>
      <c r="D1314" s="19"/>
      <c r="E1314" s="19"/>
      <c r="F1314" s="19"/>
      <c r="G1314" s="114"/>
      <c r="H1314" s="124"/>
    </row>
    <row r="1315" spans="1:8" ht="15" hidden="1" x14ac:dyDescent="0.25">
      <c r="A1315" s="17"/>
      <c r="B1315" s="27"/>
      <c r="C1315" s="38"/>
      <c r="D1315" s="19"/>
      <c r="E1315" s="19"/>
      <c r="F1315" s="19"/>
      <c r="G1315" s="114"/>
      <c r="H1315" s="124"/>
    </row>
    <row r="1316" spans="1:8" ht="15" hidden="1" x14ac:dyDescent="0.25">
      <c r="A1316" s="17"/>
      <c r="B1316" s="27"/>
      <c r="C1316" s="38"/>
      <c r="D1316" s="19"/>
      <c r="E1316" s="19"/>
      <c r="F1316" s="19"/>
      <c r="G1316" s="114"/>
      <c r="H1316" s="124"/>
    </row>
    <row r="1317" spans="1:8" ht="15" hidden="1" x14ac:dyDescent="0.25">
      <c r="A1317" s="17"/>
      <c r="B1317" s="27"/>
      <c r="C1317" s="38"/>
      <c r="D1317" s="19"/>
      <c r="E1317" s="19"/>
      <c r="F1317" s="19"/>
      <c r="G1317" s="114"/>
      <c r="H1317" s="124"/>
    </row>
    <row r="1318" spans="1:8" ht="15" hidden="1" x14ac:dyDescent="0.25">
      <c r="A1318" s="17"/>
      <c r="B1318" s="27"/>
      <c r="C1318" s="38"/>
      <c r="D1318" s="19"/>
      <c r="E1318" s="19"/>
      <c r="F1318" s="19"/>
      <c r="G1318" s="114"/>
      <c r="H1318" s="124"/>
    </row>
    <row r="1319" spans="1:8" ht="15" hidden="1" x14ac:dyDescent="0.25">
      <c r="A1319" s="17"/>
      <c r="B1319" s="27"/>
      <c r="C1319" s="38"/>
      <c r="D1319" s="19"/>
      <c r="E1319" s="19"/>
      <c r="F1319" s="19"/>
      <c r="G1319" s="114"/>
      <c r="H1319" s="124"/>
    </row>
    <row r="1320" spans="1:8" ht="15" hidden="1" x14ac:dyDescent="0.25">
      <c r="A1320" s="17"/>
      <c r="B1320" s="27"/>
      <c r="C1320" s="38"/>
      <c r="D1320" s="19"/>
      <c r="E1320" s="19"/>
      <c r="F1320" s="19"/>
      <c r="G1320" s="114"/>
      <c r="H1320" s="124"/>
    </row>
    <row r="1321" spans="1:8" ht="15" hidden="1" x14ac:dyDescent="0.25">
      <c r="A1321" s="17"/>
      <c r="B1321" s="27"/>
      <c r="C1321" s="38"/>
      <c r="D1321" s="19"/>
      <c r="E1321" s="19"/>
      <c r="F1321" s="19"/>
      <c r="G1321" s="114"/>
      <c r="H1321" s="124"/>
    </row>
    <row r="1322" spans="1:8" ht="15" hidden="1" x14ac:dyDescent="0.25">
      <c r="A1322" s="17"/>
      <c r="B1322" s="27"/>
      <c r="C1322" s="38"/>
      <c r="D1322" s="19"/>
      <c r="E1322" s="19"/>
      <c r="F1322" s="19"/>
      <c r="G1322" s="114"/>
      <c r="H1322" s="124"/>
    </row>
    <row r="1323" spans="1:8" ht="15" hidden="1" x14ac:dyDescent="0.25">
      <c r="A1323" s="17"/>
      <c r="B1323" s="27"/>
      <c r="C1323" s="38"/>
      <c r="D1323" s="19"/>
      <c r="E1323" s="19"/>
      <c r="F1323" s="19"/>
      <c r="G1323" s="114"/>
      <c r="H1323" s="124"/>
    </row>
    <row r="1324" spans="1:8" ht="15" hidden="1" x14ac:dyDescent="0.25">
      <c r="A1324" s="17"/>
      <c r="B1324" s="27"/>
      <c r="C1324" s="38"/>
      <c r="D1324" s="19"/>
      <c r="E1324" s="19"/>
      <c r="F1324" s="19"/>
      <c r="G1324" s="114"/>
      <c r="H1324" s="124"/>
    </row>
    <row r="1325" spans="1:8" ht="15" hidden="1" x14ac:dyDescent="0.25">
      <c r="A1325" s="17"/>
      <c r="B1325" s="27"/>
      <c r="C1325" s="38"/>
      <c r="D1325" s="19"/>
      <c r="E1325" s="19"/>
      <c r="F1325" s="19"/>
      <c r="G1325" s="114"/>
      <c r="H1325" s="124"/>
    </row>
    <row r="1326" spans="1:8" ht="15" hidden="1" x14ac:dyDescent="0.25">
      <c r="A1326" s="17"/>
      <c r="B1326" s="27"/>
      <c r="C1326" s="38"/>
      <c r="D1326" s="19"/>
      <c r="E1326" s="19"/>
      <c r="F1326" s="19"/>
      <c r="G1326" s="114"/>
      <c r="H1326" s="124"/>
    </row>
    <row r="1327" spans="1:8" ht="15" hidden="1" x14ac:dyDescent="0.25">
      <c r="A1327" s="17"/>
      <c r="B1327" s="27"/>
      <c r="C1327" s="38"/>
      <c r="D1327" s="19"/>
      <c r="E1327" s="19"/>
      <c r="F1327" s="19"/>
      <c r="G1327" s="114"/>
      <c r="H1327" s="124"/>
    </row>
    <row r="1328" spans="1:8" ht="15" hidden="1" x14ac:dyDescent="0.25">
      <c r="A1328" s="17"/>
      <c r="B1328" s="27"/>
      <c r="C1328" s="38"/>
      <c r="D1328" s="19"/>
      <c r="E1328" s="19"/>
      <c r="F1328" s="19"/>
      <c r="G1328" s="114"/>
      <c r="H1328" s="124"/>
    </row>
    <row r="1329" spans="1:8" ht="15" hidden="1" x14ac:dyDescent="0.25">
      <c r="A1329" s="17"/>
      <c r="B1329" s="27"/>
      <c r="C1329" s="38"/>
      <c r="D1329" s="19"/>
      <c r="E1329" s="19"/>
      <c r="F1329" s="19"/>
      <c r="G1329" s="114"/>
      <c r="H1329" s="124"/>
    </row>
    <row r="1330" spans="1:8" ht="15" hidden="1" x14ac:dyDescent="0.25">
      <c r="A1330" s="17"/>
      <c r="B1330" s="27"/>
      <c r="C1330" s="38"/>
      <c r="D1330" s="19"/>
      <c r="E1330" s="19"/>
      <c r="F1330" s="19"/>
      <c r="G1330" s="114"/>
      <c r="H1330" s="124"/>
    </row>
    <row r="1331" spans="1:8" ht="15" hidden="1" x14ac:dyDescent="0.25">
      <c r="A1331" s="17"/>
      <c r="B1331" s="27"/>
      <c r="C1331" s="38"/>
      <c r="D1331" s="19"/>
      <c r="E1331" s="19"/>
      <c r="F1331" s="19"/>
      <c r="G1331" s="114"/>
      <c r="H1331" s="124"/>
    </row>
    <row r="1332" spans="1:8" ht="15" hidden="1" x14ac:dyDescent="0.25">
      <c r="A1332" s="17"/>
      <c r="B1332" s="27"/>
      <c r="C1332" s="38"/>
      <c r="D1332" s="19"/>
      <c r="E1332" s="19"/>
      <c r="F1332" s="19"/>
      <c r="G1332" s="114"/>
      <c r="H1332" s="124"/>
    </row>
    <row r="1333" spans="1:8" ht="15" hidden="1" x14ac:dyDescent="0.25">
      <c r="A1333" s="17"/>
      <c r="B1333" s="27"/>
      <c r="C1333" s="38"/>
      <c r="D1333" s="19"/>
      <c r="E1333" s="19"/>
      <c r="F1333" s="19"/>
      <c r="G1333" s="114"/>
      <c r="H1333" s="124"/>
    </row>
    <row r="1334" spans="1:8" ht="15" hidden="1" x14ac:dyDescent="0.25">
      <c r="A1334" s="17"/>
      <c r="B1334" s="27"/>
      <c r="C1334" s="38"/>
      <c r="D1334" s="19"/>
      <c r="E1334" s="19"/>
      <c r="F1334" s="19"/>
      <c r="G1334" s="114"/>
      <c r="H1334" s="124"/>
    </row>
    <row r="1335" spans="1:8" ht="15" hidden="1" x14ac:dyDescent="0.25">
      <c r="A1335" s="17"/>
      <c r="B1335" s="27"/>
      <c r="C1335" s="38"/>
      <c r="D1335" s="19"/>
      <c r="E1335" s="19"/>
      <c r="F1335" s="19"/>
      <c r="G1335" s="114"/>
      <c r="H1335" s="124"/>
    </row>
    <row r="1336" spans="1:8" ht="15" hidden="1" x14ac:dyDescent="0.25">
      <c r="A1336" s="17"/>
      <c r="B1336" s="27"/>
      <c r="C1336" s="38"/>
      <c r="D1336" s="19"/>
      <c r="E1336" s="19"/>
      <c r="F1336" s="19"/>
      <c r="G1336" s="114"/>
      <c r="H1336" s="124"/>
    </row>
    <row r="1337" spans="1:8" ht="15" hidden="1" x14ac:dyDescent="0.25">
      <c r="A1337" s="17"/>
      <c r="B1337" s="27"/>
      <c r="C1337" s="38"/>
      <c r="D1337" s="19"/>
      <c r="E1337" s="19"/>
      <c r="F1337" s="19"/>
      <c r="G1337" s="114"/>
      <c r="H1337" s="124"/>
    </row>
    <row r="1338" spans="1:8" ht="15" hidden="1" x14ac:dyDescent="0.25">
      <c r="A1338" s="17"/>
      <c r="B1338" s="27"/>
      <c r="C1338" s="38"/>
      <c r="D1338" s="19"/>
      <c r="E1338" s="19"/>
      <c r="F1338" s="19"/>
      <c r="G1338" s="114"/>
      <c r="H1338" s="124"/>
    </row>
    <row r="1339" spans="1:8" ht="15" hidden="1" x14ac:dyDescent="0.25">
      <c r="A1339" s="17"/>
      <c r="B1339" s="27"/>
      <c r="C1339" s="38"/>
      <c r="D1339" s="19"/>
      <c r="E1339" s="19"/>
      <c r="F1339" s="19"/>
      <c r="G1339" s="114"/>
      <c r="H1339" s="124"/>
    </row>
    <row r="1340" spans="1:8" ht="15" hidden="1" x14ac:dyDescent="0.25">
      <c r="A1340" s="17"/>
      <c r="B1340" s="27"/>
      <c r="C1340" s="38"/>
      <c r="D1340" s="19"/>
      <c r="E1340" s="19"/>
      <c r="F1340" s="19"/>
      <c r="G1340" s="114"/>
      <c r="H1340" s="124"/>
    </row>
    <row r="1341" spans="1:8" ht="15" hidden="1" x14ac:dyDescent="0.25">
      <c r="A1341" s="17"/>
      <c r="B1341" s="27"/>
      <c r="C1341" s="38"/>
      <c r="D1341" s="19"/>
      <c r="E1341" s="19"/>
      <c r="F1341" s="19"/>
      <c r="G1341" s="114"/>
      <c r="H1341" s="124"/>
    </row>
    <row r="1342" spans="1:8" ht="15" hidden="1" x14ac:dyDescent="0.25">
      <c r="A1342" s="17"/>
      <c r="B1342" s="27"/>
      <c r="C1342" s="38"/>
      <c r="D1342" s="19"/>
      <c r="E1342" s="19"/>
      <c r="F1342" s="19"/>
      <c r="G1342" s="114"/>
      <c r="H1342" s="124"/>
    </row>
    <row r="1343" spans="1:8" ht="15" hidden="1" x14ac:dyDescent="0.25">
      <c r="A1343" s="17"/>
      <c r="B1343" s="27"/>
      <c r="C1343" s="38"/>
      <c r="D1343" s="19"/>
      <c r="E1343" s="19"/>
      <c r="F1343" s="19"/>
      <c r="G1343" s="114"/>
      <c r="H1343" s="124"/>
    </row>
    <row r="1344" spans="1:8" ht="15" hidden="1" x14ac:dyDescent="0.25">
      <c r="A1344" s="17"/>
      <c r="B1344" s="27"/>
      <c r="C1344" s="38"/>
      <c r="D1344" s="19"/>
      <c r="E1344" s="19"/>
      <c r="F1344" s="19"/>
      <c r="G1344" s="114"/>
      <c r="H1344" s="124"/>
    </row>
    <row r="1345" spans="1:8" ht="15" hidden="1" x14ac:dyDescent="0.25">
      <c r="A1345" s="17"/>
      <c r="B1345" s="27"/>
      <c r="C1345" s="38"/>
      <c r="D1345" s="19"/>
      <c r="E1345" s="19"/>
      <c r="F1345" s="19"/>
      <c r="G1345" s="114"/>
      <c r="H1345" s="124"/>
    </row>
    <row r="1346" spans="1:8" ht="15" hidden="1" x14ac:dyDescent="0.25">
      <c r="A1346" s="17"/>
      <c r="B1346" s="27"/>
      <c r="C1346" s="38"/>
      <c r="D1346" s="19"/>
      <c r="E1346" s="19"/>
      <c r="F1346" s="19"/>
      <c r="G1346" s="114"/>
      <c r="H1346" s="124"/>
    </row>
    <row r="1347" spans="1:8" ht="15" hidden="1" x14ac:dyDescent="0.25">
      <c r="A1347" s="17"/>
      <c r="B1347" s="27"/>
      <c r="C1347" s="38"/>
      <c r="D1347" s="19"/>
      <c r="E1347" s="19"/>
      <c r="F1347" s="19"/>
      <c r="G1347" s="114"/>
      <c r="H1347" s="124"/>
    </row>
    <row r="1348" spans="1:8" ht="15" hidden="1" x14ac:dyDescent="0.25">
      <c r="A1348" s="17"/>
      <c r="B1348" s="27"/>
      <c r="C1348" s="38"/>
      <c r="D1348" s="19"/>
      <c r="E1348" s="19"/>
      <c r="F1348" s="19"/>
      <c r="G1348" s="114"/>
      <c r="H1348" s="124"/>
    </row>
    <row r="1349" spans="1:8" ht="15" hidden="1" x14ac:dyDescent="0.25">
      <c r="A1349" s="17"/>
      <c r="B1349" s="27"/>
      <c r="C1349" s="38"/>
      <c r="D1349" s="19"/>
      <c r="E1349" s="19"/>
      <c r="F1349" s="19"/>
      <c r="G1349" s="114"/>
      <c r="H1349" s="124"/>
    </row>
    <row r="1350" spans="1:8" ht="15" hidden="1" x14ac:dyDescent="0.25">
      <c r="A1350" s="17"/>
      <c r="B1350" s="27"/>
      <c r="C1350" s="38"/>
      <c r="D1350" s="19"/>
      <c r="E1350" s="19"/>
      <c r="F1350" s="19"/>
      <c r="G1350" s="114"/>
      <c r="H1350" s="124"/>
    </row>
    <row r="1351" spans="1:8" ht="15" hidden="1" x14ac:dyDescent="0.25">
      <c r="A1351" s="17"/>
      <c r="B1351" s="27"/>
      <c r="C1351" s="38"/>
      <c r="D1351" s="19"/>
      <c r="E1351" s="19"/>
      <c r="F1351" s="19"/>
      <c r="G1351" s="114"/>
      <c r="H1351" s="124"/>
    </row>
    <row r="1352" spans="1:8" ht="15" hidden="1" x14ac:dyDescent="0.25">
      <c r="A1352" s="17"/>
      <c r="B1352" s="27"/>
      <c r="C1352" s="38"/>
      <c r="D1352" s="19"/>
      <c r="E1352" s="19"/>
      <c r="F1352" s="19"/>
      <c r="G1352" s="114"/>
      <c r="H1352" s="124"/>
    </row>
    <row r="1353" spans="1:8" ht="15" hidden="1" x14ac:dyDescent="0.25">
      <c r="A1353" s="17"/>
      <c r="B1353" s="27"/>
      <c r="C1353" s="38"/>
      <c r="D1353" s="19"/>
      <c r="E1353" s="19"/>
      <c r="F1353" s="19"/>
      <c r="G1353" s="114"/>
      <c r="H1353" s="124"/>
    </row>
    <row r="1354" spans="1:8" ht="15" hidden="1" x14ac:dyDescent="0.25">
      <c r="A1354" s="17"/>
      <c r="B1354" s="27"/>
      <c r="C1354" s="38"/>
      <c r="D1354" s="19"/>
      <c r="E1354" s="19"/>
      <c r="F1354" s="19"/>
      <c r="G1354" s="114"/>
      <c r="H1354" s="124"/>
    </row>
    <row r="1355" spans="1:8" ht="15" hidden="1" x14ac:dyDescent="0.25">
      <c r="A1355" s="17"/>
      <c r="B1355" s="27"/>
      <c r="C1355" s="38"/>
      <c r="D1355" s="19"/>
      <c r="E1355" s="19"/>
      <c r="F1355" s="19"/>
      <c r="G1355" s="114"/>
      <c r="H1355" s="124"/>
    </row>
    <row r="1356" spans="1:8" ht="15" hidden="1" x14ac:dyDescent="0.25">
      <c r="A1356" s="17"/>
      <c r="B1356" s="27"/>
      <c r="C1356" s="38"/>
      <c r="D1356" s="19"/>
      <c r="E1356" s="19"/>
      <c r="F1356" s="19"/>
      <c r="G1356" s="114"/>
      <c r="H1356" s="124"/>
    </row>
    <row r="1357" spans="1:8" ht="15" hidden="1" x14ac:dyDescent="0.25">
      <c r="A1357" s="17"/>
      <c r="B1357" s="27"/>
      <c r="C1357" s="38"/>
      <c r="D1357" s="19"/>
      <c r="E1357" s="19"/>
      <c r="F1357" s="19"/>
      <c r="G1357" s="114"/>
      <c r="H1357" s="124"/>
    </row>
    <row r="1358" spans="1:8" ht="15" hidden="1" x14ac:dyDescent="0.25">
      <c r="A1358" s="17"/>
      <c r="B1358" s="27"/>
      <c r="C1358" s="38"/>
      <c r="D1358" s="19"/>
      <c r="E1358" s="19"/>
      <c r="F1358" s="19"/>
      <c r="G1358" s="114"/>
      <c r="H1358" s="124"/>
    </row>
    <row r="1359" spans="1:8" ht="15" hidden="1" x14ac:dyDescent="0.25">
      <c r="A1359" s="17"/>
      <c r="B1359" s="27"/>
      <c r="C1359" s="38"/>
      <c r="D1359" s="19"/>
      <c r="E1359" s="19"/>
      <c r="F1359" s="19"/>
      <c r="G1359" s="114"/>
      <c r="H1359" s="124"/>
    </row>
    <row r="1360" spans="1:8" ht="15" hidden="1" x14ac:dyDescent="0.25">
      <c r="A1360" s="17"/>
      <c r="B1360" s="27"/>
      <c r="C1360" s="38"/>
      <c r="D1360" s="19"/>
      <c r="E1360" s="19"/>
      <c r="F1360" s="19"/>
      <c r="G1360" s="114"/>
      <c r="H1360" s="124"/>
    </row>
    <row r="1361" spans="1:8" ht="15" hidden="1" x14ac:dyDescent="0.25">
      <c r="A1361" s="17"/>
      <c r="B1361" s="27"/>
      <c r="C1361" s="38"/>
      <c r="D1361" s="19"/>
      <c r="E1361" s="19"/>
      <c r="F1361" s="19"/>
      <c r="G1361" s="114"/>
      <c r="H1361" s="124"/>
    </row>
    <row r="1362" spans="1:8" ht="15" hidden="1" x14ac:dyDescent="0.25">
      <c r="A1362" s="17"/>
      <c r="B1362" s="27"/>
      <c r="C1362" s="38"/>
      <c r="D1362" s="19"/>
      <c r="E1362" s="19"/>
      <c r="F1362" s="19"/>
      <c r="G1362" s="114"/>
      <c r="H1362" s="124"/>
    </row>
    <row r="1363" spans="1:8" ht="15" hidden="1" x14ac:dyDescent="0.25">
      <c r="A1363" s="17"/>
      <c r="B1363" s="27"/>
      <c r="C1363" s="38"/>
      <c r="D1363" s="19"/>
      <c r="E1363" s="19"/>
      <c r="F1363" s="19"/>
      <c r="G1363" s="114"/>
      <c r="H1363" s="124"/>
    </row>
    <row r="1364" spans="1:8" ht="15" hidden="1" x14ac:dyDescent="0.25">
      <c r="A1364" s="17"/>
      <c r="B1364" s="27"/>
      <c r="C1364" s="38"/>
      <c r="D1364" s="19"/>
      <c r="E1364" s="19"/>
      <c r="F1364" s="19"/>
      <c r="G1364" s="114"/>
      <c r="H1364" s="124"/>
    </row>
    <row r="1365" spans="1:8" ht="15" hidden="1" x14ac:dyDescent="0.25">
      <c r="A1365" s="17"/>
      <c r="B1365" s="27"/>
      <c r="C1365" s="38"/>
      <c r="D1365" s="19"/>
      <c r="E1365" s="19"/>
      <c r="F1365" s="19"/>
      <c r="G1365" s="114"/>
      <c r="H1365" s="124"/>
    </row>
    <row r="1366" spans="1:8" ht="15" hidden="1" x14ac:dyDescent="0.25">
      <c r="A1366" s="17"/>
      <c r="B1366" s="27"/>
      <c r="C1366" s="38"/>
      <c r="D1366" s="19"/>
      <c r="E1366" s="19"/>
      <c r="F1366" s="19"/>
      <c r="G1366" s="114"/>
      <c r="H1366" s="124"/>
    </row>
    <row r="1367" spans="1:8" ht="15" hidden="1" x14ac:dyDescent="0.25">
      <c r="A1367" s="17"/>
      <c r="B1367" s="27"/>
      <c r="C1367" s="38"/>
      <c r="D1367" s="19"/>
      <c r="E1367" s="19"/>
      <c r="F1367" s="19"/>
      <c r="G1367" s="114"/>
      <c r="H1367" s="124"/>
    </row>
    <row r="1368" spans="1:8" ht="15" hidden="1" x14ac:dyDescent="0.25">
      <c r="A1368" s="17"/>
      <c r="B1368" s="27"/>
      <c r="C1368" s="38"/>
      <c r="D1368" s="19"/>
      <c r="E1368" s="19"/>
      <c r="F1368" s="19"/>
      <c r="G1368" s="114"/>
      <c r="H1368" s="124"/>
    </row>
    <row r="1369" spans="1:8" ht="15" hidden="1" x14ac:dyDescent="0.25">
      <c r="A1369" s="17"/>
      <c r="B1369" s="27"/>
      <c r="C1369" s="38"/>
      <c r="D1369" s="19"/>
      <c r="E1369" s="19"/>
      <c r="F1369" s="19"/>
      <c r="G1369" s="114"/>
      <c r="H1369" s="124"/>
    </row>
    <row r="1370" spans="1:8" ht="15" hidden="1" x14ac:dyDescent="0.25">
      <c r="A1370" s="17"/>
      <c r="B1370" s="27"/>
      <c r="C1370" s="38"/>
      <c r="D1370" s="19"/>
      <c r="E1370" s="19"/>
      <c r="F1370" s="19"/>
      <c r="G1370" s="114"/>
      <c r="H1370" s="124"/>
    </row>
    <row r="1371" spans="1:8" ht="15" hidden="1" x14ac:dyDescent="0.25">
      <c r="A1371" s="17"/>
      <c r="B1371" s="27"/>
      <c r="C1371" s="38"/>
      <c r="D1371" s="19"/>
      <c r="E1371" s="19"/>
      <c r="F1371" s="19"/>
      <c r="G1371" s="114"/>
      <c r="H1371" s="124"/>
    </row>
    <row r="1372" spans="1:8" ht="15" hidden="1" x14ac:dyDescent="0.25">
      <c r="A1372" s="17"/>
      <c r="B1372" s="27"/>
      <c r="C1372" s="38"/>
      <c r="D1372" s="19"/>
      <c r="E1372" s="19"/>
      <c r="F1372" s="19"/>
      <c r="G1372" s="114"/>
      <c r="H1372" s="124"/>
    </row>
    <row r="1373" spans="1:8" ht="15" hidden="1" x14ac:dyDescent="0.25">
      <c r="A1373" s="17"/>
      <c r="B1373" s="27"/>
      <c r="C1373" s="38"/>
      <c r="D1373" s="19"/>
      <c r="E1373" s="19"/>
      <c r="F1373" s="19"/>
      <c r="G1373" s="114"/>
      <c r="H1373" s="124"/>
    </row>
    <row r="1374" spans="1:8" ht="15" hidden="1" x14ac:dyDescent="0.25">
      <c r="A1374" s="17"/>
      <c r="B1374" s="27"/>
      <c r="C1374" s="38"/>
      <c r="D1374" s="19"/>
      <c r="E1374" s="19"/>
      <c r="F1374" s="19"/>
      <c r="G1374" s="114"/>
      <c r="H1374" s="124"/>
    </row>
    <row r="1375" spans="1:8" ht="15" hidden="1" x14ac:dyDescent="0.25">
      <c r="A1375" s="17"/>
      <c r="B1375" s="27"/>
      <c r="C1375" s="38"/>
      <c r="D1375" s="19"/>
      <c r="E1375" s="19"/>
      <c r="F1375" s="19"/>
      <c r="G1375" s="114"/>
      <c r="H1375" s="124"/>
    </row>
    <row r="1376" spans="1:8" ht="15" hidden="1" x14ac:dyDescent="0.25">
      <c r="A1376" s="17"/>
      <c r="B1376" s="27"/>
      <c r="C1376" s="38"/>
      <c r="D1376" s="19"/>
      <c r="E1376" s="19"/>
      <c r="F1376" s="19"/>
      <c r="G1376" s="114"/>
      <c r="H1376" s="124"/>
    </row>
    <row r="1377" spans="1:8" ht="15" hidden="1" x14ac:dyDescent="0.25">
      <c r="A1377" s="17"/>
      <c r="B1377" s="27"/>
      <c r="C1377" s="38"/>
      <c r="D1377" s="19"/>
      <c r="E1377" s="19"/>
      <c r="F1377" s="19"/>
      <c r="G1377" s="114"/>
      <c r="H1377" s="124"/>
    </row>
    <row r="1378" spans="1:8" ht="15" hidden="1" x14ac:dyDescent="0.25">
      <c r="A1378" s="17"/>
      <c r="B1378" s="27"/>
      <c r="C1378" s="38"/>
      <c r="D1378" s="19"/>
      <c r="E1378" s="19"/>
      <c r="F1378" s="19"/>
      <c r="G1378" s="114"/>
      <c r="H1378" s="124"/>
    </row>
    <row r="1379" spans="1:8" ht="15" hidden="1" x14ac:dyDescent="0.25">
      <c r="A1379" s="17"/>
      <c r="B1379" s="27"/>
      <c r="C1379" s="38"/>
      <c r="D1379" s="19"/>
      <c r="E1379" s="19"/>
      <c r="F1379" s="19"/>
      <c r="G1379" s="114"/>
      <c r="H1379" s="124"/>
    </row>
    <row r="1380" spans="1:8" ht="15" hidden="1" x14ac:dyDescent="0.25">
      <c r="A1380" s="17"/>
      <c r="B1380" s="27"/>
      <c r="C1380" s="38"/>
      <c r="D1380" s="19"/>
      <c r="E1380" s="19"/>
      <c r="F1380" s="19"/>
      <c r="G1380" s="114"/>
      <c r="H1380" s="124"/>
    </row>
    <row r="1381" spans="1:8" ht="15" hidden="1" x14ac:dyDescent="0.25">
      <c r="A1381" s="17"/>
      <c r="B1381" s="27"/>
      <c r="C1381" s="38"/>
      <c r="D1381" s="19"/>
      <c r="E1381" s="19"/>
      <c r="F1381" s="19"/>
      <c r="G1381" s="114"/>
      <c r="H1381" s="124"/>
    </row>
    <row r="1382" spans="1:8" ht="15" hidden="1" x14ac:dyDescent="0.25">
      <c r="A1382" s="17"/>
      <c r="B1382" s="27"/>
      <c r="C1382" s="38"/>
      <c r="D1382" s="19"/>
      <c r="E1382" s="19"/>
      <c r="F1382" s="19"/>
      <c r="G1382" s="114"/>
      <c r="H1382" s="124"/>
    </row>
    <row r="1383" spans="1:8" ht="15" hidden="1" x14ac:dyDescent="0.25">
      <c r="A1383" s="17"/>
      <c r="B1383" s="27"/>
      <c r="C1383" s="38"/>
      <c r="D1383" s="19"/>
      <c r="E1383" s="19"/>
      <c r="F1383" s="19"/>
      <c r="G1383" s="114"/>
      <c r="H1383" s="124"/>
    </row>
    <row r="1384" spans="1:8" ht="15" hidden="1" x14ac:dyDescent="0.25">
      <c r="A1384" s="17"/>
      <c r="B1384" s="27"/>
      <c r="C1384" s="38"/>
      <c r="D1384" s="19"/>
      <c r="E1384" s="19"/>
      <c r="F1384" s="19"/>
      <c r="G1384" s="114"/>
      <c r="H1384" s="124"/>
    </row>
    <row r="1385" spans="1:8" ht="15" hidden="1" x14ac:dyDescent="0.25">
      <c r="A1385" s="17"/>
      <c r="B1385" s="27"/>
      <c r="C1385" s="38"/>
      <c r="D1385" s="19"/>
      <c r="E1385" s="19"/>
      <c r="F1385" s="19"/>
      <c r="G1385" s="114"/>
      <c r="H1385" s="124"/>
    </row>
    <row r="1386" spans="1:8" ht="15" hidden="1" x14ac:dyDescent="0.25">
      <c r="A1386" s="17"/>
      <c r="B1386" s="27"/>
      <c r="C1386" s="38"/>
      <c r="D1386" s="19"/>
      <c r="E1386" s="19"/>
      <c r="F1386" s="19"/>
      <c r="G1386" s="114"/>
      <c r="H1386" s="124"/>
    </row>
    <row r="1387" spans="1:8" ht="15" hidden="1" x14ac:dyDescent="0.25">
      <c r="A1387" s="17"/>
      <c r="B1387" s="27"/>
      <c r="C1387" s="38"/>
      <c r="D1387" s="19"/>
      <c r="E1387" s="19"/>
      <c r="F1387" s="19"/>
      <c r="G1387" s="114"/>
      <c r="H1387" s="124"/>
    </row>
    <row r="1388" spans="1:8" ht="15" hidden="1" x14ac:dyDescent="0.25">
      <c r="A1388" s="17"/>
      <c r="B1388" s="27"/>
      <c r="C1388" s="38"/>
      <c r="D1388" s="19"/>
      <c r="E1388" s="19"/>
      <c r="F1388" s="19"/>
      <c r="G1388" s="114"/>
      <c r="H1388" s="124"/>
    </row>
    <row r="1389" spans="1:8" ht="15" hidden="1" x14ac:dyDescent="0.25">
      <c r="A1389" s="17"/>
      <c r="B1389" s="27"/>
      <c r="C1389" s="38"/>
      <c r="D1389" s="19"/>
      <c r="E1389" s="19"/>
      <c r="F1389" s="19"/>
      <c r="G1389" s="114"/>
      <c r="H1389" s="124"/>
    </row>
    <row r="1390" spans="1:8" ht="15" hidden="1" x14ac:dyDescent="0.25">
      <c r="A1390" s="17"/>
      <c r="B1390" s="27"/>
      <c r="C1390" s="38"/>
      <c r="D1390" s="19"/>
      <c r="E1390" s="19"/>
      <c r="F1390" s="19"/>
      <c r="G1390" s="114"/>
      <c r="H1390" s="124"/>
    </row>
    <row r="1391" spans="1:8" ht="15" hidden="1" x14ac:dyDescent="0.25">
      <c r="A1391" s="17"/>
      <c r="B1391" s="27"/>
      <c r="C1391" s="38"/>
      <c r="D1391" s="19"/>
      <c r="E1391" s="19"/>
      <c r="F1391" s="19"/>
      <c r="G1391" s="114"/>
      <c r="H1391" s="124"/>
    </row>
    <row r="1392" spans="1:8" ht="15" hidden="1" x14ac:dyDescent="0.25">
      <c r="A1392" s="17"/>
      <c r="B1392" s="27"/>
      <c r="C1392" s="38"/>
      <c r="D1392" s="19"/>
      <c r="E1392" s="19"/>
      <c r="F1392" s="19"/>
      <c r="G1392" s="114"/>
      <c r="H1392" s="124"/>
    </row>
    <row r="1393" spans="1:8" ht="15" hidden="1" x14ac:dyDescent="0.25">
      <c r="A1393" s="17"/>
      <c r="B1393" s="27"/>
      <c r="C1393" s="38"/>
      <c r="D1393" s="19"/>
      <c r="E1393" s="19"/>
      <c r="F1393" s="19"/>
      <c r="G1393" s="114"/>
      <c r="H1393" s="124"/>
    </row>
    <row r="1394" spans="1:8" ht="15" hidden="1" x14ac:dyDescent="0.25">
      <c r="A1394" s="17"/>
      <c r="B1394" s="27"/>
      <c r="C1394" s="38"/>
      <c r="D1394" s="19"/>
      <c r="E1394" s="19"/>
      <c r="F1394" s="19"/>
      <c r="G1394" s="114"/>
      <c r="H1394" s="124"/>
    </row>
    <row r="1395" spans="1:8" ht="15" hidden="1" x14ac:dyDescent="0.25">
      <c r="A1395" s="17"/>
      <c r="B1395" s="27"/>
      <c r="C1395" s="38"/>
      <c r="D1395" s="19"/>
      <c r="E1395" s="19"/>
      <c r="F1395" s="19"/>
      <c r="G1395" s="114"/>
      <c r="H1395" s="124"/>
    </row>
    <row r="1396" spans="1:8" ht="15" hidden="1" x14ac:dyDescent="0.25">
      <c r="A1396" s="17"/>
      <c r="B1396" s="27"/>
      <c r="C1396" s="38"/>
      <c r="D1396" s="19"/>
      <c r="E1396" s="19"/>
      <c r="F1396" s="19"/>
      <c r="G1396" s="114"/>
      <c r="H1396" s="124"/>
    </row>
    <row r="1397" spans="1:8" ht="15" hidden="1" x14ac:dyDescent="0.25">
      <c r="A1397" s="17"/>
      <c r="B1397" s="27"/>
      <c r="C1397" s="38"/>
      <c r="D1397" s="19"/>
      <c r="E1397" s="19"/>
      <c r="F1397" s="19"/>
      <c r="G1397" s="114"/>
      <c r="H1397" s="124"/>
    </row>
    <row r="1398" spans="1:8" ht="15" hidden="1" x14ac:dyDescent="0.25">
      <c r="A1398" s="17"/>
      <c r="B1398" s="27"/>
      <c r="C1398" s="38"/>
      <c r="D1398" s="19"/>
      <c r="E1398" s="19"/>
      <c r="F1398" s="19"/>
      <c r="G1398" s="114"/>
      <c r="H1398" s="124"/>
    </row>
    <row r="1399" spans="1:8" ht="15" hidden="1" x14ac:dyDescent="0.25">
      <c r="A1399" s="17"/>
      <c r="B1399" s="27"/>
      <c r="C1399" s="38"/>
      <c r="D1399" s="19"/>
      <c r="E1399" s="19"/>
      <c r="F1399" s="19"/>
      <c r="G1399" s="114"/>
      <c r="H1399" s="124"/>
    </row>
    <row r="1400" spans="1:8" ht="15" hidden="1" x14ac:dyDescent="0.25">
      <c r="A1400" s="17"/>
      <c r="B1400" s="27"/>
      <c r="C1400" s="38"/>
      <c r="D1400" s="19"/>
      <c r="E1400" s="19"/>
      <c r="F1400" s="19"/>
      <c r="G1400" s="114"/>
      <c r="H1400" s="124"/>
    </row>
    <row r="1401" spans="1:8" ht="15" hidden="1" x14ac:dyDescent="0.25">
      <c r="A1401" s="17"/>
      <c r="B1401" s="27"/>
      <c r="C1401" s="38"/>
      <c r="D1401" s="19"/>
      <c r="E1401" s="19"/>
      <c r="F1401" s="19"/>
      <c r="G1401" s="114"/>
      <c r="H1401" s="124"/>
    </row>
    <row r="1402" spans="1:8" ht="15" hidden="1" x14ac:dyDescent="0.25">
      <c r="A1402" s="17"/>
      <c r="B1402" s="27"/>
      <c r="C1402" s="38"/>
      <c r="D1402" s="19"/>
      <c r="E1402" s="19"/>
      <c r="F1402" s="19"/>
      <c r="G1402" s="114"/>
      <c r="H1402" s="124"/>
    </row>
    <row r="1403" spans="1:8" ht="15" hidden="1" x14ac:dyDescent="0.25">
      <c r="A1403" s="17"/>
      <c r="B1403" s="27"/>
      <c r="C1403" s="38"/>
      <c r="D1403" s="19"/>
      <c r="E1403" s="19"/>
      <c r="F1403" s="19"/>
      <c r="G1403" s="114"/>
      <c r="H1403" s="124"/>
    </row>
    <row r="1404" spans="1:8" ht="15" hidden="1" x14ac:dyDescent="0.25">
      <c r="A1404" s="17"/>
      <c r="B1404" s="27"/>
      <c r="C1404" s="38"/>
      <c r="D1404" s="19"/>
      <c r="E1404" s="19"/>
      <c r="F1404" s="19"/>
      <c r="G1404" s="114"/>
      <c r="H1404" s="124"/>
    </row>
    <row r="1405" spans="1:8" ht="15" hidden="1" x14ac:dyDescent="0.25">
      <c r="A1405" s="17"/>
      <c r="B1405" s="27"/>
      <c r="C1405" s="38"/>
      <c r="D1405" s="19"/>
      <c r="E1405" s="19"/>
      <c r="F1405" s="19"/>
      <c r="G1405" s="114"/>
      <c r="H1405" s="124"/>
    </row>
    <row r="1406" spans="1:8" ht="15" hidden="1" x14ac:dyDescent="0.25">
      <c r="A1406" s="17"/>
      <c r="B1406" s="27"/>
      <c r="C1406" s="38"/>
      <c r="D1406" s="19"/>
      <c r="E1406" s="19"/>
      <c r="F1406" s="19"/>
      <c r="G1406" s="114"/>
      <c r="H1406" s="124"/>
    </row>
    <row r="1407" spans="1:8" ht="15" hidden="1" x14ac:dyDescent="0.25">
      <c r="A1407" s="17"/>
      <c r="B1407" s="27"/>
      <c r="C1407" s="38"/>
      <c r="D1407" s="19"/>
      <c r="E1407" s="19"/>
      <c r="F1407" s="19"/>
      <c r="G1407" s="114"/>
      <c r="H1407" s="124"/>
    </row>
    <row r="1408" spans="1:8" ht="15" hidden="1" x14ac:dyDescent="0.25">
      <c r="A1408" s="17"/>
      <c r="B1408" s="27"/>
      <c r="C1408" s="38"/>
      <c r="D1408" s="19"/>
      <c r="E1408" s="19"/>
      <c r="F1408" s="19"/>
      <c r="G1408" s="114"/>
      <c r="H1408" s="124"/>
    </row>
    <row r="1409" spans="1:8" ht="15" hidden="1" x14ac:dyDescent="0.25">
      <c r="A1409" s="17"/>
      <c r="B1409" s="27"/>
      <c r="C1409" s="38"/>
      <c r="D1409" s="19"/>
      <c r="E1409" s="19"/>
      <c r="F1409" s="19"/>
      <c r="G1409" s="114"/>
      <c r="H1409" s="124"/>
    </row>
    <row r="1410" spans="1:8" ht="15" hidden="1" x14ac:dyDescent="0.25">
      <c r="A1410" s="17"/>
      <c r="B1410" s="27"/>
      <c r="C1410" s="38"/>
      <c r="D1410" s="19"/>
      <c r="E1410" s="19"/>
      <c r="F1410" s="19"/>
      <c r="G1410" s="114"/>
      <c r="H1410" s="124"/>
    </row>
    <row r="1411" spans="1:8" ht="15" hidden="1" x14ac:dyDescent="0.25">
      <c r="A1411" s="17"/>
      <c r="B1411" s="27"/>
      <c r="C1411" s="38"/>
      <c r="D1411" s="19"/>
      <c r="E1411" s="19"/>
      <c r="F1411" s="19"/>
      <c r="G1411" s="114"/>
      <c r="H1411" s="124"/>
    </row>
    <row r="1412" spans="1:8" ht="15" hidden="1" x14ac:dyDescent="0.25">
      <c r="A1412" s="17"/>
      <c r="B1412" s="27"/>
      <c r="C1412" s="38"/>
      <c r="D1412" s="19"/>
      <c r="E1412" s="19"/>
      <c r="F1412" s="19"/>
      <c r="G1412" s="114"/>
      <c r="H1412" s="124"/>
    </row>
    <row r="1413" spans="1:8" ht="15" hidden="1" x14ac:dyDescent="0.25">
      <c r="A1413" s="17"/>
      <c r="B1413" s="27"/>
      <c r="C1413" s="38"/>
      <c r="D1413" s="19"/>
      <c r="E1413" s="19"/>
      <c r="F1413" s="19"/>
      <c r="G1413" s="114"/>
      <c r="H1413" s="124"/>
    </row>
    <row r="1414" spans="1:8" ht="15" hidden="1" x14ac:dyDescent="0.25">
      <c r="A1414" s="17"/>
      <c r="B1414" s="27"/>
      <c r="C1414" s="38"/>
      <c r="D1414" s="19"/>
      <c r="E1414" s="19"/>
      <c r="F1414" s="19"/>
      <c r="G1414" s="114"/>
      <c r="H1414" s="124"/>
    </row>
    <row r="1415" spans="1:8" ht="15" hidden="1" x14ac:dyDescent="0.25">
      <c r="A1415" s="17"/>
      <c r="B1415" s="27"/>
      <c r="C1415" s="38"/>
      <c r="D1415" s="19"/>
      <c r="E1415" s="19"/>
      <c r="F1415" s="19"/>
      <c r="G1415" s="114"/>
      <c r="H1415" s="124"/>
    </row>
    <row r="1416" spans="1:8" ht="15" hidden="1" x14ac:dyDescent="0.25">
      <c r="A1416" s="17"/>
      <c r="B1416" s="27"/>
      <c r="C1416" s="38"/>
      <c r="D1416" s="19"/>
      <c r="E1416" s="19"/>
      <c r="F1416" s="19"/>
      <c r="G1416" s="114"/>
      <c r="H1416" s="124"/>
    </row>
    <row r="1417" spans="1:8" ht="15" hidden="1" x14ac:dyDescent="0.25">
      <c r="A1417" s="17"/>
      <c r="B1417" s="27"/>
      <c r="C1417" s="38"/>
      <c r="D1417" s="19"/>
      <c r="E1417" s="19"/>
      <c r="F1417" s="19"/>
      <c r="G1417" s="114"/>
      <c r="H1417" s="124"/>
    </row>
    <row r="1418" spans="1:8" ht="15" hidden="1" x14ac:dyDescent="0.25">
      <c r="A1418" s="17"/>
      <c r="B1418" s="27"/>
      <c r="C1418" s="38"/>
      <c r="D1418" s="19"/>
      <c r="E1418" s="19"/>
      <c r="F1418" s="19"/>
      <c r="G1418" s="114"/>
      <c r="H1418" s="124"/>
    </row>
    <row r="1419" spans="1:8" ht="15" hidden="1" x14ac:dyDescent="0.25">
      <c r="A1419" s="17"/>
      <c r="B1419" s="27"/>
      <c r="C1419" s="38"/>
      <c r="D1419" s="19"/>
      <c r="E1419" s="19"/>
      <c r="F1419" s="19"/>
      <c r="G1419" s="114"/>
      <c r="H1419" s="124"/>
    </row>
    <row r="1420" spans="1:8" ht="15" hidden="1" x14ac:dyDescent="0.25">
      <c r="A1420" s="17"/>
      <c r="B1420" s="27"/>
      <c r="C1420" s="38"/>
      <c r="D1420" s="19"/>
      <c r="E1420" s="19"/>
      <c r="F1420" s="19"/>
      <c r="G1420" s="114"/>
      <c r="H1420" s="124"/>
    </row>
    <row r="1421" spans="1:8" ht="15" hidden="1" x14ac:dyDescent="0.25">
      <c r="A1421" s="17"/>
      <c r="B1421" s="27"/>
      <c r="C1421" s="38"/>
      <c r="D1421" s="19"/>
      <c r="E1421" s="19"/>
      <c r="F1421" s="19"/>
      <c r="G1421" s="114"/>
      <c r="H1421" s="124"/>
    </row>
    <row r="1422" spans="1:8" ht="15" hidden="1" x14ac:dyDescent="0.25">
      <c r="A1422" s="17"/>
      <c r="B1422" s="27"/>
      <c r="C1422" s="38"/>
      <c r="D1422" s="19"/>
      <c r="E1422" s="19"/>
      <c r="F1422" s="19"/>
      <c r="G1422" s="114"/>
      <c r="H1422" s="124"/>
    </row>
    <row r="1423" spans="1:8" ht="15" hidden="1" x14ac:dyDescent="0.25">
      <c r="A1423" s="17"/>
      <c r="B1423" s="27"/>
      <c r="C1423" s="38"/>
      <c r="D1423" s="19"/>
      <c r="E1423" s="19"/>
      <c r="F1423" s="19"/>
      <c r="G1423" s="114"/>
      <c r="H1423" s="124"/>
    </row>
    <row r="1424" spans="1:8" ht="15" hidden="1" x14ac:dyDescent="0.25">
      <c r="A1424" s="17"/>
      <c r="B1424" s="27"/>
      <c r="C1424" s="38"/>
      <c r="D1424" s="19"/>
      <c r="E1424" s="19"/>
      <c r="F1424" s="19"/>
      <c r="G1424" s="114"/>
      <c r="H1424" s="124"/>
    </row>
    <row r="1425" spans="1:8" ht="15" hidden="1" x14ac:dyDescent="0.25">
      <c r="A1425" s="17"/>
      <c r="B1425" s="27"/>
      <c r="C1425" s="38"/>
      <c r="D1425" s="19"/>
      <c r="E1425" s="19"/>
      <c r="F1425" s="19"/>
      <c r="G1425" s="114"/>
      <c r="H1425" s="124"/>
    </row>
    <row r="1426" spans="1:8" ht="15" hidden="1" x14ac:dyDescent="0.25">
      <c r="A1426" s="17"/>
      <c r="B1426" s="27"/>
      <c r="C1426" s="38"/>
      <c r="D1426" s="19"/>
      <c r="E1426" s="19"/>
      <c r="F1426" s="19"/>
      <c r="G1426" s="114"/>
      <c r="H1426" s="124"/>
    </row>
    <row r="1427" spans="1:8" ht="15" hidden="1" x14ac:dyDescent="0.25">
      <c r="A1427" s="17"/>
      <c r="B1427" s="27"/>
      <c r="C1427" s="38"/>
      <c r="D1427" s="19"/>
      <c r="E1427" s="19"/>
      <c r="F1427" s="19"/>
      <c r="G1427" s="114"/>
      <c r="H1427" s="124"/>
    </row>
    <row r="1428" spans="1:8" ht="15" hidden="1" x14ac:dyDescent="0.25">
      <c r="A1428" s="17"/>
      <c r="B1428" s="27"/>
      <c r="C1428" s="38"/>
      <c r="D1428" s="19"/>
      <c r="E1428" s="19"/>
      <c r="F1428" s="19"/>
      <c r="G1428" s="114"/>
      <c r="H1428" s="124"/>
    </row>
    <row r="1429" spans="1:8" ht="15" hidden="1" x14ac:dyDescent="0.25">
      <c r="A1429" s="17"/>
      <c r="B1429" s="27"/>
      <c r="C1429" s="38"/>
      <c r="D1429" s="19"/>
      <c r="E1429" s="19"/>
      <c r="F1429" s="19"/>
      <c r="G1429" s="114"/>
      <c r="H1429" s="124"/>
    </row>
    <row r="1430" spans="1:8" ht="15" hidden="1" x14ac:dyDescent="0.25">
      <c r="A1430" s="17"/>
      <c r="B1430" s="27"/>
      <c r="C1430" s="38"/>
      <c r="D1430" s="19"/>
      <c r="E1430" s="19"/>
      <c r="F1430" s="19"/>
      <c r="G1430" s="114"/>
      <c r="H1430" s="124"/>
    </row>
    <row r="1431" spans="1:8" ht="15" hidden="1" x14ac:dyDescent="0.25">
      <c r="A1431" s="17"/>
      <c r="B1431" s="27"/>
      <c r="C1431" s="38"/>
      <c r="D1431" s="19"/>
      <c r="E1431" s="19"/>
      <c r="F1431" s="19"/>
      <c r="G1431" s="114"/>
      <c r="H1431" s="124"/>
    </row>
    <row r="1432" spans="1:8" ht="15" hidden="1" x14ac:dyDescent="0.25">
      <c r="A1432" s="17"/>
      <c r="B1432" s="27"/>
      <c r="C1432" s="38"/>
      <c r="D1432" s="19"/>
      <c r="E1432" s="19"/>
      <c r="F1432" s="19"/>
      <c r="G1432" s="114"/>
      <c r="H1432" s="124"/>
    </row>
    <row r="1433" spans="1:8" ht="15" hidden="1" x14ac:dyDescent="0.25">
      <c r="A1433" s="17"/>
      <c r="B1433" s="27"/>
      <c r="C1433" s="38"/>
      <c r="D1433" s="19"/>
      <c r="E1433" s="19"/>
      <c r="F1433" s="19"/>
      <c r="G1433" s="114"/>
      <c r="H1433" s="124"/>
    </row>
    <row r="1434" spans="1:8" ht="15" hidden="1" x14ac:dyDescent="0.25">
      <c r="A1434" s="17"/>
      <c r="B1434" s="27"/>
      <c r="C1434" s="38"/>
      <c r="D1434" s="19"/>
      <c r="E1434" s="19"/>
      <c r="F1434" s="19"/>
      <c r="G1434" s="114"/>
      <c r="H1434" s="124"/>
    </row>
    <row r="1435" spans="1:8" ht="15" hidden="1" x14ac:dyDescent="0.25">
      <c r="A1435" s="17"/>
      <c r="B1435" s="27"/>
      <c r="C1435" s="38"/>
      <c r="D1435" s="19"/>
      <c r="E1435" s="19"/>
      <c r="F1435" s="19"/>
      <c r="G1435" s="114"/>
      <c r="H1435" s="124"/>
    </row>
    <row r="1436" spans="1:8" ht="15" hidden="1" x14ac:dyDescent="0.25">
      <c r="A1436" s="17"/>
      <c r="B1436" s="27"/>
      <c r="C1436" s="38"/>
      <c r="D1436" s="19"/>
      <c r="E1436" s="19"/>
      <c r="F1436" s="19"/>
      <c r="G1436" s="114"/>
      <c r="H1436" s="124"/>
    </row>
    <row r="1437" spans="1:8" ht="15" hidden="1" x14ac:dyDescent="0.25">
      <c r="A1437" s="17"/>
      <c r="B1437" s="27"/>
      <c r="C1437" s="38"/>
      <c r="D1437" s="19"/>
      <c r="E1437" s="19"/>
      <c r="F1437" s="19"/>
      <c r="G1437" s="114"/>
      <c r="H1437" s="124"/>
    </row>
    <row r="1438" spans="1:8" ht="15" hidden="1" x14ac:dyDescent="0.25">
      <c r="A1438" s="17"/>
      <c r="B1438" s="27"/>
      <c r="C1438" s="38"/>
      <c r="D1438" s="19"/>
      <c r="E1438" s="19"/>
      <c r="F1438" s="19"/>
      <c r="G1438" s="114"/>
      <c r="H1438" s="124"/>
    </row>
    <row r="1439" spans="1:8" ht="15" hidden="1" x14ac:dyDescent="0.25">
      <c r="A1439" s="17"/>
      <c r="B1439" s="27"/>
      <c r="C1439" s="38"/>
      <c r="D1439" s="19"/>
      <c r="E1439" s="19"/>
      <c r="F1439" s="19"/>
      <c r="G1439" s="114"/>
      <c r="H1439" s="124"/>
    </row>
    <row r="1440" spans="1:8" ht="15" hidden="1" x14ac:dyDescent="0.25">
      <c r="A1440" s="17"/>
      <c r="B1440" s="27"/>
      <c r="C1440" s="38"/>
      <c r="D1440" s="19"/>
      <c r="E1440" s="19"/>
      <c r="F1440" s="19"/>
      <c r="G1440" s="114"/>
      <c r="H1440" s="124"/>
    </row>
    <row r="1441" spans="1:8" ht="15" hidden="1" x14ac:dyDescent="0.25">
      <c r="A1441" s="17"/>
      <c r="B1441" s="27"/>
      <c r="C1441" s="38"/>
      <c r="D1441" s="19"/>
      <c r="E1441" s="19"/>
      <c r="F1441" s="19"/>
      <c r="G1441" s="114"/>
      <c r="H1441" s="124"/>
    </row>
    <row r="1442" spans="1:8" ht="15" hidden="1" x14ac:dyDescent="0.25">
      <c r="A1442" s="17"/>
      <c r="B1442" s="27"/>
      <c r="C1442" s="38"/>
      <c r="D1442" s="19"/>
      <c r="E1442" s="19"/>
      <c r="F1442" s="19"/>
      <c r="G1442" s="114"/>
      <c r="H1442" s="124"/>
    </row>
    <row r="1443" spans="1:8" ht="15" hidden="1" x14ac:dyDescent="0.25">
      <c r="A1443" s="17"/>
      <c r="B1443" s="27"/>
      <c r="C1443" s="38"/>
      <c r="D1443" s="19"/>
      <c r="E1443" s="19"/>
      <c r="F1443" s="19"/>
      <c r="G1443" s="114"/>
      <c r="H1443" s="124"/>
    </row>
    <row r="1444" spans="1:8" ht="15" hidden="1" x14ac:dyDescent="0.25">
      <c r="A1444" s="17"/>
      <c r="B1444" s="27"/>
      <c r="C1444" s="38"/>
      <c r="D1444" s="19"/>
      <c r="E1444" s="19"/>
      <c r="F1444" s="19"/>
      <c r="G1444" s="114"/>
      <c r="H1444" s="124"/>
    </row>
    <row r="1445" spans="1:8" ht="15" hidden="1" x14ac:dyDescent="0.25">
      <c r="A1445" s="17"/>
      <c r="B1445" s="27"/>
      <c r="C1445" s="38"/>
      <c r="D1445" s="19"/>
      <c r="E1445" s="19"/>
      <c r="F1445" s="19"/>
      <c r="G1445" s="114"/>
      <c r="H1445" s="124"/>
    </row>
    <row r="1446" spans="1:8" ht="15" hidden="1" x14ac:dyDescent="0.25">
      <c r="A1446" s="17"/>
      <c r="B1446" s="27"/>
      <c r="C1446" s="38"/>
      <c r="D1446" s="19"/>
      <c r="E1446" s="19"/>
      <c r="F1446" s="19"/>
      <c r="G1446" s="114"/>
      <c r="H1446" s="124"/>
    </row>
    <row r="1447" spans="1:8" ht="15" hidden="1" x14ac:dyDescent="0.25">
      <c r="A1447" s="17"/>
      <c r="B1447" s="27"/>
      <c r="C1447" s="38"/>
      <c r="D1447" s="19"/>
      <c r="E1447" s="19"/>
      <c r="F1447" s="19"/>
      <c r="G1447" s="114"/>
      <c r="H1447" s="124"/>
    </row>
    <row r="1448" spans="1:8" ht="15" hidden="1" x14ac:dyDescent="0.25">
      <c r="A1448" s="17"/>
      <c r="B1448" s="27"/>
      <c r="C1448" s="38"/>
      <c r="D1448" s="19"/>
      <c r="E1448" s="19"/>
      <c r="F1448" s="19"/>
      <c r="G1448" s="114"/>
      <c r="H1448" s="124"/>
    </row>
    <row r="1449" spans="1:8" ht="15" hidden="1" x14ac:dyDescent="0.25">
      <c r="A1449" s="17"/>
      <c r="B1449" s="27"/>
      <c r="C1449" s="38"/>
      <c r="D1449" s="19"/>
      <c r="E1449" s="19"/>
      <c r="F1449" s="19"/>
      <c r="G1449" s="114"/>
      <c r="H1449" s="124"/>
    </row>
    <row r="1450" spans="1:8" ht="15" hidden="1" x14ac:dyDescent="0.25">
      <c r="A1450" s="17"/>
      <c r="B1450" s="27"/>
      <c r="C1450" s="38"/>
      <c r="D1450" s="19"/>
      <c r="E1450" s="19"/>
      <c r="F1450" s="19"/>
      <c r="G1450" s="114"/>
      <c r="H1450" s="124"/>
    </row>
    <row r="1451" spans="1:8" ht="15" hidden="1" x14ac:dyDescent="0.25">
      <c r="A1451" s="17"/>
      <c r="B1451" s="27"/>
      <c r="C1451" s="38"/>
      <c r="D1451" s="19"/>
      <c r="E1451" s="19"/>
      <c r="F1451" s="19"/>
      <c r="G1451" s="114"/>
      <c r="H1451" s="124"/>
    </row>
    <row r="1452" spans="1:8" ht="15" hidden="1" x14ac:dyDescent="0.25">
      <c r="A1452" s="17"/>
      <c r="B1452" s="27"/>
      <c r="C1452" s="38"/>
      <c r="D1452" s="19"/>
      <c r="E1452" s="19"/>
      <c r="F1452" s="19"/>
      <c r="G1452" s="114"/>
      <c r="H1452" s="124"/>
    </row>
    <row r="1453" spans="1:8" ht="15" hidden="1" x14ac:dyDescent="0.25">
      <c r="A1453" s="17"/>
      <c r="B1453" s="27"/>
      <c r="C1453" s="38"/>
      <c r="D1453" s="19"/>
      <c r="E1453" s="19"/>
      <c r="F1453" s="19"/>
      <c r="G1453" s="114"/>
      <c r="H1453" s="124"/>
    </row>
    <row r="1454" spans="1:8" ht="15" hidden="1" x14ac:dyDescent="0.25">
      <c r="A1454" s="17"/>
      <c r="B1454" s="27"/>
      <c r="C1454" s="38"/>
      <c r="D1454" s="19"/>
      <c r="E1454" s="19"/>
      <c r="F1454" s="19"/>
      <c r="G1454" s="114"/>
      <c r="H1454" s="124"/>
    </row>
    <row r="1455" spans="1:8" ht="15" hidden="1" x14ac:dyDescent="0.25">
      <c r="A1455" s="21"/>
      <c r="B1455" s="28"/>
      <c r="C1455" s="38"/>
      <c r="D1455" s="19"/>
      <c r="E1455" s="19"/>
      <c r="F1455" s="19"/>
      <c r="G1455" s="114"/>
      <c r="H1455" s="115"/>
    </row>
    <row r="1456" spans="1:8" ht="15" hidden="1" x14ac:dyDescent="0.25">
      <c r="A1456" s="21"/>
      <c r="B1456" s="28"/>
      <c r="C1456" s="38"/>
      <c r="D1456" s="19"/>
      <c r="E1456" s="19"/>
      <c r="F1456" s="19"/>
      <c r="G1456" s="114"/>
      <c r="H1456" s="115"/>
    </row>
    <row r="1457" spans="1:8" ht="15" hidden="1" x14ac:dyDescent="0.25">
      <c r="A1457" s="21"/>
      <c r="B1457" s="28"/>
      <c r="C1457" s="38"/>
      <c r="D1457" s="19"/>
      <c r="E1457" s="19"/>
      <c r="F1457" s="19"/>
      <c r="G1457" s="114"/>
      <c r="H1457" s="115"/>
    </row>
    <row r="1458" spans="1:8" ht="15" hidden="1" x14ac:dyDescent="0.25">
      <c r="A1458" s="21"/>
      <c r="B1458" s="28"/>
      <c r="C1458" s="38"/>
      <c r="D1458" s="19"/>
      <c r="E1458" s="19"/>
      <c r="F1458" s="19"/>
      <c r="G1458" s="114"/>
      <c r="H1458" s="115"/>
    </row>
    <row r="1459" spans="1:8" ht="15" hidden="1" x14ac:dyDescent="0.25">
      <c r="A1459" s="21"/>
      <c r="B1459" s="28"/>
      <c r="C1459" s="38"/>
      <c r="D1459" s="19"/>
      <c r="E1459" s="19"/>
      <c r="F1459" s="19"/>
      <c r="G1459" s="114"/>
      <c r="H1459" s="115"/>
    </row>
    <row r="1460" spans="1:8" ht="15" hidden="1" x14ac:dyDescent="0.25">
      <c r="A1460" s="21"/>
      <c r="B1460" s="28"/>
      <c r="C1460" s="38"/>
      <c r="D1460" s="19"/>
      <c r="E1460" s="19"/>
      <c r="F1460" s="19"/>
      <c r="G1460" s="114"/>
      <c r="H1460" s="115"/>
    </row>
    <row r="1461" spans="1:8" ht="15" hidden="1" x14ac:dyDescent="0.25">
      <c r="A1461" s="21"/>
      <c r="B1461" s="28"/>
      <c r="C1461" s="38"/>
      <c r="D1461" s="19"/>
      <c r="E1461" s="19"/>
      <c r="F1461" s="19"/>
      <c r="G1461" s="114"/>
      <c r="H1461" s="115"/>
    </row>
    <row r="1462" spans="1:8" ht="15" hidden="1" x14ac:dyDescent="0.25">
      <c r="A1462" s="21"/>
      <c r="B1462" s="28"/>
      <c r="C1462" s="38"/>
      <c r="D1462" s="19"/>
      <c r="E1462" s="19"/>
      <c r="F1462" s="19"/>
      <c r="G1462" s="114"/>
      <c r="H1462" s="115"/>
    </row>
    <row r="1463" spans="1:8" ht="15" hidden="1" x14ac:dyDescent="0.25">
      <c r="A1463" s="21"/>
      <c r="B1463" s="28"/>
      <c r="C1463" s="38"/>
      <c r="D1463" s="19"/>
      <c r="E1463" s="19"/>
      <c r="F1463" s="19"/>
      <c r="G1463" s="114"/>
      <c r="H1463" s="115"/>
    </row>
    <row r="1464" spans="1:8" ht="15" hidden="1" x14ac:dyDescent="0.25">
      <c r="A1464" s="21"/>
      <c r="B1464" s="28"/>
      <c r="C1464" s="38"/>
      <c r="D1464" s="19"/>
      <c r="E1464" s="19"/>
      <c r="F1464" s="19"/>
      <c r="G1464" s="114"/>
      <c r="H1464" s="115"/>
    </row>
    <row r="1465" spans="1:8" ht="15" hidden="1" x14ac:dyDescent="0.25">
      <c r="A1465" s="21"/>
      <c r="B1465" s="28"/>
      <c r="C1465" s="38"/>
      <c r="D1465" s="19"/>
      <c r="E1465" s="19"/>
      <c r="F1465" s="19"/>
      <c r="G1465" s="114"/>
      <c r="H1465" s="115"/>
    </row>
    <row r="1466" spans="1:8" ht="15" hidden="1" x14ac:dyDescent="0.25">
      <c r="A1466" s="21"/>
      <c r="B1466" s="28"/>
      <c r="C1466" s="38"/>
      <c r="D1466" s="19"/>
      <c r="E1466" s="19"/>
      <c r="F1466" s="19"/>
      <c r="G1466" s="114"/>
      <c r="H1466" s="115"/>
    </row>
    <row r="1467" spans="1:8" ht="15" hidden="1" x14ac:dyDescent="0.25">
      <c r="A1467" s="21"/>
      <c r="B1467" s="28"/>
      <c r="C1467" s="38"/>
      <c r="D1467" s="19"/>
      <c r="E1467" s="19"/>
      <c r="F1467" s="19"/>
      <c r="G1467" s="114"/>
      <c r="H1467" s="115"/>
    </row>
    <row r="1468" spans="1:8" ht="15" hidden="1" x14ac:dyDescent="0.25">
      <c r="A1468" s="21"/>
      <c r="B1468" s="28"/>
      <c r="C1468" s="38"/>
      <c r="D1468" s="19"/>
      <c r="E1468" s="19"/>
      <c r="F1468" s="19"/>
      <c r="G1468" s="114"/>
      <c r="H1468" s="115"/>
    </row>
    <row r="1469" spans="1:8" ht="15" hidden="1" x14ac:dyDescent="0.25">
      <c r="A1469" s="21"/>
      <c r="B1469" s="28"/>
      <c r="C1469" s="38"/>
      <c r="D1469" s="19"/>
      <c r="E1469" s="19"/>
      <c r="F1469" s="19"/>
      <c r="G1469" s="114"/>
      <c r="H1469" s="115"/>
    </row>
    <row r="1470" spans="1:8" ht="15" hidden="1" x14ac:dyDescent="0.25">
      <c r="A1470" s="21"/>
      <c r="B1470" s="28"/>
      <c r="C1470" s="38"/>
      <c r="D1470" s="19"/>
      <c r="E1470" s="19"/>
      <c r="F1470" s="19"/>
      <c r="G1470" s="114"/>
      <c r="H1470" s="115"/>
    </row>
    <row r="1471" spans="1:8" ht="15" hidden="1" x14ac:dyDescent="0.25">
      <c r="A1471" s="21"/>
      <c r="B1471" s="28"/>
      <c r="C1471" s="38"/>
      <c r="D1471" s="19"/>
      <c r="E1471" s="19"/>
      <c r="F1471" s="19"/>
      <c r="G1471" s="114"/>
      <c r="H1471" s="115"/>
    </row>
    <row r="1472" spans="1:8" ht="15" hidden="1" x14ac:dyDescent="0.25">
      <c r="A1472" s="21"/>
      <c r="B1472" s="28"/>
      <c r="C1472" s="38"/>
      <c r="D1472" s="19"/>
      <c r="E1472" s="19"/>
      <c r="F1472" s="19"/>
      <c r="G1472" s="114"/>
      <c r="H1472" s="115"/>
    </row>
    <row r="1473" spans="1:8" ht="15" hidden="1" x14ac:dyDescent="0.25">
      <c r="A1473" s="21"/>
      <c r="B1473" s="28"/>
      <c r="C1473" s="38"/>
      <c r="D1473" s="19"/>
      <c r="E1473" s="19"/>
      <c r="F1473" s="19"/>
      <c r="G1473" s="114"/>
      <c r="H1473" s="115"/>
    </row>
    <row r="1474" spans="1:8" ht="15" hidden="1" x14ac:dyDescent="0.25">
      <c r="A1474" s="21"/>
      <c r="B1474" s="28"/>
      <c r="C1474" s="38"/>
      <c r="D1474" s="19"/>
      <c r="E1474" s="19"/>
      <c r="F1474" s="19"/>
      <c r="G1474" s="114"/>
      <c r="H1474" s="115"/>
    </row>
    <row r="1475" spans="1:8" ht="15" hidden="1" x14ac:dyDescent="0.25">
      <c r="A1475" s="21"/>
      <c r="B1475" s="28"/>
      <c r="C1475" s="38"/>
      <c r="D1475" s="19"/>
      <c r="E1475" s="19"/>
      <c r="F1475" s="19"/>
      <c r="G1475" s="114"/>
      <c r="H1475" s="115"/>
    </row>
    <row r="1476" spans="1:8" ht="15" hidden="1" x14ac:dyDescent="0.25">
      <c r="A1476" s="21"/>
      <c r="B1476" s="28"/>
      <c r="C1476" s="38"/>
      <c r="D1476" s="19"/>
      <c r="E1476" s="19"/>
      <c r="F1476" s="19"/>
      <c r="G1476" s="114"/>
      <c r="H1476" s="115"/>
    </row>
    <row r="1477" spans="1:8" ht="15" hidden="1" x14ac:dyDescent="0.25">
      <c r="A1477" s="21"/>
      <c r="B1477" s="28"/>
      <c r="C1477" s="38"/>
      <c r="D1477" s="19"/>
      <c r="E1477" s="19"/>
      <c r="F1477" s="19"/>
      <c r="G1477" s="114"/>
      <c r="H1477" s="115"/>
    </row>
    <row r="1478" spans="1:8" ht="15" hidden="1" x14ac:dyDescent="0.25">
      <c r="A1478" s="21"/>
      <c r="B1478" s="28"/>
      <c r="C1478" s="38"/>
      <c r="D1478" s="19"/>
      <c r="E1478" s="19"/>
      <c r="F1478" s="19"/>
      <c r="G1478" s="114"/>
      <c r="H1478" s="115"/>
    </row>
    <row r="1479" spans="1:8" ht="15" hidden="1" x14ac:dyDescent="0.25">
      <c r="A1479" s="21"/>
      <c r="B1479" s="28"/>
      <c r="C1479" s="38"/>
      <c r="D1479" s="19"/>
      <c r="E1479" s="19"/>
      <c r="F1479" s="19"/>
      <c r="G1479" s="114"/>
      <c r="H1479" s="115"/>
    </row>
    <row r="1480" spans="1:8" ht="15" hidden="1" x14ac:dyDescent="0.25">
      <c r="A1480" s="21"/>
      <c r="B1480" s="28"/>
      <c r="C1480" s="38"/>
      <c r="D1480" s="19"/>
      <c r="E1480" s="19"/>
      <c r="F1480" s="19"/>
      <c r="G1480" s="114"/>
      <c r="H1480" s="115"/>
    </row>
    <row r="1481" spans="1:8" ht="15" hidden="1" x14ac:dyDescent="0.25">
      <c r="A1481" s="21"/>
      <c r="B1481" s="28"/>
      <c r="C1481" s="38"/>
      <c r="D1481" s="19"/>
      <c r="E1481" s="19"/>
      <c r="F1481" s="19"/>
      <c r="G1481" s="114"/>
      <c r="H1481" s="115"/>
    </row>
    <row r="1482" spans="1:8" ht="15" hidden="1" x14ac:dyDescent="0.25">
      <c r="A1482" s="21"/>
      <c r="B1482" s="28"/>
      <c r="C1482" s="38"/>
      <c r="D1482" s="19"/>
      <c r="E1482" s="19"/>
      <c r="F1482" s="19"/>
      <c r="G1482" s="114"/>
      <c r="H1482" s="115"/>
    </row>
    <row r="1483" spans="1:8" ht="15" hidden="1" x14ac:dyDescent="0.25">
      <c r="A1483" s="21"/>
      <c r="B1483" s="28"/>
      <c r="C1483" s="38"/>
      <c r="D1483" s="19"/>
      <c r="E1483" s="19"/>
      <c r="F1483" s="19"/>
      <c r="G1483" s="114"/>
      <c r="H1483" s="115"/>
    </row>
    <row r="1484" spans="1:8" ht="15" hidden="1" x14ac:dyDescent="0.25">
      <c r="A1484" s="21"/>
      <c r="B1484" s="28"/>
      <c r="C1484" s="38"/>
      <c r="D1484" s="19"/>
      <c r="E1484" s="19"/>
      <c r="F1484" s="19"/>
      <c r="G1484" s="114"/>
      <c r="H1484" s="115"/>
    </row>
    <row r="1485" spans="1:8" ht="15" hidden="1" x14ac:dyDescent="0.25">
      <c r="A1485" s="21"/>
      <c r="B1485" s="28"/>
      <c r="C1485" s="38"/>
      <c r="D1485" s="19"/>
      <c r="E1485" s="19"/>
      <c r="F1485" s="19"/>
      <c r="G1485" s="114"/>
      <c r="H1485" s="115"/>
    </row>
    <row r="1486" spans="1:8" ht="15" hidden="1" x14ac:dyDescent="0.25">
      <c r="A1486" s="21"/>
      <c r="B1486" s="28"/>
      <c r="C1486" s="38"/>
      <c r="D1486" s="19"/>
      <c r="E1486" s="19"/>
      <c r="F1486" s="19"/>
      <c r="G1486" s="114"/>
      <c r="H1486" s="115"/>
    </row>
    <row r="1487" spans="1:8" ht="15" hidden="1" x14ac:dyDescent="0.25">
      <c r="A1487" s="21"/>
      <c r="B1487" s="28"/>
      <c r="C1487" s="38"/>
      <c r="D1487" s="19"/>
      <c r="E1487" s="19"/>
      <c r="F1487" s="19"/>
      <c r="G1487" s="114"/>
      <c r="H1487" s="115"/>
    </row>
    <row r="1488" spans="1:8" ht="15" hidden="1" x14ac:dyDescent="0.25">
      <c r="A1488" s="21"/>
      <c r="B1488" s="28"/>
      <c r="C1488" s="38"/>
      <c r="D1488" s="19"/>
      <c r="E1488" s="19"/>
      <c r="F1488" s="19"/>
      <c r="G1488" s="114"/>
      <c r="H1488" s="115"/>
    </row>
    <row r="1489" spans="1:8" ht="15" hidden="1" x14ac:dyDescent="0.25">
      <c r="A1489" s="21"/>
      <c r="B1489" s="28"/>
      <c r="C1489" s="38"/>
      <c r="D1489" s="19"/>
      <c r="E1489" s="19"/>
      <c r="F1489" s="19"/>
      <c r="G1489" s="114"/>
      <c r="H1489" s="115"/>
    </row>
    <row r="1490" spans="1:8" ht="15" hidden="1" x14ac:dyDescent="0.25">
      <c r="A1490" s="21"/>
      <c r="B1490" s="28"/>
      <c r="C1490" s="38"/>
      <c r="D1490" s="19"/>
      <c r="E1490" s="19"/>
      <c r="F1490" s="19"/>
      <c r="G1490" s="114"/>
      <c r="H1490" s="115"/>
    </row>
    <row r="1491" spans="1:8" ht="15" hidden="1" x14ac:dyDescent="0.25">
      <c r="A1491" s="17"/>
      <c r="B1491" s="28"/>
      <c r="C1491" s="38"/>
      <c r="D1491" s="19"/>
      <c r="E1491" s="19"/>
      <c r="F1491" s="19"/>
      <c r="G1491" s="114"/>
      <c r="H1491" s="115"/>
    </row>
    <row r="1492" spans="1:8" ht="15" hidden="1" x14ac:dyDescent="0.25">
      <c r="A1492" s="17"/>
      <c r="B1492" s="28"/>
      <c r="C1492" s="38"/>
      <c r="D1492" s="19"/>
      <c r="E1492" s="19"/>
      <c r="F1492" s="19"/>
      <c r="G1492" s="114"/>
      <c r="H1492" s="115"/>
    </row>
    <row r="1493" spans="1:8" ht="15" hidden="1" x14ac:dyDescent="0.25">
      <c r="A1493" s="17"/>
      <c r="B1493" s="28"/>
      <c r="C1493" s="38"/>
      <c r="D1493" s="19"/>
      <c r="E1493" s="19"/>
      <c r="F1493" s="19"/>
      <c r="G1493" s="114"/>
      <c r="H1493" s="115"/>
    </row>
    <row r="1494" spans="1:8" ht="15" hidden="1" x14ac:dyDescent="0.25">
      <c r="A1494" s="17"/>
      <c r="B1494" s="28"/>
      <c r="C1494" s="38"/>
      <c r="D1494" s="19"/>
      <c r="E1494" s="19"/>
      <c r="F1494" s="19"/>
      <c r="G1494" s="114"/>
      <c r="H1494" s="115"/>
    </row>
    <row r="1495" spans="1:8" ht="15" hidden="1" x14ac:dyDescent="0.25">
      <c r="A1495" s="17"/>
      <c r="B1495" s="28"/>
      <c r="C1495" s="38"/>
      <c r="D1495" s="19"/>
      <c r="E1495" s="19"/>
      <c r="F1495" s="19"/>
      <c r="G1495" s="114"/>
      <c r="H1495" s="115"/>
    </row>
    <row r="1496" spans="1:8" ht="15" hidden="1" x14ac:dyDescent="0.25">
      <c r="A1496" s="17"/>
      <c r="B1496" s="28"/>
      <c r="C1496" s="38"/>
      <c r="D1496" s="19"/>
      <c r="E1496" s="19"/>
      <c r="F1496" s="19"/>
      <c r="G1496" s="114"/>
      <c r="H1496" s="115"/>
    </row>
    <row r="1497" spans="1:8" ht="15" hidden="1" x14ac:dyDescent="0.25">
      <c r="A1497" s="17"/>
      <c r="B1497" s="28"/>
      <c r="C1497" s="38"/>
      <c r="D1497" s="19"/>
      <c r="E1497" s="19"/>
      <c r="F1497" s="19"/>
      <c r="G1497" s="114"/>
      <c r="H1497" s="115"/>
    </row>
    <row r="1498" spans="1:8" ht="15" hidden="1" x14ac:dyDescent="0.25">
      <c r="A1498" s="17"/>
      <c r="B1498" s="28"/>
      <c r="C1498" s="38"/>
      <c r="D1498" s="19"/>
      <c r="E1498" s="19"/>
      <c r="F1498" s="19"/>
      <c r="G1498" s="114"/>
      <c r="H1498" s="115"/>
    </row>
    <row r="1499" spans="1:8" ht="15" hidden="1" x14ac:dyDescent="0.25">
      <c r="A1499" s="17"/>
      <c r="B1499" s="28"/>
      <c r="C1499" s="38"/>
      <c r="D1499" s="19"/>
      <c r="E1499" s="19"/>
      <c r="F1499" s="19"/>
      <c r="G1499" s="114"/>
      <c r="H1499" s="115"/>
    </row>
    <row r="1500" spans="1:8" ht="15" hidden="1" x14ac:dyDescent="0.25">
      <c r="A1500" s="17"/>
      <c r="B1500" s="28"/>
      <c r="C1500" s="38"/>
      <c r="D1500" s="19"/>
      <c r="E1500" s="19"/>
      <c r="F1500" s="19"/>
      <c r="G1500" s="114"/>
      <c r="H1500" s="115"/>
    </row>
    <row r="1501" spans="1:8" ht="15" hidden="1" x14ac:dyDescent="0.25">
      <c r="A1501" s="17"/>
      <c r="B1501" s="28"/>
      <c r="C1501" s="38"/>
      <c r="D1501" s="19"/>
      <c r="E1501" s="19"/>
      <c r="F1501" s="19"/>
      <c r="G1501" s="114"/>
      <c r="H1501" s="115"/>
    </row>
    <row r="1502" spans="1:8" ht="15" hidden="1" x14ac:dyDescent="0.25">
      <c r="A1502" s="17"/>
      <c r="B1502" s="28"/>
      <c r="C1502" s="38"/>
      <c r="D1502" s="19"/>
      <c r="E1502" s="19"/>
      <c r="F1502" s="19"/>
      <c r="G1502" s="114"/>
      <c r="H1502" s="115"/>
    </row>
    <row r="1503" spans="1:8" ht="15" hidden="1" x14ac:dyDescent="0.25">
      <c r="A1503" s="17"/>
      <c r="B1503" s="28"/>
      <c r="C1503" s="38"/>
      <c r="D1503" s="19"/>
      <c r="E1503" s="19"/>
      <c r="F1503" s="19"/>
      <c r="G1503" s="114"/>
      <c r="H1503" s="115"/>
    </row>
    <row r="1504" spans="1:8" ht="15" hidden="1" x14ac:dyDescent="0.25">
      <c r="A1504" s="17"/>
      <c r="B1504" s="28"/>
      <c r="C1504" s="38"/>
      <c r="D1504" s="19"/>
      <c r="E1504" s="19"/>
      <c r="F1504" s="19"/>
      <c r="G1504" s="114"/>
      <c r="H1504" s="115"/>
    </row>
    <row r="1505" spans="1:8" ht="15" hidden="1" x14ac:dyDescent="0.25">
      <c r="A1505" s="17"/>
      <c r="B1505" s="28"/>
      <c r="C1505" s="38"/>
      <c r="D1505" s="19"/>
      <c r="E1505" s="19"/>
      <c r="F1505" s="19"/>
      <c r="G1505" s="114"/>
      <c r="H1505" s="115"/>
    </row>
    <row r="1506" spans="1:8" ht="15" hidden="1" x14ac:dyDescent="0.25">
      <c r="A1506" s="17"/>
      <c r="B1506" s="28"/>
      <c r="C1506" s="38"/>
      <c r="D1506" s="19"/>
      <c r="E1506" s="19"/>
      <c r="F1506" s="19"/>
      <c r="G1506" s="114"/>
      <c r="H1506" s="115"/>
    </row>
    <row r="1507" spans="1:8" ht="15" hidden="1" x14ac:dyDescent="0.25">
      <c r="A1507" s="17"/>
      <c r="B1507" s="28"/>
      <c r="C1507" s="38"/>
      <c r="D1507" s="19"/>
      <c r="E1507" s="19"/>
      <c r="F1507" s="19"/>
      <c r="G1507" s="114"/>
      <c r="H1507" s="115"/>
    </row>
    <row r="1508" spans="1:8" ht="15" hidden="1" x14ac:dyDescent="0.25">
      <c r="A1508" s="17"/>
      <c r="B1508" s="28"/>
      <c r="C1508" s="38"/>
      <c r="D1508" s="19"/>
      <c r="E1508" s="19"/>
      <c r="F1508" s="19"/>
      <c r="G1508" s="114"/>
      <c r="H1508" s="115"/>
    </row>
    <row r="1509" spans="1:8" ht="15" hidden="1" x14ac:dyDescent="0.25">
      <c r="A1509" s="17"/>
      <c r="B1509" s="28"/>
      <c r="C1509" s="38"/>
      <c r="D1509" s="19"/>
      <c r="E1509" s="19"/>
      <c r="F1509" s="19"/>
      <c r="G1509" s="114"/>
      <c r="H1509" s="115"/>
    </row>
    <row r="1510" spans="1:8" ht="15" hidden="1" x14ac:dyDescent="0.25">
      <c r="A1510" s="17"/>
      <c r="B1510" s="28"/>
      <c r="C1510" s="38"/>
      <c r="D1510" s="19"/>
      <c r="E1510" s="19"/>
      <c r="F1510" s="19"/>
      <c r="G1510" s="114"/>
      <c r="H1510" s="115"/>
    </row>
    <row r="1511" spans="1:8" ht="15" hidden="1" x14ac:dyDescent="0.25">
      <c r="A1511" s="17"/>
      <c r="B1511" s="28"/>
      <c r="C1511" s="38"/>
      <c r="D1511" s="19"/>
      <c r="E1511" s="19"/>
      <c r="F1511" s="19"/>
      <c r="G1511" s="114"/>
      <c r="H1511" s="115"/>
    </row>
    <row r="1512" spans="1:8" ht="15" hidden="1" x14ac:dyDescent="0.25">
      <c r="A1512" s="17"/>
      <c r="B1512" s="28"/>
      <c r="C1512" s="38"/>
      <c r="D1512" s="19"/>
      <c r="E1512" s="19"/>
      <c r="F1512" s="19"/>
      <c r="G1512" s="114"/>
      <c r="H1512" s="115"/>
    </row>
    <row r="1513" spans="1:8" ht="15" hidden="1" x14ac:dyDescent="0.25">
      <c r="A1513" s="17"/>
      <c r="B1513" s="28"/>
      <c r="C1513" s="38"/>
      <c r="D1513" s="19"/>
      <c r="E1513" s="19"/>
      <c r="F1513" s="19"/>
      <c r="G1513" s="114"/>
      <c r="H1513" s="115"/>
    </row>
    <row r="1514" spans="1:8" ht="15" hidden="1" x14ac:dyDescent="0.25">
      <c r="A1514" s="17"/>
      <c r="B1514" s="28"/>
      <c r="C1514" s="38"/>
      <c r="D1514" s="19"/>
      <c r="E1514" s="19"/>
      <c r="F1514" s="19"/>
      <c r="G1514" s="114"/>
      <c r="H1514" s="115"/>
    </row>
    <row r="1515" spans="1:8" ht="15" hidden="1" x14ac:dyDescent="0.25">
      <c r="A1515" s="17"/>
      <c r="B1515" s="28"/>
      <c r="C1515" s="38"/>
      <c r="D1515" s="19"/>
      <c r="E1515" s="19"/>
      <c r="F1515" s="19"/>
      <c r="G1515" s="114"/>
      <c r="H1515" s="115"/>
    </row>
    <row r="1516" spans="1:8" ht="15" hidden="1" x14ac:dyDescent="0.25">
      <c r="A1516" s="17"/>
      <c r="B1516" s="27"/>
      <c r="C1516" s="38"/>
      <c r="D1516" s="19"/>
      <c r="E1516" s="19"/>
      <c r="F1516" s="19"/>
      <c r="G1516" s="114"/>
      <c r="H1516" s="115"/>
    </row>
    <row r="1517" spans="1:8" ht="15" hidden="1" x14ac:dyDescent="0.25">
      <c r="A1517" s="17"/>
      <c r="B1517" s="27"/>
      <c r="C1517" s="38"/>
      <c r="D1517" s="19"/>
      <c r="E1517" s="19"/>
      <c r="F1517" s="19"/>
      <c r="G1517" s="114"/>
      <c r="H1517" s="115"/>
    </row>
    <row r="1518" spans="1:8" ht="15" hidden="1" x14ac:dyDescent="0.25">
      <c r="A1518" s="17"/>
      <c r="B1518" s="27"/>
      <c r="C1518" s="38"/>
      <c r="D1518" s="19"/>
      <c r="E1518" s="19"/>
      <c r="F1518" s="19"/>
      <c r="G1518" s="114"/>
      <c r="H1518" s="115"/>
    </row>
    <row r="1519" spans="1:8" ht="15" hidden="1" x14ac:dyDescent="0.25">
      <c r="A1519" s="17"/>
      <c r="B1519" s="27"/>
      <c r="C1519" s="38"/>
      <c r="D1519" s="19"/>
      <c r="E1519" s="19"/>
      <c r="F1519" s="19"/>
      <c r="G1519" s="114"/>
      <c r="H1519" s="115"/>
    </row>
    <row r="1520" spans="1:8" ht="15" hidden="1" x14ac:dyDescent="0.25">
      <c r="A1520" s="17"/>
      <c r="B1520" s="27"/>
      <c r="C1520" s="38"/>
      <c r="D1520" s="19"/>
      <c r="E1520" s="19"/>
      <c r="F1520" s="19"/>
      <c r="G1520" s="114"/>
      <c r="H1520" s="115"/>
    </row>
    <row r="1521" spans="1:8" ht="15" hidden="1" x14ac:dyDescent="0.25">
      <c r="A1521" s="17"/>
      <c r="B1521" s="27"/>
      <c r="C1521" s="38"/>
      <c r="D1521" s="19"/>
      <c r="E1521" s="19"/>
      <c r="F1521" s="19"/>
      <c r="G1521" s="114"/>
      <c r="H1521" s="115"/>
    </row>
    <row r="1522" spans="1:8" ht="15" hidden="1" x14ac:dyDescent="0.25">
      <c r="A1522" s="17"/>
      <c r="B1522" s="27"/>
      <c r="C1522" s="38"/>
      <c r="D1522" s="19"/>
      <c r="E1522" s="19"/>
      <c r="F1522" s="19"/>
      <c r="G1522" s="114"/>
      <c r="H1522" s="115"/>
    </row>
    <row r="1523" spans="1:8" ht="15" hidden="1" x14ac:dyDescent="0.25">
      <c r="A1523" s="17"/>
      <c r="B1523" s="27"/>
      <c r="C1523" s="38"/>
      <c r="D1523" s="19"/>
      <c r="E1523" s="19"/>
      <c r="F1523" s="19"/>
      <c r="G1523" s="114"/>
      <c r="H1523" s="115"/>
    </row>
    <row r="1524" spans="1:8" ht="15" hidden="1" x14ac:dyDescent="0.25">
      <c r="A1524" s="17"/>
      <c r="B1524" s="27"/>
      <c r="C1524" s="38"/>
      <c r="D1524" s="19"/>
      <c r="E1524" s="19"/>
      <c r="F1524" s="19"/>
      <c r="G1524" s="114"/>
      <c r="H1524" s="115"/>
    </row>
    <row r="1525" spans="1:8" ht="15" hidden="1" x14ac:dyDescent="0.25">
      <c r="A1525" s="17"/>
      <c r="B1525" s="27"/>
      <c r="C1525" s="38"/>
      <c r="D1525" s="19"/>
      <c r="E1525" s="19"/>
      <c r="F1525" s="19"/>
      <c r="G1525" s="114"/>
      <c r="H1525" s="115"/>
    </row>
    <row r="1526" spans="1:8" ht="15" hidden="1" x14ac:dyDescent="0.25">
      <c r="A1526" s="17"/>
      <c r="B1526" s="27"/>
      <c r="C1526" s="38"/>
      <c r="D1526" s="19"/>
      <c r="E1526" s="19"/>
      <c r="F1526" s="19"/>
      <c r="G1526" s="114"/>
      <c r="H1526" s="115"/>
    </row>
    <row r="1527" spans="1:8" ht="15" hidden="1" x14ac:dyDescent="0.25">
      <c r="A1527" s="17"/>
      <c r="B1527" s="27"/>
      <c r="C1527" s="38"/>
      <c r="D1527" s="19"/>
      <c r="E1527" s="19"/>
      <c r="F1527" s="19"/>
      <c r="G1527" s="114"/>
      <c r="H1527" s="115"/>
    </row>
    <row r="1528" spans="1:8" ht="15" hidden="1" x14ac:dyDescent="0.25">
      <c r="A1528" s="17"/>
      <c r="B1528" s="27"/>
      <c r="C1528" s="38"/>
      <c r="D1528" s="19"/>
      <c r="E1528" s="19"/>
      <c r="F1528" s="19"/>
      <c r="G1528" s="114"/>
      <c r="H1528" s="115"/>
    </row>
    <row r="1529" spans="1:8" ht="15" hidden="1" x14ac:dyDescent="0.25">
      <c r="A1529" s="17"/>
      <c r="B1529" s="27"/>
      <c r="C1529" s="38"/>
      <c r="D1529" s="19"/>
      <c r="E1529" s="19"/>
      <c r="F1529" s="19"/>
      <c r="G1529" s="114"/>
      <c r="H1529" s="115"/>
    </row>
    <row r="1530" spans="1:8" ht="15" hidden="1" x14ac:dyDescent="0.25">
      <c r="A1530" s="17"/>
      <c r="B1530" s="27"/>
      <c r="C1530" s="38"/>
      <c r="D1530" s="19"/>
      <c r="E1530" s="19"/>
      <c r="F1530" s="19"/>
      <c r="G1530" s="114"/>
      <c r="H1530" s="115"/>
    </row>
    <row r="1531" spans="1:8" ht="15" hidden="1" x14ac:dyDescent="0.25">
      <c r="A1531" s="17"/>
      <c r="B1531" s="27"/>
      <c r="C1531" s="38"/>
      <c r="D1531" s="19"/>
      <c r="E1531" s="19"/>
      <c r="F1531" s="19"/>
      <c r="G1531" s="114"/>
      <c r="H1531" s="115"/>
    </row>
    <row r="1532" spans="1:8" ht="15" hidden="1" x14ac:dyDescent="0.25">
      <c r="A1532" s="17"/>
      <c r="B1532" s="27"/>
      <c r="C1532" s="38"/>
      <c r="D1532" s="19"/>
      <c r="E1532" s="19"/>
      <c r="F1532" s="19"/>
      <c r="G1532" s="114"/>
      <c r="H1532" s="115"/>
    </row>
    <row r="1533" spans="1:8" ht="15" hidden="1" x14ac:dyDescent="0.25">
      <c r="A1533" s="17"/>
      <c r="B1533" s="27"/>
      <c r="C1533" s="38"/>
      <c r="D1533" s="19"/>
      <c r="E1533" s="19"/>
      <c r="F1533" s="19"/>
      <c r="G1533" s="114"/>
      <c r="H1533" s="115"/>
    </row>
    <row r="1534" spans="1:8" ht="15" hidden="1" x14ac:dyDescent="0.25">
      <c r="A1534" s="17"/>
      <c r="B1534" s="27"/>
      <c r="C1534" s="38"/>
      <c r="D1534" s="19"/>
      <c r="E1534" s="19"/>
      <c r="F1534" s="19"/>
      <c r="G1534" s="114"/>
      <c r="H1534" s="115"/>
    </row>
    <row r="1535" spans="1:8" ht="15" hidden="1" x14ac:dyDescent="0.25">
      <c r="A1535" s="17"/>
      <c r="B1535" s="27"/>
      <c r="C1535" s="38"/>
      <c r="D1535" s="19"/>
      <c r="E1535" s="19"/>
      <c r="F1535" s="19"/>
      <c r="G1535" s="114"/>
      <c r="H1535" s="115"/>
    </row>
    <row r="1536" spans="1:8" ht="15" hidden="1" x14ac:dyDescent="0.25">
      <c r="A1536" s="17"/>
      <c r="B1536" s="27"/>
      <c r="C1536" s="38"/>
      <c r="D1536" s="19"/>
      <c r="E1536" s="19"/>
      <c r="F1536" s="19"/>
      <c r="G1536" s="114"/>
      <c r="H1536" s="115"/>
    </row>
    <row r="1537" spans="1:8" ht="15" hidden="1" x14ac:dyDescent="0.25">
      <c r="A1537" s="17"/>
      <c r="B1537" s="27"/>
      <c r="C1537" s="38"/>
      <c r="D1537" s="19"/>
      <c r="E1537" s="19"/>
      <c r="F1537" s="19"/>
      <c r="G1537" s="114"/>
      <c r="H1537" s="115"/>
    </row>
    <row r="1538" spans="1:8" ht="15" hidden="1" x14ac:dyDescent="0.25">
      <c r="A1538" s="17"/>
      <c r="B1538" s="27"/>
      <c r="C1538" s="38"/>
      <c r="D1538" s="19"/>
      <c r="E1538" s="19"/>
      <c r="F1538" s="19"/>
      <c r="G1538" s="114"/>
      <c r="H1538" s="115"/>
    </row>
    <row r="1539" spans="1:8" ht="15" hidden="1" x14ac:dyDescent="0.25">
      <c r="A1539" s="17"/>
      <c r="B1539" s="27"/>
      <c r="C1539" s="38"/>
      <c r="D1539" s="19"/>
      <c r="E1539" s="19"/>
      <c r="F1539" s="19"/>
      <c r="G1539" s="114"/>
      <c r="H1539" s="115"/>
    </row>
    <row r="1540" spans="1:8" ht="15" hidden="1" x14ac:dyDescent="0.25">
      <c r="A1540" s="17"/>
      <c r="B1540" s="27"/>
      <c r="C1540" s="38"/>
      <c r="D1540" s="19"/>
      <c r="E1540" s="19"/>
      <c r="F1540" s="19"/>
      <c r="G1540" s="114"/>
      <c r="H1540" s="115"/>
    </row>
    <row r="1541" spans="1:8" ht="15" hidden="1" x14ac:dyDescent="0.25">
      <c r="A1541" s="17"/>
      <c r="B1541" s="27"/>
      <c r="C1541" s="38"/>
      <c r="D1541" s="19"/>
      <c r="E1541" s="19"/>
      <c r="F1541" s="19"/>
      <c r="G1541" s="114"/>
      <c r="H1541" s="115"/>
    </row>
    <row r="1542" spans="1:8" ht="15" hidden="1" x14ac:dyDescent="0.25">
      <c r="A1542" s="17"/>
      <c r="B1542" s="27"/>
      <c r="C1542" s="38"/>
      <c r="D1542" s="19"/>
      <c r="E1542" s="19"/>
      <c r="F1542" s="19"/>
      <c r="G1542" s="114"/>
      <c r="H1542" s="115"/>
    </row>
    <row r="1543" spans="1:8" ht="15" hidden="1" x14ac:dyDescent="0.25">
      <c r="A1543" s="17"/>
      <c r="B1543" s="27"/>
      <c r="C1543" s="38"/>
      <c r="D1543" s="19"/>
      <c r="E1543" s="19"/>
      <c r="F1543" s="19"/>
      <c r="G1543" s="114"/>
      <c r="H1543" s="115"/>
    </row>
    <row r="1544" spans="1:8" ht="15" hidden="1" x14ac:dyDescent="0.25">
      <c r="A1544" s="17"/>
      <c r="B1544" s="27"/>
      <c r="C1544" s="38"/>
      <c r="D1544" s="19"/>
      <c r="E1544" s="19"/>
      <c r="F1544" s="19"/>
      <c r="G1544" s="114"/>
      <c r="H1544" s="115"/>
    </row>
    <row r="1545" spans="1:8" ht="15" hidden="1" x14ac:dyDescent="0.25">
      <c r="A1545" s="17"/>
      <c r="B1545" s="27"/>
      <c r="C1545" s="38"/>
      <c r="D1545" s="19"/>
      <c r="E1545" s="19"/>
      <c r="F1545" s="19"/>
      <c r="G1545" s="114"/>
      <c r="H1545" s="115"/>
    </row>
    <row r="1546" spans="1:8" ht="15" hidden="1" x14ac:dyDescent="0.25">
      <c r="A1546" s="17"/>
      <c r="B1546" s="27"/>
      <c r="C1546" s="38"/>
      <c r="D1546" s="19"/>
      <c r="E1546" s="19"/>
      <c r="F1546" s="19"/>
      <c r="G1546" s="114"/>
      <c r="H1546" s="115"/>
    </row>
    <row r="1547" spans="1:8" ht="15" hidden="1" x14ac:dyDescent="0.25">
      <c r="A1547" s="17"/>
      <c r="B1547" s="27"/>
      <c r="C1547" s="38"/>
      <c r="D1547" s="19"/>
      <c r="E1547" s="19"/>
      <c r="F1547" s="19"/>
      <c r="G1547" s="114"/>
      <c r="H1547" s="115"/>
    </row>
    <row r="1548" spans="1:8" ht="15" hidden="1" x14ac:dyDescent="0.25">
      <c r="A1548" s="17"/>
      <c r="B1548" s="27"/>
      <c r="C1548" s="38"/>
      <c r="D1548" s="19"/>
      <c r="E1548" s="19"/>
      <c r="F1548" s="19"/>
      <c r="G1548" s="114"/>
      <c r="H1548" s="115"/>
    </row>
    <row r="1549" spans="1:8" ht="15" hidden="1" x14ac:dyDescent="0.25">
      <c r="A1549" s="17"/>
      <c r="B1549" s="27"/>
      <c r="C1549" s="38"/>
      <c r="D1549" s="19"/>
      <c r="E1549" s="19"/>
      <c r="F1549" s="19"/>
      <c r="G1549" s="114"/>
      <c r="H1549" s="115"/>
    </row>
    <row r="1550" spans="1:8" ht="15" hidden="1" x14ac:dyDescent="0.25">
      <c r="A1550" s="17"/>
      <c r="B1550" s="27"/>
      <c r="C1550" s="38"/>
      <c r="D1550" s="19"/>
      <c r="E1550" s="19"/>
      <c r="F1550" s="19"/>
      <c r="G1550" s="114"/>
      <c r="H1550" s="115"/>
    </row>
    <row r="1551" spans="1:8" ht="15" hidden="1" x14ac:dyDescent="0.25">
      <c r="A1551" s="17"/>
      <c r="B1551" s="27"/>
      <c r="C1551" s="38"/>
      <c r="D1551" s="19"/>
      <c r="E1551" s="19"/>
      <c r="F1551" s="19"/>
      <c r="G1551" s="114"/>
      <c r="H1551" s="115"/>
    </row>
    <row r="1552" spans="1:8" ht="15" hidden="1" x14ac:dyDescent="0.25">
      <c r="A1552" s="17"/>
      <c r="B1552" s="27"/>
      <c r="C1552" s="38"/>
      <c r="D1552" s="19"/>
      <c r="E1552" s="19"/>
      <c r="F1552" s="19"/>
      <c r="G1552" s="114"/>
      <c r="H1552" s="115"/>
    </row>
    <row r="1553" spans="1:8" ht="15" hidden="1" x14ac:dyDescent="0.25">
      <c r="A1553" s="17"/>
      <c r="B1553" s="27"/>
      <c r="C1553" s="38"/>
      <c r="D1553" s="19"/>
      <c r="E1553" s="19"/>
      <c r="F1553" s="19"/>
      <c r="G1553" s="114"/>
      <c r="H1553" s="115"/>
    </row>
    <row r="1554" spans="1:8" ht="15" hidden="1" x14ac:dyDescent="0.25">
      <c r="A1554" s="17"/>
      <c r="B1554" s="27"/>
      <c r="C1554" s="38"/>
      <c r="D1554" s="19"/>
      <c r="E1554" s="19"/>
      <c r="F1554" s="19"/>
      <c r="G1554" s="114"/>
      <c r="H1554" s="115"/>
    </row>
    <row r="1555" spans="1:8" ht="15" hidden="1" x14ac:dyDescent="0.25">
      <c r="A1555" s="17"/>
      <c r="B1555" s="27"/>
      <c r="C1555" s="38"/>
      <c r="D1555" s="19"/>
      <c r="E1555" s="19"/>
      <c r="F1555" s="19"/>
      <c r="G1555" s="114"/>
      <c r="H1555" s="115"/>
    </row>
    <row r="1556" spans="1:8" ht="15" hidden="1" x14ac:dyDescent="0.25">
      <c r="A1556" s="17"/>
      <c r="B1556" s="27"/>
      <c r="C1556" s="38"/>
      <c r="D1556" s="19"/>
      <c r="E1556" s="19"/>
      <c r="F1556" s="19"/>
      <c r="G1556" s="114"/>
      <c r="H1556" s="115"/>
    </row>
    <row r="1557" spans="1:8" ht="15" hidden="1" x14ac:dyDescent="0.25">
      <c r="A1557" s="17"/>
      <c r="B1557" s="27"/>
      <c r="C1557" s="38"/>
      <c r="D1557" s="19"/>
      <c r="E1557" s="19"/>
      <c r="F1557" s="19"/>
      <c r="G1557" s="114"/>
      <c r="H1557" s="115"/>
    </row>
    <row r="1558" spans="1:8" ht="15" hidden="1" x14ac:dyDescent="0.25">
      <c r="A1558" s="17"/>
      <c r="B1558" s="27"/>
      <c r="C1558" s="38"/>
      <c r="D1558" s="19"/>
      <c r="E1558" s="19"/>
      <c r="F1558" s="19"/>
      <c r="G1558" s="114"/>
      <c r="H1558" s="115"/>
    </row>
    <row r="1559" spans="1:8" ht="15" hidden="1" x14ac:dyDescent="0.25">
      <c r="A1559" s="17"/>
      <c r="B1559" s="27"/>
      <c r="C1559" s="38"/>
      <c r="D1559" s="19"/>
      <c r="E1559" s="19"/>
      <c r="F1559" s="19"/>
      <c r="G1559" s="114"/>
      <c r="H1559" s="115"/>
    </row>
    <row r="1560" spans="1:8" ht="15" hidden="1" x14ac:dyDescent="0.25">
      <c r="A1560" s="17"/>
      <c r="B1560" s="27"/>
      <c r="C1560" s="38"/>
      <c r="D1560" s="19"/>
      <c r="E1560" s="19"/>
      <c r="F1560" s="19"/>
      <c r="G1560" s="114"/>
      <c r="H1560" s="115"/>
    </row>
    <row r="1561" spans="1:8" ht="15" hidden="1" x14ac:dyDescent="0.25">
      <c r="A1561" s="17"/>
      <c r="B1561" s="27"/>
      <c r="C1561" s="38"/>
      <c r="D1561" s="19"/>
      <c r="E1561" s="19"/>
      <c r="F1561" s="19"/>
      <c r="G1561" s="114"/>
      <c r="H1561" s="115"/>
    </row>
    <row r="1562" spans="1:8" ht="15" hidden="1" x14ac:dyDescent="0.25">
      <c r="A1562" s="17"/>
      <c r="B1562" s="27"/>
      <c r="C1562" s="38"/>
      <c r="D1562" s="19"/>
      <c r="E1562" s="19"/>
      <c r="F1562" s="19"/>
      <c r="G1562" s="114"/>
      <c r="H1562" s="115"/>
    </row>
    <row r="1563" spans="1:8" ht="15" hidden="1" x14ac:dyDescent="0.25">
      <c r="A1563" s="17"/>
      <c r="B1563" s="27"/>
      <c r="C1563" s="38"/>
      <c r="D1563" s="19"/>
      <c r="E1563" s="19"/>
      <c r="F1563" s="19"/>
      <c r="G1563" s="114"/>
      <c r="H1563" s="115"/>
    </row>
    <row r="1564" spans="1:8" ht="15" hidden="1" x14ac:dyDescent="0.25">
      <c r="A1564" s="17"/>
      <c r="B1564" s="27"/>
      <c r="C1564" s="38"/>
      <c r="D1564" s="19"/>
      <c r="E1564" s="19"/>
      <c r="F1564" s="19"/>
      <c r="G1564" s="114"/>
      <c r="H1564" s="115"/>
    </row>
    <row r="1565" spans="1:8" ht="15" hidden="1" x14ac:dyDescent="0.25">
      <c r="A1565" s="17"/>
      <c r="B1565" s="27"/>
      <c r="C1565" s="38"/>
      <c r="D1565" s="19"/>
      <c r="E1565" s="19"/>
      <c r="F1565" s="19"/>
      <c r="G1565" s="114"/>
      <c r="H1565" s="115"/>
    </row>
    <row r="1566" spans="1:8" ht="15" hidden="1" x14ac:dyDescent="0.25">
      <c r="A1566" s="17"/>
      <c r="B1566" s="27"/>
      <c r="C1566" s="38"/>
      <c r="D1566" s="19"/>
      <c r="E1566" s="19"/>
      <c r="F1566" s="19"/>
      <c r="G1566" s="114"/>
      <c r="H1566" s="115"/>
    </row>
    <row r="1567" spans="1:8" ht="15" hidden="1" x14ac:dyDescent="0.25">
      <c r="A1567" s="17"/>
      <c r="B1567" s="27"/>
      <c r="C1567" s="38"/>
      <c r="D1567" s="19"/>
      <c r="E1567" s="19"/>
      <c r="F1567" s="19"/>
      <c r="G1567" s="114"/>
      <c r="H1567" s="115"/>
    </row>
    <row r="1568" spans="1:8" ht="15" hidden="1" x14ac:dyDescent="0.25">
      <c r="A1568" s="17"/>
      <c r="B1568" s="27"/>
      <c r="C1568" s="38"/>
      <c r="D1568" s="19"/>
      <c r="E1568" s="19"/>
      <c r="F1568" s="19"/>
      <c r="G1568" s="114"/>
      <c r="H1568" s="115"/>
    </row>
    <row r="1569" spans="1:8" ht="15" hidden="1" x14ac:dyDescent="0.25">
      <c r="A1569" s="17"/>
      <c r="B1569" s="27"/>
      <c r="C1569" s="38"/>
      <c r="D1569" s="19"/>
      <c r="E1569" s="19"/>
      <c r="F1569" s="19"/>
      <c r="G1569" s="114"/>
      <c r="H1569" s="115"/>
    </row>
    <row r="1570" spans="1:8" ht="15" hidden="1" x14ac:dyDescent="0.25">
      <c r="A1570" s="17"/>
      <c r="B1570" s="27"/>
      <c r="C1570" s="38"/>
      <c r="D1570" s="19"/>
      <c r="E1570" s="19"/>
      <c r="F1570" s="19"/>
      <c r="G1570" s="114"/>
      <c r="H1570" s="115"/>
    </row>
    <row r="1571" spans="1:8" ht="15" hidden="1" x14ac:dyDescent="0.25">
      <c r="A1571" s="17"/>
      <c r="B1571" s="27"/>
      <c r="C1571" s="38"/>
      <c r="D1571" s="19"/>
      <c r="E1571" s="19"/>
      <c r="F1571" s="19"/>
      <c r="G1571" s="114"/>
      <c r="H1571" s="115"/>
    </row>
    <row r="1572" spans="1:8" ht="15" hidden="1" x14ac:dyDescent="0.25">
      <c r="A1572" s="17"/>
      <c r="B1572" s="27"/>
      <c r="C1572" s="38"/>
      <c r="D1572" s="19"/>
      <c r="E1572" s="19"/>
      <c r="F1572" s="19"/>
      <c r="G1572" s="114"/>
      <c r="H1572" s="115"/>
    </row>
    <row r="1573" spans="1:8" ht="15" hidden="1" x14ac:dyDescent="0.25">
      <c r="A1573" s="17"/>
      <c r="B1573" s="27"/>
      <c r="C1573" s="38"/>
      <c r="D1573" s="19"/>
      <c r="E1573" s="19"/>
      <c r="F1573" s="19"/>
      <c r="G1573" s="114"/>
      <c r="H1573" s="115"/>
    </row>
    <row r="1574" spans="1:8" ht="15" hidden="1" x14ac:dyDescent="0.25">
      <c r="A1574" s="17"/>
      <c r="B1574" s="27"/>
      <c r="C1574" s="38"/>
      <c r="D1574" s="19"/>
      <c r="E1574" s="19"/>
      <c r="F1574" s="19"/>
      <c r="G1574" s="114"/>
      <c r="H1574" s="115"/>
    </row>
    <row r="1575" spans="1:8" ht="15" hidden="1" x14ac:dyDescent="0.25">
      <c r="A1575" s="17"/>
      <c r="B1575" s="27"/>
      <c r="C1575" s="38"/>
      <c r="D1575" s="19"/>
      <c r="E1575" s="19"/>
      <c r="F1575" s="19"/>
      <c r="G1575" s="114"/>
      <c r="H1575" s="115"/>
    </row>
    <row r="1576" spans="1:8" ht="15" hidden="1" x14ac:dyDescent="0.25">
      <c r="A1576" s="17"/>
      <c r="B1576" s="27"/>
      <c r="C1576" s="38"/>
      <c r="D1576" s="19"/>
      <c r="E1576" s="19"/>
      <c r="F1576" s="19"/>
      <c r="G1576" s="114"/>
      <c r="H1576" s="115"/>
    </row>
    <row r="1577" spans="1:8" ht="15" hidden="1" x14ac:dyDescent="0.25">
      <c r="A1577" s="17"/>
      <c r="B1577" s="27"/>
      <c r="C1577" s="38"/>
      <c r="D1577" s="19"/>
      <c r="E1577" s="19"/>
      <c r="F1577" s="19"/>
      <c r="G1577" s="114"/>
      <c r="H1577" s="115"/>
    </row>
    <row r="1578" spans="1:8" ht="15" hidden="1" x14ac:dyDescent="0.25">
      <c r="A1578" s="17"/>
      <c r="B1578" s="27"/>
      <c r="C1578" s="38"/>
      <c r="D1578" s="19"/>
      <c r="E1578" s="19"/>
      <c r="F1578" s="19"/>
      <c r="G1578" s="114"/>
      <c r="H1578" s="115"/>
    </row>
    <row r="1579" spans="1:8" ht="15" hidden="1" x14ac:dyDescent="0.25">
      <c r="A1579" s="17"/>
      <c r="B1579" s="27"/>
      <c r="C1579" s="38"/>
      <c r="D1579" s="19"/>
      <c r="E1579" s="19"/>
      <c r="F1579" s="19"/>
      <c r="G1579" s="114"/>
      <c r="H1579" s="115"/>
    </row>
    <row r="1580" spans="1:8" ht="15" hidden="1" x14ac:dyDescent="0.25">
      <c r="A1580" s="17"/>
      <c r="B1580" s="27"/>
      <c r="C1580" s="38"/>
      <c r="D1580" s="19"/>
      <c r="E1580" s="19"/>
      <c r="F1580" s="19"/>
      <c r="G1580" s="114"/>
      <c r="H1580" s="115"/>
    </row>
    <row r="1581" spans="1:8" ht="15" hidden="1" x14ac:dyDescent="0.25">
      <c r="A1581" s="17"/>
      <c r="B1581" s="27"/>
      <c r="C1581" s="38"/>
      <c r="D1581" s="19"/>
      <c r="E1581" s="19"/>
      <c r="F1581" s="19"/>
      <c r="G1581" s="114"/>
      <c r="H1581" s="115"/>
    </row>
    <row r="1582" spans="1:8" ht="15" hidden="1" x14ac:dyDescent="0.25">
      <c r="A1582" s="17"/>
      <c r="B1582" s="27"/>
      <c r="C1582" s="38"/>
      <c r="D1582" s="19"/>
      <c r="E1582" s="19"/>
      <c r="F1582" s="19"/>
      <c r="G1582" s="114"/>
      <c r="H1582" s="115"/>
    </row>
    <row r="1583" spans="1:8" ht="15" hidden="1" x14ac:dyDescent="0.25">
      <c r="A1583" s="17"/>
      <c r="B1583" s="27"/>
      <c r="C1583" s="38"/>
      <c r="D1583" s="19"/>
      <c r="E1583" s="19"/>
      <c r="F1583" s="19"/>
      <c r="G1583" s="114"/>
      <c r="H1583" s="115"/>
    </row>
    <row r="1584" spans="1:8" ht="36" hidden="1" customHeight="1" x14ac:dyDescent="0.25">
      <c r="A1584" s="17"/>
      <c r="B1584" s="27"/>
      <c r="C1584" s="38"/>
      <c r="D1584" s="19"/>
      <c r="E1584" s="19"/>
      <c r="F1584" s="19"/>
      <c r="G1584" s="114"/>
      <c r="H1584" s="115"/>
    </row>
    <row r="1585" spans="1:8" ht="33" hidden="1" customHeight="1" x14ac:dyDescent="0.25">
      <c r="A1585" s="17"/>
      <c r="B1585" s="27"/>
      <c r="C1585" s="38"/>
      <c r="D1585" s="19"/>
      <c r="E1585" s="19"/>
      <c r="F1585" s="19"/>
      <c r="G1585" s="114"/>
      <c r="H1585" s="115"/>
    </row>
    <row r="1586" spans="1:8" ht="33" hidden="1" customHeight="1" x14ac:dyDescent="0.25">
      <c r="A1586" s="17"/>
      <c r="B1586" s="27"/>
      <c r="C1586" s="38"/>
      <c r="D1586" s="19"/>
      <c r="E1586" s="19"/>
      <c r="F1586" s="19"/>
      <c r="G1586" s="114"/>
      <c r="H1586" s="115"/>
    </row>
    <row r="1587" spans="1:8" ht="15" hidden="1" x14ac:dyDescent="0.25">
      <c r="A1587" s="17"/>
      <c r="B1587" s="27"/>
      <c r="C1587" s="38"/>
      <c r="D1587" s="19"/>
      <c r="E1587" s="19"/>
      <c r="F1587" s="19"/>
      <c r="G1587" s="114"/>
      <c r="H1587" s="115"/>
    </row>
    <row r="1588" spans="1:8" ht="15" hidden="1" x14ac:dyDescent="0.25">
      <c r="A1588" s="17"/>
      <c r="B1588" s="27"/>
      <c r="C1588" s="38"/>
      <c r="D1588" s="19"/>
      <c r="E1588" s="19"/>
      <c r="F1588" s="19"/>
      <c r="G1588" s="114"/>
      <c r="H1588" s="115"/>
    </row>
    <row r="1589" spans="1:8" ht="15" hidden="1" x14ac:dyDescent="0.25">
      <c r="A1589" s="17"/>
      <c r="B1589" s="27"/>
      <c r="C1589" s="38"/>
      <c r="D1589" s="19"/>
      <c r="E1589" s="19"/>
      <c r="F1589" s="19"/>
      <c r="G1589" s="114"/>
      <c r="H1589" s="115"/>
    </row>
    <row r="1590" spans="1:8" ht="15" hidden="1" x14ac:dyDescent="0.25">
      <c r="A1590" s="17"/>
      <c r="B1590" s="27"/>
      <c r="C1590" s="38"/>
      <c r="D1590" s="19"/>
      <c r="E1590" s="19"/>
      <c r="F1590" s="19"/>
      <c r="G1590" s="114"/>
      <c r="H1590" s="115"/>
    </row>
    <row r="1591" spans="1:8" ht="15" hidden="1" x14ac:dyDescent="0.25">
      <c r="A1591" s="17"/>
      <c r="B1591" s="27"/>
      <c r="C1591" s="38"/>
      <c r="D1591" s="19"/>
      <c r="E1591" s="19"/>
      <c r="F1591" s="19"/>
      <c r="G1591" s="114"/>
      <c r="H1591" s="115"/>
    </row>
    <row r="1592" spans="1:8" ht="15" hidden="1" x14ac:dyDescent="0.25">
      <c r="A1592" s="17"/>
      <c r="B1592" s="27"/>
      <c r="C1592" s="38"/>
      <c r="D1592" s="19"/>
      <c r="E1592" s="19"/>
      <c r="F1592" s="19"/>
      <c r="G1592" s="114"/>
      <c r="H1592" s="115"/>
    </row>
    <row r="1593" spans="1:8" ht="15" hidden="1" x14ac:dyDescent="0.25">
      <c r="A1593" s="17"/>
      <c r="B1593" s="27"/>
      <c r="C1593" s="38"/>
      <c r="D1593" s="19"/>
      <c r="E1593" s="19"/>
      <c r="F1593" s="19"/>
      <c r="G1593" s="114"/>
      <c r="H1593" s="115"/>
    </row>
    <row r="1594" spans="1:8" ht="15" hidden="1" x14ac:dyDescent="0.25">
      <c r="A1594" s="17"/>
      <c r="B1594" s="27"/>
      <c r="C1594" s="38"/>
      <c r="D1594" s="19"/>
      <c r="E1594" s="19"/>
      <c r="F1594" s="19"/>
      <c r="G1594" s="114"/>
      <c r="H1594" s="115"/>
    </row>
    <row r="1595" spans="1:8" ht="15" hidden="1" x14ac:dyDescent="0.25">
      <c r="A1595" s="17"/>
      <c r="B1595" s="27"/>
      <c r="C1595" s="38"/>
      <c r="D1595" s="19"/>
      <c r="E1595" s="19"/>
      <c r="F1595" s="19"/>
      <c r="G1595" s="114"/>
      <c r="H1595" s="115"/>
    </row>
    <row r="1596" spans="1:8" ht="15" hidden="1" x14ac:dyDescent="0.25">
      <c r="A1596" s="17"/>
      <c r="B1596" s="27"/>
      <c r="C1596" s="38"/>
      <c r="D1596" s="19"/>
      <c r="E1596" s="19"/>
      <c r="F1596" s="19"/>
      <c r="G1596" s="114"/>
      <c r="H1596" s="115"/>
    </row>
    <row r="1597" spans="1:8" ht="15" hidden="1" x14ac:dyDescent="0.25">
      <c r="A1597" s="17"/>
      <c r="B1597" s="27"/>
      <c r="C1597" s="38"/>
      <c r="D1597" s="19"/>
      <c r="E1597" s="19"/>
      <c r="F1597" s="19"/>
      <c r="G1597" s="114"/>
      <c r="H1597" s="115"/>
    </row>
    <row r="1598" spans="1:8" ht="36.6" hidden="1" customHeight="1" x14ac:dyDescent="0.25">
      <c r="A1598" s="17"/>
      <c r="B1598" s="27"/>
      <c r="C1598" s="38"/>
      <c r="D1598" s="19"/>
      <c r="E1598" s="19"/>
      <c r="F1598" s="19"/>
      <c r="G1598" s="114"/>
      <c r="H1598" s="115"/>
    </row>
    <row r="1599" spans="1:8" ht="15" hidden="1" x14ac:dyDescent="0.25">
      <c r="A1599" s="17"/>
      <c r="B1599" s="27"/>
      <c r="C1599" s="38"/>
      <c r="D1599" s="19"/>
      <c r="E1599" s="19"/>
      <c r="F1599" s="19"/>
      <c r="G1599" s="114"/>
      <c r="H1599" s="115"/>
    </row>
    <row r="1600" spans="1:8" ht="48.6" hidden="1" customHeight="1" x14ac:dyDescent="0.25">
      <c r="A1600" s="17"/>
      <c r="B1600" s="27"/>
      <c r="C1600" s="38"/>
      <c r="D1600" s="19"/>
      <c r="E1600" s="19"/>
      <c r="F1600" s="19"/>
      <c r="G1600" s="114"/>
      <c r="H1600" s="115"/>
    </row>
    <row r="1601" spans="1:8" ht="15" hidden="1" x14ac:dyDescent="0.25">
      <c r="A1601" s="17"/>
      <c r="B1601" s="27"/>
      <c r="C1601" s="38"/>
      <c r="D1601" s="19"/>
      <c r="E1601" s="19"/>
      <c r="F1601" s="19"/>
      <c r="G1601" s="114"/>
      <c r="H1601" s="115"/>
    </row>
    <row r="1602" spans="1:8" ht="15" hidden="1" x14ac:dyDescent="0.25">
      <c r="A1602" s="17"/>
      <c r="B1602" s="27"/>
      <c r="C1602" s="38"/>
      <c r="D1602" s="19"/>
      <c r="E1602" s="19"/>
      <c r="F1602" s="19"/>
      <c r="G1602" s="114"/>
      <c r="H1602" s="115"/>
    </row>
    <row r="1603" spans="1:8" ht="15" hidden="1" x14ac:dyDescent="0.25">
      <c r="A1603" s="17"/>
      <c r="B1603" s="27"/>
      <c r="C1603" s="38"/>
      <c r="D1603" s="19"/>
      <c r="E1603" s="19"/>
      <c r="F1603" s="19"/>
      <c r="G1603" s="114"/>
      <c r="H1603" s="115"/>
    </row>
    <row r="1604" spans="1:8" ht="15" hidden="1" x14ac:dyDescent="0.25">
      <c r="A1604" s="17"/>
      <c r="B1604" s="27"/>
      <c r="C1604" s="38"/>
      <c r="D1604" s="19"/>
      <c r="E1604" s="19"/>
      <c r="F1604" s="19"/>
      <c r="G1604" s="114"/>
      <c r="H1604" s="115"/>
    </row>
    <row r="1605" spans="1:8" ht="15" hidden="1" x14ac:dyDescent="0.25">
      <c r="A1605" s="17"/>
      <c r="B1605" s="27"/>
      <c r="C1605" s="38"/>
      <c r="D1605" s="19"/>
      <c r="E1605" s="19"/>
      <c r="F1605" s="19"/>
      <c r="G1605" s="114"/>
      <c r="H1605" s="115"/>
    </row>
    <row r="1606" spans="1:8" ht="39.6" hidden="1" customHeight="1" x14ac:dyDescent="0.25">
      <c r="A1606" s="17"/>
      <c r="B1606" s="27"/>
      <c r="C1606" s="38"/>
      <c r="D1606" s="19"/>
      <c r="E1606" s="19"/>
      <c r="F1606" s="19"/>
      <c r="G1606" s="114"/>
      <c r="H1606" s="115"/>
    </row>
    <row r="1607" spans="1:8" ht="15" hidden="1" x14ac:dyDescent="0.25">
      <c r="A1607" s="17"/>
      <c r="B1607" s="27"/>
      <c r="C1607" s="38"/>
      <c r="D1607" s="19"/>
      <c r="E1607" s="19"/>
      <c r="F1607" s="19"/>
      <c r="G1607" s="114"/>
      <c r="H1607" s="115"/>
    </row>
    <row r="1608" spans="1:8" ht="26.4" hidden="1" customHeight="1" x14ac:dyDescent="0.25">
      <c r="A1608" s="17"/>
      <c r="B1608" s="27"/>
      <c r="C1608" s="38"/>
      <c r="D1608" s="19"/>
      <c r="E1608" s="19"/>
      <c r="F1608" s="19"/>
      <c r="G1608" s="114"/>
      <c r="H1608" s="115"/>
    </row>
    <row r="1609" spans="1:8" ht="15" hidden="1" x14ac:dyDescent="0.25">
      <c r="A1609" s="17"/>
      <c r="B1609" s="27"/>
      <c r="C1609" s="38"/>
      <c r="D1609" s="19"/>
      <c r="E1609" s="19"/>
      <c r="F1609" s="19"/>
      <c r="G1609" s="114"/>
      <c r="H1609" s="115"/>
    </row>
    <row r="1610" spans="1:8" ht="26.4" hidden="1" customHeight="1" x14ac:dyDescent="0.25">
      <c r="A1610" s="17"/>
      <c r="B1610" s="27"/>
      <c r="C1610" s="38"/>
      <c r="D1610" s="19"/>
      <c r="E1610" s="19"/>
      <c r="F1610" s="19"/>
      <c r="G1610" s="114"/>
      <c r="H1610" s="115"/>
    </row>
    <row r="1611" spans="1:8" ht="26.4" hidden="1" customHeight="1" x14ac:dyDescent="0.25">
      <c r="A1611" s="17"/>
      <c r="B1611" s="27"/>
      <c r="C1611" s="38"/>
      <c r="D1611" s="19"/>
      <c r="E1611" s="19"/>
      <c r="F1611" s="19"/>
      <c r="G1611" s="114"/>
      <c r="H1611" s="115"/>
    </row>
    <row r="1612" spans="1:8" ht="15" hidden="1" x14ac:dyDescent="0.25">
      <c r="A1612" s="17"/>
      <c r="B1612" s="27"/>
      <c r="C1612" s="38"/>
      <c r="D1612" s="19"/>
      <c r="E1612" s="19"/>
      <c r="F1612" s="19"/>
      <c r="G1612" s="114"/>
      <c r="H1612" s="115"/>
    </row>
    <row r="1613" spans="1:8" ht="15" hidden="1" x14ac:dyDescent="0.25">
      <c r="A1613" s="17"/>
      <c r="B1613" s="27"/>
      <c r="C1613" s="38"/>
      <c r="D1613" s="19"/>
      <c r="E1613" s="19"/>
      <c r="F1613" s="19"/>
      <c r="G1613" s="114"/>
      <c r="H1613" s="115"/>
    </row>
    <row r="1614" spans="1:8" ht="15" hidden="1" x14ac:dyDescent="0.25">
      <c r="A1614" s="17"/>
      <c r="B1614" s="27"/>
      <c r="C1614" s="38"/>
      <c r="D1614" s="19"/>
      <c r="E1614" s="19"/>
      <c r="F1614" s="19"/>
      <c r="G1614" s="114"/>
      <c r="H1614" s="115"/>
    </row>
    <row r="1615" spans="1:8" ht="15" hidden="1" x14ac:dyDescent="0.25">
      <c r="A1615" s="17"/>
      <c r="B1615" s="27"/>
      <c r="C1615" s="38"/>
      <c r="D1615" s="19"/>
      <c r="E1615" s="19"/>
      <c r="F1615" s="19"/>
      <c r="G1615" s="114"/>
      <c r="H1615" s="115"/>
    </row>
    <row r="1616" spans="1:8" ht="15" hidden="1" x14ac:dyDescent="0.25">
      <c r="A1616" s="17"/>
      <c r="B1616" s="27"/>
      <c r="C1616" s="38"/>
      <c r="D1616" s="19"/>
      <c r="E1616" s="19"/>
      <c r="F1616" s="19"/>
      <c r="G1616" s="114"/>
      <c r="H1616" s="115"/>
    </row>
    <row r="1617" spans="1:8" ht="15" hidden="1" x14ac:dyDescent="0.25">
      <c r="A1617" s="17"/>
      <c r="B1617" s="27"/>
      <c r="C1617" s="38"/>
      <c r="D1617" s="19"/>
      <c r="E1617" s="19"/>
      <c r="F1617" s="19"/>
      <c r="G1617" s="114"/>
      <c r="H1617" s="115"/>
    </row>
    <row r="1618" spans="1:8" ht="15" hidden="1" x14ac:dyDescent="0.25">
      <c r="A1618" s="17"/>
      <c r="B1618" s="27"/>
      <c r="C1618" s="38"/>
      <c r="D1618" s="19"/>
      <c r="E1618" s="19"/>
      <c r="F1618" s="19"/>
      <c r="G1618" s="114"/>
      <c r="H1618" s="115"/>
    </row>
    <row r="1619" spans="1:8" ht="15" hidden="1" x14ac:dyDescent="0.25">
      <c r="A1619" s="17"/>
      <c r="B1619" s="27"/>
      <c r="C1619" s="38"/>
      <c r="D1619" s="19"/>
      <c r="E1619" s="19"/>
      <c r="F1619" s="19"/>
      <c r="G1619" s="114"/>
      <c r="H1619" s="115"/>
    </row>
    <row r="1620" spans="1:8" ht="15" hidden="1" x14ac:dyDescent="0.25">
      <c r="A1620" s="17"/>
      <c r="B1620" s="27"/>
      <c r="C1620" s="38"/>
      <c r="D1620" s="19"/>
      <c r="E1620" s="19"/>
      <c r="F1620" s="19"/>
      <c r="G1620" s="114"/>
      <c r="H1620" s="115"/>
    </row>
    <row r="1621" spans="1:8" ht="15" hidden="1" x14ac:dyDescent="0.25">
      <c r="A1621" s="17"/>
      <c r="B1621" s="27"/>
      <c r="C1621" s="38"/>
      <c r="D1621" s="19"/>
      <c r="E1621" s="19"/>
      <c r="F1621" s="19"/>
      <c r="G1621" s="114"/>
      <c r="H1621" s="115"/>
    </row>
    <row r="1622" spans="1:8" ht="15" hidden="1" x14ac:dyDescent="0.25">
      <c r="A1622" s="17"/>
      <c r="B1622" s="27"/>
      <c r="C1622" s="38"/>
      <c r="D1622" s="19"/>
      <c r="E1622" s="19"/>
      <c r="F1622" s="19"/>
      <c r="G1622" s="114"/>
      <c r="H1622" s="115"/>
    </row>
    <row r="1623" spans="1:8" ht="15" hidden="1" x14ac:dyDescent="0.25">
      <c r="A1623" s="17"/>
      <c r="B1623" s="27"/>
      <c r="C1623" s="38"/>
      <c r="D1623" s="19"/>
      <c r="E1623" s="19"/>
      <c r="F1623" s="19"/>
      <c r="G1623" s="114"/>
      <c r="H1623" s="115"/>
    </row>
    <row r="1624" spans="1:8" ht="15" hidden="1" x14ac:dyDescent="0.25">
      <c r="A1624" s="17"/>
      <c r="B1624" s="27"/>
      <c r="C1624" s="38"/>
      <c r="D1624" s="19"/>
      <c r="E1624" s="19"/>
      <c r="F1624" s="19"/>
      <c r="G1624" s="114"/>
      <c r="H1624" s="115"/>
    </row>
    <row r="1625" spans="1:8" ht="15" hidden="1" x14ac:dyDescent="0.25">
      <c r="A1625" s="17"/>
      <c r="B1625" s="27"/>
      <c r="C1625" s="38"/>
      <c r="D1625" s="19"/>
      <c r="E1625" s="19"/>
      <c r="F1625" s="19"/>
      <c r="G1625" s="114"/>
      <c r="H1625" s="115"/>
    </row>
    <row r="1626" spans="1:8" ht="15" hidden="1" x14ac:dyDescent="0.25">
      <c r="A1626" s="17"/>
      <c r="B1626" s="27"/>
      <c r="C1626" s="38"/>
      <c r="D1626" s="19"/>
      <c r="E1626" s="19"/>
      <c r="F1626" s="19"/>
      <c r="G1626" s="114"/>
      <c r="H1626" s="115"/>
    </row>
    <row r="1627" spans="1:8" ht="15" hidden="1" x14ac:dyDescent="0.25">
      <c r="A1627" s="17"/>
      <c r="B1627" s="27"/>
      <c r="C1627" s="38"/>
      <c r="D1627" s="19"/>
      <c r="E1627" s="19"/>
      <c r="F1627" s="19"/>
      <c r="G1627" s="114"/>
      <c r="H1627" s="115"/>
    </row>
    <row r="1628" spans="1:8" ht="15" hidden="1" x14ac:dyDescent="0.25">
      <c r="A1628" s="17"/>
      <c r="B1628" s="27"/>
      <c r="C1628" s="38"/>
      <c r="D1628" s="19"/>
      <c r="E1628" s="19"/>
      <c r="F1628" s="19"/>
      <c r="G1628" s="114"/>
      <c r="H1628" s="115"/>
    </row>
    <row r="1629" spans="1:8" ht="15" hidden="1" x14ac:dyDescent="0.25">
      <c r="A1629" s="17"/>
      <c r="B1629" s="27"/>
      <c r="C1629" s="38"/>
      <c r="D1629" s="19"/>
      <c r="E1629" s="19"/>
      <c r="F1629" s="19"/>
      <c r="G1629" s="114"/>
      <c r="H1629" s="115"/>
    </row>
    <row r="1630" spans="1:8" ht="15" hidden="1" x14ac:dyDescent="0.25">
      <c r="A1630" s="17"/>
      <c r="B1630" s="27"/>
      <c r="C1630" s="38"/>
      <c r="D1630" s="19"/>
      <c r="E1630" s="19"/>
      <c r="F1630" s="19"/>
      <c r="G1630" s="114"/>
      <c r="H1630" s="115"/>
    </row>
    <row r="1631" spans="1:8" ht="15" hidden="1" x14ac:dyDescent="0.25">
      <c r="A1631" s="17"/>
      <c r="B1631" s="27"/>
      <c r="C1631" s="38"/>
      <c r="D1631" s="19"/>
      <c r="E1631" s="19"/>
      <c r="F1631" s="19"/>
      <c r="G1631" s="114"/>
      <c r="H1631" s="115"/>
    </row>
    <row r="1632" spans="1:8" ht="15" hidden="1" x14ac:dyDescent="0.25">
      <c r="A1632" s="17"/>
      <c r="B1632" s="27"/>
      <c r="C1632" s="38"/>
      <c r="D1632" s="19"/>
      <c r="E1632" s="19"/>
      <c r="F1632" s="19"/>
      <c r="G1632" s="114"/>
      <c r="H1632" s="115"/>
    </row>
    <row r="1633" spans="1:8" ht="15" hidden="1" x14ac:dyDescent="0.25">
      <c r="A1633" s="17"/>
      <c r="B1633" s="27"/>
      <c r="C1633" s="38"/>
      <c r="D1633" s="19"/>
      <c r="E1633" s="19"/>
      <c r="F1633" s="19"/>
      <c r="G1633" s="114"/>
      <c r="H1633" s="115"/>
    </row>
    <row r="1634" spans="1:8" ht="15" hidden="1" x14ac:dyDescent="0.25">
      <c r="A1634" s="17"/>
      <c r="B1634" s="27"/>
      <c r="C1634" s="38"/>
      <c r="D1634" s="19"/>
      <c r="E1634" s="19"/>
      <c r="F1634" s="19"/>
      <c r="G1634" s="114"/>
      <c r="H1634" s="115"/>
    </row>
    <row r="1635" spans="1:8" ht="15" hidden="1" x14ac:dyDescent="0.25">
      <c r="A1635" s="17"/>
      <c r="B1635" s="27"/>
      <c r="C1635" s="38"/>
      <c r="D1635" s="19"/>
      <c r="E1635" s="19"/>
      <c r="F1635" s="19"/>
      <c r="G1635" s="114"/>
      <c r="H1635" s="115"/>
    </row>
    <row r="1636" spans="1:8" ht="15" hidden="1" x14ac:dyDescent="0.25">
      <c r="A1636" s="17"/>
      <c r="B1636" s="27"/>
      <c r="C1636" s="38"/>
      <c r="D1636" s="19"/>
      <c r="E1636" s="19"/>
      <c r="F1636" s="19"/>
      <c r="G1636" s="114"/>
      <c r="H1636" s="115"/>
    </row>
    <row r="1637" spans="1:8" ht="15" hidden="1" x14ac:dyDescent="0.25">
      <c r="A1637" s="17"/>
      <c r="B1637" s="27"/>
      <c r="C1637" s="38"/>
      <c r="D1637" s="19"/>
      <c r="E1637" s="19"/>
      <c r="F1637" s="19"/>
      <c r="G1637" s="114"/>
      <c r="H1637" s="115"/>
    </row>
    <row r="1638" spans="1:8" ht="15" hidden="1" x14ac:dyDescent="0.25">
      <c r="A1638" s="17"/>
      <c r="B1638" s="27"/>
      <c r="C1638" s="38"/>
      <c r="D1638" s="19"/>
      <c r="E1638" s="19"/>
      <c r="F1638" s="19"/>
      <c r="G1638" s="114"/>
      <c r="H1638" s="115"/>
    </row>
    <row r="1639" spans="1:8" ht="15" hidden="1" x14ac:dyDescent="0.25">
      <c r="A1639" s="17"/>
      <c r="B1639" s="27"/>
      <c r="C1639" s="38"/>
      <c r="D1639" s="19"/>
      <c r="E1639" s="19"/>
      <c r="F1639" s="19"/>
      <c r="G1639" s="114"/>
      <c r="H1639" s="115"/>
    </row>
    <row r="1640" spans="1:8" ht="15" hidden="1" x14ac:dyDescent="0.25">
      <c r="A1640" s="17"/>
      <c r="B1640" s="27"/>
      <c r="C1640" s="38"/>
      <c r="D1640" s="19"/>
      <c r="E1640" s="19"/>
      <c r="F1640" s="19"/>
      <c r="G1640" s="114"/>
      <c r="H1640" s="115"/>
    </row>
    <row r="1641" spans="1:8" ht="15" hidden="1" x14ac:dyDescent="0.25">
      <c r="A1641" s="17"/>
      <c r="B1641" s="27"/>
      <c r="C1641" s="38"/>
      <c r="D1641" s="19"/>
      <c r="E1641" s="19"/>
      <c r="F1641" s="19"/>
      <c r="G1641" s="114"/>
      <c r="H1641" s="115"/>
    </row>
    <row r="1642" spans="1:8" ht="15" hidden="1" x14ac:dyDescent="0.25">
      <c r="A1642" s="17"/>
      <c r="B1642" s="27"/>
      <c r="C1642" s="38"/>
      <c r="D1642" s="19"/>
      <c r="E1642" s="19"/>
      <c r="F1642" s="19"/>
      <c r="G1642" s="114"/>
      <c r="H1642" s="115"/>
    </row>
    <row r="1643" spans="1:8" ht="15" hidden="1" x14ac:dyDescent="0.25">
      <c r="A1643" s="17"/>
      <c r="B1643" s="27"/>
      <c r="C1643" s="38"/>
      <c r="D1643" s="19"/>
      <c r="E1643" s="19"/>
      <c r="F1643" s="19"/>
      <c r="G1643" s="114"/>
      <c r="H1643" s="115"/>
    </row>
    <row r="1644" spans="1:8" ht="15" hidden="1" x14ac:dyDescent="0.25">
      <c r="A1644" s="17"/>
      <c r="B1644" s="27"/>
      <c r="C1644" s="38"/>
      <c r="D1644" s="19"/>
      <c r="E1644" s="19"/>
      <c r="F1644" s="19"/>
      <c r="G1644" s="114"/>
      <c r="H1644" s="115"/>
    </row>
    <row r="1645" spans="1:8" ht="15" hidden="1" x14ac:dyDescent="0.25">
      <c r="A1645" s="17"/>
      <c r="B1645" s="27"/>
      <c r="C1645" s="38"/>
      <c r="D1645" s="19"/>
      <c r="E1645" s="19"/>
      <c r="F1645" s="19"/>
      <c r="G1645" s="114"/>
      <c r="H1645" s="115"/>
    </row>
    <row r="1646" spans="1:8" ht="15" hidden="1" x14ac:dyDescent="0.25">
      <c r="A1646" s="17"/>
      <c r="B1646" s="27"/>
      <c r="C1646" s="38"/>
      <c r="D1646" s="19"/>
      <c r="E1646" s="19"/>
      <c r="F1646" s="19"/>
      <c r="G1646" s="114"/>
      <c r="H1646" s="115"/>
    </row>
    <row r="1647" spans="1:8" ht="15" hidden="1" x14ac:dyDescent="0.25">
      <c r="A1647" s="17"/>
      <c r="B1647" s="27"/>
      <c r="C1647" s="38"/>
      <c r="D1647" s="19"/>
      <c r="E1647" s="19"/>
      <c r="F1647" s="19"/>
      <c r="G1647" s="114"/>
      <c r="H1647" s="115"/>
    </row>
    <row r="1648" spans="1:8" ht="15" hidden="1" x14ac:dyDescent="0.25">
      <c r="A1648" s="17"/>
      <c r="B1648" s="27"/>
      <c r="C1648" s="38"/>
      <c r="D1648" s="19"/>
      <c r="E1648" s="19"/>
      <c r="F1648" s="19"/>
      <c r="G1648" s="114"/>
      <c r="H1648" s="115"/>
    </row>
    <row r="1649" spans="1:8" ht="15" hidden="1" x14ac:dyDescent="0.25">
      <c r="A1649" s="17"/>
      <c r="B1649" s="27"/>
      <c r="C1649" s="38"/>
      <c r="D1649" s="19"/>
      <c r="E1649" s="19"/>
      <c r="F1649" s="19"/>
      <c r="G1649" s="114"/>
      <c r="H1649" s="115"/>
    </row>
    <row r="1650" spans="1:8" ht="15" hidden="1" x14ac:dyDescent="0.25">
      <c r="A1650" s="17"/>
      <c r="B1650" s="27"/>
      <c r="C1650" s="38"/>
      <c r="D1650" s="19"/>
      <c r="E1650" s="19"/>
      <c r="F1650" s="19"/>
      <c r="G1650" s="114"/>
      <c r="H1650" s="115"/>
    </row>
    <row r="1651" spans="1:8" ht="15" hidden="1" x14ac:dyDescent="0.25">
      <c r="A1651" s="17"/>
      <c r="B1651" s="27"/>
      <c r="C1651" s="38"/>
      <c r="D1651" s="19"/>
      <c r="E1651" s="19"/>
      <c r="F1651" s="19"/>
      <c r="G1651" s="114"/>
      <c r="H1651" s="115"/>
    </row>
    <row r="1652" spans="1:8" ht="15" hidden="1" x14ac:dyDescent="0.25">
      <c r="A1652" s="17"/>
      <c r="B1652" s="27"/>
      <c r="C1652" s="38"/>
      <c r="D1652" s="19"/>
      <c r="E1652" s="19"/>
      <c r="F1652" s="19"/>
      <c r="G1652" s="114"/>
      <c r="H1652" s="115"/>
    </row>
    <row r="1653" spans="1:8" ht="15" hidden="1" x14ac:dyDescent="0.25">
      <c r="A1653" s="17"/>
      <c r="B1653" s="27"/>
      <c r="C1653" s="38"/>
      <c r="D1653" s="19"/>
      <c r="E1653" s="19"/>
      <c r="F1653" s="19"/>
      <c r="G1653" s="114"/>
      <c r="H1653" s="115"/>
    </row>
    <row r="1654" spans="1:8" ht="15" hidden="1" x14ac:dyDescent="0.25">
      <c r="A1654" s="17"/>
      <c r="B1654" s="27"/>
      <c r="C1654" s="38"/>
      <c r="D1654" s="19"/>
      <c r="E1654" s="19"/>
      <c r="F1654" s="19"/>
      <c r="G1654" s="114"/>
      <c r="H1654" s="115"/>
    </row>
    <row r="1655" spans="1:8" ht="15" hidden="1" x14ac:dyDescent="0.25">
      <c r="A1655" s="17"/>
      <c r="B1655" s="27"/>
      <c r="C1655" s="38"/>
      <c r="D1655" s="19"/>
      <c r="E1655" s="19"/>
      <c r="F1655" s="19"/>
      <c r="G1655" s="114"/>
      <c r="H1655" s="115"/>
    </row>
    <row r="1656" spans="1:8" ht="15" hidden="1" x14ac:dyDescent="0.25">
      <c r="A1656" s="17"/>
      <c r="B1656" s="27"/>
      <c r="C1656" s="38"/>
      <c r="D1656" s="19"/>
      <c r="E1656" s="19"/>
      <c r="F1656" s="19"/>
      <c r="G1656" s="114"/>
      <c r="H1656" s="115"/>
    </row>
    <row r="1657" spans="1:8" ht="15" hidden="1" x14ac:dyDescent="0.25">
      <c r="A1657" s="17"/>
      <c r="B1657" s="27"/>
      <c r="C1657" s="38"/>
      <c r="D1657" s="19"/>
      <c r="E1657" s="19"/>
      <c r="F1657" s="19"/>
      <c r="G1657" s="114"/>
      <c r="H1657" s="115"/>
    </row>
    <row r="1658" spans="1:8" ht="15" hidden="1" x14ac:dyDescent="0.25">
      <c r="A1658" s="17"/>
      <c r="B1658" s="27"/>
      <c r="C1658" s="38"/>
      <c r="D1658" s="19"/>
      <c r="E1658" s="19"/>
      <c r="F1658" s="19"/>
      <c r="G1658" s="114"/>
      <c r="H1658" s="115"/>
    </row>
    <row r="1659" spans="1:8" ht="15" hidden="1" x14ac:dyDescent="0.25">
      <c r="A1659" s="17"/>
      <c r="B1659" s="27"/>
      <c r="C1659" s="38"/>
      <c r="D1659" s="19"/>
      <c r="E1659" s="19"/>
      <c r="F1659" s="19"/>
      <c r="G1659" s="114"/>
      <c r="H1659" s="115"/>
    </row>
    <row r="1660" spans="1:8" ht="15" hidden="1" x14ac:dyDescent="0.25">
      <c r="A1660" s="17"/>
      <c r="B1660" s="27"/>
      <c r="C1660" s="38"/>
      <c r="D1660" s="19"/>
      <c r="E1660" s="19"/>
      <c r="F1660" s="19"/>
      <c r="G1660" s="114"/>
      <c r="H1660" s="115"/>
    </row>
    <row r="1661" spans="1:8" ht="15" hidden="1" x14ac:dyDescent="0.25">
      <c r="A1661" s="17"/>
      <c r="B1661" s="27"/>
      <c r="C1661" s="38"/>
      <c r="D1661" s="19"/>
      <c r="E1661" s="19"/>
      <c r="F1661" s="19"/>
      <c r="G1661" s="114"/>
      <c r="H1661" s="115"/>
    </row>
    <row r="1662" spans="1:8" ht="15" hidden="1" x14ac:dyDescent="0.25">
      <c r="A1662" s="17"/>
      <c r="B1662" s="27"/>
      <c r="C1662" s="38"/>
      <c r="D1662" s="19"/>
      <c r="E1662" s="19"/>
      <c r="F1662" s="19"/>
      <c r="G1662" s="114"/>
      <c r="H1662" s="115"/>
    </row>
    <row r="1663" spans="1:8" ht="15" hidden="1" x14ac:dyDescent="0.25">
      <c r="A1663" s="17"/>
      <c r="B1663" s="27"/>
      <c r="C1663" s="38"/>
      <c r="D1663" s="19"/>
      <c r="E1663" s="19"/>
      <c r="F1663" s="19"/>
      <c r="G1663" s="114"/>
      <c r="H1663" s="115"/>
    </row>
    <row r="1664" spans="1:8" ht="15" hidden="1" x14ac:dyDescent="0.25">
      <c r="A1664" s="17"/>
      <c r="B1664" s="27"/>
      <c r="C1664" s="38"/>
      <c r="D1664" s="19"/>
      <c r="E1664" s="19"/>
      <c r="F1664" s="19"/>
      <c r="G1664" s="114"/>
      <c r="H1664" s="115"/>
    </row>
    <row r="1665" spans="1:8" ht="15" hidden="1" x14ac:dyDescent="0.25">
      <c r="A1665" s="17"/>
      <c r="B1665" s="27"/>
      <c r="C1665" s="38"/>
      <c r="D1665" s="19"/>
      <c r="E1665" s="19"/>
      <c r="F1665" s="19"/>
      <c r="G1665" s="114"/>
      <c r="H1665" s="115"/>
    </row>
    <row r="1666" spans="1:8" ht="15" hidden="1" x14ac:dyDescent="0.25">
      <c r="A1666" s="17"/>
      <c r="B1666" s="27"/>
      <c r="C1666" s="38"/>
      <c r="D1666" s="19"/>
      <c r="E1666" s="19"/>
      <c r="F1666" s="19"/>
      <c r="G1666" s="114"/>
      <c r="H1666" s="115"/>
    </row>
    <row r="1667" spans="1:8" ht="15" hidden="1" x14ac:dyDescent="0.25">
      <c r="A1667" s="17"/>
      <c r="B1667" s="27"/>
      <c r="C1667" s="38"/>
      <c r="D1667" s="19"/>
      <c r="E1667" s="19"/>
      <c r="F1667" s="19"/>
      <c r="G1667" s="114"/>
      <c r="H1667" s="115"/>
    </row>
    <row r="1668" spans="1:8" ht="15" hidden="1" x14ac:dyDescent="0.25">
      <c r="A1668" s="17"/>
      <c r="B1668" s="27"/>
      <c r="C1668" s="38"/>
      <c r="D1668" s="19"/>
      <c r="E1668" s="19"/>
      <c r="F1668" s="19"/>
      <c r="G1668" s="114"/>
      <c r="H1668" s="115"/>
    </row>
    <row r="1669" spans="1:8" ht="15" hidden="1" x14ac:dyDescent="0.25">
      <c r="A1669" s="17"/>
      <c r="B1669" s="27"/>
      <c r="C1669" s="38"/>
      <c r="D1669" s="19"/>
      <c r="E1669" s="19"/>
      <c r="F1669" s="19"/>
      <c r="G1669" s="114"/>
      <c r="H1669" s="115"/>
    </row>
    <row r="1670" spans="1:8" ht="15" hidden="1" x14ac:dyDescent="0.25">
      <c r="A1670" s="17"/>
      <c r="B1670" s="27"/>
      <c r="C1670" s="38"/>
      <c r="D1670" s="19"/>
      <c r="E1670" s="19"/>
      <c r="F1670" s="19"/>
      <c r="G1670" s="114"/>
      <c r="H1670" s="115"/>
    </row>
    <row r="1671" spans="1:8" ht="15" hidden="1" x14ac:dyDescent="0.25">
      <c r="A1671" s="17"/>
      <c r="B1671" s="27"/>
      <c r="C1671" s="38"/>
      <c r="D1671" s="19"/>
      <c r="E1671" s="19"/>
      <c r="F1671" s="19"/>
      <c r="G1671" s="114"/>
      <c r="H1671" s="115"/>
    </row>
    <row r="1672" spans="1:8" ht="15" hidden="1" x14ac:dyDescent="0.25">
      <c r="A1672" s="17"/>
      <c r="B1672" s="27"/>
      <c r="C1672" s="38"/>
      <c r="D1672" s="19"/>
      <c r="E1672" s="19"/>
      <c r="F1672" s="19"/>
      <c r="G1672" s="114"/>
      <c r="H1672" s="115"/>
    </row>
    <row r="1673" spans="1:8" ht="15" hidden="1" x14ac:dyDescent="0.25">
      <c r="A1673" s="17"/>
      <c r="B1673" s="27"/>
      <c r="C1673" s="38"/>
      <c r="D1673" s="19"/>
      <c r="E1673" s="19"/>
      <c r="F1673" s="19"/>
      <c r="G1673" s="114"/>
      <c r="H1673" s="115"/>
    </row>
    <row r="1674" spans="1:8" ht="15" hidden="1" x14ac:dyDescent="0.25">
      <c r="A1674" s="17"/>
      <c r="B1674" s="27"/>
      <c r="C1674" s="38"/>
      <c r="D1674" s="19"/>
      <c r="E1674" s="19"/>
      <c r="F1674" s="19"/>
      <c r="G1674" s="114"/>
      <c r="H1674" s="115"/>
    </row>
    <row r="1675" spans="1:8" ht="15" hidden="1" x14ac:dyDescent="0.25">
      <c r="A1675" s="17"/>
      <c r="B1675" s="27"/>
      <c r="C1675" s="38"/>
      <c r="D1675" s="19"/>
      <c r="E1675" s="19"/>
      <c r="F1675" s="19"/>
      <c r="G1675" s="114"/>
      <c r="H1675" s="115"/>
    </row>
    <row r="1676" spans="1:8" ht="15" hidden="1" x14ac:dyDescent="0.25">
      <c r="A1676" s="17"/>
      <c r="B1676" s="27"/>
      <c r="C1676" s="38"/>
      <c r="D1676" s="19"/>
      <c r="E1676" s="19"/>
      <c r="F1676" s="19"/>
      <c r="G1676" s="114"/>
      <c r="H1676" s="115"/>
    </row>
    <row r="1677" spans="1:8" ht="15" hidden="1" x14ac:dyDescent="0.25">
      <c r="A1677" s="17"/>
      <c r="B1677" s="27"/>
      <c r="C1677" s="38"/>
      <c r="D1677" s="19"/>
      <c r="E1677" s="19"/>
      <c r="F1677" s="19"/>
      <c r="G1677" s="114"/>
      <c r="H1677" s="115"/>
    </row>
    <row r="1678" spans="1:8" ht="15" hidden="1" x14ac:dyDescent="0.25">
      <c r="A1678" s="17"/>
      <c r="B1678" s="27"/>
      <c r="C1678" s="38"/>
      <c r="D1678" s="19"/>
      <c r="E1678" s="19"/>
      <c r="F1678" s="19"/>
      <c r="G1678" s="114"/>
      <c r="H1678" s="115"/>
    </row>
    <row r="1679" spans="1:8" ht="15" hidden="1" x14ac:dyDescent="0.25">
      <c r="A1679" s="17"/>
      <c r="B1679" s="27"/>
      <c r="C1679" s="38"/>
      <c r="D1679" s="19"/>
      <c r="E1679" s="19"/>
      <c r="F1679" s="19"/>
      <c r="G1679" s="114"/>
      <c r="H1679" s="115"/>
    </row>
    <row r="1680" spans="1:8" ht="15" hidden="1" x14ac:dyDescent="0.25">
      <c r="A1680" s="17"/>
      <c r="B1680" s="27"/>
      <c r="C1680" s="38"/>
      <c r="D1680" s="19"/>
      <c r="E1680" s="19"/>
      <c r="F1680" s="19"/>
      <c r="G1680" s="114"/>
      <c r="H1680" s="115"/>
    </row>
    <row r="1681" spans="1:8" ht="15" hidden="1" x14ac:dyDescent="0.25">
      <c r="A1681" s="17"/>
      <c r="B1681" s="27"/>
      <c r="C1681" s="38"/>
      <c r="D1681" s="19"/>
      <c r="E1681" s="19"/>
      <c r="F1681" s="19"/>
      <c r="G1681" s="114"/>
      <c r="H1681" s="115"/>
    </row>
    <row r="1682" spans="1:8" ht="15" hidden="1" x14ac:dyDescent="0.25">
      <c r="A1682" s="17"/>
      <c r="B1682" s="27"/>
      <c r="C1682" s="38"/>
      <c r="D1682" s="19"/>
      <c r="E1682" s="19"/>
      <c r="F1682" s="19"/>
      <c r="G1682" s="114"/>
      <c r="H1682" s="115"/>
    </row>
    <row r="1683" spans="1:8" ht="15" hidden="1" x14ac:dyDescent="0.25">
      <c r="A1683" s="17"/>
      <c r="B1683" s="27"/>
      <c r="C1683" s="38"/>
      <c r="D1683" s="19"/>
      <c r="E1683" s="19"/>
      <c r="F1683" s="19"/>
      <c r="G1683" s="114"/>
      <c r="H1683" s="115"/>
    </row>
    <row r="1684" spans="1:8" ht="15" hidden="1" x14ac:dyDescent="0.25">
      <c r="A1684" s="17"/>
      <c r="B1684" s="27"/>
      <c r="C1684" s="38"/>
      <c r="D1684" s="19"/>
      <c r="E1684" s="19"/>
      <c r="F1684" s="19"/>
      <c r="G1684" s="114"/>
      <c r="H1684" s="115"/>
    </row>
    <row r="1685" spans="1:8" ht="15" hidden="1" x14ac:dyDescent="0.25">
      <c r="A1685" s="17"/>
      <c r="B1685" s="27"/>
      <c r="C1685" s="38"/>
      <c r="D1685" s="19"/>
      <c r="E1685" s="19"/>
      <c r="F1685" s="19"/>
      <c r="G1685" s="114"/>
      <c r="H1685" s="115"/>
    </row>
    <row r="1686" spans="1:8" ht="15" hidden="1" x14ac:dyDescent="0.25">
      <c r="A1686" s="17"/>
      <c r="B1686" s="27"/>
      <c r="C1686" s="38"/>
      <c r="D1686" s="19"/>
      <c r="E1686" s="19"/>
      <c r="F1686" s="19"/>
      <c r="G1686" s="114"/>
      <c r="H1686" s="115"/>
    </row>
    <row r="1687" spans="1:8" ht="15" hidden="1" x14ac:dyDescent="0.25">
      <c r="A1687" s="17"/>
      <c r="B1687" s="27"/>
      <c r="C1687" s="38"/>
      <c r="D1687" s="19"/>
      <c r="E1687" s="19"/>
      <c r="F1687" s="19"/>
      <c r="G1687" s="114"/>
      <c r="H1687" s="115"/>
    </row>
    <row r="1688" spans="1:8" ht="15" hidden="1" x14ac:dyDescent="0.25">
      <c r="A1688" s="17"/>
      <c r="B1688" s="27"/>
      <c r="C1688" s="38"/>
      <c r="D1688" s="19"/>
      <c r="E1688" s="19"/>
      <c r="F1688" s="19"/>
      <c r="G1688" s="114"/>
      <c r="H1688" s="115"/>
    </row>
    <row r="1689" spans="1:8" ht="15" hidden="1" x14ac:dyDescent="0.25">
      <c r="A1689" s="17"/>
      <c r="B1689" s="27"/>
      <c r="C1689" s="38"/>
      <c r="D1689" s="19"/>
      <c r="E1689" s="19"/>
      <c r="F1689" s="19"/>
      <c r="G1689" s="114"/>
      <c r="H1689" s="115"/>
    </row>
    <row r="1690" spans="1:8" ht="15" hidden="1" x14ac:dyDescent="0.25">
      <c r="A1690" s="17"/>
      <c r="B1690" s="27"/>
      <c r="C1690" s="38"/>
      <c r="D1690" s="19"/>
      <c r="E1690" s="19"/>
      <c r="F1690" s="19"/>
      <c r="G1690" s="114"/>
      <c r="H1690" s="115"/>
    </row>
    <row r="1691" spans="1:8" ht="15" hidden="1" x14ac:dyDescent="0.25">
      <c r="A1691" s="17"/>
      <c r="B1691" s="27"/>
      <c r="C1691" s="38"/>
      <c r="D1691" s="19"/>
      <c r="E1691" s="19"/>
      <c r="F1691" s="19"/>
      <c r="G1691" s="114"/>
      <c r="H1691" s="115"/>
    </row>
    <row r="1692" spans="1:8" ht="15" hidden="1" x14ac:dyDescent="0.25">
      <c r="A1692" s="17"/>
      <c r="B1692" s="27"/>
      <c r="C1692" s="38"/>
      <c r="D1692" s="19"/>
      <c r="E1692" s="19"/>
      <c r="F1692" s="19"/>
      <c r="G1692" s="114"/>
      <c r="H1692" s="115"/>
    </row>
    <row r="1693" spans="1:8" ht="15" hidden="1" x14ac:dyDescent="0.25">
      <c r="A1693" s="17"/>
      <c r="B1693" s="27"/>
      <c r="C1693" s="38"/>
      <c r="D1693" s="19"/>
      <c r="E1693" s="19"/>
      <c r="F1693" s="19"/>
      <c r="G1693" s="114"/>
      <c r="H1693" s="115"/>
    </row>
    <row r="1694" spans="1:8" ht="15" hidden="1" x14ac:dyDescent="0.25">
      <c r="A1694" s="17"/>
      <c r="B1694" s="27"/>
      <c r="C1694" s="38"/>
      <c r="D1694" s="19"/>
      <c r="E1694" s="19"/>
      <c r="F1694" s="19"/>
      <c r="G1694" s="114"/>
      <c r="H1694" s="115"/>
    </row>
    <row r="1695" spans="1:8" ht="15" hidden="1" x14ac:dyDescent="0.25">
      <c r="A1695" s="17"/>
      <c r="B1695" s="27"/>
      <c r="C1695" s="38"/>
      <c r="D1695" s="19"/>
      <c r="E1695" s="19"/>
      <c r="F1695" s="19"/>
      <c r="G1695" s="114"/>
      <c r="H1695" s="115"/>
    </row>
    <row r="1696" spans="1:8" ht="15" hidden="1" x14ac:dyDescent="0.25">
      <c r="A1696" s="17"/>
      <c r="B1696" s="27"/>
      <c r="C1696" s="38"/>
      <c r="D1696" s="19"/>
      <c r="E1696" s="19"/>
      <c r="F1696" s="19"/>
      <c r="G1696" s="114"/>
      <c r="H1696" s="115"/>
    </row>
    <row r="1697" spans="1:8" ht="15" hidden="1" x14ac:dyDescent="0.25">
      <c r="A1697" s="17"/>
      <c r="B1697" s="27"/>
      <c r="C1697" s="38"/>
      <c r="D1697" s="19"/>
      <c r="E1697" s="19"/>
      <c r="F1697" s="19"/>
      <c r="G1697" s="114"/>
      <c r="H1697" s="115"/>
    </row>
    <row r="1698" spans="1:8" ht="15" hidden="1" x14ac:dyDescent="0.25">
      <c r="A1698" s="17"/>
      <c r="B1698" s="27"/>
      <c r="C1698" s="38"/>
      <c r="D1698" s="19"/>
      <c r="E1698" s="19"/>
      <c r="F1698" s="19"/>
      <c r="G1698" s="114"/>
      <c r="H1698" s="115"/>
    </row>
    <row r="1699" spans="1:8" ht="15" hidden="1" x14ac:dyDescent="0.25">
      <c r="A1699" s="17"/>
      <c r="B1699" s="27"/>
      <c r="C1699" s="38"/>
      <c r="D1699" s="19"/>
      <c r="E1699" s="19"/>
      <c r="F1699" s="19"/>
      <c r="G1699" s="114"/>
      <c r="H1699" s="124"/>
    </row>
    <row r="1700" spans="1:8" ht="15" hidden="1" x14ac:dyDescent="0.25">
      <c r="A1700" s="17"/>
      <c r="B1700" s="27"/>
      <c r="C1700" s="38"/>
      <c r="D1700" s="19"/>
      <c r="E1700" s="19"/>
      <c r="F1700" s="19"/>
      <c r="G1700" s="114"/>
      <c r="H1700" s="124"/>
    </row>
    <row r="1701" spans="1:8" ht="15" hidden="1" x14ac:dyDescent="0.25">
      <c r="A1701" s="17"/>
      <c r="B1701" s="27"/>
      <c r="C1701" s="38"/>
      <c r="D1701" s="19"/>
      <c r="E1701" s="19"/>
      <c r="F1701" s="19"/>
      <c r="G1701" s="114"/>
      <c r="H1701" s="124"/>
    </row>
    <row r="1702" spans="1:8" ht="15" hidden="1" x14ac:dyDescent="0.25">
      <c r="A1702" s="17"/>
      <c r="B1702" s="27"/>
      <c r="C1702" s="38"/>
      <c r="D1702" s="19"/>
      <c r="E1702" s="19"/>
      <c r="F1702" s="19"/>
      <c r="G1702" s="114"/>
      <c r="H1702" s="124"/>
    </row>
    <row r="1703" spans="1:8" ht="15" hidden="1" x14ac:dyDescent="0.25">
      <c r="A1703" s="17"/>
      <c r="B1703" s="27"/>
      <c r="C1703" s="38"/>
      <c r="D1703" s="19"/>
      <c r="E1703" s="19"/>
      <c r="F1703" s="19"/>
      <c r="G1703" s="114"/>
      <c r="H1703" s="124"/>
    </row>
    <row r="1704" spans="1:8" ht="15" hidden="1" x14ac:dyDescent="0.25">
      <c r="A1704" s="17"/>
      <c r="B1704" s="27"/>
      <c r="C1704" s="38"/>
      <c r="D1704" s="19"/>
      <c r="E1704" s="19"/>
      <c r="F1704" s="19"/>
      <c r="G1704" s="114"/>
      <c r="H1704" s="124"/>
    </row>
    <row r="1705" spans="1:8" ht="15" hidden="1" x14ac:dyDescent="0.25">
      <c r="A1705" s="17"/>
      <c r="B1705" s="27"/>
      <c r="C1705" s="38"/>
      <c r="D1705" s="19"/>
      <c r="E1705" s="19"/>
      <c r="F1705" s="19"/>
      <c r="G1705" s="114"/>
      <c r="H1705" s="124"/>
    </row>
    <row r="1706" spans="1:8" ht="15" hidden="1" x14ac:dyDescent="0.25">
      <c r="A1706" s="17"/>
      <c r="B1706" s="27"/>
      <c r="C1706" s="38"/>
      <c r="D1706" s="19"/>
      <c r="E1706" s="19"/>
      <c r="F1706" s="19"/>
      <c r="G1706" s="114"/>
      <c r="H1706" s="124"/>
    </row>
    <row r="1707" spans="1:8" ht="15" hidden="1" x14ac:dyDescent="0.25">
      <c r="A1707" s="17"/>
      <c r="B1707" s="27"/>
      <c r="C1707" s="38"/>
      <c r="D1707" s="19"/>
      <c r="E1707" s="19"/>
      <c r="F1707" s="19"/>
      <c r="G1707" s="114"/>
      <c r="H1707" s="124"/>
    </row>
    <row r="1708" spans="1:8" ht="15" hidden="1" x14ac:dyDescent="0.25">
      <c r="A1708" s="17"/>
      <c r="B1708" s="27"/>
      <c r="C1708" s="38"/>
      <c r="D1708" s="19"/>
      <c r="E1708" s="19"/>
      <c r="F1708" s="19"/>
      <c r="G1708" s="114"/>
      <c r="H1708" s="124"/>
    </row>
    <row r="1709" spans="1:8" ht="15" hidden="1" x14ac:dyDescent="0.25">
      <c r="A1709" s="17"/>
      <c r="B1709" s="27"/>
      <c r="C1709" s="38"/>
      <c r="D1709" s="19"/>
      <c r="E1709" s="19"/>
      <c r="F1709" s="19"/>
      <c r="G1709" s="114"/>
      <c r="H1709" s="124"/>
    </row>
    <row r="1710" spans="1:8" ht="15" hidden="1" x14ac:dyDescent="0.25">
      <c r="A1710" s="17"/>
      <c r="B1710" s="27"/>
      <c r="C1710" s="38"/>
      <c r="D1710" s="19"/>
      <c r="E1710" s="19"/>
      <c r="F1710" s="19"/>
      <c r="G1710" s="114"/>
      <c r="H1710" s="124"/>
    </row>
    <row r="1711" spans="1:8" ht="15" hidden="1" x14ac:dyDescent="0.25">
      <c r="A1711" s="17"/>
      <c r="B1711" s="27"/>
      <c r="C1711" s="38"/>
      <c r="D1711" s="19"/>
      <c r="E1711" s="19"/>
      <c r="F1711" s="19"/>
      <c r="G1711" s="114"/>
      <c r="H1711" s="124"/>
    </row>
    <row r="1712" spans="1:8" ht="15" hidden="1" x14ac:dyDescent="0.25">
      <c r="A1712" s="17"/>
      <c r="B1712" s="27"/>
      <c r="C1712" s="38"/>
      <c r="D1712" s="19"/>
      <c r="E1712" s="19"/>
      <c r="F1712" s="19"/>
      <c r="G1712" s="114"/>
      <c r="H1712" s="124"/>
    </row>
    <row r="1713" spans="1:8" ht="15" hidden="1" x14ac:dyDescent="0.25">
      <c r="A1713" s="17"/>
      <c r="B1713" s="27"/>
      <c r="C1713" s="38"/>
      <c r="D1713" s="19"/>
      <c r="E1713" s="19"/>
      <c r="F1713" s="19"/>
      <c r="G1713" s="114"/>
      <c r="H1713" s="124"/>
    </row>
    <row r="1714" spans="1:8" ht="15" hidden="1" x14ac:dyDescent="0.25">
      <c r="A1714" s="17"/>
      <c r="B1714" s="27"/>
      <c r="C1714" s="38"/>
      <c r="D1714" s="19"/>
      <c r="E1714" s="19"/>
      <c r="F1714" s="19"/>
      <c r="G1714" s="114"/>
      <c r="H1714" s="124"/>
    </row>
    <row r="1715" spans="1:8" ht="15" hidden="1" x14ac:dyDescent="0.25">
      <c r="A1715" s="17"/>
      <c r="B1715" s="27"/>
      <c r="C1715" s="128"/>
      <c r="D1715" s="19"/>
      <c r="G1715" s="114"/>
      <c r="H1715" s="115"/>
    </row>
    <row r="1716" spans="1:8" ht="15" hidden="1" x14ac:dyDescent="0.25">
      <c r="A1716" s="17"/>
      <c r="B1716" s="27"/>
      <c r="C1716" s="128"/>
      <c r="D1716" s="19"/>
      <c r="G1716" s="114"/>
      <c r="H1716" s="115"/>
    </row>
    <row r="1717" spans="1:8" ht="15" hidden="1" x14ac:dyDescent="0.25">
      <c r="A1717" s="17"/>
      <c r="B1717" s="27"/>
      <c r="C1717" s="128"/>
      <c r="D1717" s="19"/>
      <c r="G1717" s="114"/>
      <c r="H1717" s="115"/>
    </row>
    <row r="1718" spans="1:8" ht="15" hidden="1" x14ac:dyDescent="0.25">
      <c r="A1718" s="17"/>
      <c r="B1718" s="27"/>
      <c r="C1718" s="128"/>
      <c r="D1718" s="19"/>
      <c r="G1718" s="114"/>
      <c r="H1718" s="115"/>
    </row>
    <row r="1719" spans="1:8" ht="15" hidden="1" x14ac:dyDescent="0.25">
      <c r="A1719" s="17"/>
      <c r="B1719" s="27"/>
      <c r="C1719" s="128"/>
      <c r="D1719" s="19"/>
      <c r="G1719" s="114"/>
      <c r="H1719" s="115"/>
    </row>
    <row r="1720" spans="1:8" ht="15" hidden="1" x14ac:dyDescent="0.25">
      <c r="A1720" s="17"/>
      <c r="B1720" s="27"/>
      <c r="C1720" s="128"/>
      <c r="D1720" s="19"/>
      <c r="G1720" s="114"/>
      <c r="H1720" s="115"/>
    </row>
    <row r="1721" spans="1:8" ht="15" hidden="1" x14ac:dyDescent="0.25">
      <c r="A1721" s="17"/>
      <c r="B1721" s="27"/>
      <c r="C1721" s="128"/>
      <c r="D1721" s="19"/>
      <c r="G1721" s="114"/>
      <c r="H1721" s="115"/>
    </row>
    <row r="1722" spans="1:8" ht="15" hidden="1" x14ac:dyDescent="0.25">
      <c r="A1722" s="17"/>
      <c r="B1722" s="27"/>
      <c r="C1722" s="128"/>
      <c r="D1722" s="19"/>
      <c r="G1722" s="114"/>
      <c r="H1722" s="115"/>
    </row>
    <row r="1723" spans="1:8" ht="15" hidden="1" x14ac:dyDescent="0.25">
      <c r="A1723" s="17"/>
      <c r="B1723" s="27"/>
      <c r="C1723" s="128"/>
      <c r="D1723" s="19"/>
      <c r="G1723" s="114"/>
      <c r="H1723" s="115"/>
    </row>
    <row r="1724" spans="1:8" ht="15" hidden="1" x14ac:dyDescent="0.25">
      <c r="A1724" s="17"/>
      <c r="B1724" s="27"/>
      <c r="C1724" s="128"/>
      <c r="D1724" s="19"/>
      <c r="G1724" s="114"/>
      <c r="H1724" s="115"/>
    </row>
    <row r="1725" spans="1:8" ht="15" hidden="1" x14ac:dyDescent="0.25">
      <c r="A1725" s="17"/>
      <c r="B1725" s="27"/>
      <c r="C1725" s="128"/>
      <c r="D1725" s="19"/>
      <c r="G1725" s="114"/>
      <c r="H1725" s="115"/>
    </row>
    <row r="1726" spans="1:8" ht="15" hidden="1" x14ac:dyDescent="0.25">
      <c r="A1726" s="17"/>
      <c r="B1726" s="27"/>
      <c r="C1726" s="128"/>
      <c r="D1726" s="19"/>
      <c r="G1726" s="114"/>
      <c r="H1726" s="115"/>
    </row>
    <row r="1727" spans="1:8" ht="15" hidden="1" x14ac:dyDescent="0.25">
      <c r="A1727" s="17"/>
      <c r="B1727" s="27"/>
      <c r="C1727" s="128"/>
      <c r="D1727" s="19"/>
      <c r="G1727" s="114"/>
      <c r="H1727" s="115"/>
    </row>
    <row r="1728" spans="1:8" ht="15" hidden="1" x14ac:dyDescent="0.25">
      <c r="A1728" s="17"/>
      <c r="B1728" s="27"/>
      <c r="C1728" s="128"/>
      <c r="D1728" s="19"/>
      <c r="G1728" s="114"/>
      <c r="H1728" s="115"/>
    </row>
    <row r="1729" spans="1:8" ht="15" hidden="1" x14ac:dyDescent="0.25">
      <c r="A1729" s="17"/>
      <c r="B1729" s="27"/>
      <c r="C1729" s="128"/>
      <c r="D1729" s="19"/>
      <c r="G1729" s="114"/>
      <c r="H1729" s="115"/>
    </row>
    <row r="1730" spans="1:8" ht="15" hidden="1" x14ac:dyDescent="0.25">
      <c r="A1730" s="17"/>
      <c r="B1730" s="27"/>
      <c r="C1730" s="128"/>
      <c r="D1730" s="19"/>
      <c r="G1730" s="114"/>
      <c r="H1730" s="115"/>
    </row>
    <row r="1731" spans="1:8" ht="15" hidden="1" x14ac:dyDescent="0.25">
      <c r="A1731" s="17"/>
      <c r="B1731" s="27"/>
      <c r="C1731" s="128"/>
      <c r="D1731" s="19"/>
      <c r="G1731" s="114"/>
      <c r="H1731" s="115"/>
    </row>
    <row r="1732" spans="1:8" ht="15" hidden="1" x14ac:dyDescent="0.25">
      <c r="A1732" s="17"/>
      <c r="B1732" s="27"/>
      <c r="C1732" s="128"/>
      <c r="D1732" s="19"/>
      <c r="G1732" s="114"/>
      <c r="H1732" s="115"/>
    </row>
    <row r="1733" spans="1:8" ht="15" hidden="1" x14ac:dyDescent="0.25">
      <c r="A1733" s="17"/>
      <c r="B1733" s="27"/>
      <c r="C1733" s="128"/>
      <c r="D1733" s="19"/>
      <c r="G1733" s="114"/>
      <c r="H1733" s="115"/>
    </row>
    <row r="1734" spans="1:8" ht="15" hidden="1" x14ac:dyDescent="0.25">
      <c r="A1734" s="17"/>
      <c r="B1734" s="27"/>
      <c r="C1734" s="128"/>
      <c r="D1734" s="19"/>
      <c r="G1734" s="114"/>
      <c r="H1734" s="115"/>
    </row>
    <row r="1735" spans="1:8" ht="15" hidden="1" x14ac:dyDescent="0.25">
      <c r="C1735" s="38"/>
      <c r="D1735" s="19"/>
      <c r="E1735" s="19"/>
      <c r="F1735" s="19"/>
      <c r="G1735" s="114"/>
      <c r="H1735" s="124"/>
    </row>
    <row r="1736" spans="1:8" ht="15" hidden="1" x14ac:dyDescent="0.25">
      <c r="C1736" s="38"/>
      <c r="D1736" s="19"/>
      <c r="E1736" s="19"/>
      <c r="F1736" s="19"/>
      <c r="G1736" s="114"/>
      <c r="H1736" s="124"/>
    </row>
    <row r="1737" spans="1:8" ht="15" hidden="1" x14ac:dyDescent="0.25">
      <c r="C1737" s="38"/>
      <c r="D1737" s="19"/>
      <c r="E1737" s="19"/>
      <c r="F1737" s="19"/>
      <c r="G1737" s="114"/>
      <c r="H1737" s="124"/>
    </row>
    <row r="1738" spans="1:8" ht="15" hidden="1" x14ac:dyDescent="0.25">
      <c r="C1738" s="38"/>
      <c r="D1738" s="19"/>
      <c r="E1738" s="19"/>
      <c r="F1738" s="19"/>
      <c r="G1738" s="114"/>
      <c r="H1738" s="124"/>
    </row>
    <row r="1739" spans="1:8" ht="15" hidden="1" x14ac:dyDescent="0.25">
      <c r="C1739" s="38"/>
      <c r="D1739" s="19"/>
      <c r="E1739" s="19"/>
      <c r="F1739" s="19"/>
      <c r="G1739" s="114"/>
      <c r="H1739" s="124"/>
    </row>
    <row r="1740" spans="1:8" ht="15" hidden="1" x14ac:dyDescent="0.25">
      <c r="C1740" s="38"/>
      <c r="D1740" s="19"/>
      <c r="E1740" s="19"/>
      <c r="F1740" s="19"/>
      <c r="G1740" s="114"/>
      <c r="H1740" s="124"/>
    </row>
    <row r="1741" spans="1:8" ht="15" hidden="1" x14ac:dyDescent="0.25">
      <c r="C1741" s="38"/>
      <c r="D1741" s="19"/>
      <c r="E1741" s="19"/>
      <c r="F1741" s="19"/>
      <c r="G1741" s="114"/>
      <c r="H1741" s="124"/>
    </row>
    <row r="1742" spans="1:8" ht="15" hidden="1" x14ac:dyDescent="0.25">
      <c r="C1742" s="38"/>
      <c r="D1742" s="19"/>
      <c r="E1742" s="19"/>
      <c r="F1742" s="19"/>
      <c r="G1742" s="114"/>
      <c r="H1742" s="124"/>
    </row>
    <row r="1743" spans="1:8" ht="15" hidden="1" x14ac:dyDescent="0.25">
      <c r="C1743" s="38"/>
      <c r="D1743" s="19"/>
      <c r="E1743" s="19"/>
      <c r="F1743" s="19"/>
      <c r="G1743" s="114"/>
      <c r="H1743" s="124"/>
    </row>
    <row r="1744" spans="1:8" ht="15" hidden="1" x14ac:dyDescent="0.25">
      <c r="C1744" s="38"/>
      <c r="D1744" s="19"/>
      <c r="E1744" s="19"/>
      <c r="F1744" s="19"/>
      <c r="G1744" s="114"/>
      <c r="H1744" s="124"/>
    </row>
    <row r="1745" spans="3:8" ht="15" hidden="1" x14ac:dyDescent="0.25">
      <c r="C1745" s="38"/>
      <c r="D1745" s="19"/>
      <c r="E1745" s="19"/>
      <c r="F1745" s="19"/>
      <c r="G1745" s="114"/>
      <c r="H1745" s="124"/>
    </row>
    <row r="1746" spans="3:8" ht="15" hidden="1" x14ac:dyDescent="0.25">
      <c r="C1746" s="38"/>
      <c r="D1746" s="19"/>
      <c r="E1746" s="19"/>
      <c r="F1746" s="19"/>
      <c r="G1746" s="114"/>
      <c r="H1746" s="124"/>
    </row>
    <row r="1747" spans="3:8" ht="15" hidden="1" x14ac:dyDescent="0.25">
      <c r="C1747" s="38"/>
      <c r="D1747" s="19"/>
      <c r="E1747" s="19"/>
      <c r="F1747" s="19"/>
      <c r="G1747" s="114"/>
      <c r="H1747" s="124"/>
    </row>
    <row r="1748" spans="3:8" ht="15" hidden="1" x14ac:dyDescent="0.25">
      <c r="C1748" s="38"/>
      <c r="D1748" s="19"/>
      <c r="E1748" s="19"/>
      <c r="F1748" s="19"/>
      <c r="G1748" s="114"/>
      <c r="H1748" s="124"/>
    </row>
  </sheetData>
  <mergeCells count="1">
    <mergeCell ref="A1:H3"/>
  </mergeCells>
  <phoneticPr fontId="38" type="noConversion"/>
  <pageMargins left="0.7" right="0.7" top="0.75" bottom="0.75" header="0.3" footer="0.3"/>
  <pageSetup scale="55" orientation="portrait" verticalDpi="1200" r:id="rId1"/>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7553-AB4A-4F34-8875-7A75C50D5DC0}">
  <dimension ref="A1:N73"/>
  <sheetViews>
    <sheetView tabSelected="1" topLeftCell="A49" zoomScaleNormal="100" workbookViewId="0">
      <selection activeCell="B62" sqref="B62"/>
    </sheetView>
  </sheetViews>
  <sheetFormatPr baseColWidth="10" defaultColWidth="11.54296875" defaultRowHeight="15" x14ac:dyDescent="0.25"/>
  <cols>
    <col min="1" max="1" width="17.36328125" customWidth="1"/>
    <col min="2" max="2" width="8.453125" customWidth="1"/>
    <col min="3" max="3" width="9" customWidth="1"/>
    <col min="4" max="4" width="19.54296875" customWidth="1"/>
    <col min="5" max="5" width="18.453125" customWidth="1"/>
    <col min="6" max="6" width="18.81640625" customWidth="1"/>
    <col min="8" max="8" width="23.08984375" customWidth="1"/>
    <col min="9" max="9" width="13.90625" customWidth="1"/>
    <col min="10" max="10" width="14.81640625" customWidth="1"/>
    <col min="11" max="11" width="15.08984375" customWidth="1"/>
    <col min="12" max="12" width="13" customWidth="1"/>
    <col min="13" max="13" width="29.453125" customWidth="1"/>
  </cols>
  <sheetData>
    <row r="1" spans="1:14" ht="41.4" customHeight="1" x14ac:dyDescent="0.25">
      <c r="A1" s="130" t="s">
        <v>4920</v>
      </c>
      <c r="B1" s="130" t="s">
        <v>4921</v>
      </c>
      <c r="C1" s="130" t="s">
        <v>4922</v>
      </c>
      <c r="D1" s="130" t="s">
        <v>4923</v>
      </c>
      <c r="E1" s="131" t="s">
        <v>4924</v>
      </c>
      <c r="F1" s="130" t="s">
        <v>4925</v>
      </c>
      <c r="G1" s="130" t="s">
        <v>4926</v>
      </c>
      <c r="H1" s="130" t="s">
        <v>4927</v>
      </c>
      <c r="I1" s="130" t="s">
        <v>4928</v>
      </c>
      <c r="J1" s="130" t="s">
        <v>4929</v>
      </c>
      <c r="K1" s="130" t="s">
        <v>4930</v>
      </c>
      <c r="L1" s="130" t="s">
        <v>4931</v>
      </c>
      <c r="M1" s="130" t="s">
        <v>4932</v>
      </c>
      <c r="N1" s="130" t="s">
        <v>4933</v>
      </c>
    </row>
    <row r="2" spans="1:14" x14ac:dyDescent="0.25">
      <c r="A2" s="21">
        <v>46235</v>
      </c>
      <c r="B2" s="132" t="s">
        <v>4934</v>
      </c>
      <c r="C2" t="s">
        <v>758</v>
      </c>
      <c r="D2" t="s">
        <v>4935</v>
      </c>
      <c r="F2" t="s">
        <v>1542</v>
      </c>
      <c r="G2" s="132">
        <v>1</v>
      </c>
      <c r="H2" t="s">
        <v>4936</v>
      </c>
      <c r="J2" s="132">
        <v>1</v>
      </c>
      <c r="N2" s="133">
        <v>1</v>
      </c>
    </row>
    <row r="3" spans="1:14" x14ac:dyDescent="0.25">
      <c r="A3" s="21">
        <v>46235</v>
      </c>
      <c r="B3" s="132" t="s">
        <v>4937</v>
      </c>
      <c r="C3" t="s">
        <v>1864</v>
      </c>
      <c r="D3" t="s">
        <v>4938</v>
      </c>
      <c r="F3" t="s">
        <v>1542</v>
      </c>
      <c r="G3" s="132">
        <v>1</v>
      </c>
      <c r="H3" t="s">
        <v>4936</v>
      </c>
      <c r="J3" s="132">
        <v>5</v>
      </c>
      <c r="N3" s="133">
        <v>1</v>
      </c>
    </row>
    <row r="4" spans="1:14" x14ac:dyDescent="0.25">
      <c r="A4" s="21">
        <v>46235</v>
      </c>
      <c r="B4" s="132" t="s">
        <v>4934</v>
      </c>
      <c r="C4" t="s">
        <v>1658</v>
      </c>
      <c r="D4" t="s">
        <v>4938</v>
      </c>
      <c r="F4" t="s">
        <v>1542</v>
      </c>
      <c r="G4" s="132">
        <v>1</v>
      </c>
      <c r="H4" t="s">
        <v>4939</v>
      </c>
      <c r="J4" s="132"/>
      <c r="N4" s="133">
        <v>1</v>
      </c>
    </row>
    <row r="5" spans="1:14" x14ac:dyDescent="0.25">
      <c r="A5" s="21">
        <v>46235</v>
      </c>
      <c r="B5" s="132" t="s">
        <v>4934</v>
      </c>
      <c r="C5" t="s">
        <v>1626</v>
      </c>
      <c r="D5" t="s">
        <v>4938</v>
      </c>
      <c r="F5" t="s">
        <v>1542</v>
      </c>
      <c r="G5" s="132">
        <v>1</v>
      </c>
      <c r="H5" t="s">
        <v>4936</v>
      </c>
      <c r="J5" s="132">
        <v>6</v>
      </c>
      <c r="N5" s="133">
        <v>1</v>
      </c>
    </row>
    <row r="6" spans="1:14" x14ac:dyDescent="0.25">
      <c r="A6" s="21">
        <v>46235</v>
      </c>
      <c r="B6" s="132" t="s">
        <v>4934</v>
      </c>
      <c r="C6" t="s">
        <v>1941</v>
      </c>
      <c r="D6" t="s">
        <v>4940</v>
      </c>
      <c r="F6" t="s">
        <v>1542</v>
      </c>
      <c r="G6" s="132">
        <v>1</v>
      </c>
      <c r="H6" t="s">
        <v>4936</v>
      </c>
      <c r="J6" s="132">
        <v>3</v>
      </c>
      <c r="N6" s="133">
        <v>1</v>
      </c>
    </row>
    <row r="7" spans="1:14" x14ac:dyDescent="0.25">
      <c r="A7" s="21">
        <v>46235</v>
      </c>
      <c r="B7" s="132" t="s">
        <v>4934</v>
      </c>
      <c r="C7" t="s">
        <v>1658</v>
      </c>
      <c r="D7" t="s">
        <v>4938</v>
      </c>
      <c r="F7" t="s">
        <v>1542</v>
      </c>
      <c r="G7" s="132">
        <v>1</v>
      </c>
      <c r="H7" t="s">
        <v>4941</v>
      </c>
      <c r="J7" s="132"/>
      <c r="N7" s="133">
        <v>1</v>
      </c>
    </row>
    <row r="8" spans="1:14" x14ac:dyDescent="0.25">
      <c r="A8" s="21">
        <v>46235</v>
      </c>
      <c r="B8" s="132" t="s">
        <v>4942</v>
      </c>
      <c r="C8" t="s">
        <v>1675</v>
      </c>
      <c r="D8" t="s">
        <v>4938</v>
      </c>
      <c r="F8" t="s">
        <v>1555</v>
      </c>
      <c r="G8" s="132">
        <v>1</v>
      </c>
      <c r="H8" t="s">
        <v>4943</v>
      </c>
      <c r="J8" s="132"/>
      <c r="M8" s="134" t="s">
        <v>4944</v>
      </c>
      <c r="N8" s="133">
        <v>1</v>
      </c>
    </row>
    <row r="9" spans="1:14" x14ac:dyDescent="0.25">
      <c r="A9" s="21">
        <v>46235</v>
      </c>
      <c r="B9" s="132" t="s">
        <v>4934</v>
      </c>
      <c r="C9" t="s">
        <v>1540</v>
      </c>
      <c r="F9" t="s">
        <v>1555</v>
      </c>
      <c r="G9" s="132">
        <v>1</v>
      </c>
      <c r="H9" t="s">
        <v>4945</v>
      </c>
      <c r="J9" s="132"/>
      <c r="M9" s="134"/>
      <c r="N9" s="133">
        <v>1</v>
      </c>
    </row>
    <row r="10" spans="1:14" x14ac:dyDescent="0.25">
      <c r="A10" s="21">
        <v>46235</v>
      </c>
      <c r="B10" s="132" t="s">
        <v>4942</v>
      </c>
      <c r="C10" t="s">
        <v>1675</v>
      </c>
      <c r="D10" t="s">
        <v>4938</v>
      </c>
      <c r="F10" t="s">
        <v>1555</v>
      </c>
      <c r="G10" s="132">
        <v>1</v>
      </c>
      <c r="H10" t="s">
        <v>4941</v>
      </c>
      <c r="J10" s="132"/>
      <c r="M10" s="134" t="s">
        <v>4946</v>
      </c>
      <c r="N10" s="133">
        <v>1</v>
      </c>
    </row>
    <row r="11" spans="1:14" x14ac:dyDescent="0.25">
      <c r="A11" s="21">
        <v>46235</v>
      </c>
      <c r="B11" s="132" t="s">
        <v>4947</v>
      </c>
      <c r="C11" t="s">
        <v>1553</v>
      </c>
      <c r="D11" t="s">
        <v>4938</v>
      </c>
      <c r="F11" t="s">
        <v>1555</v>
      </c>
      <c r="G11" s="132">
        <v>1</v>
      </c>
      <c r="H11" t="s">
        <v>4936</v>
      </c>
      <c r="J11" s="132">
        <v>5</v>
      </c>
      <c r="M11" s="134"/>
      <c r="N11" s="133">
        <v>1</v>
      </c>
    </row>
    <row r="12" spans="1:14" x14ac:dyDescent="0.25">
      <c r="A12" s="21">
        <v>46235</v>
      </c>
      <c r="B12" s="132" t="s">
        <v>4934</v>
      </c>
      <c r="C12" t="s">
        <v>1951</v>
      </c>
      <c r="D12" t="s">
        <v>4948</v>
      </c>
      <c r="F12" t="s">
        <v>1555</v>
      </c>
      <c r="G12" s="132">
        <v>1</v>
      </c>
      <c r="H12" t="s">
        <v>4939</v>
      </c>
      <c r="J12" s="132"/>
      <c r="M12" s="134"/>
      <c r="N12" s="133">
        <v>1</v>
      </c>
    </row>
    <row r="13" spans="1:14" x14ac:dyDescent="0.25">
      <c r="A13" s="21">
        <v>46235</v>
      </c>
      <c r="B13" s="132" t="s">
        <v>4947</v>
      </c>
      <c r="C13" t="s">
        <v>1692</v>
      </c>
      <c r="D13" t="s">
        <v>4938</v>
      </c>
      <c r="F13" t="s">
        <v>1555</v>
      </c>
      <c r="G13" s="132">
        <v>1</v>
      </c>
      <c r="H13" t="s">
        <v>4949</v>
      </c>
      <c r="J13" s="132"/>
      <c r="M13" s="134"/>
      <c r="N13" s="133">
        <v>1</v>
      </c>
    </row>
    <row r="14" spans="1:14" x14ac:dyDescent="0.25">
      <c r="A14" s="21">
        <v>46235</v>
      </c>
      <c r="B14" s="132" t="s">
        <v>4947</v>
      </c>
      <c r="C14" t="s">
        <v>1646</v>
      </c>
      <c r="D14" t="s">
        <v>4938</v>
      </c>
      <c r="F14" t="s">
        <v>1555</v>
      </c>
      <c r="G14" s="132">
        <v>1</v>
      </c>
      <c r="H14" t="s">
        <v>4941</v>
      </c>
      <c r="J14" s="132">
        <v>8</v>
      </c>
      <c r="M14" s="134"/>
      <c r="N14" s="133">
        <v>1</v>
      </c>
    </row>
    <row r="15" spans="1:14" x14ac:dyDescent="0.25">
      <c r="A15" s="21">
        <v>46235</v>
      </c>
      <c r="B15" s="132" t="s">
        <v>4947</v>
      </c>
      <c r="C15" t="s">
        <v>1608</v>
      </c>
      <c r="D15" t="s">
        <v>4938</v>
      </c>
      <c r="F15" t="s">
        <v>1555</v>
      </c>
      <c r="G15" s="132">
        <v>1</v>
      </c>
      <c r="H15" t="s">
        <v>4941</v>
      </c>
      <c r="J15" s="132">
        <v>8</v>
      </c>
      <c r="M15" s="134"/>
      <c r="N15" s="133">
        <v>1</v>
      </c>
    </row>
    <row r="16" spans="1:14" x14ac:dyDescent="0.25">
      <c r="A16" s="21">
        <v>46235</v>
      </c>
      <c r="B16" s="132" t="s">
        <v>4950</v>
      </c>
      <c r="C16" t="s">
        <v>4951</v>
      </c>
      <c r="D16" t="s">
        <v>4938</v>
      </c>
      <c r="F16" t="s">
        <v>1555</v>
      </c>
      <c r="G16" s="132">
        <v>1</v>
      </c>
      <c r="H16" t="s">
        <v>4941</v>
      </c>
      <c r="J16" s="132">
        <v>3</v>
      </c>
      <c r="M16" s="134"/>
      <c r="N16" s="133">
        <v>1</v>
      </c>
    </row>
    <row r="17" spans="1:14" x14ac:dyDescent="0.25">
      <c r="A17" s="21">
        <v>46236</v>
      </c>
      <c r="B17" s="132" t="s">
        <v>4934</v>
      </c>
      <c r="C17" t="s">
        <v>758</v>
      </c>
      <c r="D17" t="s">
        <v>4935</v>
      </c>
      <c r="F17" t="s">
        <v>1542</v>
      </c>
      <c r="G17" s="132">
        <v>2</v>
      </c>
      <c r="H17" t="s">
        <v>4936</v>
      </c>
      <c r="J17" s="132">
        <v>1</v>
      </c>
      <c r="M17" s="134"/>
      <c r="N17" s="133">
        <v>1</v>
      </c>
    </row>
    <row r="18" spans="1:14" x14ac:dyDescent="0.25">
      <c r="A18" s="21">
        <v>46236</v>
      </c>
      <c r="B18" s="132" t="s">
        <v>4947</v>
      </c>
      <c r="C18" t="s">
        <v>1724</v>
      </c>
      <c r="D18" t="s">
        <v>4938</v>
      </c>
      <c r="F18" t="s">
        <v>1542</v>
      </c>
      <c r="G18" s="132">
        <v>2</v>
      </c>
      <c r="H18" t="s">
        <v>4936</v>
      </c>
      <c r="J18" s="132">
        <v>6</v>
      </c>
      <c r="M18" s="134"/>
      <c r="N18" s="133">
        <v>1</v>
      </c>
    </row>
    <row r="19" spans="1:14" x14ac:dyDescent="0.25">
      <c r="A19" s="21">
        <v>46236</v>
      </c>
      <c r="B19" s="132" t="s">
        <v>4934</v>
      </c>
      <c r="C19" t="s">
        <v>1725</v>
      </c>
      <c r="D19" t="s">
        <v>4938</v>
      </c>
      <c r="F19" t="s">
        <v>1542</v>
      </c>
      <c r="G19" s="132">
        <v>2</v>
      </c>
      <c r="H19" t="s">
        <v>4936</v>
      </c>
      <c r="J19" s="132">
        <v>7</v>
      </c>
      <c r="M19" s="134"/>
      <c r="N19" s="133">
        <v>1</v>
      </c>
    </row>
    <row r="20" spans="1:14" x14ac:dyDescent="0.25">
      <c r="A20" s="21">
        <v>46236</v>
      </c>
      <c r="B20" s="132" t="s">
        <v>4947</v>
      </c>
      <c r="C20" t="s">
        <v>1723</v>
      </c>
      <c r="D20" t="s">
        <v>4938</v>
      </c>
      <c r="F20" t="s">
        <v>1542</v>
      </c>
      <c r="G20" s="132">
        <v>2</v>
      </c>
      <c r="H20" t="s">
        <v>4936</v>
      </c>
      <c r="J20" s="132">
        <v>5</v>
      </c>
      <c r="N20" s="133">
        <v>1</v>
      </c>
    </row>
    <row r="21" spans="1:14" x14ac:dyDescent="0.25">
      <c r="A21" s="21">
        <v>46236</v>
      </c>
      <c r="B21" s="132" t="s">
        <v>4947</v>
      </c>
      <c r="C21" t="s">
        <v>1648</v>
      </c>
      <c r="D21" t="s">
        <v>4948</v>
      </c>
      <c r="F21" t="s">
        <v>1542</v>
      </c>
      <c r="G21" s="132">
        <v>2</v>
      </c>
      <c r="H21" t="s">
        <v>4936</v>
      </c>
      <c r="J21" s="132">
        <v>8</v>
      </c>
      <c r="N21" s="133">
        <v>1</v>
      </c>
    </row>
    <row r="22" spans="1:14" x14ac:dyDescent="0.25">
      <c r="A22" s="21">
        <v>46236</v>
      </c>
      <c r="B22" s="132" t="s">
        <v>4947</v>
      </c>
      <c r="C22" t="s">
        <v>1935</v>
      </c>
      <c r="D22" t="s">
        <v>4938</v>
      </c>
      <c r="F22" t="s">
        <v>1542</v>
      </c>
      <c r="G22" s="132">
        <v>2</v>
      </c>
      <c r="H22" t="s">
        <v>4936</v>
      </c>
      <c r="J22" s="132">
        <v>5</v>
      </c>
      <c r="N22" s="133">
        <v>1</v>
      </c>
    </row>
    <row r="23" spans="1:14" x14ac:dyDescent="0.25">
      <c r="A23" s="21">
        <v>46236</v>
      </c>
      <c r="B23" s="132" t="s">
        <v>4934</v>
      </c>
      <c r="C23" t="s">
        <v>1626</v>
      </c>
      <c r="D23" t="s">
        <v>4938</v>
      </c>
      <c r="F23" t="s">
        <v>1542</v>
      </c>
      <c r="G23" s="132">
        <v>2</v>
      </c>
      <c r="H23" t="s">
        <v>4941</v>
      </c>
      <c r="N23" s="133">
        <v>1</v>
      </c>
    </row>
    <row r="24" spans="1:14" x14ac:dyDescent="0.25">
      <c r="A24" s="21">
        <v>46236</v>
      </c>
      <c r="B24" s="132" t="s">
        <v>4934</v>
      </c>
      <c r="C24" t="s">
        <v>1658</v>
      </c>
      <c r="D24" t="s">
        <v>4938</v>
      </c>
      <c r="F24" t="s">
        <v>1542</v>
      </c>
      <c r="G24" s="132">
        <v>2</v>
      </c>
      <c r="H24" t="s">
        <v>4941</v>
      </c>
      <c r="N24" s="133">
        <v>1</v>
      </c>
    </row>
    <row r="25" spans="1:14" x14ac:dyDescent="0.25">
      <c r="A25" s="21">
        <v>46237</v>
      </c>
      <c r="B25" s="132" t="s">
        <v>1124</v>
      </c>
      <c r="F25" t="s">
        <v>4952</v>
      </c>
      <c r="G25" s="132">
        <v>3</v>
      </c>
      <c r="H25" t="s">
        <v>4953</v>
      </c>
      <c r="N25" s="133">
        <v>1</v>
      </c>
    </row>
    <row r="26" spans="1:14" x14ac:dyDescent="0.25">
      <c r="A26" s="21">
        <v>46237</v>
      </c>
      <c r="B26" s="132" t="s">
        <v>4934</v>
      </c>
      <c r="C26" t="s">
        <v>758</v>
      </c>
      <c r="F26" t="s">
        <v>4952</v>
      </c>
      <c r="G26" s="132">
        <v>3</v>
      </c>
      <c r="H26" t="s">
        <v>4954</v>
      </c>
      <c r="N26" s="133">
        <v>1</v>
      </c>
    </row>
    <row r="27" spans="1:14" x14ac:dyDescent="0.25">
      <c r="A27" s="21">
        <v>46237</v>
      </c>
      <c r="B27" s="132" t="s">
        <v>4934</v>
      </c>
      <c r="C27" t="s">
        <v>758</v>
      </c>
      <c r="F27" t="s">
        <v>4952</v>
      </c>
      <c r="G27" s="132">
        <v>3</v>
      </c>
      <c r="H27" t="s">
        <v>4954</v>
      </c>
      <c r="N27" s="133">
        <v>1</v>
      </c>
    </row>
    <row r="28" spans="1:14" x14ac:dyDescent="0.25">
      <c r="A28" s="21">
        <v>46237</v>
      </c>
      <c r="B28" s="132" t="s">
        <v>4934</v>
      </c>
      <c r="C28" t="s">
        <v>758</v>
      </c>
      <c r="F28" t="s">
        <v>4952</v>
      </c>
      <c r="G28" s="132">
        <v>3</v>
      </c>
      <c r="H28" t="s">
        <v>4954</v>
      </c>
      <c r="N28" s="133">
        <v>1</v>
      </c>
    </row>
    <row r="29" spans="1:14" x14ac:dyDescent="0.25">
      <c r="A29" s="21">
        <v>46237</v>
      </c>
      <c r="B29" s="132" t="s">
        <v>4934</v>
      </c>
      <c r="C29" t="s">
        <v>758</v>
      </c>
      <c r="F29" t="s">
        <v>4952</v>
      </c>
      <c r="G29" s="132">
        <v>3</v>
      </c>
      <c r="H29" t="s">
        <v>4954</v>
      </c>
    </row>
    <row r="30" spans="1:14" x14ac:dyDescent="0.25">
      <c r="A30" s="21">
        <v>46237</v>
      </c>
      <c r="B30" s="132" t="s">
        <v>4934</v>
      </c>
      <c r="C30" t="s">
        <v>758</v>
      </c>
      <c r="F30" t="s">
        <v>1428</v>
      </c>
      <c r="G30" s="132">
        <v>3</v>
      </c>
      <c r="H30" t="s">
        <v>4936</v>
      </c>
      <c r="J30" s="132">
        <v>1</v>
      </c>
    </row>
    <row r="31" spans="1:14" x14ac:dyDescent="0.25">
      <c r="A31" s="21">
        <v>46237</v>
      </c>
      <c r="B31" s="132" t="s">
        <v>369</v>
      </c>
      <c r="F31" t="s">
        <v>1428</v>
      </c>
      <c r="G31" s="132">
        <v>3</v>
      </c>
      <c r="H31" t="s">
        <v>4955</v>
      </c>
      <c r="J31" s="132"/>
    </row>
    <row r="32" spans="1:14" x14ac:dyDescent="0.25">
      <c r="A32" s="21">
        <v>46237</v>
      </c>
      <c r="B32" s="132" t="s">
        <v>4942</v>
      </c>
      <c r="C32" t="s">
        <v>1675</v>
      </c>
      <c r="D32" t="s">
        <v>4938</v>
      </c>
      <c r="F32" t="s">
        <v>1428</v>
      </c>
      <c r="G32" s="132">
        <v>3</v>
      </c>
      <c r="H32" t="s">
        <v>4956</v>
      </c>
      <c r="J32" s="132"/>
    </row>
    <row r="33" spans="1:13" x14ac:dyDescent="0.25">
      <c r="A33" s="21">
        <v>46237</v>
      </c>
      <c r="B33" s="132" t="s">
        <v>4947</v>
      </c>
      <c r="C33" t="s">
        <v>4812</v>
      </c>
      <c r="D33" t="s">
        <v>4938</v>
      </c>
      <c r="F33" t="s">
        <v>1428</v>
      </c>
      <c r="G33" s="132">
        <v>3</v>
      </c>
      <c r="H33" t="s">
        <v>4956</v>
      </c>
      <c r="J33" s="132"/>
    </row>
    <row r="34" spans="1:13" x14ac:dyDescent="0.25">
      <c r="A34" s="21">
        <v>46237</v>
      </c>
      <c r="B34" s="132" t="s">
        <v>4947</v>
      </c>
      <c r="C34" t="s">
        <v>1548</v>
      </c>
      <c r="F34" t="s">
        <v>1428</v>
      </c>
      <c r="G34" s="132">
        <v>3</v>
      </c>
      <c r="H34" t="s">
        <v>4957</v>
      </c>
      <c r="J34" s="132"/>
    </row>
    <row r="35" spans="1:13" x14ac:dyDescent="0.25">
      <c r="A35" s="21">
        <v>46237</v>
      </c>
      <c r="B35" s="132" t="s">
        <v>4947</v>
      </c>
      <c r="C35" t="s">
        <v>1775</v>
      </c>
      <c r="F35" t="s">
        <v>1428</v>
      </c>
      <c r="G35" s="132">
        <v>3</v>
      </c>
      <c r="H35" t="s">
        <v>4957</v>
      </c>
      <c r="J35" s="132"/>
    </row>
    <row r="36" spans="1:13" x14ac:dyDescent="0.25">
      <c r="A36" s="21">
        <v>46237</v>
      </c>
      <c r="B36" s="132" t="s">
        <v>363</v>
      </c>
      <c r="F36" t="s">
        <v>1428</v>
      </c>
      <c r="G36" s="132">
        <v>3</v>
      </c>
      <c r="H36" t="s">
        <v>4958</v>
      </c>
      <c r="J36" s="132"/>
    </row>
    <row r="37" spans="1:13" x14ac:dyDescent="0.25">
      <c r="A37" s="21">
        <v>46237</v>
      </c>
      <c r="B37" s="132" t="s">
        <v>4934</v>
      </c>
      <c r="C37" t="s">
        <v>1451</v>
      </c>
      <c r="D37" t="s">
        <v>4938</v>
      </c>
      <c r="F37" t="s">
        <v>1542</v>
      </c>
      <c r="G37" s="132">
        <v>3</v>
      </c>
      <c r="H37" t="s">
        <v>4939</v>
      </c>
      <c r="J37" s="132"/>
    </row>
    <row r="38" spans="1:13" x14ac:dyDescent="0.25">
      <c r="A38" s="21">
        <v>46237</v>
      </c>
      <c r="B38" s="132" t="s">
        <v>4942</v>
      </c>
      <c r="C38" t="s">
        <v>1974</v>
      </c>
      <c r="D38" t="s">
        <v>4938</v>
      </c>
      <c r="F38" t="s">
        <v>1542</v>
      </c>
      <c r="G38" s="132">
        <v>3</v>
      </c>
      <c r="H38" t="s">
        <v>4941</v>
      </c>
      <c r="J38" s="132">
        <v>7</v>
      </c>
      <c r="M38" t="s">
        <v>4959</v>
      </c>
    </row>
    <row r="39" spans="1:13" x14ac:dyDescent="0.25">
      <c r="A39" s="21">
        <v>46237</v>
      </c>
      <c r="B39" s="132" t="s">
        <v>4934</v>
      </c>
      <c r="C39" t="s">
        <v>1451</v>
      </c>
      <c r="D39" t="s">
        <v>4938</v>
      </c>
      <c r="F39" t="s">
        <v>1542</v>
      </c>
      <c r="G39" s="132">
        <v>3</v>
      </c>
      <c r="H39" t="s">
        <v>4941</v>
      </c>
      <c r="J39" s="132">
        <v>3</v>
      </c>
      <c r="M39" t="s">
        <v>4959</v>
      </c>
    </row>
    <row r="40" spans="1:13" x14ac:dyDescent="0.25">
      <c r="A40" s="21">
        <v>46237</v>
      </c>
      <c r="B40" s="132" t="s">
        <v>4934</v>
      </c>
      <c r="C40" t="s">
        <v>1448</v>
      </c>
      <c r="D40" t="s">
        <v>4938</v>
      </c>
      <c r="F40" t="s">
        <v>1542</v>
      </c>
      <c r="G40" s="132">
        <v>3</v>
      </c>
      <c r="H40" t="s">
        <v>4936</v>
      </c>
      <c r="J40" s="132">
        <v>4</v>
      </c>
    </row>
    <row r="41" spans="1:13" x14ac:dyDescent="0.25">
      <c r="A41" s="21">
        <v>46237</v>
      </c>
      <c r="B41" s="132" t="s">
        <v>4934</v>
      </c>
      <c r="C41" t="s">
        <v>2175</v>
      </c>
      <c r="D41" t="s">
        <v>4938</v>
      </c>
      <c r="F41" t="s">
        <v>1542</v>
      </c>
      <c r="G41" s="132">
        <v>3</v>
      </c>
      <c r="H41" t="s">
        <v>4936</v>
      </c>
      <c r="J41" s="132">
        <v>5</v>
      </c>
    </row>
    <row r="42" spans="1:13" x14ac:dyDescent="0.25">
      <c r="A42" s="21">
        <v>46237</v>
      </c>
      <c r="B42" s="132" t="s">
        <v>4934</v>
      </c>
      <c r="C42" t="s">
        <v>1626</v>
      </c>
      <c r="D42" t="s">
        <v>4938</v>
      </c>
      <c r="F42" t="s">
        <v>1542</v>
      </c>
      <c r="G42" s="132">
        <v>3</v>
      </c>
      <c r="H42" t="s">
        <v>4941</v>
      </c>
    </row>
    <row r="43" spans="1:13" x14ac:dyDescent="0.25">
      <c r="A43" s="21">
        <v>46237</v>
      </c>
      <c r="B43" s="132" t="s">
        <v>4934</v>
      </c>
      <c r="C43" t="s">
        <v>1570</v>
      </c>
      <c r="D43" t="s">
        <v>4938</v>
      </c>
      <c r="F43" t="s">
        <v>1542</v>
      </c>
      <c r="G43" s="132">
        <v>3</v>
      </c>
      <c r="H43" t="s">
        <v>4941</v>
      </c>
    </row>
    <row r="44" spans="1:13" x14ac:dyDescent="0.25">
      <c r="A44" s="21">
        <v>46237</v>
      </c>
      <c r="B44" s="132" t="s">
        <v>4942</v>
      </c>
      <c r="C44" t="s">
        <v>1675</v>
      </c>
      <c r="D44" t="s">
        <v>4938</v>
      </c>
      <c r="F44" t="s">
        <v>1555</v>
      </c>
      <c r="G44" s="132">
        <v>3</v>
      </c>
      <c r="H44" t="s">
        <v>4960</v>
      </c>
      <c r="M44" s="137" t="s">
        <v>4961</v>
      </c>
    </row>
    <row r="45" spans="1:13" x14ac:dyDescent="0.25">
      <c r="A45" s="21">
        <v>46237</v>
      </c>
      <c r="B45" s="132" t="s">
        <v>4947</v>
      </c>
      <c r="C45" t="s">
        <v>2065</v>
      </c>
      <c r="D45" t="s">
        <v>4938</v>
      </c>
      <c r="F45" t="s">
        <v>1555</v>
      </c>
      <c r="G45" s="132">
        <v>3</v>
      </c>
      <c r="H45" t="s">
        <v>4939</v>
      </c>
      <c r="M45" s="137"/>
    </row>
    <row r="46" spans="1:13" x14ac:dyDescent="0.25">
      <c r="A46" s="21">
        <v>46237</v>
      </c>
      <c r="B46" s="132" t="s">
        <v>4947</v>
      </c>
      <c r="C46" t="s">
        <v>1727</v>
      </c>
      <c r="E46" t="s">
        <v>4962</v>
      </c>
      <c r="F46" t="s">
        <v>4963</v>
      </c>
      <c r="G46" s="132">
        <v>3</v>
      </c>
      <c r="H46" t="s">
        <v>4941</v>
      </c>
      <c r="M46" s="137"/>
    </row>
    <row r="47" spans="1:13" x14ac:dyDescent="0.25">
      <c r="A47" s="21">
        <v>46237</v>
      </c>
      <c r="B47" s="132" t="s">
        <v>4947</v>
      </c>
      <c r="C47" t="s">
        <v>1480</v>
      </c>
      <c r="D47" t="s">
        <v>4938</v>
      </c>
      <c r="F47" t="s">
        <v>1555</v>
      </c>
      <c r="G47" s="132">
        <v>3</v>
      </c>
      <c r="H47" t="s">
        <v>4941</v>
      </c>
      <c r="J47" s="132">
        <v>8</v>
      </c>
      <c r="M47" s="137"/>
    </row>
    <row r="48" spans="1:13" x14ac:dyDescent="0.25">
      <c r="A48" s="21">
        <v>46237</v>
      </c>
      <c r="B48" s="132" t="s">
        <v>4947</v>
      </c>
      <c r="C48" t="s">
        <v>2008</v>
      </c>
      <c r="D48" t="s">
        <v>4938</v>
      </c>
      <c r="F48" t="s">
        <v>1555</v>
      </c>
      <c r="G48" s="132">
        <v>3</v>
      </c>
      <c r="H48" t="s">
        <v>4936</v>
      </c>
      <c r="J48" s="132">
        <v>5</v>
      </c>
      <c r="M48" s="137"/>
    </row>
    <row r="49" spans="1:13" x14ac:dyDescent="0.25">
      <c r="A49" s="21">
        <v>46237</v>
      </c>
      <c r="B49" s="132" t="s">
        <v>4947</v>
      </c>
      <c r="C49" t="s">
        <v>1482</v>
      </c>
      <c r="D49" t="s">
        <v>4938</v>
      </c>
      <c r="F49" t="s">
        <v>1555</v>
      </c>
      <c r="G49" s="132">
        <v>3</v>
      </c>
      <c r="H49" t="s">
        <v>4936</v>
      </c>
      <c r="J49" s="132">
        <v>3</v>
      </c>
      <c r="M49" s="137"/>
    </row>
    <row r="50" spans="1:13" x14ac:dyDescent="0.25">
      <c r="A50" s="21">
        <v>46237</v>
      </c>
      <c r="B50" s="132" t="s">
        <v>4947</v>
      </c>
      <c r="C50" t="s">
        <v>1646</v>
      </c>
      <c r="D50" t="s">
        <v>4938</v>
      </c>
      <c r="F50" t="s">
        <v>1438</v>
      </c>
      <c r="G50" s="132">
        <v>3</v>
      </c>
      <c r="H50" t="s">
        <v>4936</v>
      </c>
      <c r="J50" s="132">
        <v>7</v>
      </c>
      <c r="M50" s="137"/>
    </row>
    <row r="51" spans="1:13" x14ac:dyDescent="0.25">
      <c r="A51" s="21">
        <v>46237</v>
      </c>
      <c r="B51" s="132" t="s">
        <v>4947</v>
      </c>
      <c r="C51" t="s">
        <v>3346</v>
      </c>
      <c r="D51" t="s">
        <v>4938</v>
      </c>
      <c r="F51" t="s">
        <v>1438</v>
      </c>
      <c r="G51" s="132">
        <v>3</v>
      </c>
      <c r="H51" t="s">
        <v>4941</v>
      </c>
      <c r="J51" s="132"/>
      <c r="M51" s="137"/>
    </row>
    <row r="52" spans="1:13" x14ac:dyDescent="0.25">
      <c r="A52" s="21">
        <v>46237</v>
      </c>
      <c r="B52" s="132" t="s">
        <v>4947</v>
      </c>
      <c r="C52" t="s">
        <v>1574</v>
      </c>
      <c r="D52" t="s">
        <v>4938</v>
      </c>
      <c r="F52" t="s">
        <v>1438</v>
      </c>
      <c r="G52" s="132">
        <v>3</v>
      </c>
      <c r="H52" t="s">
        <v>4949</v>
      </c>
      <c r="J52" s="132">
        <v>3</v>
      </c>
      <c r="M52" s="137"/>
    </row>
    <row r="53" spans="1:13" x14ac:dyDescent="0.25">
      <c r="A53" s="21">
        <v>46237</v>
      </c>
      <c r="B53" s="132" t="s">
        <v>4947</v>
      </c>
      <c r="C53" s="138" t="s">
        <v>1642</v>
      </c>
      <c r="D53" t="s">
        <v>4938</v>
      </c>
      <c r="F53" t="s">
        <v>1438</v>
      </c>
      <c r="G53" s="132">
        <v>3</v>
      </c>
      <c r="H53" t="s">
        <v>4936</v>
      </c>
      <c r="J53" s="132">
        <v>6</v>
      </c>
      <c r="M53" s="137"/>
    </row>
    <row r="54" spans="1:13" x14ac:dyDescent="0.25">
      <c r="A54" s="21">
        <v>46237</v>
      </c>
      <c r="B54" s="132" t="s">
        <v>4950</v>
      </c>
      <c r="C54" s="138" t="s">
        <v>4825</v>
      </c>
      <c r="D54" t="s">
        <v>4938</v>
      </c>
      <c r="F54" t="s">
        <v>1438</v>
      </c>
      <c r="G54" s="132">
        <v>3</v>
      </c>
      <c r="H54" t="s">
        <v>4941</v>
      </c>
      <c r="J54" s="132"/>
      <c r="M54" s="137"/>
    </row>
    <row r="55" spans="1:13" x14ac:dyDescent="0.25">
      <c r="A55" s="21">
        <v>46237</v>
      </c>
      <c r="B55" s="132" t="s">
        <v>4950</v>
      </c>
      <c r="C55" s="138" t="s">
        <v>4827</v>
      </c>
      <c r="D55" t="s">
        <v>4938</v>
      </c>
      <c r="F55" t="s">
        <v>1438</v>
      </c>
      <c r="G55" s="132">
        <v>3</v>
      </c>
      <c r="H55" t="s">
        <v>4936</v>
      </c>
      <c r="J55" s="132">
        <v>4</v>
      </c>
      <c r="M55" s="137"/>
    </row>
    <row r="56" spans="1:13" x14ac:dyDescent="0.25">
      <c r="A56" s="21">
        <v>46237</v>
      </c>
      <c r="B56" s="132" t="s">
        <v>4950</v>
      </c>
      <c r="C56" s="138" t="s">
        <v>4828</v>
      </c>
      <c r="D56" t="s">
        <v>4938</v>
      </c>
      <c r="F56" t="s">
        <v>1438</v>
      </c>
      <c r="G56" s="132">
        <v>3</v>
      </c>
      <c r="H56" t="s">
        <v>4936</v>
      </c>
      <c r="J56" s="132">
        <v>3</v>
      </c>
      <c r="M56" s="137"/>
    </row>
    <row r="57" spans="1:13" x14ac:dyDescent="0.25">
      <c r="A57" s="21">
        <v>46237</v>
      </c>
      <c r="B57" s="132" t="s">
        <v>4934</v>
      </c>
      <c r="C57" s="138" t="s">
        <v>1658</v>
      </c>
      <c r="D57" t="s">
        <v>4938</v>
      </c>
      <c r="F57" t="s">
        <v>1457</v>
      </c>
      <c r="G57" s="132">
        <v>3</v>
      </c>
      <c r="H57" t="s">
        <v>4941</v>
      </c>
      <c r="J57" s="132"/>
      <c r="M57" s="137" t="s">
        <v>4964</v>
      </c>
    </row>
    <row r="58" spans="1:13" x14ac:dyDescent="0.25">
      <c r="A58" s="21">
        <v>46237</v>
      </c>
      <c r="B58" s="132" t="s">
        <v>4934</v>
      </c>
      <c r="C58" s="138" t="s">
        <v>1785</v>
      </c>
      <c r="D58" t="s">
        <v>4938</v>
      </c>
      <c r="F58" t="s">
        <v>1457</v>
      </c>
      <c r="G58" s="132">
        <v>3</v>
      </c>
      <c r="H58" t="s">
        <v>4939</v>
      </c>
      <c r="J58" s="132"/>
      <c r="M58" s="134"/>
    </row>
    <row r="59" spans="1:13" x14ac:dyDescent="0.25">
      <c r="A59" s="21">
        <v>46237</v>
      </c>
      <c r="B59" s="132" t="s">
        <v>4965</v>
      </c>
      <c r="C59" s="138"/>
      <c r="F59" t="s">
        <v>1457</v>
      </c>
      <c r="G59" s="132">
        <v>3</v>
      </c>
      <c r="H59" t="s">
        <v>4966</v>
      </c>
      <c r="J59" s="132"/>
      <c r="M59" s="134" t="s">
        <v>4967</v>
      </c>
    </row>
    <row r="60" spans="1:13" x14ac:dyDescent="0.25">
      <c r="A60" s="21">
        <v>46237</v>
      </c>
      <c r="B60" s="132" t="s">
        <v>4942</v>
      </c>
      <c r="C60" s="138" t="s">
        <v>1675</v>
      </c>
      <c r="D60" t="s">
        <v>4938</v>
      </c>
      <c r="F60" t="s">
        <v>2372</v>
      </c>
      <c r="G60" s="132">
        <v>3</v>
      </c>
      <c r="H60" t="s">
        <v>4968</v>
      </c>
      <c r="J60" s="132"/>
      <c r="M60" s="134"/>
    </row>
    <row r="61" spans="1:13" x14ac:dyDescent="0.25">
      <c r="A61" s="21">
        <v>46237</v>
      </c>
      <c r="B61" s="132" t="s">
        <v>1540</v>
      </c>
      <c r="C61" s="138"/>
      <c r="D61" t="s">
        <v>4938</v>
      </c>
      <c r="F61" t="s">
        <v>2372</v>
      </c>
      <c r="G61" s="132">
        <v>3</v>
      </c>
      <c r="H61" t="s">
        <v>4969</v>
      </c>
      <c r="J61" s="132"/>
      <c r="M61" s="134" t="s">
        <v>4970</v>
      </c>
    </row>
    <row r="62" spans="1:13" x14ac:dyDescent="0.25">
      <c r="A62" s="21">
        <v>46237</v>
      </c>
      <c r="B62" s="132"/>
      <c r="C62" s="138"/>
      <c r="F62" t="s">
        <v>2372</v>
      </c>
      <c r="G62" s="132">
        <v>3</v>
      </c>
      <c r="J62" s="132"/>
      <c r="M62" s="134"/>
    </row>
    <row r="63" spans="1:13" x14ac:dyDescent="0.25">
      <c r="A63" s="21">
        <v>46237</v>
      </c>
      <c r="B63" s="132"/>
      <c r="C63" s="138"/>
      <c r="G63" s="132">
        <v>3</v>
      </c>
      <c r="J63" s="132"/>
      <c r="M63" s="134"/>
    </row>
    <row r="64" spans="1:13" x14ac:dyDescent="0.25">
      <c r="A64" s="21">
        <v>46237</v>
      </c>
      <c r="B64" s="132"/>
      <c r="C64" s="138"/>
      <c r="G64" s="132">
        <v>3</v>
      </c>
      <c r="J64" s="132"/>
      <c r="M64" s="134"/>
    </row>
    <row r="65" spans="1:13" x14ac:dyDescent="0.25">
      <c r="A65" s="21">
        <v>46237</v>
      </c>
      <c r="B65" s="132"/>
      <c r="C65" s="138"/>
      <c r="G65" s="132">
        <v>3</v>
      </c>
      <c r="J65" s="132"/>
      <c r="M65" s="134"/>
    </row>
    <row r="66" spans="1:13" x14ac:dyDescent="0.25">
      <c r="A66" s="21">
        <v>46237</v>
      </c>
      <c r="B66" s="132"/>
      <c r="C66" s="138"/>
      <c r="G66" s="132">
        <v>3</v>
      </c>
      <c r="J66" s="132"/>
      <c r="M66" s="134"/>
    </row>
    <row r="67" spans="1:13" x14ac:dyDescent="0.25">
      <c r="A67" s="21">
        <v>46237</v>
      </c>
      <c r="B67" s="132"/>
      <c r="C67" s="138"/>
      <c r="G67" s="132">
        <v>3</v>
      </c>
      <c r="J67" s="132"/>
      <c r="M67" s="134"/>
    </row>
    <row r="68" spans="1:13" x14ac:dyDescent="0.25">
      <c r="A68" s="21">
        <v>46237</v>
      </c>
      <c r="B68" s="132"/>
      <c r="C68" s="138"/>
      <c r="G68" s="132">
        <v>3</v>
      </c>
      <c r="J68" s="132"/>
      <c r="M68" s="134"/>
    </row>
    <row r="69" spans="1:13" x14ac:dyDescent="0.25">
      <c r="A69" s="21">
        <v>46237</v>
      </c>
      <c r="B69" s="132"/>
      <c r="C69" s="138"/>
      <c r="G69" s="132">
        <v>3</v>
      </c>
      <c r="J69" s="132"/>
      <c r="M69" s="134"/>
    </row>
    <row r="70" spans="1:13" x14ac:dyDescent="0.25">
      <c r="A70" s="21">
        <v>46237</v>
      </c>
      <c r="B70" s="132"/>
      <c r="C70" s="138"/>
      <c r="G70" s="132">
        <v>3</v>
      </c>
      <c r="J70" s="132"/>
      <c r="M70" s="134"/>
    </row>
    <row r="71" spans="1:13" x14ac:dyDescent="0.25">
      <c r="A71" s="21">
        <v>46237</v>
      </c>
      <c r="B71" s="132"/>
      <c r="C71" s="138"/>
      <c r="G71" s="132">
        <v>3</v>
      </c>
      <c r="J71" s="132"/>
      <c r="M71" s="134"/>
    </row>
    <row r="72" spans="1:13" x14ac:dyDescent="0.25">
      <c r="A72" s="21">
        <v>46237</v>
      </c>
      <c r="C72" s="138"/>
      <c r="M72" s="134"/>
    </row>
    <row r="73" spans="1:13" x14ac:dyDescent="0.25">
      <c r="M73" s="134"/>
    </row>
  </sheetData>
  <phoneticPr fontId="38" type="noConversion"/>
  <pageMargins left="0.7" right="0.7" top="0.75" bottom="0.75" header="0.3" footer="0.3"/>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7</vt:i4>
      </vt:variant>
    </vt:vector>
  </HeadingPairs>
  <TitlesOfParts>
    <vt:vector size="28" baseType="lpstr">
      <vt:lpstr>Días Festivos</vt:lpstr>
      <vt:lpstr>ENERO</vt:lpstr>
      <vt:lpstr>FEBRERO</vt:lpstr>
      <vt:lpstr>MARZO</vt:lpstr>
      <vt:lpstr>ABRIL</vt:lpstr>
      <vt:lpstr>MAYO</vt:lpstr>
      <vt:lpstr>JUNIO</vt:lpstr>
      <vt:lpstr>JULIO</vt:lpstr>
      <vt:lpstr>AGOSTO</vt:lpstr>
      <vt:lpstr>SEPTIEMBRE</vt:lpstr>
      <vt:lpstr>OCTUBRE</vt:lpstr>
      <vt:lpstr>OCTUBRE.</vt:lpstr>
      <vt:lpstr>NOVIEMBRE </vt:lpstr>
      <vt:lpstr>ENERO 2026</vt:lpstr>
      <vt:lpstr>FEBRERO 2026</vt:lpstr>
      <vt:lpstr>MARZO 2026</vt:lpstr>
      <vt:lpstr>ABRIL 2026</vt:lpstr>
      <vt:lpstr>MAYO 2026</vt:lpstr>
      <vt:lpstr>JUNIO 2026</vt:lpstr>
      <vt:lpstr>AGOSTO 2026</vt:lpstr>
      <vt:lpstr>TABLA_PROCESADA</vt:lpstr>
      <vt:lpstr>'ABRIL 2026'!Área_de_impresión</vt:lpstr>
      <vt:lpstr>'AGOSTO 2026'!Área_de_impresión</vt:lpstr>
      <vt:lpstr>'ENERO 2026'!Área_de_impresión</vt:lpstr>
      <vt:lpstr>'FEBRERO 2026'!Área_de_impresión</vt:lpstr>
      <vt:lpstr>'JUNIO 2026'!Área_de_impresión</vt:lpstr>
      <vt:lpstr>'MARZO 2026'!Área_de_impresión</vt:lpstr>
      <vt:lpstr>'MAYO 2026'!Área_de_impresión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Meza, Emeterio</dc:creator>
  <cp:keywords/>
  <dc:description/>
  <cp:lastModifiedBy>Héctor Aguilar Ferrer</cp:lastModifiedBy>
  <cp:revision/>
  <dcterms:created xsi:type="dcterms:W3CDTF">2023-10-12T02:34:36Z</dcterms:created>
  <dcterms:modified xsi:type="dcterms:W3CDTF">2026-08-12T05:57:37Z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e9b8670-7aa7-46fe-bc5d-db51cd81d267_Enabled">
    <vt:lpwstr>true</vt:lpwstr>
  </property>
  <property fmtid="{D5CDD505-2E9C-101B-9397-08002B2CF9AE}" pid="3" name="MSIP_Label_5e9b8670-7aa7-46fe-bc5d-db51cd81d267_SetDate">
    <vt:lpwstr>2023-10-19T20:06:17Z</vt:lpwstr>
  </property>
  <property fmtid="{D5CDD505-2E9C-101B-9397-08002B2CF9AE}" pid="4" name="MSIP_Label_5e9b8670-7aa7-46fe-bc5d-db51cd81d267_Method">
    <vt:lpwstr>Standard</vt:lpwstr>
  </property>
  <property fmtid="{D5CDD505-2E9C-101B-9397-08002B2CF9AE}" pid="5" name="MSIP_Label_5e9b8670-7aa7-46fe-bc5d-db51cd81d267_Name">
    <vt:lpwstr>Baker Hughes Confidential - Not Encrypted</vt:lpwstr>
  </property>
  <property fmtid="{D5CDD505-2E9C-101B-9397-08002B2CF9AE}" pid="6" name="MSIP_Label_5e9b8670-7aa7-46fe-bc5d-db51cd81d267_SiteId">
    <vt:lpwstr>d584a4b7-b1f2-4714-a578-fd4d43c146a6</vt:lpwstr>
  </property>
  <property fmtid="{D5CDD505-2E9C-101B-9397-08002B2CF9AE}" pid="7" name="MSIP_Label_5e9b8670-7aa7-46fe-bc5d-db51cd81d267_ActionId">
    <vt:lpwstr>115bbaaf-057e-4e6e-b333-7a2657875389</vt:lpwstr>
  </property>
  <property fmtid="{D5CDD505-2E9C-101B-9397-08002B2CF9AE}" pid="8" name="MSIP_Label_5e9b8670-7aa7-46fe-bc5d-db51cd81d267_ContentBits">
    <vt:lpwstr>2</vt:lpwstr>
  </property>
</Properties>
</file>